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cklog\Oracle\"/>
    </mc:Choice>
  </mc:AlternateContent>
  <bookViews>
    <workbookView xWindow="0" yWindow="0" windowWidth="24000" windowHeight="9600"/>
  </bookViews>
  <sheets>
    <sheet name="Planning" sheetId="10" r:id="rId1"/>
    <sheet name="Test Migration" sheetId="14" r:id="rId2"/>
    <sheet name="Plan de MEP" sheetId="13" r:id="rId3"/>
    <sheet name="Tâches" sheetId="3" r:id="rId4"/>
    <sheet name="Risques" sheetId="8" r:id="rId5"/>
    <sheet name="Parties Prenantes" sheetId="9" r:id="rId6"/>
    <sheet name="Graphe Avancement" sheetId="6" r:id="rId7"/>
    <sheet name="Graphe avancement Prod" sheetId="12" r:id="rId8"/>
    <sheet name="Feuil1" sheetId="15" r:id="rId9"/>
    <sheet name="Listes" sheetId="7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" l="1"/>
  <c r="C28" i="12" s="1"/>
  <c r="C31" i="12" l="1"/>
  <c r="C30" i="12"/>
  <c r="C29" i="12"/>
  <c r="C32" i="12"/>
  <c r="C27" i="6"/>
  <c r="C28" i="6" s="1"/>
  <c r="C32" i="6" l="1"/>
  <c r="C31" i="6"/>
  <c r="C30" i="6"/>
  <c r="C29" i="6"/>
  <c r="E5" i="10"/>
  <c r="E8" i="10" s="1"/>
  <c r="E7" i="10" l="1"/>
  <c r="E6" i="10"/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</calcChain>
</file>

<file path=xl/sharedStrings.xml><?xml version="1.0" encoding="utf-8"?>
<sst xmlns="http://schemas.openxmlformats.org/spreadsheetml/2006/main" count="630" uniqueCount="379">
  <si>
    <t>N°</t>
  </si>
  <si>
    <t>Date</t>
  </si>
  <si>
    <t>Etat</t>
  </si>
  <si>
    <t>Responsable</t>
  </si>
  <si>
    <t>Date demande</t>
  </si>
  <si>
    <t>Reçu</t>
  </si>
  <si>
    <t>Analysé</t>
  </si>
  <si>
    <t>Approuvé</t>
  </si>
  <si>
    <t>Refusé</t>
  </si>
  <si>
    <t>Réalisé</t>
  </si>
  <si>
    <t>Tâches</t>
  </si>
  <si>
    <t>Description</t>
  </si>
  <si>
    <t>Délai</t>
  </si>
  <si>
    <t>Priorité</t>
  </si>
  <si>
    <t>Solution / Remarque</t>
  </si>
  <si>
    <t>Ouvert</t>
  </si>
  <si>
    <t>Fermé</t>
  </si>
  <si>
    <t>Haute</t>
  </si>
  <si>
    <t>Moyenne</t>
  </si>
  <si>
    <t>Basse</t>
  </si>
  <si>
    <t>Remarques</t>
  </si>
  <si>
    <t xml:space="preserve">Prorité Haute :  A Résoudre aussi vite que possible. </t>
  </si>
  <si>
    <t>Prorité Moyenne : - Doit etre résolu avant le délais indiqué pour éviter les impacts sur le planning, les couts, …</t>
  </si>
  <si>
    <t>Priorité Basse - L'impact reste faible si la résolution n'intervient pas à temps.</t>
  </si>
  <si>
    <t>Conséquence</t>
  </si>
  <si>
    <t>Probabilité</t>
  </si>
  <si>
    <t>Impact</t>
  </si>
  <si>
    <t>Criticité</t>
  </si>
  <si>
    <t>1 - Exceptionnel</t>
  </si>
  <si>
    <t>2 - Rare</t>
  </si>
  <si>
    <t>3 - Occasionnel</t>
  </si>
  <si>
    <t>4 - Fréquent</t>
  </si>
  <si>
    <t>1 - Mineure</t>
  </si>
  <si>
    <t>2 - Modérée</t>
  </si>
  <si>
    <t>3 - Majeure</t>
  </si>
  <si>
    <t>4 - Catastrophique</t>
  </si>
  <si>
    <t>Type de réponse</t>
  </si>
  <si>
    <t>Accepter</t>
  </si>
  <si>
    <t>Transférer</t>
  </si>
  <si>
    <t>Diminuer</t>
  </si>
  <si>
    <t>Eliminer</t>
  </si>
  <si>
    <t>Nom</t>
  </si>
  <si>
    <t>Société</t>
  </si>
  <si>
    <t>Titre</t>
  </si>
  <si>
    <t>Service</t>
  </si>
  <si>
    <t>Mail</t>
  </si>
  <si>
    <t>Téléphone</t>
  </si>
  <si>
    <t>Mobile</t>
  </si>
  <si>
    <t>Parties prenantes</t>
  </si>
  <si>
    <t>Décisionnel</t>
  </si>
  <si>
    <t>Ignorant</t>
  </si>
  <si>
    <t>Réticent</t>
  </si>
  <si>
    <t>Neutre</t>
  </si>
  <si>
    <t>Favorable</t>
  </si>
  <si>
    <t>Meneur</t>
  </si>
  <si>
    <t>Intérêt / Position</t>
  </si>
  <si>
    <t>Activité</t>
  </si>
  <si>
    <t>Execution</t>
  </si>
  <si>
    <t>Document</t>
  </si>
  <si>
    <t>Groupe</t>
  </si>
  <si>
    <t>Debut</t>
  </si>
  <si>
    <t>Fin</t>
  </si>
  <si>
    <t>Commentaires</t>
  </si>
  <si>
    <t>Done</t>
  </si>
  <si>
    <t>Planned</t>
  </si>
  <si>
    <t>Total</t>
  </si>
  <si>
    <t>Planning</t>
  </si>
  <si>
    <t>Aujourd'hui:</t>
  </si>
  <si>
    <t>Lundi prochain:</t>
  </si>
  <si>
    <t>Dans 7 jours:</t>
  </si>
  <si>
    <t>Vendredi semaine prochaine:</t>
  </si>
  <si>
    <t>Risques</t>
  </si>
  <si>
    <t>E.Simbozel</t>
  </si>
  <si>
    <t>Envoi formulaire connexion Wallix à Trivadis</t>
  </si>
  <si>
    <t>Trivadis</t>
  </si>
  <si>
    <t>Manager</t>
  </si>
  <si>
    <t>PEP MIGRATION 19c</t>
  </si>
  <si>
    <t>mise à disposition des disques</t>
  </si>
  <si>
    <t>R. Rogner</t>
  </si>
  <si>
    <t>TSRB</t>
  </si>
  <si>
    <t>le team est surchargé avec les pbs de perfs</t>
  </si>
  <si>
    <t>install distrib Oracle</t>
  </si>
  <si>
    <t>Une fois environnment disonible</t>
  </si>
  <si>
    <t>migration base ADSQ</t>
  </si>
  <si>
    <t>R.Rogner</t>
  </si>
  <si>
    <t>Création des disques</t>
  </si>
  <si>
    <t>Installation distrib Oracle</t>
  </si>
  <si>
    <t>Migration base ADSQ</t>
  </si>
  <si>
    <t>Polypoint</t>
  </si>
  <si>
    <t>Chef de projet</t>
  </si>
  <si>
    <t>Installation patches</t>
  </si>
  <si>
    <t>Test scripts migration</t>
  </si>
  <si>
    <t>Prestataire pas disponible</t>
  </si>
  <si>
    <t>Les scripts fournis par Polypoint sont pour Windows, nous sommes sur Linux, nous devons tout adapter
La procédure de migration fournit par Polypoint n'est pas valable par Exp/imp, elle génère trop d'erreur, nous perdons du temps
Utilisation de la procédure officielle Oracle.</t>
  </si>
  <si>
    <t>Tout à changer, les commandes d'admin sont différentes à cause de la mise en place du multitenant Oracle.</t>
  </si>
  <si>
    <t>Configuration TDVStandby</t>
  </si>
  <si>
    <t>Regroupement des PDBs dans une seul CDB</t>
  </si>
  <si>
    <t>SIG</t>
  </si>
  <si>
    <t>ADSQ</t>
  </si>
  <si>
    <t>HOJGQ</t>
  </si>
  <si>
    <t>Database</t>
  </si>
  <si>
    <t>Objectif</t>
  </si>
  <si>
    <t>&lt;25%</t>
  </si>
  <si>
    <t>&lt;50%</t>
  </si>
  <si>
    <t>&lt;75%</t>
  </si>
  <si>
    <t>Gestion Standby Database</t>
  </si>
  <si>
    <t>Quel produit</t>
  </si>
  <si>
    <t>Nouveau produit achat licence et produit</t>
  </si>
  <si>
    <t>TdvsStdby on ne paie plus que le support</t>
  </si>
  <si>
    <t>Trivadis TVDStby</t>
  </si>
  <si>
    <t>CDB_SQ02 : EHNQ_pdb, PSVJQ_pdb</t>
  </si>
  <si>
    <t>CDB_SQ01 :  ADSQ_pdb, HOJGQ_pdb</t>
  </si>
  <si>
    <t>CDB_SQ03: GHOQ_pdb, ILYQ_pdb</t>
  </si>
  <si>
    <t>CDB_SQ04: HIBQ_pdb, STXQ_pdb</t>
  </si>
  <si>
    <t>CDB_SQ06: LAVQ_pdb, NANQ_pdb</t>
  </si>
  <si>
    <t>CDB_SQ07: RVNQ_pdb, PAEQ_pdb</t>
  </si>
  <si>
    <t>CDB_SQ08: HDCQ_pdb, PSPEQ_pdb</t>
  </si>
  <si>
    <t>CDB_SQ05: HRCQ_pdb, RIVQ_pdb</t>
  </si>
  <si>
    <t>EHNQ</t>
  </si>
  <si>
    <t>PSVJQ</t>
  </si>
  <si>
    <t>GHOQ</t>
  </si>
  <si>
    <t>ILYQ</t>
  </si>
  <si>
    <t>HIBQ</t>
  </si>
  <si>
    <t>STXQ</t>
  </si>
  <si>
    <t>HRCQ</t>
  </si>
  <si>
    <t>RIVQ</t>
  </si>
  <si>
    <t>LAVQ</t>
  </si>
  <si>
    <t>NANQ</t>
  </si>
  <si>
    <t>RVNQ</t>
  </si>
  <si>
    <t>PAEQ</t>
  </si>
  <si>
    <t>HDCQ</t>
  </si>
  <si>
    <t>PSPEQ</t>
  </si>
  <si>
    <t>MIRQ</t>
  </si>
  <si>
    <t>HRC=92 Go</t>
  </si>
  <si>
    <t>EHN=34 Go</t>
  </si>
  <si>
    <t>CDB_SQ09: POLYQ_pdb, MIRQ_pdb</t>
  </si>
  <si>
    <t>POLYQ</t>
  </si>
  <si>
    <t>création des bases de prod</t>
  </si>
  <si>
    <t>CDB_SP01 :  ADSP_pdb, ADSP_pdb_stby</t>
  </si>
  <si>
    <t>CDB_SP01 :  HOJGP_pdb, HOJGP_pdb_stby</t>
  </si>
  <si>
    <t>CDB_SP02 :  EHNP_pdb, EHNP_pdb_stby</t>
  </si>
  <si>
    <t>CDB_SP02:  PSVJP_pdb, PSVJP_pdb_stby</t>
  </si>
  <si>
    <t>CDB_SP03 : GOHP_pdb,GOHP_pdb_stby</t>
  </si>
  <si>
    <t>CDB_SP03 :  ILYP_pdb, ILYP_pdb_stby</t>
  </si>
  <si>
    <t>CDB_SP04 :  HIBP_pdb, HIBP_pdb_stby</t>
  </si>
  <si>
    <t>CDB_SP04 :  STXP_pdb,STXP_pdb_stby</t>
  </si>
  <si>
    <t>CDB_SP05 :  HRCP_pdb, HRCP_pdb_stby</t>
  </si>
  <si>
    <t>CDB_SP05 :  RIIVP_pdb, RIVP_pdb_stby</t>
  </si>
  <si>
    <t>En attente de le faire moi-même ou par Trivadis</t>
  </si>
  <si>
    <t>CDB_SP06 :  LAVP_pdb, LAVP_pdb_stby</t>
  </si>
  <si>
    <t>CDB_SP06:  NANP_pdb, NANP_pdb_stby</t>
  </si>
  <si>
    <t>CDB_SP07 : RVNP_pdb,RVNP_pdb_stby</t>
  </si>
  <si>
    <t>CDB_SP07 :  PAEP_pdb, PAEP_pdb_stby</t>
  </si>
  <si>
    <t>CDB_SP08 :  HDCP_pdb, HDCP_pdb_stby</t>
  </si>
  <si>
    <t>CDB_SP08 :  PSPEP_pdb,PSPEP_pdb_stby</t>
  </si>
  <si>
    <t>CDB_SP09 :  POLYP_pdb, POLYP_pdb_stby</t>
  </si>
  <si>
    <t>CDB_SP09 :  MIRP_pdb,MIRP_pdb_stby</t>
  </si>
  <si>
    <t>Les bases PSPE, PSVJ, RIV ont un caracter langue différent il faut les migrer en unicode</t>
  </si>
  <si>
    <t>30 minutes par base</t>
  </si>
  <si>
    <t>Migration RIV en Qual</t>
  </si>
  <si>
    <t>Migration PSVJ en Qual</t>
  </si>
  <si>
    <t>Migration PSPE en Qual</t>
  </si>
  <si>
    <t>avec Trivadis --&gt; 5 octobre</t>
  </si>
  <si>
    <t>Scripts</t>
  </si>
  <si>
    <t>Trivadis TSRB</t>
  </si>
  <si>
    <t>il faut à chaque fois faire le ménage si l'opération échoue avec les scripts Resto*</t>
  </si>
  <si>
    <t>prévoir un backup avant</t>
  </si>
  <si>
    <t>PSVJ:</t>
  </si>
  <si>
    <t>Database time zone version is 14. It is older than current release time</t>
  </si>
  <si>
    <t>zone version 32. Time zone upgrade is needed using the DBMS_DST package.</t>
  </si>
  <si>
    <t>Pb avec le tablespace temporary_DATA qui est taillé en smallfile au lieu de BIGFILE:</t>
  </si>
  <si>
    <t>create bigfile temporary tablespace temp_guido tempfile '/u2/prod/oradata/PSVJ/temp_guido.dbf' size 100M autoextend on next 10M;</t>
  </si>
  <si>
    <t>ALTER DATABASE DEFAULT TEMPORARY TABLESPACE temp_guido;</t>
  </si>
  <si>
    <t>DROP TABLESPACE TEMPORARY_DATA;</t>
  </si>
  <si>
    <t>PSPE:</t>
  </si>
  <si>
    <t>create bigfile temporary tablespace temp_guido tempfile '/u2/prod/oradata/PSPE/temp_guido.dbf' size 100M autoextend on next 10M;</t>
  </si>
  <si>
    <t>RIV:</t>
  </si>
  <si>
    <t>create bigfile temporary tablespace temp_guido tempfile '/u2/prod/oradata/RIV/temp_guido.dbf' size 100M autoextend on next 10M;</t>
  </si>
  <si>
    <t>-- Modif SGA à 5Go.</t>
  </si>
  <si>
    <t>migration base de production en 19c 19c</t>
  </si>
  <si>
    <t>18.10.2021 08h52</t>
  </si>
  <si>
    <t>création des bases STANDBY</t>
  </si>
  <si>
    <t>La migration des bases PSPE, PSVJ, RIV se fera par création au préalable de la base en 19c,</t>
  </si>
  <si>
    <t>Suppression des packages, features, puis rechargement par Datapump.</t>
  </si>
  <si>
    <r>
      <rPr>
        <sz val="11"/>
        <color rgb="FFFF0000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>, les tablespace doivent-être crées au préalable.</t>
    </r>
  </si>
  <si>
    <t>Vérifier en suite que les fichiers de la base de données ne soient pas crées n'importe où.</t>
  </si>
  <si>
    <t>ADS</t>
  </si>
  <si>
    <t>HOJG</t>
  </si>
  <si>
    <t>EHN</t>
  </si>
  <si>
    <t>PSVJ</t>
  </si>
  <si>
    <t>GHO</t>
  </si>
  <si>
    <t>ILY</t>
  </si>
  <si>
    <t>HIB</t>
  </si>
  <si>
    <t>STX</t>
  </si>
  <si>
    <t>HRC</t>
  </si>
  <si>
    <t>RIV</t>
  </si>
  <si>
    <t>LAV</t>
  </si>
  <si>
    <t>NAN</t>
  </si>
  <si>
    <t>RVN</t>
  </si>
  <si>
    <t>PAE</t>
  </si>
  <si>
    <t>HDC</t>
  </si>
  <si>
    <t>PSPE</t>
  </si>
  <si>
    <t>POLY</t>
  </si>
  <si>
    <t>MIR</t>
  </si>
  <si>
    <t>19.10.2021 09h00</t>
  </si>
  <si>
    <t>pb avec xml file voir OneNote</t>
  </si>
  <si>
    <t>Backup RMAN à mettre en place.</t>
  </si>
  <si>
    <t>UNDOTBS</t>
  </si>
  <si>
    <t>UNDOTBS1</t>
  </si>
  <si>
    <t>Configuration Prod</t>
  </si>
  <si>
    <t>CDB_SP01 :  ADS_pdb</t>
  </si>
  <si>
    <t>CDB_SP01 :  HOJG_pdb</t>
  </si>
  <si>
    <t>CDB_SP02 :  EHN_pdb</t>
  </si>
  <si>
    <t>CDB_SP02:  PSVJ_pdb</t>
  </si>
  <si>
    <t>CDB_SP03 :  ILY_pdb</t>
  </si>
  <si>
    <t>CDB_SP03 : GHO_pdb</t>
  </si>
  <si>
    <t>CDB créée</t>
  </si>
  <si>
    <t>création Container</t>
  </si>
  <si>
    <t>upgrade de la base de données en 19c</t>
  </si>
  <si>
    <t>mise à jour de l'oratab</t>
  </si>
  <si>
    <t>mise à jour TNSNAMEs</t>
  </si>
  <si>
    <t>configuration des backups Rman</t>
  </si>
  <si>
    <t>Backup par rman</t>
  </si>
  <si>
    <t>base migrée</t>
  </si>
  <si>
    <t>reboot le 23.11.2021</t>
  </si>
  <si>
    <t>0,5</t>
  </si>
  <si>
    <t>reboot le 23.11.2021 après 17h00</t>
  </si>
  <si>
    <t>Migrée par datapump</t>
  </si>
  <si>
    <t>migrée par Datapump</t>
  </si>
  <si>
    <t>Container</t>
  </si>
  <si>
    <t>Début</t>
  </si>
  <si>
    <t>Type Migration</t>
  </si>
  <si>
    <t>Base de données</t>
  </si>
  <si>
    <t>Temps de Migration</t>
  </si>
  <si>
    <t>ADSQ_pdb</t>
  </si>
  <si>
    <t>HOJGQ_Pdb</t>
  </si>
  <si>
    <t>EHNQ_Pdb</t>
  </si>
  <si>
    <t>PSVJQ_Pdb</t>
  </si>
  <si>
    <t>GHOQ_Pdb</t>
  </si>
  <si>
    <t>ILYQ_Pdb</t>
  </si>
  <si>
    <t>HIBQ_Pdb</t>
  </si>
  <si>
    <t>STXQ_Pdb</t>
  </si>
  <si>
    <t>HRCQ_Pdb</t>
  </si>
  <si>
    <t>RIVQ_Pdb</t>
  </si>
  <si>
    <t>LAVQ_Pdb</t>
  </si>
  <si>
    <t>NANQ_Pdb</t>
  </si>
  <si>
    <t>RVNQ_Pdb</t>
  </si>
  <si>
    <t>PAEQ_Pdb</t>
  </si>
  <si>
    <t>HDCQ_Pdb</t>
  </si>
  <si>
    <t>PSPEQ_Pdb</t>
  </si>
  <si>
    <t>POLYQ_Pdb</t>
  </si>
  <si>
    <t>MIRQ_Pdb</t>
  </si>
  <si>
    <t>Database Size</t>
  </si>
  <si>
    <t>24 Gb</t>
  </si>
  <si>
    <t>9 Gb</t>
  </si>
  <si>
    <t>41 Gb</t>
  </si>
  <si>
    <t>6 Gb</t>
  </si>
  <si>
    <t>20 Gb</t>
  </si>
  <si>
    <t>29 Gb</t>
  </si>
  <si>
    <t>11 Gb</t>
  </si>
  <si>
    <t>30 Gb</t>
  </si>
  <si>
    <t>31 Gb</t>
  </si>
  <si>
    <t>26 Gb</t>
  </si>
  <si>
    <t>14 Gb</t>
  </si>
  <si>
    <t>8 Gb</t>
  </si>
  <si>
    <t>10 Gb</t>
  </si>
  <si>
    <t>16 Gb</t>
  </si>
  <si>
    <t>4 Gb</t>
  </si>
  <si>
    <t>15 Gb</t>
  </si>
  <si>
    <t>arrêt des bases de production en 11gR2 sur sfhvora10 et 11</t>
  </si>
  <si>
    <t>Data Pump</t>
  </si>
  <si>
    <t>restauration base de données dans l'environnemnt 19 par rman mais en 11gR2</t>
  </si>
  <si>
    <t>plugin de la base en 19c au container</t>
  </si>
  <si>
    <t>Step</t>
  </si>
  <si>
    <t>Status</t>
  </si>
  <si>
    <t>Rman</t>
  </si>
  <si>
    <t>Service request</t>
  </si>
  <si>
    <t>Sujet</t>
  </si>
  <si>
    <t>Base</t>
  </si>
  <si>
    <t>Date pour réalisation</t>
  </si>
  <si>
    <t>Statut</t>
  </si>
  <si>
    <t>S0085439</t>
  </si>
  <si>
    <t>Migration DB base historique PSPE</t>
  </si>
  <si>
    <t>PSPE_PDB</t>
  </si>
  <si>
    <t>Demande pour migrer la base Oracle PEP historique nommée PSPE sur le serveur Oracle PSPE_PDB</t>
  </si>
  <si>
    <t>A faire</t>
  </si>
  <si>
    <t>S0085512</t>
  </si>
  <si>
    <t>Migration applicative basse PSPE</t>
  </si>
  <si>
    <t>Demande pour mettre à jour la partie applicative PEP qualité suite à la migration de la base PSPE_PDB à partir des données de la production</t>
  </si>
  <si>
    <t xml:space="preserve">S0085441 </t>
  </si>
  <si>
    <t>Migration DB base historique RIV</t>
  </si>
  <si>
    <t>RIV_PDB</t>
  </si>
  <si>
    <t>Demande pour migrer la base Oracle PEP historique nommée RIV sur le serveur Oracle RIV_PDB</t>
  </si>
  <si>
    <t>S0085513</t>
  </si>
  <si>
    <t>Migration applicative basse RIV</t>
  </si>
  <si>
    <t>Demande pour mettre à jour la partie applicative PEP qualité suite à la migration de la base RIV_PDB à partir des données de la production</t>
  </si>
  <si>
    <t>S0085520</t>
  </si>
  <si>
    <t>Migration DB base GHOQ_PDB</t>
  </si>
  <si>
    <t>GHOQ_PDB</t>
  </si>
  <si>
    <t>Demande pour mettre à jour la base Oracle PEP qualité nommée GHOQ_PDB à partir des données de la production</t>
  </si>
  <si>
    <t>S0085510</t>
  </si>
  <si>
    <t>Migration applicative base GHOQ_PDB</t>
  </si>
  <si>
    <t>Demande pour mettre à jour la partie applicative PEP qualité suite à la migration de la base GHOQ_PDB à partir des données de la production</t>
  </si>
  <si>
    <t>S0085515</t>
  </si>
  <si>
    <t xml:space="preserve">Migration DB base HOJGQ_PDB </t>
  </si>
  <si>
    <t>HOJGQ_PDB</t>
  </si>
  <si>
    <t>Demande pour mettre à jour la base Oracle PEP qualité nommée HOJGQ_PDB à partir des données de la production</t>
  </si>
  <si>
    <t>S0085517</t>
  </si>
  <si>
    <t xml:space="preserve">Migration applicative base HOJGQ_PDB </t>
  </si>
  <si>
    <t xml:space="preserve">HOJGQ_PDB </t>
  </si>
  <si>
    <t>Demande pour mettre à jour la partie applicative PEP qualité suite à la migration de la base HOJGQ_PDB à partir des données de la production</t>
  </si>
  <si>
    <t>S0085525</t>
  </si>
  <si>
    <t xml:space="preserve">Migration DB base LAVQ_PDB </t>
  </si>
  <si>
    <t>LAVQ_PDB</t>
  </si>
  <si>
    <t>Demande pour mettre à jour la base Oracle PEP qualité nommée LAVQ_PDB à partir des données de la production</t>
  </si>
  <si>
    <t>S0085527</t>
  </si>
  <si>
    <t>Migration applicative base LAVQ_PDB</t>
  </si>
  <si>
    <t>Demande pour mettre à jour la partie applicative PEP qualité suite à la migration de la base LAVQ_PDB à partir des données de la production</t>
  </si>
  <si>
    <t>S0085529</t>
  </si>
  <si>
    <t>Migration DB base STXQ_PDB</t>
  </si>
  <si>
    <t>STXQ_PDB</t>
  </si>
  <si>
    <t>Demande pour mettre à jour la base Oracle PEP qualité à partir des données de la production</t>
  </si>
  <si>
    <t>S0085530</t>
  </si>
  <si>
    <t>Migration applicative base STXQ_PDB</t>
  </si>
  <si>
    <t>Demande pour mettre à jour la partie applicative PEP qualité suite à la migration de la base à partir des données de la production</t>
  </si>
  <si>
    <t>S0085531</t>
  </si>
  <si>
    <t>Migration DB base EHNQ_PDB</t>
  </si>
  <si>
    <t>EHNQ_PDB</t>
  </si>
  <si>
    <t>S0085532</t>
  </si>
  <si>
    <t>Migration applicative base EHNQ_PDB</t>
  </si>
  <si>
    <t>S0085535</t>
  </si>
  <si>
    <t>Migration DB base HIBQ_PDB</t>
  </si>
  <si>
    <t>HIBQ_PDB</t>
  </si>
  <si>
    <t>S0085536</t>
  </si>
  <si>
    <t>Migration applicative base HIBQ_PDB</t>
  </si>
  <si>
    <t>S0085540</t>
  </si>
  <si>
    <t>Migration DB base HRCQ_PDB</t>
  </si>
  <si>
    <t>HRCQ_PDB</t>
  </si>
  <si>
    <t>S0085541</t>
  </si>
  <si>
    <t>Migration applicative base HRCQ_PDB</t>
  </si>
  <si>
    <t>S0085638</t>
  </si>
  <si>
    <t>Migration DB base ILYQ_PDB</t>
  </si>
  <si>
    <t>ILYQ_PDB</t>
  </si>
  <si>
    <t>S0085639</t>
  </si>
  <si>
    <t>Migration applicative base ILYQ_PDB</t>
  </si>
  <si>
    <t>En cours</t>
  </si>
  <si>
    <t>Date fin</t>
  </si>
  <si>
    <t>Export du dump de la base PSPE</t>
  </si>
  <si>
    <t>Export des roles PSPE</t>
  </si>
  <si>
    <t>import des roles PSPE</t>
  </si>
  <si>
    <t>import du dump PSPE</t>
  </si>
  <si>
    <t>procédure strandard</t>
  </si>
  <si>
    <t>datapump</t>
  </si>
  <si>
    <t>09.03.2022 16h07</t>
  </si>
  <si>
    <t>8 minutes</t>
  </si>
  <si>
    <t>04h00</t>
  </si>
  <si>
    <t>Terminé</t>
  </si>
  <si>
    <t>EXP/IMP 4h00</t>
  </si>
  <si>
    <t>01h00</t>
  </si>
  <si>
    <t>CDB_SP05 :  RIV_pdb</t>
  </si>
  <si>
    <t>CDB_SP05 :  RIV_pdb_stby</t>
  </si>
  <si>
    <t>CDB_SP08 :  PSPE_pdb</t>
  </si>
  <si>
    <t>CDB_SP08 :  PSPE_pdb_stby</t>
  </si>
  <si>
    <t>DATAPUMP</t>
  </si>
  <si>
    <t>vider les archives log de la base source</t>
  </si>
  <si>
    <t>rest_step1.sh</t>
  </si>
  <si>
    <t>rest_step2.sh</t>
  </si>
  <si>
    <t xml:space="preserve">JOBS </t>
  </si>
  <si>
    <t>pb archivelog donc Datapump</t>
  </si>
  <si>
    <t>CDB_SQ03:  ILYQ_pdb</t>
  </si>
  <si>
    <t>durée</t>
  </si>
  <si>
    <t>15 minutes</t>
  </si>
  <si>
    <t>migrée par procédures</t>
  </si>
  <si>
    <t>CDB_SQ03: GHOQ_PDB</t>
  </si>
  <si>
    <t>CDB_SQ01 :  ADSQ_pdb</t>
  </si>
  <si>
    <t>CDB_SQ01 :  HOJGQ_pdb</t>
  </si>
  <si>
    <t>clone database par dbca</t>
  </si>
  <si>
    <t>CDB_SQ06: LAVQ_pdb</t>
  </si>
  <si>
    <t>CDB_SQ06:  NANQ_pdb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</si>
</sst>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C]d\-mmm\-yy;@"/>
    <numFmt numFmtId="166" formatCode="dd/mm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8"/>
      <color indexed="17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1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textRotation="45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2" borderId="0" xfId="1" applyFont="1" applyFill="1"/>
    <xf numFmtId="0" fontId="5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right"/>
    </xf>
    <xf numFmtId="14" fontId="6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8" fillId="3" borderId="1" xfId="0" applyFont="1" applyFill="1" applyBorder="1"/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/>
    <xf numFmtId="0" fontId="8" fillId="3" borderId="3" xfId="0" applyFont="1" applyFill="1" applyBorder="1"/>
    <xf numFmtId="9" fontId="8" fillId="3" borderId="4" xfId="1" applyFont="1" applyFill="1" applyBorder="1"/>
    <xf numFmtId="0" fontId="8" fillId="3" borderId="5" xfId="0" applyFont="1" applyFill="1" applyBorder="1"/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/>
    <xf numFmtId="0" fontId="8" fillId="3" borderId="7" xfId="0" applyFont="1" applyFill="1" applyBorder="1"/>
    <xf numFmtId="9" fontId="8" fillId="3" borderId="8" xfId="1" applyFont="1" applyFill="1" applyBorder="1"/>
    <xf numFmtId="0" fontId="7" fillId="0" borderId="9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top" wrapText="1"/>
    </xf>
    <xf numFmtId="165" fontId="7" fillId="0" borderId="10" xfId="0" applyNumberFormat="1" applyFont="1" applyFill="1" applyBorder="1" applyAlignment="1">
      <alignment vertical="top"/>
    </xf>
    <xf numFmtId="0" fontId="7" fillId="0" borderId="10" xfId="0" applyNumberFormat="1" applyFont="1" applyFill="1" applyBorder="1" applyAlignment="1">
      <alignment vertical="top"/>
    </xf>
    <xf numFmtId="9" fontId="7" fillId="0" borderId="11" xfId="1" applyFont="1" applyFill="1" applyBorder="1" applyAlignment="1">
      <alignment vertical="top"/>
    </xf>
    <xf numFmtId="0" fontId="10" fillId="4" borderId="12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/>
    </xf>
    <xf numFmtId="0" fontId="7" fillId="4" borderId="11" xfId="0" applyNumberFormat="1" applyFont="1" applyFill="1" applyBorder="1" applyAlignment="1">
      <alignment vertical="top"/>
    </xf>
    <xf numFmtId="9" fontId="7" fillId="4" borderId="11" xfId="1" applyFont="1" applyFill="1" applyBorder="1" applyAlignment="1">
      <alignment vertical="top"/>
    </xf>
    <xf numFmtId="0" fontId="7" fillId="5" borderId="12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15" fontId="7" fillId="0" borderId="11" xfId="0" applyNumberFormat="1" applyFont="1" applyFill="1" applyBorder="1" applyAlignment="1">
      <alignment vertical="top"/>
    </xf>
    <xf numFmtId="0" fontId="7" fillId="0" borderId="11" xfId="0" applyNumberFormat="1" applyFont="1" applyFill="1" applyBorder="1" applyAlignment="1">
      <alignment vertical="top"/>
    </xf>
    <xf numFmtId="0" fontId="7" fillId="6" borderId="12" xfId="0" applyFont="1" applyFill="1" applyBorder="1" applyAlignment="1">
      <alignment horizontal="left" vertical="top" wrapText="1" indent="2"/>
    </xf>
    <xf numFmtId="0" fontId="7" fillId="6" borderId="11" xfId="0" applyFont="1" applyFill="1" applyBorder="1" applyAlignment="1">
      <alignment vertical="top"/>
    </xf>
    <xf numFmtId="0" fontId="7" fillId="7" borderId="12" xfId="0" applyFont="1" applyFill="1" applyBorder="1" applyAlignment="1">
      <alignment horizontal="left" vertical="top" wrapText="1" indent="3"/>
    </xf>
    <xf numFmtId="0" fontId="7" fillId="7" borderId="11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15" fontId="7" fillId="0" borderId="14" xfId="0" applyNumberFormat="1" applyFont="1" applyFill="1" applyBorder="1" applyAlignment="1">
      <alignment vertical="top"/>
    </xf>
    <xf numFmtId="0" fontId="7" fillId="0" borderId="14" xfId="0" applyNumberFormat="1" applyFont="1" applyFill="1" applyBorder="1" applyAlignment="1">
      <alignment vertical="top"/>
    </xf>
    <xf numFmtId="0" fontId="11" fillId="2" borderId="0" xfId="0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left"/>
    </xf>
    <xf numFmtId="0" fontId="7" fillId="7" borderId="15" xfId="0" applyFont="1" applyFill="1" applyBorder="1" applyAlignment="1">
      <alignment horizontal="left" vertical="top" wrapText="1" indent="3"/>
    </xf>
    <xf numFmtId="0" fontId="7" fillId="7" borderId="16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15" fontId="7" fillId="0" borderId="16" xfId="0" applyNumberFormat="1" applyFont="1" applyFill="1" applyBorder="1" applyAlignment="1">
      <alignment vertical="top"/>
    </xf>
    <xf numFmtId="0" fontId="7" fillId="0" borderId="16" xfId="0" applyNumberFormat="1" applyFont="1" applyFill="1" applyBorder="1" applyAlignment="1">
      <alignment vertical="top"/>
    </xf>
    <xf numFmtId="9" fontId="7" fillId="0" borderId="16" xfId="1" applyFont="1" applyFill="1" applyBorder="1" applyAlignment="1">
      <alignment vertical="top"/>
    </xf>
    <xf numFmtId="0" fontId="8" fillId="3" borderId="4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165" fontId="9" fillId="0" borderId="17" xfId="0" applyNumberFormat="1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15" fontId="7" fillId="0" borderId="18" xfId="0" applyNumberFormat="1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7" fillId="0" borderId="20" xfId="0" applyFont="1" applyFill="1" applyBorder="1" applyAlignment="1">
      <alignment vertical="top"/>
    </xf>
    <xf numFmtId="15" fontId="7" fillId="0" borderId="20" xfId="0" applyNumberFormat="1" applyFont="1" applyFill="1" applyBorder="1" applyAlignment="1">
      <alignment vertical="top"/>
    </xf>
    <xf numFmtId="0" fontId="7" fillId="0" borderId="20" xfId="0" applyNumberFormat="1" applyFont="1" applyFill="1" applyBorder="1" applyAlignment="1">
      <alignment vertical="top"/>
    </xf>
    <xf numFmtId="0" fontId="7" fillId="0" borderId="21" xfId="0" applyFont="1" applyFill="1" applyBorder="1" applyAlignment="1">
      <alignment vertical="top" wrapText="1"/>
    </xf>
    <xf numFmtId="0" fontId="7" fillId="7" borderId="23" xfId="0" applyFont="1" applyFill="1" applyBorder="1" applyAlignment="1">
      <alignment horizontal="left" vertical="top" wrapText="1" indent="3"/>
    </xf>
    <xf numFmtId="0" fontId="7" fillId="7" borderId="22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15" fontId="7" fillId="0" borderId="22" xfId="0" applyNumberFormat="1" applyFont="1" applyFill="1" applyBorder="1" applyAlignment="1">
      <alignment vertical="top"/>
    </xf>
    <xf numFmtId="0" fontId="7" fillId="0" borderId="22" xfId="0" applyNumberFormat="1" applyFont="1" applyFill="1" applyBorder="1" applyAlignment="1">
      <alignment vertical="top"/>
    </xf>
    <xf numFmtId="9" fontId="7" fillId="0" borderId="22" xfId="1" applyFont="1" applyFill="1" applyBorder="1" applyAlignment="1">
      <alignment vertical="top"/>
    </xf>
    <xf numFmtId="0" fontId="7" fillId="0" borderId="24" xfId="0" applyFont="1" applyFill="1" applyBorder="1" applyAlignment="1">
      <alignment vertical="top" wrapText="1"/>
    </xf>
    <xf numFmtId="0" fontId="0" fillId="8" borderId="0" xfId="0" applyFill="1"/>
    <xf numFmtId="9" fontId="0" fillId="0" borderId="0" xfId="0" applyNumberFormat="1"/>
    <xf numFmtId="9" fontId="0" fillId="9" borderId="0" xfId="0" applyNumberFormat="1" applyFill="1"/>
    <xf numFmtId="0" fontId="0" fillId="10" borderId="0" xfId="0" applyFill="1"/>
    <xf numFmtId="0" fontId="12" fillId="0" borderId="24" xfId="0" applyFont="1" applyFill="1" applyBorder="1" applyAlignment="1">
      <alignment vertical="top" wrapText="1"/>
    </xf>
    <xf numFmtId="0" fontId="12" fillId="7" borderId="22" xfId="0" applyFont="1" applyFill="1" applyBorder="1" applyAlignment="1">
      <alignment vertical="top"/>
    </xf>
    <xf numFmtId="0" fontId="12" fillId="0" borderId="19" xfId="0" applyFont="1" applyFill="1" applyBorder="1" applyAlignment="1">
      <alignment vertical="top" wrapText="1"/>
    </xf>
    <xf numFmtId="0" fontId="7" fillId="5" borderId="11" xfId="0" applyNumberFormat="1" applyFont="1" applyFill="1" applyBorder="1" applyAlignment="1">
      <alignment vertical="top"/>
    </xf>
    <xf numFmtId="9" fontId="7" fillId="5" borderId="11" xfId="1" applyFont="1" applyFill="1" applyBorder="1" applyAlignment="1">
      <alignment vertical="top"/>
    </xf>
    <xf numFmtId="0" fontId="7" fillId="5" borderId="18" xfId="0" applyFont="1" applyFill="1" applyBorder="1" applyAlignment="1">
      <alignment vertical="top" wrapText="1"/>
    </xf>
    <xf numFmtId="15" fontId="7" fillId="5" borderId="11" xfId="0" applyNumberFormat="1" applyFont="1" applyFill="1" applyBorder="1" applyAlignment="1">
      <alignment vertical="top"/>
    </xf>
    <xf numFmtId="0" fontId="12" fillId="5" borderId="19" xfId="0" applyFont="1" applyFill="1" applyBorder="1" applyAlignment="1">
      <alignment vertical="top" wrapText="1"/>
    </xf>
    <xf numFmtId="9" fontId="7" fillId="5" borderId="16" xfId="1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1" xfId="0" applyNumberFormat="1" applyFont="1" applyFill="1" applyBorder="1" applyAlignment="1">
      <alignment vertical="top"/>
    </xf>
    <xf numFmtId="9" fontId="7" fillId="2" borderId="11" xfId="1" applyFont="1" applyFill="1" applyBorder="1" applyAlignment="1">
      <alignment vertical="top"/>
    </xf>
    <xf numFmtId="0" fontId="7" fillId="2" borderId="18" xfId="0" applyFont="1" applyFill="1" applyBorder="1" applyAlignment="1">
      <alignment vertical="top" wrapText="1"/>
    </xf>
    <xf numFmtId="14" fontId="7" fillId="0" borderId="16" xfId="0" applyNumberFormat="1" applyFont="1" applyFill="1" applyBorder="1" applyAlignment="1">
      <alignment vertical="top"/>
    </xf>
    <xf numFmtId="0" fontId="14" fillId="0" borderId="19" xfId="0" applyFont="1" applyFill="1" applyBorder="1" applyAlignment="1">
      <alignment vertical="top" wrapText="1"/>
    </xf>
    <xf numFmtId="15" fontId="7" fillId="11" borderId="16" xfId="0" applyNumberFormat="1" applyFont="1" applyFill="1" applyBorder="1" applyAlignment="1">
      <alignment vertical="top"/>
    </xf>
    <xf numFmtId="9" fontId="7" fillId="11" borderId="11" xfId="1" applyFont="1" applyFill="1" applyBorder="1" applyAlignment="1">
      <alignment vertical="top"/>
    </xf>
    <xf numFmtId="15" fontId="7" fillId="12" borderId="16" xfId="0" applyNumberFormat="1" applyFont="1" applyFill="1" applyBorder="1" applyAlignment="1" applyProtection="1">
      <alignment vertical="top"/>
      <protection locked="0"/>
    </xf>
    <xf numFmtId="0" fontId="7" fillId="12" borderId="16" xfId="0" applyFont="1" applyFill="1" applyBorder="1" applyAlignment="1" applyProtection="1">
      <alignment vertical="top"/>
      <protection locked="0"/>
    </xf>
    <xf numFmtId="0" fontId="15" fillId="0" borderId="24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left" vertical="top" wrapText="1" indent="3"/>
    </xf>
    <xf numFmtId="14" fontId="0" fillId="0" borderId="0" xfId="0" applyNumberFormat="1"/>
    <xf numFmtId="0" fontId="16" fillId="1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7" fillId="7" borderId="0" xfId="0" applyFont="1" applyFill="1" applyBorder="1" applyAlignment="1">
      <alignment horizontal="right" vertical="top" wrapText="1" indent="3"/>
    </xf>
    <xf numFmtId="0" fontId="7" fillId="2" borderId="15" xfId="0" applyFont="1" applyFill="1" applyBorder="1" applyAlignment="1">
      <alignment horizontal="left" vertical="top" wrapText="1" indent="3"/>
    </xf>
    <xf numFmtId="0" fontId="7" fillId="2" borderId="9" xfId="0" applyFont="1" applyFill="1" applyBorder="1" applyAlignment="1">
      <alignment horizontal="left" vertical="top" wrapText="1" indent="3"/>
    </xf>
    <xf numFmtId="0" fontId="17" fillId="13" borderId="0" xfId="0" applyFont="1" applyFill="1"/>
    <xf numFmtId="0" fontId="0" fillId="0" borderId="0" xfId="0" applyAlignment="1">
      <alignment horizont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4" fontId="18" fillId="0" borderId="27" xfId="0" applyNumberFormat="1" applyFont="1" applyBorder="1" applyAlignment="1">
      <alignment horizontal="right" vertical="center"/>
    </xf>
    <xf numFmtId="14" fontId="20" fillId="0" borderId="25" xfId="0" applyNumberFormat="1" applyFont="1" applyBorder="1"/>
    <xf numFmtId="0" fontId="20" fillId="0" borderId="25" xfId="0" applyFont="1" applyBorder="1"/>
    <xf numFmtId="0" fontId="0" fillId="0" borderId="25" xfId="0" applyBorder="1"/>
    <xf numFmtId="0" fontId="18" fillId="5" borderId="27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14" fontId="18" fillId="0" borderId="30" xfId="0" applyNumberFormat="1" applyFont="1" applyBorder="1" applyAlignment="1">
      <alignment horizontal="right" vertical="center"/>
    </xf>
    <xf numFmtId="0" fontId="18" fillId="0" borderId="3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0" fillId="0" borderId="33" xfId="0" applyBorder="1"/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8" fillId="14" borderId="27" xfId="0" applyNumberFormat="1" applyFont="1" applyFill="1" applyBorder="1" applyAlignment="1">
      <alignment horizontal="right" vertical="center"/>
    </xf>
    <xf numFmtId="0" fontId="18" fillId="14" borderId="27" xfId="0" applyFont="1" applyFill="1" applyBorder="1" applyAlignment="1">
      <alignment vertical="center"/>
    </xf>
    <xf numFmtId="14" fontId="18" fillId="14" borderId="28" xfId="0" applyNumberFormat="1" applyFont="1" applyFill="1" applyBorder="1" applyAlignment="1">
      <alignment horizontal="center" vertical="center"/>
    </xf>
    <xf numFmtId="0" fontId="18" fillId="14" borderId="29" xfId="0" applyFont="1" applyFill="1" applyBorder="1" applyAlignment="1">
      <alignment horizontal="center" vertical="center"/>
    </xf>
    <xf numFmtId="0" fontId="18" fillId="14" borderId="26" xfId="0" applyFont="1" applyFill="1" applyBorder="1" applyAlignment="1">
      <alignment horizontal="center" vertical="center"/>
    </xf>
    <xf numFmtId="14" fontId="19" fillId="12" borderId="27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>
      <alignment vertical="center"/>
    </xf>
    <xf numFmtId="14" fontId="19" fillId="12" borderId="28" xfId="0" applyNumberFormat="1" applyFont="1" applyFill="1" applyBorder="1" applyAlignment="1">
      <alignment horizontal="center" vertical="center"/>
    </xf>
    <xf numFmtId="0" fontId="19" fillId="12" borderId="29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left" vertical="top" wrapText="1" indent="3"/>
    </xf>
  </cellXfs>
  <cellStyles count="2">
    <cellStyle name="Normal" xfId="0" builtinId="0"/>
    <cellStyle name="Pourcentage" xfId="1" builtinId="5"/>
  </cellStyles>
  <dxfs count="226"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wrapText="1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 editAs="oneCell">
    <xdr:from>
      <xdr:col>1</xdr:col>
      <xdr:colOff>57150</xdr:colOff>
      <xdr:row>0</xdr:row>
      <xdr:rowOff>47625</xdr:rowOff>
    </xdr:from>
    <xdr:to>
      <xdr:col>1</xdr:col>
      <xdr:colOff>1075690</xdr:colOff>
      <xdr:row>4</xdr:row>
      <xdr:rowOff>132715</xdr:rowOff>
    </xdr:to>
    <xdr:pic>
      <xdr:nvPicPr>
        <xdr:cNvPr id="9" name="Imag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7625"/>
          <a:ext cx="1018540" cy="8470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3</xdr:col>
      <xdr:colOff>847725</xdr:colOff>
      <xdr:row>124</xdr:row>
      <xdr:rowOff>133350</xdr:rowOff>
    </xdr:to>
    <xdr:pic>
      <xdr:nvPicPr>
        <xdr:cNvPr id="7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354425"/>
          <a:ext cx="5581650" cy="451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370840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399415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13" displayName="Tableau13" ref="A6:H25" totalsRowShown="0" headerRowDxfId="225" dataDxfId="224">
  <autoFilter ref="A6:H25"/>
  <tableColumns count="8">
    <tableColumn id="1" name="N°" dataDxfId="223"/>
    <tableColumn id="3" name="Date demande" dataDxfId="222"/>
    <tableColumn id="4" name="Responsable" dataDxfId="221"/>
    <tableColumn id="11" name="Description" dataDxfId="220"/>
    <tableColumn id="9" name="Délai" dataDxfId="219"/>
    <tableColumn id="13" name="Solution / Remarque" dataDxfId="218"/>
    <tableColumn id="12" name="Priorité" dataDxfId="217"/>
    <tableColumn id="8" name="Etat" dataDxfId="2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au134" displayName="Tableau134" ref="A6:K25" totalsRowShown="0" headerRowDxfId="215" dataDxfId="214">
  <autoFilter ref="A6:K25"/>
  <tableColumns count="11">
    <tableColumn id="1" name="N°" dataDxfId="213"/>
    <tableColumn id="3" name="Date" dataDxfId="212"/>
    <tableColumn id="4" name="Responsable" dataDxfId="211"/>
    <tableColumn id="11" name="Description" dataDxfId="210"/>
    <tableColumn id="14" name="Conséquence" dataDxfId="209"/>
    <tableColumn id="16" name="Probabilité" dataDxfId="208"/>
    <tableColumn id="17" name="Impact" dataDxfId="207"/>
    <tableColumn id="15" name="Criticité" dataDxfId="206">
      <calculatedColumnFormula>IFERROR(LEFT(Tableau134[[#This Row],[Probabilité]],1)*LEFT(Tableau134[[#This Row],[Impact]],1),"")</calculatedColumnFormula>
    </tableColumn>
    <tableColumn id="2" name="Type de réponse" dataDxfId="205"/>
    <tableColumn id="13" name="Solution / Remarque" dataDxfId="204"/>
    <tableColumn id="8" name="Etat" dataDxfId="20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au1345" displayName="Tableau1345" ref="A6:J25" totalsRowShown="0" headerRowDxfId="202" dataDxfId="201">
  <autoFilter ref="A6:J25"/>
  <tableColumns count="10">
    <tableColumn id="1" name="N°" dataDxfId="200"/>
    <tableColumn id="4" name="Nom" dataDxfId="199"/>
    <tableColumn id="11" name="Société" dataDxfId="198"/>
    <tableColumn id="14" name="Titre" dataDxfId="197"/>
    <tableColumn id="3" name="Service" dataDxfId="196"/>
    <tableColumn id="6" name="Mail" dataDxfId="195"/>
    <tableColumn id="5" name="Téléphone" dataDxfId="194"/>
    <tableColumn id="13" name="Mobile" dataDxfId="193"/>
    <tableColumn id="9" name="Intérêt / Position" dataDxfId="192"/>
    <tableColumn id="2" name="Décisionnel" dataDxfId="19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A1:J21" totalsRowShown="0" headerRowDxfId="190" headerRowBorderDxfId="189" tableBorderDxfId="188">
  <autoFilter ref="A1:J21"/>
  <tableColumns count="10">
    <tableColumn id="1" name="Date" dataDxfId="187"/>
    <tableColumn id="2" name="Service request" dataDxfId="186"/>
    <tableColumn id="3" name="Sujet" dataDxfId="185"/>
    <tableColumn id="4" name="Base" dataDxfId="184"/>
    <tableColumn id="5" name="Priorité" dataDxfId="183"/>
    <tableColumn id="6" name="Description" dataDxfId="182"/>
    <tableColumn id="7" name="Date pour réalisation" dataDxfId="181"/>
    <tableColumn id="8" name="Commentaires" dataDxfId="180"/>
    <tableColumn id="9" name="Statut" dataDxfId="179"/>
    <tableColumn id="10" name="Date fin" dataDxfId="17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9"/>
  <sheetViews>
    <sheetView tabSelected="1" topLeftCell="A7" workbookViewId="0">
      <pane ySplit="6" topLeftCell="A13" activePane="bottomLeft" state="frozen"/>
      <selection activeCell="A7" sqref="A7"/>
      <selection pane="bottomLeft" activeCell="L27" sqref="L27"/>
    </sheetView>
  </sheetViews>
  <sheetFormatPr baseColWidth="10" defaultColWidth="9.140625" defaultRowHeight="15" outlineLevelCol="1" x14ac:dyDescent="0.25"/>
  <cols>
    <col min="1" max="1" width="1.42578125" style="16" customWidth="1"/>
    <col min="2" max="2" width="58.85546875" style="16" customWidth="1"/>
    <col min="3" max="3" width="12.140625" style="19" customWidth="1"/>
    <col min="4" max="4" width="22.42578125" style="19" bestFit="1" customWidth="1"/>
    <col min="5" max="6" width="9.28515625" style="16" customWidth="1"/>
    <col min="7" max="7" width="13.5703125" style="16" customWidth="1"/>
    <col min="8" max="8" width="13.28515625" style="16" bestFit="1" customWidth="1"/>
    <col min="9" max="9" width="8.42578125" style="16" customWidth="1" outlineLevel="1"/>
    <col min="10" max="10" width="8.140625" style="16" bestFit="1" customWidth="1" outlineLevel="1"/>
    <col min="11" max="11" width="6" style="12" customWidth="1" outlineLevel="1"/>
    <col min="12" max="12" width="43.85546875" style="17" customWidth="1" outlineLevel="1"/>
    <col min="13" max="13" width="9.140625" style="16"/>
    <col min="14" max="16384" width="9.140625" style="18"/>
  </cols>
  <sheetData>
    <row r="2" spans="1:12" x14ac:dyDescent="0.25">
      <c r="A2" s="131" t="s">
        <v>66</v>
      </c>
      <c r="B2" s="131"/>
      <c r="C2" s="131"/>
      <c r="D2" s="131"/>
      <c r="E2" s="131"/>
      <c r="F2" s="131"/>
      <c r="G2" s="131"/>
      <c r="H2" s="131"/>
    </row>
    <row r="3" spans="1:12" x14ac:dyDescent="0.25">
      <c r="A3" s="131"/>
      <c r="B3" s="131"/>
      <c r="C3" s="131"/>
      <c r="D3" s="131"/>
      <c r="E3" s="131"/>
      <c r="F3" s="131"/>
      <c r="G3" s="131"/>
      <c r="H3" s="131"/>
    </row>
    <row r="5" spans="1:12" x14ac:dyDescent="0.25">
      <c r="D5" s="55" t="s">
        <v>67</v>
      </c>
      <c r="E5" s="56">
        <f ca="1">TODAY()</f>
        <v>44637</v>
      </c>
    </row>
    <row r="6" spans="1:12" x14ac:dyDescent="0.25">
      <c r="D6" s="55" t="s">
        <v>68</v>
      </c>
      <c r="E6" s="56">
        <f ca="1">E5+7- (C5-2)</f>
        <v>44646</v>
      </c>
    </row>
    <row r="7" spans="1:12" ht="15" customHeight="1" x14ac:dyDescent="0.25">
      <c r="A7" s="13"/>
      <c r="B7" s="13"/>
      <c r="C7" s="13"/>
      <c r="D7" s="55" t="s">
        <v>69</v>
      </c>
      <c r="E7" s="56">
        <f ca="1">E5+7</f>
        <v>44644</v>
      </c>
      <c r="F7" s="13"/>
      <c r="G7" s="13"/>
      <c r="H7" s="13"/>
    </row>
    <row r="8" spans="1:12" ht="15" customHeight="1" x14ac:dyDescent="0.25">
      <c r="A8" s="13"/>
      <c r="B8" s="13"/>
      <c r="C8" s="13"/>
      <c r="D8" s="55" t="s">
        <v>70</v>
      </c>
      <c r="E8" s="56">
        <f ca="1">E5+7- (C5-6)</f>
        <v>44650</v>
      </c>
      <c r="F8" s="13"/>
      <c r="G8" s="13"/>
      <c r="H8" s="13"/>
    </row>
    <row r="9" spans="1:12" s="16" customFormat="1" x14ac:dyDescent="0.25">
      <c r="C9" s="19"/>
      <c r="D9" s="19"/>
      <c r="K9" s="20"/>
      <c r="L9" s="21"/>
    </row>
    <row r="10" spans="1:12" s="22" customFormat="1" ht="27.75" customHeight="1" x14ac:dyDescent="0.2">
      <c r="B10" s="23" t="s">
        <v>56</v>
      </c>
      <c r="C10" s="24" t="s">
        <v>3</v>
      </c>
      <c r="D10" s="24" t="s">
        <v>57</v>
      </c>
      <c r="E10" s="25" t="s">
        <v>58</v>
      </c>
      <c r="F10" s="25" t="s">
        <v>59</v>
      </c>
      <c r="G10" s="25" t="s">
        <v>60</v>
      </c>
      <c r="H10" s="25" t="s">
        <v>61</v>
      </c>
      <c r="I10" s="26"/>
      <c r="J10" s="26" t="s">
        <v>370</v>
      </c>
      <c r="K10" s="27" t="s">
        <v>2</v>
      </c>
      <c r="L10" s="63" t="s">
        <v>62</v>
      </c>
    </row>
    <row r="11" spans="1:12" s="22" customFormat="1" ht="11.25" x14ac:dyDescent="0.2">
      <c r="B11" s="28"/>
      <c r="C11" s="29"/>
      <c r="D11" s="29"/>
      <c r="E11" s="30"/>
      <c r="F11" s="30"/>
      <c r="G11" s="30"/>
      <c r="H11" s="30"/>
      <c r="I11" s="31" t="s">
        <v>65</v>
      </c>
      <c r="J11" s="31"/>
      <c r="K11" s="32"/>
      <c r="L11" s="64"/>
    </row>
    <row r="12" spans="1:12" s="22" customFormat="1" ht="11.25" x14ac:dyDescent="0.2">
      <c r="B12" s="28"/>
      <c r="C12" s="29"/>
      <c r="D12" s="29"/>
      <c r="E12" s="30"/>
      <c r="F12" s="30"/>
      <c r="G12" s="30"/>
      <c r="H12" s="30"/>
      <c r="I12" s="31"/>
      <c r="J12" s="31"/>
      <c r="K12" s="32"/>
      <c r="L12" s="64"/>
    </row>
    <row r="13" spans="1:12" s="22" customFormat="1" ht="11.25" x14ac:dyDescent="0.2">
      <c r="B13" s="33"/>
      <c r="C13" s="34"/>
      <c r="D13" s="34"/>
      <c r="E13" s="34"/>
      <c r="F13" s="34"/>
      <c r="G13" s="35"/>
      <c r="H13" s="35"/>
      <c r="I13" s="35"/>
      <c r="J13" s="36"/>
      <c r="K13" s="37"/>
      <c r="L13" s="65"/>
    </row>
    <row r="14" spans="1:12" s="22" customFormat="1" ht="11.25" x14ac:dyDescent="0.2">
      <c r="B14" s="38" t="s">
        <v>76</v>
      </c>
      <c r="C14" s="39"/>
      <c r="D14" s="39"/>
      <c r="E14" s="39"/>
      <c r="F14" s="39"/>
      <c r="G14" s="39"/>
      <c r="H14" s="39"/>
      <c r="I14" s="39"/>
      <c r="J14" s="40"/>
      <c r="K14" s="41"/>
      <c r="L14" s="66"/>
    </row>
    <row r="15" spans="1:12" s="22" customFormat="1" ht="11.25" x14ac:dyDescent="0.2">
      <c r="B15" s="42" t="s">
        <v>77</v>
      </c>
      <c r="C15" s="43" t="s">
        <v>78</v>
      </c>
      <c r="D15" s="43"/>
      <c r="E15" s="44"/>
      <c r="F15" s="44" t="s">
        <v>79</v>
      </c>
      <c r="G15" s="45">
        <v>44328</v>
      </c>
      <c r="H15" s="45">
        <v>44377</v>
      </c>
      <c r="I15" s="45">
        <v>44363</v>
      </c>
      <c r="J15" s="46">
        <v>8</v>
      </c>
      <c r="K15" s="102" t="s">
        <v>63</v>
      </c>
      <c r="L15" s="67" t="s">
        <v>80</v>
      </c>
    </row>
    <row r="16" spans="1:12" s="22" customFormat="1" ht="11.25" x14ac:dyDescent="0.2">
      <c r="B16" s="47" t="s">
        <v>81</v>
      </c>
      <c r="C16" s="48" t="s">
        <v>74</v>
      </c>
      <c r="D16" s="48"/>
      <c r="E16" s="44"/>
      <c r="F16" s="44"/>
      <c r="G16" s="45">
        <v>44377</v>
      </c>
      <c r="H16" s="70">
        <v>44364</v>
      </c>
      <c r="I16" s="45">
        <v>44377</v>
      </c>
      <c r="J16" s="46">
        <v>1</v>
      </c>
      <c r="K16" s="102" t="s">
        <v>63</v>
      </c>
      <c r="L16" s="68" t="s">
        <v>82</v>
      </c>
    </row>
    <row r="17" spans="2:12" s="22" customFormat="1" ht="11.25" x14ac:dyDescent="0.2">
      <c r="B17" s="49" t="s">
        <v>90</v>
      </c>
      <c r="C17" s="50" t="s">
        <v>74</v>
      </c>
      <c r="D17" s="50"/>
      <c r="E17" s="69"/>
      <c r="F17" s="69"/>
      <c r="G17" s="70">
        <v>44364</v>
      </c>
      <c r="H17" s="45">
        <v>44364</v>
      </c>
      <c r="I17" s="45">
        <v>44377</v>
      </c>
      <c r="J17" s="71">
        <v>0</v>
      </c>
      <c r="K17" s="102" t="s">
        <v>63</v>
      </c>
      <c r="L17" s="72" t="s">
        <v>92</v>
      </c>
    </row>
    <row r="18" spans="2:12" s="22" customFormat="1" ht="22.5" x14ac:dyDescent="0.2">
      <c r="B18" s="49" t="s">
        <v>83</v>
      </c>
      <c r="C18" s="50" t="s">
        <v>74</v>
      </c>
      <c r="D18" s="50"/>
      <c r="E18" s="44"/>
      <c r="F18" s="44"/>
      <c r="G18" s="45">
        <v>44364</v>
      </c>
      <c r="H18" s="45">
        <v>44364</v>
      </c>
      <c r="I18" s="45">
        <v>44385</v>
      </c>
      <c r="J18" s="46">
        <v>2</v>
      </c>
      <c r="K18" s="102" t="s">
        <v>63</v>
      </c>
      <c r="L18" s="68" t="s">
        <v>94</v>
      </c>
    </row>
    <row r="19" spans="2:12" s="22" customFormat="1" ht="67.5" x14ac:dyDescent="0.2">
      <c r="B19" s="49" t="s">
        <v>91</v>
      </c>
      <c r="C19" s="50"/>
      <c r="D19" s="50"/>
      <c r="E19" s="44"/>
      <c r="F19" s="44"/>
      <c r="G19" s="45">
        <v>44364</v>
      </c>
      <c r="H19" s="45">
        <v>44364</v>
      </c>
      <c r="I19" s="45">
        <v>44385</v>
      </c>
      <c r="J19" s="46">
        <v>1</v>
      </c>
      <c r="K19" s="37">
        <v>0.5</v>
      </c>
      <c r="L19" s="68" t="s">
        <v>93</v>
      </c>
    </row>
    <row r="20" spans="2:12" s="22" customFormat="1" ht="11.25" x14ac:dyDescent="0.2">
      <c r="B20" s="47" t="s">
        <v>96</v>
      </c>
      <c r="C20" s="48" t="s">
        <v>97</v>
      </c>
      <c r="D20" s="48"/>
      <c r="E20" s="44"/>
      <c r="F20" s="44"/>
      <c r="G20" s="45"/>
      <c r="H20" s="70"/>
      <c r="I20" s="45"/>
      <c r="J20" s="46"/>
      <c r="K20" s="37" t="s">
        <v>64</v>
      </c>
      <c r="L20" s="68"/>
    </row>
    <row r="21" spans="2:12" s="22" customFormat="1" ht="11.25" x14ac:dyDescent="0.2">
      <c r="B21" s="144" t="s">
        <v>374</v>
      </c>
      <c r="C21" s="74"/>
      <c r="D21" s="74"/>
      <c r="E21" s="75"/>
      <c r="F21" s="75"/>
      <c r="G21" s="76">
        <v>44636</v>
      </c>
      <c r="H21" s="76">
        <v>44636</v>
      </c>
      <c r="I21" s="76"/>
      <c r="J21" s="77"/>
      <c r="K21" s="102" t="s">
        <v>63</v>
      </c>
      <c r="L21" s="79" t="s">
        <v>376</v>
      </c>
    </row>
    <row r="22" spans="2:12" s="22" customFormat="1" ht="11.25" x14ac:dyDescent="0.2">
      <c r="B22" s="73" t="s">
        <v>375</v>
      </c>
      <c r="C22" s="74"/>
      <c r="D22" s="74"/>
      <c r="E22" s="75"/>
      <c r="F22" s="75"/>
      <c r="G22" s="76">
        <v>44636</v>
      </c>
      <c r="H22" s="76"/>
      <c r="I22" s="76"/>
      <c r="J22" s="77"/>
      <c r="K22" s="102" t="s">
        <v>64</v>
      </c>
      <c r="L22" s="79"/>
    </row>
    <row r="23" spans="2:12" s="22" customFormat="1" ht="11.25" x14ac:dyDescent="0.2">
      <c r="B23" s="73" t="s">
        <v>110</v>
      </c>
      <c r="C23" s="74"/>
      <c r="D23" s="85"/>
      <c r="E23" s="75"/>
      <c r="F23" s="75"/>
      <c r="G23" s="76">
        <v>44400</v>
      </c>
      <c r="H23" s="76">
        <v>44400</v>
      </c>
      <c r="I23" s="76">
        <v>44401</v>
      </c>
      <c r="J23" s="77"/>
      <c r="K23" s="102" t="s">
        <v>63</v>
      </c>
      <c r="L23" s="84" t="s">
        <v>134</v>
      </c>
    </row>
    <row r="24" spans="2:12" s="22" customFormat="1" ht="11.25" x14ac:dyDescent="0.2">
      <c r="B24" s="73" t="s">
        <v>373</v>
      </c>
      <c r="C24" s="74"/>
      <c r="D24" s="74"/>
      <c r="E24" s="75"/>
      <c r="F24" s="75"/>
      <c r="G24" s="76">
        <v>44401</v>
      </c>
      <c r="H24" s="76">
        <v>44401</v>
      </c>
      <c r="I24" s="76">
        <v>44402</v>
      </c>
      <c r="J24" s="77"/>
      <c r="K24" s="102" t="s">
        <v>64</v>
      </c>
      <c r="L24" s="103" t="s">
        <v>228</v>
      </c>
    </row>
    <row r="25" spans="2:12" s="22" customFormat="1" ht="11.25" x14ac:dyDescent="0.2">
      <c r="B25" s="144" t="s">
        <v>369</v>
      </c>
      <c r="C25" s="74"/>
      <c r="D25" s="74"/>
      <c r="E25" s="75"/>
      <c r="F25" s="75"/>
      <c r="G25" s="76">
        <v>44636</v>
      </c>
      <c r="H25" s="76">
        <v>44636</v>
      </c>
      <c r="I25" s="76"/>
      <c r="J25" s="77" t="s">
        <v>371</v>
      </c>
      <c r="K25" s="102" t="s">
        <v>63</v>
      </c>
      <c r="L25" s="103" t="s">
        <v>372</v>
      </c>
    </row>
    <row r="26" spans="2:12" s="22" customFormat="1" ht="11.25" x14ac:dyDescent="0.2">
      <c r="B26" s="73" t="s">
        <v>113</v>
      </c>
      <c r="C26" s="74"/>
      <c r="D26" s="74"/>
      <c r="E26" s="75"/>
      <c r="F26" s="75"/>
      <c r="G26" s="76">
        <v>44402</v>
      </c>
      <c r="H26" s="76">
        <v>44402</v>
      </c>
      <c r="I26" s="76">
        <v>44403</v>
      </c>
      <c r="J26" s="77"/>
      <c r="K26" s="102" t="s">
        <v>63</v>
      </c>
      <c r="L26" s="79"/>
    </row>
    <row r="27" spans="2:12" s="22" customFormat="1" ht="11.25" x14ac:dyDescent="0.2">
      <c r="B27" s="73" t="s">
        <v>117</v>
      </c>
      <c r="C27" s="74"/>
      <c r="D27" s="85"/>
      <c r="E27" s="75"/>
      <c r="F27" s="75"/>
      <c r="G27" s="76">
        <v>44403</v>
      </c>
      <c r="H27" s="76">
        <v>44403</v>
      </c>
      <c r="I27" s="76">
        <v>44404</v>
      </c>
      <c r="J27" s="77"/>
      <c r="K27" s="102" t="s">
        <v>63</v>
      </c>
      <c r="L27" s="84" t="s">
        <v>133</v>
      </c>
    </row>
    <row r="28" spans="2:12" s="22" customFormat="1" ht="11.25" x14ac:dyDescent="0.2">
      <c r="B28" s="73" t="s">
        <v>378</v>
      </c>
      <c r="C28" s="74"/>
      <c r="D28" s="74"/>
      <c r="E28" s="75"/>
      <c r="F28" s="75"/>
      <c r="G28" s="76">
        <v>44404</v>
      </c>
      <c r="H28" s="76">
        <v>44404</v>
      </c>
      <c r="I28" s="76">
        <v>44405</v>
      </c>
      <c r="J28" s="77"/>
      <c r="K28" s="102" t="s">
        <v>63</v>
      </c>
      <c r="L28" s="79"/>
    </row>
    <row r="29" spans="2:12" s="22" customFormat="1" ht="11.25" x14ac:dyDescent="0.2">
      <c r="B29" s="73" t="s">
        <v>377</v>
      </c>
      <c r="C29" s="74"/>
      <c r="D29" s="74"/>
      <c r="E29" s="75"/>
      <c r="F29" s="75"/>
      <c r="G29" s="76">
        <v>44637</v>
      </c>
      <c r="H29" s="76">
        <v>44637</v>
      </c>
      <c r="I29" s="76"/>
      <c r="J29" s="77"/>
      <c r="K29" s="102">
        <v>0.25</v>
      </c>
      <c r="L29" s="79"/>
    </row>
    <row r="30" spans="2:12" s="22" customFormat="1" ht="11.25" x14ac:dyDescent="0.2">
      <c r="B30" s="73" t="s">
        <v>115</v>
      </c>
      <c r="C30" s="74"/>
      <c r="D30" s="74"/>
      <c r="E30" s="75"/>
      <c r="F30" s="75"/>
      <c r="G30" s="76">
        <v>44405</v>
      </c>
      <c r="H30" s="76">
        <v>44405</v>
      </c>
      <c r="I30" s="76">
        <v>44406</v>
      </c>
      <c r="J30" s="77"/>
      <c r="K30" s="102" t="s">
        <v>63</v>
      </c>
      <c r="L30" s="102"/>
    </row>
    <row r="31" spans="2:12" s="22" customFormat="1" ht="11.25" x14ac:dyDescent="0.2">
      <c r="B31" s="73" t="s">
        <v>116</v>
      </c>
      <c r="C31" s="74"/>
      <c r="D31" s="85"/>
      <c r="E31" s="75"/>
      <c r="F31" s="75"/>
      <c r="G31" s="76">
        <v>44406</v>
      </c>
      <c r="H31" s="76">
        <v>44406</v>
      </c>
      <c r="I31" s="76">
        <v>44407</v>
      </c>
      <c r="J31" s="77"/>
      <c r="K31" s="102" t="s">
        <v>63</v>
      </c>
      <c r="L31" s="103" t="s">
        <v>227</v>
      </c>
    </row>
    <row r="32" spans="2:12" s="22" customFormat="1" ht="11.25" x14ac:dyDescent="0.2">
      <c r="B32" s="73" t="s">
        <v>135</v>
      </c>
      <c r="C32" s="74"/>
      <c r="D32" s="74"/>
      <c r="E32" s="75" t="s">
        <v>158</v>
      </c>
      <c r="F32" s="75"/>
      <c r="G32" s="76">
        <v>44407</v>
      </c>
      <c r="H32" s="76">
        <v>44407</v>
      </c>
      <c r="I32" s="76">
        <v>44408</v>
      </c>
      <c r="J32" s="77"/>
      <c r="K32" s="102" t="s">
        <v>63</v>
      </c>
      <c r="L32" s="79"/>
    </row>
    <row r="33" spans="2:12" s="22" customFormat="1" ht="11.25" x14ac:dyDescent="0.2">
      <c r="B33" s="73"/>
      <c r="C33" s="74"/>
      <c r="D33" s="74"/>
      <c r="E33" s="75"/>
      <c r="F33" s="75"/>
      <c r="G33" s="76"/>
      <c r="H33" s="76"/>
      <c r="I33" s="76"/>
      <c r="J33" s="77"/>
      <c r="K33" s="78"/>
      <c r="L33" s="79"/>
    </row>
    <row r="34" spans="2:12" s="22" customFormat="1" ht="11.25" x14ac:dyDescent="0.2">
      <c r="B34" s="73"/>
      <c r="C34" s="74"/>
      <c r="D34" s="74"/>
      <c r="E34" s="75"/>
      <c r="F34" s="75"/>
      <c r="G34" s="76"/>
      <c r="H34" s="76"/>
      <c r="I34" s="76"/>
      <c r="J34" s="77"/>
      <c r="K34" s="78"/>
      <c r="L34" s="79"/>
    </row>
    <row r="35" spans="2:12" s="22" customFormat="1" ht="11.25" x14ac:dyDescent="0.2">
      <c r="B35" s="73"/>
      <c r="C35" s="74"/>
      <c r="D35" s="74"/>
      <c r="E35" s="75"/>
      <c r="F35" s="75"/>
      <c r="G35" s="76"/>
      <c r="H35" s="76"/>
      <c r="I35" s="76"/>
      <c r="J35" s="77"/>
      <c r="K35" s="78"/>
      <c r="L35" s="79"/>
    </row>
    <row r="36" spans="2:12" s="22" customFormat="1" ht="11.25" x14ac:dyDescent="0.2">
      <c r="B36" s="38" t="s">
        <v>137</v>
      </c>
      <c r="C36" s="39"/>
      <c r="D36" s="39"/>
      <c r="E36" s="39"/>
      <c r="F36" s="39"/>
      <c r="G36" s="39"/>
      <c r="H36" s="39"/>
      <c r="I36" s="39"/>
      <c r="J36" s="40"/>
      <c r="K36" s="41"/>
      <c r="L36" s="66"/>
    </row>
    <row r="37" spans="2:12" s="22" customFormat="1" ht="11.25" x14ac:dyDescent="0.2">
      <c r="B37" s="42" t="s">
        <v>179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2:12" s="22" customFormat="1" ht="11.25" x14ac:dyDescent="0.2">
      <c r="B38" s="47" t="s">
        <v>209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2:12" s="22" customFormat="1" ht="11.25" x14ac:dyDescent="0.2">
      <c r="B39" s="73" t="s">
        <v>210</v>
      </c>
      <c r="C39" s="58" t="s">
        <v>79</v>
      </c>
      <c r="D39" s="58" t="s">
        <v>79</v>
      </c>
      <c r="E39" s="59"/>
      <c r="F39" s="59"/>
      <c r="G39" s="60" t="s">
        <v>180</v>
      </c>
      <c r="H39" s="60" t="s">
        <v>204</v>
      </c>
      <c r="I39" s="59" t="s">
        <v>354</v>
      </c>
      <c r="J39" s="61"/>
      <c r="K39" s="62" t="s">
        <v>63</v>
      </c>
      <c r="L39" s="86" t="s">
        <v>205</v>
      </c>
    </row>
    <row r="40" spans="2:12" s="16" customFormat="1" x14ac:dyDescent="0.25">
      <c r="B40" s="57" t="s">
        <v>211</v>
      </c>
      <c r="C40" s="58"/>
      <c r="D40" s="58"/>
      <c r="E40" s="59"/>
      <c r="F40" s="59"/>
      <c r="G40" s="60"/>
      <c r="H40" s="60"/>
      <c r="I40" s="59"/>
      <c r="J40" s="61"/>
      <c r="K40" s="62" t="s">
        <v>64</v>
      </c>
      <c r="L40" s="86"/>
    </row>
    <row r="41" spans="2:12" s="22" customFormat="1" ht="11.25" x14ac:dyDescent="0.2">
      <c r="B41" s="42"/>
      <c r="C41" s="43"/>
      <c r="D41" s="43"/>
      <c r="E41" s="43"/>
      <c r="F41" s="43"/>
      <c r="G41" s="90"/>
      <c r="H41" s="90"/>
      <c r="I41" s="90"/>
      <c r="J41" s="87"/>
      <c r="K41" s="88"/>
      <c r="L41" s="91"/>
    </row>
    <row r="42" spans="2:12" s="22" customFormat="1" ht="11.25" x14ac:dyDescent="0.2">
      <c r="B42" s="73" t="s">
        <v>212</v>
      </c>
      <c r="C42" s="58"/>
      <c r="D42" s="58"/>
      <c r="E42" s="93"/>
      <c r="F42" s="93"/>
      <c r="G42" s="93"/>
      <c r="H42" s="93"/>
      <c r="I42" s="93"/>
      <c r="J42" s="94"/>
      <c r="K42" s="95"/>
      <c r="L42" s="96"/>
    </row>
    <row r="43" spans="2:12" s="16" customFormat="1" x14ac:dyDescent="0.25">
      <c r="B43" s="57" t="s">
        <v>213</v>
      </c>
      <c r="C43" s="58"/>
      <c r="D43" s="58"/>
      <c r="E43" s="59"/>
      <c r="F43" s="59"/>
      <c r="G43" s="60"/>
      <c r="H43" s="60"/>
      <c r="I43" s="59"/>
      <c r="J43" s="61"/>
      <c r="K43" s="62" t="s">
        <v>64</v>
      </c>
      <c r="L43" s="86" t="s">
        <v>166</v>
      </c>
    </row>
    <row r="44" spans="2:12" s="22" customFormat="1" ht="11.25" x14ac:dyDescent="0.2">
      <c r="B44" s="42"/>
      <c r="C44" s="43"/>
      <c r="D44" s="43"/>
      <c r="E44" s="43"/>
      <c r="F44" s="43"/>
      <c r="G44" s="90"/>
      <c r="H44" s="90"/>
      <c r="I44" s="90"/>
      <c r="J44" s="87"/>
      <c r="K44" s="88" t="s">
        <v>64</v>
      </c>
      <c r="L44" s="91" t="s">
        <v>166</v>
      </c>
    </row>
    <row r="45" spans="2:12" s="22" customFormat="1" ht="11.25" x14ac:dyDescent="0.2">
      <c r="B45" s="73" t="s">
        <v>215</v>
      </c>
      <c r="C45" s="58"/>
      <c r="D45" s="58"/>
      <c r="E45" s="93"/>
      <c r="F45" s="93"/>
      <c r="G45" s="93"/>
      <c r="H45" s="93"/>
      <c r="I45" s="93"/>
      <c r="J45" s="94"/>
      <c r="K45" s="95"/>
      <c r="L45" s="96"/>
    </row>
    <row r="46" spans="2:12" s="16" customFormat="1" x14ac:dyDescent="0.25">
      <c r="B46" s="57" t="s">
        <v>214</v>
      </c>
      <c r="C46" s="58"/>
      <c r="D46" s="58"/>
      <c r="E46" s="59"/>
      <c r="F46" s="59"/>
      <c r="G46" s="60"/>
      <c r="H46" s="60"/>
      <c r="I46" s="59"/>
      <c r="J46" s="61"/>
      <c r="K46" s="62" t="s">
        <v>64</v>
      </c>
      <c r="L46" s="86" t="s">
        <v>166</v>
      </c>
    </row>
    <row r="47" spans="2:12" s="22" customFormat="1" ht="11.25" x14ac:dyDescent="0.2">
      <c r="B47" s="42"/>
      <c r="C47" s="43"/>
      <c r="D47" s="43"/>
      <c r="E47" s="43"/>
      <c r="F47" s="43"/>
      <c r="G47" s="90"/>
      <c r="H47" s="90"/>
      <c r="I47" s="90"/>
      <c r="J47" s="87"/>
      <c r="K47" s="92" t="s">
        <v>64</v>
      </c>
      <c r="L47" s="91" t="s">
        <v>166</v>
      </c>
    </row>
    <row r="48" spans="2:12" s="22" customFormat="1" ht="11.25" x14ac:dyDescent="0.2">
      <c r="B48" s="73" t="s">
        <v>144</v>
      </c>
      <c r="C48" s="58"/>
      <c r="D48" s="58"/>
      <c r="E48" s="93"/>
      <c r="F48" s="93"/>
      <c r="G48" s="93"/>
      <c r="H48" s="93"/>
      <c r="I48" s="93"/>
      <c r="J48" s="94"/>
      <c r="K48" s="95"/>
      <c r="L48" s="96"/>
    </row>
    <row r="49" spans="2:12" s="16" customFormat="1" x14ac:dyDescent="0.25">
      <c r="B49" s="57" t="s">
        <v>145</v>
      </c>
      <c r="C49" s="58"/>
      <c r="D49" s="58"/>
      <c r="E49" s="59"/>
      <c r="F49" s="59"/>
      <c r="G49" s="60"/>
      <c r="H49" s="60"/>
      <c r="I49" s="59"/>
      <c r="J49" s="61"/>
      <c r="K49" s="62" t="s">
        <v>64</v>
      </c>
      <c r="L49" s="86" t="s">
        <v>166</v>
      </c>
    </row>
    <row r="50" spans="2:12" s="22" customFormat="1" ht="11.25" x14ac:dyDescent="0.2">
      <c r="B50" s="42"/>
      <c r="C50" s="43"/>
      <c r="D50" s="43"/>
      <c r="E50" s="43"/>
      <c r="F50" s="43"/>
      <c r="G50" s="43"/>
      <c r="H50" s="43"/>
      <c r="I50" s="43"/>
      <c r="J50" s="87"/>
      <c r="K50" s="88"/>
      <c r="L50" s="89"/>
    </row>
    <row r="51" spans="2:12" s="22" customFormat="1" ht="11.25" x14ac:dyDescent="0.2">
      <c r="B51" s="73" t="s">
        <v>146</v>
      </c>
      <c r="C51" s="58"/>
      <c r="D51" s="58"/>
      <c r="E51" s="93"/>
      <c r="F51" s="93"/>
      <c r="G51" s="93"/>
      <c r="H51" s="93"/>
      <c r="I51" s="93"/>
      <c r="J51" s="94"/>
      <c r="K51" s="95"/>
      <c r="L51" s="96"/>
    </row>
    <row r="52" spans="2:12" s="16" customFormat="1" x14ac:dyDescent="0.25">
      <c r="B52" s="57" t="s">
        <v>359</v>
      </c>
      <c r="C52" s="58"/>
      <c r="D52" s="58"/>
      <c r="E52" s="59"/>
      <c r="F52" s="59"/>
      <c r="G52" s="60" t="s">
        <v>353</v>
      </c>
      <c r="H52" s="60">
        <v>44629.708333333336</v>
      </c>
      <c r="I52" s="59" t="s">
        <v>358</v>
      </c>
      <c r="J52" s="61"/>
      <c r="K52" s="62" t="s">
        <v>63</v>
      </c>
      <c r="L52" s="86" t="s">
        <v>351</v>
      </c>
    </row>
    <row r="53" spans="2:12" s="16" customFormat="1" x14ac:dyDescent="0.25">
      <c r="B53" s="57" t="s">
        <v>360</v>
      </c>
      <c r="C53" s="58"/>
      <c r="D53" s="58"/>
      <c r="E53" s="59"/>
      <c r="F53" s="59"/>
      <c r="G53" s="60"/>
      <c r="H53" s="60"/>
      <c r="I53" s="59"/>
      <c r="J53" s="61"/>
      <c r="K53" s="62" t="s">
        <v>64</v>
      </c>
      <c r="L53" s="86"/>
    </row>
    <row r="54" spans="2:12" s="22" customFormat="1" ht="11.25" x14ac:dyDescent="0.2">
      <c r="B54" s="42"/>
      <c r="C54" s="43"/>
      <c r="D54" s="43"/>
      <c r="E54" s="43"/>
      <c r="F54" s="43"/>
      <c r="G54" s="43"/>
      <c r="H54" s="43"/>
      <c r="I54" s="43"/>
      <c r="J54" s="87"/>
      <c r="K54" s="88"/>
      <c r="L54" s="89"/>
    </row>
    <row r="55" spans="2:12" s="22" customFormat="1" ht="11.25" x14ac:dyDescent="0.2">
      <c r="B55" s="73" t="s">
        <v>149</v>
      </c>
      <c r="C55" s="58"/>
      <c r="D55" s="58"/>
      <c r="E55" s="93"/>
      <c r="F55" s="93"/>
      <c r="G55" s="93"/>
      <c r="H55" s="93"/>
      <c r="I55" s="93"/>
      <c r="J55" s="94"/>
      <c r="K55" s="95"/>
      <c r="L55" s="96"/>
    </row>
    <row r="56" spans="2:12" s="16" customFormat="1" x14ac:dyDescent="0.25">
      <c r="B56" s="57" t="s">
        <v>150</v>
      </c>
      <c r="C56" s="58"/>
      <c r="D56" s="58"/>
      <c r="E56" s="59"/>
      <c r="F56" s="59"/>
      <c r="G56" s="60"/>
      <c r="H56" s="60"/>
      <c r="I56" s="59"/>
      <c r="J56" s="61"/>
      <c r="K56" s="62" t="s">
        <v>64</v>
      </c>
      <c r="L56" s="86" t="s">
        <v>166</v>
      </c>
    </row>
    <row r="57" spans="2:12" s="22" customFormat="1" ht="11.25" x14ac:dyDescent="0.2">
      <c r="B57" s="42"/>
      <c r="C57" s="43"/>
      <c r="D57" s="43"/>
      <c r="E57" s="43"/>
      <c r="F57" s="43"/>
      <c r="G57" s="90"/>
      <c r="H57" s="90"/>
      <c r="I57" s="90"/>
      <c r="J57" s="87"/>
      <c r="K57" s="88" t="s">
        <v>64</v>
      </c>
      <c r="L57" s="91" t="s">
        <v>166</v>
      </c>
    </row>
    <row r="58" spans="2:12" s="22" customFormat="1" ht="11.25" x14ac:dyDescent="0.2">
      <c r="B58" s="73" t="s">
        <v>151</v>
      </c>
      <c r="C58" s="58"/>
      <c r="D58" s="58"/>
      <c r="E58" s="93"/>
      <c r="F58" s="93"/>
      <c r="G58" s="93"/>
      <c r="H58" s="93"/>
      <c r="I58" s="93"/>
      <c r="J58" s="94"/>
      <c r="K58" s="95"/>
      <c r="L58" s="96"/>
    </row>
    <row r="59" spans="2:12" s="16" customFormat="1" x14ac:dyDescent="0.25">
      <c r="B59" s="57" t="s">
        <v>152</v>
      </c>
      <c r="C59" s="58"/>
      <c r="D59" s="58"/>
      <c r="E59" s="59"/>
      <c r="F59" s="59"/>
      <c r="G59" s="60"/>
      <c r="H59" s="60"/>
      <c r="I59" s="59"/>
      <c r="J59" s="61"/>
      <c r="K59" s="62" t="s">
        <v>64</v>
      </c>
      <c r="L59" s="86" t="s">
        <v>166</v>
      </c>
    </row>
    <row r="60" spans="2:12" s="22" customFormat="1" ht="11.25" x14ac:dyDescent="0.2">
      <c r="B60" s="42"/>
      <c r="C60" s="43"/>
      <c r="D60" s="43"/>
      <c r="E60" s="43"/>
      <c r="F60" s="43"/>
      <c r="G60" s="43"/>
      <c r="H60" s="43"/>
      <c r="I60" s="43"/>
      <c r="J60" s="87"/>
      <c r="K60" s="88"/>
      <c r="L60" s="89"/>
    </row>
    <row r="61" spans="2:12" s="22" customFormat="1" ht="11.25" x14ac:dyDescent="0.2">
      <c r="B61" s="73" t="s">
        <v>153</v>
      </c>
      <c r="C61" s="58"/>
      <c r="D61" s="58" t="s">
        <v>216</v>
      </c>
      <c r="E61" s="59" t="s">
        <v>207</v>
      </c>
      <c r="F61" s="59"/>
      <c r="G61" s="60">
        <v>44490</v>
      </c>
      <c r="H61" s="97">
        <v>44490</v>
      </c>
      <c r="I61" s="59"/>
      <c r="J61" s="59">
        <v>1</v>
      </c>
      <c r="K61" s="37" t="s">
        <v>63</v>
      </c>
      <c r="L61" s="86"/>
    </row>
    <row r="62" spans="2:12" s="16" customFormat="1" x14ac:dyDescent="0.25">
      <c r="B62" s="57" t="s">
        <v>361</v>
      </c>
      <c r="C62" s="58"/>
      <c r="D62" s="58"/>
      <c r="E62" s="59" t="s">
        <v>208</v>
      </c>
      <c r="F62" s="59"/>
      <c r="G62" s="60">
        <v>44629</v>
      </c>
      <c r="H62" s="60">
        <v>44629</v>
      </c>
      <c r="I62" s="59" t="s">
        <v>355</v>
      </c>
      <c r="J62" s="61">
        <v>1</v>
      </c>
      <c r="K62" s="62" t="s">
        <v>63</v>
      </c>
      <c r="L62" s="86" t="s">
        <v>352</v>
      </c>
    </row>
    <row r="63" spans="2:12" s="16" customFormat="1" x14ac:dyDescent="0.25">
      <c r="B63" s="57" t="s">
        <v>362</v>
      </c>
      <c r="C63" s="58"/>
      <c r="D63" s="58"/>
      <c r="E63" s="59" t="s">
        <v>208</v>
      </c>
      <c r="F63" s="59"/>
      <c r="G63" s="60"/>
      <c r="H63" s="60"/>
      <c r="I63" s="59"/>
      <c r="J63" s="61">
        <v>1</v>
      </c>
      <c r="K63" s="62" t="s">
        <v>64</v>
      </c>
      <c r="L63" s="86"/>
    </row>
    <row r="64" spans="2:12" s="22" customFormat="1" ht="11.25" x14ac:dyDescent="0.2">
      <c r="B64" s="42"/>
      <c r="C64" s="43"/>
      <c r="D64" s="43"/>
      <c r="E64" s="43"/>
      <c r="F64" s="43"/>
      <c r="G64" s="43"/>
      <c r="H64" s="43"/>
      <c r="I64" s="43"/>
      <c r="J64" s="87"/>
      <c r="K64" s="88"/>
      <c r="L64" s="89"/>
    </row>
    <row r="65" spans="2:12" s="22" customFormat="1" ht="11.25" x14ac:dyDescent="0.2">
      <c r="B65" s="73" t="s">
        <v>155</v>
      </c>
      <c r="C65" s="58"/>
      <c r="D65" s="58"/>
      <c r="E65" s="99" t="s">
        <v>207</v>
      </c>
      <c r="F65" s="99"/>
      <c r="G65" s="99">
        <v>44489</v>
      </c>
      <c r="H65" s="99">
        <v>44489</v>
      </c>
      <c r="I65" s="99"/>
      <c r="J65" s="59">
        <v>1</v>
      </c>
      <c r="K65" s="100" t="s">
        <v>63</v>
      </c>
      <c r="L65" s="98" t="s">
        <v>223</v>
      </c>
    </row>
    <row r="66" spans="2:12" s="16" customFormat="1" x14ac:dyDescent="0.25">
      <c r="B66" s="57" t="s">
        <v>156</v>
      </c>
      <c r="C66" s="58"/>
      <c r="D66" s="58"/>
      <c r="E66" s="99" t="s">
        <v>207</v>
      </c>
      <c r="F66" s="99"/>
      <c r="G66" s="99">
        <v>44489</v>
      </c>
      <c r="H66" s="99">
        <v>44489</v>
      </c>
      <c r="I66" s="99"/>
      <c r="J66" s="59">
        <v>1</v>
      </c>
      <c r="K66" s="37" t="s">
        <v>63</v>
      </c>
      <c r="L66" s="98" t="s">
        <v>223</v>
      </c>
    </row>
    <row r="67" spans="2:12" s="22" customFormat="1" ht="11.25" x14ac:dyDescent="0.2">
      <c r="B67" s="38" t="s">
        <v>181</v>
      </c>
      <c r="C67" s="39"/>
      <c r="D67" s="39"/>
      <c r="E67" s="39"/>
      <c r="F67" s="39"/>
      <c r="G67" s="39"/>
      <c r="H67" s="39"/>
      <c r="I67" s="39"/>
      <c r="J67" s="40"/>
      <c r="K67" s="41"/>
      <c r="L67" s="66"/>
    </row>
    <row r="68" spans="2:12" s="22" customFormat="1" ht="11.25" x14ac:dyDescent="0.2">
      <c r="B68" s="42" t="s">
        <v>179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spans="2:12" s="22" customFormat="1" ht="11.25" x14ac:dyDescent="0.2">
      <c r="B69" s="47" t="s">
        <v>95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2:12" s="22" customFormat="1" ht="11.25" x14ac:dyDescent="0.2">
      <c r="B70" s="73" t="s">
        <v>138</v>
      </c>
      <c r="C70" s="58" t="s">
        <v>79</v>
      </c>
      <c r="D70" s="58" t="s">
        <v>79</v>
      </c>
      <c r="E70" s="59"/>
      <c r="F70" s="59"/>
      <c r="G70" s="101">
        <v>44523</v>
      </c>
      <c r="H70" s="101">
        <v>44523</v>
      </c>
      <c r="I70" s="101"/>
      <c r="J70" s="61"/>
      <c r="K70" s="102" t="s">
        <v>63</v>
      </c>
      <c r="L70" s="86" t="s">
        <v>226</v>
      </c>
    </row>
    <row r="71" spans="2:12" s="16" customFormat="1" x14ac:dyDescent="0.25">
      <c r="B71" s="57" t="s">
        <v>139</v>
      </c>
      <c r="C71" s="58" t="s">
        <v>79</v>
      </c>
      <c r="D71" s="58" t="s">
        <v>79</v>
      </c>
      <c r="E71" s="59"/>
      <c r="F71" s="59"/>
      <c r="G71" s="60"/>
      <c r="H71" s="60"/>
      <c r="I71" s="59"/>
      <c r="J71" s="61"/>
      <c r="K71" s="37" t="s">
        <v>64</v>
      </c>
      <c r="L71" s="86"/>
    </row>
    <row r="72" spans="2:12" s="22" customFormat="1" ht="11.25" x14ac:dyDescent="0.2">
      <c r="B72" s="42"/>
      <c r="C72" s="43"/>
      <c r="D72" s="43"/>
      <c r="E72" s="43"/>
      <c r="F72" s="43"/>
      <c r="G72" s="90"/>
      <c r="H72" s="90"/>
      <c r="I72" s="90"/>
      <c r="J72" s="87"/>
      <c r="K72" s="37" t="s">
        <v>64</v>
      </c>
      <c r="L72" s="91"/>
    </row>
    <row r="73" spans="2:12" s="22" customFormat="1" ht="11.25" x14ac:dyDescent="0.2">
      <c r="B73" s="73" t="s">
        <v>140</v>
      </c>
      <c r="C73" s="58" t="s">
        <v>79</v>
      </c>
      <c r="D73" s="58" t="s">
        <v>79</v>
      </c>
      <c r="E73" s="93"/>
      <c r="F73" s="93"/>
      <c r="G73" s="93"/>
      <c r="H73" s="93"/>
      <c r="I73" s="93"/>
      <c r="J73" s="94"/>
      <c r="K73" s="37" t="s">
        <v>64</v>
      </c>
      <c r="L73" s="96"/>
    </row>
    <row r="74" spans="2:12" s="16" customFormat="1" x14ac:dyDescent="0.25">
      <c r="B74" s="57" t="s">
        <v>141</v>
      </c>
      <c r="C74" s="58" t="s">
        <v>79</v>
      </c>
      <c r="D74" s="58" t="s">
        <v>79</v>
      </c>
      <c r="E74" s="59"/>
      <c r="F74" s="59"/>
      <c r="G74" s="60"/>
      <c r="H74" s="60"/>
      <c r="I74" s="59"/>
      <c r="J74" s="61"/>
      <c r="K74" s="37" t="s">
        <v>64</v>
      </c>
      <c r="L74" s="86"/>
    </row>
    <row r="75" spans="2:12" s="22" customFormat="1" ht="11.25" x14ac:dyDescent="0.2">
      <c r="B75" s="42"/>
      <c r="C75" s="43"/>
      <c r="D75" s="43"/>
      <c r="E75" s="43"/>
      <c r="F75" s="43"/>
      <c r="G75" s="90"/>
      <c r="H75" s="90"/>
      <c r="I75" s="90"/>
      <c r="J75" s="87"/>
      <c r="K75" s="37" t="s">
        <v>64</v>
      </c>
      <c r="L75" s="91"/>
    </row>
    <row r="76" spans="2:12" s="22" customFormat="1" ht="11.25" x14ac:dyDescent="0.2">
      <c r="B76" s="73" t="s">
        <v>142</v>
      </c>
      <c r="C76" s="58" t="s">
        <v>79</v>
      </c>
      <c r="D76" s="58" t="s">
        <v>79</v>
      </c>
      <c r="E76" s="93"/>
      <c r="F76" s="93"/>
      <c r="G76" s="93"/>
      <c r="H76" s="93"/>
      <c r="I76" s="93"/>
      <c r="J76" s="94"/>
      <c r="K76" s="37" t="s">
        <v>64</v>
      </c>
      <c r="L76" s="96"/>
    </row>
    <row r="77" spans="2:12" s="16" customFormat="1" x14ac:dyDescent="0.25">
      <c r="B77" s="57" t="s">
        <v>143</v>
      </c>
      <c r="C77" s="58" t="s">
        <v>79</v>
      </c>
      <c r="D77" s="58" t="s">
        <v>79</v>
      </c>
      <c r="E77" s="59"/>
      <c r="F77" s="59"/>
      <c r="G77" s="60"/>
      <c r="H77" s="60"/>
      <c r="I77" s="59"/>
      <c r="J77" s="61"/>
      <c r="K77" s="37" t="s">
        <v>64</v>
      </c>
      <c r="L77" s="86"/>
    </row>
    <row r="78" spans="2:12" s="22" customFormat="1" ht="11.25" x14ac:dyDescent="0.2">
      <c r="B78" s="42"/>
      <c r="C78" s="43"/>
      <c r="D78" s="43"/>
      <c r="E78" s="43"/>
      <c r="F78" s="43"/>
      <c r="G78" s="90"/>
      <c r="H78" s="90"/>
      <c r="I78" s="90"/>
      <c r="J78" s="87"/>
      <c r="K78" s="37" t="s">
        <v>64</v>
      </c>
      <c r="L78" s="91"/>
    </row>
    <row r="79" spans="2:12" s="22" customFormat="1" ht="11.25" x14ac:dyDescent="0.2">
      <c r="B79" s="73" t="s">
        <v>144</v>
      </c>
      <c r="C79" s="58" t="s">
        <v>79</v>
      </c>
      <c r="D79" s="58" t="s">
        <v>79</v>
      </c>
      <c r="E79" s="93"/>
      <c r="F79" s="93"/>
      <c r="G79" s="93"/>
      <c r="H79" s="93"/>
      <c r="I79" s="93"/>
      <c r="J79" s="94"/>
      <c r="K79" s="37" t="s">
        <v>64</v>
      </c>
      <c r="L79" s="96"/>
    </row>
    <row r="80" spans="2:12" s="16" customFormat="1" x14ac:dyDescent="0.25">
      <c r="B80" s="57" t="s">
        <v>145</v>
      </c>
      <c r="C80" s="58" t="s">
        <v>79</v>
      </c>
      <c r="D80" s="58" t="s">
        <v>79</v>
      </c>
      <c r="E80" s="59"/>
      <c r="F80" s="59"/>
      <c r="G80" s="60"/>
      <c r="H80" s="60"/>
      <c r="I80" s="59"/>
      <c r="J80" s="61"/>
      <c r="K80" s="37" t="s">
        <v>64</v>
      </c>
      <c r="L80" s="86"/>
    </row>
    <row r="81" spans="2:12" s="22" customFormat="1" ht="11.25" x14ac:dyDescent="0.2">
      <c r="B81" s="42"/>
      <c r="C81" s="43"/>
      <c r="D81" s="43"/>
      <c r="E81" s="43"/>
      <c r="F81" s="43"/>
      <c r="G81" s="43"/>
      <c r="H81" s="43"/>
      <c r="I81" s="43"/>
      <c r="J81" s="87"/>
      <c r="K81" s="37" t="s">
        <v>64</v>
      </c>
      <c r="L81" s="89"/>
    </row>
    <row r="82" spans="2:12" s="22" customFormat="1" ht="11.25" x14ac:dyDescent="0.2">
      <c r="B82" s="73" t="s">
        <v>146</v>
      </c>
      <c r="C82" s="58" t="s">
        <v>79</v>
      </c>
      <c r="D82" s="58" t="s">
        <v>79</v>
      </c>
      <c r="E82" s="93"/>
      <c r="F82" s="93"/>
      <c r="G82" s="93"/>
      <c r="H82" s="93"/>
      <c r="I82" s="93"/>
      <c r="J82" s="94"/>
      <c r="K82" s="37" t="s">
        <v>64</v>
      </c>
      <c r="L82" s="96"/>
    </row>
    <row r="83" spans="2:12" s="16" customFormat="1" x14ac:dyDescent="0.25">
      <c r="B83" s="57" t="s">
        <v>147</v>
      </c>
      <c r="C83" s="58" t="s">
        <v>79</v>
      </c>
      <c r="D83" s="58" t="s">
        <v>79</v>
      </c>
      <c r="E83" s="59"/>
      <c r="F83" s="59"/>
      <c r="G83" s="60"/>
      <c r="H83" s="60"/>
      <c r="I83" s="59"/>
      <c r="J83" s="61"/>
      <c r="K83" s="37" t="s">
        <v>64</v>
      </c>
      <c r="L83" s="86"/>
    </row>
    <row r="84" spans="2:12" s="22" customFormat="1" ht="11.25" x14ac:dyDescent="0.2">
      <c r="B84" s="42"/>
      <c r="C84" s="43"/>
      <c r="D84" s="43"/>
      <c r="E84" s="43"/>
      <c r="F84" s="43"/>
      <c r="G84" s="43"/>
      <c r="H84" s="43"/>
      <c r="I84" s="43"/>
      <c r="J84" s="87"/>
      <c r="K84" s="37" t="s">
        <v>64</v>
      </c>
      <c r="L84" s="89"/>
    </row>
    <row r="85" spans="2:12" s="22" customFormat="1" ht="11.25" x14ac:dyDescent="0.2">
      <c r="B85" s="73" t="s">
        <v>149</v>
      </c>
      <c r="C85" s="58" t="s">
        <v>79</v>
      </c>
      <c r="D85" s="58" t="s">
        <v>79</v>
      </c>
      <c r="E85" s="93"/>
      <c r="F85" s="93"/>
      <c r="G85" s="93"/>
      <c r="H85" s="93"/>
      <c r="I85" s="93"/>
      <c r="J85" s="94"/>
      <c r="K85" s="37" t="s">
        <v>64</v>
      </c>
      <c r="L85" s="96"/>
    </row>
    <row r="86" spans="2:12" s="16" customFormat="1" x14ac:dyDescent="0.25">
      <c r="B86" s="57" t="s">
        <v>150</v>
      </c>
      <c r="C86" s="58" t="s">
        <v>79</v>
      </c>
      <c r="D86" s="58" t="s">
        <v>79</v>
      </c>
      <c r="E86" s="59"/>
      <c r="F86" s="59"/>
      <c r="G86" s="60"/>
      <c r="H86" s="60"/>
      <c r="I86" s="59"/>
      <c r="J86" s="61"/>
      <c r="K86" s="37" t="s">
        <v>64</v>
      </c>
      <c r="L86" s="86"/>
    </row>
    <row r="87" spans="2:12" s="22" customFormat="1" ht="11.25" x14ac:dyDescent="0.2">
      <c r="B87" s="42"/>
      <c r="C87" s="43"/>
      <c r="D87" s="43"/>
      <c r="E87" s="43"/>
      <c r="F87" s="43"/>
      <c r="G87" s="90"/>
      <c r="H87" s="90"/>
      <c r="I87" s="90"/>
      <c r="J87" s="87"/>
      <c r="K87" s="37" t="s">
        <v>64</v>
      </c>
      <c r="L87" s="91"/>
    </row>
    <row r="88" spans="2:12" s="22" customFormat="1" ht="11.25" x14ac:dyDescent="0.2">
      <c r="B88" s="73" t="s">
        <v>151</v>
      </c>
      <c r="C88" s="58" t="s">
        <v>79</v>
      </c>
      <c r="D88" s="58" t="s">
        <v>79</v>
      </c>
      <c r="E88" s="93"/>
      <c r="F88" s="93"/>
      <c r="G88" s="93"/>
      <c r="H88" s="93"/>
      <c r="I88" s="93"/>
      <c r="J88" s="94"/>
      <c r="K88" s="37" t="s">
        <v>64</v>
      </c>
      <c r="L88" s="96"/>
    </row>
    <row r="89" spans="2:12" s="16" customFormat="1" x14ac:dyDescent="0.25">
      <c r="B89" s="57" t="s">
        <v>152</v>
      </c>
      <c r="C89" s="58" t="s">
        <v>79</v>
      </c>
      <c r="D89" s="58" t="s">
        <v>79</v>
      </c>
      <c r="E89" s="59"/>
      <c r="F89" s="59"/>
      <c r="G89" s="60"/>
      <c r="H89" s="60"/>
      <c r="I89" s="59"/>
      <c r="J89" s="61"/>
      <c r="K89" s="37" t="s">
        <v>64</v>
      </c>
      <c r="L89" s="86"/>
    </row>
    <row r="90" spans="2:12" s="22" customFormat="1" ht="11.25" x14ac:dyDescent="0.2">
      <c r="B90" s="42"/>
      <c r="C90" s="43"/>
      <c r="D90" s="43"/>
      <c r="E90" s="43"/>
      <c r="F90" s="43"/>
      <c r="G90" s="43"/>
      <c r="H90" s="43"/>
      <c r="I90" s="43"/>
      <c r="J90" s="87"/>
      <c r="K90" s="37" t="s">
        <v>64</v>
      </c>
      <c r="L90" s="89"/>
    </row>
    <row r="91" spans="2:12" s="22" customFormat="1" ht="11.25" x14ac:dyDescent="0.2">
      <c r="B91" s="73" t="s">
        <v>153</v>
      </c>
      <c r="C91" s="58" t="s">
        <v>79</v>
      </c>
      <c r="D91" s="58" t="s">
        <v>79</v>
      </c>
      <c r="E91" s="59"/>
      <c r="F91" s="59"/>
      <c r="G91" s="59"/>
      <c r="H91" s="59"/>
      <c r="I91" s="59"/>
      <c r="J91" s="59"/>
      <c r="K91" s="37" t="s">
        <v>64</v>
      </c>
      <c r="L91" s="86"/>
    </row>
    <row r="92" spans="2:12" s="16" customFormat="1" x14ac:dyDescent="0.25">
      <c r="B92" s="57" t="s">
        <v>154</v>
      </c>
      <c r="C92" s="58" t="s">
        <v>79</v>
      </c>
      <c r="D92" s="58" t="s">
        <v>79</v>
      </c>
      <c r="E92" s="59"/>
      <c r="F92" s="59"/>
      <c r="G92" s="60"/>
      <c r="H92" s="60"/>
      <c r="I92" s="59"/>
      <c r="J92" s="61"/>
      <c r="K92" s="37" t="s">
        <v>64</v>
      </c>
      <c r="L92" s="86"/>
    </row>
    <row r="93" spans="2:12" s="22" customFormat="1" ht="11.25" x14ac:dyDescent="0.2">
      <c r="B93" s="42"/>
      <c r="C93" s="43"/>
      <c r="D93" s="43"/>
      <c r="E93" s="43"/>
      <c r="F93" s="43"/>
      <c r="G93" s="43"/>
      <c r="H93" s="43"/>
      <c r="I93" s="43"/>
      <c r="J93" s="87"/>
      <c r="K93" s="88"/>
      <c r="L93" s="89"/>
    </row>
    <row r="94" spans="2:12" s="22" customFormat="1" ht="11.25" x14ac:dyDescent="0.2">
      <c r="B94" s="73" t="s">
        <v>155</v>
      </c>
      <c r="C94" s="58" t="s">
        <v>79</v>
      </c>
      <c r="D94" s="58" t="s">
        <v>79</v>
      </c>
      <c r="E94" s="101"/>
      <c r="F94" s="101"/>
      <c r="G94" s="101">
        <v>44523</v>
      </c>
      <c r="H94" s="101">
        <v>44523</v>
      </c>
      <c r="I94" s="101"/>
      <c r="J94" s="59" t="s">
        <v>225</v>
      </c>
      <c r="K94" s="102" t="s">
        <v>63</v>
      </c>
      <c r="L94" s="86" t="s">
        <v>224</v>
      </c>
    </row>
    <row r="95" spans="2:12" s="16" customFormat="1" x14ac:dyDescent="0.25">
      <c r="B95" s="57" t="s">
        <v>156</v>
      </c>
      <c r="C95" s="58" t="s">
        <v>79</v>
      </c>
      <c r="D95" s="58" t="s">
        <v>79</v>
      </c>
      <c r="E95" s="101"/>
      <c r="F95" s="101"/>
      <c r="G95" s="101">
        <v>44523</v>
      </c>
      <c r="H95" s="101">
        <v>44523</v>
      </c>
      <c r="I95" s="101"/>
      <c r="J95" s="61" t="s">
        <v>225</v>
      </c>
      <c r="K95" s="102" t="s">
        <v>63</v>
      </c>
      <c r="L95" s="86" t="s">
        <v>224</v>
      </c>
    </row>
    <row r="96" spans="2:12" s="16" customFormat="1" x14ac:dyDescent="0.25">
      <c r="B96" s="51"/>
      <c r="C96" s="52"/>
      <c r="D96" s="52"/>
      <c r="E96" s="52"/>
      <c r="F96" s="52"/>
      <c r="G96" s="53"/>
      <c r="H96" s="53"/>
      <c r="I96" s="53"/>
      <c r="J96" s="54"/>
      <c r="K96" s="53"/>
      <c r="L96" s="53"/>
    </row>
    <row r="99" spans="2:2" x14ac:dyDescent="0.25">
      <c r="B99" s="16" t="s">
        <v>206</v>
      </c>
    </row>
  </sheetData>
  <mergeCells count="1">
    <mergeCell ref="A2:H3"/>
  </mergeCells>
  <conditionalFormatting sqref="L9">
    <cfRule type="cellIs" dxfId="165" priority="3981" stopIfTrue="1" operator="equal">
      <formula>"H"</formula>
    </cfRule>
    <cfRule type="cellIs" dxfId="164" priority="3982" stopIfTrue="1" operator="equal">
      <formula>"M"</formula>
    </cfRule>
    <cfRule type="cellIs" dxfId="163" priority="3983" stopIfTrue="1" operator="equal">
      <formula>"L"</formula>
    </cfRule>
  </conditionalFormatting>
  <conditionalFormatting sqref="K19 K40">
    <cfRule type="cellIs" dxfId="162" priority="384" stopIfTrue="1" operator="equal">
      <formula>"Done"</formula>
    </cfRule>
    <cfRule type="cellIs" dxfId="161" priority="385" stopIfTrue="1" operator="between">
      <formula>0.25</formula>
      <formula>0.75</formula>
    </cfRule>
    <cfRule type="expression" dxfId="160" priority="386" stopIfTrue="1">
      <formula>AND(ISBLANK(K19),NOT(ISBLANK(B19)))</formula>
    </cfRule>
  </conditionalFormatting>
  <conditionalFormatting sqref="G16:H19 G40:H40">
    <cfRule type="expression" dxfId="159" priority="3987" stopIfTrue="1">
      <formula>($K16="Done")</formula>
    </cfRule>
    <cfRule type="expression" dxfId="158" priority="3988" stopIfTrue="1">
      <formula>AND(G16&lt;=#REF!,NOT(ISBLANK(G16)))</formula>
    </cfRule>
  </conditionalFormatting>
  <conditionalFormatting sqref="E5:E8">
    <cfRule type="cellIs" dxfId="157" priority="352" stopIfTrue="1" operator="equal">
      <formula>"H"</formula>
    </cfRule>
    <cfRule type="cellIs" dxfId="156" priority="353" stopIfTrue="1" operator="equal">
      <formula>"M"</formula>
    </cfRule>
    <cfRule type="cellIs" dxfId="155" priority="354" stopIfTrue="1" operator="equal">
      <formula>"L"</formula>
    </cfRule>
  </conditionalFormatting>
  <conditionalFormatting sqref="I16:I19">
    <cfRule type="expression" dxfId="154" priority="282" stopIfTrue="1">
      <formula>($K16="Done")</formula>
    </cfRule>
    <cfRule type="expression" dxfId="153" priority="283" stopIfTrue="1">
      <formula>AND(I16&lt;=#REF!,NOT(ISBLANK(I16)))</formula>
    </cfRule>
  </conditionalFormatting>
  <conditionalFormatting sqref="K20">
    <cfRule type="cellIs" dxfId="152" priority="277" stopIfTrue="1" operator="equal">
      <formula>"Done"</formula>
    </cfRule>
    <cfRule type="cellIs" dxfId="151" priority="278" stopIfTrue="1" operator="between">
      <formula>0.25</formula>
      <formula>0.75</formula>
    </cfRule>
    <cfRule type="expression" dxfId="150" priority="279" stopIfTrue="1">
      <formula>AND(ISBLANK(K20),NOT(ISBLANK(B20)))</formula>
    </cfRule>
  </conditionalFormatting>
  <conditionalFormatting sqref="G20:H20">
    <cfRule type="expression" dxfId="149" priority="280" stopIfTrue="1">
      <formula>($K20="Done")</formula>
    </cfRule>
    <cfRule type="expression" dxfId="148" priority="281" stopIfTrue="1">
      <formula>AND(G20&lt;=#REF!,NOT(ISBLANK(G20)))</formula>
    </cfRule>
  </conditionalFormatting>
  <conditionalFormatting sqref="I20">
    <cfRule type="expression" dxfId="147" priority="275" stopIfTrue="1">
      <formula>($K20="Done")</formula>
    </cfRule>
    <cfRule type="expression" dxfId="146" priority="276" stopIfTrue="1">
      <formula>AND(I20&lt;=#REF!,NOT(ISBLANK(I20)))</formula>
    </cfRule>
  </conditionalFormatting>
  <conditionalFormatting sqref="K33:K35">
    <cfRule type="cellIs" dxfId="145" priority="256" stopIfTrue="1" operator="equal">
      <formula>"Done"</formula>
    </cfRule>
    <cfRule type="cellIs" dxfId="144" priority="257" stopIfTrue="1" operator="between">
      <formula>0.25</formula>
      <formula>0.75</formula>
    </cfRule>
    <cfRule type="expression" dxfId="143" priority="258" stopIfTrue="1">
      <formula>AND(ISBLANK(K33),NOT(ISBLANK(B33)))</formula>
    </cfRule>
  </conditionalFormatting>
  <conditionalFormatting sqref="G33:H35">
    <cfRule type="expression" dxfId="142" priority="259" stopIfTrue="1">
      <formula>($K33="Done")</formula>
    </cfRule>
    <cfRule type="expression" dxfId="141" priority="260" stopIfTrue="1">
      <formula>AND(G33&lt;=#REF!,NOT(ISBLANK(G33)))</formula>
    </cfRule>
  </conditionalFormatting>
  <conditionalFormatting sqref="I33:I35">
    <cfRule type="expression" dxfId="140" priority="254" stopIfTrue="1">
      <formula>($K33="Done")</formula>
    </cfRule>
    <cfRule type="expression" dxfId="139" priority="255" stopIfTrue="1">
      <formula>AND(I33&lt;=#REF!,NOT(ISBLANK(I33)))</formula>
    </cfRule>
  </conditionalFormatting>
  <conditionalFormatting sqref="K41">
    <cfRule type="cellIs" dxfId="138" priority="243" stopIfTrue="1" operator="equal">
      <formula>"Done"</formula>
    </cfRule>
    <cfRule type="cellIs" dxfId="137" priority="244" stopIfTrue="1" operator="between">
      <formula>0.25</formula>
      <formula>0.75</formula>
    </cfRule>
    <cfRule type="expression" dxfId="136" priority="245" stopIfTrue="1">
      <formula>AND(ISBLANK(K41),NOT(ISBLANK(B41)))</formula>
    </cfRule>
  </conditionalFormatting>
  <conditionalFormatting sqref="K43">
    <cfRule type="cellIs" dxfId="135" priority="238" stopIfTrue="1" operator="equal">
      <formula>"Done"</formula>
    </cfRule>
    <cfRule type="cellIs" dxfId="134" priority="239" stopIfTrue="1" operator="between">
      <formula>0.25</formula>
      <formula>0.75</formula>
    </cfRule>
    <cfRule type="expression" dxfId="133" priority="240" stopIfTrue="1">
      <formula>AND(ISBLANK(K43),NOT(ISBLANK(B43)))</formula>
    </cfRule>
  </conditionalFormatting>
  <conditionalFormatting sqref="G43:H43">
    <cfRule type="expression" dxfId="132" priority="241" stopIfTrue="1">
      <formula>($K43="Done")</formula>
    </cfRule>
    <cfRule type="expression" dxfId="131" priority="242" stopIfTrue="1">
      <formula>AND(G43&lt;=#REF!,NOT(ISBLANK(G43)))</formula>
    </cfRule>
  </conditionalFormatting>
  <conditionalFormatting sqref="K44">
    <cfRule type="cellIs" dxfId="130" priority="235" stopIfTrue="1" operator="equal">
      <formula>"Done"</formula>
    </cfRule>
    <cfRule type="cellIs" dxfId="129" priority="236" stopIfTrue="1" operator="between">
      <formula>0.25</formula>
      <formula>0.75</formula>
    </cfRule>
    <cfRule type="expression" dxfId="128" priority="237" stopIfTrue="1">
      <formula>AND(ISBLANK(K44),NOT(ISBLANK(B44)))</formula>
    </cfRule>
  </conditionalFormatting>
  <conditionalFormatting sqref="K46:K47">
    <cfRule type="cellIs" dxfId="127" priority="230" stopIfTrue="1" operator="equal">
      <formula>"Done"</formula>
    </cfRule>
    <cfRule type="cellIs" dxfId="126" priority="231" stopIfTrue="1" operator="between">
      <formula>0.25</formula>
      <formula>0.75</formula>
    </cfRule>
    <cfRule type="expression" dxfId="125" priority="232" stopIfTrue="1">
      <formula>AND(ISBLANK(K46),NOT(ISBLANK(B46)))</formula>
    </cfRule>
  </conditionalFormatting>
  <conditionalFormatting sqref="G46:H46">
    <cfRule type="expression" dxfId="124" priority="233" stopIfTrue="1">
      <formula>($K46="Done")</formula>
    </cfRule>
    <cfRule type="expression" dxfId="123" priority="234" stopIfTrue="1">
      <formula>AND(G46&lt;=#REF!,NOT(ISBLANK(G46)))</formula>
    </cfRule>
  </conditionalFormatting>
  <conditionalFormatting sqref="K49">
    <cfRule type="cellIs" dxfId="122" priority="222" stopIfTrue="1" operator="equal">
      <formula>"Done"</formula>
    </cfRule>
    <cfRule type="cellIs" dxfId="121" priority="223" stopIfTrue="1" operator="between">
      <formula>0.25</formula>
      <formula>0.75</formula>
    </cfRule>
    <cfRule type="expression" dxfId="120" priority="224" stopIfTrue="1">
      <formula>AND(ISBLANK(K49),NOT(ISBLANK(B49)))</formula>
    </cfRule>
  </conditionalFormatting>
  <conditionalFormatting sqref="G49:H49">
    <cfRule type="expression" dxfId="119" priority="225" stopIfTrue="1">
      <formula>($K49="Done")</formula>
    </cfRule>
    <cfRule type="expression" dxfId="118" priority="226" stopIfTrue="1">
      <formula>AND(G49&lt;=#REF!,NOT(ISBLANK(G49)))</formula>
    </cfRule>
  </conditionalFormatting>
  <conditionalFormatting sqref="K62">
    <cfRule type="cellIs" dxfId="117" priority="190" stopIfTrue="1" operator="equal">
      <formula>"Done"</formula>
    </cfRule>
    <cfRule type="cellIs" dxfId="116" priority="191" stopIfTrue="1" operator="between">
      <formula>0.25</formula>
      <formula>0.75</formula>
    </cfRule>
    <cfRule type="expression" dxfId="115" priority="192" stopIfTrue="1">
      <formula>AND(ISBLANK(K62),NOT(ISBLANK(B62)))</formula>
    </cfRule>
  </conditionalFormatting>
  <conditionalFormatting sqref="K52">
    <cfRule type="cellIs" dxfId="114" priority="211" stopIfTrue="1" operator="equal">
      <formula>"Done"</formula>
    </cfRule>
    <cfRule type="cellIs" dxfId="113" priority="212" stopIfTrue="1" operator="between">
      <formula>0.25</formula>
      <formula>0.75</formula>
    </cfRule>
    <cfRule type="expression" dxfId="112" priority="213" stopIfTrue="1">
      <formula>AND(ISBLANK(K52),NOT(ISBLANK(B52)))</formula>
    </cfRule>
  </conditionalFormatting>
  <conditionalFormatting sqref="G52:H52">
    <cfRule type="expression" dxfId="111" priority="214" stopIfTrue="1">
      <formula>($K52="Done")</formula>
    </cfRule>
    <cfRule type="expression" dxfId="110" priority="215" stopIfTrue="1">
      <formula>AND(G52&lt;=#REF!,NOT(ISBLANK(G52)))</formula>
    </cfRule>
  </conditionalFormatting>
  <conditionalFormatting sqref="K56">
    <cfRule type="cellIs" dxfId="109" priority="203" stopIfTrue="1" operator="equal">
      <formula>"Done"</formula>
    </cfRule>
    <cfRule type="cellIs" dxfId="108" priority="204" stopIfTrue="1" operator="between">
      <formula>0.25</formula>
      <formula>0.75</formula>
    </cfRule>
    <cfRule type="expression" dxfId="107" priority="205" stopIfTrue="1">
      <formula>AND(ISBLANK(K56),NOT(ISBLANK(B56)))</formula>
    </cfRule>
  </conditionalFormatting>
  <conditionalFormatting sqref="G56:H56">
    <cfRule type="expression" dxfId="106" priority="206" stopIfTrue="1">
      <formula>($K56="Done")</formula>
    </cfRule>
    <cfRule type="expression" dxfId="105" priority="207" stopIfTrue="1">
      <formula>AND(G56&lt;=#REF!,NOT(ISBLANK(G56)))</formula>
    </cfRule>
  </conditionalFormatting>
  <conditionalFormatting sqref="K57">
    <cfRule type="cellIs" dxfId="104" priority="200" stopIfTrue="1" operator="equal">
      <formula>"Done"</formula>
    </cfRule>
    <cfRule type="cellIs" dxfId="103" priority="201" stopIfTrue="1" operator="between">
      <formula>0.25</formula>
      <formula>0.75</formula>
    </cfRule>
    <cfRule type="expression" dxfId="102" priority="202" stopIfTrue="1">
      <formula>AND(ISBLANK(K57),NOT(ISBLANK(B57)))</formula>
    </cfRule>
  </conditionalFormatting>
  <conditionalFormatting sqref="K59">
    <cfRule type="cellIs" dxfId="101" priority="195" stopIfTrue="1" operator="equal">
      <formula>"Done"</formula>
    </cfRule>
    <cfRule type="cellIs" dxfId="100" priority="196" stopIfTrue="1" operator="between">
      <formula>0.25</formula>
      <formula>0.75</formula>
    </cfRule>
    <cfRule type="expression" dxfId="99" priority="197" stopIfTrue="1">
      <formula>AND(ISBLANK(K59),NOT(ISBLANK(B59)))</formula>
    </cfRule>
  </conditionalFormatting>
  <conditionalFormatting sqref="G59:H59">
    <cfRule type="expression" dxfId="98" priority="198" stopIfTrue="1">
      <formula>($K59="Done")</formula>
    </cfRule>
    <cfRule type="expression" dxfId="97" priority="199" stopIfTrue="1">
      <formula>AND(G59&lt;=#REF!,NOT(ISBLANK(G59)))</formula>
    </cfRule>
  </conditionalFormatting>
  <conditionalFormatting sqref="G62:H62 G61">
    <cfRule type="expression" dxfId="96" priority="193" stopIfTrue="1">
      <formula>($K61="Done")</formula>
    </cfRule>
    <cfRule type="expression" dxfId="95" priority="194" stopIfTrue="1">
      <formula>AND(G61&lt;=#REF!,NOT(ISBLANK(G61)))</formula>
    </cfRule>
  </conditionalFormatting>
  <conditionalFormatting sqref="G66:H66 G65">
    <cfRule type="expression" dxfId="94" priority="185" stopIfTrue="1">
      <formula>($K65="Done")</formula>
    </cfRule>
    <cfRule type="expression" dxfId="93" priority="186" stopIfTrue="1">
      <formula>AND(G65&lt;=#REF!,NOT(ISBLANK(G65)))</formula>
    </cfRule>
  </conditionalFormatting>
  <conditionalFormatting sqref="K39">
    <cfRule type="cellIs" dxfId="92" priority="177" stopIfTrue="1" operator="equal">
      <formula>"Done"</formula>
    </cfRule>
    <cfRule type="cellIs" dxfId="91" priority="178" stopIfTrue="1" operator="between">
      <formula>0.25</formula>
      <formula>0.75</formula>
    </cfRule>
    <cfRule type="expression" dxfId="90" priority="179" stopIfTrue="1">
      <formula>AND(ISBLANK(K39),NOT(ISBLANK(B39)))</formula>
    </cfRule>
  </conditionalFormatting>
  <conditionalFormatting sqref="G39:H39">
    <cfRule type="expression" dxfId="89" priority="180" stopIfTrue="1">
      <formula>($K39="Done")</formula>
    </cfRule>
    <cfRule type="expression" dxfId="88" priority="181" stopIfTrue="1">
      <formula>AND(G39&lt;=#REF!,NOT(ISBLANK(G39)))</formula>
    </cfRule>
  </conditionalFormatting>
  <conditionalFormatting sqref="K66">
    <cfRule type="cellIs" dxfId="87" priority="171" stopIfTrue="1" operator="equal">
      <formula>"Done"</formula>
    </cfRule>
    <cfRule type="cellIs" dxfId="86" priority="172" stopIfTrue="1" operator="between">
      <formula>0.25</formula>
      <formula>0.75</formula>
    </cfRule>
    <cfRule type="expression" dxfId="85" priority="173" stopIfTrue="1">
      <formula>AND(ISBLANK(K66),NOT(ISBLANK(B66)))</formula>
    </cfRule>
  </conditionalFormatting>
  <conditionalFormatting sqref="K65">
    <cfRule type="cellIs" dxfId="84" priority="168" stopIfTrue="1" operator="equal">
      <formula>"Done"</formula>
    </cfRule>
    <cfRule type="cellIs" dxfId="83" priority="169" stopIfTrue="1" operator="between">
      <formula>0.25</formula>
      <formula>0.75</formula>
    </cfRule>
    <cfRule type="expression" dxfId="82" priority="170" stopIfTrue="1">
      <formula>AND(ISBLANK(K65),NOT(ISBLANK(B65)))</formula>
    </cfRule>
  </conditionalFormatting>
  <conditionalFormatting sqref="K61">
    <cfRule type="cellIs" dxfId="81" priority="165" stopIfTrue="1" operator="equal">
      <formula>"Done"</formula>
    </cfRule>
    <cfRule type="cellIs" dxfId="80" priority="166" stopIfTrue="1" operator="between">
      <formula>0.25</formula>
      <formula>0.75</formula>
    </cfRule>
    <cfRule type="expression" dxfId="79" priority="167" stopIfTrue="1">
      <formula>AND(ISBLANK(K61),NOT(ISBLANK(B61)))</formula>
    </cfRule>
  </conditionalFormatting>
  <conditionalFormatting sqref="G71:H71">
    <cfRule type="expression" dxfId="78" priority="163" stopIfTrue="1">
      <formula>($K71="Done")</formula>
    </cfRule>
    <cfRule type="expression" dxfId="77" priority="164" stopIfTrue="1">
      <formula>AND(G71&lt;=#REF!,NOT(ISBLANK(G71)))</formula>
    </cfRule>
  </conditionalFormatting>
  <conditionalFormatting sqref="G74:H74">
    <cfRule type="expression" dxfId="76" priority="150" stopIfTrue="1">
      <formula>($K74="Done")</formula>
    </cfRule>
    <cfRule type="expression" dxfId="75" priority="151" stopIfTrue="1">
      <formula>AND(G74&lt;=#REF!,NOT(ISBLANK(G74)))</formula>
    </cfRule>
  </conditionalFormatting>
  <conditionalFormatting sqref="G77:H77">
    <cfRule type="expression" dxfId="74" priority="142" stopIfTrue="1">
      <formula>($K77="Done")</formula>
    </cfRule>
    <cfRule type="expression" dxfId="73" priority="143" stopIfTrue="1">
      <formula>AND(G77&lt;=#REF!,NOT(ISBLANK(G77)))</formula>
    </cfRule>
  </conditionalFormatting>
  <conditionalFormatting sqref="G80:H80">
    <cfRule type="expression" dxfId="72" priority="137" stopIfTrue="1">
      <formula>($K80="Done")</formula>
    </cfRule>
    <cfRule type="expression" dxfId="71" priority="138" stopIfTrue="1">
      <formula>AND(G80&lt;=#REF!,NOT(ISBLANK(G80)))</formula>
    </cfRule>
  </conditionalFormatting>
  <conditionalFormatting sqref="G83:H83">
    <cfRule type="expression" dxfId="70" priority="132" stopIfTrue="1">
      <formula>($K83="Done")</formula>
    </cfRule>
    <cfRule type="expression" dxfId="69" priority="133" stopIfTrue="1">
      <formula>AND(G83&lt;=#REF!,NOT(ISBLANK(G83)))</formula>
    </cfRule>
  </conditionalFormatting>
  <conditionalFormatting sqref="G86:H86">
    <cfRule type="expression" dxfId="68" priority="127" stopIfTrue="1">
      <formula>($K86="Done")</formula>
    </cfRule>
    <cfRule type="expression" dxfId="67" priority="128" stopIfTrue="1">
      <formula>AND(G86&lt;=#REF!,NOT(ISBLANK(G86)))</formula>
    </cfRule>
  </conditionalFormatting>
  <conditionalFormatting sqref="G89:H89">
    <cfRule type="expression" dxfId="66" priority="119" stopIfTrue="1">
      <formula>($K89="Done")</formula>
    </cfRule>
    <cfRule type="expression" dxfId="65" priority="120" stopIfTrue="1">
      <formula>AND(G89&lt;=#REF!,NOT(ISBLANK(G89)))</formula>
    </cfRule>
  </conditionalFormatting>
  <conditionalFormatting sqref="G92:H92">
    <cfRule type="expression" dxfId="64" priority="114" stopIfTrue="1">
      <formula>($K92="Done")</formula>
    </cfRule>
    <cfRule type="expression" dxfId="63" priority="115" stopIfTrue="1">
      <formula>AND(G92&lt;=#REF!,NOT(ISBLANK(G92)))</formula>
    </cfRule>
  </conditionalFormatting>
  <conditionalFormatting sqref="G95:H95">
    <cfRule type="expression" dxfId="62" priority="109" stopIfTrue="1">
      <formula>($K95="Done")</formula>
    </cfRule>
    <cfRule type="expression" dxfId="61" priority="110" stopIfTrue="1">
      <formula>AND(G95&lt;=#REF!,NOT(ISBLANK(G95)))</formula>
    </cfRule>
  </conditionalFormatting>
  <conditionalFormatting sqref="K71:K92">
    <cfRule type="cellIs" dxfId="60" priority="95" stopIfTrue="1" operator="equal">
      <formula>"Done"</formula>
    </cfRule>
    <cfRule type="cellIs" dxfId="59" priority="96" stopIfTrue="1" operator="between">
      <formula>0.25</formula>
      <formula>0.75</formula>
    </cfRule>
    <cfRule type="expression" dxfId="58" priority="97" stopIfTrue="1">
      <formula>AND(ISBLANK(K71),NOT(ISBLANK(B71)))</formula>
    </cfRule>
  </conditionalFormatting>
  <conditionalFormatting sqref="H65">
    <cfRule type="expression" dxfId="57" priority="66" stopIfTrue="1">
      <formula>($K65="Done")</formula>
    </cfRule>
    <cfRule type="expression" dxfId="56" priority="67" stopIfTrue="1">
      <formula>AND(H65&lt;=#REF!,NOT(ISBLANK(H65)))</formula>
    </cfRule>
  </conditionalFormatting>
  <conditionalFormatting sqref="G94:H95">
    <cfRule type="expression" dxfId="55" priority="64" stopIfTrue="1">
      <formula>($K94="Done")</formula>
    </cfRule>
    <cfRule type="expression" dxfId="54" priority="65" stopIfTrue="1">
      <formula>AND(G94&lt;=#REF!,NOT(ISBLANK(G94)))</formula>
    </cfRule>
  </conditionalFormatting>
  <conditionalFormatting sqref="E95:F95 F94">
    <cfRule type="expression" dxfId="53" priority="62" stopIfTrue="1">
      <formula>($K94="Done")</formula>
    </cfRule>
    <cfRule type="expression" dxfId="52" priority="63" stopIfTrue="1">
      <formula>AND(E94&lt;=#REF!,NOT(ISBLANK(E94)))</formula>
    </cfRule>
  </conditionalFormatting>
  <conditionalFormatting sqref="I94:I95">
    <cfRule type="expression" dxfId="51" priority="60" stopIfTrue="1">
      <formula>($K94="Done")</formula>
    </cfRule>
    <cfRule type="expression" dxfId="50" priority="61" stopIfTrue="1">
      <formula>AND(I94&lt;=#REF!,NOT(ISBLANK(I94)))</formula>
    </cfRule>
  </conditionalFormatting>
  <conditionalFormatting sqref="E65:F66">
    <cfRule type="expression" dxfId="49" priority="58" stopIfTrue="1">
      <formula>($K65="Done")</formula>
    </cfRule>
    <cfRule type="expression" dxfId="48" priority="59" stopIfTrue="1">
      <formula>AND(E65&lt;=#REF!,NOT(ISBLANK(E65)))</formula>
    </cfRule>
  </conditionalFormatting>
  <conditionalFormatting sqref="I65:I66">
    <cfRule type="expression" dxfId="47" priority="56" stopIfTrue="1">
      <formula>($K65="Done")</formula>
    </cfRule>
    <cfRule type="expression" dxfId="46" priority="57" stopIfTrue="1">
      <formula>AND(I65&lt;=#REF!,NOT(ISBLANK(I65)))</formula>
    </cfRule>
  </conditionalFormatting>
  <conditionalFormatting sqref="G94:I95">
    <cfRule type="timePeriod" dxfId="45" priority="55" timePeriod="lastMonth">
      <formula>AND(MONTH(G94)=MONTH(EDATE(TODAY(),0-1)),YEAR(G94)=YEAR(EDATE(TODAY(),0-1)))</formula>
    </cfRule>
  </conditionalFormatting>
  <conditionalFormatting sqref="E94">
    <cfRule type="expression" dxfId="44" priority="54" stopIfTrue="1">
      <formula>AND(E94&lt;=#REF!,NOT(ISBLANK(E94)))</formula>
    </cfRule>
  </conditionalFormatting>
  <conditionalFormatting sqref="E95">
    <cfRule type="expression" dxfId="43" priority="53" stopIfTrue="1">
      <formula>($K95="Done")</formula>
    </cfRule>
  </conditionalFormatting>
  <conditionalFormatting sqref="G26:G28 G23:G24 G30:G32">
    <cfRule type="expression" dxfId="42" priority="47" stopIfTrue="1">
      <formula>($K23="Done")</formula>
    </cfRule>
    <cfRule type="expression" dxfId="41" priority="48" stopIfTrue="1">
      <formula>AND(G23&lt;=#REF!,NOT(ISBLANK(G23)))</formula>
    </cfRule>
  </conditionalFormatting>
  <conditionalFormatting sqref="I21 H26:I28 H23:I24 H30:I32">
    <cfRule type="expression" dxfId="40" priority="45" stopIfTrue="1">
      <formula>($K21="Done")</formula>
    </cfRule>
    <cfRule type="expression" dxfId="39" priority="46" stopIfTrue="1">
      <formula>AND(H21&lt;=#REF!,NOT(ISBLANK(H21)))</formula>
    </cfRule>
  </conditionalFormatting>
  <conditionalFormatting sqref="G70">
    <cfRule type="expression" dxfId="38" priority="37" stopIfTrue="1">
      <formula>($K70="Done")</formula>
    </cfRule>
    <cfRule type="expression" dxfId="37" priority="38" stopIfTrue="1">
      <formula>AND(G70&lt;=#REF!,NOT(ISBLANK(G70)))</formula>
    </cfRule>
  </conditionalFormatting>
  <conditionalFormatting sqref="G70">
    <cfRule type="timePeriod" dxfId="36" priority="36" timePeriod="lastMonth">
      <formula>AND(MONTH(G70)=MONTH(EDATE(TODAY(),0-1)),YEAR(G70)=YEAR(EDATE(TODAY(),0-1)))</formula>
    </cfRule>
  </conditionalFormatting>
  <conditionalFormatting sqref="I70">
    <cfRule type="expression" dxfId="35" priority="31" stopIfTrue="1">
      <formula>($K70="Done")</formula>
    </cfRule>
    <cfRule type="expression" dxfId="34" priority="32" stopIfTrue="1">
      <formula>AND(I70&lt;=#REF!,NOT(ISBLANK(I70)))</formula>
    </cfRule>
  </conditionalFormatting>
  <conditionalFormatting sqref="I70">
    <cfRule type="timePeriod" dxfId="33" priority="30" timePeriod="lastMonth">
      <formula>AND(MONTH(I70)=MONTH(EDATE(TODAY(),0-1)),YEAR(I70)=YEAR(EDATE(TODAY(),0-1)))</formula>
    </cfRule>
  </conditionalFormatting>
  <conditionalFormatting sqref="H70">
    <cfRule type="expression" dxfId="32" priority="28" stopIfTrue="1">
      <formula>($K70="Done")</formula>
    </cfRule>
    <cfRule type="expression" dxfId="31" priority="29" stopIfTrue="1">
      <formula>AND(H70&lt;=#REF!,NOT(ISBLANK(H70)))</formula>
    </cfRule>
  </conditionalFormatting>
  <conditionalFormatting sqref="H70">
    <cfRule type="timePeriod" dxfId="30" priority="27" timePeriod="lastMonth">
      <formula>AND(MONTH(H70)=MONTH(EDATE(TODAY(),0-1)),YEAR(H70)=YEAR(EDATE(TODAY(),0-1)))</formula>
    </cfRule>
  </conditionalFormatting>
  <conditionalFormatting sqref="K53">
    <cfRule type="cellIs" dxfId="29" priority="22" stopIfTrue="1" operator="equal">
      <formula>"Done"</formula>
    </cfRule>
    <cfRule type="cellIs" dxfId="28" priority="23" stopIfTrue="1" operator="between">
      <formula>0.25</formula>
      <formula>0.75</formula>
    </cfRule>
    <cfRule type="expression" dxfId="27" priority="24" stopIfTrue="1">
      <formula>AND(ISBLANK(K53),NOT(ISBLANK(B53)))</formula>
    </cfRule>
  </conditionalFormatting>
  <conditionalFormatting sqref="G53:H53">
    <cfRule type="expression" dxfId="26" priority="25" stopIfTrue="1">
      <formula>($K53="Done")</formula>
    </cfRule>
    <cfRule type="expression" dxfId="25" priority="26" stopIfTrue="1">
      <formula>AND(G53&lt;=#REF!,NOT(ISBLANK(G53)))</formula>
    </cfRule>
  </conditionalFormatting>
  <conditionalFormatting sqref="K63">
    <cfRule type="cellIs" dxfId="24" priority="17" stopIfTrue="1" operator="equal">
      <formula>"Done"</formula>
    </cfRule>
    <cfRule type="cellIs" dxfId="23" priority="18" stopIfTrue="1" operator="between">
      <formula>0.25</formula>
      <formula>0.75</formula>
    </cfRule>
    <cfRule type="expression" dxfId="22" priority="19" stopIfTrue="1">
      <formula>AND(ISBLANK(K63),NOT(ISBLANK(B63)))</formula>
    </cfRule>
  </conditionalFormatting>
  <conditionalFormatting sqref="G63:H63">
    <cfRule type="expression" dxfId="21" priority="20" stopIfTrue="1">
      <formula>($K63="Done")</formula>
    </cfRule>
    <cfRule type="expression" dxfId="20" priority="21" stopIfTrue="1">
      <formula>AND(G63&lt;=#REF!,NOT(ISBLANK(G63)))</formula>
    </cfRule>
  </conditionalFormatting>
  <conditionalFormatting sqref="G25">
    <cfRule type="expression" dxfId="19" priority="15" stopIfTrue="1">
      <formula>($K25="Done")</formula>
    </cfRule>
    <cfRule type="expression" dxfId="18" priority="16" stopIfTrue="1">
      <formula>AND(G25&lt;=#REF!,NOT(ISBLANK(G25)))</formula>
    </cfRule>
  </conditionalFormatting>
  <conditionalFormatting sqref="H25:I25">
    <cfRule type="expression" dxfId="17" priority="13" stopIfTrue="1">
      <formula>($K25="Done")</formula>
    </cfRule>
    <cfRule type="expression" dxfId="16" priority="14" stopIfTrue="1">
      <formula>AND(H25&lt;=#REF!,NOT(ISBLANK(H25)))</formula>
    </cfRule>
  </conditionalFormatting>
  <conditionalFormatting sqref="G22">
    <cfRule type="expression" dxfId="15" priority="11" stopIfTrue="1">
      <formula>($K22="Done")</formula>
    </cfRule>
    <cfRule type="expression" dxfId="14" priority="12" stopIfTrue="1">
      <formula>AND(G22&lt;=#REF!,NOT(ISBLANK(G22)))</formula>
    </cfRule>
  </conditionalFormatting>
  <conditionalFormatting sqref="H22:I22">
    <cfRule type="expression" dxfId="13" priority="9" stopIfTrue="1">
      <formula>($K22="Done")</formula>
    </cfRule>
    <cfRule type="expression" dxfId="12" priority="10" stopIfTrue="1">
      <formula>AND(H22&lt;=#REF!,NOT(ISBLANK(H22)))</formula>
    </cfRule>
  </conditionalFormatting>
  <conditionalFormatting sqref="G21">
    <cfRule type="expression" dxfId="11" priority="7" stopIfTrue="1">
      <formula>($K21="Done")</formula>
    </cfRule>
    <cfRule type="expression" dxfId="10" priority="8" stopIfTrue="1">
      <formula>AND(G21&lt;=#REF!,NOT(ISBLANK(G21)))</formula>
    </cfRule>
  </conditionalFormatting>
  <conditionalFormatting sqref="H21">
    <cfRule type="expression" dxfId="9" priority="5" stopIfTrue="1">
      <formula>($K21="Done")</formula>
    </cfRule>
    <cfRule type="expression" dxfId="8" priority="6" stopIfTrue="1">
      <formula>AND(H21&lt;=#REF!,NOT(ISBLANK(H21)))</formula>
    </cfRule>
  </conditionalFormatting>
  <conditionalFormatting sqref="G29">
    <cfRule type="expression" dxfId="7" priority="3" stopIfTrue="1">
      <formula>($K29="Done")</formula>
    </cfRule>
    <cfRule type="expression" dxfId="6" priority="4" stopIfTrue="1">
      <formula>AND(G29&lt;=#REF!,NOT(ISBLANK(G29)))</formula>
    </cfRule>
  </conditionalFormatting>
  <conditionalFormatting sqref="H29:I29">
    <cfRule type="expression" dxfId="3" priority="1" stopIfTrue="1">
      <formula>($K29="Done")</formula>
    </cfRule>
    <cfRule type="expression" dxfId="2" priority="2" stopIfTrue="1">
      <formula>AND(H29&lt;=#REF!,NOT(ISBLANK(H29)))</formula>
    </cfRule>
  </conditionalFormatting>
  <dataValidations count="1">
    <dataValidation type="list" allowBlank="1" showInputMessage="1" showErrorMessage="1" sqref="K13">
      <formula1>#REF!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Listes!$I$1:$I$5</xm:f>
          </x14:formula1>
          <xm:sqref>K61:K63 K37:K41 K43:K44 K46:K47 K68:K92 K52:K53 K56:K57 K65:K66 K59 K49 K94:K95 K15:K35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I13" sqref="I13"/>
    </sheetView>
  </sheetViews>
  <sheetFormatPr baseColWidth="10" defaultRowHeight="15" x14ac:dyDescent="0.25"/>
  <cols>
    <col min="5" max="5" width="22" customWidth="1"/>
    <col min="6" max="6" width="17.28515625" bestFit="1" customWidth="1"/>
  </cols>
  <sheetData>
    <row r="1" spans="2:9" x14ac:dyDescent="0.25">
      <c r="B1" t="s">
        <v>5</v>
      </c>
      <c r="C1" t="s">
        <v>15</v>
      </c>
      <c r="D1" t="s">
        <v>17</v>
      </c>
      <c r="E1" t="s">
        <v>28</v>
      </c>
      <c r="F1" t="s">
        <v>32</v>
      </c>
      <c r="G1" t="s">
        <v>37</v>
      </c>
      <c r="H1" t="s">
        <v>50</v>
      </c>
      <c r="I1" s="14" t="s">
        <v>64</v>
      </c>
    </row>
    <row r="2" spans="2:9" x14ac:dyDescent="0.25">
      <c r="B2" t="s">
        <v>6</v>
      </c>
      <c r="C2" t="s">
        <v>16</v>
      </c>
      <c r="D2" t="s">
        <v>18</v>
      </c>
      <c r="E2" t="s">
        <v>29</v>
      </c>
      <c r="F2" t="s">
        <v>33</v>
      </c>
      <c r="G2" t="s">
        <v>38</v>
      </c>
      <c r="H2" t="s">
        <v>51</v>
      </c>
      <c r="I2" s="15">
        <v>0.25</v>
      </c>
    </row>
    <row r="3" spans="2:9" x14ac:dyDescent="0.25">
      <c r="B3" t="s">
        <v>7</v>
      </c>
      <c r="D3" t="s">
        <v>19</v>
      </c>
      <c r="E3" t="s">
        <v>30</v>
      </c>
      <c r="F3" t="s">
        <v>34</v>
      </c>
      <c r="G3" t="s">
        <v>39</v>
      </c>
      <c r="H3" t="s">
        <v>52</v>
      </c>
      <c r="I3" s="15">
        <v>0.5</v>
      </c>
    </row>
    <row r="4" spans="2:9" x14ac:dyDescent="0.25">
      <c r="B4" t="s">
        <v>8</v>
      </c>
      <c r="E4" t="s">
        <v>31</v>
      </c>
      <c r="F4" t="s">
        <v>35</v>
      </c>
      <c r="G4" t="s">
        <v>40</v>
      </c>
      <c r="H4" t="s">
        <v>53</v>
      </c>
      <c r="I4" s="15">
        <v>0.75</v>
      </c>
    </row>
    <row r="5" spans="2:9" x14ac:dyDescent="0.25">
      <c r="B5" t="s">
        <v>9</v>
      </c>
      <c r="H5" t="s">
        <v>54</v>
      </c>
      <c r="I5" s="1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30" sqref="C30"/>
    </sheetView>
  </sheetViews>
  <sheetFormatPr baseColWidth="10" defaultRowHeight="15" x14ac:dyDescent="0.25"/>
  <cols>
    <col min="1" max="1" width="45.5703125" customWidth="1"/>
    <col min="2" max="2" width="24.28515625" customWidth="1"/>
    <col min="3" max="3" width="20.5703125" customWidth="1"/>
    <col min="5" max="5" width="14" customWidth="1"/>
    <col min="6" max="6" width="14.28515625" bestFit="1" customWidth="1"/>
    <col min="7" max="7" width="18.7109375" bestFit="1" customWidth="1"/>
    <col min="8" max="8" width="13.42578125" customWidth="1"/>
    <col min="13" max="13" width="11.42578125" customWidth="1"/>
  </cols>
  <sheetData>
    <row r="1" spans="1:8" x14ac:dyDescent="0.25">
      <c r="A1" s="106" t="s">
        <v>229</v>
      </c>
      <c r="B1" s="106" t="s">
        <v>232</v>
      </c>
      <c r="C1" s="106" t="s">
        <v>252</v>
      </c>
      <c r="D1" s="106" t="s">
        <v>230</v>
      </c>
      <c r="E1" s="106" t="s">
        <v>61</v>
      </c>
      <c r="F1" s="106" t="s">
        <v>231</v>
      </c>
      <c r="G1" s="106" t="s">
        <v>233</v>
      </c>
      <c r="H1" s="106" t="s">
        <v>274</v>
      </c>
    </row>
    <row r="2" spans="1:8" x14ac:dyDescent="0.25">
      <c r="A2" s="73" t="s">
        <v>111</v>
      </c>
      <c r="B2" s="104"/>
      <c r="C2" s="104"/>
      <c r="D2" s="104"/>
      <c r="E2" s="104"/>
      <c r="F2" s="104"/>
      <c r="G2" s="104"/>
      <c r="H2" s="104"/>
    </row>
    <row r="3" spans="1:8" x14ac:dyDescent="0.25">
      <c r="A3" s="109"/>
      <c r="B3" t="s">
        <v>234</v>
      </c>
      <c r="C3" s="107" t="s">
        <v>254</v>
      </c>
      <c r="D3" s="105">
        <v>44593</v>
      </c>
      <c r="F3" t="s">
        <v>275</v>
      </c>
      <c r="H3" s="112">
        <v>0</v>
      </c>
    </row>
    <row r="4" spans="1:8" x14ac:dyDescent="0.25">
      <c r="A4" s="110"/>
      <c r="B4" t="s">
        <v>235</v>
      </c>
      <c r="C4" s="107" t="s">
        <v>253</v>
      </c>
      <c r="D4" s="105">
        <v>44593</v>
      </c>
      <c r="F4" t="s">
        <v>275</v>
      </c>
      <c r="H4" s="112">
        <v>0</v>
      </c>
    </row>
    <row r="5" spans="1:8" x14ac:dyDescent="0.25">
      <c r="A5" s="73" t="s">
        <v>110</v>
      </c>
      <c r="B5" s="104"/>
      <c r="C5" s="108"/>
      <c r="D5" s="104"/>
      <c r="E5" s="104"/>
      <c r="F5" s="104"/>
      <c r="G5" s="104"/>
      <c r="H5" s="104"/>
    </row>
    <row r="6" spans="1:8" x14ac:dyDescent="0.25">
      <c r="A6" s="109"/>
      <c r="B6" t="s">
        <v>236</v>
      </c>
      <c r="C6" s="107" t="s">
        <v>255</v>
      </c>
      <c r="D6" s="105">
        <v>44593</v>
      </c>
      <c r="F6" t="s">
        <v>275</v>
      </c>
      <c r="H6" s="112">
        <v>0</v>
      </c>
    </row>
    <row r="7" spans="1:8" x14ac:dyDescent="0.25">
      <c r="A7" s="110"/>
      <c r="B7" t="s">
        <v>237</v>
      </c>
      <c r="C7" s="107" t="s">
        <v>256</v>
      </c>
      <c r="D7" s="105">
        <v>44593</v>
      </c>
      <c r="F7" t="s">
        <v>275</v>
      </c>
      <c r="H7" s="112">
        <v>0</v>
      </c>
    </row>
    <row r="8" spans="1:8" x14ac:dyDescent="0.25">
      <c r="A8" s="73" t="s">
        <v>112</v>
      </c>
      <c r="B8" s="104"/>
      <c r="C8" s="108"/>
      <c r="D8" s="104"/>
      <c r="E8" s="104"/>
      <c r="F8" s="104"/>
      <c r="G8" s="104"/>
      <c r="H8" s="104"/>
    </row>
    <row r="9" spans="1:8" x14ac:dyDescent="0.25">
      <c r="A9" s="109"/>
      <c r="B9" t="s">
        <v>238</v>
      </c>
      <c r="C9" s="107" t="s">
        <v>257</v>
      </c>
      <c r="D9" s="105">
        <v>44593</v>
      </c>
      <c r="F9" t="s">
        <v>275</v>
      </c>
      <c r="H9" s="112">
        <v>0</v>
      </c>
    </row>
    <row r="10" spans="1:8" x14ac:dyDescent="0.25">
      <c r="A10" s="110"/>
      <c r="B10" t="s">
        <v>239</v>
      </c>
      <c r="C10" s="107" t="s">
        <v>260</v>
      </c>
      <c r="D10" s="105">
        <v>44593</v>
      </c>
      <c r="F10" t="s">
        <v>270</v>
      </c>
      <c r="H10" s="112">
        <v>0</v>
      </c>
    </row>
    <row r="11" spans="1:8" x14ac:dyDescent="0.25">
      <c r="A11" s="73" t="s">
        <v>113</v>
      </c>
      <c r="B11" s="104"/>
      <c r="C11" s="108"/>
      <c r="D11" s="104"/>
      <c r="E11" s="104"/>
      <c r="F11" s="104"/>
      <c r="G11" s="104"/>
      <c r="H11" s="104"/>
    </row>
    <row r="12" spans="1:8" x14ac:dyDescent="0.25">
      <c r="A12" s="109"/>
      <c r="B12" t="s">
        <v>240</v>
      </c>
      <c r="C12" s="107" t="s">
        <v>258</v>
      </c>
      <c r="D12" s="105">
        <v>44593</v>
      </c>
      <c r="F12" t="s">
        <v>275</v>
      </c>
      <c r="H12" s="112">
        <v>0</v>
      </c>
    </row>
    <row r="13" spans="1:8" x14ac:dyDescent="0.25">
      <c r="A13" s="110"/>
      <c r="B13" t="s">
        <v>241</v>
      </c>
      <c r="C13" s="107" t="s">
        <v>259</v>
      </c>
      <c r="D13" s="105">
        <v>44593</v>
      </c>
      <c r="F13" t="s">
        <v>275</v>
      </c>
      <c r="H13" s="112">
        <v>0</v>
      </c>
    </row>
    <row r="14" spans="1:8" x14ac:dyDescent="0.25">
      <c r="A14" s="73" t="s">
        <v>117</v>
      </c>
      <c r="B14" s="104"/>
      <c r="C14" s="108"/>
      <c r="D14" s="104"/>
      <c r="E14" s="104"/>
      <c r="F14" s="104"/>
      <c r="G14" s="104"/>
      <c r="H14" s="104"/>
    </row>
    <row r="15" spans="1:8" x14ac:dyDescent="0.25">
      <c r="A15" s="109"/>
      <c r="B15" t="s">
        <v>242</v>
      </c>
      <c r="C15" s="107" t="s">
        <v>261</v>
      </c>
      <c r="D15" s="105">
        <v>44593</v>
      </c>
      <c r="F15" t="s">
        <v>270</v>
      </c>
      <c r="H15" s="112">
        <v>0</v>
      </c>
    </row>
    <row r="16" spans="1:8" x14ac:dyDescent="0.25">
      <c r="A16" s="110"/>
      <c r="B16" t="s">
        <v>243</v>
      </c>
      <c r="C16" s="107" t="s">
        <v>262</v>
      </c>
      <c r="D16" s="105">
        <v>44593</v>
      </c>
      <c r="F16" t="s">
        <v>275</v>
      </c>
      <c r="H16" s="112">
        <v>0</v>
      </c>
    </row>
    <row r="17" spans="1:8" x14ac:dyDescent="0.25">
      <c r="A17" s="73" t="s">
        <v>114</v>
      </c>
      <c r="B17" s="104"/>
      <c r="C17" s="108"/>
      <c r="D17" s="104"/>
      <c r="E17" s="104"/>
      <c r="F17" s="104"/>
      <c r="G17" s="104"/>
      <c r="H17" s="104"/>
    </row>
    <row r="18" spans="1:8" x14ac:dyDescent="0.25">
      <c r="A18" s="109"/>
      <c r="B18" t="s">
        <v>244</v>
      </c>
      <c r="C18" s="107" t="s">
        <v>254</v>
      </c>
      <c r="D18" s="105">
        <v>44593</v>
      </c>
      <c r="F18" t="s">
        <v>275</v>
      </c>
      <c r="H18" s="112">
        <v>0</v>
      </c>
    </row>
    <row r="19" spans="1:8" x14ac:dyDescent="0.25">
      <c r="A19" s="110"/>
      <c r="B19" t="s">
        <v>245</v>
      </c>
      <c r="C19" s="107" t="s">
        <v>263</v>
      </c>
      <c r="D19" s="105">
        <v>44593</v>
      </c>
      <c r="F19" t="s">
        <v>275</v>
      </c>
      <c r="H19" s="112">
        <v>0</v>
      </c>
    </row>
    <row r="20" spans="1:8" x14ac:dyDescent="0.25">
      <c r="A20" s="73" t="s">
        <v>115</v>
      </c>
      <c r="B20" s="104"/>
      <c r="C20" s="108"/>
      <c r="D20" s="104"/>
      <c r="E20" s="104"/>
      <c r="F20" s="104"/>
      <c r="G20" s="104"/>
      <c r="H20" s="104"/>
    </row>
    <row r="21" spans="1:8" x14ac:dyDescent="0.25">
      <c r="A21" s="109"/>
      <c r="B21" t="s">
        <v>246</v>
      </c>
      <c r="C21" s="107" t="s">
        <v>264</v>
      </c>
      <c r="D21" s="105">
        <v>44593</v>
      </c>
      <c r="F21" t="s">
        <v>275</v>
      </c>
      <c r="H21" s="112">
        <v>0</v>
      </c>
    </row>
    <row r="22" spans="1:8" x14ac:dyDescent="0.25">
      <c r="A22" s="110"/>
      <c r="B22" t="s">
        <v>247</v>
      </c>
      <c r="C22" s="107" t="s">
        <v>265</v>
      </c>
      <c r="D22" s="105">
        <v>44593</v>
      </c>
      <c r="F22" t="s">
        <v>275</v>
      </c>
      <c r="H22" s="112">
        <v>0</v>
      </c>
    </row>
    <row r="23" spans="1:8" x14ac:dyDescent="0.25">
      <c r="A23" s="73" t="s">
        <v>116</v>
      </c>
      <c r="B23" s="104"/>
      <c r="C23" s="108"/>
      <c r="D23" s="104"/>
      <c r="E23" s="104"/>
      <c r="F23" s="104"/>
      <c r="G23" s="104"/>
      <c r="H23" s="104"/>
    </row>
    <row r="24" spans="1:8" x14ac:dyDescent="0.25">
      <c r="A24" s="109"/>
      <c r="B24" t="s">
        <v>248</v>
      </c>
      <c r="C24" s="107" t="s">
        <v>266</v>
      </c>
      <c r="D24" s="105">
        <v>44593</v>
      </c>
      <c r="F24" t="s">
        <v>275</v>
      </c>
      <c r="H24" s="112">
        <v>0</v>
      </c>
    </row>
    <row r="25" spans="1:8" x14ac:dyDescent="0.25">
      <c r="A25" s="110"/>
      <c r="B25" t="s">
        <v>249</v>
      </c>
      <c r="C25" s="107" t="s">
        <v>267</v>
      </c>
      <c r="D25" s="105">
        <v>44593</v>
      </c>
      <c r="F25" t="s">
        <v>270</v>
      </c>
      <c r="H25" s="112">
        <v>0</v>
      </c>
    </row>
    <row r="26" spans="1:8" x14ac:dyDescent="0.25">
      <c r="A26" s="73" t="s">
        <v>135</v>
      </c>
      <c r="B26" s="104"/>
      <c r="C26" s="108"/>
      <c r="D26" s="104"/>
      <c r="E26" s="104"/>
      <c r="F26" s="104"/>
      <c r="G26" s="104"/>
      <c r="H26" s="104"/>
    </row>
    <row r="27" spans="1:8" x14ac:dyDescent="0.25">
      <c r="A27" s="109"/>
      <c r="B27" t="s">
        <v>250</v>
      </c>
      <c r="C27" s="107" t="s">
        <v>268</v>
      </c>
      <c r="D27" s="105">
        <v>44593</v>
      </c>
      <c r="F27" t="s">
        <v>275</v>
      </c>
      <c r="H27" s="112">
        <v>0</v>
      </c>
    </row>
    <row r="28" spans="1:8" x14ac:dyDescent="0.25">
      <c r="A28" s="110"/>
      <c r="B28" t="s">
        <v>251</v>
      </c>
      <c r="C28" s="107" t="s">
        <v>265</v>
      </c>
      <c r="D28" s="105">
        <v>44593</v>
      </c>
      <c r="F28" t="s">
        <v>275</v>
      </c>
      <c r="H28" s="112">
        <v>0</v>
      </c>
    </row>
    <row r="30" spans="1:8" x14ac:dyDescent="0.25">
      <c r="A30" s="109"/>
    </row>
    <row r="31" spans="1:8" x14ac:dyDescent="0.25">
      <c r="A31" s="110"/>
    </row>
  </sheetData>
  <conditionalFormatting sqref="H3:H4 H6:H7 H9:H10 H12:H13 H15:H16 H18:H19 H21:H22 H24:H25 H27:H28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6:E17"/>
    </sheetView>
  </sheetViews>
  <sheetFormatPr baseColWidth="10" defaultRowHeight="15" x14ac:dyDescent="0.25"/>
  <cols>
    <col min="1" max="1" width="71.140625" bestFit="1" customWidth="1"/>
    <col min="4" max="4" width="12.85546875" bestFit="1" customWidth="1"/>
  </cols>
  <sheetData>
    <row r="1" spans="1:4" x14ac:dyDescent="0.25">
      <c r="A1" s="111" t="s">
        <v>273</v>
      </c>
      <c r="B1" s="111" t="s">
        <v>274</v>
      </c>
      <c r="D1" s="111" t="s">
        <v>367</v>
      </c>
    </row>
    <row r="2" spans="1:4" x14ac:dyDescent="0.25">
      <c r="A2" t="s">
        <v>217</v>
      </c>
      <c r="B2">
        <v>1</v>
      </c>
    </row>
    <row r="3" spans="1:4" x14ac:dyDescent="0.25">
      <c r="A3" t="s">
        <v>364</v>
      </c>
      <c r="B3">
        <v>1</v>
      </c>
      <c r="D3" t="s">
        <v>365</v>
      </c>
    </row>
    <row r="4" spans="1:4" x14ac:dyDescent="0.25">
      <c r="A4" t="s">
        <v>271</v>
      </c>
      <c r="B4">
        <v>0</v>
      </c>
      <c r="D4" t="s">
        <v>366</v>
      </c>
    </row>
    <row r="5" spans="1:4" x14ac:dyDescent="0.25">
      <c r="A5" t="s">
        <v>218</v>
      </c>
      <c r="B5">
        <v>0</v>
      </c>
    </row>
    <row r="6" spans="1:4" x14ac:dyDescent="0.25">
      <c r="A6" t="s">
        <v>272</v>
      </c>
      <c r="B6">
        <v>0</v>
      </c>
    </row>
    <row r="7" spans="1:4" x14ac:dyDescent="0.25">
      <c r="A7" t="s">
        <v>219</v>
      </c>
      <c r="B7">
        <v>1</v>
      </c>
    </row>
    <row r="8" spans="1:4" x14ac:dyDescent="0.25">
      <c r="A8" t="s">
        <v>220</v>
      </c>
      <c r="B8">
        <v>1</v>
      </c>
    </row>
    <row r="9" spans="1:4" x14ac:dyDescent="0.25">
      <c r="A9" t="s">
        <v>269</v>
      </c>
      <c r="B9">
        <v>0</v>
      </c>
    </row>
    <row r="10" spans="1:4" x14ac:dyDescent="0.25">
      <c r="A10" t="s">
        <v>221</v>
      </c>
      <c r="B10">
        <v>1</v>
      </c>
    </row>
    <row r="11" spans="1:4" x14ac:dyDescent="0.25">
      <c r="A11" t="s">
        <v>222</v>
      </c>
      <c r="B11">
        <v>1</v>
      </c>
    </row>
    <row r="13" spans="1:4" x14ac:dyDescent="0.25">
      <c r="A13" t="s">
        <v>363</v>
      </c>
    </row>
    <row r="14" spans="1:4" x14ac:dyDescent="0.25">
      <c r="A14" t="s">
        <v>347</v>
      </c>
      <c r="B14">
        <v>1</v>
      </c>
    </row>
    <row r="15" spans="1:4" x14ac:dyDescent="0.25">
      <c r="A15" t="s">
        <v>348</v>
      </c>
      <c r="B15">
        <v>1</v>
      </c>
    </row>
    <row r="16" spans="1:4" x14ac:dyDescent="0.25">
      <c r="A16" t="s">
        <v>349</v>
      </c>
      <c r="B16">
        <v>1</v>
      </c>
    </row>
    <row r="17" spans="1:2" x14ac:dyDescent="0.25">
      <c r="A17" t="s">
        <v>350</v>
      </c>
      <c r="B17">
        <v>0</v>
      </c>
    </row>
  </sheetData>
  <conditionalFormatting sqref="B2:B11">
    <cfRule type="iconSet" priority="19">
      <iconSet>
        <cfvo type="percent" val="0"/>
        <cfvo type="percent" val="33"/>
        <cfvo type="percent" val="67"/>
      </iconSet>
    </cfRule>
  </conditionalFormatting>
  <conditionalFormatting sqref="B2:B11">
    <cfRule type="iconSet" priority="16">
      <iconSet showValue="0">
        <cfvo type="percent" val="0"/>
        <cfvo type="percent" val="0"/>
        <cfvo type="num" val="1"/>
      </iconSet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B17">
    <cfRule type="iconSet" priority="12">
      <iconSet>
        <cfvo type="percent" val="0"/>
        <cfvo type="percent" val="33"/>
        <cfvo type="percent" val="67"/>
      </iconSet>
    </cfRule>
  </conditionalFormatting>
  <conditionalFormatting sqref="B17">
    <cfRule type="iconSet" priority="10">
      <iconSet showValue="0">
        <cfvo type="percent" val="0"/>
        <cfvo type="percent" val="0"/>
        <cfvo type="num" val="1"/>
      </iconSet>
    </cfRule>
    <cfRule type="iconSet" priority="11">
      <iconSet>
        <cfvo type="percent" val="0"/>
        <cfvo type="percent" val="33"/>
        <cfvo type="percent" val="67"/>
      </iconSet>
    </cfRule>
  </conditionalFormatting>
  <conditionalFormatting sqref="B14">
    <cfRule type="iconSet" priority="9">
      <iconSet>
        <cfvo type="percent" val="0"/>
        <cfvo type="percent" val="33"/>
        <cfvo type="percent" val="67"/>
      </iconSet>
    </cfRule>
  </conditionalFormatting>
  <conditionalFormatting sqref="B14">
    <cfRule type="iconSet" priority="7">
      <iconSet showValue="0">
        <cfvo type="percent" val="0"/>
        <cfvo type="percent" val="0"/>
        <cfvo type="num" val="1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B15">
    <cfRule type="iconSet" priority="6">
      <iconSet>
        <cfvo type="percent" val="0"/>
        <cfvo type="percent" val="33"/>
        <cfvo type="percent" val="67"/>
      </iconSet>
    </cfRule>
  </conditionalFormatting>
  <conditionalFormatting sqref="B15">
    <cfRule type="iconSet" priority="4">
      <iconSet showValue="0">
        <cfvo type="percent" val="0"/>
        <cfvo type="percent" val="0"/>
        <cfvo type="num" val="1"/>
      </iconSet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B16">
    <cfRule type="iconSet" priority="3">
      <iconSet>
        <cfvo type="percent" val="0"/>
        <cfvo type="percent" val="33"/>
        <cfvo type="percent" val="67"/>
      </iconSet>
    </cfRule>
  </conditionalFormatting>
  <conditionalFormatting sqref="B16">
    <cfRule type="iconSet" priority="1">
      <iconSet showValue="0">
        <cfvo type="percent" val="0"/>
        <cfvo type="percent" val="0"/>
        <cfvo type="num" val="1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A16" zoomScaleNormal="100" workbookViewId="0">
      <selection activeCell="D40" sqref="D40"/>
    </sheetView>
  </sheetViews>
  <sheetFormatPr baseColWidth="10" defaultRowHeight="15" x14ac:dyDescent="0.25"/>
  <cols>
    <col min="1" max="1" width="7.28515625" bestFit="1" customWidth="1"/>
    <col min="2" max="2" width="11.140625" bestFit="1" customWidth="1"/>
    <col min="4" max="4" width="35.42578125" customWidth="1"/>
    <col min="5" max="5" width="11.140625" bestFit="1" customWidth="1"/>
    <col min="6" max="6" width="33.140625" customWidth="1"/>
    <col min="7" max="8" width="13" customWidth="1"/>
    <col min="11" max="11" width="42.85546875" customWidth="1"/>
  </cols>
  <sheetData>
    <row r="1" spans="1:32" s="1" customFormat="1" ht="15" customHeight="1" x14ac:dyDescent="0.25"/>
    <row r="2" spans="1:32" s="1" customFormat="1" ht="15" customHeight="1" x14ac:dyDescent="0.25">
      <c r="A2" s="132" t="s">
        <v>10</v>
      </c>
      <c r="B2" s="132"/>
      <c r="C2" s="132"/>
      <c r="D2" s="132"/>
      <c r="E2" s="132"/>
      <c r="F2" s="132"/>
      <c r="G2" s="13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" customFormat="1" ht="15" customHeight="1" x14ac:dyDescent="0.25">
      <c r="A5" s="2"/>
    </row>
    <row r="6" spans="1:32" s="4" customFormat="1" ht="88.5" x14ac:dyDescent="0.25">
      <c r="A6" s="4" t="s">
        <v>0</v>
      </c>
      <c r="B6" s="4" t="s">
        <v>4</v>
      </c>
      <c r="C6" s="4" t="s">
        <v>3</v>
      </c>
      <c r="D6" s="4" t="s">
        <v>11</v>
      </c>
      <c r="E6" s="4" t="s">
        <v>12</v>
      </c>
      <c r="F6" s="4" t="s">
        <v>14</v>
      </c>
      <c r="G6" s="4" t="s">
        <v>13</v>
      </c>
      <c r="H6" s="4" t="s">
        <v>2</v>
      </c>
    </row>
    <row r="7" spans="1:32" ht="30" x14ac:dyDescent="0.25">
      <c r="A7" s="7">
        <v>1</v>
      </c>
      <c r="B7" s="8">
        <v>44295</v>
      </c>
      <c r="C7" s="7" t="s">
        <v>72</v>
      </c>
      <c r="D7" s="9" t="s">
        <v>73</v>
      </c>
      <c r="E7" s="8">
        <v>44295</v>
      </c>
      <c r="F7" s="11"/>
      <c r="G7" s="8" t="s">
        <v>19</v>
      </c>
      <c r="H7" s="7" t="s">
        <v>16</v>
      </c>
      <c r="K7" s="6" t="s">
        <v>20</v>
      </c>
    </row>
    <row r="8" spans="1:32" x14ac:dyDescent="0.25">
      <c r="A8" s="7">
        <v>2</v>
      </c>
      <c r="B8" s="8">
        <v>44295</v>
      </c>
      <c r="C8" s="7" t="s">
        <v>84</v>
      </c>
      <c r="D8" s="9" t="s">
        <v>85</v>
      </c>
      <c r="E8" s="8">
        <v>44377</v>
      </c>
      <c r="F8" s="11"/>
      <c r="G8" s="8" t="s">
        <v>18</v>
      </c>
      <c r="H8" s="7" t="s">
        <v>15</v>
      </c>
      <c r="K8" s="5" t="s">
        <v>21</v>
      </c>
    </row>
    <row r="9" spans="1:32" x14ac:dyDescent="0.25">
      <c r="A9" s="7">
        <v>3</v>
      </c>
      <c r="B9" s="8">
        <v>44316</v>
      </c>
      <c r="C9" s="7" t="s">
        <v>74</v>
      </c>
      <c r="D9" s="9" t="s">
        <v>86</v>
      </c>
      <c r="E9" s="8">
        <v>44377</v>
      </c>
      <c r="F9" s="11"/>
      <c r="G9" s="8" t="s">
        <v>17</v>
      </c>
      <c r="H9" s="7" t="s">
        <v>15</v>
      </c>
      <c r="K9" s="5" t="s">
        <v>22</v>
      </c>
    </row>
    <row r="10" spans="1:32" x14ac:dyDescent="0.25">
      <c r="A10" s="7">
        <v>4</v>
      </c>
      <c r="B10" s="8">
        <v>44377</v>
      </c>
      <c r="C10" s="7" t="s">
        <v>74</v>
      </c>
      <c r="D10" s="9" t="s">
        <v>87</v>
      </c>
      <c r="E10" s="8">
        <v>44377</v>
      </c>
      <c r="F10" s="11"/>
      <c r="G10" s="8" t="s">
        <v>17</v>
      </c>
      <c r="H10" s="7" t="s">
        <v>15</v>
      </c>
      <c r="K10" s="5" t="s">
        <v>23</v>
      </c>
    </row>
    <row r="11" spans="1:32" x14ac:dyDescent="0.25">
      <c r="A11" s="7">
        <v>5</v>
      </c>
      <c r="B11" s="8">
        <v>44377</v>
      </c>
      <c r="C11" s="7"/>
      <c r="D11" s="9"/>
      <c r="E11" s="8"/>
      <c r="F11" s="11"/>
      <c r="G11" s="8"/>
      <c r="H11" s="7"/>
      <c r="K11" s="5"/>
    </row>
    <row r="12" spans="1:32" ht="45" x14ac:dyDescent="0.25">
      <c r="A12" s="7"/>
      <c r="B12" s="8">
        <v>44466</v>
      </c>
      <c r="C12" s="7"/>
      <c r="D12" s="9" t="s">
        <v>157</v>
      </c>
      <c r="E12" s="8"/>
      <c r="F12" s="11" t="s">
        <v>148</v>
      </c>
      <c r="G12" s="8" t="s">
        <v>17</v>
      </c>
      <c r="H12" s="7" t="s">
        <v>15</v>
      </c>
      <c r="K12" s="5"/>
    </row>
    <row r="13" spans="1:32" x14ac:dyDescent="0.25">
      <c r="A13" s="7"/>
      <c r="B13" s="8"/>
      <c r="C13" s="7"/>
      <c r="D13" s="9"/>
      <c r="E13" s="8"/>
      <c r="F13" s="11"/>
      <c r="G13" s="8"/>
      <c r="H13" s="7"/>
      <c r="K13" s="5"/>
    </row>
    <row r="14" spans="1:32" x14ac:dyDescent="0.25">
      <c r="A14" s="7"/>
      <c r="B14" s="8"/>
      <c r="C14" s="7"/>
      <c r="D14" s="9"/>
      <c r="E14" s="8"/>
      <c r="F14" s="11"/>
      <c r="G14" s="8"/>
      <c r="H14" s="7"/>
    </row>
    <row r="15" spans="1:32" x14ac:dyDescent="0.25">
      <c r="A15" s="7"/>
      <c r="B15" s="8">
        <v>44469</v>
      </c>
      <c r="C15" s="7"/>
      <c r="D15" s="9" t="s">
        <v>159</v>
      </c>
      <c r="E15" s="8"/>
      <c r="F15" s="11" t="s">
        <v>162</v>
      </c>
      <c r="G15" s="8"/>
      <c r="H15" s="7"/>
      <c r="K15" t="s">
        <v>167</v>
      </c>
    </row>
    <row r="16" spans="1:32" x14ac:dyDescent="0.25">
      <c r="A16" s="7"/>
      <c r="B16" s="8">
        <v>44469</v>
      </c>
      <c r="C16" s="7"/>
      <c r="D16" s="9" t="s">
        <v>160</v>
      </c>
      <c r="E16" s="8"/>
      <c r="F16" s="11" t="s">
        <v>162</v>
      </c>
      <c r="G16" s="8"/>
      <c r="H16" s="7"/>
      <c r="K16" t="s">
        <v>168</v>
      </c>
    </row>
    <row r="17" spans="1:11" x14ac:dyDescent="0.25">
      <c r="A17" s="7"/>
      <c r="B17" s="8">
        <v>44469</v>
      </c>
      <c r="C17" s="7"/>
      <c r="D17" s="9" t="s">
        <v>161</v>
      </c>
      <c r="E17" s="8"/>
      <c r="F17" s="11" t="s">
        <v>162</v>
      </c>
      <c r="G17" s="8"/>
      <c r="H17" s="7"/>
      <c r="K17" t="s">
        <v>169</v>
      </c>
    </row>
    <row r="18" spans="1:11" x14ac:dyDescent="0.25">
      <c r="A18" s="7"/>
      <c r="B18" s="8"/>
      <c r="C18" s="7"/>
      <c r="D18" s="9"/>
      <c r="E18" s="8"/>
      <c r="F18" s="11"/>
      <c r="G18" s="8"/>
      <c r="H18" s="7"/>
    </row>
    <row r="19" spans="1:11" x14ac:dyDescent="0.25">
      <c r="A19" s="7"/>
      <c r="B19" s="8"/>
      <c r="C19" s="7"/>
      <c r="D19" s="9"/>
      <c r="E19" s="8"/>
      <c r="F19" s="11"/>
      <c r="G19" s="8"/>
      <c r="H19" s="7"/>
      <c r="K19" t="s">
        <v>170</v>
      </c>
    </row>
    <row r="20" spans="1:11" x14ac:dyDescent="0.25">
      <c r="A20" s="7"/>
      <c r="B20" s="8"/>
      <c r="C20" s="7"/>
      <c r="D20" s="9"/>
      <c r="E20" s="8"/>
      <c r="F20" s="11"/>
      <c r="G20" s="8"/>
      <c r="H20" s="7"/>
      <c r="K20" t="s">
        <v>171</v>
      </c>
    </row>
    <row r="21" spans="1:11" x14ac:dyDescent="0.25">
      <c r="A21" s="7"/>
      <c r="B21" s="8"/>
      <c r="C21" s="7"/>
      <c r="D21" s="9"/>
      <c r="E21" s="8"/>
      <c r="F21" s="11"/>
      <c r="G21" s="8"/>
      <c r="H21" s="7"/>
      <c r="K21" t="s">
        <v>172</v>
      </c>
    </row>
    <row r="22" spans="1:11" x14ac:dyDescent="0.25">
      <c r="A22" s="7"/>
      <c r="B22" s="8"/>
      <c r="C22" s="7"/>
      <c r="D22" s="9"/>
      <c r="E22" s="8"/>
      <c r="F22" s="11"/>
      <c r="G22" s="8"/>
      <c r="H22" s="7"/>
      <c r="K22" t="s">
        <v>173</v>
      </c>
    </row>
    <row r="23" spans="1:11" x14ac:dyDescent="0.25">
      <c r="A23" s="7"/>
      <c r="B23" s="8"/>
      <c r="C23" s="7"/>
      <c r="D23" s="9"/>
      <c r="E23" s="8"/>
      <c r="F23" s="11"/>
      <c r="G23" s="8"/>
      <c r="H23" s="7"/>
    </row>
    <row r="24" spans="1:11" x14ac:dyDescent="0.25">
      <c r="A24" s="7"/>
      <c r="B24" s="8"/>
      <c r="C24" s="7"/>
      <c r="D24" s="9"/>
      <c r="E24" s="8"/>
      <c r="F24" s="11"/>
      <c r="G24" s="8"/>
      <c r="H24" s="7"/>
      <c r="K24" t="s">
        <v>174</v>
      </c>
    </row>
    <row r="25" spans="1:11" x14ac:dyDescent="0.25">
      <c r="A25" s="7"/>
      <c r="B25" s="8"/>
      <c r="C25" s="7"/>
      <c r="D25" s="9"/>
      <c r="E25" s="8"/>
      <c r="F25" s="11"/>
      <c r="G25" s="8"/>
      <c r="H25" s="7"/>
      <c r="K25" t="s">
        <v>175</v>
      </c>
    </row>
    <row r="26" spans="1:11" x14ac:dyDescent="0.25">
      <c r="K26" t="s">
        <v>172</v>
      </c>
    </row>
    <row r="28" spans="1:11" x14ac:dyDescent="0.25">
      <c r="A28" s="2" t="s">
        <v>182</v>
      </c>
      <c r="B28" s="2"/>
      <c r="C28" s="2"/>
      <c r="D28" s="2"/>
      <c r="E28" s="2"/>
      <c r="F28" s="2"/>
      <c r="G28" s="2"/>
    </row>
    <row r="29" spans="1:11" x14ac:dyDescent="0.25">
      <c r="A29" s="2" t="s">
        <v>183</v>
      </c>
      <c r="B29" s="2"/>
      <c r="C29" s="2"/>
      <c r="D29" s="2"/>
      <c r="E29" s="2"/>
      <c r="F29" s="2"/>
      <c r="G29" s="2"/>
      <c r="K29" t="s">
        <v>176</v>
      </c>
    </row>
    <row r="30" spans="1:11" x14ac:dyDescent="0.25">
      <c r="A30" s="2" t="s">
        <v>184</v>
      </c>
      <c r="B30" s="2"/>
      <c r="C30" s="2"/>
      <c r="D30" s="2"/>
      <c r="E30" s="2"/>
      <c r="F30" s="2"/>
      <c r="G30" s="2"/>
      <c r="K30" t="s">
        <v>177</v>
      </c>
    </row>
    <row r="31" spans="1:11" x14ac:dyDescent="0.25">
      <c r="A31" s="2" t="s">
        <v>185</v>
      </c>
      <c r="B31" s="2"/>
      <c r="C31" s="2"/>
      <c r="D31" s="2"/>
      <c r="E31" s="2"/>
      <c r="F31" s="2"/>
      <c r="G31" s="2"/>
      <c r="K31" t="s">
        <v>172</v>
      </c>
    </row>
    <row r="32" spans="1:11" x14ac:dyDescent="0.25">
      <c r="A32" s="2"/>
      <c r="B32" s="2"/>
      <c r="C32" s="2"/>
      <c r="D32" s="2"/>
      <c r="E32" s="2"/>
      <c r="F32" s="2"/>
      <c r="G32" s="2"/>
    </row>
    <row r="33" spans="1:11" x14ac:dyDescent="0.25">
      <c r="A33" s="2"/>
      <c r="B33" s="2"/>
      <c r="C33" s="2"/>
      <c r="D33" s="2"/>
      <c r="E33" s="2"/>
      <c r="F33" s="2"/>
      <c r="G33" s="2"/>
      <c r="K33" t="s">
        <v>178</v>
      </c>
    </row>
    <row r="34" spans="1:11" x14ac:dyDescent="0.25">
      <c r="A34" s="2"/>
      <c r="B34" s="2"/>
      <c r="C34" s="2"/>
      <c r="D34" s="2"/>
      <c r="E34" s="2"/>
      <c r="F34" s="2"/>
      <c r="G34" s="2"/>
    </row>
    <row r="35" spans="1:11" x14ac:dyDescent="0.25">
      <c r="A35" s="2"/>
      <c r="B35" s="2"/>
      <c r="C35" s="2"/>
      <c r="D35" s="2"/>
      <c r="E35" s="2"/>
      <c r="F35" s="2"/>
      <c r="G35" s="2"/>
    </row>
    <row r="36" spans="1:11" x14ac:dyDescent="0.25">
      <c r="A36" s="2"/>
      <c r="B36" s="2"/>
      <c r="C36" s="2"/>
      <c r="D36" s="2"/>
      <c r="E36" s="2"/>
      <c r="F36" s="2"/>
      <c r="G36" s="2"/>
    </row>
    <row r="37" spans="1:11" x14ac:dyDescent="0.25">
      <c r="A37" s="2"/>
      <c r="B37" s="2"/>
      <c r="C37" s="2"/>
      <c r="D37" s="2"/>
      <c r="E37" s="2"/>
      <c r="F37" s="2"/>
      <c r="G37" s="2"/>
    </row>
    <row r="38" spans="1:11" x14ac:dyDescent="0.25">
      <c r="A38" s="2"/>
      <c r="B38" s="2"/>
      <c r="C38" s="2"/>
      <c r="D38" s="2"/>
      <c r="E38" s="2"/>
      <c r="F38" s="2"/>
      <c r="G38" s="2"/>
    </row>
    <row r="39" spans="1:11" x14ac:dyDescent="0.25">
      <c r="A39" s="2"/>
      <c r="B39" s="2"/>
      <c r="C39" s="2"/>
      <c r="D39" s="2"/>
      <c r="E39" s="2"/>
      <c r="F39" s="2"/>
      <c r="G39" s="2"/>
    </row>
    <row r="40" spans="1:11" x14ac:dyDescent="0.25">
      <c r="A40" s="2"/>
      <c r="B40" s="2"/>
      <c r="C40" s="2"/>
      <c r="D40" s="2"/>
      <c r="E40" s="2"/>
      <c r="F40" s="2"/>
      <c r="G40" s="2"/>
    </row>
    <row r="41" spans="1:11" x14ac:dyDescent="0.25">
      <c r="A41" s="2"/>
      <c r="B41" s="2"/>
      <c r="C41" s="2"/>
      <c r="D41" s="2"/>
      <c r="E41" s="2"/>
      <c r="F41" s="2"/>
      <c r="G41" s="2"/>
    </row>
    <row r="42" spans="1:11" x14ac:dyDescent="0.25">
      <c r="A42" s="2"/>
      <c r="B42" s="2"/>
      <c r="C42" s="2"/>
      <c r="D42" s="2"/>
      <c r="E42" s="2"/>
      <c r="F42" s="2"/>
      <c r="G42" s="2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2"/>
      <c r="B46" s="2"/>
      <c r="C46" s="2"/>
      <c r="D46" s="2"/>
      <c r="E46" s="2"/>
      <c r="F46" s="2"/>
      <c r="G46" s="2"/>
    </row>
  </sheetData>
  <mergeCells count="1">
    <mergeCell ref="A2:G2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Listes!$C$1:$C$2</xm:f>
          </x14:formula1>
          <xm:sqref>H7:H25</xm:sqref>
        </x14:dataValidation>
        <x14:dataValidation type="list" allowBlank="1" showInputMessage="1" showErrorMessage="1">
          <x14:formula1>
            <xm:f>Listes!$D$1:$D$3</xm:f>
          </x14:formula1>
          <xm:sqref>G7:G25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B1" workbookViewId="0">
      <selection activeCell="J31" sqref="J31"/>
    </sheetView>
  </sheetViews>
  <sheetFormatPr baseColWidth="10" defaultRowHeight="15" x14ac:dyDescent="0.25"/>
  <cols>
    <col min="1" max="1" width="7.28515625" bestFit="1" customWidth="1"/>
    <col min="2" max="2" width="10.140625" customWidth="1"/>
    <col min="4" max="5" width="35.42578125" customWidth="1"/>
    <col min="6" max="6" width="16.140625" customWidth="1"/>
    <col min="7" max="7" width="17.85546875" customWidth="1"/>
    <col min="8" max="9" width="10.5703125" customWidth="1"/>
    <col min="10" max="10" width="39" customWidth="1"/>
    <col min="11" max="11" width="13" customWidth="1"/>
  </cols>
  <sheetData>
    <row r="1" spans="1:34" s="1" customFormat="1" ht="15" customHeight="1" x14ac:dyDescent="0.25"/>
    <row r="2" spans="1:34" s="1" customFormat="1" ht="15" customHeight="1" x14ac:dyDescent="0.25">
      <c r="A2" s="132" t="s">
        <v>71</v>
      </c>
      <c r="B2" s="132"/>
      <c r="C2" s="132"/>
      <c r="D2" s="132"/>
      <c r="E2" s="132"/>
      <c r="F2" s="132"/>
      <c r="G2" s="132"/>
      <c r="H2" s="132"/>
      <c r="I2" s="132"/>
      <c r="J2" s="13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15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s="1" customFormat="1" ht="15" customHeight="1" x14ac:dyDescent="0.25">
      <c r="A5" s="2"/>
    </row>
    <row r="6" spans="1:34" s="4" customFormat="1" ht="88.5" x14ac:dyDescent="0.25">
      <c r="A6" s="4" t="s">
        <v>0</v>
      </c>
      <c r="B6" s="4" t="s">
        <v>1</v>
      </c>
      <c r="C6" s="4" t="s">
        <v>3</v>
      </c>
      <c r="D6" s="4" t="s">
        <v>11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36</v>
      </c>
      <c r="J6" s="4" t="s">
        <v>14</v>
      </c>
      <c r="K6" s="4" t="s">
        <v>2</v>
      </c>
    </row>
    <row r="7" spans="1:34" x14ac:dyDescent="0.25">
      <c r="A7" s="7">
        <v>1</v>
      </c>
      <c r="B7" s="8">
        <v>44391</v>
      </c>
      <c r="C7" s="7" t="s">
        <v>79</v>
      </c>
      <c r="D7" s="9" t="s">
        <v>105</v>
      </c>
      <c r="E7" s="9" t="s">
        <v>106</v>
      </c>
      <c r="F7" s="9" t="s">
        <v>31</v>
      </c>
      <c r="G7" s="9" t="s">
        <v>34</v>
      </c>
      <c r="H7" s="10">
        <f>IFERROR(LEFT(Tableau134[[#This Row],[Probabilité]],1)*LEFT(Tableau134[[#This Row],[Impact]],1),"")</f>
        <v>12</v>
      </c>
      <c r="I7" s="10"/>
      <c r="J7" s="10" t="s">
        <v>107</v>
      </c>
      <c r="K7" s="7" t="s">
        <v>15</v>
      </c>
    </row>
    <row r="8" spans="1:34" x14ac:dyDescent="0.25">
      <c r="A8" s="7"/>
      <c r="B8" s="8"/>
      <c r="C8" s="7"/>
      <c r="D8" s="9"/>
      <c r="E8" s="9" t="s">
        <v>109</v>
      </c>
      <c r="F8" s="9" t="s">
        <v>31</v>
      </c>
      <c r="G8" s="9" t="s">
        <v>34</v>
      </c>
      <c r="H8" s="10">
        <f>IFERROR(LEFT(Tableau134[[#This Row],[Probabilité]],1)*LEFT(Tableau134[[#This Row],[Impact]],1),"")</f>
        <v>12</v>
      </c>
      <c r="I8" s="10"/>
      <c r="J8" s="10" t="s">
        <v>108</v>
      </c>
      <c r="K8" s="7" t="s">
        <v>16</v>
      </c>
    </row>
    <row r="9" spans="1:34" ht="30" x14ac:dyDescent="0.25">
      <c r="A9" s="7"/>
      <c r="B9" s="8">
        <v>44469</v>
      </c>
      <c r="C9" s="7"/>
      <c r="D9" s="9" t="s">
        <v>163</v>
      </c>
      <c r="E9" s="9" t="s">
        <v>164</v>
      </c>
      <c r="F9" s="9" t="s">
        <v>31</v>
      </c>
      <c r="G9" s="9" t="s">
        <v>34</v>
      </c>
      <c r="H9" s="10">
        <f>IFERROR(LEFT(Tableau134[[#This Row],[Probabilité]],1)*LEFT(Tableau134[[#This Row],[Impact]],1),"")</f>
        <v>12</v>
      </c>
      <c r="I9" s="10" t="s">
        <v>40</v>
      </c>
      <c r="J9" s="10" t="s">
        <v>165</v>
      </c>
      <c r="K9" s="7" t="s">
        <v>15</v>
      </c>
    </row>
    <row r="10" spans="1:34" x14ac:dyDescent="0.25">
      <c r="A10" s="7"/>
      <c r="B10" s="8"/>
      <c r="C10" s="7"/>
      <c r="D10" s="9"/>
      <c r="E10" s="9"/>
      <c r="F10" s="9"/>
      <c r="G10" s="9"/>
      <c r="H10" s="10" t="str">
        <f>IFERROR(LEFT(Tableau134[[#This Row],[Probabilité]],1)*LEFT(Tableau134[[#This Row],[Impact]],1),"")</f>
        <v/>
      </c>
      <c r="I10" s="10"/>
      <c r="J10" s="10"/>
      <c r="K10" s="7"/>
    </row>
    <row r="11" spans="1:34" x14ac:dyDescent="0.25">
      <c r="A11" s="7"/>
      <c r="B11" s="8"/>
      <c r="C11" s="7"/>
      <c r="D11" s="9"/>
      <c r="E11" s="9"/>
      <c r="F11" s="9"/>
      <c r="G11" s="9"/>
      <c r="H11" s="10" t="str">
        <f>IFERROR(LEFT(Tableau134[[#This Row],[Probabilité]],1)*LEFT(Tableau134[[#This Row],[Impact]],1),"")</f>
        <v/>
      </c>
      <c r="I11" s="10"/>
      <c r="J11" s="10"/>
      <c r="K11" s="7"/>
    </row>
    <row r="12" spans="1:34" x14ac:dyDescent="0.25">
      <c r="A12" s="7"/>
      <c r="B12" s="8"/>
      <c r="C12" s="7"/>
      <c r="D12" s="9"/>
      <c r="E12" s="9"/>
      <c r="F12" s="9"/>
      <c r="G12" s="9"/>
      <c r="H12" s="10" t="str">
        <f>IFERROR(LEFT(Tableau134[[#This Row],[Probabilité]],1)*LEFT(Tableau134[[#This Row],[Impact]],1),"")</f>
        <v/>
      </c>
      <c r="I12" s="10"/>
      <c r="J12" s="10"/>
      <c r="K12" s="7"/>
    </row>
    <row r="13" spans="1:34" x14ac:dyDescent="0.25">
      <c r="A13" s="7"/>
      <c r="B13" s="8"/>
      <c r="C13" s="7"/>
      <c r="D13" s="9"/>
      <c r="E13" s="9"/>
      <c r="F13" s="9"/>
      <c r="G13" s="9"/>
      <c r="H13" s="10" t="str">
        <f>IFERROR(LEFT(Tableau134[[#This Row],[Probabilité]],1)*LEFT(Tableau134[[#This Row],[Impact]],1),"")</f>
        <v/>
      </c>
      <c r="I13" s="10"/>
      <c r="J13" s="10"/>
      <c r="K13" s="7"/>
    </row>
    <row r="14" spans="1:34" x14ac:dyDescent="0.25">
      <c r="A14" s="7"/>
      <c r="B14" s="8"/>
      <c r="C14" s="7"/>
      <c r="D14" s="9"/>
      <c r="E14" s="9"/>
      <c r="F14" s="9"/>
      <c r="G14" s="9"/>
      <c r="H14" s="10" t="str">
        <f>IFERROR(LEFT(Tableau134[[#This Row],[Probabilité]],1)*LEFT(Tableau134[[#This Row],[Impact]],1),"")</f>
        <v/>
      </c>
      <c r="I14" s="10"/>
      <c r="J14" s="10"/>
      <c r="K14" s="7"/>
    </row>
    <row r="15" spans="1:34" x14ac:dyDescent="0.25">
      <c r="A15" s="7"/>
      <c r="B15" s="8"/>
      <c r="C15" s="7"/>
      <c r="D15" s="9"/>
      <c r="E15" s="9"/>
      <c r="F15" s="9"/>
      <c r="G15" s="9"/>
      <c r="H15" s="10" t="str">
        <f>IFERROR(LEFT(Tableau134[[#This Row],[Probabilité]],1)*LEFT(Tableau134[[#This Row],[Impact]],1),"")</f>
        <v/>
      </c>
      <c r="I15" s="10"/>
      <c r="J15" s="10"/>
      <c r="K15" s="7"/>
    </row>
    <row r="16" spans="1:34" x14ac:dyDescent="0.25">
      <c r="A16" s="7"/>
      <c r="B16" s="8"/>
      <c r="C16" s="7"/>
      <c r="D16" s="9"/>
      <c r="E16" s="9"/>
      <c r="F16" s="9"/>
      <c r="G16" s="9"/>
      <c r="H16" s="10" t="str">
        <f>IFERROR(LEFT(Tableau134[[#This Row],[Probabilité]],1)*LEFT(Tableau134[[#This Row],[Impact]],1),"")</f>
        <v/>
      </c>
      <c r="I16" s="10"/>
      <c r="J16" s="10"/>
      <c r="K16" s="7"/>
    </row>
    <row r="17" spans="1:11" x14ac:dyDescent="0.25">
      <c r="A17" s="7"/>
      <c r="B17" s="8"/>
      <c r="C17" s="7"/>
      <c r="D17" s="9"/>
      <c r="E17" s="9"/>
      <c r="F17" s="9"/>
      <c r="G17" s="9"/>
      <c r="H17" s="10" t="str">
        <f>IFERROR(LEFT(Tableau134[[#This Row],[Probabilité]],1)*LEFT(Tableau134[[#This Row],[Impact]],1),"")</f>
        <v/>
      </c>
      <c r="I17" s="10"/>
      <c r="J17" s="10"/>
      <c r="K17" s="7"/>
    </row>
    <row r="18" spans="1:11" x14ac:dyDescent="0.25">
      <c r="A18" s="7"/>
      <c r="B18" s="8"/>
      <c r="C18" s="7"/>
      <c r="D18" s="9"/>
      <c r="E18" s="9"/>
      <c r="F18" s="9"/>
      <c r="G18" s="9"/>
      <c r="H18" s="10" t="str">
        <f>IFERROR(LEFT(Tableau134[[#This Row],[Probabilité]],1)*LEFT(Tableau134[[#This Row],[Impact]],1),"")</f>
        <v/>
      </c>
      <c r="I18" s="10"/>
      <c r="J18" s="10"/>
      <c r="K18" s="7"/>
    </row>
    <row r="19" spans="1:11" x14ac:dyDescent="0.25">
      <c r="A19" s="7"/>
      <c r="B19" s="8"/>
      <c r="C19" s="7"/>
      <c r="D19" s="9"/>
      <c r="E19" s="9"/>
      <c r="F19" s="9"/>
      <c r="G19" s="9"/>
      <c r="H19" s="10" t="str">
        <f>IFERROR(LEFT(Tableau134[[#This Row],[Probabilité]],1)*LEFT(Tableau134[[#This Row],[Impact]],1),"")</f>
        <v/>
      </c>
      <c r="I19" s="10"/>
      <c r="J19" s="10"/>
      <c r="K19" s="7"/>
    </row>
    <row r="20" spans="1:11" x14ac:dyDescent="0.25">
      <c r="A20" s="7"/>
      <c r="B20" s="8"/>
      <c r="C20" s="7"/>
      <c r="D20" s="9"/>
      <c r="E20" s="9"/>
      <c r="F20" s="9"/>
      <c r="G20" s="9"/>
      <c r="H20" s="10" t="str">
        <f>IFERROR(LEFT(Tableau134[[#This Row],[Probabilité]],1)*LEFT(Tableau134[[#This Row],[Impact]],1),"")</f>
        <v/>
      </c>
      <c r="I20" s="10"/>
      <c r="J20" s="10"/>
      <c r="K20" s="7"/>
    </row>
    <row r="21" spans="1:11" x14ac:dyDescent="0.25">
      <c r="A21" s="7"/>
      <c r="B21" s="8"/>
      <c r="C21" s="7"/>
      <c r="D21" s="9"/>
      <c r="E21" s="9"/>
      <c r="F21" s="9"/>
      <c r="G21" s="9"/>
      <c r="H21" s="10" t="str">
        <f>IFERROR(LEFT(Tableau134[[#This Row],[Probabilité]],1)*LEFT(Tableau134[[#This Row],[Impact]],1),"")</f>
        <v/>
      </c>
      <c r="I21" s="10"/>
      <c r="J21" s="10"/>
      <c r="K21" s="7"/>
    </row>
    <row r="22" spans="1:11" x14ac:dyDescent="0.25">
      <c r="A22" s="7"/>
      <c r="B22" s="8"/>
      <c r="C22" s="7"/>
      <c r="D22" s="9"/>
      <c r="E22" s="9"/>
      <c r="F22" s="9"/>
      <c r="G22" s="9"/>
      <c r="H22" s="10" t="str">
        <f>IFERROR(LEFT(Tableau134[[#This Row],[Probabilité]],1)*LEFT(Tableau134[[#This Row],[Impact]],1),"")</f>
        <v/>
      </c>
      <c r="I22" s="10"/>
      <c r="J22" s="10"/>
      <c r="K22" s="7"/>
    </row>
    <row r="23" spans="1:11" x14ac:dyDescent="0.25">
      <c r="A23" s="7"/>
      <c r="B23" s="8"/>
      <c r="C23" s="7"/>
      <c r="D23" s="9"/>
      <c r="E23" s="9"/>
      <c r="F23" s="9"/>
      <c r="G23" s="9"/>
      <c r="H23" s="10" t="str">
        <f>IFERROR(LEFT(Tableau134[[#This Row],[Probabilité]],1)*LEFT(Tableau134[[#This Row],[Impact]],1),"")</f>
        <v/>
      </c>
      <c r="I23" s="10"/>
      <c r="J23" s="10"/>
      <c r="K23" s="7"/>
    </row>
    <row r="24" spans="1:11" x14ac:dyDescent="0.25">
      <c r="A24" s="7"/>
      <c r="B24" s="8"/>
      <c r="C24" s="7"/>
      <c r="D24" s="9"/>
      <c r="E24" s="9"/>
      <c r="F24" s="9"/>
      <c r="G24" s="9"/>
      <c r="H24" s="10" t="str">
        <f>IFERROR(LEFT(Tableau134[[#This Row],[Probabilité]],1)*LEFT(Tableau134[[#This Row],[Impact]],1),"")</f>
        <v/>
      </c>
      <c r="I24" s="10"/>
      <c r="J24" s="10"/>
      <c r="K24" s="7"/>
    </row>
    <row r="25" spans="1:11" x14ac:dyDescent="0.25">
      <c r="A25" s="7"/>
      <c r="B25" s="8"/>
      <c r="C25" s="7"/>
      <c r="D25" s="9"/>
      <c r="E25" s="9"/>
      <c r="F25" s="9"/>
      <c r="G25" s="9"/>
      <c r="H25" s="10" t="str">
        <f>IFERROR(LEFT(Tableau134[[#This Row],[Probabilité]],1)*LEFT(Tableau134[[#This Row],[Impact]],1),"")</f>
        <v/>
      </c>
      <c r="I25" s="10"/>
      <c r="J25" s="10"/>
      <c r="K25" s="7"/>
    </row>
  </sheetData>
  <mergeCells count="1">
    <mergeCell ref="A2:J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Listes!$C$1:$C$2</xm:f>
          </x14:formula1>
          <xm:sqref>K7:K25</xm:sqref>
        </x14:dataValidation>
        <x14:dataValidation type="list" allowBlank="1" showInputMessage="1" showErrorMessage="1">
          <x14:formula1>
            <xm:f>Listes!$E$1:$E$4</xm:f>
          </x14:formula1>
          <xm:sqref>F7:F25</xm:sqref>
        </x14:dataValidation>
        <x14:dataValidation type="list" allowBlank="1" showInputMessage="1" showErrorMessage="1">
          <x14:formula1>
            <xm:f>Listes!$F$1:$F$4</xm:f>
          </x14:formula1>
          <xm:sqref>G7:G25</xm:sqref>
        </x14:dataValidation>
        <x14:dataValidation type="list" allowBlank="1" showInputMessage="1" showErrorMessage="1">
          <x14:formula1>
            <xm:f>Listes!$G$1:$G$4</xm:f>
          </x14:formula1>
          <xm:sqref>I7:I25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D8" sqref="D8"/>
    </sheetView>
  </sheetViews>
  <sheetFormatPr baseColWidth="10" defaultRowHeight="15" x14ac:dyDescent="0.25"/>
  <cols>
    <col min="1" max="1" width="7.28515625" bestFit="1" customWidth="1"/>
    <col min="2" max="2" width="34.5703125" customWidth="1"/>
    <col min="3" max="3" width="14.140625" customWidth="1"/>
    <col min="4" max="4" width="35.42578125" customWidth="1"/>
    <col min="5" max="5" width="22.28515625" customWidth="1"/>
    <col min="6" max="8" width="25.140625" customWidth="1"/>
    <col min="9" max="9" width="20.5703125" customWidth="1"/>
    <col min="10" max="10" width="18.7109375" customWidth="1"/>
  </cols>
  <sheetData>
    <row r="1" spans="1:33" s="1" customFormat="1" ht="15" customHeight="1" x14ac:dyDescent="0.25"/>
    <row r="2" spans="1:33" s="1" customFormat="1" ht="15" customHeight="1" x14ac:dyDescent="0.25">
      <c r="A2" s="132" t="s">
        <v>48</v>
      </c>
      <c r="B2" s="132"/>
      <c r="C2" s="132"/>
      <c r="D2" s="132"/>
      <c r="E2" s="1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1" customFormat="1" ht="15" customHeight="1" x14ac:dyDescent="0.25">
      <c r="A3" s="132"/>
      <c r="B3" s="132"/>
      <c r="C3" s="132"/>
      <c r="D3" s="132"/>
      <c r="E3" s="13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1" customFormat="1" ht="15" customHeight="1" x14ac:dyDescent="0.25">
      <c r="A5" s="2"/>
    </row>
    <row r="6" spans="1:33" s="4" customFormat="1" ht="75" x14ac:dyDescent="0.25">
      <c r="A6" s="4" t="s">
        <v>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55</v>
      </c>
      <c r="J6" s="4" t="s">
        <v>49</v>
      </c>
    </row>
    <row r="7" spans="1:33" x14ac:dyDescent="0.25">
      <c r="A7" s="7"/>
      <c r="B7" s="7" t="s">
        <v>74</v>
      </c>
      <c r="C7" s="9" t="s">
        <v>74</v>
      </c>
      <c r="D7" s="9" t="s">
        <v>75</v>
      </c>
      <c r="E7" s="9"/>
      <c r="F7" s="9"/>
      <c r="G7" s="9"/>
      <c r="H7" s="9"/>
      <c r="I7" s="9"/>
      <c r="J7" s="9"/>
    </row>
    <row r="8" spans="1:33" x14ac:dyDescent="0.25">
      <c r="A8" s="7"/>
      <c r="B8" s="7" t="s">
        <v>88</v>
      </c>
      <c r="C8" s="9"/>
      <c r="D8" s="9" t="s">
        <v>89</v>
      </c>
      <c r="E8" s="9"/>
      <c r="F8" s="9"/>
      <c r="G8" s="9"/>
      <c r="H8" s="10"/>
      <c r="I8" s="9"/>
      <c r="J8" s="9"/>
    </row>
    <row r="9" spans="1:33" x14ac:dyDescent="0.25">
      <c r="A9" s="7"/>
      <c r="B9" s="7"/>
      <c r="C9" s="9"/>
      <c r="D9" s="9"/>
      <c r="E9" s="9"/>
      <c r="F9" s="9"/>
      <c r="G9" s="9"/>
      <c r="H9" s="10"/>
      <c r="I9" s="9"/>
      <c r="J9" s="9"/>
    </row>
    <row r="10" spans="1:33" x14ac:dyDescent="0.25">
      <c r="A10" s="7"/>
      <c r="B10" s="7"/>
      <c r="C10" s="9"/>
      <c r="D10" s="9"/>
      <c r="E10" s="9"/>
      <c r="F10" s="9"/>
      <c r="G10" s="9"/>
      <c r="H10" s="10"/>
      <c r="I10" s="9"/>
      <c r="J10" s="9"/>
    </row>
    <row r="11" spans="1:33" x14ac:dyDescent="0.25">
      <c r="A11" s="7"/>
      <c r="B11" s="7"/>
      <c r="C11" s="9"/>
      <c r="D11" s="9"/>
      <c r="E11" s="9"/>
      <c r="F11" s="9"/>
      <c r="G11" s="9"/>
      <c r="H11" s="10"/>
      <c r="I11" s="9"/>
      <c r="J11" s="9"/>
    </row>
    <row r="12" spans="1:33" x14ac:dyDescent="0.25">
      <c r="A12" s="7"/>
      <c r="B12" s="7"/>
      <c r="C12" s="9"/>
      <c r="D12" s="9"/>
      <c r="E12" s="9"/>
      <c r="F12" s="9"/>
      <c r="G12" s="9"/>
      <c r="H12" s="10"/>
      <c r="I12" s="9"/>
      <c r="J12" s="9"/>
    </row>
    <row r="13" spans="1:33" x14ac:dyDescent="0.25">
      <c r="A13" s="7"/>
      <c r="B13" s="7"/>
      <c r="C13" s="9"/>
      <c r="D13" s="9"/>
      <c r="E13" s="9"/>
      <c r="F13" s="9"/>
      <c r="G13" s="9"/>
      <c r="H13" s="10"/>
      <c r="I13" s="9"/>
      <c r="J13" s="9"/>
    </row>
    <row r="14" spans="1:33" x14ac:dyDescent="0.25">
      <c r="A14" s="7"/>
      <c r="B14" s="7"/>
      <c r="C14" s="9"/>
      <c r="D14" s="9"/>
      <c r="E14" s="9"/>
      <c r="F14" s="9"/>
      <c r="G14" s="9"/>
      <c r="H14" s="10"/>
      <c r="I14" s="9"/>
      <c r="J14" s="9"/>
    </row>
    <row r="15" spans="1:33" x14ac:dyDescent="0.25">
      <c r="A15" s="7"/>
      <c r="B15" s="7"/>
      <c r="C15" s="9"/>
      <c r="D15" s="9"/>
      <c r="E15" s="9"/>
      <c r="F15" s="9"/>
      <c r="G15" s="9"/>
      <c r="H15" s="10"/>
      <c r="I15" s="9"/>
      <c r="J15" s="9"/>
    </row>
    <row r="16" spans="1:33" x14ac:dyDescent="0.25">
      <c r="A16" s="7"/>
      <c r="B16" s="7"/>
      <c r="C16" s="9"/>
      <c r="D16" s="9"/>
      <c r="E16" s="9"/>
      <c r="F16" s="9"/>
      <c r="G16" s="9"/>
      <c r="H16" s="10"/>
      <c r="I16" s="9"/>
      <c r="J16" s="9"/>
    </row>
    <row r="17" spans="1:10" x14ac:dyDescent="0.25">
      <c r="A17" s="7"/>
      <c r="B17" s="7"/>
      <c r="C17" s="9"/>
      <c r="D17" s="9"/>
      <c r="E17" s="9"/>
      <c r="F17" s="9"/>
      <c r="G17" s="9"/>
      <c r="H17" s="10"/>
      <c r="I17" s="9"/>
      <c r="J17" s="9"/>
    </row>
    <row r="18" spans="1:10" x14ac:dyDescent="0.25">
      <c r="A18" s="7"/>
      <c r="B18" s="7"/>
      <c r="C18" s="9"/>
      <c r="D18" s="9"/>
      <c r="E18" s="9"/>
      <c r="F18" s="9"/>
      <c r="G18" s="9"/>
      <c r="H18" s="10"/>
      <c r="I18" s="9"/>
      <c r="J18" s="9"/>
    </row>
    <row r="19" spans="1:10" x14ac:dyDescent="0.25">
      <c r="A19" s="7"/>
      <c r="B19" s="7"/>
      <c r="C19" s="9"/>
      <c r="D19" s="9"/>
      <c r="E19" s="9"/>
      <c r="F19" s="9"/>
      <c r="G19" s="9"/>
      <c r="H19" s="10"/>
      <c r="I19" s="9"/>
      <c r="J19" s="9"/>
    </row>
    <row r="20" spans="1:10" x14ac:dyDescent="0.25">
      <c r="A20" s="7"/>
      <c r="B20" s="7"/>
      <c r="C20" s="9"/>
      <c r="D20" s="9"/>
      <c r="E20" s="9"/>
      <c r="F20" s="9"/>
      <c r="G20" s="9"/>
      <c r="H20" s="10"/>
      <c r="I20" s="9"/>
      <c r="J20" s="9"/>
    </row>
    <row r="21" spans="1:10" x14ac:dyDescent="0.25">
      <c r="A21" s="7"/>
      <c r="B21" s="7"/>
      <c r="C21" s="9"/>
      <c r="D21" s="9"/>
      <c r="E21" s="9"/>
      <c r="F21" s="9"/>
      <c r="G21" s="9"/>
      <c r="H21" s="10"/>
      <c r="I21" s="9"/>
      <c r="J21" s="9"/>
    </row>
    <row r="22" spans="1:10" x14ac:dyDescent="0.25">
      <c r="A22" s="7"/>
      <c r="B22" s="7"/>
      <c r="C22" s="9"/>
      <c r="D22" s="9"/>
      <c r="E22" s="9"/>
      <c r="F22" s="9"/>
      <c r="G22" s="9"/>
      <c r="H22" s="10"/>
      <c r="I22" s="9"/>
      <c r="J22" s="9"/>
    </row>
    <row r="23" spans="1:10" x14ac:dyDescent="0.25">
      <c r="A23" s="7"/>
      <c r="B23" s="7"/>
      <c r="C23" s="9"/>
      <c r="D23" s="9"/>
      <c r="E23" s="9"/>
      <c r="F23" s="9"/>
      <c r="G23" s="9"/>
      <c r="H23" s="10"/>
      <c r="I23" s="9"/>
      <c r="J23" s="9"/>
    </row>
    <row r="24" spans="1:10" x14ac:dyDescent="0.25">
      <c r="A24" s="7"/>
      <c r="B24" s="7"/>
      <c r="C24" s="9"/>
      <c r="D24" s="9"/>
      <c r="E24" s="9"/>
      <c r="F24" s="9"/>
      <c r="G24" s="9"/>
      <c r="H24" s="10"/>
      <c r="I24" s="9"/>
      <c r="J24" s="9"/>
    </row>
    <row r="25" spans="1:10" x14ac:dyDescent="0.25">
      <c r="A25" s="7"/>
      <c r="B25" s="7"/>
      <c r="C25" s="9"/>
      <c r="D25" s="9"/>
      <c r="E25" s="9"/>
      <c r="F25" s="9"/>
      <c r="G25" s="9"/>
      <c r="H25" s="10"/>
      <c r="I25" s="9"/>
      <c r="J25" s="9"/>
    </row>
  </sheetData>
  <mergeCells count="1">
    <mergeCell ref="A2:E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Listes!$H$1:$H$5</xm:f>
          </x14:formula1>
          <xm:sqref>I7:I25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2"/>
  <sheetViews>
    <sheetView topLeftCell="A19" workbookViewId="0">
      <selection activeCell="D12" sqref="D12"/>
    </sheetView>
  </sheetViews>
  <sheetFormatPr baseColWidth="10" defaultRowHeight="15" x14ac:dyDescent="0.25"/>
  <cols>
    <col min="1" max="1" width="11.85546875" customWidth="1"/>
    <col min="2" max="2" width="14.85546875" customWidth="1"/>
    <col min="3" max="5" width="18" customWidth="1"/>
    <col min="7" max="7" width="15.140625" customWidth="1"/>
    <col min="8" max="8" width="10" customWidth="1"/>
  </cols>
  <sheetData>
    <row r="1" spans="1:36" s="1" customFormat="1" ht="15" customHeight="1" x14ac:dyDescent="0.25"/>
    <row r="2" spans="1:36" s="1" customFormat="1" ht="15" customHeight="1" x14ac:dyDescent="0.25">
      <c r="B2" s="132"/>
      <c r="C2" s="132"/>
      <c r="D2" s="132"/>
      <c r="E2" s="1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98</v>
      </c>
      <c r="C8">
        <v>1</v>
      </c>
    </row>
    <row r="9" spans="1:36" x14ac:dyDescent="0.25">
      <c r="B9" t="s">
        <v>99</v>
      </c>
      <c r="C9">
        <v>1</v>
      </c>
    </row>
    <row r="10" spans="1:36" x14ac:dyDescent="0.25">
      <c r="B10" t="s">
        <v>118</v>
      </c>
      <c r="C10">
        <v>1</v>
      </c>
    </row>
    <row r="11" spans="1:36" x14ac:dyDescent="0.25">
      <c r="B11" t="s">
        <v>119</v>
      </c>
      <c r="C11">
        <v>1</v>
      </c>
    </row>
    <row r="12" spans="1:36" x14ac:dyDescent="0.25">
      <c r="B12" t="s">
        <v>120</v>
      </c>
      <c r="C12">
        <v>1</v>
      </c>
    </row>
    <row r="13" spans="1:36" x14ac:dyDescent="0.25">
      <c r="B13" t="s">
        <v>121</v>
      </c>
      <c r="C13">
        <v>1</v>
      </c>
    </row>
    <row r="14" spans="1:36" x14ac:dyDescent="0.25">
      <c r="B14" t="s">
        <v>122</v>
      </c>
      <c r="C14">
        <v>1</v>
      </c>
    </row>
    <row r="15" spans="1:36" x14ac:dyDescent="0.25">
      <c r="B15" t="s">
        <v>123</v>
      </c>
      <c r="C15">
        <v>1</v>
      </c>
    </row>
    <row r="16" spans="1:36" x14ac:dyDescent="0.25">
      <c r="B16" t="s">
        <v>124</v>
      </c>
      <c r="C16">
        <v>1</v>
      </c>
    </row>
    <row r="17" spans="2:3" x14ac:dyDescent="0.25">
      <c r="B17" t="s">
        <v>125</v>
      </c>
      <c r="C17">
        <v>1</v>
      </c>
    </row>
    <row r="18" spans="2:3" x14ac:dyDescent="0.25">
      <c r="B18" t="s">
        <v>126</v>
      </c>
      <c r="C18">
        <v>1</v>
      </c>
    </row>
    <row r="19" spans="2:3" x14ac:dyDescent="0.25">
      <c r="B19" t="s">
        <v>127</v>
      </c>
      <c r="C19">
        <v>1</v>
      </c>
    </row>
    <row r="20" spans="2:3" x14ac:dyDescent="0.25">
      <c r="B20" t="s">
        <v>128</v>
      </c>
      <c r="C20">
        <v>1</v>
      </c>
    </row>
    <row r="21" spans="2:3" x14ac:dyDescent="0.25">
      <c r="B21" t="s">
        <v>129</v>
      </c>
      <c r="C21">
        <v>1</v>
      </c>
    </row>
    <row r="22" spans="2:3" x14ac:dyDescent="0.25">
      <c r="B22" t="s">
        <v>130</v>
      </c>
      <c r="C22">
        <v>1</v>
      </c>
    </row>
    <row r="23" spans="2:3" x14ac:dyDescent="0.25">
      <c r="B23" t="s">
        <v>131</v>
      </c>
      <c r="C23">
        <v>1</v>
      </c>
    </row>
    <row r="24" spans="2:3" x14ac:dyDescent="0.25">
      <c r="B24" t="s">
        <v>136</v>
      </c>
      <c r="C24">
        <v>1</v>
      </c>
    </row>
    <row r="25" spans="2:3" x14ac:dyDescent="0.25">
      <c r="B25" t="s">
        <v>132</v>
      </c>
      <c r="C25">
        <v>1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18</v>
      </c>
    </row>
    <row r="28" spans="2:3" x14ac:dyDescent="0.25">
      <c r="C28" s="82">
        <f>$C$27/$C$26</f>
        <v>1</v>
      </c>
    </row>
    <row r="29" spans="2:3" x14ac:dyDescent="0.25">
      <c r="B29" t="s">
        <v>102</v>
      </c>
      <c r="C29" s="81">
        <f>IF($C$28&lt;0.25,$C$28,0)</f>
        <v>0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1</v>
      </c>
    </row>
  </sheetData>
  <mergeCells count="1">
    <mergeCell ref="B2:E2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2"/>
  <sheetViews>
    <sheetView workbookViewId="0">
      <selection activeCell="C18" sqref="C18"/>
    </sheetView>
  </sheetViews>
  <sheetFormatPr baseColWidth="10" defaultRowHeight="15" x14ac:dyDescent="0.25"/>
  <sheetData>
    <row r="1" spans="1:36" s="1" customFormat="1" ht="15" customHeight="1" x14ac:dyDescent="0.25"/>
    <row r="2" spans="1:36" s="1" customFormat="1" ht="15" customHeight="1" x14ac:dyDescent="0.25">
      <c r="B2" s="132"/>
      <c r="C2" s="132"/>
      <c r="D2" s="132"/>
      <c r="E2" s="1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186</v>
      </c>
      <c r="C8">
        <v>1</v>
      </c>
    </row>
    <row r="9" spans="1:36" x14ac:dyDescent="0.25">
      <c r="B9" t="s">
        <v>187</v>
      </c>
      <c r="C9">
        <v>0</v>
      </c>
    </row>
    <row r="10" spans="1:36" x14ac:dyDescent="0.25">
      <c r="B10" t="s">
        <v>188</v>
      </c>
      <c r="C10">
        <v>0</v>
      </c>
    </row>
    <row r="11" spans="1:36" x14ac:dyDescent="0.25">
      <c r="B11" t="s">
        <v>189</v>
      </c>
      <c r="C11">
        <v>0</v>
      </c>
    </row>
    <row r="12" spans="1:36" x14ac:dyDescent="0.25">
      <c r="B12" t="s">
        <v>190</v>
      </c>
      <c r="C12">
        <v>0</v>
      </c>
    </row>
    <row r="13" spans="1:36" x14ac:dyDescent="0.25">
      <c r="B13" t="s">
        <v>191</v>
      </c>
      <c r="C13">
        <v>0</v>
      </c>
    </row>
    <row r="14" spans="1:36" x14ac:dyDescent="0.25">
      <c r="B14" t="s">
        <v>192</v>
      </c>
      <c r="C14">
        <v>0</v>
      </c>
    </row>
    <row r="15" spans="1:36" x14ac:dyDescent="0.25">
      <c r="B15" t="s">
        <v>193</v>
      </c>
      <c r="C15">
        <v>0</v>
      </c>
    </row>
    <row r="16" spans="1:36" x14ac:dyDescent="0.25">
      <c r="B16" t="s">
        <v>194</v>
      </c>
      <c r="C16">
        <v>0</v>
      </c>
    </row>
    <row r="17" spans="2:3" x14ac:dyDescent="0.25">
      <c r="B17" t="s">
        <v>195</v>
      </c>
      <c r="C17">
        <v>1</v>
      </c>
    </row>
    <row r="18" spans="2:3" x14ac:dyDescent="0.25">
      <c r="B18" t="s">
        <v>196</v>
      </c>
      <c r="C18">
        <v>0</v>
      </c>
    </row>
    <row r="19" spans="2:3" x14ac:dyDescent="0.25">
      <c r="B19" t="s">
        <v>197</v>
      </c>
      <c r="C19">
        <v>0</v>
      </c>
    </row>
    <row r="20" spans="2:3" x14ac:dyDescent="0.25">
      <c r="B20" t="s">
        <v>198</v>
      </c>
      <c r="C20">
        <v>0</v>
      </c>
    </row>
    <row r="21" spans="2:3" x14ac:dyDescent="0.25">
      <c r="B21" t="s">
        <v>199</v>
      </c>
      <c r="C21">
        <v>0</v>
      </c>
    </row>
    <row r="22" spans="2:3" x14ac:dyDescent="0.25">
      <c r="B22" t="s">
        <v>200</v>
      </c>
      <c r="C22">
        <v>0</v>
      </c>
    </row>
    <row r="23" spans="2:3" x14ac:dyDescent="0.25">
      <c r="B23" t="s">
        <v>201</v>
      </c>
      <c r="C23">
        <v>1</v>
      </c>
    </row>
    <row r="24" spans="2:3" x14ac:dyDescent="0.25">
      <c r="B24" t="s">
        <v>202</v>
      </c>
      <c r="C24">
        <v>0</v>
      </c>
    </row>
    <row r="25" spans="2:3" x14ac:dyDescent="0.25">
      <c r="B25" t="s">
        <v>203</v>
      </c>
      <c r="C25">
        <v>0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3</v>
      </c>
    </row>
    <row r="28" spans="2:3" x14ac:dyDescent="0.25">
      <c r="C28" s="82">
        <f>$C$27/$C$26</f>
        <v>0.16666666666666666</v>
      </c>
    </row>
    <row r="29" spans="2:3" x14ac:dyDescent="0.25">
      <c r="B29" t="s">
        <v>102</v>
      </c>
      <c r="C29" s="81">
        <f>IF($C$28&lt;0.25,$C$28,0)</f>
        <v>0.16666666666666666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9" sqref="F29"/>
    </sheetView>
  </sheetViews>
  <sheetFormatPr baseColWidth="10" defaultRowHeight="15" x14ac:dyDescent="0.25"/>
  <cols>
    <col min="2" max="2" width="15.28515625" customWidth="1"/>
    <col min="6" max="6" width="115.7109375" bestFit="1" customWidth="1"/>
    <col min="7" max="7" width="22.28515625" customWidth="1"/>
    <col min="8" max="8" width="27" customWidth="1"/>
  </cols>
  <sheetData>
    <row r="1" spans="1:10" ht="15.75" thickBot="1" x14ac:dyDescent="0.3">
      <c r="A1" s="121" t="s">
        <v>1</v>
      </c>
      <c r="B1" s="121" t="s">
        <v>276</v>
      </c>
      <c r="C1" s="121" t="s">
        <v>277</v>
      </c>
      <c r="D1" s="121" t="s">
        <v>278</v>
      </c>
      <c r="E1" s="121" t="s">
        <v>13</v>
      </c>
      <c r="F1" s="121" t="s">
        <v>11</v>
      </c>
      <c r="G1" s="122" t="s">
        <v>279</v>
      </c>
      <c r="H1" s="123" t="s">
        <v>62</v>
      </c>
      <c r="I1" s="124" t="s">
        <v>280</v>
      </c>
      <c r="J1" s="123" t="s">
        <v>346</v>
      </c>
    </row>
    <row r="2" spans="1:10" ht="15.75" thickBot="1" x14ac:dyDescent="0.3">
      <c r="A2" s="138">
        <v>44621</v>
      </c>
      <c r="B2" s="139" t="s">
        <v>281</v>
      </c>
      <c r="C2" s="139" t="s">
        <v>282</v>
      </c>
      <c r="D2" s="139" t="s">
        <v>283</v>
      </c>
      <c r="E2" s="139" t="s">
        <v>17</v>
      </c>
      <c r="F2" s="139" t="s">
        <v>284</v>
      </c>
      <c r="G2" s="140">
        <v>44629</v>
      </c>
      <c r="H2" s="141" t="s">
        <v>357</v>
      </c>
      <c r="I2" s="142" t="s">
        <v>356</v>
      </c>
      <c r="J2" s="118">
        <v>44629</v>
      </c>
    </row>
    <row r="3" spans="1:10" ht="15.75" thickBot="1" x14ac:dyDescent="0.3">
      <c r="A3" s="138">
        <v>44623</v>
      </c>
      <c r="B3" s="139" t="s">
        <v>286</v>
      </c>
      <c r="C3" s="139" t="s">
        <v>287</v>
      </c>
      <c r="D3" s="139" t="s">
        <v>283</v>
      </c>
      <c r="E3" s="139" t="s">
        <v>17</v>
      </c>
      <c r="F3" s="139" t="s">
        <v>288</v>
      </c>
      <c r="G3" s="143"/>
      <c r="H3" s="141"/>
      <c r="I3" s="142" t="s">
        <v>285</v>
      </c>
      <c r="J3" s="119"/>
    </row>
    <row r="4" spans="1:10" ht="15.75" thickBot="1" x14ac:dyDescent="0.3">
      <c r="A4" s="138">
        <v>44621</v>
      </c>
      <c r="B4" s="139" t="s">
        <v>289</v>
      </c>
      <c r="C4" s="139" t="s">
        <v>290</v>
      </c>
      <c r="D4" s="139" t="s">
        <v>291</v>
      </c>
      <c r="E4" s="139" t="s">
        <v>17</v>
      </c>
      <c r="F4" s="139" t="s">
        <v>292</v>
      </c>
      <c r="G4" s="140">
        <v>44629</v>
      </c>
      <c r="H4" s="141" t="s">
        <v>275</v>
      </c>
      <c r="I4" s="142" t="s">
        <v>345</v>
      </c>
      <c r="J4" s="119"/>
    </row>
    <row r="5" spans="1:10" ht="15.75" thickBot="1" x14ac:dyDescent="0.3">
      <c r="A5" s="138">
        <v>44623</v>
      </c>
      <c r="B5" s="139" t="s">
        <v>293</v>
      </c>
      <c r="C5" s="139" t="s">
        <v>294</v>
      </c>
      <c r="D5" s="139" t="s">
        <v>291</v>
      </c>
      <c r="E5" s="139" t="s">
        <v>17</v>
      </c>
      <c r="F5" s="139" t="s">
        <v>295</v>
      </c>
      <c r="G5" s="143"/>
      <c r="H5" s="141"/>
      <c r="I5" s="142" t="s">
        <v>285</v>
      </c>
      <c r="J5" s="119"/>
    </row>
    <row r="6" spans="1:10" ht="15.75" thickBot="1" x14ac:dyDescent="0.3">
      <c r="A6" s="133">
        <v>44615</v>
      </c>
      <c r="B6" s="134" t="s">
        <v>296</v>
      </c>
      <c r="C6" s="134" t="s">
        <v>297</v>
      </c>
      <c r="D6" s="134" t="s">
        <v>298</v>
      </c>
      <c r="E6" s="134" t="s">
        <v>18</v>
      </c>
      <c r="F6" s="134" t="s">
        <v>299</v>
      </c>
      <c r="G6" s="135">
        <v>44641</v>
      </c>
      <c r="H6" s="136"/>
      <c r="I6" s="137" t="s">
        <v>285</v>
      </c>
      <c r="J6" s="120"/>
    </row>
    <row r="7" spans="1:10" ht="15.75" thickBot="1" x14ac:dyDescent="0.3">
      <c r="A7" s="133">
        <v>44623</v>
      </c>
      <c r="B7" s="134" t="s">
        <v>300</v>
      </c>
      <c r="C7" s="134" t="s">
        <v>301</v>
      </c>
      <c r="D7" s="134" t="s">
        <v>298</v>
      </c>
      <c r="E7" s="134" t="s">
        <v>18</v>
      </c>
      <c r="F7" s="134" t="s">
        <v>302</v>
      </c>
      <c r="G7" s="135">
        <v>44641</v>
      </c>
      <c r="H7" s="136"/>
      <c r="I7" s="137" t="s">
        <v>285</v>
      </c>
      <c r="J7" s="120"/>
    </row>
    <row r="8" spans="1:10" ht="15.75" thickBot="1" x14ac:dyDescent="0.3">
      <c r="A8" s="117">
        <v>44623</v>
      </c>
      <c r="B8" s="113" t="s">
        <v>303</v>
      </c>
      <c r="C8" s="113" t="s">
        <v>304</v>
      </c>
      <c r="D8" s="113" t="s">
        <v>305</v>
      </c>
      <c r="E8" s="113" t="s">
        <v>18</v>
      </c>
      <c r="F8" s="113" t="s">
        <v>306</v>
      </c>
      <c r="G8" s="114"/>
      <c r="H8" s="115" t="s">
        <v>368</v>
      </c>
      <c r="I8" s="102" t="s">
        <v>345</v>
      </c>
      <c r="J8" s="120"/>
    </row>
    <row r="9" spans="1:10" ht="15.75" thickBot="1" x14ac:dyDescent="0.3">
      <c r="A9" s="117">
        <v>44623</v>
      </c>
      <c r="B9" s="113" t="s">
        <v>307</v>
      </c>
      <c r="C9" s="113" t="s">
        <v>308</v>
      </c>
      <c r="D9" s="113" t="s">
        <v>309</v>
      </c>
      <c r="E9" s="113" t="s">
        <v>18</v>
      </c>
      <c r="F9" s="113" t="s">
        <v>310</v>
      </c>
      <c r="G9" s="114"/>
      <c r="H9" s="115"/>
      <c r="I9" s="116" t="s">
        <v>285</v>
      </c>
      <c r="J9" s="120"/>
    </row>
    <row r="10" spans="1:10" ht="15.75" thickBot="1" x14ac:dyDescent="0.3">
      <c r="A10" s="117">
        <v>44623</v>
      </c>
      <c r="B10" s="113" t="s">
        <v>311</v>
      </c>
      <c r="C10" s="113" t="s">
        <v>312</v>
      </c>
      <c r="D10" s="113" t="s">
        <v>313</v>
      </c>
      <c r="E10" s="113" t="s">
        <v>18</v>
      </c>
      <c r="F10" s="113" t="s">
        <v>314</v>
      </c>
      <c r="G10" s="114"/>
      <c r="H10" s="115"/>
      <c r="I10" s="116" t="s">
        <v>285</v>
      </c>
      <c r="J10" s="120"/>
    </row>
    <row r="11" spans="1:10" ht="15.75" thickBot="1" x14ac:dyDescent="0.3">
      <c r="A11" s="117">
        <v>44623</v>
      </c>
      <c r="B11" s="113" t="s">
        <v>315</v>
      </c>
      <c r="C11" s="113" t="s">
        <v>316</v>
      </c>
      <c r="D11" s="113" t="s">
        <v>313</v>
      </c>
      <c r="E11" s="113" t="s">
        <v>18</v>
      </c>
      <c r="F11" s="113" t="s">
        <v>317</v>
      </c>
      <c r="G11" s="114"/>
      <c r="H11" s="115"/>
      <c r="I11" s="116" t="s">
        <v>285</v>
      </c>
      <c r="J11" s="120"/>
    </row>
    <row r="12" spans="1:10" ht="15.75" thickBot="1" x14ac:dyDescent="0.3">
      <c r="A12" s="117">
        <v>44623</v>
      </c>
      <c r="B12" s="113" t="s">
        <v>318</v>
      </c>
      <c r="C12" s="113" t="s">
        <v>319</v>
      </c>
      <c r="D12" s="113" t="s">
        <v>320</v>
      </c>
      <c r="E12" s="113" t="s">
        <v>18</v>
      </c>
      <c r="F12" s="113" t="s">
        <v>321</v>
      </c>
      <c r="G12" s="114"/>
      <c r="H12" s="115"/>
      <c r="I12" s="116" t="s">
        <v>285</v>
      </c>
      <c r="J12" s="120"/>
    </row>
    <row r="13" spans="1:10" ht="15.75" thickBot="1" x14ac:dyDescent="0.3">
      <c r="A13" s="117">
        <v>44623</v>
      </c>
      <c r="B13" s="113" t="s">
        <v>322</v>
      </c>
      <c r="C13" s="113" t="s">
        <v>323</v>
      </c>
      <c r="D13" s="113" t="s">
        <v>320</v>
      </c>
      <c r="E13" s="113" t="s">
        <v>18</v>
      </c>
      <c r="F13" s="113" t="s">
        <v>324</v>
      </c>
      <c r="G13" s="114"/>
      <c r="H13" s="115"/>
      <c r="I13" s="116" t="s">
        <v>285</v>
      </c>
      <c r="J13" s="120"/>
    </row>
    <row r="14" spans="1:10" ht="15.75" thickBot="1" x14ac:dyDescent="0.3">
      <c r="A14" s="117">
        <v>44623</v>
      </c>
      <c r="B14" s="113" t="s">
        <v>325</v>
      </c>
      <c r="C14" s="113" t="s">
        <v>326</v>
      </c>
      <c r="D14" s="113" t="s">
        <v>327</v>
      </c>
      <c r="E14" s="113" t="s">
        <v>18</v>
      </c>
      <c r="F14" s="113" t="s">
        <v>321</v>
      </c>
      <c r="G14" s="114"/>
      <c r="H14" s="115"/>
      <c r="I14" s="116" t="s">
        <v>285</v>
      </c>
      <c r="J14" s="120"/>
    </row>
    <row r="15" spans="1:10" ht="15.75" thickBot="1" x14ac:dyDescent="0.3">
      <c r="A15" s="117">
        <v>44623</v>
      </c>
      <c r="B15" s="113" t="s">
        <v>328</v>
      </c>
      <c r="C15" s="113" t="s">
        <v>329</v>
      </c>
      <c r="D15" s="113" t="s">
        <v>327</v>
      </c>
      <c r="E15" s="113" t="s">
        <v>18</v>
      </c>
      <c r="F15" s="113" t="s">
        <v>324</v>
      </c>
      <c r="G15" s="114"/>
      <c r="H15" s="115"/>
      <c r="I15" s="116" t="s">
        <v>285</v>
      </c>
      <c r="J15" s="120"/>
    </row>
    <row r="16" spans="1:10" ht="15.75" thickBot="1" x14ac:dyDescent="0.3">
      <c r="A16" s="117">
        <v>44623</v>
      </c>
      <c r="B16" s="113" t="s">
        <v>330</v>
      </c>
      <c r="C16" s="113" t="s">
        <v>331</v>
      </c>
      <c r="D16" s="113" t="s">
        <v>332</v>
      </c>
      <c r="E16" s="113" t="s">
        <v>18</v>
      </c>
      <c r="F16" s="113" t="s">
        <v>321</v>
      </c>
      <c r="G16" s="114"/>
      <c r="H16" s="115"/>
      <c r="I16" s="116" t="s">
        <v>285</v>
      </c>
      <c r="J16" s="120"/>
    </row>
    <row r="17" spans="1:10" ht="15.75" thickBot="1" x14ac:dyDescent="0.3">
      <c r="A17" s="117">
        <v>44623</v>
      </c>
      <c r="B17" s="113" t="s">
        <v>333</v>
      </c>
      <c r="C17" s="113" t="s">
        <v>334</v>
      </c>
      <c r="D17" s="113" t="s">
        <v>332</v>
      </c>
      <c r="E17" s="113" t="s">
        <v>18</v>
      </c>
      <c r="F17" s="113" t="s">
        <v>324</v>
      </c>
      <c r="G17" s="114"/>
      <c r="H17" s="115"/>
      <c r="I17" s="116" t="s">
        <v>285</v>
      </c>
      <c r="J17" s="120"/>
    </row>
    <row r="18" spans="1:10" ht="15.75" thickBot="1" x14ac:dyDescent="0.3">
      <c r="A18" s="117">
        <v>44623</v>
      </c>
      <c r="B18" s="113" t="s">
        <v>335</v>
      </c>
      <c r="C18" s="113" t="s">
        <v>336</v>
      </c>
      <c r="D18" s="113" t="s">
        <v>337</v>
      </c>
      <c r="E18" s="113" t="s">
        <v>18</v>
      </c>
      <c r="F18" s="113" t="s">
        <v>321</v>
      </c>
      <c r="G18" s="114"/>
      <c r="H18" s="115"/>
      <c r="I18" s="116" t="s">
        <v>285</v>
      </c>
      <c r="J18" s="120"/>
    </row>
    <row r="19" spans="1:10" ht="15.75" thickBot="1" x14ac:dyDescent="0.3">
      <c r="A19" s="117">
        <v>44623</v>
      </c>
      <c r="B19" s="113" t="s">
        <v>338</v>
      </c>
      <c r="C19" s="113" t="s">
        <v>339</v>
      </c>
      <c r="D19" s="113" t="s">
        <v>337</v>
      </c>
      <c r="E19" s="113" t="s">
        <v>18</v>
      </c>
      <c r="F19" s="113" t="s">
        <v>324</v>
      </c>
      <c r="G19" s="114"/>
      <c r="H19" s="115"/>
      <c r="I19" s="116" t="s">
        <v>285</v>
      </c>
      <c r="J19" s="120"/>
    </row>
    <row r="20" spans="1:10" ht="15.75" thickBot="1" x14ac:dyDescent="0.3">
      <c r="A20" s="117">
        <v>44627</v>
      </c>
      <c r="B20" s="113" t="s">
        <v>340</v>
      </c>
      <c r="C20" s="113" t="s">
        <v>341</v>
      </c>
      <c r="D20" s="113" t="s">
        <v>342</v>
      </c>
      <c r="E20" s="113" t="s">
        <v>18</v>
      </c>
      <c r="F20" s="113" t="s">
        <v>321</v>
      </c>
      <c r="G20" s="114"/>
      <c r="H20" s="115"/>
      <c r="I20" s="116" t="s">
        <v>285</v>
      </c>
      <c r="J20" s="120"/>
    </row>
    <row r="21" spans="1:10" x14ac:dyDescent="0.25">
      <c r="A21" s="125">
        <v>44627</v>
      </c>
      <c r="B21" s="126" t="s">
        <v>343</v>
      </c>
      <c r="C21" s="126" t="s">
        <v>344</v>
      </c>
      <c r="D21" s="126" t="s">
        <v>342</v>
      </c>
      <c r="E21" s="126" t="s">
        <v>18</v>
      </c>
      <c r="F21" s="126" t="s">
        <v>324</v>
      </c>
      <c r="G21" s="127"/>
      <c r="H21" s="128"/>
      <c r="I21" s="129" t="s">
        <v>285</v>
      </c>
      <c r="J21" s="1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Planning</vt:lpstr>
      <vt:lpstr>Test Migration</vt:lpstr>
      <vt:lpstr>Plan de MEP</vt:lpstr>
      <vt:lpstr>Tâches</vt:lpstr>
      <vt:lpstr>Risques</vt:lpstr>
      <vt:lpstr>Parties Prenantes</vt:lpstr>
      <vt:lpstr>Graphe Avancement</vt:lpstr>
      <vt:lpstr>Graphe avancement Prod</vt:lpstr>
      <vt:lpstr>Feuil1</vt:lpstr>
      <vt:lpstr>Listes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Penelle Sven</dc:creator>
  <cp:lastModifiedBy>SimbozelE</cp:lastModifiedBy>
  <cp:lastPrinted>2016-11-04T10:09:23Z</cp:lastPrinted>
  <dcterms:created xsi:type="dcterms:W3CDTF">2016-11-02T08:14:55Z</dcterms:created>
  <dcterms:modified xsi:type="dcterms:W3CDTF">2022-03-17T09:55:02Z</dcterms:modified>
</cp:coreProperties>
</file>