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13D40EA5-97F9-4424-A26B-39D0B56989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A3" i="1"/>
  <c r="I33" i="5"/>
  <c r="G16" i="3"/>
  <c r="G28" i="1"/>
  <c r="H28" i="1"/>
  <c r="G17" i="3"/>
  <c r="F19" i="6"/>
  <c r="I51" i="5"/>
  <c r="G25" i="1"/>
  <c r="H125" i="5"/>
  <c r="H39" i="5"/>
  <c r="F10" i="7"/>
  <c r="I23" i="5"/>
  <c r="H50" i="4"/>
  <c r="H13" i="6"/>
  <c r="I9" i="3"/>
  <c r="H20" i="3"/>
  <c r="G7" i="1"/>
  <c r="G41" i="5"/>
  <c r="H64" i="4"/>
  <c r="F19" i="3"/>
  <c r="H147" i="5"/>
  <c r="F12" i="3"/>
  <c r="H153" i="5"/>
  <c r="F9" i="3"/>
  <c r="H107" i="5"/>
  <c r="G113" i="5"/>
  <c r="F23" i="2"/>
  <c r="F18" i="6"/>
  <c r="I13" i="2"/>
  <c r="J29" i="2"/>
  <c r="G141" i="5"/>
  <c r="H149" i="5"/>
  <c r="G5" i="6"/>
  <c r="G117" i="5"/>
  <c r="G25" i="6"/>
  <c r="H10" i="2"/>
  <c r="J16" i="2"/>
  <c r="G42" i="4"/>
  <c r="I26" i="4"/>
  <c r="F9" i="6"/>
  <c r="H23" i="1"/>
  <c r="I71" i="5"/>
  <c r="G47" i="5"/>
  <c r="F24" i="3"/>
  <c r="G15" i="2"/>
  <c r="J16" i="3"/>
  <c r="F14" i="2"/>
  <c r="G26" i="6"/>
  <c r="I101" i="5"/>
  <c r="H29" i="3"/>
  <c r="I7" i="2"/>
  <c r="H25" i="3"/>
  <c r="I89" i="5"/>
  <c r="H15" i="5"/>
  <c r="G131" i="5"/>
  <c r="H52" i="4"/>
  <c r="J23" i="2"/>
  <c r="H15" i="7"/>
  <c r="G29" i="6"/>
  <c r="I29" i="2"/>
  <c r="H7" i="6"/>
  <c r="H53" i="5"/>
  <c r="G26" i="4"/>
  <c r="H9" i="2"/>
  <c r="H9" i="3"/>
  <c r="G81" i="5"/>
  <c r="H23" i="7"/>
  <c r="F16" i="7"/>
  <c r="I77" i="5"/>
  <c r="I11" i="4"/>
  <c r="F24" i="6"/>
  <c r="G14" i="2"/>
  <c r="I22" i="2"/>
  <c r="G38" i="4"/>
  <c r="H29" i="5"/>
  <c r="H12" i="1"/>
  <c r="G87" i="5"/>
  <c r="H22" i="6"/>
  <c r="H28" i="4"/>
  <c r="J6" i="2"/>
  <c r="G12" i="6"/>
  <c r="I13" i="4"/>
  <c r="G129" i="5"/>
  <c r="G21" i="6"/>
  <c r="G16" i="7"/>
  <c r="H23" i="5"/>
  <c r="H113" i="5"/>
  <c r="G97" i="5"/>
  <c r="F23" i="7"/>
  <c r="G139" i="5"/>
  <c r="F18" i="2"/>
  <c r="H23" i="6"/>
  <c r="G52" i="4"/>
  <c r="G8" i="3"/>
  <c r="G24" i="2"/>
  <c r="H7" i="3"/>
  <c r="I27" i="2"/>
  <c r="F28" i="3"/>
  <c r="H38" i="4"/>
  <c r="F10" i="1"/>
  <c r="G99" i="5"/>
  <c r="G6" i="2"/>
  <c r="I5" i="3"/>
  <c r="F7" i="7"/>
  <c r="F10" i="6"/>
  <c r="G26" i="1"/>
  <c r="G11" i="2"/>
  <c r="H12" i="7"/>
  <c r="H40" i="4"/>
  <c r="H135" i="5"/>
  <c r="H14" i="3"/>
  <c r="F13" i="7"/>
  <c r="G36" i="4"/>
  <c r="J17" i="3"/>
  <c r="H5" i="7"/>
  <c r="G23" i="6"/>
  <c r="G20" i="4"/>
  <c r="I62" i="4"/>
  <c r="F19" i="2"/>
  <c r="I153" i="5"/>
  <c r="F25" i="7"/>
  <c r="H15" i="1"/>
  <c r="G14" i="7"/>
  <c r="F21" i="7"/>
  <c r="I81" i="5"/>
  <c r="H9" i="4"/>
  <c r="F21" i="1"/>
  <c r="G16" i="6"/>
  <c r="F15" i="2"/>
  <c r="I141" i="5"/>
  <c r="H23" i="2"/>
  <c r="G73" i="5"/>
  <c r="J5" i="3"/>
  <c r="I43" i="5"/>
  <c r="I26" i="3"/>
  <c r="F5" i="3"/>
  <c r="H5" i="6"/>
  <c r="H8" i="3"/>
  <c r="G133" i="5"/>
  <c r="J10" i="2"/>
  <c r="I13" i="3"/>
  <c r="H29" i="6"/>
  <c r="I139" i="5"/>
  <c r="I9" i="5"/>
  <c r="G111" i="5"/>
  <c r="I11" i="3"/>
  <c r="F15" i="6"/>
  <c r="I55" i="5"/>
  <c r="F12" i="7"/>
  <c r="H129" i="5"/>
  <c r="H5" i="3"/>
  <c r="H91" i="5"/>
  <c r="H63" i="5"/>
  <c r="G18" i="7"/>
  <c r="H141" i="5"/>
  <c r="G68" i="4"/>
  <c r="H10" i="1"/>
  <c r="G7" i="5"/>
  <c r="G7" i="7"/>
  <c r="G5" i="1"/>
  <c r="G103" i="5"/>
  <c r="G32" i="4"/>
  <c r="F17" i="6"/>
  <c r="F6" i="3"/>
  <c r="I131" i="5"/>
  <c r="H131" i="5"/>
  <c r="H31" i="6"/>
  <c r="J15" i="3"/>
  <c r="H14" i="1"/>
  <c r="G53" i="5"/>
  <c r="G17" i="2"/>
  <c r="I18" i="3"/>
  <c r="F20" i="3"/>
  <c r="I25" i="5"/>
  <c r="I8" i="3"/>
  <c r="H47" i="5"/>
  <c r="H17" i="6"/>
  <c r="G149" i="5"/>
  <c r="H19" i="7"/>
  <c r="H2" i="1"/>
  <c r="H2" i="6"/>
  <c r="G127" i="5"/>
  <c r="I113" i="5"/>
  <c r="F28" i="7"/>
  <c r="I28" i="3"/>
  <c r="F9" i="2"/>
  <c r="H9" i="5"/>
  <c r="J20" i="2"/>
  <c r="G22" i="6"/>
  <c r="F25" i="3"/>
  <c r="I31" i="5"/>
  <c r="H27" i="5"/>
  <c r="H67" i="5"/>
  <c r="G155" i="5"/>
  <c r="H46" i="4"/>
  <c r="H7" i="4"/>
  <c r="G17" i="1"/>
  <c r="H20" i="7"/>
  <c r="F15" i="7"/>
  <c r="H62" i="4"/>
  <c r="I147" i="5"/>
  <c r="I9" i="4"/>
  <c r="G15" i="5"/>
  <c r="H42" i="4"/>
  <c r="G19" i="7"/>
  <c r="G2" i="3"/>
  <c r="G54" i="4"/>
  <c r="F20" i="7"/>
  <c r="I127" i="5"/>
  <c r="H7" i="7"/>
  <c r="H9" i="7"/>
  <c r="H117" i="5"/>
  <c r="J21" i="3"/>
  <c r="H28" i="3"/>
  <c r="F29" i="3"/>
  <c r="I58" i="4"/>
  <c r="I7" i="4"/>
  <c r="H95" i="5"/>
  <c r="H14" i="7"/>
  <c r="H24" i="6"/>
  <c r="F20" i="2"/>
  <c r="G125" i="5"/>
  <c r="H15" i="4"/>
  <c r="G10" i="1"/>
  <c r="F27" i="2"/>
  <c r="F7" i="3"/>
  <c r="F8" i="7"/>
  <c r="G61" i="5"/>
  <c r="H16" i="1"/>
  <c r="G2" i="7"/>
  <c r="F7" i="1"/>
  <c r="F5" i="6"/>
  <c r="A1" i="5"/>
  <c r="G39" i="5"/>
  <c r="G29" i="5"/>
  <c r="G45" i="5"/>
  <c r="H5" i="5"/>
  <c r="H16" i="2"/>
  <c r="H17" i="1"/>
  <c r="H26" i="6"/>
  <c r="F23" i="1"/>
  <c r="J14" i="3"/>
  <c r="J19" i="2"/>
  <c r="F10" i="2"/>
  <c r="H58" i="4"/>
  <c r="H56" i="4"/>
  <c r="G7" i="2"/>
  <c r="G25" i="5"/>
  <c r="F8" i="1"/>
  <c r="G5" i="3"/>
  <c r="I61" i="5"/>
  <c r="H119" i="5"/>
  <c r="I79" i="5"/>
  <c r="I119" i="5"/>
  <c r="F30" i="6"/>
  <c r="G67" i="5"/>
  <c r="H28" i="6"/>
  <c r="I22" i="3"/>
  <c r="I155" i="5"/>
  <c r="I73" i="5"/>
  <c r="G14" i="1"/>
  <c r="I44" i="4"/>
  <c r="I19" i="2"/>
  <c r="I69" i="5"/>
  <c r="I159" i="5"/>
  <c r="A3" i="2"/>
  <c r="G26" i="7"/>
  <c r="G51" i="5"/>
  <c r="H157" i="5"/>
  <c r="G6" i="6"/>
  <c r="H27" i="2"/>
  <c r="H103" i="5"/>
  <c r="I143" i="5"/>
  <c r="H8" i="7"/>
  <c r="H13" i="1"/>
  <c r="H18" i="7"/>
  <c r="H22" i="4"/>
  <c r="I38" i="4"/>
  <c r="H44" i="4"/>
  <c r="B3" i="4"/>
  <c r="G83" i="5"/>
  <c r="H60" i="4"/>
  <c r="H5" i="2"/>
  <c r="F13" i="3"/>
  <c r="J7" i="3"/>
  <c r="H17" i="4"/>
  <c r="I10" i="3"/>
  <c r="G34" i="4"/>
  <c r="G79" i="5"/>
  <c r="G15" i="1"/>
  <c r="H17" i="7"/>
  <c r="H23" i="3"/>
  <c r="F7" i="2"/>
  <c r="I85" i="5"/>
  <c r="H24" i="4"/>
  <c r="H24" i="3"/>
  <c r="F22" i="1"/>
  <c r="I59" i="5"/>
  <c r="H57" i="5"/>
  <c r="J22" i="3"/>
  <c r="I21" i="3"/>
  <c r="G50" i="4"/>
  <c r="I5" i="5"/>
  <c r="I48" i="4"/>
  <c r="G29" i="1"/>
  <c r="G11" i="7"/>
  <c r="I25" i="2"/>
  <c r="G22" i="2"/>
  <c r="G28" i="6"/>
  <c r="F14" i="7"/>
  <c r="G8" i="2"/>
  <c r="G12" i="7"/>
  <c r="J28" i="2"/>
  <c r="F20" i="1"/>
  <c r="G25" i="3"/>
  <c r="F9" i="7"/>
  <c r="G33" i="5"/>
  <c r="I27" i="5"/>
  <c r="F22" i="6"/>
  <c r="H109" i="5"/>
  <c r="G119" i="5"/>
  <c r="J8" i="3"/>
  <c r="H22" i="3"/>
  <c r="G19" i="5"/>
  <c r="G8" i="1"/>
  <c r="H27" i="6"/>
  <c r="H10" i="7"/>
  <c r="G19" i="6"/>
  <c r="G24" i="7"/>
  <c r="F11" i="3"/>
  <c r="G22" i="1"/>
  <c r="H14" i="2"/>
  <c r="F5" i="2"/>
  <c r="I19" i="3"/>
  <c r="G6" i="3"/>
  <c r="H7" i="5"/>
  <c r="F19" i="1"/>
  <c r="F31" i="7"/>
  <c r="B3" i="5"/>
  <c r="G28" i="2"/>
  <c r="G8" i="6"/>
  <c r="G46" i="4"/>
  <c r="G5" i="4"/>
  <c r="G23" i="1"/>
  <c r="I37" i="5"/>
  <c r="G15" i="6"/>
  <c r="J25" i="3"/>
  <c r="J26" i="3"/>
  <c r="I12" i="3"/>
  <c r="H87" i="5"/>
  <c r="I14" i="3"/>
  <c r="H26" i="2"/>
  <c r="G10" i="3"/>
  <c r="H26" i="7"/>
  <c r="G10" i="6"/>
  <c r="I56" i="4"/>
  <c r="H133" i="5"/>
  <c r="I16" i="2"/>
  <c r="H20" i="6"/>
  <c r="H27" i="3"/>
  <c r="H31" i="7"/>
  <c r="H105" i="5"/>
  <c r="I52" i="4"/>
  <c r="H24" i="2"/>
  <c r="G10" i="7"/>
  <c r="G29" i="7"/>
  <c r="J29" i="3"/>
  <c r="J12" i="2"/>
  <c r="H13" i="2"/>
  <c r="I57" i="5"/>
  <c r="H20" i="2"/>
  <c r="G7" i="3"/>
  <c r="G31" i="5"/>
  <c r="H13" i="7"/>
  <c r="G107" i="5"/>
  <c r="G43" i="5"/>
  <c r="H15" i="2"/>
  <c r="H25" i="2"/>
  <c r="F20" i="6"/>
  <c r="G13" i="6"/>
  <c r="H43" i="5"/>
  <c r="G9" i="6"/>
  <c r="G89" i="5"/>
  <c r="I66" i="4"/>
  <c r="H73" i="5"/>
  <c r="G55" i="5"/>
  <c r="I125" i="5"/>
  <c r="F9" i="1"/>
  <c r="G37" i="5"/>
  <c r="I53" i="5"/>
  <c r="H12" i="2"/>
  <c r="H21" i="2"/>
  <c r="I27" i="3"/>
  <c r="I9" i="2"/>
  <c r="H5" i="4"/>
  <c r="F13" i="6"/>
  <c r="G11" i="6"/>
  <c r="H27" i="7"/>
  <c r="G109" i="5"/>
  <c r="G17" i="7"/>
  <c r="F21" i="3"/>
  <c r="G6" i="7"/>
  <c r="G27" i="5"/>
  <c r="H8" i="6"/>
  <c r="H21" i="1"/>
  <c r="I95" i="5"/>
  <c r="H18" i="1"/>
  <c r="F27" i="7"/>
  <c r="H36" i="4"/>
  <c r="H11" i="1"/>
  <c r="F30" i="7"/>
  <c r="F24" i="1"/>
  <c r="F14" i="6"/>
  <c r="H18" i="6"/>
  <c r="I145" i="5"/>
  <c r="I5" i="2"/>
  <c r="G17" i="4"/>
  <c r="H22" i="1"/>
  <c r="G9" i="3"/>
  <c r="G35" i="5"/>
  <c r="J11" i="2"/>
  <c r="H121" i="5"/>
  <c r="I97" i="5"/>
  <c r="J11" i="3"/>
  <c r="H155" i="5"/>
  <c r="H2" i="8"/>
  <c r="I41" i="5"/>
  <c r="H115" i="5"/>
  <c r="F13" i="2"/>
  <c r="G121" i="5"/>
  <c r="H65" i="5"/>
  <c r="H10" i="6"/>
  <c r="I17" i="3"/>
  <c r="G27" i="2"/>
  <c r="H21" i="7"/>
  <c r="G5" i="5"/>
  <c r="F17" i="7"/>
  <c r="H16" i="6"/>
  <c r="J15" i="2"/>
  <c r="G145" i="5"/>
  <c r="H79" i="5"/>
  <c r="F22" i="2"/>
  <c r="F26" i="7"/>
  <c r="H9" i="1"/>
  <c r="G23" i="5"/>
  <c r="I32" i="4"/>
  <c r="G19" i="1"/>
  <c r="H25" i="1"/>
  <c r="H55" i="5"/>
  <c r="F8" i="3"/>
  <c r="G15" i="3"/>
  <c r="I50" i="4"/>
  <c r="I63" i="5"/>
  <c r="F29" i="6"/>
  <c r="F17" i="1"/>
  <c r="F31" i="6"/>
  <c r="I7" i="5"/>
  <c r="J5" i="2"/>
  <c r="G60" i="4"/>
  <c r="G93" i="5"/>
  <c r="I157" i="5"/>
  <c r="I26" i="2"/>
  <c r="H19" i="2"/>
  <c r="G6" i="1"/>
  <c r="H85" i="5"/>
  <c r="G69" i="5"/>
  <c r="G18" i="2"/>
  <c r="G31" i="6"/>
  <c r="G159" i="5"/>
  <c r="F6" i="1"/>
  <c r="H22" i="7"/>
  <c r="G2" i="8"/>
  <c r="G20" i="2"/>
  <c r="I107" i="5"/>
  <c r="G29" i="2"/>
  <c r="I68" i="4"/>
  <c r="G30" i="4"/>
  <c r="G18" i="6"/>
  <c r="G77" i="5"/>
  <c r="I135" i="5"/>
  <c r="G20" i="7"/>
  <c r="F25" i="2"/>
  <c r="G24" i="4"/>
  <c r="G19" i="3"/>
  <c r="H139" i="5"/>
  <c r="J14" i="2"/>
  <c r="H29" i="7"/>
  <c r="I20" i="3"/>
  <c r="J28" i="3"/>
  <c r="H13" i="3"/>
  <c r="F26" i="3"/>
  <c r="G21" i="2"/>
  <c r="G48" i="4"/>
  <c r="F16" i="3"/>
  <c r="H25" i="5"/>
  <c r="F18" i="3"/>
  <c r="H61" i="5"/>
  <c r="I133" i="5"/>
  <c r="J23" i="3"/>
  <c r="H17" i="2"/>
  <c r="I35" i="5"/>
  <c r="I24" i="2"/>
  <c r="I151" i="5"/>
  <c r="G101" i="5"/>
  <c r="H11" i="5"/>
  <c r="I15" i="4"/>
  <c r="G11" i="5"/>
  <c r="G10" i="2"/>
  <c r="H19" i="1"/>
  <c r="H17" i="3"/>
  <c r="G21" i="3"/>
  <c r="G7" i="6"/>
  <c r="I21" i="5"/>
  <c r="J27" i="3"/>
  <c r="H83" i="5"/>
  <c r="G15" i="4"/>
  <c r="G91" i="5"/>
  <c r="H28" i="2"/>
  <c r="G2" i="6"/>
  <c r="G5" i="2"/>
  <c r="I109" i="5"/>
  <c r="G9" i="2"/>
  <c r="G31" i="7"/>
  <c r="F12" i="2"/>
  <c r="I24" i="3"/>
  <c r="G27" i="3"/>
  <c r="F29" i="7"/>
  <c r="I7" i="3"/>
  <c r="I11" i="5"/>
  <c r="G22" i="4"/>
  <c r="I5" i="4"/>
  <c r="F17" i="3"/>
  <c r="H37" i="5"/>
  <c r="I25" i="3"/>
  <c r="G20" i="1"/>
  <c r="H123" i="5"/>
  <c r="H13" i="4"/>
  <c r="F22" i="3"/>
  <c r="J6" i="3"/>
  <c r="G20" i="3"/>
  <c r="F15" i="1"/>
  <c r="J18" i="2"/>
  <c r="G137" i="5"/>
  <c r="F16" i="2"/>
  <c r="H7" i="1"/>
  <c r="H18" i="2"/>
  <c r="F27" i="3"/>
  <c r="G63" i="5"/>
  <c r="J8" i="2"/>
  <c r="G18" i="1"/>
  <c r="H89" i="5"/>
  <c r="G13" i="7"/>
  <c r="J9" i="2"/>
  <c r="H66" i="4"/>
  <c r="I23" i="2"/>
  <c r="G115" i="5"/>
  <c r="H127" i="5"/>
  <c r="F8" i="6"/>
  <c r="H22" i="2"/>
  <c r="G23" i="3"/>
  <c r="H48" i="4"/>
  <c r="A3" i="3"/>
  <c r="G24" i="1"/>
  <c r="J26" i="2"/>
  <c r="I12" i="2"/>
  <c r="H14" i="6"/>
  <c r="I28" i="2"/>
  <c r="F14" i="1"/>
  <c r="F29" i="2"/>
  <c r="H51" i="5"/>
  <c r="G21" i="5"/>
  <c r="F7" i="6"/>
  <c r="G17" i="5"/>
  <c r="G9" i="1"/>
  <c r="F29" i="1"/>
  <c r="J24" i="3"/>
  <c r="H32" i="4"/>
  <c r="H13" i="5"/>
  <c r="G30" i="6"/>
  <c r="F16" i="1"/>
  <c r="G25" i="7"/>
  <c r="G26" i="2"/>
  <c r="H29" i="1"/>
  <c r="G16" i="2"/>
  <c r="H68" i="4"/>
  <c r="G64" i="4"/>
  <c r="H26" i="1"/>
  <c r="H24" i="1"/>
  <c r="G23" i="2"/>
  <c r="I149" i="5"/>
  <c r="H11" i="3"/>
  <c r="H29" i="2"/>
  <c r="H11" i="4"/>
  <c r="I10" i="2"/>
  <c r="G9" i="5"/>
  <c r="F15" i="3"/>
  <c r="F16" i="6"/>
  <c r="G157" i="5"/>
  <c r="H7" i="2"/>
  <c r="H21" i="6"/>
  <c r="G20" i="6"/>
  <c r="J18" i="3"/>
  <c r="G26" i="3"/>
  <c r="H34" i="4"/>
  <c r="G13" i="3"/>
  <c r="H15" i="3"/>
  <c r="I91" i="5"/>
  <c r="H45" i="5"/>
  <c r="G62" i="4"/>
  <c r="I87" i="5"/>
  <c r="G40" i="4"/>
  <c r="H10" i="3"/>
  <c r="I54" i="4"/>
  <c r="G12" i="1"/>
  <c r="H6" i="6"/>
  <c r="J20" i="3"/>
  <c r="I17" i="4"/>
  <c r="F11" i="7"/>
  <c r="I6" i="3"/>
  <c r="I8" i="2"/>
  <c r="G14" i="6"/>
  <c r="I19" i="5"/>
  <c r="H145" i="5"/>
  <c r="I117" i="5"/>
  <c r="F26" i="2"/>
  <c r="G28" i="4"/>
  <c r="J17" i="2"/>
  <c r="F17" i="2"/>
  <c r="G21" i="1"/>
  <c r="H143" i="5"/>
  <c r="H24" i="7"/>
  <c r="I17" i="2"/>
  <c r="I137" i="5"/>
  <c r="H20" i="1"/>
  <c r="F12" i="1"/>
  <c r="H6" i="3"/>
  <c r="I75" i="5"/>
  <c r="F8" i="2"/>
  <c r="H8" i="1"/>
  <c r="I18" i="2"/>
  <c r="H19" i="3"/>
  <c r="H16" i="3"/>
  <c r="F25" i="1"/>
  <c r="I22" i="4"/>
  <c r="I45" i="5"/>
  <c r="H19" i="6"/>
  <c r="F18" i="1"/>
  <c r="I60" i="4"/>
  <c r="H12" i="3"/>
  <c r="G71" i="5"/>
  <c r="F23" i="3"/>
  <c r="J12" i="3"/>
  <c r="H54" i="4"/>
  <c r="G65" i="5"/>
  <c r="H2" i="7"/>
  <c r="G8" i="7"/>
  <c r="F27" i="1"/>
  <c r="H93" i="5"/>
  <c r="I99" i="5"/>
  <c r="H11" i="6"/>
  <c r="J22" i="2"/>
  <c r="H12" i="6"/>
  <c r="G49" i="5"/>
  <c r="G123" i="5"/>
  <c r="G27" i="7"/>
  <c r="F11" i="2"/>
  <c r="I20" i="4"/>
  <c r="G59" i="5"/>
  <c r="J9" i="3"/>
  <c r="H19" i="5"/>
  <c r="H15" i="6"/>
  <c r="G23" i="7"/>
  <c r="G27" i="1"/>
  <c r="H59" i="5"/>
  <c r="J24" i="2"/>
  <c r="H6" i="7"/>
  <c r="G2" i="1"/>
  <c r="I39" i="5"/>
  <c r="H21" i="3"/>
  <c r="G24" i="3"/>
  <c r="H9" i="6"/>
  <c r="G85" i="5"/>
  <c r="G143" i="5"/>
  <c r="F12" i="6"/>
  <c r="F19" i="7"/>
  <c r="F10" i="3"/>
  <c r="G17" i="6"/>
  <c r="G75" i="5"/>
  <c r="I49" i="5"/>
  <c r="I24" i="4"/>
  <c r="F21" i="6"/>
  <c r="G21" i="7"/>
  <c r="I123" i="5"/>
  <c r="G66" i="4"/>
  <c r="H77" i="5"/>
  <c r="I105" i="5"/>
  <c r="F14" i="3"/>
  <c r="H69" i="5"/>
  <c r="G5" i="7"/>
  <c r="H26" i="3"/>
  <c r="J25" i="2"/>
  <c r="F6" i="2"/>
  <c r="H25" i="7"/>
  <c r="H5" i="1"/>
  <c r="H20" i="4"/>
  <c r="F26" i="1"/>
  <c r="H2" i="3"/>
  <c r="G9" i="7"/>
  <c r="I65" i="5"/>
  <c r="H28" i="7"/>
  <c r="F26" i="6"/>
  <c r="F11" i="6"/>
  <c r="H27" i="1"/>
  <c r="G19" i="2"/>
  <c r="G151" i="5"/>
  <c r="H30" i="6"/>
  <c r="G153" i="5"/>
  <c r="I121" i="5"/>
  <c r="H71" i="5"/>
  <c r="F25" i="6"/>
  <c r="J27" i="2"/>
  <c r="I103" i="5"/>
  <c r="G7" i="4"/>
  <c r="J21" i="2"/>
  <c r="I15" i="5"/>
  <c r="F6" i="6"/>
  <c r="H17" i="5"/>
  <c r="G11" i="3"/>
  <c r="G12" i="2"/>
  <c r="H75" i="5"/>
  <c r="H30" i="4"/>
  <c r="G12" i="3"/>
  <c r="G27" i="6"/>
  <c r="I15" i="3"/>
  <c r="H41" i="5"/>
  <c r="I83" i="5"/>
  <c r="G28" i="7"/>
  <c r="G18" i="3"/>
  <c r="H21" i="5"/>
  <c r="F13" i="1"/>
  <c r="I111" i="5"/>
  <c r="G11" i="4"/>
  <c r="F28" i="6"/>
  <c r="G15" i="7"/>
  <c r="H26" i="4"/>
  <c r="I29" i="5"/>
  <c r="G135" i="5"/>
  <c r="J10" i="3"/>
  <c r="J13" i="3"/>
  <c r="H49" i="5"/>
  <c r="I16" i="3"/>
  <c r="G44" i="4"/>
  <c r="H151" i="5"/>
  <c r="G22" i="7"/>
  <c r="I64" i="4"/>
  <c r="G13" i="1"/>
  <c r="F5" i="1"/>
  <c r="H31" i="5"/>
  <c r="H101" i="5"/>
  <c r="H6" i="1"/>
  <c r="H11" i="7"/>
  <c r="I40" i="4"/>
  <c r="J13" i="2"/>
  <c r="H6" i="2"/>
  <c r="G11" i="1"/>
  <c r="I42" i="4"/>
  <c r="G14" i="3"/>
  <c r="F5" i="7"/>
  <c r="H25" i="6"/>
  <c r="I11" i="2"/>
  <c r="G25" i="2"/>
  <c r="F27" i="6"/>
  <c r="I14" i="2"/>
  <c r="J19" i="3"/>
  <c r="G13" i="5"/>
  <c r="H8" i="2"/>
  <c r="G24" i="6"/>
  <c r="G95" i="5"/>
  <c r="G2" i="2"/>
  <c r="I29" i="3"/>
  <c r="G147" i="5"/>
  <c r="G13" i="2"/>
  <c r="I17" i="5"/>
  <c r="F28" i="2"/>
  <c r="H18" i="3"/>
  <c r="H81" i="5"/>
  <c r="G57" i="5"/>
  <c r="G105" i="5"/>
  <c r="H2" i="5"/>
  <c r="F21" i="2"/>
  <c r="F22" i="7"/>
  <c r="H2" i="4"/>
  <c r="I2" i="4"/>
  <c r="H16" i="7"/>
  <c r="F24" i="7"/>
  <c r="F28" i="1"/>
  <c r="I13" i="5"/>
  <c r="H137" i="5"/>
  <c r="H30" i="7"/>
  <c r="I34" i="4"/>
  <c r="H97" i="5"/>
  <c r="I6" i="2"/>
  <c r="I93" i="5"/>
  <c r="F24" i="2"/>
  <c r="I129" i="5"/>
  <c r="I47" i="5"/>
  <c r="G9" i="4"/>
  <c r="J7" i="2"/>
  <c r="G29" i="3"/>
  <c r="I46" i="4"/>
  <c r="G16" i="1"/>
  <c r="I21" i="2"/>
  <c r="H99" i="5"/>
  <c r="G13" i="4"/>
  <c r="I2" i="5"/>
  <c r="H159" i="5"/>
  <c r="F23" i="6"/>
  <c r="G30" i="7"/>
  <c r="I115" i="5"/>
  <c r="I15" i="2"/>
  <c r="I30" i="4"/>
  <c r="I23" i="3"/>
  <c r="I67" i="5"/>
  <c r="G22" i="3"/>
  <c r="F11" i="1"/>
  <c r="F6" i="7"/>
  <c r="H33" i="5"/>
  <c r="G56" i="4"/>
  <c r="G58" i="4"/>
  <c r="H11" i="2"/>
  <c r="I36" i="4"/>
  <c r="G28" i="3"/>
  <c r="I28" i="4"/>
  <c r="H35" i="5"/>
  <c r="I20" i="2"/>
  <c r="H2" i="2"/>
  <c r="H111" i="5"/>
  <c r="F18" i="7"/>
  <c r="I18" i="7" l="1"/>
  <c r="B18" i="7" s="1"/>
  <c r="J58" i="4"/>
  <c r="D58" i="4" s="1"/>
  <c r="J56" i="4"/>
  <c r="D56" i="4" s="1"/>
  <c r="C6" i="7"/>
  <c r="I6" i="7"/>
  <c r="B6" i="7" s="1"/>
  <c r="K11" i="1"/>
  <c r="B11" i="1" s="1"/>
  <c r="C11" i="1"/>
  <c r="I23" i="6"/>
  <c r="B23" i="6" s="1"/>
  <c r="C23" i="6"/>
  <c r="J13" i="4"/>
  <c r="D13" i="4" s="1"/>
  <c r="J9" i="4"/>
  <c r="D9" i="4" s="1"/>
  <c r="C24" i="2"/>
  <c r="D24" i="2" s="1"/>
  <c r="K24" i="2"/>
  <c r="B24" i="2" s="1"/>
  <c r="C28" i="1"/>
  <c r="D28" i="1" s="1"/>
  <c r="K28" i="1"/>
  <c r="B28" i="1" s="1"/>
  <c r="C24" i="7"/>
  <c r="D24" i="7" s="1"/>
  <c r="I24" i="7"/>
  <c r="B24" i="7" s="1"/>
  <c r="G4" i="4"/>
  <c r="I22" i="7"/>
  <c r="B22" i="7" s="1"/>
  <c r="C22" i="7"/>
  <c r="D22" i="7" s="1"/>
  <c r="K21" i="2"/>
  <c r="B21" i="2" s="1"/>
  <c r="C21" i="2"/>
  <c r="D21" i="2" s="1"/>
  <c r="F4" i="5"/>
  <c r="J105" i="5"/>
  <c r="D105" i="5" s="1"/>
  <c r="J57" i="5"/>
  <c r="D57" i="5" s="1"/>
  <c r="K107" i="5" s="1"/>
  <c r="K28" i="2"/>
  <c r="B28" i="2" s="1"/>
  <c r="C28" i="2"/>
  <c r="J147" i="5"/>
  <c r="D147" i="5"/>
  <c r="J95" i="5"/>
  <c r="D95" i="5" s="1"/>
  <c r="J13" i="5"/>
  <c r="D13" i="5" s="1"/>
  <c r="C27" i="6"/>
  <c r="D27" i="6" s="1"/>
  <c r="I27" i="6"/>
  <c r="B27" i="6" s="1"/>
  <c r="I5" i="7"/>
  <c r="B5" i="7" s="1"/>
  <c r="C5" i="7"/>
  <c r="K5" i="1"/>
  <c r="B5" i="1" s="1"/>
  <c r="C5" i="1"/>
  <c r="D5" i="1" s="1"/>
  <c r="J44" i="4"/>
  <c r="D44" i="4" s="1"/>
  <c r="D135" i="5"/>
  <c r="J135" i="5"/>
  <c r="I28" i="6"/>
  <c r="B28" i="6" s="1"/>
  <c r="C28" i="6"/>
  <c r="J11" i="4"/>
  <c r="D11" i="4" s="1"/>
  <c r="K13" i="1"/>
  <c r="B13" i="1" s="1"/>
  <c r="C13" i="1"/>
  <c r="C6" i="6"/>
  <c r="I6" i="6"/>
  <c r="B6" i="6" s="1"/>
  <c r="J7" i="4"/>
  <c r="D7" i="4" s="1"/>
  <c r="I25" i="6"/>
  <c r="B25" i="6" s="1"/>
  <c r="C25" i="6"/>
  <c r="D25" i="6" s="1"/>
  <c r="D153" i="5"/>
  <c r="J153" i="5"/>
  <c r="D151" i="5"/>
  <c r="J151" i="5"/>
  <c r="I11" i="6"/>
  <c r="B11" i="6" s="1"/>
  <c r="C11" i="6"/>
  <c r="D11" i="6" s="1"/>
  <c r="I26" i="6"/>
  <c r="B26" i="6" s="1"/>
  <c r="C26" i="6"/>
  <c r="D26" i="6" s="1"/>
  <c r="H3" i="3"/>
  <c r="K26" i="1"/>
  <c r="B26" i="1" s="1"/>
  <c r="C26" i="1"/>
  <c r="D26" i="1" s="1"/>
  <c r="C6" i="2"/>
  <c r="D6" i="2" s="1"/>
  <c r="K6" i="2"/>
  <c r="B6" i="2" s="1"/>
  <c r="C14" i="3"/>
  <c r="D14" i="3" s="1"/>
  <c r="K14" i="3"/>
  <c r="B14" i="3" s="1"/>
  <c r="J66" i="4"/>
  <c r="D66" i="4" s="1"/>
  <c r="I21" i="6"/>
  <c r="B21" i="6" s="1"/>
  <c r="C21" i="6"/>
  <c r="D21" i="6" s="1"/>
  <c r="J75" i="5"/>
  <c r="D75" i="5" s="1"/>
  <c r="K10" i="3"/>
  <c r="B10" i="3" s="1"/>
  <c r="C10" i="3"/>
  <c r="I19" i="7"/>
  <c r="B19" i="7" s="1"/>
  <c r="C19" i="7"/>
  <c r="D19" i="7" s="1"/>
  <c r="I12" i="6"/>
  <c r="B12" i="6" s="1"/>
  <c r="C12" i="6"/>
  <c r="D143" i="5"/>
  <c r="J143" i="5"/>
  <c r="J85" i="5"/>
  <c r="D85" i="5" s="1"/>
  <c r="J59" i="5"/>
  <c r="D59" i="5" s="1"/>
  <c r="C11" i="2"/>
  <c r="D11" i="2" s="1"/>
  <c r="K11" i="2"/>
  <c r="B11" i="2" s="1"/>
  <c r="D123" i="5"/>
  <c r="J123" i="5"/>
  <c r="J49" i="5"/>
  <c r="D49" i="5" s="1"/>
  <c r="C27" i="1"/>
  <c r="K27" i="1"/>
  <c r="B27" i="1" s="1"/>
  <c r="J65" i="5"/>
  <c r="D65" i="5" s="1"/>
  <c r="K23" i="3"/>
  <c r="B23" i="3" s="1"/>
  <c r="C23" i="3"/>
  <c r="J71" i="5"/>
  <c r="D71" i="5" s="1"/>
  <c r="C18" i="1"/>
  <c r="K18" i="1"/>
  <c r="B18" i="1" s="1"/>
  <c r="K25" i="1"/>
  <c r="B25" i="1" s="1"/>
  <c r="C25" i="1"/>
  <c r="D25" i="1" s="1"/>
  <c r="C8" i="2"/>
  <c r="D8" i="2" s="1"/>
  <c r="K8" i="2"/>
  <c r="B8" i="2" s="1"/>
  <c r="K12" i="1"/>
  <c r="B12" i="1" s="1"/>
  <c r="C12" i="1"/>
  <c r="D12" i="1" s="1"/>
  <c r="C17" i="2"/>
  <c r="K17" i="2"/>
  <c r="B17" i="2" s="1"/>
  <c r="J28" i="4"/>
  <c r="D28" i="4" s="1"/>
  <c r="C26" i="2"/>
  <c r="K26" i="2"/>
  <c r="B26" i="2" s="1"/>
  <c r="I11" i="7"/>
  <c r="B11" i="7" s="1"/>
  <c r="C11" i="7"/>
  <c r="J40" i="4"/>
  <c r="D40" i="4" s="1"/>
  <c r="J62" i="4"/>
  <c r="D62" i="4" s="1"/>
  <c r="J157" i="5"/>
  <c r="D157" i="5"/>
  <c r="I16" i="6"/>
  <c r="B16" i="6" s="1"/>
  <c r="C16" i="6"/>
  <c r="K15" i="3"/>
  <c r="B15" i="3" s="1"/>
  <c r="C15" i="3"/>
  <c r="J9" i="5"/>
  <c r="D9" i="5" s="1"/>
  <c r="J64" i="4"/>
  <c r="D64" i="4" s="1"/>
  <c r="C16" i="1"/>
  <c r="D16" i="1" s="1"/>
  <c r="K16" i="1"/>
  <c r="B16" i="1" s="1"/>
  <c r="C29" i="1"/>
  <c r="D29" i="1" s="1"/>
  <c r="K29" i="1"/>
  <c r="B29" i="1" s="1"/>
  <c r="J17" i="5"/>
  <c r="D17" i="5" s="1"/>
  <c r="I7" i="6"/>
  <c r="B7" i="6" s="1"/>
  <c r="C7" i="6"/>
  <c r="D7" i="6" s="1"/>
  <c r="J21" i="5"/>
  <c r="D21" i="5" s="1"/>
  <c r="C29" i="2"/>
  <c r="D29" i="2" s="1"/>
  <c r="K29" i="2"/>
  <c r="B29" i="2" s="1"/>
  <c r="C14" i="1"/>
  <c r="K14" i="1"/>
  <c r="B14" i="1" s="1"/>
  <c r="I8" i="6"/>
  <c r="B8" i="6" s="1"/>
  <c r="C8" i="6"/>
  <c r="D115" i="5"/>
  <c r="J115" i="5"/>
  <c r="J63" i="5"/>
  <c r="D63" i="5" s="1"/>
  <c r="C27" i="3"/>
  <c r="K27" i="3"/>
  <c r="B27" i="3" s="1"/>
  <c r="K16" i="2"/>
  <c r="B16" i="2" s="1"/>
  <c r="C16" i="2"/>
  <c r="D16" i="2" s="1"/>
  <c r="J137" i="5"/>
  <c r="D137" i="5"/>
  <c r="C15" i="1"/>
  <c r="K15" i="1"/>
  <c r="B15" i="1" s="1"/>
  <c r="C22" i="3"/>
  <c r="K22" i="3"/>
  <c r="B22" i="3" s="1"/>
  <c r="K17" i="3"/>
  <c r="B17" i="3" s="1"/>
  <c r="C17" i="3"/>
  <c r="J22" i="4"/>
  <c r="D22" i="4" s="1"/>
  <c r="C29" i="7"/>
  <c r="D29" i="7" s="1"/>
  <c r="I29" i="7"/>
  <c r="B29" i="7" s="1"/>
  <c r="K12" i="2"/>
  <c r="B12" i="2" s="1"/>
  <c r="C12" i="2"/>
  <c r="J91" i="5"/>
  <c r="D91" i="5" s="1"/>
  <c r="J15" i="4"/>
  <c r="D15" i="4" s="1"/>
  <c r="J11" i="5"/>
  <c r="D11" i="5" s="1"/>
  <c r="J101" i="5"/>
  <c r="D101" i="5" s="1"/>
  <c r="C18" i="3"/>
  <c r="D18" i="3" s="1"/>
  <c r="K18" i="3"/>
  <c r="B18" i="3" s="1"/>
  <c r="C16" i="3"/>
  <c r="K16" i="3"/>
  <c r="B16" i="3" s="1"/>
  <c r="J48" i="4"/>
  <c r="D48" i="4" s="1"/>
  <c r="C26" i="3"/>
  <c r="K26" i="3"/>
  <c r="B26" i="3" s="1"/>
  <c r="J24" i="4"/>
  <c r="D24" i="4" s="1"/>
  <c r="C25" i="2"/>
  <c r="K25" i="2"/>
  <c r="B25" i="2" s="1"/>
  <c r="J77" i="5"/>
  <c r="D77" i="5" s="1"/>
  <c r="C18" i="6"/>
  <c r="J30" i="4"/>
  <c r="D30" i="4" s="1"/>
  <c r="G4" i="8"/>
  <c r="K6" i="1"/>
  <c r="B6" i="1" s="1"/>
  <c r="C6" i="1"/>
  <c r="D6" i="1" s="1"/>
  <c r="J159" i="5"/>
  <c r="D159" i="5"/>
  <c r="J69" i="5"/>
  <c r="D69" i="5" s="1"/>
  <c r="J93" i="5"/>
  <c r="D93" i="5" s="1"/>
  <c r="J60" i="4"/>
  <c r="D60" i="4" s="1"/>
  <c r="I31" i="6"/>
  <c r="B31" i="6" s="1"/>
  <c r="C31" i="6"/>
  <c r="D31" i="6" s="1"/>
  <c r="C17" i="1"/>
  <c r="K17" i="1"/>
  <c r="B17" i="1" s="1"/>
  <c r="C29" i="6"/>
  <c r="D29" i="6" s="1"/>
  <c r="I29" i="6"/>
  <c r="B29" i="6" s="1"/>
  <c r="C8" i="3"/>
  <c r="K8" i="3"/>
  <c r="B8" i="3" s="1"/>
  <c r="J23" i="5"/>
  <c r="D23" i="5" s="1"/>
  <c r="C26" i="7"/>
  <c r="D26" i="7" s="1"/>
  <c r="I26" i="7"/>
  <c r="B26" i="7" s="1"/>
  <c r="K22" i="2"/>
  <c r="B22" i="2" s="1"/>
  <c r="C22" i="2"/>
  <c r="D22" i="2" s="1"/>
  <c r="J145" i="5"/>
  <c r="D145" i="5"/>
  <c r="I17" i="7"/>
  <c r="B17" i="7" s="1"/>
  <c r="C17" i="7"/>
  <c r="J5" i="5"/>
  <c r="D5" i="5" s="1"/>
  <c r="J121" i="5"/>
  <c r="D121" i="5"/>
  <c r="K13" i="2"/>
  <c r="B13" i="2" s="1"/>
  <c r="C13" i="2"/>
  <c r="D13" i="2" s="1"/>
  <c r="H4" i="8"/>
  <c r="J35" i="5"/>
  <c r="D35" i="5" s="1"/>
  <c r="J17" i="4"/>
  <c r="D17" i="4" s="1"/>
  <c r="C14" i="6"/>
  <c r="D14" i="6" s="1"/>
  <c r="I14" i="6"/>
  <c r="B14" i="6" s="1"/>
  <c r="C24" i="1"/>
  <c r="D24" i="1" s="1"/>
  <c r="K24" i="1"/>
  <c r="B24" i="1" s="1"/>
  <c r="I30" i="7"/>
  <c r="B30" i="7" s="1"/>
  <c r="C30" i="7"/>
  <c r="D30" i="7" s="1"/>
  <c r="C27" i="7"/>
  <c r="D27" i="7" s="1"/>
  <c r="I27" i="7"/>
  <c r="B27" i="7" s="1"/>
  <c r="J27" i="5"/>
  <c r="D27" i="5" s="1"/>
  <c r="K21" i="3"/>
  <c r="B21" i="3" s="1"/>
  <c r="C21" i="3"/>
  <c r="D21" i="3" s="1"/>
  <c r="D109" i="5"/>
  <c r="J109" i="5"/>
  <c r="I13" i="6"/>
  <c r="B13" i="6" s="1"/>
  <c r="C13" i="6"/>
  <c r="D13" i="6" s="1"/>
  <c r="J37" i="5"/>
  <c r="D37" i="5" s="1"/>
  <c r="K9" i="1"/>
  <c r="B9" i="1" s="1"/>
  <c r="C9" i="1"/>
  <c r="D9" i="1" s="1"/>
  <c r="J55" i="5"/>
  <c r="D55" i="5" s="1"/>
  <c r="J89" i="5"/>
  <c r="D89" i="5" s="1"/>
  <c r="C20" i="6"/>
  <c r="D20" i="6" s="1"/>
  <c r="I20" i="6"/>
  <c r="B20" i="6" s="1"/>
  <c r="J43" i="5"/>
  <c r="D43" i="5" s="1"/>
  <c r="J107" i="5"/>
  <c r="D107" i="5" s="1"/>
  <c r="J31" i="5"/>
  <c r="D31" i="5" s="1"/>
  <c r="J5" i="4"/>
  <c r="D5" i="4" s="1"/>
  <c r="J46" i="4"/>
  <c r="D46" i="4" s="1"/>
  <c r="I31" i="7"/>
  <c r="B31" i="7" s="1"/>
  <c r="C31" i="7"/>
  <c r="D31" i="7" s="1"/>
  <c r="C19" i="1"/>
  <c r="K19" i="1"/>
  <c r="B19" i="1" s="1"/>
  <c r="C5" i="2"/>
  <c r="K5" i="2"/>
  <c r="B5" i="2" s="1"/>
  <c r="C11" i="3"/>
  <c r="K11" i="3"/>
  <c r="B11" i="3" s="1"/>
  <c r="J19" i="5"/>
  <c r="D19" i="5" s="1"/>
  <c r="D119" i="5"/>
  <c r="J119" i="5"/>
  <c r="I22" i="6"/>
  <c r="B22" i="6" s="1"/>
  <c r="C22" i="6"/>
  <c r="J33" i="5"/>
  <c r="D33" i="5" s="1"/>
  <c r="C9" i="7"/>
  <c r="I9" i="7"/>
  <c r="B9" i="7" s="1"/>
  <c r="C20" i="1"/>
  <c r="K20" i="1"/>
  <c r="B20" i="1" s="1"/>
  <c r="I14" i="7"/>
  <c r="B14" i="7" s="1"/>
  <c r="C14" i="7"/>
  <c r="D14" i="7" s="1"/>
  <c r="J50" i="4"/>
  <c r="D50" i="4" s="1"/>
  <c r="C22" i="1"/>
  <c r="D22" i="1" s="1"/>
  <c r="K22" i="1"/>
  <c r="B22" i="1" s="1"/>
  <c r="C7" i="2"/>
  <c r="D7" i="2" s="1"/>
  <c r="K7" i="2"/>
  <c r="B7" i="2" s="1"/>
  <c r="J79" i="5"/>
  <c r="D79" i="5" s="1"/>
  <c r="J34" i="4"/>
  <c r="D34" i="4" s="1"/>
  <c r="K13" i="3"/>
  <c r="B13" i="3" s="1"/>
  <c r="C13" i="3"/>
  <c r="J83" i="5"/>
  <c r="D83" i="5" s="1"/>
  <c r="J51" i="5"/>
  <c r="D51" i="5" s="1"/>
  <c r="J67" i="5"/>
  <c r="D67" i="5" s="1"/>
  <c r="C30" i="6"/>
  <c r="I30" i="6"/>
  <c r="B30" i="6" s="1"/>
  <c r="C8" i="1"/>
  <c r="K8" i="1"/>
  <c r="B8" i="1" s="1"/>
  <c r="J25" i="5"/>
  <c r="D25" i="5" s="1"/>
  <c r="K10" i="2"/>
  <c r="B10" i="2" s="1"/>
  <c r="C10" i="2"/>
  <c r="D10" i="2" s="1"/>
  <c r="C23" i="1"/>
  <c r="D23" i="1" s="1"/>
  <c r="K23" i="1"/>
  <c r="B23" i="1" s="1"/>
  <c r="J45" i="5"/>
  <c r="D45" i="5" s="1"/>
  <c r="J29" i="5"/>
  <c r="D29" i="5" s="1"/>
  <c r="J39" i="5"/>
  <c r="D39" i="5" s="1"/>
  <c r="I5" i="6"/>
  <c r="B5" i="6" s="1"/>
  <c r="C5" i="6"/>
  <c r="D5" i="6" s="1"/>
  <c r="K7" i="1"/>
  <c r="B7" i="1" s="1"/>
  <c r="C7" i="1"/>
  <c r="D7" i="1" s="1"/>
  <c r="J61" i="5"/>
  <c r="D61" i="5" s="1"/>
  <c r="C8" i="7"/>
  <c r="I8" i="7"/>
  <c r="B8" i="7" s="1"/>
  <c r="C7" i="3"/>
  <c r="D7" i="3" s="1"/>
  <c r="K7" i="3"/>
  <c r="B7" i="3" s="1"/>
  <c r="K27" i="2"/>
  <c r="B27" i="2" s="1"/>
  <c r="C27" i="2"/>
  <c r="J125" i="5"/>
  <c r="D125" i="5"/>
  <c r="C20" i="2"/>
  <c r="D20" i="2" s="1"/>
  <c r="K20" i="2"/>
  <c r="B20" i="2" s="1"/>
  <c r="C29" i="3"/>
  <c r="D29" i="3" s="1"/>
  <c r="K29" i="3"/>
  <c r="B29" i="3" s="1"/>
  <c r="I20" i="7"/>
  <c r="B20" i="7" s="1"/>
  <c r="C20" i="7"/>
  <c r="D20" i="7" s="1"/>
  <c r="J54" i="4"/>
  <c r="D54" i="4" s="1"/>
  <c r="J15" i="5"/>
  <c r="D15" i="5" s="1"/>
  <c r="I15" i="7"/>
  <c r="B15" i="7" s="1"/>
  <c r="C15" i="7"/>
  <c r="J155" i="5"/>
  <c r="D155" i="5"/>
  <c r="K25" i="3"/>
  <c r="B25" i="3" s="1"/>
  <c r="L29" i="3" s="1"/>
  <c r="C25" i="3"/>
  <c r="C9" i="2"/>
  <c r="D9" i="2" s="1"/>
  <c r="K9" i="2"/>
  <c r="B9" i="2" s="1"/>
  <c r="C28" i="7"/>
  <c r="I28" i="7"/>
  <c r="B28" i="7" s="1"/>
  <c r="D127" i="5"/>
  <c r="J127" i="5"/>
  <c r="D149" i="5"/>
  <c r="J149" i="5"/>
  <c r="C20" i="3"/>
  <c r="K20" i="3"/>
  <c r="B20" i="3" s="1"/>
  <c r="J53" i="5"/>
  <c r="D53" i="5" s="1"/>
  <c r="K6" i="3"/>
  <c r="B6" i="3" s="1"/>
  <c r="C6" i="3"/>
  <c r="D6" i="3" s="1"/>
  <c r="C17" i="6"/>
  <c r="D17" i="6" s="1"/>
  <c r="I17" i="6"/>
  <c r="B17" i="6" s="1"/>
  <c r="J32" i="4"/>
  <c r="D32" i="4" s="1"/>
  <c r="J103" i="5"/>
  <c r="D103" i="5" s="1"/>
  <c r="J7" i="5"/>
  <c r="D7" i="5" s="1"/>
  <c r="J68" i="4"/>
  <c r="D68" i="4" s="1"/>
  <c r="C18" i="7"/>
  <c r="D18" i="7" s="1"/>
  <c r="C12" i="7"/>
  <c r="I12" i="7"/>
  <c r="B12" i="7" s="1"/>
  <c r="I15" i="6"/>
  <c r="B15" i="6" s="1"/>
  <c r="C15" i="6"/>
  <c r="J111" i="5"/>
  <c r="D111" i="5"/>
  <c r="D133" i="5"/>
  <c r="J133" i="5"/>
  <c r="K5" i="3"/>
  <c r="B5" i="3" s="1"/>
  <c r="C5" i="3"/>
  <c r="J73" i="5"/>
  <c r="D73" i="5" s="1"/>
  <c r="K15" i="2"/>
  <c r="B15" i="2" s="1"/>
  <c r="C15" i="2"/>
  <c r="C21" i="1"/>
  <c r="K21" i="1"/>
  <c r="B21" i="1" s="1"/>
  <c r="C21" i="7"/>
  <c r="I21" i="7"/>
  <c r="B21" i="7" s="1"/>
  <c r="I25" i="7"/>
  <c r="B25" i="7" s="1"/>
  <c r="C25" i="7"/>
  <c r="K19" i="2"/>
  <c r="B19" i="2" s="1"/>
  <c r="C19" i="2"/>
  <c r="D19" i="2" s="1"/>
  <c r="J20" i="4"/>
  <c r="D20" i="4" s="1"/>
  <c r="J36" i="4"/>
  <c r="D36" i="4" s="1"/>
  <c r="I13" i="7"/>
  <c r="B13" i="7" s="1"/>
  <c r="C13" i="7"/>
  <c r="I10" i="6"/>
  <c r="B10" i="6" s="1"/>
  <c r="C10" i="6"/>
  <c r="D10" i="6" s="1"/>
  <c r="I7" i="7"/>
  <c r="B7" i="7" s="1"/>
  <c r="C7" i="7"/>
  <c r="D7" i="7" s="1"/>
  <c r="J99" i="5"/>
  <c r="D99" i="5" s="1"/>
  <c r="K10" i="1"/>
  <c r="B10" i="1" s="1"/>
  <c r="C10" i="1"/>
  <c r="D10" i="1" s="1"/>
  <c r="C28" i="3"/>
  <c r="D28" i="3" s="1"/>
  <c r="K28" i="3"/>
  <c r="B28" i="3" s="1"/>
  <c r="J52" i="4"/>
  <c r="D52" i="4" s="1"/>
  <c r="C18" i="2"/>
  <c r="D18" i="2" s="1"/>
  <c r="K18" i="2"/>
  <c r="B18" i="2" s="1"/>
  <c r="D139" i="5"/>
  <c r="J139" i="5"/>
  <c r="C23" i="7"/>
  <c r="I23" i="7"/>
  <c r="B23" i="7" s="1"/>
  <c r="J97" i="5"/>
  <c r="D97" i="5" s="1"/>
  <c r="J129" i="5"/>
  <c r="D129" i="5"/>
  <c r="J87" i="5"/>
  <c r="D87" i="5" s="1"/>
  <c r="J38" i="4"/>
  <c r="D38" i="4" s="1"/>
  <c r="I24" i="6"/>
  <c r="B24" i="6" s="1"/>
  <c r="C24" i="6"/>
  <c r="C16" i="7"/>
  <c r="I16" i="7"/>
  <c r="B16" i="7" s="1"/>
  <c r="J81" i="5"/>
  <c r="D81" i="5" s="1"/>
  <c r="J26" i="4"/>
  <c r="D26" i="4" s="1"/>
  <c r="J131" i="5"/>
  <c r="D131" i="5"/>
  <c r="C14" i="2"/>
  <c r="K14" i="2"/>
  <c r="B14" i="2" s="1"/>
  <c r="K24" i="3"/>
  <c r="B24" i="3" s="1"/>
  <c r="C24" i="3"/>
  <c r="J47" i="5"/>
  <c r="D47" i="5" s="1"/>
  <c r="C9" i="6"/>
  <c r="D9" i="6" s="1"/>
  <c r="I9" i="6"/>
  <c r="B9" i="6" s="1"/>
  <c r="J42" i="4"/>
  <c r="D42" i="4" s="1"/>
  <c r="J117" i="5"/>
  <c r="D117" i="5"/>
  <c r="D141" i="5"/>
  <c r="J141" i="5"/>
  <c r="I18" i="6"/>
  <c r="B18" i="6" s="1"/>
  <c r="C23" i="2"/>
  <c r="K23" i="2"/>
  <c r="B23" i="2" s="1"/>
  <c r="J113" i="5"/>
  <c r="D113" i="5"/>
  <c r="C9" i="3"/>
  <c r="D9" i="3" s="1"/>
  <c r="K9" i="3"/>
  <c r="B9" i="3" s="1"/>
  <c r="K12" i="3"/>
  <c r="B12" i="3" s="1"/>
  <c r="C12" i="3"/>
  <c r="D12" i="3" s="1"/>
  <c r="C19" i="3"/>
  <c r="K19" i="3"/>
  <c r="B19" i="3" s="1"/>
  <c r="J41" i="5"/>
  <c r="D41" i="5" s="1"/>
  <c r="C10" i="7"/>
  <c r="I10" i="7"/>
  <c r="B10" i="7" s="1"/>
  <c r="I19" i="6"/>
  <c r="B19" i="6" s="1"/>
  <c r="C19" i="6"/>
  <c r="D19" i="1" l="1"/>
  <c r="D10" i="7"/>
  <c r="D14" i="2"/>
  <c r="D16" i="7"/>
  <c r="L14" i="1"/>
  <c r="D13" i="7"/>
  <c r="D25" i="7"/>
  <c r="D15" i="2"/>
  <c r="D12" i="7"/>
  <c r="D20" i="3"/>
  <c r="D28" i="7"/>
  <c r="D8" i="7"/>
  <c r="L14" i="2"/>
  <c r="K55" i="5"/>
  <c r="D25" i="2"/>
  <c r="D16" i="3"/>
  <c r="D17" i="3"/>
  <c r="D14" i="1"/>
  <c r="D26" i="2"/>
  <c r="D28" i="6"/>
  <c r="L9" i="1"/>
  <c r="K30" i="1"/>
  <c r="L9" i="3"/>
  <c r="K30" i="3"/>
  <c r="L19" i="1"/>
  <c r="D23" i="2"/>
  <c r="D30" i="6"/>
  <c r="K159" i="5"/>
  <c r="D27" i="3"/>
  <c r="D24" i="6"/>
  <c r="L19" i="2"/>
  <c r="D15" i="7"/>
  <c r="D27" i="2"/>
  <c r="D22" i="6"/>
  <c r="D11" i="3"/>
  <c r="D17" i="7"/>
  <c r="D12" i="2"/>
  <c r="D15" i="3"/>
  <c r="D23" i="3"/>
  <c r="D10" i="3"/>
  <c r="D5" i="7"/>
  <c r="I32" i="6"/>
  <c r="D8" i="3"/>
  <c r="L29" i="2"/>
  <c r="D15" i="1"/>
  <c r="D18" i="1"/>
  <c r="L24" i="1"/>
  <c r="L9" i="2"/>
  <c r="K30" i="2"/>
  <c r="L19" i="3"/>
  <c r="L14" i="3"/>
  <c r="D6" i="6"/>
  <c r="I32" i="7"/>
  <c r="D6" i="7"/>
  <c r="D21" i="1"/>
  <c r="L24" i="3"/>
  <c r="D9" i="7"/>
  <c r="D27" i="1"/>
  <c r="D19" i="6"/>
  <c r="D19" i="3"/>
  <c r="D24" i="3"/>
  <c r="D23" i="7"/>
  <c r="K68" i="4"/>
  <c r="D21" i="7"/>
  <c r="D5" i="3"/>
  <c r="D15" i="6"/>
  <c r="D25" i="3"/>
  <c r="L24" i="2"/>
  <c r="D8" i="1"/>
  <c r="D13" i="3"/>
  <c r="D20" i="1"/>
  <c r="D5" i="2"/>
  <c r="K18" i="4"/>
  <c r="D17" i="1"/>
  <c r="D18" i="6"/>
  <c r="D26" i="3"/>
  <c r="D22" i="3"/>
  <c r="D8" i="6"/>
  <c r="D16" i="6"/>
  <c r="D11" i="7"/>
  <c r="D17" i="2"/>
  <c r="L29" i="1"/>
  <c r="D12" i="6"/>
  <c r="D13" i="1"/>
  <c r="D28" i="2"/>
  <c r="D23" i="6"/>
  <c r="D11" i="1"/>
</calcChain>
</file>

<file path=xl/sharedStrings.xml><?xml version="1.0" encoding="utf-8"?>
<sst xmlns="http://schemas.openxmlformats.org/spreadsheetml/2006/main" count="568" uniqueCount="161">
  <si>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</si>
  <si>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</si>
  <si>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</si>
  <si>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</si>
  <si>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</si>
  <si>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</si>
  <si>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</si>
  <si>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</si>
  <si>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</si>
  <si>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</si>
  <si>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</si>
  <si>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</si>
  <si>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</si>
  <si>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</si>
  <si>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</si>
  <si>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</si>
  <si>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</si>
  <si>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</si>
  <si>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</si>
  <si>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</si>
  <si>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</si>
  <si>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</si>
  <si>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</si>
  <si>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</si>
  <si>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</si>
  <si>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</si>
  <si>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</si>
  <si>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</si>
  <si>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</si>
  <si>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</si>
  <si>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</si>
  <si>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</si>
  <si>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</si>
  <si>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</si>
  <si>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</si>
  <si>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</si>
  <si>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</si>
  <si>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</si>
  <si>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</si>
  <si>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</si>
  <si>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</si>
  <si>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</si>
  <si>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</si>
  <si>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</si>
  <si>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</si>
  <si>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</si>
  <si>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</si>
  <si>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</si>
  <si>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</si>
  <si>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</si>
  <si>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</si>
  <si>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</si>
  <si>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</si>
  <si>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</si>
  <si>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</si>
  <si>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</si>
  <si>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</si>
  <si>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</si>
  <si>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</si>
  <si>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</si>
  <si>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</si>
  <si>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</si>
  <si>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</si>
  <si>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</si>
  <si>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</si>
  <si>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</si>
  <si>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</si>
  <si>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</si>
  <si>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</si>
  <si>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</si>
  <si>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</si>
  <si>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</si>
  <si>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</si>
  <si>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</si>
  <si>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</si>
  <si>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</si>
  <si>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</si>
  <si>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</si>
  <si>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</si>
  <si>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</si>
  <si>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</si>
  <si>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</si>
  <si>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</si>
  <si>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</si>
  <si>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</si>
  <si>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</si>
  <si>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</si>
  <si>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</si>
  <si>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</si>
  <si>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</si>
  <si>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</si>
  <si>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</si>
  <si>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</si>
  <si>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</si>
  <si>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</si>
  <si>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</si>
  <si>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</si>
  <si>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</si>
  <si>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</si>
  <si>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</si>
  <si>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</si>
  <si>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</si>
  <si>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</si>
  <si>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</si>
  <si>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</si>
  <si>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</si>
  <si>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</si>
  <si>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</si>
  <si>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</si>
  <si>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</si>
  <si>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</si>
  <si>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</si>
  <si>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</si>
  <si>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</si>
  <si>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</si>
  <si>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</si>
  <si>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</si>
  <si>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</si>
  <si>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</si>
  <si>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</si>
  <si>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</si>
  <si>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</si>
  <si>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</si>
  <si>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</si>
  <si>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</si>
  <si>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</si>
  <si>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</si>
  <si>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</si>
  <si>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</si>
  <si>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</si>
  <si>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</si>
  <si>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</si>
  <si>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</si>
  <si>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</si>
  <si>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</si>
  <si>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</si>
  <si>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</si>
  <si>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</si>
  <si>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</si>
  <si>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</si>
  <si>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</si>
  <si>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</si>
  <si>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</si>
  <si>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</si>
  <si>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</si>
  <si>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</si>
  <si>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</si>
  <si>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</si>
  <si>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</si>
  <si>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</si>
  <si>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</si>
  <si>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</si>
  <si>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</si>
  <si>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</si>
  <si>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</si>
  <si>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</si>
  <si>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</si>
  <si>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</si>
  <si>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</si>
  <si>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</si>
  <si>
    <t>»»  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</si>
</sst>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9" xfId="2" applyBorder="1" applyAlignment="1">
      <alignment horizontal="center" vertical="center"/>
    </xf>
    <xf numFmtId="0" fontId="10" fillId="0" borderId="10" xfId="2" applyBorder="1" applyAlignment="1">
      <alignment horizontal="center" vertical="center"/>
    </xf>
    <xf numFmtId="0" fontId="10" fillId="0" borderId="11" xfId="2" applyBorder="1" applyAlignment="1">
      <alignment horizontal="center" vertical="center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15240</xdr:rowOff>
    </xdr:from>
    <xdr:to>
      <xdr:col>1</xdr:col>
      <xdr:colOff>38100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102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Sight_words_1-25_US_Female.mp3" TargetMode="External"/><Relationship Id="rId1" Type="http://schemas.openxmlformats.org/officeDocument/2006/relationships/hyperlink" Target="Sight%20words%201-25%20US%20Female.mp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tabSelected="1" workbookViewId="0">
      <selection activeCell="F9" sqref="F9"/>
    </sheetView>
  </sheetViews>
  <sheetFormatPr defaultRowHeight="18" x14ac:dyDescent="0.35"/>
  <cols>
    <col min="1" max="1" width="7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  <col min="13" max="13" width="5" customWidth="1"/>
    <col min="14" max="14" width="5.88671875" customWidth="1"/>
    <col min="15" max="15" width="6.44140625" customWidth="1"/>
  </cols>
  <sheetData>
    <row r="2" spans="1:18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58"/>
      <c r="K2" s="158"/>
    </row>
    <row r="3" spans="1:18" ht="25.95" customHeight="1" x14ac:dyDescent="0.35">
      <c r="A3" s="156" t="e">
        <f>[1]!wwsImage(Janice.jpg,7,50)</f>
        <v>#VALUE!</v>
      </c>
      <c r="B3" s="157"/>
      <c r="C3" s="157"/>
      <c r="D3" s="157"/>
    </row>
    <row r="4" spans="1:18" ht="25.95" customHeight="1" x14ac:dyDescent="0.3">
      <c r="A4" s="156"/>
      <c r="B4" s="157"/>
      <c r="C4" s="157"/>
      <c r="D4" s="157"/>
      <c r="E4" s="22"/>
      <c r="F4" s="159" t="s">
        <v>0</v>
      </c>
      <c r="G4" s="159"/>
      <c r="H4" s="159"/>
      <c r="I4" s="150"/>
      <c r="J4" s="6"/>
    </row>
    <row r="5" spans="1:18" s="3" customFormat="1" ht="25.05" customHeight="1" x14ac:dyDescent="0.3">
      <c r="A5" s="5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[1]!wwsCheckbox(A6,5,FALSE)</f>
        <v>and</v>
      </c>
      <c r="G5" s="7" t="str">
        <f>[1]!wwsCheckbox(A5,5,FALSE)</f>
        <v>a</v>
      </c>
      <c r="H5" s="24" t="str">
        <f>[1]!wwsCheckbox(A7,5,FALSE)</f>
        <v>of</v>
      </c>
      <c r="I5" s="25"/>
      <c r="J5" s="10"/>
      <c r="K5" s="3" t="str">
        <f t="shared" ref="K5:K29" si="1">IF(OR(A5=F5,A5=G5,A5=H5,A5=I5,A5=J5),"GOOD","")</f>
        <v>GOOD</v>
      </c>
      <c r="L5" s="4"/>
      <c r="M5" s="11"/>
      <c r="O5" s="14"/>
      <c r="P5" s="14" t="s">
        <v>1</v>
      </c>
      <c r="R5" s="8"/>
    </row>
    <row r="6" spans="1:18" s="3" customFormat="1" ht="25.05" customHeight="1" x14ac:dyDescent="0.3">
      <c r="A6" s="5" t="s">
        <v>3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of</v>
      </c>
      <c r="G6" s="7" t="str">
        <f>[1]!wwsCheckbox(A9,6,FALSE)</f>
        <v>to</v>
      </c>
      <c r="H6" s="24" t="str">
        <f>[1]!wwsCheckbox(A6,6,FALSE)</f>
        <v>and</v>
      </c>
      <c r="I6" s="25"/>
      <c r="J6" s="10"/>
      <c r="K6" s="3" t="str">
        <f t="shared" si="1"/>
        <v>GOOD</v>
      </c>
      <c r="L6" s="4"/>
      <c r="R6" s="11"/>
    </row>
    <row r="7" spans="1:18" s="3" customFormat="1" ht="25.05" customHeight="1" x14ac:dyDescent="0.3">
      <c r="A7" s="5" t="s">
        <v>4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the</v>
      </c>
      <c r="G7" s="7" t="str">
        <f>[1]!wwsCheckbox(A7,7,FALSE)</f>
        <v>of</v>
      </c>
      <c r="H7" s="24" t="str">
        <f>[1]!wwsCheckbox(A6,7,FALSE)</f>
        <v>and</v>
      </c>
      <c r="I7" s="25"/>
      <c r="J7" s="10"/>
      <c r="K7" s="3" t="str">
        <f t="shared" si="1"/>
        <v>GOOD</v>
      </c>
      <c r="L7" s="4"/>
    </row>
    <row r="8" spans="1:18" s="3" customFormat="1" ht="25.05" customHeight="1" x14ac:dyDescent="0.3">
      <c r="A8" s="5" t="s">
        <v>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to</v>
      </c>
      <c r="G8" s="7" t="str">
        <f>[1]!wwsCheckbox(A5,8,FALSE)</f>
        <v>a</v>
      </c>
      <c r="H8" s="24" t="str">
        <f>[1]!wwsCheckbox(A8,8,FALSE)</f>
        <v>the</v>
      </c>
      <c r="I8" s="25"/>
      <c r="J8" s="10"/>
      <c r="K8" s="3" t="str">
        <f t="shared" si="1"/>
        <v>GOOD</v>
      </c>
      <c r="L8" s="4"/>
    </row>
    <row r="9" spans="1:18" s="3" customFormat="1" ht="25.05" customHeight="1" x14ac:dyDescent="0.3">
      <c r="A9" s="5" t="s">
        <v>5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and</v>
      </c>
      <c r="G9" s="7" t="str">
        <f>[1]!wwsCheckbox(A8,9,FALSE)</f>
        <v>the</v>
      </c>
      <c r="H9" s="24" t="str">
        <f>[1]!wwsCheckbox(A9,9,FALSE)</f>
        <v>to</v>
      </c>
      <c r="I9" s="25"/>
      <c r="J9" s="10"/>
      <c r="K9" s="3" t="str">
        <f t="shared" si="1"/>
        <v>GOOD</v>
      </c>
      <c r="L9" s="149">
        <f>SUM(B5:B9)</f>
        <v>5</v>
      </c>
    </row>
    <row r="10" spans="1:18" s="3" customFormat="1" ht="25.05" customHeight="1" x14ac:dyDescent="0.3">
      <c r="A10" s="5" t="s">
        <v>6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in</v>
      </c>
      <c r="G10" s="7" t="str">
        <f>[1]!wwsCheckbox(A11,10,FALSE)</f>
        <v>he</v>
      </c>
      <c r="H10" s="24" t="str">
        <f>[1]!wwsCheckbox(A12,10,FALSE)</f>
        <v>is</v>
      </c>
      <c r="I10" s="25"/>
      <c r="J10" s="10"/>
      <c r="K10" s="3" t="str">
        <f t="shared" si="1"/>
        <v>GOOD</v>
      </c>
      <c r="L10" s="4"/>
    </row>
    <row r="11" spans="1:18" s="3" customFormat="1" ht="25.05" customHeight="1" x14ac:dyDescent="0.3">
      <c r="A11" s="5" t="s">
        <v>7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is</v>
      </c>
      <c r="G11" s="7" t="str">
        <f>[1]!wwsCheckbox(A14,11,FALSE)</f>
        <v>that</v>
      </c>
      <c r="H11" s="24" t="str">
        <f>[1]!wwsCheckbox(A11,11,FALSE)</f>
        <v>he</v>
      </c>
      <c r="I11" s="25"/>
      <c r="J11" s="10"/>
      <c r="K11" s="3" t="str">
        <f t="shared" si="1"/>
        <v>GOOD</v>
      </c>
      <c r="L11" s="4"/>
    </row>
    <row r="12" spans="1:18" s="3" customFormat="1" ht="25.05" customHeight="1" x14ac:dyDescent="0.3">
      <c r="A12" s="5" t="s">
        <v>8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[1]!wwsCheckbox(A12,12,FALSE)</f>
        <v>is</v>
      </c>
      <c r="G12" s="7" t="str">
        <f>[1]!wwsCheckbox(A10,12,FALSE)</f>
        <v>in</v>
      </c>
      <c r="H12" s="24" t="str">
        <f>[1]!wwsCheckbox(A11,12,FALSE)</f>
        <v>he</v>
      </c>
      <c r="I12" s="25"/>
      <c r="J12" s="10"/>
      <c r="K12" s="3" t="str">
        <f t="shared" si="1"/>
        <v>GOOD</v>
      </c>
      <c r="L12" s="4"/>
    </row>
    <row r="13" spans="1:18" s="3" customFormat="1" ht="25.05" customHeight="1" x14ac:dyDescent="0.3">
      <c r="A13" s="5" t="s">
        <v>10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that</v>
      </c>
      <c r="G13" s="7" t="str">
        <f>[1]!wwsCheckbox(A10,13,FALSE)</f>
        <v>in</v>
      </c>
      <c r="H13" s="24" t="str">
        <f>[1]!wwsCheckbox(A13,13,FALSE)</f>
        <v>it</v>
      </c>
      <c r="I13" s="25"/>
      <c r="J13" s="10"/>
      <c r="K13" s="3" t="str">
        <f t="shared" si="1"/>
        <v>GOOD</v>
      </c>
      <c r="L13" s="4"/>
    </row>
    <row r="14" spans="1:18" s="3" customFormat="1" ht="25.05" customHeight="1" x14ac:dyDescent="0.3">
      <c r="A14" s="5" t="s">
        <v>11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he</v>
      </c>
      <c r="G14" s="7" t="str">
        <f>[1]!wwsCheckbox(A14,14,FALSE)</f>
        <v>that</v>
      </c>
      <c r="H14" s="24" t="str">
        <f>[1]!wwsCheckbox(A10,14,FALSE)</f>
        <v>in</v>
      </c>
      <c r="I14" s="25"/>
      <c r="J14" s="10"/>
      <c r="K14" s="3" t="str">
        <f t="shared" si="1"/>
        <v>GOOD</v>
      </c>
      <c r="L14" s="149">
        <f>SUM(B10:B14)</f>
        <v>5</v>
      </c>
    </row>
    <row r="15" spans="1:18" s="3" customFormat="1" ht="25.05" customHeight="1" x14ac:dyDescent="0.3">
      <c r="A15" s="5" t="s">
        <v>12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are</v>
      </c>
      <c r="G15" s="7" t="str">
        <f>[1]!wwsCheckbox(A16,15,FALSE)</f>
        <v>for</v>
      </c>
      <c r="H15" s="24" t="str">
        <f>[1]!wwsCheckbox(A17,15,FALSE)</f>
        <v>on</v>
      </c>
      <c r="I15" s="25"/>
      <c r="J15" s="10"/>
      <c r="K15" s="3" t="str">
        <f t="shared" si="1"/>
        <v>GOOD</v>
      </c>
      <c r="L15" s="4"/>
    </row>
    <row r="16" spans="1:18" s="3" customFormat="1" ht="25.05" customHeight="1" x14ac:dyDescent="0.3">
      <c r="A16" s="5" t="s">
        <v>13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on</v>
      </c>
      <c r="G16" s="7" t="str">
        <f>[1]!wwsCheckbox(A19,16,FALSE)</f>
        <v>you</v>
      </c>
      <c r="H16" s="24" t="str">
        <f>[1]!wwsCheckbox(A16,16,FALSE)</f>
        <v>for</v>
      </c>
      <c r="I16" s="25"/>
      <c r="J16" s="10"/>
      <c r="K16" s="3" t="str">
        <f t="shared" si="1"/>
        <v>GOOD</v>
      </c>
      <c r="L16" s="4"/>
    </row>
    <row r="17" spans="1:16" s="3" customFormat="1" ht="25.05" customHeight="1" x14ac:dyDescent="0.3">
      <c r="A17" s="5" t="s">
        <v>15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[1]!wwsCheckbox(A17,17,FALSE)</f>
        <v>on</v>
      </c>
      <c r="G17" s="7" t="str">
        <f>[1]!wwsCheckbox(A15,17,FALSE)</f>
        <v>are</v>
      </c>
      <c r="H17" s="24" t="str">
        <f>[1]!wwsCheckbox(A16,17,FALSE)</f>
        <v>for</v>
      </c>
      <c r="I17" s="25"/>
      <c r="J17" s="10"/>
      <c r="K17" s="3" t="str">
        <f t="shared" si="1"/>
        <v>GOOD</v>
      </c>
      <c r="L17" s="4"/>
    </row>
    <row r="18" spans="1:16" s="3" customFormat="1" ht="25.05" customHeight="1" thickBot="1" x14ac:dyDescent="0.35">
      <c r="A18" s="5" t="s">
        <v>14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you</v>
      </c>
      <c r="G18" s="7" t="str">
        <f>[1]!wwsCheckbox(A15,18,FALSE)</f>
        <v>are</v>
      </c>
      <c r="H18" s="24" t="str">
        <f>[1]!wwsCheckbox(A18,18,FALSE)</f>
        <v>was</v>
      </c>
      <c r="I18" s="25"/>
      <c r="J18" s="10"/>
      <c r="K18" s="3" t="str">
        <f t="shared" si="1"/>
        <v>GOOD</v>
      </c>
      <c r="L18" s="4"/>
      <c r="M18" s="160"/>
      <c r="N18" s="160"/>
      <c r="O18" s="160"/>
    </row>
    <row r="19" spans="1:16" s="3" customFormat="1" ht="25.05" customHeight="1" thickBot="1" x14ac:dyDescent="0.35">
      <c r="A19" s="5" t="s">
        <v>9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for</v>
      </c>
      <c r="G19" s="7" t="str">
        <f>[1]!wwsCheckbox(A18,19,FALSE)</f>
        <v>was</v>
      </c>
      <c r="H19" s="24" t="str">
        <f>[1]!wwsCheckbox(A19,19,FALSE)</f>
        <v>you</v>
      </c>
      <c r="I19" s="25"/>
      <c r="J19" s="10"/>
      <c r="K19" s="3" t="str">
        <f t="shared" si="1"/>
        <v>GOOD</v>
      </c>
      <c r="L19" s="149">
        <f>SUM(B15:B19)</f>
        <v>5</v>
      </c>
      <c r="M19" s="151" t="s">
        <v>160</v>
      </c>
      <c r="N19" s="152"/>
      <c r="O19" s="153"/>
    </row>
    <row r="20" spans="1:16" s="3" customFormat="1" ht="25.05" customHeight="1" x14ac:dyDescent="0.3">
      <c r="A20" s="5" t="s">
        <v>16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as</v>
      </c>
      <c r="G20" s="7" t="str">
        <f>[1]!wwsCheckbox(A21,20,FALSE)</f>
        <v>his</v>
      </c>
      <c r="H20" s="24" t="str">
        <f>[1]!wwsCheckbox(A22,20,FALSE)</f>
        <v>I</v>
      </c>
      <c r="I20" s="25"/>
      <c r="J20" s="10"/>
      <c r="K20" s="3" t="str">
        <f t="shared" si="1"/>
        <v>GOOD</v>
      </c>
      <c r="L20" s="4"/>
    </row>
    <row r="21" spans="1:16" s="3" customFormat="1" ht="25.05" customHeight="1" x14ac:dyDescent="0.3">
      <c r="A21" s="5" t="s">
        <v>17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I</v>
      </c>
      <c r="G21" s="7" t="str">
        <f>[1]!wwsCheckbox(A21,21,FALSE)</f>
        <v>his</v>
      </c>
      <c r="H21" s="24" t="str">
        <f>[1]!wwsCheckbox(A23,21,FALSE)</f>
        <v>they</v>
      </c>
      <c r="I21" s="25"/>
      <c r="J21" s="10"/>
      <c r="K21" s="3" t="str">
        <f t="shared" si="1"/>
        <v>GOOD</v>
      </c>
      <c r="L21" s="4"/>
    </row>
    <row r="22" spans="1:16" s="3" customFormat="1" ht="25.05" customHeight="1" x14ac:dyDescent="0.3">
      <c r="A22" s="5" t="s">
        <v>19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[1]!wwsCheckbox(A22,22,FALSE)</f>
        <v>I</v>
      </c>
      <c r="G22" s="7" t="str">
        <f>[1]!wwsCheckbox(A20,22,FALSE)</f>
        <v>as</v>
      </c>
      <c r="H22" s="24" t="str">
        <f>[1]!wwsCheckbox(A21,22,FALSE)</f>
        <v>his</v>
      </c>
      <c r="I22" s="25"/>
      <c r="J22" s="10"/>
      <c r="K22" s="3" t="str">
        <f t="shared" si="1"/>
        <v>GOOD</v>
      </c>
      <c r="L22" s="4"/>
    </row>
    <row r="23" spans="1:16" s="3" customFormat="1" ht="25.05" customHeight="1" x14ac:dyDescent="0.3">
      <c r="A23" s="5" t="s">
        <v>20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with</v>
      </c>
      <c r="G23" s="7" t="str">
        <f>[1]!wwsCheckbox(A20,23,FALSE)</f>
        <v>as</v>
      </c>
      <c r="H23" s="24" t="str">
        <f>[1]!wwsCheckbox(A23,23,FALSE)</f>
        <v>they</v>
      </c>
      <c r="I23" s="25"/>
      <c r="J23" s="10"/>
      <c r="K23" s="3" t="str">
        <f t="shared" si="1"/>
        <v>GOOD</v>
      </c>
      <c r="L23" s="4"/>
    </row>
    <row r="24" spans="1:16" s="3" customFormat="1" ht="25.05" customHeight="1" x14ac:dyDescent="0.3">
      <c r="A24" s="5" t="s">
        <v>18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[1]!wwsCheckbox(A24,24,FALSE)</f>
        <v>with</v>
      </c>
      <c r="G24" s="7" t="str">
        <f>[1]!wwsCheckbox(A23,24,FALSE)</f>
        <v>they</v>
      </c>
      <c r="H24" s="24" t="str">
        <f>[1]!wwsCheckbox(A20,24,FALSE)</f>
        <v>as</v>
      </c>
      <c r="I24" s="25"/>
      <c r="J24" s="10"/>
      <c r="K24" s="3" t="str">
        <f t="shared" si="1"/>
        <v>GOOD</v>
      </c>
      <c r="L24" s="149">
        <f>SUM(B20:B24)</f>
        <v>5</v>
      </c>
    </row>
    <row r="25" spans="1:16" s="3" customFormat="1" ht="25.05" customHeight="1" x14ac:dyDescent="0.3">
      <c r="A25" s="5" t="s">
        <v>21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at</v>
      </c>
      <c r="G25" s="7" t="str">
        <f>[1]!wwsCheckbox(A26,25,FALSE)</f>
        <v>be</v>
      </c>
      <c r="H25" s="24" t="str">
        <f>[1]!wwsCheckbox(A27,25,FALSE)</f>
        <v>from</v>
      </c>
      <c r="I25" s="25"/>
      <c r="J25" s="10"/>
      <c r="K25" s="3" t="str">
        <f t="shared" si="1"/>
        <v>GOOD</v>
      </c>
      <c r="L25" s="4"/>
    </row>
    <row r="26" spans="1:16" s="3" customFormat="1" ht="25.05" customHeight="1" x14ac:dyDescent="0.3">
      <c r="A26" s="5" t="s">
        <v>22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from</v>
      </c>
      <c r="G26" s="7" t="str">
        <f>[1]!wwsCheckbox(A29,26,FALSE)</f>
        <v>this</v>
      </c>
      <c r="H26" s="24" t="str">
        <f>[1]!wwsCheckbox(A26,26,FALSE)</f>
        <v>be</v>
      </c>
      <c r="I26" s="25"/>
      <c r="J26" s="10"/>
      <c r="K26" s="3" t="str">
        <f t="shared" si="1"/>
        <v>GOOD</v>
      </c>
      <c r="L26" s="4"/>
    </row>
    <row r="27" spans="1:16" s="3" customFormat="1" ht="25.05" customHeight="1" x14ac:dyDescent="0.3">
      <c r="A27" s="5" t="s">
        <v>23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have</v>
      </c>
      <c r="G27" s="7" t="str">
        <f>[1]!wwsCheckbox(A27,27,FALSE)</f>
        <v>from</v>
      </c>
      <c r="H27" s="24" t="str">
        <f>[1]!wwsCheckbox(A26,27,FALSE)</f>
        <v>be</v>
      </c>
      <c r="I27" s="25"/>
      <c r="J27" s="10"/>
      <c r="K27" s="3" t="str">
        <f t="shared" si="1"/>
        <v>GOOD</v>
      </c>
      <c r="L27" s="4"/>
    </row>
    <row r="28" spans="1:16" s="3" customFormat="1" ht="25.05" customHeight="1" x14ac:dyDescent="0.3">
      <c r="A28" s="5" t="s">
        <v>25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this</v>
      </c>
      <c r="G28" s="7" t="str">
        <f>[1]!wwsCheckbox(A25,28,FALSE)</f>
        <v>at</v>
      </c>
      <c r="H28" s="24" t="str">
        <f>[1]!wwsCheckbox(A28,28,FALSE)</f>
        <v>have</v>
      </c>
      <c r="I28" s="25"/>
      <c r="J28" s="10"/>
      <c r="K28" s="3" t="str">
        <f t="shared" si="1"/>
        <v>GOOD</v>
      </c>
      <c r="L28" s="4"/>
    </row>
    <row r="29" spans="1:16" s="3" customFormat="1" ht="25.05" customHeight="1" x14ac:dyDescent="0.3">
      <c r="A29" s="5" t="s">
        <v>24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[1]!wwsCheckbox(A29,29,FALSE)</f>
        <v>this</v>
      </c>
      <c r="G29" s="7" t="str">
        <f>[1]!wwsCheckbox(A28,29,FALSE)</f>
        <v>have</v>
      </c>
      <c r="H29" s="24" t="str">
        <f>[1]!wwsCheckbox(A25,29,FALSE)</f>
        <v>at</v>
      </c>
      <c r="I29" s="25"/>
      <c r="J29" s="10"/>
      <c r="K29" s="3" t="str">
        <f t="shared" si="1"/>
        <v>GOOD</v>
      </c>
      <c r="L29" s="149">
        <f>SUM(B25:B29)</f>
        <v>5</v>
      </c>
    </row>
    <row r="30" spans="1:16" x14ac:dyDescent="0.35">
      <c r="A30" s="16"/>
      <c r="B30" s="17"/>
      <c r="C30" s="18"/>
      <c r="K30" s="154">
        <f>SUM(B5:B29)/25</f>
        <v>1</v>
      </c>
      <c r="L30" s="154"/>
    </row>
    <row r="31" spans="1:16" x14ac:dyDescent="0.35">
      <c r="A31" s="16"/>
      <c r="B31" s="17"/>
      <c r="C31" s="18"/>
      <c r="P31" t="s">
        <v>26</v>
      </c>
    </row>
    <row r="32" spans="1:16" x14ac:dyDescent="0.35">
      <c r="A32" s="16"/>
      <c r="B32" s="17"/>
      <c r="C32" s="18"/>
    </row>
  </sheetData>
  <sortState xmlns:xlrd2="http://schemas.microsoft.com/office/spreadsheetml/2017/richdata2" ref="G5:G29">
    <sortCondition ref="G5:G29"/>
  </sortState>
  <mergeCells count="8">
    <mergeCell ref="M19:O19"/>
    <mergeCell ref="K30:L30"/>
    <mergeCell ref="A2:F2"/>
    <mergeCell ref="A3:A4"/>
    <mergeCell ref="B3:D4"/>
    <mergeCell ref="H2:K2"/>
    <mergeCell ref="F4:H4"/>
    <mergeCell ref="M18:O18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  <hyperlink ref="M19:O19" r:id="rId2" display="»»  LISTEN" xr:uid="{0707262B-E3C5-4187-A7BB-2F7056E74D4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5" customWidth="1"/>
    <col min="2" max="2" width="2.77734375" style="129" customWidth="1"/>
    <col min="3" max="3" width="2.77734375" style="131" customWidth="1"/>
    <col min="4" max="4" width="2.77734375" style="129" customWidth="1"/>
    <col min="5" max="5" width="4.88671875" style="21" customWidth="1"/>
    <col min="6" max="8" width="12.77734375" style="115" customWidth="1"/>
    <col min="9" max="9" width="7.5546875" style="113" customWidth="1"/>
    <col min="10" max="10" width="3.88671875" customWidth="1"/>
    <col min="14" max="14" width="8.88671875" style="63"/>
    <col min="15" max="16" width="9.77734375" style="120" customWidth="1"/>
  </cols>
  <sheetData>
    <row r="1" spans="1:21" ht="23.4" x14ac:dyDescent="0.45">
      <c r="A1" s="96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  <c r="S1" s="69"/>
      <c r="T1" s="69"/>
      <c r="U1" s="69"/>
    </row>
    <row r="2" spans="1:21" ht="23.4" customHeight="1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47"/>
      <c r="K2" s="147"/>
      <c r="L2" s="69"/>
      <c r="M2" s="69"/>
      <c r="N2" s="69"/>
      <c r="O2" s="118" t="s">
        <v>154</v>
      </c>
      <c r="P2" s="118"/>
      <c r="Q2" s="69"/>
      <c r="R2" s="69"/>
      <c r="S2" s="69"/>
      <c r="T2" s="69"/>
      <c r="U2" s="69"/>
    </row>
    <row r="3" spans="1:21" ht="51" customHeight="1" x14ac:dyDescent="0.45">
      <c r="A3" s="125"/>
      <c r="B3" s="134"/>
      <c r="C3" s="134"/>
      <c r="D3" s="134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  <c r="S3" s="69"/>
      <c r="T3" s="69"/>
      <c r="U3" s="69"/>
    </row>
    <row r="4" spans="1:21" ht="27.6" customHeight="1" x14ac:dyDescent="0.45">
      <c r="A4" s="125"/>
      <c r="B4" s="134"/>
      <c r="C4" s="134"/>
      <c r="D4" s="134"/>
      <c r="E4" s="104"/>
      <c r="F4" s="159" t="s">
        <v>0</v>
      </c>
      <c r="G4" s="159"/>
      <c r="H4" s="159"/>
      <c r="I4" s="95"/>
      <c r="J4" s="105"/>
      <c r="K4" s="69"/>
      <c r="L4" s="69"/>
      <c r="M4" s="69"/>
      <c r="N4" s="69"/>
      <c r="O4" s="118"/>
      <c r="P4" s="118"/>
      <c r="Q4" s="69"/>
      <c r="R4" s="69"/>
      <c r="S4" s="69"/>
      <c r="T4" s="69"/>
      <c r="U4" s="69"/>
    </row>
    <row r="5" spans="1:21" s="39" customFormat="1" ht="25.05" customHeight="1" x14ac:dyDescent="0.3">
      <c r="A5" s="7" t="s">
        <v>120</v>
      </c>
      <c r="B5" s="132">
        <f>IF(I5="GOOD",1,0)</f>
        <v>1</v>
      </c>
      <c r="C5" s="133" t="str">
        <f>IF(OR(F5&gt;"",G5&gt;"",H5&gt;""),"click",0)</f>
        <v>click</v>
      </c>
      <c r="D5" s="130" t="str">
        <f t="shared" ref="D5:D27" si="0">IF(C5="click",IF(I5="GOOD","right","wrong"))</f>
        <v>right</v>
      </c>
      <c r="E5" s="116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6" t="str">
        <f>IF(OR(F5=A5,G5=A5,H5=A5),"GOOD","")</f>
        <v>GOOD</v>
      </c>
      <c r="J5" s="97"/>
      <c r="K5" s="107"/>
      <c r="L5" s="107"/>
      <c r="M5" s="7"/>
      <c r="N5" s="106"/>
      <c r="O5" s="119" t="s">
        <v>120</v>
      </c>
      <c r="P5" s="119" t="s">
        <v>16</v>
      </c>
      <c r="Q5" s="7"/>
      <c r="R5" s="7"/>
      <c r="S5" s="24"/>
      <c r="T5" s="107"/>
      <c r="U5" s="107"/>
    </row>
    <row r="6" spans="1:21" s="39" customFormat="1" ht="25.05" customHeight="1" x14ac:dyDescent="0.3">
      <c r="A6" s="7" t="s">
        <v>3</v>
      </c>
      <c r="B6" s="132">
        <f t="shared" ref="B6:B31" si="1">IF(I6="GOOD",1,0)</f>
        <v>1</v>
      </c>
      <c r="C6" s="133" t="str">
        <f t="shared" ref="C6:C31" si="2">IF(OR(F6&gt;"",G6&gt;"",H6&gt;""),"click",0)</f>
        <v>click</v>
      </c>
      <c r="D6" s="130" t="str">
        <f t="shared" si="0"/>
        <v>right</v>
      </c>
      <c r="E6" s="116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6" t="str">
        <f t="shared" ref="I6:I31" si="3">IF(OR(F6=A6,G6=A6,H6=A6),"GOOD","")</f>
        <v>GOOD</v>
      </c>
      <c r="J6" s="97"/>
      <c r="K6" s="107"/>
      <c r="L6" s="107"/>
      <c r="M6" s="108"/>
      <c r="N6" s="106"/>
      <c r="O6" s="119" t="s">
        <v>3</v>
      </c>
      <c r="P6" s="119" t="s">
        <v>131</v>
      </c>
      <c r="Q6" s="7"/>
      <c r="R6" s="7"/>
      <c r="S6" s="24"/>
      <c r="T6" s="107"/>
      <c r="U6" s="107"/>
    </row>
    <row r="7" spans="1:21" s="39" customFormat="1" ht="25.05" customHeight="1" x14ac:dyDescent="0.3">
      <c r="A7" s="7" t="s">
        <v>130</v>
      </c>
      <c r="B7" s="132">
        <f t="shared" si="1"/>
        <v>1</v>
      </c>
      <c r="C7" s="133" t="str">
        <f t="shared" si="2"/>
        <v>click</v>
      </c>
      <c r="D7" s="130" t="str">
        <f t="shared" si="0"/>
        <v>right</v>
      </c>
      <c r="E7" s="116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6" t="str">
        <f t="shared" si="3"/>
        <v>GOOD</v>
      </c>
      <c r="J7" s="97"/>
      <c r="K7" s="107"/>
      <c r="L7" s="107"/>
      <c r="M7" s="108"/>
      <c r="N7" s="106"/>
      <c r="O7" s="119" t="s">
        <v>130</v>
      </c>
      <c r="P7" s="119" t="s">
        <v>145</v>
      </c>
      <c r="Q7" s="7"/>
      <c r="R7" s="7"/>
      <c r="S7" s="24"/>
      <c r="T7" s="107"/>
      <c r="U7" s="107"/>
    </row>
    <row r="8" spans="1:21" s="39" customFormat="1" ht="25.05" customHeight="1" x14ac:dyDescent="0.3">
      <c r="A8" s="7" t="s">
        <v>121</v>
      </c>
      <c r="B8" s="132">
        <f t="shared" si="1"/>
        <v>1</v>
      </c>
      <c r="C8" s="133" t="str">
        <f t="shared" si="2"/>
        <v>click</v>
      </c>
      <c r="D8" s="130" t="str">
        <f t="shared" si="0"/>
        <v>right</v>
      </c>
      <c r="E8" s="116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6" t="str">
        <f t="shared" si="3"/>
        <v>GOOD</v>
      </c>
      <c r="J8" s="97"/>
      <c r="K8" s="107"/>
      <c r="L8" s="107"/>
      <c r="M8" s="108"/>
      <c r="N8" s="106"/>
      <c r="O8" s="119" t="s">
        <v>121</v>
      </c>
      <c r="P8" s="119" t="s">
        <v>7</v>
      </c>
      <c r="Q8" s="7"/>
      <c r="R8" s="7"/>
      <c r="S8" s="24"/>
      <c r="T8" s="107"/>
      <c r="U8" s="107"/>
    </row>
    <row r="9" spans="1:21" s="39" customFormat="1" ht="25.05" customHeight="1" x14ac:dyDescent="0.3">
      <c r="A9" s="7" t="s">
        <v>131</v>
      </c>
      <c r="B9" s="132">
        <f t="shared" si="1"/>
        <v>1</v>
      </c>
      <c r="C9" s="133" t="str">
        <f t="shared" si="2"/>
        <v>click</v>
      </c>
      <c r="D9" s="130" t="str">
        <f t="shared" si="0"/>
        <v>right</v>
      </c>
      <c r="E9" s="116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6" t="str">
        <f t="shared" si="3"/>
        <v>GOOD</v>
      </c>
      <c r="J9" s="97"/>
      <c r="K9" s="107"/>
      <c r="L9" s="107"/>
      <c r="M9" s="108"/>
      <c r="N9" s="106"/>
      <c r="O9" s="119" t="s">
        <v>131</v>
      </c>
      <c r="P9" s="119" t="s">
        <v>3</v>
      </c>
      <c r="Q9" s="7"/>
      <c r="R9" s="7"/>
      <c r="S9" s="24"/>
      <c r="T9" s="107"/>
      <c r="U9" s="107"/>
    </row>
    <row r="10" spans="1:21" s="39" customFormat="1" ht="25.05" customHeight="1" x14ac:dyDescent="0.3">
      <c r="A10" s="7" t="s">
        <v>132</v>
      </c>
      <c r="B10" s="132">
        <f t="shared" si="1"/>
        <v>1</v>
      </c>
      <c r="C10" s="133" t="str">
        <f t="shared" si="2"/>
        <v>click</v>
      </c>
      <c r="D10" s="130" t="str">
        <f t="shared" si="0"/>
        <v>right</v>
      </c>
      <c r="E10" s="116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6" t="str">
        <f t="shared" si="3"/>
        <v>GOOD</v>
      </c>
      <c r="J10" s="97"/>
      <c r="K10" s="107"/>
      <c r="L10" s="107"/>
      <c r="M10" s="108"/>
      <c r="N10" s="106"/>
      <c r="O10" s="119" t="s">
        <v>132</v>
      </c>
      <c r="P10" s="119" t="s">
        <v>2</v>
      </c>
      <c r="Q10" s="7"/>
      <c r="R10" s="7"/>
      <c r="S10" s="24"/>
      <c r="T10" s="107"/>
      <c r="U10" s="107"/>
    </row>
    <row r="11" spans="1:21" s="39" customFormat="1" ht="25.05" customHeight="1" x14ac:dyDescent="0.3">
      <c r="A11" s="7" t="s">
        <v>122</v>
      </c>
      <c r="B11" s="132">
        <f t="shared" si="1"/>
        <v>1</v>
      </c>
      <c r="C11" s="133" t="str">
        <f t="shared" si="2"/>
        <v>click</v>
      </c>
      <c r="D11" s="130" t="str">
        <f t="shared" si="0"/>
        <v>right</v>
      </c>
      <c r="E11" s="116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6" t="str">
        <f t="shared" si="3"/>
        <v>GOOD</v>
      </c>
      <c r="J11" s="97"/>
      <c r="K11" s="107"/>
      <c r="L11" s="107"/>
      <c r="M11" s="108"/>
      <c r="N11" s="106"/>
      <c r="O11" s="119" t="s">
        <v>122</v>
      </c>
      <c r="P11" s="119" t="s">
        <v>10</v>
      </c>
      <c r="Q11" s="7"/>
      <c r="R11" s="7"/>
      <c r="S11" s="24"/>
      <c r="T11" s="107"/>
      <c r="U11" s="107"/>
    </row>
    <row r="12" spans="1:21" s="39" customFormat="1" ht="25.05" customHeight="1" x14ac:dyDescent="0.3">
      <c r="A12" s="7" t="s">
        <v>8</v>
      </c>
      <c r="B12" s="132">
        <f t="shared" si="1"/>
        <v>1</v>
      </c>
      <c r="C12" s="133" t="str">
        <f t="shared" si="2"/>
        <v>click</v>
      </c>
      <c r="D12" s="130" t="str">
        <f t="shared" si="0"/>
        <v>right</v>
      </c>
      <c r="E12" s="116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6" t="str">
        <f t="shared" si="3"/>
        <v>GOOD</v>
      </c>
      <c r="J12" s="97"/>
      <c r="K12" s="107"/>
      <c r="L12" s="107"/>
      <c r="M12" s="108"/>
      <c r="N12" s="106"/>
      <c r="O12" s="119" t="s">
        <v>8</v>
      </c>
      <c r="P12" s="119" t="s">
        <v>17</v>
      </c>
      <c r="Q12" s="7"/>
      <c r="R12" s="7"/>
      <c r="S12" s="24"/>
      <c r="T12" s="107"/>
      <c r="U12" s="107"/>
    </row>
    <row r="13" spans="1:21" s="39" customFormat="1" ht="25.05" customHeight="1" x14ac:dyDescent="0.3">
      <c r="A13" s="7" t="s">
        <v>133</v>
      </c>
      <c r="B13" s="132">
        <f t="shared" si="1"/>
        <v>1</v>
      </c>
      <c r="C13" s="133" t="str">
        <f t="shared" si="2"/>
        <v>click</v>
      </c>
      <c r="D13" s="130" t="str">
        <f t="shared" si="0"/>
        <v>right</v>
      </c>
      <c r="E13" s="116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6" t="str">
        <f t="shared" si="3"/>
        <v>GOOD</v>
      </c>
      <c r="J13" s="97"/>
      <c r="K13" s="107"/>
      <c r="L13" s="107"/>
      <c r="M13" s="108"/>
      <c r="N13" s="106"/>
      <c r="O13" s="119" t="s">
        <v>133</v>
      </c>
      <c r="P13" s="119" t="s">
        <v>146</v>
      </c>
      <c r="Q13" s="7"/>
      <c r="R13" s="7"/>
      <c r="S13" s="24"/>
      <c r="T13" s="107"/>
      <c r="U13" s="107"/>
    </row>
    <row r="14" spans="1:21" s="39" customFormat="1" ht="25.05" customHeight="1" x14ac:dyDescent="0.3">
      <c r="A14" s="7" t="s">
        <v>134</v>
      </c>
      <c r="B14" s="132">
        <f t="shared" si="1"/>
        <v>1</v>
      </c>
      <c r="C14" s="133" t="str">
        <f t="shared" si="2"/>
        <v>click</v>
      </c>
      <c r="D14" s="130" t="str">
        <f t="shared" si="0"/>
        <v>right</v>
      </c>
      <c r="E14" s="116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6" t="str">
        <f t="shared" si="3"/>
        <v>GOOD</v>
      </c>
      <c r="J14" s="97"/>
      <c r="K14" s="107"/>
      <c r="L14" s="107"/>
      <c r="M14" s="108"/>
      <c r="N14" s="106"/>
      <c r="O14" s="119" t="s">
        <v>134</v>
      </c>
      <c r="P14" s="119" t="s">
        <v>9</v>
      </c>
      <c r="Q14" s="7"/>
      <c r="R14" s="7"/>
      <c r="S14" s="24"/>
      <c r="T14" s="107"/>
      <c r="U14" s="107"/>
    </row>
    <row r="15" spans="1:21" s="39" customFormat="1" ht="25.05" customHeight="1" x14ac:dyDescent="0.3">
      <c r="A15" s="7" t="s">
        <v>135</v>
      </c>
      <c r="B15" s="132">
        <f t="shared" si="1"/>
        <v>1</v>
      </c>
      <c r="C15" s="133" t="str">
        <f t="shared" si="2"/>
        <v>click</v>
      </c>
      <c r="D15" s="130" t="str">
        <f t="shared" si="0"/>
        <v>right</v>
      </c>
      <c r="E15" s="116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6" t="str">
        <f t="shared" si="3"/>
        <v>GOOD</v>
      </c>
      <c r="J15" s="97"/>
      <c r="K15" s="107"/>
      <c r="L15" s="107"/>
      <c r="M15" s="108"/>
      <c r="N15" s="106"/>
      <c r="O15" s="119" t="s">
        <v>135</v>
      </c>
      <c r="P15" s="119" t="s">
        <v>12</v>
      </c>
      <c r="Q15" s="7"/>
      <c r="R15" s="7"/>
      <c r="S15" s="24"/>
      <c r="T15" s="107"/>
      <c r="U15" s="107"/>
    </row>
    <row r="16" spans="1:21" s="39" customFormat="1" ht="25.05" customHeight="1" x14ac:dyDescent="0.3">
      <c r="A16" s="7" t="s">
        <v>136</v>
      </c>
      <c r="B16" s="132">
        <f t="shared" si="1"/>
        <v>1</v>
      </c>
      <c r="C16" s="133" t="str">
        <f t="shared" si="2"/>
        <v>click</v>
      </c>
      <c r="D16" s="130" t="str">
        <f t="shared" si="0"/>
        <v>right</v>
      </c>
      <c r="E16" s="116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6" t="str">
        <f t="shared" si="3"/>
        <v>GOOD</v>
      </c>
      <c r="J16" s="97"/>
      <c r="K16" s="107"/>
      <c r="L16" s="107"/>
      <c r="M16" s="108"/>
      <c r="N16" s="106"/>
      <c r="O16" s="119" t="s">
        <v>136</v>
      </c>
      <c r="P16" s="119" t="s">
        <v>123</v>
      </c>
      <c r="Q16" s="7"/>
      <c r="R16" s="7"/>
      <c r="S16" s="24"/>
      <c r="T16" s="107"/>
      <c r="U16" s="107"/>
    </row>
    <row r="17" spans="1:21" s="39" customFormat="1" ht="25.05" customHeight="1" x14ac:dyDescent="0.3">
      <c r="A17" s="7" t="s">
        <v>137</v>
      </c>
      <c r="B17" s="132">
        <f t="shared" si="1"/>
        <v>1</v>
      </c>
      <c r="C17" s="133" t="str">
        <f t="shared" si="2"/>
        <v>click</v>
      </c>
      <c r="D17" s="130" t="str">
        <f t="shared" si="0"/>
        <v>right</v>
      </c>
      <c r="E17" s="116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6" t="str">
        <f t="shared" si="3"/>
        <v>GOOD</v>
      </c>
      <c r="J17" s="97"/>
      <c r="K17" s="107"/>
      <c r="L17" s="107"/>
      <c r="M17" s="108"/>
      <c r="N17" s="106"/>
      <c r="O17" s="119" t="s">
        <v>137</v>
      </c>
      <c r="P17" s="119" t="s">
        <v>147</v>
      </c>
      <c r="Q17" s="7"/>
      <c r="R17" s="7"/>
      <c r="S17" s="24"/>
      <c r="T17" s="107"/>
      <c r="U17" s="107"/>
    </row>
    <row r="18" spans="1:21" s="39" customFormat="1" ht="25.05" customHeight="1" x14ac:dyDescent="0.3">
      <c r="A18" s="7" t="s">
        <v>138</v>
      </c>
      <c r="B18" s="132">
        <f t="shared" si="1"/>
        <v>1</v>
      </c>
      <c r="C18" s="133" t="str">
        <f>IF(OR(L18&gt;"",G18&gt;"",H18&gt;""),"click",0)</f>
        <v>click</v>
      </c>
      <c r="D18" s="130" t="str">
        <f t="shared" si="0"/>
        <v>right</v>
      </c>
      <c r="E18" s="116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6" t="str">
        <f t="shared" si="3"/>
        <v>GOOD</v>
      </c>
      <c r="J18" s="97"/>
      <c r="K18" s="107"/>
      <c r="L18" s="95"/>
      <c r="M18" s="108"/>
      <c r="N18" s="106"/>
      <c r="O18" s="119" t="s">
        <v>138</v>
      </c>
      <c r="P18" s="119" t="s">
        <v>148</v>
      </c>
      <c r="Q18" s="7"/>
      <c r="R18" s="7"/>
      <c r="S18" s="24"/>
      <c r="T18" s="107"/>
      <c r="U18" s="107"/>
    </row>
    <row r="19" spans="1:21" s="39" customFormat="1" ht="25.05" customHeight="1" x14ac:dyDescent="0.3">
      <c r="A19" s="7" t="s">
        <v>139</v>
      </c>
      <c r="B19" s="132">
        <f t="shared" si="1"/>
        <v>1</v>
      </c>
      <c r="C19" s="133" t="str">
        <f t="shared" si="2"/>
        <v>click</v>
      </c>
      <c r="D19" s="130" t="str">
        <f t="shared" si="0"/>
        <v>right</v>
      </c>
      <c r="E19" s="116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6" t="str">
        <f t="shared" si="3"/>
        <v>GOOD</v>
      </c>
      <c r="J19" s="97"/>
      <c r="K19" s="107"/>
      <c r="L19" s="107"/>
      <c r="M19" s="108"/>
      <c r="N19" s="106"/>
      <c r="O19" s="119" t="s">
        <v>139</v>
      </c>
      <c r="P19" s="119" t="s">
        <v>124</v>
      </c>
      <c r="Q19" s="7"/>
      <c r="R19" s="7"/>
      <c r="S19" s="24"/>
      <c r="T19" s="107"/>
      <c r="U19" s="107"/>
    </row>
    <row r="20" spans="1:21" s="39" customFormat="1" ht="25.05" customHeight="1" x14ac:dyDescent="0.3">
      <c r="A20" s="7" t="s">
        <v>23</v>
      </c>
      <c r="B20" s="132">
        <f t="shared" si="1"/>
        <v>1</v>
      </c>
      <c r="C20" s="133" t="str">
        <f t="shared" si="2"/>
        <v>click</v>
      </c>
      <c r="D20" s="130" t="str">
        <f t="shared" si="0"/>
        <v>right</v>
      </c>
      <c r="E20" s="116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6" t="str">
        <f t="shared" si="3"/>
        <v>GOOD</v>
      </c>
      <c r="J20" s="97"/>
      <c r="K20" s="107"/>
      <c r="L20" s="107"/>
      <c r="M20" s="108"/>
      <c r="N20" s="106"/>
      <c r="O20" s="119" t="s">
        <v>23</v>
      </c>
      <c r="P20" s="119" t="s">
        <v>13</v>
      </c>
      <c r="Q20" s="7"/>
      <c r="R20" s="7"/>
      <c r="S20" s="24"/>
      <c r="T20" s="107"/>
      <c r="U20" s="107"/>
    </row>
    <row r="21" spans="1:21" s="39" customFormat="1" ht="25.05" customHeight="1" x14ac:dyDescent="0.3">
      <c r="A21" s="7" t="s">
        <v>18</v>
      </c>
      <c r="B21" s="132">
        <f t="shared" si="1"/>
        <v>1</v>
      </c>
      <c r="C21" s="133" t="str">
        <f t="shared" si="2"/>
        <v>click</v>
      </c>
      <c r="D21" s="130" t="str">
        <f t="shared" si="0"/>
        <v>right</v>
      </c>
      <c r="E21" s="116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6" t="str">
        <f t="shared" si="3"/>
        <v>GOOD</v>
      </c>
      <c r="J21" s="97"/>
      <c r="K21" s="107"/>
      <c r="L21" s="107"/>
      <c r="M21" s="108"/>
      <c r="N21" s="106"/>
      <c r="O21" s="119" t="s">
        <v>18</v>
      </c>
      <c r="P21" s="119" t="s">
        <v>125</v>
      </c>
      <c r="Q21" s="7"/>
      <c r="R21" s="7"/>
      <c r="S21" s="24"/>
      <c r="T21" s="107"/>
      <c r="U21" s="107"/>
    </row>
    <row r="22" spans="1:21" s="39" customFormat="1" ht="25.05" customHeight="1" x14ac:dyDescent="0.3">
      <c r="A22" s="7" t="s">
        <v>140</v>
      </c>
      <c r="B22" s="132">
        <f t="shared" si="1"/>
        <v>1</v>
      </c>
      <c r="C22" s="133" t="str">
        <f t="shared" si="2"/>
        <v>click</v>
      </c>
      <c r="D22" s="130" t="str">
        <f t="shared" si="0"/>
        <v>right</v>
      </c>
      <c r="E22" s="116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6" t="str">
        <f t="shared" si="3"/>
        <v>GOOD</v>
      </c>
      <c r="J22" s="97"/>
      <c r="K22" s="107"/>
      <c r="L22" s="107"/>
      <c r="M22" s="108"/>
      <c r="N22" s="106"/>
      <c r="O22" s="119" t="s">
        <v>140</v>
      </c>
      <c r="P22" s="119" t="s">
        <v>126</v>
      </c>
      <c r="Q22" s="7"/>
      <c r="R22" s="7"/>
      <c r="S22" s="24"/>
      <c r="T22" s="107"/>
      <c r="U22" s="107"/>
    </row>
    <row r="23" spans="1:21" s="39" customFormat="1" ht="25.05" customHeight="1" x14ac:dyDescent="0.3">
      <c r="A23" s="7" t="s">
        <v>141</v>
      </c>
      <c r="B23" s="132">
        <f t="shared" si="1"/>
        <v>1</v>
      </c>
      <c r="C23" s="133" t="str">
        <f t="shared" si="2"/>
        <v>click</v>
      </c>
      <c r="D23" s="130" t="str">
        <f t="shared" si="0"/>
        <v>right</v>
      </c>
      <c r="E23" s="116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6" t="str">
        <f t="shared" si="3"/>
        <v>GOOD</v>
      </c>
      <c r="J23" s="97"/>
      <c r="K23" s="107"/>
      <c r="L23" s="107"/>
      <c r="M23" s="108"/>
      <c r="N23" s="106"/>
      <c r="O23" s="119" t="s">
        <v>141</v>
      </c>
      <c r="P23" s="119" t="s">
        <v>16</v>
      </c>
      <c r="Q23" s="7"/>
      <c r="R23" s="7"/>
      <c r="S23" s="24"/>
      <c r="T23" s="107"/>
      <c r="U23" s="107"/>
    </row>
    <row r="24" spans="1:21" s="39" customFormat="1" ht="25.05" customHeight="1" x14ac:dyDescent="0.3">
      <c r="A24" s="7" t="s">
        <v>126</v>
      </c>
      <c r="B24" s="132">
        <f t="shared" si="1"/>
        <v>1</v>
      </c>
      <c r="C24" s="133" t="str">
        <f t="shared" si="2"/>
        <v>click</v>
      </c>
      <c r="D24" s="130" t="str">
        <f t="shared" si="0"/>
        <v>right</v>
      </c>
      <c r="E24" s="116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6" t="str">
        <f t="shared" si="3"/>
        <v>GOOD</v>
      </c>
      <c r="J24" s="97"/>
      <c r="K24" s="109"/>
      <c r="L24" s="107"/>
      <c r="M24" s="108"/>
      <c r="N24" s="106"/>
      <c r="O24" s="119" t="s">
        <v>126</v>
      </c>
      <c r="P24" s="119" t="s">
        <v>149</v>
      </c>
      <c r="Q24" s="7"/>
      <c r="R24" s="7"/>
      <c r="S24" s="24"/>
      <c r="T24" s="107"/>
      <c r="U24" s="107"/>
    </row>
    <row r="25" spans="1:21" s="39" customFormat="1" ht="25.05" customHeight="1" x14ac:dyDescent="0.3">
      <c r="A25" s="7" t="s">
        <v>142</v>
      </c>
      <c r="B25" s="132">
        <f t="shared" si="1"/>
        <v>1</v>
      </c>
      <c r="C25" s="133" t="str">
        <f t="shared" si="2"/>
        <v>click</v>
      </c>
      <c r="D25" s="130" t="str">
        <f t="shared" si="0"/>
        <v>right</v>
      </c>
      <c r="E25" s="116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6" t="str">
        <f t="shared" si="3"/>
        <v>GOOD</v>
      </c>
      <c r="J25" s="97"/>
      <c r="K25" s="107"/>
      <c r="L25" s="107"/>
      <c r="M25" s="108"/>
      <c r="N25" s="106"/>
      <c r="O25" s="119" t="s">
        <v>142</v>
      </c>
      <c r="P25" s="119" t="s">
        <v>122</v>
      </c>
      <c r="Q25" s="7"/>
      <c r="R25" s="7"/>
      <c r="S25" s="24"/>
      <c r="T25" s="107"/>
      <c r="U25" s="107"/>
    </row>
    <row r="26" spans="1:21" s="39" customFormat="1" ht="25.05" customHeight="1" x14ac:dyDescent="0.3">
      <c r="A26" s="7" t="s">
        <v>143</v>
      </c>
      <c r="B26" s="132">
        <f t="shared" si="1"/>
        <v>1</v>
      </c>
      <c r="C26" s="133" t="str">
        <f t="shared" si="2"/>
        <v>click</v>
      </c>
      <c r="D26" s="130" t="str">
        <f t="shared" si="0"/>
        <v>right</v>
      </c>
      <c r="E26" s="116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6" t="str">
        <f t="shared" si="3"/>
        <v>GOOD</v>
      </c>
      <c r="J26" s="97"/>
      <c r="K26" s="107"/>
      <c r="L26" s="107"/>
      <c r="M26" s="108"/>
      <c r="N26" s="106"/>
      <c r="O26" s="119" t="s">
        <v>143</v>
      </c>
      <c r="P26" s="119" t="s">
        <v>150</v>
      </c>
      <c r="Q26" s="7"/>
      <c r="R26" s="7"/>
      <c r="S26" s="24"/>
      <c r="T26" s="107"/>
      <c r="U26" s="107"/>
    </row>
    <row r="27" spans="1:21" s="39" customFormat="1" ht="25.05" customHeight="1" x14ac:dyDescent="0.3">
      <c r="A27" s="7" t="s">
        <v>127</v>
      </c>
      <c r="B27" s="132">
        <f t="shared" si="1"/>
        <v>1</v>
      </c>
      <c r="C27" s="133" t="str">
        <f t="shared" si="2"/>
        <v>click</v>
      </c>
      <c r="D27" s="130" t="str">
        <f t="shared" si="0"/>
        <v>right</v>
      </c>
      <c r="E27" s="116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6" t="str">
        <f t="shared" si="3"/>
        <v>GOOD</v>
      </c>
      <c r="J27" s="97"/>
      <c r="K27" s="107"/>
      <c r="L27" s="107"/>
      <c r="M27" s="108"/>
      <c r="N27" s="106"/>
      <c r="O27" s="119" t="s">
        <v>127</v>
      </c>
      <c r="P27" s="119" t="s">
        <v>151</v>
      </c>
      <c r="Q27" s="7"/>
      <c r="R27" s="7"/>
      <c r="S27" s="24"/>
      <c r="T27" s="107"/>
      <c r="U27" s="107"/>
    </row>
    <row r="28" spans="1:21" s="39" customFormat="1" ht="25.05" customHeight="1" x14ac:dyDescent="0.3">
      <c r="A28" s="7" t="s">
        <v>128</v>
      </c>
      <c r="B28" s="132">
        <f t="shared" si="1"/>
        <v>1</v>
      </c>
      <c r="C28" s="133" t="str">
        <f t="shared" si="2"/>
        <v>click</v>
      </c>
      <c r="D28" s="130" t="str">
        <f t="shared" ref="D28:D31" si="4">IF(C28="click",IF(I28="GOOD","right","wrong"))</f>
        <v>right</v>
      </c>
      <c r="E28" s="116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6" t="str">
        <f t="shared" si="3"/>
        <v>GOOD</v>
      </c>
      <c r="J28" s="97"/>
      <c r="K28" s="107"/>
      <c r="L28" s="107"/>
      <c r="M28" s="108"/>
      <c r="N28" s="106"/>
      <c r="O28" s="119" t="s">
        <v>128</v>
      </c>
      <c r="P28" s="119" t="s">
        <v>152</v>
      </c>
      <c r="Q28" s="7"/>
      <c r="R28" s="7"/>
      <c r="S28" s="24"/>
      <c r="T28" s="107"/>
      <c r="U28" s="107"/>
    </row>
    <row r="29" spans="1:21" s="39" customFormat="1" ht="25.05" customHeight="1" x14ac:dyDescent="0.3">
      <c r="A29" s="7" t="s">
        <v>124</v>
      </c>
      <c r="B29" s="132">
        <f t="shared" si="1"/>
        <v>1</v>
      </c>
      <c r="C29" s="133" t="str">
        <f t="shared" si="2"/>
        <v>click</v>
      </c>
      <c r="D29" s="130" t="str">
        <f t="shared" si="4"/>
        <v>right</v>
      </c>
      <c r="E29" s="116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6" t="str">
        <f t="shared" si="3"/>
        <v>GOOD</v>
      </c>
      <c r="J29" s="97"/>
      <c r="K29" s="107"/>
      <c r="L29" s="107"/>
      <c r="M29" s="108"/>
      <c r="N29" s="106"/>
      <c r="O29" s="119" t="s">
        <v>124</v>
      </c>
      <c r="P29" s="119" t="s">
        <v>125</v>
      </c>
      <c r="Q29" s="7"/>
      <c r="R29" s="7"/>
      <c r="S29" s="24"/>
      <c r="T29" s="107"/>
      <c r="U29" s="107"/>
    </row>
    <row r="30" spans="1:21" s="39" customFormat="1" ht="25.05" customHeight="1" x14ac:dyDescent="0.3">
      <c r="A30" s="7" t="s">
        <v>144</v>
      </c>
      <c r="B30" s="132">
        <f t="shared" si="1"/>
        <v>1</v>
      </c>
      <c r="C30" s="133" t="str">
        <f t="shared" si="2"/>
        <v>click</v>
      </c>
      <c r="D30" s="130" t="str">
        <f t="shared" si="4"/>
        <v>right</v>
      </c>
      <c r="E30" s="116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6" t="str">
        <f t="shared" si="3"/>
        <v>GOOD</v>
      </c>
      <c r="J30" s="97"/>
      <c r="K30" s="107"/>
      <c r="L30" s="107"/>
      <c r="M30" s="108"/>
      <c r="N30" s="106"/>
      <c r="O30" s="119" t="s">
        <v>144</v>
      </c>
      <c r="P30" s="119" t="s">
        <v>25</v>
      </c>
      <c r="Q30" s="7"/>
      <c r="R30" s="7"/>
      <c r="S30" s="24"/>
      <c r="T30" s="107"/>
      <c r="U30" s="107"/>
    </row>
    <row r="31" spans="1:21" s="39" customFormat="1" ht="25.05" customHeight="1" x14ac:dyDescent="0.3">
      <c r="A31" s="7" t="s">
        <v>4</v>
      </c>
      <c r="B31" s="132">
        <f t="shared" si="1"/>
        <v>1</v>
      </c>
      <c r="C31" s="133" t="str">
        <f t="shared" si="2"/>
        <v>click</v>
      </c>
      <c r="D31" s="130" t="str">
        <f t="shared" si="4"/>
        <v>right</v>
      </c>
      <c r="E31" s="117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6" t="str">
        <f t="shared" si="3"/>
        <v>GOOD</v>
      </c>
      <c r="J31" s="97"/>
      <c r="K31" s="107"/>
      <c r="L31" s="107"/>
      <c r="M31" s="108"/>
      <c r="N31" s="106"/>
      <c r="O31" s="119" t="s">
        <v>4</v>
      </c>
      <c r="P31" s="119" t="s">
        <v>142</v>
      </c>
      <c r="Q31" s="7"/>
      <c r="R31" s="7"/>
      <c r="S31" s="24"/>
      <c r="T31" s="107"/>
      <c r="U31" s="107"/>
    </row>
    <row r="32" spans="1:21" s="39" customFormat="1" ht="25.05" customHeight="1" x14ac:dyDescent="0.3">
      <c r="A32" s="100"/>
      <c r="B32" s="132"/>
      <c r="C32" s="133"/>
      <c r="D32" s="137"/>
      <c r="E32" s="100"/>
      <c r="F32" s="100"/>
      <c r="G32" s="100"/>
      <c r="H32" s="100"/>
      <c r="I32" s="142">
        <f>SUM(B5:B31)/27</f>
        <v>1</v>
      </c>
      <c r="J32" s="98"/>
      <c r="K32" s="143"/>
      <c r="L32" s="143"/>
      <c r="M32" s="108"/>
      <c r="N32" s="106"/>
      <c r="O32" s="119"/>
      <c r="P32" s="119"/>
      <c r="Q32" s="93"/>
      <c r="R32" s="107"/>
      <c r="S32" s="110"/>
      <c r="T32" s="107"/>
      <c r="U32" s="107"/>
    </row>
    <row r="33" spans="1:21" ht="23.4" x14ac:dyDescent="0.45">
      <c r="A33" s="112"/>
      <c r="B33" s="144"/>
      <c r="C33" s="145"/>
      <c r="D33" s="144"/>
      <c r="E33" s="111"/>
      <c r="F33" s="112"/>
      <c r="G33" s="112"/>
      <c r="H33" s="112"/>
      <c r="I33" s="68"/>
      <c r="J33" s="68"/>
      <c r="K33" s="68" t="s">
        <v>26</v>
      </c>
      <c r="L33" s="68"/>
      <c r="M33" s="69"/>
      <c r="N33" s="69"/>
      <c r="O33" s="118"/>
      <c r="P33" s="118"/>
      <c r="Q33" s="69"/>
      <c r="R33" s="69"/>
      <c r="S33" s="69"/>
      <c r="T33" s="69"/>
      <c r="U33" s="69"/>
    </row>
    <row r="34" spans="1:21" ht="23.4" x14ac:dyDescent="0.45">
      <c r="A34" s="112"/>
      <c r="B34" s="144"/>
      <c r="C34" s="145"/>
      <c r="D34" s="144"/>
      <c r="E34" s="111"/>
      <c r="F34" s="112"/>
      <c r="G34" s="112"/>
      <c r="H34" s="112"/>
      <c r="I34" s="68"/>
      <c r="J34" s="68"/>
      <c r="K34" s="68"/>
      <c r="L34" s="68"/>
      <c r="M34" s="69"/>
      <c r="N34" s="69"/>
      <c r="O34" s="118"/>
      <c r="P34" s="118"/>
      <c r="Q34" s="69"/>
      <c r="R34" s="69"/>
      <c r="S34" s="69"/>
      <c r="T34" s="69"/>
      <c r="U34" s="69"/>
    </row>
    <row r="35" spans="1:21" ht="23.4" x14ac:dyDescent="0.45">
      <c r="A35" s="96"/>
      <c r="E35" s="102"/>
      <c r="F35" s="96"/>
      <c r="G35" s="96"/>
      <c r="H35" s="96"/>
      <c r="I35" s="69"/>
      <c r="J35" s="69"/>
      <c r="K35" s="69"/>
      <c r="L35" s="69"/>
      <c r="M35" s="69"/>
      <c r="N35" s="69"/>
      <c r="O35" s="118"/>
      <c r="P35" s="118"/>
      <c r="Q35" s="69"/>
      <c r="R35" s="69"/>
      <c r="S35" s="69"/>
      <c r="T35" s="69"/>
      <c r="U35" s="69"/>
    </row>
    <row r="36" spans="1:21" ht="23.4" x14ac:dyDescent="0.45">
      <c r="A36" s="96"/>
      <c r="E36" s="102"/>
      <c r="F36" s="96"/>
      <c r="G36" s="96"/>
      <c r="H36" s="96"/>
      <c r="I36" s="69"/>
      <c r="J36" s="69"/>
      <c r="K36" s="69"/>
      <c r="L36" s="69"/>
      <c r="M36" s="69"/>
      <c r="N36" s="69"/>
      <c r="O36" s="118"/>
      <c r="P36" s="118"/>
      <c r="Q36" s="69"/>
      <c r="R36" s="69"/>
      <c r="S36" s="69"/>
      <c r="T36" s="69"/>
      <c r="U36" s="69"/>
    </row>
    <row r="37" spans="1:21" ht="23.4" x14ac:dyDescent="0.45">
      <c r="A37" s="96"/>
      <c r="E37" s="102"/>
      <c r="F37" s="96"/>
      <c r="G37" s="96"/>
      <c r="H37" s="96"/>
      <c r="I37" s="69"/>
      <c r="J37" s="69"/>
      <c r="K37" s="69"/>
      <c r="L37" s="69"/>
      <c r="M37" s="69"/>
      <c r="N37" s="69"/>
      <c r="O37" s="118"/>
      <c r="P37" s="118"/>
      <c r="Q37" s="69"/>
      <c r="R37" s="69"/>
      <c r="S37" s="69"/>
      <c r="T37" s="69"/>
      <c r="U37" s="69"/>
    </row>
    <row r="38" spans="1:21" ht="23.4" x14ac:dyDescent="0.45">
      <c r="A38" s="96"/>
      <c r="E38" s="102"/>
      <c r="F38" s="96"/>
      <c r="G38" s="96"/>
      <c r="H38" s="96"/>
      <c r="I38" s="69"/>
      <c r="J38" s="69"/>
      <c r="K38" s="69"/>
      <c r="L38" s="69"/>
      <c r="M38" s="69"/>
      <c r="N38" s="69"/>
      <c r="O38" s="118"/>
      <c r="P38" s="118"/>
      <c r="Q38" s="69"/>
      <c r="R38" s="69"/>
      <c r="S38" s="69"/>
      <c r="T38" s="69"/>
      <c r="U38" s="69"/>
    </row>
    <row r="39" spans="1:21" ht="23.4" x14ac:dyDescent="0.45">
      <c r="A39" s="96"/>
      <c r="E39" s="102"/>
      <c r="F39" s="96"/>
      <c r="G39" s="96"/>
      <c r="H39" s="96"/>
      <c r="I39" s="69"/>
      <c r="J39" s="69"/>
      <c r="K39" s="69"/>
      <c r="L39" s="69"/>
      <c r="M39" s="69"/>
      <c r="N39" s="69"/>
      <c r="O39" s="118"/>
      <c r="P39" s="118"/>
      <c r="Q39" s="69"/>
      <c r="R39" s="69"/>
      <c r="S39" s="69"/>
      <c r="T39" s="69"/>
      <c r="U39" s="69"/>
    </row>
    <row r="40" spans="1:21" ht="23.4" x14ac:dyDescent="0.45">
      <c r="A40" s="96"/>
      <c r="E40" s="102"/>
      <c r="F40" s="96"/>
      <c r="G40" s="96"/>
      <c r="H40" s="96"/>
      <c r="I40" s="69"/>
      <c r="J40" s="69"/>
      <c r="K40" s="69"/>
      <c r="L40" s="69"/>
      <c r="M40" s="69"/>
      <c r="N40" s="69"/>
      <c r="O40" s="118"/>
      <c r="P40" s="118"/>
      <c r="Q40" s="69"/>
      <c r="R40" s="69"/>
      <c r="S40" s="69"/>
      <c r="T40" s="69"/>
      <c r="U40" s="69"/>
    </row>
    <row r="41" spans="1:21" ht="23.4" x14ac:dyDescent="0.45">
      <c r="A41" s="96"/>
      <c r="E41" s="102"/>
      <c r="F41" s="96"/>
      <c r="G41" s="96"/>
      <c r="H41" s="96"/>
      <c r="I41" s="69"/>
      <c r="J41" s="69"/>
      <c r="K41" s="69"/>
      <c r="L41" s="69"/>
      <c r="M41" s="69"/>
      <c r="N41" s="69"/>
      <c r="O41" s="118"/>
      <c r="P41" s="118"/>
      <c r="Q41" s="69"/>
      <c r="R41" s="69"/>
      <c r="S41" s="69"/>
      <c r="T41" s="69"/>
      <c r="U41" s="69"/>
    </row>
    <row r="42" spans="1:21" ht="23.4" x14ac:dyDescent="0.45">
      <c r="A42" s="96"/>
      <c r="E42" s="102"/>
      <c r="F42" s="96"/>
      <c r="G42" s="96"/>
      <c r="H42" s="96"/>
      <c r="J42" s="69"/>
      <c r="K42" s="69"/>
      <c r="L42" s="69"/>
      <c r="M42" s="69"/>
      <c r="N42" s="69"/>
      <c r="O42" s="118"/>
      <c r="P42" s="118"/>
      <c r="Q42" s="69"/>
      <c r="R42" s="69"/>
      <c r="S42" s="69"/>
      <c r="T42" s="69"/>
      <c r="U42" s="69"/>
    </row>
    <row r="43" spans="1:21" ht="23.4" x14ac:dyDescent="0.45">
      <c r="A43" s="96"/>
      <c r="E43" s="102"/>
      <c r="F43" s="96"/>
      <c r="G43" s="96"/>
      <c r="H43" s="96"/>
      <c r="J43" s="69"/>
      <c r="K43" s="69"/>
      <c r="L43" s="69"/>
      <c r="M43" s="69"/>
      <c r="N43" s="69"/>
      <c r="O43" s="118"/>
      <c r="P43" s="118"/>
      <c r="Q43" s="69"/>
      <c r="R43" s="69"/>
      <c r="S43" s="69"/>
      <c r="T43" s="69"/>
      <c r="U43" s="69"/>
    </row>
    <row r="44" spans="1:21" ht="23.4" x14ac:dyDescent="0.45">
      <c r="A44" s="96"/>
      <c r="E44" s="102"/>
      <c r="F44" s="96"/>
      <c r="G44" s="96"/>
      <c r="H44" s="96"/>
      <c r="J44" s="69"/>
      <c r="K44" s="69"/>
      <c r="L44" s="69"/>
      <c r="M44" s="69"/>
      <c r="N44" s="69"/>
      <c r="O44" s="118"/>
      <c r="P44" s="118"/>
      <c r="Q44" s="69"/>
      <c r="R44" s="69"/>
      <c r="S44" s="69"/>
      <c r="T44" s="69"/>
      <c r="U44" s="69"/>
    </row>
    <row r="45" spans="1:21" ht="23.4" x14ac:dyDescent="0.45">
      <c r="A45" s="96"/>
      <c r="E45" s="102"/>
      <c r="F45" s="96"/>
      <c r="G45" s="96"/>
      <c r="H45" s="96"/>
      <c r="J45" s="69"/>
      <c r="K45" s="69"/>
      <c r="L45" s="69"/>
      <c r="M45" s="69"/>
      <c r="N45" s="69"/>
      <c r="O45" s="118"/>
      <c r="P45" s="118"/>
      <c r="Q45" s="69"/>
      <c r="R45" s="69"/>
      <c r="S45" s="69"/>
      <c r="T45" s="69"/>
      <c r="U45" s="69"/>
    </row>
    <row r="46" spans="1:21" ht="23.4" x14ac:dyDescent="0.45">
      <c r="A46" s="96"/>
      <c r="E46" s="102"/>
      <c r="F46" s="96"/>
      <c r="G46" s="96"/>
      <c r="H46" s="96"/>
      <c r="J46" s="69"/>
      <c r="K46" s="69"/>
      <c r="L46" s="69"/>
      <c r="M46" s="69"/>
      <c r="N46" s="69"/>
      <c r="O46" s="118"/>
      <c r="P46" s="118"/>
      <c r="Q46" s="69"/>
      <c r="R46" s="69"/>
      <c r="S46" s="69"/>
      <c r="T46" s="69"/>
      <c r="U46" s="69"/>
    </row>
    <row r="47" spans="1:21" ht="23.4" x14ac:dyDescent="0.45">
      <c r="A47" s="96"/>
      <c r="E47" s="102"/>
      <c r="F47" s="96"/>
      <c r="G47" s="96"/>
      <c r="H47" s="96"/>
      <c r="J47" s="69"/>
      <c r="K47" s="69"/>
      <c r="L47" s="69"/>
      <c r="M47" s="69"/>
      <c r="N47" s="69"/>
      <c r="O47" s="118"/>
      <c r="P47" s="118"/>
      <c r="Q47" s="69"/>
      <c r="R47" s="69"/>
      <c r="S47" s="69"/>
      <c r="T47" s="69"/>
      <c r="U47" s="69"/>
    </row>
    <row r="48" spans="1:21" ht="23.4" x14ac:dyDescent="0.45">
      <c r="A48" s="96"/>
      <c r="E48" s="102"/>
      <c r="F48" s="96"/>
      <c r="G48" s="96"/>
      <c r="H48" s="96"/>
      <c r="J48" s="69"/>
      <c r="K48" s="69"/>
      <c r="L48" s="69"/>
      <c r="M48" s="69"/>
      <c r="N48" s="69"/>
      <c r="O48" s="118"/>
      <c r="P48" s="118"/>
      <c r="Q48" s="69"/>
      <c r="R48" s="69"/>
      <c r="S48" s="69"/>
      <c r="T48" s="69"/>
      <c r="U48" s="69"/>
    </row>
    <row r="49" spans="1:21" ht="23.4" x14ac:dyDescent="0.45">
      <c r="A49" s="96"/>
      <c r="E49" s="102"/>
      <c r="F49" s="96"/>
      <c r="G49" s="96"/>
      <c r="H49" s="96"/>
      <c r="J49" s="69"/>
      <c r="K49" s="69"/>
      <c r="L49" s="69"/>
      <c r="M49" s="69"/>
      <c r="N49" s="69"/>
      <c r="O49" s="118"/>
      <c r="P49" s="118"/>
      <c r="Q49" s="69"/>
      <c r="R49" s="69"/>
      <c r="S49" s="69"/>
      <c r="T49" s="69"/>
      <c r="U49" s="69"/>
    </row>
    <row r="50" spans="1:21" ht="23.4" x14ac:dyDescent="0.45">
      <c r="A50" s="96"/>
      <c r="E50" s="102"/>
      <c r="F50" s="96"/>
      <c r="G50" s="96"/>
      <c r="H50" s="96"/>
      <c r="J50" s="69"/>
      <c r="K50" s="69"/>
      <c r="L50" s="69"/>
      <c r="M50" s="69"/>
      <c r="N50" s="69"/>
      <c r="O50" s="118"/>
      <c r="P50" s="118"/>
      <c r="Q50" s="69"/>
      <c r="R50" s="69"/>
      <c r="S50" s="69"/>
      <c r="T50" s="69"/>
      <c r="U50" s="69"/>
    </row>
    <row r="51" spans="1:21" ht="23.4" x14ac:dyDescent="0.45">
      <c r="A51" s="96"/>
      <c r="E51" s="102"/>
      <c r="F51" s="96"/>
      <c r="G51" s="96"/>
      <c r="H51" s="96"/>
      <c r="J51" s="69"/>
      <c r="K51" s="69"/>
      <c r="L51" s="69"/>
      <c r="M51" s="69"/>
      <c r="N51" s="69"/>
      <c r="O51" s="118"/>
      <c r="P51" s="118"/>
      <c r="Q51" s="69"/>
      <c r="R51" s="69"/>
      <c r="S51" s="69"/>
      <c r="T51" s="69"/>
      <c r="U51" s="69"/>
    </row>
    <row r="52" spans="1:21" ht="23.4" x14ac:dyDescent="0.45">
      <c r="A52" s="96"/>
      <c r="E52" s="102"/>
      <c r="F52" s="96"/>
      <c r="G52" s="96"/>
      <c r="H52" s="96"/>
      <c r="J52" s="69"/>
      <c r="K52" s="69"/>
      <c r="L52" s="69"/>
      <c r="M52" s="69"/>
      <c r="N52" s="69"/>
      <c r="O52" s="118"/>
      <c r="P52" s="118"/>
      <c r="Q52" s="69"/>
      <c r="R52" s="69"/>
      <c r="S52" s="69"/>
      <c r="T52" s="69"/>
      <c r="U52" s="69"/>
    </row>
    <row r="53" spans="1:21" ht="23.4" x14ac:dyDescent="0.45">
      <c r="A53" s="96"/>
      <c r="E53" s="102"/>
      <c r="F53" s="96"/>
      <c r="G53" s="96"/>
      <c r="H53" s="96"/>
      <c r="J53" s="69"/>
      <c r="K53" s="69"/>
      <c r="L53" s="69"/>
      <c r="M53" s="69"/>
      <c r="N53" s="69"/>
      <c r="O53" s="118"/>
      <c r="P53" s="118"/>
      <c r="Q53" s="69"/>
      <c r="R53" s="69"/>
      <c r="S53" s="69"/>
      <c r="T53" s="69"/>
      <c r="U53" s="69"/>
    </row>
    <row r="54" spans="1:21" ht="23.4" x14ac:dyDescent="0.45">
      <c r="A54" s="96"/>
      <c r="E54" s="102"/>
      <c r="F54" s="96"/>
      <c r="G54" s="96"/>
      <c r="H54" s="96"/>
      <c r="J54" s="69"/>
      <c r="K54" s="69"/>
      <c r="L54" s="69"/>
      <c r="M54" s="69"/>
      <c r="N54" s="69"/>
      <c r="O54" s="118"/>
      <c r="P54" s="118"/>
      <c r="Q54" s="69"/>
      <c r="R54" s="69"/>
      <c r="S54" s="69"/>
      <c r="T54" s="69"/>
      <c r="U54" s="69"/>
    </row>
    <row r="55" spans="1:21" ht="23.4" x14ac:dyDescent="0.45">
      <c r="A55" s="96"/>
      <c r="E55" s="102"/>
      <c r="F55" s="96"/>
      <c r="G55" s="96"/>
      <c r="H55" s="96"/>
      <c r="J55" s="69"/>
      <c r="K55" s="69"/>
      <c r="L55" s="69"/>
      <c r="M55" s="69"/>
      <c r="N55" s="69"/>
      <c r="O55" s="118"/>
      <c r="P55" s="118"/>
      <c r="Q55" s="69"/>
      <c r="R55" s="69"/>
      <c r="S55" s="69"/>
      <c r="T55" s="69"/>
      <c r="U55" s="69"/>
    </row>
    <row r="56" spans="1:21" ht="23.4" x14ac:dyDescent="0.45">
      <c r="A56" s="96"/>
      <c r="E56" s="102"/>
      <c r="F56" s="96"/>
      <c r="G56" s="96"/>
      <c r="H56" s="96"/>
      <c r="J56" s="69"/>
      <c r="K56" s="69"/>
      <c r="L56" s="69"/>
      <c r="M56" s="69"/>
      <c r="N56" s="69"/>
      <c r="O56" s="118"/>
      <c r="P56" s="118"/>
      <c r="Q56" s="69"/>
      <c r="R56" s="69"/>
      <c r="S56" s="69"/>
      <c r="T56" s="69"/>
      <c r="U56" s="69"/>
    </row>
    <row r="57" spans="1:21" ht="23.4" x14ac:dyDescent="0.45">
      <c r="A57" s="96"/>
      <c r="E57" s="102"/>
      <c r="F57" s="96"/>
      <c r="G57" s="96"/>
      <c r="H57" s="96"/>
      <c r="J57" s="69"/>
      <c r="K57" s="69"/>
      <c r="L57" s="69"/>
      <c r="M57" s="69"/>
      <c r="N57" s="69"/>
      <c r="O57" s="118"/>
      <c r="P57" s="118"/>
      <c r="Q57" s="69"/>
      <c r="R57" s="69"/>
      <c r="S57" s="69"/>
      <c r="T57" s="69"/>
      <c r="U57" s="69"/>
    </row>
    <row r="58" spans="1:21" ht="23.4" x14ac:dyDescent="0.45">
      <c r="A58" s="96"/>
      <c r="E58" s="102"/>
      <c r="F58" s="96"/>
      <c r="G58" s="96"/>
      <c r="H58" s="96"/>
      <c r="J58" s="69"/>
      <c r="K58" s="69"/>
      <c r="L58" s="69"/>
      <c r="M58" s="69"/>
      <c r="N58" s="69"/>
      <c r="O58" s="118"/>
      <c r="P58" s="118"/>
      <c r="Q58" s="69"/>
      <c r="R58" s="69"/>
      <c r="S58" s="69"/>
      <c r="T58" s="69"/>
      <c r="U58" s="69"/>
    </row>
    <row r="59" spans="1:21" ht="23.4" x14ac:dyDescent="0.45">
      <c r="A59" s="96"/>
      <c r="E59" s="102"/>
      <c r="F59" s="96"/>
      <c r="G59" s="96"/>
      <c r="H59" s="96"/>
      <c r="J59" s="69"/>
      <c r="K59" s="69"/>
      <c r="L59" s="69"/>
      <c r="M59" s="69"/>
      <c r="N59" s="69"/>
      <c r="O59" s="118"/>
      <c r="P59" s="118"/>
      <c r="Q59" s="69"/>
      <c r="R59" s="69"/>
      <c r="S59" s="69"/>
      <c r="T59" s="69"/>
      <c r="U59" s="69"/>
    </row>
    <row r="60" spans="1:21" ht="23.4" x14ac:dyDescent="0.45">
      <c r="A60" s="96"/>
      <c r="E60" s="102"/>
      <c r="F60" s="96"/>
      <c r="G60" s="96"/>
      <c r="H60" s="96"/>
      <c r="J60" s="69"/>
      <c r="K60" s="69"/>
      <c r="L60" s="69"/>
      <c r="M60" s="69"/>
      <c r="N60" s="69"/>
      <c r="O60" s="118"/>
      <c r="P60" s="118"/>
      <c r="Q60" s="69"/>
      <c r="R60" s="69"/>
      <c r="S60" s="69"/>
      <c r="T60" s="69"/>
      <c r="U60" s="69"/>
    </row>
    <row r="61" spans="1:21" ht="23.4" x14ac:dyDescent="0.45">
      <c r="A61" s="96"/>
      <c r="E61" s="102"/>
      <c r="F61" s="96"/>
      <c r="G61" s="96"/>
      <c r="H61" s="96"/>
      <c r="J61" s="69"/>
      <c r="K61" s="69"/>
      <c r="L61" s="69"/>
      <c r="M61" s="69"/>
      <c r="N61" s="69"/>
      <c r="O61" s="118"/>
      <c r="P61" s="118"/>
      <c r="Q61" s="69"/>
      <c r="R61" s="69"/>
      <c r="S61" s="69"/>
      <c r="T61" s="69"/>
      <c r="U61" s="69"/>
    </row>
    <row r="62" spans="1:21" ht="23.4" x14ac:dyDescent="0.45">
      <c r="A62" s="96"/>
      <c r="E62" s="102"/>
      <c r="F62" s="96"/>
      <c r="G62" s="96"/>
      <c r="H62" s="96"/>
      <c r="J62" s="69"/>
      <c r="K62" s="69"/>
      <c r="L62" s="69"/>
      <c r="M62" s="69"/>
      <c r="N62" s="69"/>
      <c r="O62" s="118"/>
      <c r="P62" s="118"/>
      <c r="Q62" s="69"/>
      <c r="R62" s="69"/>
      <c r="S62" s="69"/>
      <c r="T62" s="69"/>
      <c r="U62" s="69"/>
    </row>
    <row r="63" spans="1:21" ht="23.4" x14ac:dyDescent="0.45">
      <c r="A63" s="96"/>
      <c r="E63" s="102"/>
      <c r="F63" s="96"/>
      <c r="G63" s="96"/>
      <c r="H63" s="96"/>
      <c r="J63" s="69"/>
      <c r="K63" s="69"/>
      <c r="L63" s="69"/>
      <c r="M63" s="69"/>
      <c r="N63" s="69"/>
      <c r="O63" s="118"/>
      <c r="P63" s="118"/>
      <c r="Q63" s="69"/>
      <c r="R63" s="69"/>
      <c r="S63" s="69"/>
      <c r="T63" s="69"/>
      <c r="U63" s="69"/>
    </row>
    <row r="64" spans="1:21" ht="23.4" x14ac:dyDescent="0.45">
      <c r="A64" s="96"/>
      <c r="E64" s="102"/>
      <c r="F64" s="96"/>
      <c r="G64" s="96"/>
      <c r="H64" s="96"/>
      <c r="J64" s="69"/>
      <c r="K64" s="69"/>
      <c r="L64" s="69"/>
      <c r="M64" s="69"/>
      <c r="N64" s="69"/>
      <c r="O64" s="118"/>
      <c r="P64" s="118"/>
      <c r="Q64" s="69"/>
      <c r="R64" s="69"/>
      <c r="S64" s="69"/>
      <c r="T64" s="69"/>
      <c r="U64" s="69"/>
    </row>
    <row r="65" spans="1:21" ht="23.4" x14ac:dyDescent="0.45">
      <c r="A65" s="96"/>
      <c r="E65" s="102"/>
      <c r="F65" s="96"/>
      <c r="G65" s="96"/>
      <c r="H65" s="96"/>
      <c r="J65" s="69"/>
      <c r="K65" s="69"/>
      <c r="L65" s="69"/>
      <c r="M65" s="69"/>
      <c r="N65" s="69"/>
      <c r="O65" s="118"/>
      <c r="P65" s="118"/>
      <c r="Q65" s="69"/>
      <c r="R65" s="69"/>
      <c r="S65" s="69"/>
      <c r="T65" s="69"/>
      <c r="U65" s="69"/>
    </row>
    <row r="66" spans="1:21" ht="23.4" x14ac:dyDescent="0.45">
      <c r="A66" s="96"/>
      <c r="E66" s="102"/>
      <c r="F66" s="96"/>
      <c r="G66" s="96"/>
      <c r="H66" s="96"/>
      <c r="J66" s="69"/>
      <c r="K66" s="69"/>
      <c r="L66" s="69"/>
      <c r="M66" s="69"/>
      <c r="N66" s="69"/>
      <c r="O66" s="118"/>
      <c r="P66" s="118"/>
      <c r="Q66" s="69"/>
      <c r="R66" s="69"/>
      <c r="S66" s="69"/>
      <c r="T66" s="69"/>
      <c r="U66" s="69"/>
    </row>
    <row r="67" spans="1:21" ht="23.4" x14ac:dyDescent="0.45">
      <c r="A67" s="96"/>
      <c r="E67" s="102"/>
      <c r="F67" s="96"/>
      <c r="G67" s="96"/>
      <c r="H67" s="96"/>
      <c r="J67" s="69"/>
      <c r="K67" s="69"/>
      <c r="L67" s="69"/>
      <c r="M67" s="69"/>
      <c r="N67" s="69"/>
      <c r="O67" s="118"/>
      <c r="P67" s="118"/>
      <c r="Q67" s="69"/>
      <c r="R67" s="69"/>
      <c r="S67" s="69"/>
      <c r="T67" s="69"/>
      <c r="U67" s="69"/>
    </row>
    <row r="68" spans="1:21" ht="23.4" x14ac:dyDescent="0.45">
      <c r="A68" s="96"/>
      <c r="E68" s="102"/>
      <c r="F68" s="96"/>
      <c r="G68" s="96"/>
      <c r="H68" s="96"/>
      <c r="J68" s="69"/>
      <c r="K68" s="69"/>
      <c r="L68" s="69"/>
      <c r="M68" s="69"/>
      <c r="N68" s="69"/>
      <c r="O68" s="118"/>
      <c r="P68" s="118"/>
      <c r="Q68" s="69"/>
      <c r="R68" s="69"/>
      <c r="S68" s="69"/>
      <c r="T68" s="69"/>
      <c r="U68" s="69"/>
    </row>
    <row r="69" spans="1:21" ht="23.4" x14ac:dyDescent="0.45">
      <c r="A69" s="96"/>
      <c r="E69" s="102"/>
      <c r="F69" s="96"/>
      <c r="G69" s="96"/>
      <c r="H69" s="96"/>
      <c r="J69" s="69"/>
      <c r="K69" s="69"/>
      <c r="L69" s="69"/>
      <c r="M69" s="69"/>
      <c r="N69" s="69"/>
      <c r="O69" s="118"/>
      <c r="P69" s="118"/>
      <c r="Q69" s="69"/>
      <c r="R69" s="69"/>
      <c r="S69" s="69"/>
      <c r="T69" s="69"/>
      <c r="U69" s="69"/>
    </row>
    <row r="70" spans="1:21" ht="23.4" x14ac:dyDescent="0.45">
      <c r="A70" s="96"/>
      <c r="E70" s="102"/>
      <c r="F70" s="96"/>
      <c r="G70" s="96"/>
      <c r="H70" s="96"/>
      <c r="J70" s="69"/>
      <c r="K70" s="69"/>
      <c r="L70" s="69"/>
      <c r="M70" s="69"/>
      <c r="N70" s="69"/>
      <c r="O70" s="118"/>
      <c r="P70" s="118"/>
      <c r="Q70" s="69"/>
      <c r="R70" s="69"/>
      <c r="S70" s="69"/>
      <c r="T70" s="69"/>
      <c r="U70" s="69"/>
    </row>
    <row r="71" spans="1:21" ht="23.4" x14ac:dyDescent="0.45">
      <c r="A71" s="96"/>
      <c r="E71" s="102"/>
      <c r="F71" s="96"/>
      <c r="G71" s="96"/>
      <c r="H71" s="96"/>
      <c r="J71" s="69"/>
      <c r="K71" s="69"/>
      <c r="L71" s="69"/>
      <c r="M71" s="69"/>
      <c r="N71" s="69"/>
      <c r="O71" s="118"/>
      <c r="P71" s="118"/>
      <c r="Q71" s="69"/>
      <c r="R71" s="69"/>
      <c r="S71" s="69"/>
      <c r="T71" s="69"/>
      <c r="U71" s="69"/>
    </row>
    <row r="72" spans="1:21" ht="23.4" x14ac:dyDescent="0.45">
      <c r="A72" s="96"/>
      <c r="E72" s="102"/>
      <c r="F72" s="96"/>
      <c r="G72" s="96"/>
      <c r="H72" s="96"/>
      <c r="J72" s="69"/>
      <c r="K72" s="69"/>
      <c r="L72" s="69"/>
      <c r="M72" s="69"/>
      <c r="N72" s="69"/>
      <c r="O72" s="118"/>
      <c r="P72" s="118"/>
      <c r="Q72" s="69"/>
      <c r="R72" s="69"/>
      <c r="S72" s="69"/>
      <c r="T72" s="69"/>
      <c r="U72" s="69"/>
    </row>
    <row r="73" spans="1:21" ht="23.4" x14ac:dyDescent="0.45">
      <c r="A73" s="96"/>
      <c r="E73" s="102"/>
      <c r="F73" s="96"/>
      <c r="G73" s="96"/>
      <c r="H73" s="96"/>
      <c r="J73" s="69"/>
      <c r="K73" s="69"/>
      <c r="L73" s="69"/>
      <c r="M73" s="69"/>
      <c r="N73" s="69"/>
      <c r="O73" s="118"/>
      <c r="P73" s="118"/>
      <c r="Q73" s="69"/>
      <c r="R73" s="69"/>
      <c r="S73" s="69"/>
      <c r="T73" s="69"/>
      <c r="U73" s="69"/>
    </row>
    <row r="74" spans="1:21" ht="23.4" x14ac:dyDescent="0.45">
      <c r="A74" s="96"/>
      <c r="E74" s="102"/>
      <c r="F74" s="96"/>
      <c r="G74" s="96"/>
      <c r="H74" s="96"/>
      <c r="J74" s="69"/>
      <c r="K74" s="69"/>
      <c r="L74" s="69"/>
      <c r="M74" s="69"/>
      <c r="N74" s="69"/>
      <c r="O74" s="118"/>
      <c r="P74" s="118"/>
      <c r="Q74" s="69"/>
      <c r="R74" s="69"/>
      <c r="S74" s="69"/>
      <c r="T74" s="69"/>
      <c r="U74" s="69"/>
    </row>
    <row r="75" spans="1:21" ht="23.4" x14ac:dyDescent="0.45">
      <c r="A75" s="96"/>
      <c r="E75" s="102"/>
      <c r="F75" s="96"/>
      <c r="G75" s="96"/>
      <c r="H75" s="96"/>
      <c r="J75" s="69"/>
      <c r="K75" s="69"/>
      <c r="L75" s="69"/>
      <c r="M75" s="69"/>
      <c r="N75" s="69"/>
      <c r="O75" s="118"/>
      <c r="P75" s="118"/>
      <c r="Q75" s="69"/>
      <c r="R75" s="69"/>
      <c r="S75" s="69"/>
      <c r="T75" s="69"/>
      <c r="U75" s="69"/>
    </row>
    <row r="76" spans="1:21" ht="23.4" x14ac:dyDescent="0.45">
      <c r="A76" s="96"/>
      <c r="E76" s="102"/>
      <c r="F76" s="96"/>
      <c r="G76" s="96"/>
      <c r="H76" s="96"/>
      <c r="J76" s="69"/>
      <c r="K76" s="69"/>
      <c r="L76" s="69"/>
      <c r="M76" s="69"/>
      <c r="N76" s="69"/>
      <c r="O76" s="118"/>
      <c r="P76" s="118"/>
      <c r="Q76" s="69"/>
      <c r="R76" s="69"/>
      <c r="S76" s="69"/>
      <c r="T76" s="69"/>
      <c r="U76" s="69"/>
    </row>
    <row r="77" spans="1:21" ht="23.4" x14ac:dyDescent="0.45">
      <c r="A77" s="96"/>
      <c r="E77" s="102"/>
      <c r="F77" s="96"/>
      <c r="G77" s="96"/>
      <c r="H77" s="96"/>
      <c r="J77" s="69"/>
      <c r="K77" s="69"/>
      <c r="L77" s="69"/>
      <c r="M77" s="69"/>
      <c r="N77" s="69"/>
      <c r="O77" s="118"/>
      <c r="P77" s="118"/>
      <c r="Q77" s="69"/>
      <c r="R77" s="69"/>
      <c r="S77" s="69"/>
      <c r="T77" s="69"/>
      <c r="U77" s="69"/>
    </row>
    <row r="78" spans="1:21" ht="23.4" x14ac:dyDescent="0.45">
      <c r="A78" s="96"/>
      <c r="E78" s="102"/>
      <c r="F78" s="96"/>
      <c r="G78" s="96"/>
      <c r="H78" s="96"/>
      <c r="J78" s="69"/>
      <c r="K78" s="69"/>
      <c r="L78" s="69"/>
      <c r="M78" s="69"/>
      <c r="N78" s="69"/>
      <c r="O78" s="118"/>
      <c r="P78" s="118"/>
      <c r="Q78" s="69"/>
      <c r="R78" s="69"/>
      <c r="S78" s="69"/>
      <c r="T78" s="69"/>
      <c r="U78" s="69"/>
    </row>
    <row r="79" spans="1:21" ht="23.4" x14ac:dyDescent="0.45">
      <c r="A79" s="96"/>
      <c r="E79" s="102"/>
      <c r="F79" s="96"/>
      <c r="G79" s="96"/>
      <c r="H79" s="96"/>
      <c r="J79" s="69"/>
      <c r="K79" s="69"/>
      <c r="L79" s="69"/>
      <c r="M79" s="69"/>
      <c r="N79" s="69"/>
      <c r="O79" s="118"/>
      <c r="P79" s="118"/>
      <c r="Q79" s="69"/>
      <c r="R79" s="69"/>
      <c r="S79" s="69"/>
      <c r="T79" s="69"/>
      <c r="U79" s="69"/>
    </row>
    <row r="80" spans="1:21" ht="23.4" x14ac:dyDescent="0.45">
      <c r="A80" s="96"/>
      <c r="E80" s="102"/>
      <c r="F80" s="96"/>
      <c r="G80" s="96"/>
      <c r="H80" s="96"/>
      <c r="J80" s="69"/>
      <c r="K80" s="69"/>
      <c r="L80" s="69"/>
      <c r="M80" s="69"/>
      <c r="N80" s="69"/>
      <c r="O80" s="118"/>
      <c r="P80" s="118"/>
      <c r="Q80" s="69"/>
      <c r="R80" s="69"/>
      <c r="S80" s="69"/>
      <c r="T80" s="69"/>
      <c r="U80" s="69"/>
    </row>
    <row r="81" spans="1:21" ht="23.4" x14ac:dyDescent="0.45">
      <c r="A81" s="96"/>
      <c r="E81" s="102"/>
      <c r="F81" s="96"/>
      <c r="G81" s="96"/>
      <c r="H81" s="96"/>
      <c r="J81" s="69"/>
      <c r="K81" s="69"/>
      <c r="L81" s="69"/>
      <c r="M81" s="69"/>
      <c r="N81" s="69"/>
      <c r="O81" s="118"/>
      <c r="P81" s="118"/>
      <c r="Q81" s="69"/>
      <c r="R81" s="69"/>
      <c r="S81" s="69"/>
      <c r="T81" s="69"/>
      <c r="U81" s="69"/>
    </row>
    <row r="82" spans="1:21" ht="23.4" x14ac:dyDescent="0.45">
      <c r="A82" s="96"/>
      <c r="E82" s="102"/>
      <c r="F82" s="96"/>
      <c r="G82" s="96"/>
      <c r="H82" s="96"/>
      <c r="J82" s="69"/>
      <c r="K82" s="69"/>
      <c r="L82" s="69"/>
      <c r="M82" s="69"/>
      <c r="N82" s="69"/>
      <c r="O82" s="118"/>
      <c r="P82" s="118"/>
      <c r="Q82" s="69"/>
      <c r="R82" s="69"/>
      <c r="S82" s="69"/>
      <c r="T82" s="69"/>
      <c r="U82" s="69"/>
    </row>
    <row r="83" spans="1:21" ht="23.4" x14ac:dyDescent="0.45">
      <c r="A83" s="96"/>
      <c r="E83" s="102"/>
      <c r="F83" s="96"/>
      <c r="G83" s="96"/>
      <c r="H83" s="96"/>
      <c r="J83" s="69"/>
      <c r="K83" s="69"/>
      <c r="L83" s="69"/>
      <c r="M83" s="69"/>
      <c r="N83" s="69"/>
      <c r="O83" s="118"/>
      <c r="P83" s="118"/>
      <c r="Q83" s="69"/>
      <c r="R83" s="69"/>
      <c r="S83" s="69"/>
      <c r="T83" s="69"/>
      <c r="U83" s="69"/>
    </row>
    <row r="84" spans="1:21" ht="23.4" x14ac:dyDescent="0.45">
      <c r="A84" s="96"/>
      <c r="E84" s="102"/>
      <c r="F84" s="96"/>
      <c r="G84" s="96"/>
      <c r="H84" s="96"/>
      <c r="J84" s="69"/>
      <c r="K84" s="69"/>
      <c r="L84" s="69"/>
      <c r="M84" s="69"/>
      <c r="N84" s="69"/>
      <c r="O84" s="118"/>
      <c r="P84" s="118"/>
      <c r="Q84" s="69"/>
      <c r="R84" s="69"/>
      <c r="S84" s="69"/>
      <c r="T84" s="69"/>
      <c r="U84" s="69"/>
    </row>
    <row r="85" spans="1:21" ht="23.4" x14ac:dyDescent="0.45">
      <c r="A85" s="96"/>
      <c r="E85" s="102"/>
      <c r="F85" s="96"/>
      <c r="G85" s="96"/>
      <c r="H85" s="96"/>
      <c r="J85" s="69"/>
      <c r="K85" s="69"/>
      <c r="L85" s="69"/>
      <c r="M85" s="69"/>
      <c r="N85" s="69"/>
      <c r="O85" s="118"/>
      <c r="P85" s="118"/>
      <c r="Q85" s="69"/>
      <c r="R85" s="69"/>
      <c r="S85" s="69"/>
      <c r="T85" s="69"/>
      <c r="U85" s="69"/>
    </row>
    <row r="86" spans="1:21" ht="23.4" x14ac:dyDescent="0.45">
      <c r="A86" s="96"/>
      <c r="E86" s="102"/>
      <c r="F86" s="96"/>
      <c r="G86" s="96"/>
      <c r="H86" s="96"/>
      <c r="J86" s="69"/>
      <c r="K86" s="69"/>
      <c r="L86" s="69"/>
      <c r="M86" s="69"/>
      <c r="N86" s="69"/>
      <c r="O86" s="118"/>
      <c r="P86" s="118"/>
      <c r="Q86" s="69"/>
      <c r="R86" s="69"/>
      <c r="S86" s="69"/>
      <c r="T86" s="69"/>
      <c r="U86" s="69"/>
    </row>
    <row r="87" spans="1:21" ht="23.4" x14ac:dyDescent="0.45">
      <c r="A87" s="96"/>
      <c r="E87" s="102"/>
      <c r="F87" s="96"/>
      <c r="G87" s="96"/>
      <c r="H87" s="96"/>
      <c r="J87" s="69"/>
      <c r="K87" s="69"/>
      <c r="L87" s="69"/>
      <c r="M87" s="69"/>
      <c r="N87" s="69"/>
      <c r="O87" s="118"/>
      <c r="P87" s="118"/>
      <c r="Q87" s="69"/>
      <c r="R87" s="69"/>
      <c r="S87" s="69"/>
      <c r="T87" s="69"/>
      <c r="U87" s="69"/>
    </row>
    <row r="88" spans="1:21" ht="23.4" x14ac:dyDescent="0.45">
      <c r="A88" s="96"/>
      <c r="E88" s="102"/>
      <c r="F88" s="96"/>
      <c r="G88" s="96"/>
      <c r="H88" s="96"/>
      <c r="J88" s="69"/>
      <c r="K88" s="69"/>
      <c r="L88" s="69"/>
      <c r="M88" s="69"/>
      <c r="N88" s="69"/>
      <c r="O88" s="118"/>
      <c r="P88" s="118"/>
      <c r="Q88" s="69"/>
      <c r="R88" s="69"/>
      <c r="S88" s="69"/>
      <c r="T88" s="69"/>
      <c r="U88" s="69"/>
    </row>
    <row r="89" spans="1:21" ht="23.4" x14ac:dyDescent="0.45">
      <c r="A89" s="96"/>
      <c r="E89" s="102"/>
      <c r="F89" s="96"/>
      <c r="G89" s="96"/>
      <c r="H89" s="96"/>
      <c r="J89" s="69"/>
      <c r="K89" s="69"/>
      <c r="L89" s="69"/>
      <c r="M89" s="69"/>
      <c r="N89" s="69"/>
      <c r="O89" s="118"/>
      <c r="P89" s="118"/>
      <c r="Q89" s="69"/>
      <c r="R89" s="69"/>
      <c r="S89" s="69"/>
      <c r="T89" s="69"/>
      <c r="U89" s="69"/>
    </row>
    <row r="90" spans="1:21" ht="23.4" x14ac:dyDescent="0.45">
      <c r="A90" s="96"/>
      <c r="E90" s="102"/>
      <c r="F90" s="96"/>
      <c r="G90" s="96"/>
      <c r="H90" s="96"/>
      <c r="J90" s="69"/>
      <c r="K90" s="69"/>
      <c r="L90" s="69"/>
      <c r="M90" s="69"/>
      <c r="N90" s="69"/>
      <c r="O90" s="118"/>
      <c r="P90" s="118"/>
      <c r="Q90" s="69"/>
      <c r="R90" s="69"/>
      <c r="S90" s="69"/>
      <c r="T90" s="69"/>
      <c r="U90" s="69"/>
    </row>
    <row r="91" spans="1:21" ht="23.4" x14ac:dyDescent="0.45">
      <c r="A91" s="96"/>
      <c r="E91" s="102"/>
      <c r="F91" s="96"/>
      <c r="G91" s="96"/>
      <c r="H91" s="96"/>
      <c r="J91" s="69"/>
      <c r="K91" s="69"/>
      <c r="L91" s="69"/>
      <c r="M91" s="69"/>
      <c r="N91" s="69"/>
      <c r="O91" s="118"/>
      <c r="P91" s="118"/>
      <c r="Q91" s="69"/>
      <c r="R91" s="69"/>
      <c r="S91" s="69"/>
      <c r="T91" s="69"/>
      <c r="U91" s="69"/>
    </row>
    <row r="92" spans="1:21" ht="23.4" x14ac:dyDescent="0.45">
      <c r="A92" s="96"/>
      <c r="E92" s="102"/>
      <c r="F92" s="96"/>
      <c r="G92" s="96"/>
      <c r="H92" s="96"/>
      <c r="J92" s="69"/>
      <c r="K92" s="69"/>
      <c r="L92" s="69"/>
      <c r="M92" s="69"/>
      <c r="N92" s="69"/>
      <c r="O92" s="118"/>
      <c r="P92" s="118"/>
      <c r="Q92" s="69"/>
      <c r="R92" s="69"/>
      <c r="S92" s="69"/>
      <c r="T92" s="69"/>
      <c r="U92" s="69"/>
    </row>
    <row r="93" spans="1:21" ht="23.4" x14ac:dyDescent="0.45">
      <c r="A93" s="96"/>
      <c r="E93" s="102"/>
      <c r="F93" s="96"/>
      <c r="G93" s="96"/>
      <c r="H93" s="96"/>
      <c r="J93" s="69"/>
      <c r="K93" s="69"/>
      <c r="L93" s="69"/>
      <c r="M93" s="69"/>
      <c r="N93" s="69"/>
      <c r="O93" s="118"/>
      <c r="P93" s="118"/>
      <c r="Q93" s="69"/>
      <c r="R93" s="69"/>
      <c r="S93" s="69"/>
      <c r="T93" s="69"/>
      <c r="U93" s="69"/>
    </row>
    <row r="94" spans="1:21" ht="23.4" x14ac:dyDescent="0.45">
      <c r="A94" s="96"/>
      <c r="E94" s="102"/>
      <c r="F94" s="96"/>
      <c r="G94" s="96"/>
      <c r="H94" s="96"/>
      <c r="J94" s="69"/>
      <c r="K94" s="69"/>
      <c r="L94" s="69"/>
      <c r="M94" s="69"/>
      <c r="N94" s="69"/>
      <c r="O94" s="118"/>
      <c r="P94" s="118"/>
      <c r="Q94" s="69"/>
      <c r="R94" s="69"/>
      <c r="S94" s="69"/>
      <c r="T94" s="69"/>
      <c r="U94" s="69"/>
    </row>
    <row r="95" spans="1:21" ht="23.4" x14ac:dyDescent="0.45">
      <c r="A95" s="96"/>
      <c r="E95" s="102"/>
      <c r="F95" s="96"/>
      <c r="G95" s="96"/>
      <c r="H95" s="96"/>
      <c r="J95" s="69"/>
      <c r="K95" s="69"/>
      <c r="L95" s="69"/>
      <c r="M95" s="69"/>
      <c r="N95" s="69"/>
      <c r="O95" s="118"/>
      <c r="P95" s="118"/>
      <c r="Q95" s="69"/>
      <c r="R95" s="69"/>
      <c r="S95" s="69"/>
      <c r="T95" s="69"/>
      <c r="U95" s="69"/>
    </row>
    <row r="96" spans="1:21" ht="23.4" x14ac:dyDescent="0.45">
      <c r="A96" s="96"/>
      <c r="E96" s="102"/>
      <c r="F96" s="96"/>
      <c r="G96" s="96"/>
      <c r="H96" s="96"/>
      <c r="J96" s="69"/>
      <c r="K96" s="69"/>
      <c r="L96" s="69"/>
      <c r="M96" s="69"/>
      <c r="N96" s="69"/>
      <c r="O96" s="118"/>
      <c r="P96" s="118"/>
      <c r="Q96" s="69"/>
      <c r="R96" s="69"/>
      <c r="S96" s="69"/>
      <c r="T96" s="69"/>
      <c r="U96" s="69"/>
    </row>
    <row r="97" spans="1:21" ht="23.4" x14ac:dyDescent="0.45">
      <c r="A97" s="96"/>
      <c r="E97" s="102"/>
      <c r="F97" s="96"/>
      <c r="G97" s="96"/>
      <c r="H97" s="96"/>
      <c r="J97" s="69"/>
      <c r="K97" s="69"/>
      <c r="L97" s="69"/>
      <c r="M97" s="69"/>
      <c r="N97" s="69"/>
      <c r="O97" s="118"/>
      <c r="P97" s="118"/>
      <c r="Q97" s="69"/>
      <c r="R97" s="69"/>
      <c r="S97" s="69"/>
      <c r="T97" s="69"/>
      <c r="U97" s="69"/>
    </row>
    <row r="98" spans="1:21" ht="23.4" x14ac:dyDescent="0.45">
      <c r="A98" s="96"/>
      <c r="E98" s="102"/>
      <c r="F98" s="96"/>
      <c r="G98" s="96"/>
      <c r="H98" s="96"/>
      <c r="J98" s="69"/>
      <c r="K98" s="69"/>
      <c r="L98" s="69"/>
      <c r="M98" s="69"/>
      <c r="N98" s="69"/>
      <c r="O98" s="118"/>
      <c r="P98" s="118"/>
      <c r="Q98" s="69"/>
      <c r="R98" s="69"/>
      <c r="S98" s="69"/>
      <c r="T98" s="69"/>
      <c r="U98" s="69"/>
    </row>
    <row r="99" spans="1:21" ht="23.4" x14ac:dyDescent="0.45">
      <c r="A99" s="96"/>
      <c r="E99" s="102"/>
      <c r="F99" s="96"/>
      <c r="G99" s="96"/>
      <c r="H99" s="96"/>
      <c r="J99" s="69"/>
      <c r="K99" s="69"/>
      <c r="L99" s="69"/>
      <c r="M99" s="69"/>
      <c r="N99" s="69"/>
      <c r="O99" s="118"/>
      <c r="P99" s="118"/>
      <c r="Q99" s="69"/>
      <c r="R99" s="69"/>
      <c r="S99" s="69"/>
      <c r="T99" s="69"/>
      <c r="U99" s="69"/>
    </row>
    <row r="100" spans="1:21" ht="23.4" x14ac:dyDescent="0.45">
      <c r="A100" s="96"/>
      <c r="E100" s="102"/>
      <c r="F100" s="96"/>
      <c r="G100" s="96"/>
      <c r="H100" s="96"/>
      <c r="J100" s="69"/>
      <c r="K100" s="69"/>
      <c r="L100" s="69"/>
      <c r="M100" s="69"/>
      <c r="N100" s="69"/>
      <c r="O100" s="118"/>
      <c r="P100" s="118"/>
      <c r="Q100" s="69"/>
      <c r="R100" s="69"/>
      <c r="S100" s="69"/>
      <c r="T100" s="69"/>
      <c r="U100" s="69"/>
    </row>
    <row r="101" spans="1:21" ht="23.4" x14ac:dyDescent="0.45">
      <c r="A101" s="96"/>
      <c r="E101" s="102"/>
      <c r="F101" s="96"/>
      <c r="G101" s="96"/>
      <c r="H101" s="96"/>
      <c r="J101" s="69"/>
      <c r="K101" s="69"/>
      <c r="L101" s="69"/>
      <c r="M101" s="69"/>
      <c r="N101" s="69"/>
      <c r="O101" s="118"/>
      <c r="P101" s="118"/>
      <c r="Q101" s="69"/>
      <c r="R101" s="69"/>
      <c r="S101" s="69"/>
      <c r="T101" s="69"/>
      <c r="U101" s="69"/>
    </row>
    <row r="102" spans="1:21" ht="23.4" x14ac:dyDescent="0.45">
      <c r="A102" s="96"/>
      <c r="E102" s="102"/>
      <c r="F102" s="96"/>
      <c r="G102" s="96"/>
      <c r="H102" s="96"/>
      <c r="J102" s="69"/>
      <c r="K102" s="69"/>
      <c r="L102" s="69"/>
      <c r="M102" s="69"/>
      <c r="N102" s="69"/>
      <c r="O102" s="118"/>
      <c r="P102" s="118"/>
      <c r="Q102" s="69"/>
      <c r="R102" s="69"/>
      <c r="S102" s="69"/>
      <c r="T102" s="69"/>
      <c r="U102" s="69"/>
    </row>
    <row r="103" spans="1:21" ht="23.4" x14ac:dyDescent="0.45">
      <c r="A103" s="96"/>
      <c r="E103" s="102"/>
      <c r="F103" s="96"/>
      <c r="G103" s="96"/>
      <c r="H103" s="96"/>
      <c r="J103" s="69"/>
      <c r="K103" s="69"/>
      <c r="L103" s="69"/>
      <c r="M103" s="69"/>
      <c r="N103" s="69"/>
      <c r="O103" s="118"/>
      <c r="P103" s="118"/>
      <c r="Q103" s="69"/>
      <c r="R103" s="69"/>
      <c r="S103" s="69"/>
      <c r="T103" s="69"/>
      <c r="U103" s="69"/>
    </row>
    <row r="104" spans="1:21" ht="23.4" x14ac:dyDescent="0.45">
      <c r="A104" s="96"/>
      <c r="E104" s="102"/>
      <c r="F104" s="96"/>
      <c r="G104" s="96"/>
      <c r="H104" s="96"/>
      <c r="J104" s="69"/>
      <c r="K104" s="69"/>
      <c r="L104" s="69"/>
      <c r="M104" s="69"/>
      <c r="N104" s="69"/>
      <c r="O104" s="118"/>
      <c r="P104" s="118"/>
      <c r="Q104" s="69"/>
      <c r="R104" s="69"/>
      <c r="S104" s="69"/>
      <c r="T104" s="69"/>
      <c r="U104" s="69"/>
    </row>
    <row r="105" spans="1:21" ht="23.4" x14ac:dyDescent="0.45">
      <c r="A105" s="96"/>
      <c r="E105" s="102"/>
      <c r="F105" s="96"/>
      <c r="G105" s="96"/>
      <c r="H105" s="96"/>
      <c r="J105" s="69"/>
      <c r="K105" s="69"/>
      <c r="L105" s="69"/>
      <c r="M105" s="69"/>
      <c r="N105" s="69"/>
      <c r="O105" s="118"/>
      <c r="P105" s="118"/>
      <c r="Q105" s="69"/>
      <c r="R105" s="69"/>
      <c r="S105" s="69"/>
      <c r="T105" s="69"/>
      <c r="U105" s="69"/>
    </row>
    <row r="106" spans="1:21" ht="23.4" x14ac:dyDescent="0.45">
      <c r="A106" s="96"/>
      <c r="E106" s="102"/>
      <c r="F106" s="96"/>
      <c r="G106" s="96"/>
      <c r="H106" s="96"/>
      <c r="J106" s="69"/>
      <c r="K106" s="69"/>
      <c r="L106" s="69"/>
      <c r="M106" s="69"/>
      <c r="N106" s="69"/>
      <c r="O106" s="118"/>
      <c r="P106" s="118"/>
      <c r="Q106" s="69"/>
      <c r="R106" s="69"/>
      <c r="S106" s="69"/>
      <c r="T106" s="69"/>
      <c r="U106" s="69"/>
    </row>
    <row r="107" spans="1:21" ht="23.4" x14ac:dyDescent="0.45">
      <c r="A107" s="96"/>
      <c r="E107" s="102"/>
      <c r="F107" s="96"/>
      <c r="G107" s="96"/>
      <c r="H107" s="96"/>
      <c r="J107" s="69"/>
      <c r="K107" s="69"/>
      <c r="L107" s="69"/>
      <c r="M107" s="69"/>
      <c r="N107" s="69"/>
      <c r="O107" s="118"/>
      <c r="P107" s="118"/>
      <c r="Q107" s="69"/>
      <c r="R107" s="69"/>
      <c r="S107" s="69"/>
      <c r="T107" s="69"/>
      <c r="U107" s="69"/>
    </row>
    <row r="108" spans="1:21" ht="23.4" x14ac:dyDescent="0.45">
      <c r="A108" s="96"/>
      <c r="E108" s="102"/>
      <c r="F108" s="96"/>
      <c r="G108" s="96"/>
      <c r="H108" s="96"/>
      <c r="J108" s="69"/>
      <c r="K108" s="69"/>
      <c r="L108" s="69"/>
      <c r="M108" s="69"/>
      <c r="N108" s="69"/>
      <c r="O108" s="118"/>
      <c r="P108" s="118"/>
      <c r="Q108" s="69"/>
      <c r="R108" s="69"/>
      <c r="S108" s="69"/>
      <c r="T108" s="69"/>
      <c r="U108" s="69"/>
    </row>
    <row r="109" spans="1:21" ht="23.4" x14ac:dyDescent="0.45">
      <c r="A109" s="96"/>
      <c r="E109" s="102"/>
      <c r="F109" s="96"/>
      <c r="G109" s="96"/>
      <c r="H109" s="96"/>
      <c r="J109" s="69"/>
      <c r="K109" s="69"/>
      <c r="L109" s="69"/>
      <c r="M109" s="69"/>
      <c r="N109" s="69"/>
      <c r="O109" s="118"/>
      <c r="P109" s="118"/>
      <c r="Q109" s="69"/>
      <c r="R109" s="69"/>
      <c r="S109" s="69"/>
      <c r="T109" s="69"/>
      <c r="U109" s="69"/>
    </row>
    <row r="110" spans="1:21" ht="23.4" x14ac:dyDescent="0.45">
      <c r="A110" s="96"/>
      <c r="E110" s="102"/>
      <c r="F110" s="96"/>
      <c r="G110" s="96"/>
      <c r="H110" s="96"/>
      <c r="J110" s="69"/>
      <c r="K110" s="69"/>
      <c r="L110" s="69"/>
      <c r="M110" s="69"/>
      <c r="N110" s="69"/>
      <c r="O110" s="118"/>
      <c r="P110" s="118"/>
      <c r="Q110" s="69"/>
      <c r="R110" s="69"/>
      <c r="S110" s="69"/>
      <c r="T110" s="69"/>
      <c r="U110" s="69"/>
    </row>
    <row r="111" spans="1:21" ht="23.4" x14ac:dyDescent="0.45">
      <c r="A111" s="96"/>
      <c r="E111" s="102"/>
      <c r="F111" s="96"/>
      <c r="G111" s="96"/>
      <c r="H111" s="96"/>
      <c r="J111" s="69"/>
      <c r="K111" s="69"/>
      <c r="L111" s="69"/>
      <c r="M111" s="69"/>
      <c r="N111" s="69"/>
      <c r="O111" s="118"/>
      <c r="P111" s="118"/>
      <c r="Q111" s="69"/>
      <c r="R111" s="69"/>
      <c r="S111" s="69"/>
      <c r="T111" s="69"/>
      <c r="U111" s="69"/>
    </row>
    <row r="112" spans="1:21" ht="23.4" x14ac:dyDescent="0.45">
      <c r="A112" s="96"/>
      <c r="E112" s="102"/>
      <c r="F112" s="96"/>
      <c r="G112" s="96"/>
      <c r="H112" s="96"/>
      <c r="J112" s="69"/>
      <c r="K112" s="69"/>
      <c r="L112" s="69"/>
      <c r="M112" s="69"/>
      <c r="N112" s="69"/>
      <c r="O112" s="118"/>
      <c r="P112" s="118"/>
      <c r="Q112" s="69"/>
      <c r="R112" s="69"/>
      <c r="S112" s="69"/>
      <c r="T112" s="69"/>
      <c r="U112" s="69"/>
    </row>
    <row r="113" spans="1:21" ht="23.4" x14ac:dyDescent="0.45">
      <c r="A113" s="96"/>
      <c r="E113" s="102"/>
      <c r="F113" s="96"/>
      <c r="G113" s="96"/>
      <c r="H113" s="96"/>
      <c r="J113" s="69"/>
      <c r="K113" s="69"/>
      <c r="L113" s="69"/>
      <c r="M113" s="69"/>
      <c r="N113" s="69"/>
      <c r="O113" s="118"/>
      <c r="P113" s="118"/>
      <c r="Q113" s="69"/>
      <c r="R113" s="69"/>
      <c r="S113" s="69"/>
      <c r="T113" s="69"/>
      <c r="U113" s="69"/>
    </row>
    <row r="114" spans="1:21" ht="23.4" x14ac:dyDescent="0.45">
      <c r="A114" s="96"/>
      <c r="E114" s="102"/>
      <c r="F114" s="96"/>
      <c r="G114" s="96"/>
      <c r="H114" s="96"/>
      <c r="J114" s="69"/>
      <c r="K114" s="69"/>
      <c r="L114" s="69"/>
      <c r="M114" s="69"/>
      <c r="N114" s="69"/>
      <c r="O114" s="118"/>
      <c r="P114" s="118"/>
      <c r="Q114" s="69"/>
      <c r="R114" s="69"/>
      <c r="S114" s="69"/>
      <c r="T114" s="69"/>
      <c r="U114" s="69"/>
    </row>
    <row r="115" spans="1:21" ht="23.4" x14ac:dyDescent="0.45">
      <c r="A115" s="96"/>
      <c r="E115" s="102"/>
      <c r="F115" s="96"/>
      <c r="G115" s="96"/>
      <c r="H115" s="96"/>
      <c r="J115" s="69"/>
      <c r="K115" s="69"/>
      <c r="L115" s="69"/>
      <c r="M115" s="69"/>
      <c r="N115" s="69"/>
      <c r="O115" s="118"/>
      <c r="P115" s="118"/>
      <c r="Q115" s="69"/>
      <c r="R115" s="69"/>
      <c r="S115" s="69"/>
      <c r="T115" s="69"/>
      <c r="U115" s="69"/>
    </row>
    <row r="116" spans="1:21" ht="23.4" x14ac:dyDescent="0.45">
      <c r="A116" s="96"/>
      <c r="E116" s="102"/>
      <c r="F116" s="96"/>
      <c r="G116" s="96"/>
      <c r="H116" s="96"/>
      <c r="J116" s="69"/>
      <c r="K116" s="69"/>
      <c r="L116" s="69"/>
      <c r="M116" s="69"/>
      <c r="N116" s="69"/>
      <c r="O116" s="118"/>
      <c r="P116" s="118"/>
      <c r="Q116" s="69"/>
      <c r="R116" s="69"/>
      <c r="S116" s="69"/>
      <c r="T116" s="69"/>
      <c r="U116" s="69"/>
    </row>
    <row r="117" spans="1:21" ht="23.4" x14ac:dyDescent="0.45">
      <c r="A117" s="96"/>
      <c r="E117" s="102"/>
      <c r="F117" s="96"/>
      <c r="G117" s="96"/>
      <c r="H117" s="96"/>
      <c r="J117" s="69"/>
      <c r="K117" s="69"/>
      <c r="L117" s="69"/>
      <c r="M117" s="69"/>
      <c r="N117" s="69"/>
      <c r="O117" s="118"/>
      <c r="P117" s="118"/>
      <c r="Q117" s="69"/>
      <c r="R117" s="69"/>
      <c r="S117" s="69"/>
      <c r="T117" s="69"/>
      <c r="U117" s="69"/>
    </row>
    <row r="118" spans="1:21" ht="23.4" x14ac:dyDescent="0.45">
      <c r="A118" s="96"/>
      <c r="E118" s="102"/>
      <c r="F118" s="96"/>
      <c r="G118" s="96"/>
      <c r="H118" s="96"/>
      <c r="J118" s="69"/>
      <c r="K118" s="69"/>
      <c r="L118" s="69"/>
      <c r="M118" s="69"/>
      <c r="N118" s="69"/>
      <c r="O118" s="118"/>
      <c r="P118" s="118"/>
      <c r="Q118" s="69"/>
      <c r="R118" s="69"/>
      <c r="S118" s="69"/>
      <c r="T118" s="69"/>
      <c r="U118" s="69"/>
    </row>
    <row r="119" spans="1:21" ht="23.4" x14ac:dyDescent="0.45">
      <c r="A119" s="96"/>
      <c r="E119" s="102"/>
      <c r="F119" s="96"/>
      <c r="G119" s="96"/>
      <c r="H119" s="96"/>
      <c r="J119" s="69"/>
      <c r="K119" s="69"/>
      <c r="L119" s="69"/>
      <c r="M119" s="69"/>
      <c r="N119" s="69"/>
      <c r="O119" s="118"/>
      <c r="P119" s="118"/>
      <c r="Q119" s="69"/>
      <c r="R119" s="69"/>
      <c r="S119" s="69"/>
      <c r="T119" s="69"/>
      <c r="U119" s="69"/>
    </row>
    <row r="120" spans="1:21" ht="23.4" x14ac:dyDescent="0.45">
      <c r="A120" s="96"/>
      <c r="E120" s="102"/>
      <c r="F120" s="96"/>
      <c r="G120" s="96"/>
      <c r="H120" s="96"/>
      <c r="J120" s="69"/>
      <c r="K120" s="69"/>
      <c r="L120" s="69"/>
      <c r="M120" s="69"/>
      <c r="N120" s="69"/>
      <c r="O120" s="118"/>
      <c r="P120" s="118"/>
      <c r="Q120" s="69"/>
      <c r="R120" s="69"/>
      <c r="S120" s="69"/>
      <c r="T120" s="69"/>
      <c r="U120" s="69"/>
    </row>
    <row r="121" spans="1:21" ht="23.4" x14ac:dyDescent="0.45">
      <c r="A121" s="96"/>
      <c r="E121" s="102"/>
      <c r="F121" s="96"/>
      <c r="G121" s="96"/>
      <c r="H121" s="96"/>
      <c r="J121" s="69"/>
      <c r="K121" s="69"/>
      <c r="L121" s="69"/>
      <c r="M121" s="69"/>
      <c r="N121" s="69"/>
      <c r="O121" s="118"/>
      <c r="P121" s="118"/>
      <c r="Q121" s="69"/>
      <c r="R121" s="69"/>
      <c r="S121" s="69"/>
      <c r="T121" s="69"/>
      <c r="U121" s="69"/>
    </row>
    <row r="122" spans="1:21" ht="23.4" x14ac:dyDescent="0.45">
      <c r="A122" s="96"/>
      <c r="E122" s="102"/>
      <c r="F122" s="96"/>
      <c r="G122" s="96"/>
      <c r="H122" s="96"/>
      <c r="J122" s="69"/>
      <c r="K122" s="69"/>
      <c r="L122" s="69"/>
      <c r="M122" s="69"/>
      <c r="N122" s="69"/>
      <c r="O122" s="118"/>
      <c r="P122" s="118"/>
      <c r="Q122" s="69"/>
      <c r="R122" s="69"/>
      <c r="S122" s="69"/>
      <c r="T122" s="69"/>
      <c r="U122" s="69"/>
    </row>
    <row r="123" spans="1:21" ht="23.4" x14ac:dyDescent="0.45">
      <c r="A123" s="96"/>
      <c r="E123" s="102"/>
      <c r="F123" s="96"/>
      <c r="G123" s="96"/>
      <c r="H123" s="96"/>
      <c r="J123" s="69"/>
      <c r="K123" s="69"/>
      <c r="L123" s="69"/>
      <c r="M123" s="69"/>
      <c r="N123" s="69"/>
      <c r="O123" s="118"/>
      <c r="P123" s="118"/>
      <c r="Q123" s="69"/>
      <c r="R123" s="69"/>
      <c r="S123" s="69"/>
      <c r="T123" s="69"/>
      <c r="U123" s="69"/>
    </row>
    <row r="124" spans="1:21" ht="23.4" x14ac:dyDescent="0.45">
      <c r="A124" s="96"/>
      <c r="E124" s="102"/>
      <c r="F124" s="96"/>
      <c r="G124" s="96"/>
      <c r="H124" s="96"/>
      <c r="J124" s="69"/>
      <c r="K124" s="69"/>
      <c r="L124" s="69"/>
      <c r="M124" s="69"/>
      <c r="N124" s="69"/>
      <c r="O124" s="118"/>
      <c r="P124" s="118"/>
      <c r="Q124" s="69"/>
      <c r="R124" s="69"/>
      <c r="S124" s="69"/>
      <c r="T124" s="69"/>
      <c r="U124" s="69"/>
    </row>
    <row r="125" spans="1:21" ht="23.4" x14ac:dyDescent="0.45">
      <c r="A125" s="96"/>
      <c r="E125" s="102"/>
      <c r="F125" s="96"/>
      <c r="G125" s="96"/>
      <c r="H125" s="96"/>
      <c r="J125" s="69"/>
      <c r="K125" s="69"/>
      <c r="L125" s="69"/>
      <c r="M125" s="69"/>
      <c r="N125" s="69"/>
      <c r="O125" s="118"/>
      <c r="P125" s="118"/>
      <c r="Q125" s="69"/>
      <c r="R125" s="69"/>
      <c r="S125" s="69"/>
      <c r="T125" s="69"/>
      <c r="U125" s="69"/>
    </row>
    <row r="126" spans="1:21" ht="23.4" x14ac:dyDescent="0.45">
      <c r="A126" s="96"/>
      <c r="E126" s="102"/>
      <c r="F126" s="96"/>
      <c r="G126" s="96"/>
      <c r="H126" s="96"/>
      <c r="J126" s="69"/>
      <c r="K126" s="69"/>
      <c r="L126" s="69"/>
      <c r="M126" s="69"/>
      <c r="N126" s="69"/>
      <c r="O126" s="118"/>
      <c r="P126" s="118"/>
      <c r="Q126" s="69"/>
      <c r="R126" s="69"/>
      <c r="S126" s="69"/>
      <c r="T126" s="69"/>
      <c r="U126" s="69"/>
    </row>
    <row r="127" spans="1:21" ht="23.4" x14ac:dyDescent="0.45">
      <c r="A127" s="96"/>
      <c r="E127" s="102"/>
      <c r="F127" s="96"/>
      <c r="G127" s="96"/>
      <c r="H127" s="96"/>
      <c r="J127" s="69"/>
      <c r="K127" s="69"/>
      <c r="L127" s="69"/>
      <c r="M127" s="69"/>
      <c r="N127" s="69"/>
      <c r="O127" s="118"/>
      <c r="P127" s="118"/>
      <c r="Q127" s="69"/>
      <c r="R127" s="69"/>
      <c r="S127" s="69"/>
      <c r="T127" s="69"/>
      <c r="U127" s="69"/>
    </row>
    <row r="128" spans="1:21" ht="23.4" x14ac:dyDescent="0.45">
      <c r="A128" s="96"/>
      <c r="E128" s="102"/>
      <c r="F128" s="96"/>
      <c r="G128" s="96"/>
      <c r="H128" s="96"/>
      <c r="J128" s="69"/>
      <c r="K128" s="69"/>
      <c r="L128" s="69"/>
      <c r="M128" s="69"/>
      <c r="N128" s="69"/>
      <c r="O128" s="118"/>
      <c r="P128" s="118"/>
      <c r="Q128" s="69"/>
      <c r="R128" s="69"/>
      <c r="S128" s="69"/>
      <c r="T128" s="69"/>
      <c r="U128" s="69"/>
    </row>
    <row r="129" spans="1:21" ht="23.4" x14ac:dyDescent="0.45">
      <c r="A129" s="96"/>
      <c r="E129" s="102"/>
      <c r="F129" s="96"/>
      <c r="G129" s="96"/>
      <c r="H129" s="96"/>
      <c r="J129" s="69"/>
      <c r="K129" s="69"/>
      <c r="L129" s="69"/>
      <c r="M129" s="69"/>
      <c r="N129" s="69"/>
      <c r="O129" s="118"/>
      <c r="P129" s="118"/>
      <c r="Q129" s="69"/>
      <c r="R129" s="69"/>
      <c r="S129" s="69"/>
      <c r="T129" s="69"/>
      <c r="U129" s="69"/>
    </row>
    <row r="130" spans="1:21" ht="23.4" x14ac:dyDescent="0.45">
      <c r="A130" s="96"/>
      <c r="E130" s="102"/>
      <c r="F130" s="96"/>
      <c r="G130" s="96"/>
      <c r="H130" s="96"/>
      <c r="J130" s="69"/>
      <c r="K130" s="69"/>
      <c r="L130" s="69"/>
      <c r="M130" s="69"/>
      <c r="N130" s="69"/>
      <c r="O130" s="118"/>
      <c r="P130" s="118"/>
      <c r="Q130" s="69"/>
      <c r="R130" s="69"/>
      <c r="S130" s="69"/>
      <c r="T130" s="69"/>
      <c r="U130" s="69"/>
    </row>
    <row r="131" spans="1:21" ht="23.4" x14ac:dyDescent="0.45">
      <c r="A131" s="96"/>
      <c r="E131" s="102"/>
      <c r="F131" s="96"/>
      <c r="G131" s="96"/>
      <c r="H131" s="96"/>
      <c r="J131" s="69"/>
      <c r="K131" s="69"/>
      <c r="L131" s="69"/>
      <c r="M131" s="69"/>
      <c r="N131" s="69"/>
      <c r="O131" s="118"/>
      <c r="P131" s="118"/>
      <c r="Q131" s="69"/>
      <c r="R131" s="69"/>
      <c r="S131" s="69"/>
      <c r="T131" s="69"/>
      <c r="U131" s="69"/>
    </row>
    <row r="132" spans="1:21" ht="23.4" x14ac:dyDescent="0.45">
      <c r="A132" s="96"/>
      <c r="E132" s="102"/>
      <c r="F132" s="96"/>
      <c r="G132" s="96"/>
      <c r="H132" s="96"/>
      <c r="J132" s="69"/>
      <c r="K132" s="69"/>
      <c r="L132" s="69"/>
      <c r="M132" s="69"/>
      <c r="N132" s="69"/>
      <c r="O132" s="118"/>
      <c r="P132" s="118"/>
      <c r="Q132" s="69"/>
      <c r="R132" s="69"/>
      <c r="S132" s="69"/>
      <c r="T132" s="69"/>
      <c r="U132" s="69"/>
    </row>
    <row r="133" spans="1:21" ht="23.4" x14ac:dyDescent="0.45">
      <c r="A133" s="96"/>
      <c r="E133" s="102"/>
      <c r="F133" s="96"/>
      <c r="G133" s="96"/>
      <c r="H133" s="96"/>
      <c r="J133" s="69"/>
      <c r="K133" s="69"/>
      <c r="L133" s="69"/>
      <c r="M133" s="69"/>
      <c r="N133" s="69"/>
      <c r="O133" s="118"/>
      <c r="P133" s="118"/>
      <c r="Q133" s="69"/>
      <c r="R133" s="69"/>
      <c r="S133" s="69"/>
      <c r="T133" s="69"/>
      <c r="U133" s="69"/>
    </row>
    <row r="134" spans="1:21" ht="23.4" x14ac:dyDescent="0.45">
      <c r="A134" s="96"/>
      <c r="E134" s="102"/>
      <c r="F134" s="96"/>
      <c r="G134" s="96"/>
      <c r="H134" s="96"/>
      <c r="J134" s="69"/>
      <c r="K134" s="69"/>
      <c r="L134" s="69"/>
      <c r="M134" s="69"/>
      <c r="N134" s="69"/>
      <c r="O134" s="118"/>
      <c r="P134" s="118"/>
      <c r="Q134" s="69"/>
      <c r="R134" s="69"/>
      <c r="S134" s="69"/>
      <c r="T134" s="69"/>
      <c r="U134" s="69"/>
    </row>
    <row r="135" spans="1:21" ht="23.4" x14ac:dyDescent="0.45">
      <c r="A135" s="96"/>
      <c r="E135" s="102"/>
      <c r="F135" s="96"/>
      <c r="G135" s="96"/>
      <c r="H135" s="96"/>
      <c r="J135" s="69"/>
      <c r="K135" s="69"/>
      <c r="L135" s="69"/>
      <c r="M135" s="69"/>
      <c r="N135" s="69"/>
      <c r="O135" s="118"/>
      <c r="P135" s="118"/>
      <c r="Q135" s="69"/>
      <c r="R135" s="69"/>
      <c r="S135" s="69"/>
      <c r="T135" s="69"/>
      <c r="U135" s="69"/>
    </row>
    <row r="136" spans="1:21" ht="23.4" x14ac:dyDescent="0.45">
      <c r="A136" s="96"/>
      <c r="E136" s="102"/>
      <c r="F136" s="96"/>
      <c r="G136" s="96"/>
      <c r="H136" s="96"/>
      <c r="J136" s="69"/>
      <c r="K136" s="69"/>
      <c r="L136" s="69"/>
      <c r="M136" s="69"/>
      <c r="N136" s="69"/>
      <c r="O136" s="118"/>
      <c r="P136" s="118"/>
      <c r="Q136" s="69"/>
      <c r="R136" s="69"/>
      <c r="S136" s="69"/>
      <c r="T136" s="69"/>
      <c r="U136" s="69"/>
    </row>
    <row r="137" spans="1:21" ht="23.4" x14ac:dyDescent="0.45">
      <c r="A137" s="96"/>
      <c r="E137" s="102"/>
      <c r="F137" s="96"/>
      <c r="G137" s="96"/>
      <c r="H137" s="96"/>
      <c r="J137" s="69"/>
      <c r="K137" s="69"/>
      <c r="L137" s="69"/>
      <c r="M137" s="69"/>
      <c r="N137" s="69"/>
      <c r="O137" s="118"/>
      <c r="P137" s="118"/>
      <c r="Q137" s="69"/>
      <c r="R137" s="69"/>
      <c r="S137" s="69"/>
      <c r="T137" s="69"/>
      <c r="U137" s="69"/>
    </row>
    <row r="138" spans="1:21" ht="23.4" x14ac:dyDescent="0.45">
      <c r="A138" s="96"/>
      <c r="E138" s="102"/>
      <c r="F138" s="96"/>
      <c r="G138" s="96"/>
      <c r="H138" s="96"/>
      <c r="J138" s="69"/>
      <c r="K138" s="69"/>
      <c r="L138" s="69"/>
      <c r="M138" s="69"/>
      <c r="N138" s="69"/>
      <c r="O138" s="118"/>
      <c r="P138" s="118"/>
      <c r="Q138" s="69"/>
      <c r="R138" s="69"/>
      <c r="S138" s="69"/>
      <c r="T138" s="69"/>
      <c r="U138" s="69"/>
    </row>
    <row r="139" spans="1:21" ht="23.4" x14ac:dyDescent="0.45">
      <c r="A139" s="96"/>
      <c r="E139" s="102"/>
      <c r="F139" s="96"/>
      <c r="G139" s="96"/>
      <c r="H139" s="96"/>
      <c r="J139" s="69"/>
      <c r="K139" s="69"/>
      <c r="L139" s="69"/>
      <c r="M139" s="69"/>
      <c r="N139" s="69"/>
      <c r="O139" s="118"/>
      <c r="P139" s="118"/>
      <c r="Q139" s="69"/>
      <c r="R139" s="69"/>
      <c r="S139" s="69"/>
      <c r="T139" s="69"/>
      <c r="U139" s="69"/>
    </row>
    <row r="140" spans="1:21" ht="23.4" x14ac:dyDescent="0.45">
      <c r="A140" s="96"/>
      <c r="E140" s="102"/>
      <c r="F140" s="96"/>
      <c r="G140" s="96"/>
      <c r="H140" s="96"/>
      <c r="J140" s="69"/>
      <c r="K140" s="69"/>
      <c r="L140" s="69"/>
      <c r="M140" s="69"/>
      <c r="N140" s="69"/>
      <c r="O140" s="118"/>
      <c r="P140" s="118"/>
      <c r="Q140" s="69"/>
      <c r="R140" s="69"/>
      <c r="S140" s="69"/>
      <c r="T140" s="69"/>
      <c r="U140" s="69"/>
    </row>
    <row r="141" spans="1:21" ht="23.4" x14ac:dyDescent="0.45">
      <c r="A141" s="96"/>
      <c r="E141" s="102"/>
      <c r="F141" s="96"/>
      <c r="G141" s="96"/>
      <c r="H141" s="96"/>
      <c r="J141" s="69"/>
      <c r="K141" s="69"/>
      <c r="L141" s="69"/>
      <c r="M141" s="69"/>
      <c r="N141" s="69"/>
      <c r="O141" s="118"/>
      <c r="P141" s="118"/>
      <c r="Q141" s="69"/>
      <c r="R141" s="69"/>
      <c r="S141" s="69"/>
      <c r="T141" s="69"/>
      <c r="U141" s="69"/>
    </row>
    <row r="142" spans="1:21" ht="23.4" x14ac:dyDescent="0.45">
      <c r="A142" s="96"/>
      <c r="E142" s="102"/>
      <c r="F142" s="96"/>
      <c r="G142" s="96"/>
      <c r="H142" s="96"/>
      <c r="J142" s="69"/>
      <c r="K142" s="69"/>
      <c r="L142" s="69"/>
      <c r="M142" s="69"/>
      <c r="N142" s="69"/>
      <c r="O142" s="118"/>
      <c r="P142" s="118"/>
      <c r="Q142" s="69"/>
      <c r="R142" s="69"/>
      <c r="S142" s="69"/>
      <c r="T142" s="69"/>
      <c r="U142" s="69"/>
    </row>
    <row r="143" spans="1:21" ht="23.4" x14ac:dyDescent="0.45">
      <c r="A143" s="96"/>
      <c r="E143" s="102"/>
      <c r="F143" s="96"/>
      <c r="G143" s="96"/>
      <c r="H143" s="96"/>
      <c r="J143" s="69"/>
      <c r="K143" s="69"/>
      <c r="L143" s="69"/>
      <c r="M143" s="69"/>
      <c r="N143" s="69"/>
      <c r="O143" s="118"/>
      <c r="P143" s="118"/>
      <c r="Q143" s="69"/>
      <c r="R143" s="69"/>
      <c r="S143" s="69"/>
      <c r="T143" s="69"/>
      <c r="U143" s="69"/>
    </row>
    <row r="144" spans="1:21" ht="23.4" x14ac:dyDescent="0.45">
      <c r="A144" s="96"/>
      <c r="E144" s="102"/>
      <c r="F144" s="96"/>
      <c r="G144" s="96"/>
      <c r="H144" s="96"/>
      <c r="J144" s="69"/>
      <c r="K144" s="69"/>
      <c r="L144" s="69"/>
      <c r="M144" s="69"/>
      <c r="N144" s="69"/>
      <c r="O144" s="118"/>
      <c r="P144" s="118"/>
      <c r="Q144" s="69"/>
      <c r="R144" s="69"/>
      <c r="S144" s="69"/>
      <c r="T144" s="69"/>
      <c r="U144" s="69"/>
    </row>
    <row r="145" spans="1:21" ht="23.4" x14ac:dyDescent="0.45">
      <c r="A145" s="96"/>
      <c r="E145" s="102"/>
      <c r="F145" s="96"/>
      <c r="G145" s="96"/>
      <c r="H145" s="96"/>
      <c r="J145" s="69"/>
      <c r="K145" s="69"/>
      <c r="L145" s="69"/>
      <c r="M145" s="69"/>
      <c r="N145" s="69"/>
      <c r="O145" s="118"/>
      <c r="P145" s="118"/>
      <c r="Q145" s="69"/>
      <c r="R145" s="69"/>
      <c r="S145" s="69"/>
      <c r="T145" s="69"/>
      <c r="U145" s="69"/>
    </row>
    <row r="146" spans="1:21" ht="23.4" x14ac:dyDescent="0.45">
      <c r="A146" s="96"/>
      <c r="E146" s="102"/>
      <c r="F146" s="96"/>
      <c r="G146" s="96"/>
      <c r="H146" s="96"/>
      <c r="J146" s="69"/>
      <c r="K146" s="69"/>
      <c r="L146" s="69"/>
      <c r="M146" s="69"/>
      <c r="N146" s="69"/>
      <c r="O146" s="118"/>
      <c r="P146" s="118"/>
      <c r="Q146" s="69"/>
      <c r="R146" s="69"/>
      <c r="S146" s="69"/>
      <c r="T146" s="69"/>
      <c r="U146" s="69"/>
    </row>
    <row r="147" spans="1:21" ht="23.4" x14ac:dyDescent="0.45">
      <c r="A147" s="96"/>
      <c r="E147" s="102"/>
      <c r="F147" s="96"/>
      <c r="G147" s="96"/>
      <c r="H147" s="96"/>
      <c r="J147" s="69"/>
      <c r="K147" s="69"/>
      <c r="L147" s="69"/>
      <c r="M147" s="69"/>
      <c r="N147" s="69"/>
      <c r="O147" s="118"/>
      <c r="P147" s="118"/>
      <c r="Q147" s="69"/>
      <c r="R147" s="69"/>
      <c r="S147" s="69"/>
      <c r="T147" s="69"/>
      <c r="U147" s="69"/>
    </row>
    <row r="148" spans="1:21" ht="23.4" x14ac:dyDescent="0.45">
      <c r="A148" s="96"/>
      <c r="E148" s="102"/>
      <c r="F148" s="96"/>
      <c r="G148" s="96"/>
      <c r="H148" s="96"/>
      <c r="J148" s="69"/>
      <c r="K148" s="69"/>
      <c r="L148" s="69"/>
      <c r="M148" s="69"/>
      <c r="N148" s="69"/>
      <c r="O148" s="118"/>
      <c r="P148" s="118"/>
      <c r="Q148" s="69"/>
      <c r="R148" s="69"/>
      <c r="S148" s="69"/>
      <c r="T148" s="69"/>
      <c r="U148" s="69"/>
    </row>
    <row r="149" spans="1:21" ht="23.4" x14ac:dyDescent="0.45">
      <c r="A149" s="96"/>
      <c r="E149" s="102"/>
      <c r="F149" s="96"/>
      <c r="G149" s="96"/>
      <c r="H149" s="96"/>
      <c r="J149" s="69"/>
      <c r="K149" s="69"/>
      <c r="L149" s="69"/>
      <c r="M149" s="69"/>
      <c r="N149" s="69"/>
      <c r="O149" s="118"/>
      <c r="P149" s="118"/>
      <c r="Q149" s="69"/>
      <c r="R149" s="69"/>
      <c r="S149" s="69"/>
      <c r="T149" s="69"/>
      <c r="U149" s="69"/>
    </row>
    <row r="150" spans="1:21" ht="23.4" x14ac:dyDescent="0.45">
      <c r="A150" s="96"/>
      <c r="E150" s="102"/>
      <c r="F150" s="96"/>
      <c r="G150" s="96"/>
      <c r="H150" s="96"/>
      <c r="J150" s="69"/>
      <c r="K150" s="69"/>
      <c r="L150" s="69"/>
      <c r="M150" s="69"/>
      <c r="N150" s="69"/>
      <c r="O150" s="118"/>
      <c r="P150" s="118"/>
      <c r="Q150" s="69"/>
      <c r="R150" s="69"/>
      <c r="S150" s="69"/>
      <c r="T150" s="69"/>
      <c r="U150" s="69"/>
    </row>
    <row r="151" spans="1:21" ht="23.4" x14ac:dyDescent="0.45">
      <c r="A151" s="96"/>
      <c r="E151" s="102"/>
      <c r="F151" s="96"/>
      <c r="G151" s="96"/>
      <c r="H151" s="96"/>
      <c r="J151" s="69"/>
      <c r="K151" s="69"/>
      <c r="L151" s="69"/>
      <c r="M151" s="69"/>
      <c r="N151" s="69"/>
      <c r="O151" s="118"/>
      <c r="P151" s="118"/>
      <c r="Q151" s="69"/>
      <c r="R151" s="69"/>
      <c r="S151" s="69"/>
      <c r="T151" s="69"/>
      <c r="U151" s="69"/>
    </row>
    <row r="152" spans="1:21" ht="23.4" x14ac:dyDescent="0.45">
      <c r="A152" s="96"/>
      <c r="E152" s="102"/>
      <c r="F152" s="96"/>
      <c r="G152" s="96"/>
      <c r="H152" s="96"/>
      <c r="J152" s="69"/>
      <c r="K152" s="69"/>
      <c r="L152" s="69"/>
      <c r="M152" s="69"/>
      <c r="N152" s="69"/>
      <c r="O152" s="118"/>
      <c r="P152" s="118"/>
      <c r="Q152" s="69"/>
      <c r="R152" s="69"/>
      <c r="S152" s="69"/>
      <c r="T152" s="69"/>
      <c r="U152" s="69"/>
    </row>
    <row r="153" spans="1:21" ht="23.4" x14ac:dyDescent="0.45">
      <c r="A153" s="96"/>
      <c r="E153" s="102"/>
      <c r="F153" s="96"/>
      <c r="G153" s="96"/>
      <c r="H153" s="96"/>
      <c r="J153" s="69"/>
      <c r="K153" s="69"/>
      <c r="L153" s="69"/>
      <c r="M153" s="69"/>
      <c r="N153" s="69"/>
      <c r="O153" s="118"/>
      <c r="P153" s="118"/>
      <c r="Q153" s="69"/>
      <c r="R153" s="69"/>
      <c r="S153" s="69"/>
      <c r="T153" s="69"/>
      <c r="U153" s="69"/>
    </row>
    <row r="154" spans="1:21" ht="23.4" x14ac:dyDescent="0.45">
      <c r="A154" s="96"/>
      <c r="E154" s="102"/>
      <c r="F154" s="96"/>
      <c r="G154" s="96"/>
      <c r="H154" s="96"/>
      <c r="J154" s="69"/>
      <c r="K154" s="69"/>
      <c r="L154" s="69"/>
      <c r="M154" s="69"/>
      <c r="N154" s="69"/>
      <c r="O154" s="118"/>
      <c r="P154" s="118"/>
      <c r="Q154" s="69"/>
      <c r="R154" s="69"/>
      <c r="S154" s="69"/>
      <c r="T154" s="69"/>
      <c r="U154" s="69"/>
    </row>
    <row r="155" spans="1:21" ht="23.4" x14ac:dyDescent="0.45">
      <c r="A155" s="96"/>
      <c r="E155" s="102"/>
      <c r="F155" s="96"/>
      <c r="G155" s="96"/>
      <c r="H155" s="96"/>
      <c r="J155" s="69"/>
      <c r="K155" s="69"/>
      <c r="L155" s="69"/>
      <c r="M155" s="69"/>
      <c r="N155" s="69"/>
      <c r="O155" s="118"/>
      <c r="P155" s="118"/>
      <c r="Q155" s="69"/>
      <c r="R155" s="69"/>
      <c r="S155" s="69"/>
      <c r="T155" s="69"/>
      <c r="U155" s="69"/>
    </row>
    <row r="156" spans="1:21" ht="23.4" x14ac:dyDescent="0.45">
      <c r="A156" s="96"/>
      <c r="E156" s="102"/>
      <c r="F156" s="96"/>
      <c r="G156" s="96"/>
      <c r="H156" s="96"/>
      <c r="J156" s="69"/>
      <c r="K156" s="69"/>
      <c r="L156" s="69"/>
      <c r="M156" s="69"/>
      <c r="N156" s="69"/>
      <c r="O156" s="118"/>
      <c r="P156" s="118"/>
      <c r="Q156" s="69"/>
      <c r="R156" s="69"/>
      <c r="S156" s="69"/>
      <c r="T156" s="69"/>
      <c r="U156" s="69"/>
    </row>
    <row r="157" spans="1:21" ht="23.4" x14ac:dyDescent="0.45">
      <c r="A157" s="96"/>
      <c r="E157" s="102"/>
      <c r="F157" s="96"/>
      <c r="G157" s="96"/>
      <c r="H157" s="96"/>
      <c r="J157" s="69"/>
      <c r="K157" s="69"/>
      <c r="L157" s="69"/>
      <c r="M157" s="69"/>
      <c r="N157" s="69"/>
      <c r="O157" s="118"/>
      <c r="P157" s="118"/>
      <c r="Q157" s="69"/>
      <c r="R157" s="69"/>
      <c r="S157" s="69"/>
      <c r="T157" s="69"/>
      <c r="U157" s="69"/>
    </row>
    <row r="158" spans="1:21" ht="23.4" x14ac:dyDescent="0.45">
      <c r="A158" s="96"/>
      <c r="E158" s="102"/>
      <c r="F158" s="96"/>
      <c r="G158" s="96"/>
      <c r="H158" s="96"/>
      <c r="J158" s="69"/>
      <c r="K158" s="69"/>
      <c r="L158" s="69"/>
      <c r="M158" s="69"/>
      <c r="N158" s="69"/>
      <c r="O158" s="118"/>
      <c r="P158" s="118"/>
      <c r="Q158" s="69"/>
      <c r="R158" s="69"/>
      <c r="S158" s="69"/>
      <c r="T158" s="69"/>
      <c r="U158" s="69"/>
    </row>
    <row r="159" spans="1:21" ht="23.4" x14ac:dyDescent="0.45">
      <c r="A159" s="96"/>
      <c r="E159" s="102"/>
      <c r="F159" s="96"/>
      <c r="G159" s="96"/>
      <c r="H159" s="96"/>
      <c r="J159" s="69"/>
      <c r="K159" s="69"/>
      <c r="L159" s="69"/>
      <c r="M159" s="69"/>
      <c r="N159" s="69"/>
      <c r="O159" s="118"/>
      <c r="P159" s="118"/>
      <c r="Q159" s="69"/>
      <c r="R159" s="69"/>
      <c r="S159" s="69"/>
      <c r="T159" s="69"/>
      <c r="U159" s="69"/>
    </row>
    <row r="160" spans="1:21" ht="23.4" x14ac:dyDescent="0.45">
      <c r="A160" s="96"/>
      <c r="E160" s="102"/>
      <c r="F160" s="96"/>
      <c r="G160" s="96"/>
      <c r="H160" s="96"/>
      <c r="J160" s="69"/>
      <c r="K160" s="69"/>
      <c r="L160" s="69"/>
      <c r="M160" s="69"/>
      <c r="N160" s="69"/>
      <c r="O160" s="118"/>
      <c r="P160" s="118"/>
      <c r="Q160" s="69"/>
      <c r="R160" s="69"/>
      <c r="S160" s="69"/>
      <c r="T160" s="69"/>
      <c r="U160" s="69"/>
    </row>
    <row r="161" spans="1:21" ht="23.4" x14ac:dyDescent="0.45">
      <c r="A161" s="96"/>
      <c r="E161" s="102"/>
      <c r="F161" s="96"/>
      <c r="G161" s="96"/>
      <c r="H161" s="96"/>
      <c r="J161" s="69"/>
      <c r="K161" s="69"/>
      <c r="L161" s="69"/>
      <c r="M161" s="69"/>
      <c r="N161" s="69"/>
      <c r="O161" s="118"/>
      <c r="P161" s="118"/>
      <c r="Q161" s="69"/>
      <c r="R161" s="69"/>
      <c r="S161" s="69"/>
      <c r="T161" s="69"/>
      <c r="U161" s="69"/>
    </row>
    <row r="162" spans="1:21" ht="23.4" x14ac:dyDescent="0.45">
      <c r="A162" s="96"/>
      <c r="E162" s="102"/>
      <c r="F162" s="96"/>
      <c r="G162" s="96"/>
      <c r="H162" s="96"/>
      <c r="J162" s="69"/>
      <c r="K162" s="69"/>
      <c r="L162" s="69"/>
      <c r="M162" s="69"/>
      <c r="N162" s="69"/>
      <c r="O162" s="118"/>
      <c r="P162" s="118"/>
      <c r="Q162" s="69"/>
      <c r="R162" s="69"/>
      <c r="S162" s="69"/>
      <c r="T162" s="69"/>
      <c r="U162" s="69"/>
    </row>
    <row r="163" spans="1:21" ht="23.4" x14ac:dyDescent="0.45">
      <c r="A163" s="96"/>
      <c r="E163" s="102"/>
      <c r="F163" s="96"/>
      <c r="G163" s="96"/>
      <c r="H163" s="96"/>
      <c r="J163" s="69"/>
      <c r="K163" s="69"/>
      <c r="L163" s="69"/>
      <c r="M163" s="69"/>
      <c r="N163" s="69"/>
      <c r="O163" s="118"/>
      <c r="P163" s="118"/>
      <c r="Q163" s="69"/>
      <c r="R163" s="69"/>
      <c r="S163" s="69"/>
      <c r="T163" s="69"/>
      <c r="U163" s="69"/>
    </row>
    <row r="164" spans="1:21" ht="23.4" x14ac:dyDescent="0.45">
      <c r="A164" s="96"/>
      <c r="E164" s="102"/>
      <c r="F164" s="96"/>
      <c r="G164" s="96"/>
      <c r="H164" s="96"/>
      <c r="J164" s="69"/>
      <c r="K164" s="69"/>
      <c r="L164" s="69"/>
      <c r="M164" s="69"/>
      <c r="N164" s="69"/>
      <c r="O164" s="118"/>
      <c r="P164" s="118"/>
      <c r="Q164" s="69"/>
      <c r="R164" s="69"/>
      <c r="S164" s="69"/>
      <c r="T164" s="69"/>
      <c r="U164" s="69"/>
    </row>
    <row r="165" spans="1:21" ht="23.4" x14ac:dyDescent="0.45">
      <c r="A165" s="96"/>
      <c r="E165" s="102"/>
      <c r="F165" s="96"/>
      <c r="G165" s="96"/>
      <c r="H165" s="96"/>
      <c r="J165" s="69"/>
      <c r="K165" s="69"/>
      <c r="L165" s="69"/>
      <c r="M165" s="69"/>
      <c r="N165" s="69"/>
      <c r="O165" s="118"/>
      <c r="P165" s="118"/>
      <c r="Q165" s="69"/>
      <c r="R165" s="69"/>
      <c r="S165" s="69"/>
      <c r="T165" s="69"/>
      <c r="U165" s="69"/>
    </row>
    <row r="166" spans="1:21" ht="23.4" x14ac:dyDescent="0.45">
      <c r="A166" s="96"/>
      <c r="E166" s="102"/>
      <c r="F166" s="96"/>
      <c r="G166" s="96"/>
      <c r="H166" s="96"/>
      <c r="J166" s="69"/>
      <c r="K166" s="69"/>
      <c r="L166" s="69"/>
      <c r="M166" s="69"/>
      <c r="N166" s="69"/>
      <c r="O166" s="118"/>
      <c r="P166" s="118"/>
      <c r="Q166" s="69"/>
      <c r="R166" s="69"/>
      <c r="S166" s="69"/>
      <c r="T166" s="69"/>
      <c r="U166" s="69"/>
    </row>
    <row r="167" spans="1:21" ht="23.4" x14ac:dyDescent="0.45">
      <c r="A167" s="96"/>
      <c r="E167" s="102"/>
      <c r="F167" s="96"/>
      <c r="G167" s="96"/>
      <c r="H167" s="96"/>
      <c r="J167" s="69"/>
      <c r="K167" s="69"/>
      <c r="L167" s="69"/>
      <c r="M167" s="69"/>
      <c r="N167" s="69"/>
      <c r="O167" s="118"/>
      <c r="P167" s="118"/>
      <c r="Q167" s="69"/>
      <c r="R167" s="69"/>
      <c r="S167" s="69"/>
      <c r="T167" s="69"/>
      <c r="U167" s="69"/>
    </row>
    <row r="168" spans="1:21" ht="23.4" x14ac:dyDescent="0.45">
      <c r="A168" s="96"/>
      <c r="E168" s="102"/>
      <c r="F168" s="96"/>
      <c r="G168" s="96"/>
      <c r="H168" s="96"/>
      <c r="J168" s="69"/>
      <c r="K168" s="69"/>
      <c r="L168" s="69"/>
      <c r="M168" s="69"/>
      <c r="N168" s="69"/>
      <c r="O168" s="118"/>
      <c r="P168" s="118"/>
      <c r="Q168" s="69"/>
      <c r="R168" s="69"/>
      <c r="S168" s="69"/>
      <c r="T168" s="69"/>
      <c r="U168" s="69"/>
    </row>
    <row r="169" spans="1:21" ht="23.4" x14ac:dyDescent="0.45">
      <c r="A169" s="96"/>
      <c r="E169" s="102"/>
      <c r="F169" s="96"/>
      <c r="G169" s="96"/>
      <c r="H169" s="96"/>
      <c r="J169" s="69"/>
      <c r="K169" s="69"/>
      <c r="L169" s="69"/>
      <c r="M169" s="69"/>
      <c r="N169" s="69"/>
      <c r="O169" s="118"/>
      <c r="P169" s="118"/>
      <c r="Q169" s="69"/>
      <c r="R169" s="69"/>
      <c r="S169" s="69"/>
      <c r="T169" s="69"/>
      <c r="U169" s="69"/>
    </row>
    <row r="170" spans="1:21" ht="23.4" x14ac:dyDescent="0.45">
      <c r="A170" s="96"/>
      <c r="E170" s="102"/>
      <c r="F170" s="96"/>
      <c r="G170" s="96"/>
      <c r="H170" s="96"/>
      <c r="J170" s="69"/>
      <c r="K170" s="69"/>
      <c r="L170" s="69"/>
      <c r="M170" s="69"/>
      <c r="N170" s="69"/>
      <c r="O170" s="118"/>
      <c r="P170" s="118"/>
      <c r="Q170" s="69"/>
      <c r="R170" s="69"/>
      <c r="S170" s="69"/>
      <c r="T170" s="69"/>
      <c r="U170" s="69"/>
    </row>
    <row r="171" spans="1:21" ht="23.4" x14ac:dyDescent="0.45">
      <c r="A171" s="96"/>
      <c r="E171" s="102"/>
      <c r="F171" s="96"/>
      <c r="G171" s="96"/>
      <c r="H171" s="96"/>
      <c r="J171" s="69"/>
      <c r="K171" s="69"/>
      <c r="L171" s="69"/>
      <c r="M171" s="69"/>
      <c r="N171" s="69"/>
      <c r="O171" s="118"/>
      <c r="P171" s="118"/>
      <c r="Q171" s="69"/>
      <c r="R171" s="69"/>
      <c r="S171" s="69"/>
      <c r="T171" s="69"/>
      <c r="U171" s="69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2.77734375" style="2" customWidth="1"/>
    <col min="9" max="9" width="7.5546875" customWidth="1"/>
    <col min="10" max="10" width="3.88671875" customWidth="1"/>
    <col min="15" max="16" width="9.77734375" style="99" customWidth="1"/>
  </cols>
  <sheetData>
    <row r="1" spans="1:19" ht="23.4" x14ac:dyDescent="0.45">
      <c r="A1" s="96"/>
      <c r="B1" s="102"/>
      <c r="C1" s="103"/>
      <c r="D1" s="102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</row>
    <row r="2" spans="1:19" ht="23.4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27"/>
      <c r="K2" s="127"/>
      <c r="L2" s="69"/>
      <c r="M2" s="69"/>
      <c r="N2" s="69"/>
      <c r="O2" s="136" t="s">
        <v>154</v>
      </c>
      <c r="P2" s="136"/>
      <c r="Q2" s="69"/>
      <c r="R2" s="69"/>
    </row>
    <row r="3" spans="1:19" ht="51" customHeight="1" x14ac:dyDescent="0.45">
      <c r="A3" s="125"/>
      <c r="B3" s="128"/>
      <c r="C3" s="128"/>
      <c r="D3" s="128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</row>
    <row r="4" spans="1:19" ht="27.6" customHeight="1" x14ac:dyDescent="0.45">
      <c r="A4" s="125"/>
      <c r="B4" s="128"/>
      <c r="C4" s="128"/>
      <c r="D4" s="128"/>
      <c r="E4" s="104"/>
      <c r="F4" s="161" t="s">
        <v>0</v>
      </c>
      <c r="G4" s="161"/>
      <c r="H4" s="161"/>
      <c r="I4" s="106"/>
      <c r="J4" s="105"/>
      <c r="K4" s="69"/>
      <c r="L4" s="69"/>
      <c r="M4" s="69"/>
      <c r="N4" s="69"/>
      <c r="O4" s="118"/>
      <c r="P4" s="118"/>
      <c r="Q4" s="69"/>
      <c r="R4" s="69"/>
    </row>
    <row r="5" spans="1:19" s="39" customFormat="1" ht="25.05" customHeight="1" x14ac:dyDescent="0.3">
      <c r="A5" s="7" t="s">
        <v>120</v>
      </c>
      <c r="B5" s="138">
        <f>IF(I5="GOOD",1,0)</f>
        <v>1</v>
      </c>
      <c r="C5" s="139" t="str">
        <f>IF(OR(F5&gt;"",G5&gt;"",H5&gt;""),"click",0)</f>
        <v>click</v>
      </c>
      <c r="D5" s="140" t="str">
        <f t="shared" ref="D5:D31" si="0">IF(C5="click",IF(I5="GOOD","right","wrong"))</f>
        <v>right</v>
      </c>
      <c r="E5" s="141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4" t="str">
        <f t="shared" ref="I5:I31" si="1">IF(OR(F5=A5,G5=A5,H5=A5),"GOOD","")</f>
        <v>GOOD</v>
      </c>
      <c r="J5" s="95"/>
      <c r="L5" s="106"/>
      <c r="M5" s="122"/>
      <c r="N5" s="106"/>
      <c r="O5" s="119" t="s">
        <v>120</v>
      </c>
      <c r="P5" s="119" t="s">
        <v>16</v>
      </c>
      <c r="Q5" s="7"/>
      <c r="R5" s="7"/>
      <c r="S5" s="24"/>
    </row>
    <row r="6" spans="1:19" s="39" customFormat="1" ht="25.05" customHeight="1" x14ac:dyDescent="0.3">
      <c r="A6" s="7" t="s">
        <v>3</v>
      </c>
      <c r="B6" s="138">
        <f t="shared" ref="B6:B31" si="2">IF(I6="GOOD",1,0)</f>
        <v>1</v>
      </c>
      <c r="C6" s="139" t="str">
        <f t="shared" ref="C6:C31" si="3">IF(OR(F6&gt;"",G6&gt;"",H6&gt;""),"click",0)</f>
        <v>click</v>
      </c>
      <c r="D6" s="140" t="str">
        <f t="shared" si="0"/>
        <v>right</v>
      </c>
      <c r="E6" s="141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4" t="str">
        <f t="shared" si="1"/>
        <v>GOOD</v>
      </c>
      <c r="J6" s="95"/>
      <c r="K6" s="106"/>
      <c r="L6" s="106"/>
      <c r="M6" s="122"/>
      <c r="N6" s="106"/>
      <c r="O6" s="119" t="s">
        <v>3</v>
      </c>
      <c r="P6" s="119" t="s">
        <v>131</v>
      </c>
      <c r="Q6" s="7"/>
      <c r="R6" s="7"/>
      <c r="S6" s="24"/>
    </row>
    <row r="7" spans="1:19" s="39" customFormat="1" ht="25.05" customHeight="1" x14ac:dyDescent="0.3">
      <c r="A7" s="7" t="s">
        <v>130</v>
      </c>
      <c r="B7" s="138">
        <f t="shared" si="2"/>
        <v>1</v>
      </c>
      <c r="C7" s="139" t="str">
        <f t="shared" si="3"/>
        <v>click</v>
      </c>
      <c r="D7" s="140" t="str">
        <f t="shared" si="0"/>
        <v>right</v>
      </c>
      <c r="E7" s="141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4" t="str">
        <f t="shared" si="1"/>
        <v>GOOD</v>
      </c>
      <c r="J7" s="95"/>
      <c r="K7" s="106"/>
      <c r="L7" s="106"/>
      <c r="M7" s="122"/>
      <c r="N7" s="106"/>
      <c r="O7" s="119" t="s">
        <v>130</v>
      </c>
      <c r="P7" s="119" t="s">
        <v>145</v>
      </c>
      <c r="Q7" s="7"/>
      <c r="R7" s="7"/>
      <c r="S7" s="24"/>
    </row>
    <row r="8" spans="1:19" s="39" customFormat="1" ht="25.05" customHeight="1" x14ac:dyDescent="0.3">
      <c r="A8" s="7" t="s">
        <v>121</v>
      </c>
      <c r="B8" s="138">
        <f t="shared" si="2"/>
        <v>1</v>
      </c>
      <c r="C8" s="139" t="str">
        <f t="shared" si="3"/>
        <v>click</v>
      </c>
      <c r="D8" s="140" t="str">
        <f t="shared" si="0"/>
        <v>right</v>
      </c>
      <c r="E8" s="141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4" t="str">
        <f t="shared" si="1"/>
        <v>GOOD</v>
      </c>
      <c r="J8" s="95"/>
      <c r="K8" s="106"/>
      <c r="L8" s="106"/>
      <c r="M8" s="122"/>
      <c r="N8" s="106"/>
      <c r="O8" s="119" t="s">
        <v>121</v>
      </c>
      <c r="P8" s="119" t="s">
        <v>7</v>
      </c>
      <c r="Q8" s="7"/>
      <c r="R8" s="7"/>
      <c r="S8" s="24"/>
    </row>
    <row r="9" spans="1:19" s="39" customFormat="1" ht="25.05" customHeight="1" x14ac:dyDescent="0.3">
      <c r="A9" s="7" t="s">
        <v>131</v>
      </c>
      <c r="B9" s="138">
        <f t="shared" si="2"/>
        <v>1</v>
      </c>
      <c r="C9" s="139" t="str">
        <f t="shared" si="3"/>
        <v>click</v>
      </c>
      <c r="D9" s="140" t="str">
        <f t="shared" si="0"/>
        <v>right</v>
      </c>
      <c r="E9" s="141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4" t="str">
        <f t="shared" si="1"/>
        <v>GOOD</v>
      </c>
      <c r="J9" s="95"/>
      <c r="K9" s="106"/>
      <c r="L9" s="106"/>
      <c r="M9" s="122"/>
      <c r="N9" s="106"/>
      <c r="O9" s="119" t="s">
        <v>131</v>
      </c>
      <c r="P9" s="119" t="s">
        <v>3</v>
      </c>
      <c r="Q9" s="7"/>
      <c r="R9" s="7"/>
      <c r="S9" s="24"/>
    </row>
    <row r="10" spans="1:19" s="39" customFormat="1" ht="25.05" customHeight="1" x14ac:dyDescent="0.3">
      <c r="A10" s="7" t="s">
        <v>132</v>
      </c>
      <c r="B10" s="138">
        <f t="shared" si="2"/>
        <v>1</v>
      </c>
      <c r="C10" s="139" t="str">
        <f t="shared" si="3"/>
        <v>click</v>
      </c>
      <c r="D10" s="140" t="str">
        <f t="shared" si="0"/>
        <v>right</v>
      </c>
      <c r="E10" s="141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4" t="str">
        <f t="shared" si="1"/>
        <v>GOOD</v>
      </c>
      <c r="J10" s="95"/>
      <c r="K10" s="106"/>
      <c r="L10" s="106"/>
      <c r="M10" s="122"/>
      <c r="N10" s="106"/>
      <c r="O10" s="119" t="s">
        <v>132</v>
      </c>
      <c r="P10" s="119" t="s">
        <v>2</v>
      </c>
      <c r="Q10" s="7"/>
      <c r="R10" s="7"/>
      <c r="S10" s="24"/>
    </row>
    <row r="11" spans="1:19" s="39" customFormat="1" ht="25.05" customHeight="1" x14ac:dyDescent="0.3">
      <c r="A11" s="7" t="s">
        <v>122</v>
      </c>
      <c r="B11" s="138">
        <f t="shared" si="2"/>
        <v>1</v>
      </c>
      <c r="C11" s="139" t="str">
        <f t="shared" si="3"/>
        <v>click</v>
      </c>
      <c r="D11" s="140" t="str">
        <f t="shared" si="0"/>
        <v>right</v>
      </c>
      <c r="E11" s="141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4" t="str">
        <f t="shared" si="1"/>
        <v>GOOD</v>
      </c>
      <c r="J11" s="95"/>
      <c r="K11" s="106"/>
      <c r="L11" s="106"/>
      <c r="M11" s="122"/>
      <c r="N11" s="106"/>
      <c r="O11" s="119" t="s">
        <v>122</v>
      </c>
      <c r="P11" s="119" t="s">
        <v>10</v>
      </c>
      <c r="Q11" s="7"/>
      <c r="R11" s="7"/>
      <c r="S11" s="24"/>
    </row>
    <row r="12" spans="1:19" s="39" customFormat="1" ht="25.05" customHeight="1" x14ac:dyDescent="0.3">
      <c r="A12" s="7" t="s">
        <v>8</v>
      </c>
      <c r="B12" s="138">
        <f t="shared" si="2"/>
        <v>1</v>
      </c>
      <c r="C12" s="139" t="str">
        <f t="shared" si="3"/>
        <v>click</v>
      </c>
      <c r="D12" s="140" t="str">
        <f t="shared" si="0"/>
        <v>right</v>
      </c>
      <c r="E12" s="141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4" t="str">
        <f t="shared" si="1"/>
        <v>GOOD</v>
      </c>
      <c r="J12" s="95"/>
      <c r="K12" s="106"/>
      <c r="L12" s="106"/>
      <c r="M12" s="122"/>
      <c r="N12" s="106"/>
      <c r="O12" s="119" t="s">
        <v>8</v>
      </c>
      <c r="P12" s="119" t="s">
        <v>17</v>
      </c>
      <c r="Q12" s="7"/>
      <c r="R12" s="7"/>
      <c r="S12" s="24"/>
    </row>
    <row r="13" spans="1:19" s="39" customFormat="1" ht="25.05" customHeight="1" x14ac:dyDescent="0.3">
      <c r="A13" s="7" t="s">
        <v>133</v>
      </c>
      <c r="B13" s="138">
        <f t="shared" si="2"/>
        <v>1</v>
      </c>
      <c r="C13" s="139" t="str">
        <f t="shared" si="3"/>
        <v>click</v>
      </c>
      <c r="D13" s="140" t="str">
        <f t="shared" si="0"/>
        <v>right</v>
      </c>
      <c r="E13" s="141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4" t="str">
        <f t="shared" si="1"/>
        <v>GOOD</v>
      </c>
      <c r="J13" s="95"/>
      <c r="K13" s="106"/>
      <c r="L13" s="106"/>
      <c r="M13" s="122"/>
      <c r="N13" s="106"/>
      <c r="O13" s="119" t="s">
        <v>133</v>
      </c>
      <c r="P13" s="119" t="s">
        <v>146</v>
      </c>
      <c r="Q13" s="7"/>
      <c r="R13" s="7"/>
      <c r="S13" s="24"/>
    </row>
    <row r="14" spans="1:19" s="39" customFormat="1" ht="25.05" customHeight="1" x14ac:dyDescent="0.3">
      <c r="A14" s="7" t="s">
        <v>134</v>
      </c>
      <c r="B14" s="138">
        <f t="shared" si="2"/>
        <v>1</v>
      </c>
      <c r="C14" s="139" t="str">
        <f t="shared" si="3"/>
        <v>click</v>
      </c>
      <c r="D14" s="140" t="str">
        <f t="shared" si="0"/>
        <v>right</v>
      </c>
      <c r="E14" s="141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4" t="str">
        <f t="shared" si="1"/>
        <v>GOOD</v>
      </c>
      <c r="J14" s="95"/>
      <c r="K14" s="106"/>
      <c r="L14" s="106"/>
      <c r="M14" s="122"/>
      <c r="N14" s="106"/>
      <c r="O14" s="119" t="s">
        <v>134</v>
      </c>
      <c r="P14" s="119" t="s">
        <v>9</v>
      </c>
      <c r="Q14" s="7"/>
      <c r="R14" s="7"/>
      <c r="S14" s="24"/>
    </row>
    <row r="15" spans="1:19" s="39" customFormat="1" ht="25.05" customHeight="1" x14ac:dyDescent="0.3">
      <c r="A15" s="7" t="s">
        <v>135</v>
      </c>
      <c r="B15" s="138">
        <f t="shared" si="2"/>
        <v>1</v>
      </c>
      <c r="C15" s="139" t="str">
        <f t="shared" si="3"/>
        <v>click</v>
      </c>
      <c r="D15" s="140" t="str">
        <f t="shared" si="0"/>
        <v>right</v>
      </c>
      <c r="E15" s="141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4" t="str">
        <f t="shared" si="1"/>
        <v>GOOD</v>
      </c>
      <c r="J15" s="95"/>
      <c r="K15" s="106"/>
      <c r="L15" s="106"/>
      <c r="M15" s="122"/>
      <c r="N15" s="106"/>
      <c r="O15" s="119" t="s">
        <v>135</v>
      </c>
      <c r="P15" s="119" t="s">
        <v>12</v>
      </c>
      <c r="Q15" s="7"/>
      <c r="R15" s="7"/>
      <c r="S15" s="24"/>
    </row>
    <row r="16" spans="1:19" s="39" customFormat="1" ht="25.05" customHeight="1" x14ac:dyDescent="0.3">
      <c r="A16" s="7" t="s">
        <v>136</v>
      </c>
      <c r="B16" s="138">
        <f t="shared" si="2"/>
        <v>1</v>
      </c>
      <c r="C16" s="139" t="str">
        <f t="shared" si="3"/>
        <v>click</v>
      </c>
      <c r="D16" s="140" t="str">
        <f t="shared" si="0"/>
        <v>right</v>
      </c>
      <c r="E16" s="141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4" t="str">
        <f t="shared" si="1"/>
        <v>GOOD</v>
      </c>
      <c r="J16" s="95"/>
      <c r="K16" s="106"/>
      <c r="L16" s="106"/>
      <c r="M16" s="122"/>
      <c r="N16" s="106"/>
      <c r="O16" s="119" t="s">
        <v>136</v>
      </c>
      <c r="P16" s="119" t="s">
        <v>123</v>
      </c>
      <c r="Q16" s="7"/>
      <c r="R16" s="7"/>
      <c r="S16" s="24"/>
    </row>
    <row r="17" spans="1:19" s="39" customFormat="1" ht="25.05" customHeight="1" x14ac:dyDescent="0.3">
      <c r="A17" s="7" t="s">
        <v>137</v>
      </c>
      <c r="B17" s="138">
        <f t="shared" si="2"/>
        <v>1</v>
      </c>
      <c r="C17" s="139" t="str">
        <f t="shared" si="3"/>
        <v>click</v>
      </c>
      <c r="D17" s="140" t="str">
        <f t="shared" si="0"/>
        <v>right</v>
      </c>
      <c r="E17" s="141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4" t="str">
        <f t="shared" si="1"/>
        <v>GOOD</v>
      </c>
      <c r="J17" s="95"/>
      <c r="K17" s="106"/>
      <c r="L17" s="106"/>
      <c r="M17" s="122"/>
      <c r="N17" s="106"/>
      <c r="O17" s="119" t="s">
        <v>137</v>
      </c>
      <c r="P17" s="119" t="s">
        <v>147</v>
      </c>
      <c r="Q17" s="7"/>
      <c r="R17" s="7"/>
      <c r="S17" s="24"/>
    </row>
    <row r="18" spans="1:19" s="39" customFormat="1" ht="25.05" customHeight="1" x14ac:dyDescent="0.3">
      <c r="A18" s="7" t="s">
        <v>138</v>
      </c>
      <c r="B18" s="138">
        <f t="shared" si="2"/>
        <v>1</v>
      </c>
      <c r="C18" s="139" t="str">
        <f>IF(OR(L18&gt;"",G18&gt;"",H18&gt;""),"click",0)</f>
        <v>click</v>
      </c>
      <c r="D18" s="140" t="str">
        <f t="shared" si="0"/>
        <v>right</v>
      </c>
      <c r="E18" s="141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4" t="str">
        <f t="shared" si="1"/>
        <v>GOOD</v>
      </c>
      <c r="J18" s="95"/>
      <c r="K18" s="106"/>
      <c r="L18" s="95"/>
      <c r="M18" s="122"/>
      <c r="N18" s="106"/>
      <c r="O18" s="119" t="s">
        <v>138</v>
      </c>
      <c r="P18" s="119" t="s">
        <v>148</v>
      </c>
      <c r="Q18" s="7"/>
      <c r="R18" s="7"/>
      <c r="S18" s="24"/>
    </row>
    <row r="19" spans="1:19" s="39" customFormat="1" ht="25.05" customHeight="1" x14ac:dyDescent="0.3">
      <c r="A19" s="7" t="s">
        <v>139</v>
      </c>
      <c r="B19" s="138">
        <f t="shared" si="2"/>
        <v>1</v>
      </c>
      <c r="C19" s="139" t="str">
        <f t="shared" si="3"/>
        <v>click</v>
      </c>
      <c r="D19" s="140" t="str">
        <f t="shared" si="0"/>
        <v>right</v>
      </c>
      <c r="E19" s="141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4" t="str">
        <f t="shared" si="1"/>
        <v>GOOD</v>
      </c>
      <c r="J19" s="95"/>
      <c r="K19" s="106"/>
      <c r="L19" s="106"/>
      <c r="M19" s="122"/>
      <c r="N19" s="106"/>
      <c r="O19" s="119" t="s">
        <v>139</v>
      </c>
      <c r="P19" s="119" t="s">
        <v>124</v>
      </c>
      <c r="Q19" s="7"/>
      <c r="R19" s="7"/>
      <c r="S19" s="24"/>
    </row>
    <row r="20" spans="1:19" s="39" customFormat="1" ht="25.05" customHeight="1" x14ac:dyDescent="0.3">
      <c r="A20" s="7" t="s">
        <v>23</v>
      </c>
      <c r="B20" s="138">
        <f t="shared" si="2"/>
        <v>1</v>
      </c>
      <c r="C20" s="139" t="str">
        <f t="shared" si="3"/>
        <v>click</v>
      </c>
      <c r="D20" s="140" t="str">
        <f t="shared" si="0"/>
        <v>right</v>
      </c>
      <c r="E20" s="141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4" t="str">
        <f t="shared" si="1"/>
        <v>GOOD</v>
      </c>
      <c r="J20" s="95"/>
      <c r="K20" s="106"/>
      <c r="L20" s="106"/>
      <c r="M20" s="122"/>
      <c r="N20" s="106"/>
      <c r="O20" s="119" t="s">
        <v>23</v>
      </c>
      <c r="P20" s="119" t="s">
        <v>13</v>
      </c>
      <c r="Q20" s="7"/>
      <c r="R20" s="7"/>
      <c r="S20" s="24"/>
    </row>
    <row r="21" spans="1:19" s="39" customFormat="1" ht="25.05" customHeight="1" x14ac:dyDescent="0.3">
      <c r="A21" s="7" t="s">
        <v>18</v>
      </c>
      <c r="B21" s="138">
        <f t="shared" si="2"/>
        <v>1</v>
      </c>
      <c r="C21" s="139" t="str">
        <f t="shared" si="3"/>
        <v>click</v>
      </c>
      <c r="D21" s="140" t="str">
        <f t="shared" si="0"/>
        <v>right</v>
      </c>
      <c r="E21" s="141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4" t="str">
        <f t="shared" si="1"/>
        <v>GOOD</v>
      </c>
      <c r="J21" s="95"/>
      <c r="K21" s="106"/>
      <c r="L21" s="106"/>
      <c r="M21" s="122"/>
      <c r="N21" s="106"/>
      <c r="O21" s="119" t="s">
        <v>18</v>
      </c>
      <c r="P21" s="119" t="s">
        <v>125</v>
      </c>
      <c r="Q21" s="7"/>
      <c r="R21" s="7"/>
      <c r="S21" s="24"/>
    </row>
    <row r="22" spans="1:19" s="39" customFormat="1" ht="25.05" customHeight="1" x14ac:dyDescent="0.3">
      <c r="A22" s="7" t="s">
        <v>140</v>
      </c>
      <c r="B22" s="138">
        <f t="shared" si="2"/>
        <v>1</v>
      </c>
      <c r="C22" s="139" t="str">
        <f t="shared" si="3"/>
        <v>click</v>
      </c>
      <c r="D22" s="140" t="str">
        <f t="shared" si="0"/>
        <v>right</v>
      </c>
      <c r="E22" s="141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4" t="str">
        <f t="shared" si="1"/>
        <v>GOOD</v>
      </c>
      <c r="J22" s="95"/>
      <c r="K22" s="106"/>
      <c r="L22" s="106"/>
      <c r="M22" s="122"/>
      <c r="N22" s="106"/>
      <c r="O22" s="119" t="s">
        <v>140</v>
      </c>
      <c r="P22" s="119" t="s">
        <v>126</v>
      </c>
      <c r="Q22" s="7"/>
      <c r="R22" s="7"/>
      <c r="S22" s="24"/>
    </row>
    <row r="23" spans="1:19" s="39" customFormat="1" ht="25.05" customHeight="1" x14ac:dyDescent="0.3">
      <c r="A23" s="7" t="s">
        <v>141</v>
      </c>
      <c r="B23" s="138">
        <f t="shared" si="2"/>
        <v>1</v>
      </c>
      <c r="C23" s="139" t="str">
        <f t="shared" si="3"/>
        <v>click</v>
      </c>
      <c r="D23" s="140" t="str">
        <f t="shared" si="0"/>
        <v>right</v>
      </c>
      <c r="E23" s="141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4" t="str">
        <f t="shared" si="1"/>
        <v>GOOD</v>
      </c>
      <c r="J23" s="95"/>
      <c r="K23" s="106"/>
      <c r="L23" s="106"/>
      <c r="M23" s="122"/>
      <c r="N23" s="106"/>
      <c r="O23" s="119" t="s">
        <v>141</v>
      </c>
      <c r="P23" s="119" t="s">
        <v>16</v>
      </c>
      <c r="Q23" s="7"/>
      <c r="R23" s="7"/>
      <c r="S23" s="24"/>
    </row>
    <row r="24" spans="1:19" s="39" customFormat="1" ht="25.05" customHeight="1" x14ac:dyDescent="0.3">
      <c r="A24" s="7" t="s">
        <v>126</v>
      </c>
      <c r="B24" s="138">
        <f t="shared" si="2"/>
        <v>1</v>
      </c>
      <c r="C24" s="139" t="str">
        <f t="shared" si="3"/>
        <v>click</v>
      </c>
      <c r="D24" s="140" t="str">
        <f t="shared" si="0"/>
        <v>right</v>
      </c>
      <c r="E24" s="141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4" t="str">
        <f t="shared" si="1"/>
        <v>GOOD</v>
      </c>
      <c r="J24" s="95"/>
      <c r="K24" s="106"/>
      <c r="L24" s="106"/>
      <c r="M24" s="122"/>
      <c r="N24" s="106"/>
      <c r="O24" s="119" t="s">
        <v>126</v>
      </c>
      <c r="P24" s="119" t="s">
        <v>149</v>
      </c>
      <c r="Q24" s="7"/>
      <c r="R24" s="7"/>
      <c r="S24" s="24"/>
    </row>
    <row r="25" spans="1:19" s="39" customFormat="1" ht="25.05" customHeight="1" x14ac:dyDescent="0.3">
      <c r="A25" s="7" t="s">
        <v>142</v>
      </c>
      <c r="B25" s="138">
        <f t="shared" si="2"/>
        <v>1</v>
      </c>
      <c r="C25" s="139" t="str">
        <f t="shared" si="3"/>
        <v>click</v>
      </c>
      <c r="D25" s="140" t="str">
        <f t="shared" si="0"/>
        <v>right</v>
      </c>
      <c r="E25" s="141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4" t="str">
        <f t="shared" si="1"/>
        <v>GOOD</v>
      </c>
      <c r="J25" s="95"/>
      <c r="K25" s="106"/>
      <c r="L25" s="106"/>
      <c r="M25" s="122"/>
      <c r="N25" s="106"/>
      <c r="O25" s="119" t="s">
        <v>142</v>
      </c>
      <c r="P25" s="119" t="s">
        <v>122</v>
      </c>
      <c r="Q25" s="7"/>
      <c r="R25" s="7"/>
      <c r="S25" s="24"/>
    </row>
    <row r="26" spans="1:19" s="39" customFormat="1" ht="25.05" customHeight="1" x14ac:dyDescent="0.3">
      <c r="A26" s="7" t="s">
        <v>143</v>
      </c>
      <c r="B26" s="138">
        <f t="shared" si="2"/>
        <v>1</v>
      </c>
      <c r="C26" s="139" t="str">
        <f t="shared" si="3"/>
        <v>click</v>
      </c>
      <c r="D26" s="140" t="str">
        <f t="shared" si="0"/>
        <v>right</v>
      </c>
      <c r="E26" s="141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4" t="str">
        <f t="shared" si="1"/>
        <v>GOOD</v>
      </c>
      <c r="J26" s="95"/>
      <c r="K26" s="106"/>
      <c r="L26" s="106"/>
      <c r="M26" s="122"/>
      <c r="N26" s="106"/>
      <c r="O26" s="119" t="s">
        <v>143</v>
      </c>
      <c r="P26" s="119" t="s">
        <v>150</v>
      </c>
      <c r="Q26" s="7"/>
      <c r="R26" s="7"/>
      <c r="S26" s="24"/>
    </row>
    <row r="27" spans="1:19" s="39" customFormat="1" ht="25.05" customHeight="1" x14ac:dyDescent="0.3">
      <c r="A27" s="7" t="s">
        <v>127</v>
      </c>
      <c r="B27" s="138">
        <f t="shared" si="2"/>
        <v>1</v>
      </c>
      <c r="C27" s="139" t="str">
        <f t="shared" si="3"/>
        <v>click</v>
      </c>
      <c r="D27" s="140" t="str">
        <f t="shared" si="0"/>
        <v>right</v>
      </c>
      <c r="E27" s="141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4" t="str">
        <f t="shared" si="1"/>
        <v>GOOD</v>
      </c>
      <c r="J27" s="95"/>
      <c r="K27" s="106"/>
      <c r="L27" s="106"/>
      <c r="M27" s="122"/>
      <c r="N27" s="106"/>
      <c r="O27" s="119" t="s">
        <v>127</v>
      </c>
      <c r="P27" s="119" t="s">
        <v>151</v>
      </c>
      <c r="Q27" s="7"/>
      <c r="R27" s="7"/>
      <c r="S27" s="24"/>
    </row>
    <row r="28" spans="1:19" s="39" customFormat="1" ht="25.05" customHeight="1" x14ac:dyDescent="0.3">
      <c r="A28" s="7" t="s">
        <v>128</v>
      </c>
      <c r="B28" s="138">
        <f t="shared" si="2"/>
        <v>1</v>
      </c>
      <c r="C28" s="139" t="str">
        <f t="shared" si="3"/>
        <v>click</v>
      </c>
      <c r="D28" s="140" t="str">
        <f t="shared" si="0"/>
        <v>right</v>
      </c>
      <c r="E28" s="141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4" t="str">
        <f t="shared" si="1"/>
        <v>GOOD</v>
      </c>
      <c r="J28" s="95"/>
      <c r="K28" s="106"/>
      <c r="L28" s="106"/>
      <c r="M28" s="122"/>
      <c r="N28" s="106"/>
      <c r="O28" s="119" t="s">
        <v>128</v>
      </c>
      <c r="P28" s="119" t="s">
        <v>152</v>
      </c>
      <c r="Q28" s="7"/>
      <c r="R28" s="7"/>
      <c r="S28" s="24"/>
    </row>
    <row r="29" spans="1:19" s="39" customFormat="1" ht="25.05" customHeight="1" x14ac:dyDescent="0.3">
      <c r="A29" s="7" t="s">
        <v>124</v>
      </c>
      <c r="B29" s="138">
        <f t="shared" si="2"/>
        <v>1</v>
      </c>
      <c r="C29" s="139" t="str">
        <f t="shared" si="3"/>
        <v>click</v>
      </c>
      <c r="D29" s="140" t="str">
        <f t="shared" si="0"/>
        <v>right</v>
      </c>
      <c r="E29" s="141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4" t="str">
        <f t="shared" si="1"/>
        <v>GOOD</v>
      </c>
      <c r="J29" s="95"/>
      <c r="K29" s="106"/>
      <c r="L29" s="106"/>
      <c r="M29" s="122"/>
      <c r="N29" s="106"/>
      <c r="O29" s="119" t="s">
        <v>124</v>
      </c>
      <c r="P29" s="119" t="s">
        <v>125</v>
      </c>
      <c r="Q29" s="7"/>
      <c r="R29" s="7"/>
      <c r="S29" s="24"/>
    </row>
    <row r="30" spans="1:19" s="39" customFormat="1" ht="25.05" customHeight="1" x14ac:dyDescent="0.3">
      <c r="A30" s="7" t="s">
        <v>144</v>
      </c>
      <c r="B30" s="138">
        <f t="shared" si="2"/>
        <v>1</v>
      </c>
      <c r="C30" s="139" t="str">
        <f t="shared" si="3"/>
        <v>click</v>
      </c>
      <c r="D30" s="140" t="str">
        <f t="shared" si="0"/>
        <v>right</v>
      </c>
      <c r="E30" s="141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4" t="str">
        <f t="shared" si="1"/>
        <v>GOOD</v>
      </c>
      <c r="J30" s="95"/>
      <c r="K30" s="106"/>
      <c r="L30" s="106"/>
      <c r="M30" s="122"/>
      <c r="N30" s="106"/>
      <c r="O30" s="119" t="s">
        <v>144</v>
      </c>
      <c r="P30" s="119" t="s">
        <v>25</v>
      </c>
      <c r="Q30" s="7"/>
      <c r="R30" s="7"/>
      <c r="S30" s="24"/>
    </row>
    <row r="31" spans="1:19" s="39" customFormat="1" ht="25.05" customHeight="1" x14ac:dyDescent="0.3">
      <c r="A31" s="7" t="s">
        <v>4</v>
      </c>
      <c r="B31" s="138">
        <f t="shared" si="2"/>
        <v>1</v>
      </c>
      <c r="C31" s="139" t="str">
        <f t="shared" si="3"/>
        <v>click</v>
      </c>
      <c r="D31" s="140" t="str">
        <f t="shared" si="0"/>
        <v>right</v>
      </c>
      <c r="E31" s="114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4" t="str">
        <f t="shared" si="1"/>
        <v>GOOD</v>
      </c>
      <c r="J31" s="95"/>
      <c r="K31" s="106"/>
      <c r="L31" s="106"/>
      <c r="M31" s="122"/>
      <c r="N31" s="106"/>
      <c r="O31" s="119" t="s">
        <v>4</v>
      </c>
      <c r="P31" s="119" t="s">
        <v>142</v>
      </c>
      <c r="Q31" s="7"/>
      <c r="R31" s="7"/>
      <c r="S31" s="24"/>
    </row>
    <row r="32" spans="1:19" s="39" customFormat="1" ht="25.05" customHeight="1" x14ac:dyDescent="0.3">
      <c r="A32" s="100"/>
      <c r="B32" s="19"/>
      <c r="C32" s="121"/>
      <c r="D32" s="104"/>
      <c r="E32" s="114"/>
      <c r="F32" s="100"/>
      <c r="G32" s="100"/>
      <c r="H32" s="100"/>
      <c r="I32" s="123">
        <f>SUM(B5:B31)/27</f>
        <v>1</v>
      </c>
      <c r="J32" s="124"/>
      <c r="K32" s="106"/>
      <c r="L32" s="106"/>
      <c r="M32" s="122"/>
      <c r="N32" s="106"/>
      <c r="O32" s="119"/>
      <c r="P32" s="119"/>
      <c r="Q32" s="14"/>
      <c r="R32" s="106"/>
      <c r="S32" s="94"/>
    </row>
    <row r="33" spans="1:18" ht="23.4" x14ac:dyDescent="0.45">
      <c r="A33" s="112"/>
      <c r="B33" s="102"/>
      <c r="C33" s="103"/>
      <c r="D33" s="102"/>
      <c r="E33" s="111"/>
      <c r="F33" s="112"/>
      <c r="G33" s="112"/>
      <c r="H33" s="112"/>
      <c r="I33" s="68"/>
      <c r="J33" s="69"/>
      <c r="K33" s="69" t="s">
        <v>26</v>
      </c>
      <c r="L33" s="69"/>
      <c r="M33" s="69"/>
      <c r="N33" s="69"/>
      <c r="O33" s="118"/>
      <c r="P33" s="118"/>
      <c r="Q33" s="69"/>
      <c r="R33" s="69"/>
    </row>
    <row r="34" spans="1:18" x14ac:dyDescent="0.35">
      <c r="A34" s="101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69" t="s">
        <v>156</v>
      </c>
      <c r="B1" s="69"/>
      <c r="C1" s="69"/>
    </row>
    <row r="2" spans="1:10" ht="18" x14ac:dyDescent="0.3">
      <c r="G2" s="27" t="str">
        <f>[1]!wwsCheckbox("show",1,FALSE)</f>
        <v>show</v>
      </c>
      <c r="H2" s="27" t="str">
        <f>[1]!wwsCheckbox("hide",1,TRUE)</f>
        <v>hide</v>
      </c>
      <c r="I2" s="126"/>
    </row>
    <row r="4" spans="1:10" ht="23.4" x14ac:dyDescent="0.45">
      <c r="F4" s="148" t="s">
        <v>159</v>
      </c>
      <c r="G4" s="146" t="str">
        <f>G2</f>
        <v>show</v>
      </c>
      <c r="H4" s="146" t="str">
        <f>H2</f>
        <v>hide</v>
      </c>
      <c r="I4" t="s">
        <v>158</v>
      </c>
    </row>
    <row r="5" spans="1:10" ht="23.4" x14ac:dyDescent="0.45">
      <c r="F5" s="148" t="s">
        <v>157</v>
      </c>
      <c r="G5" s="146" t="s">
        <v>24</v>
      </c>
      <c r="H5" s="146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6" customWidth="1"/>
    <col min="2" max="5" width="3.77734375" customWidth="1"/>
    <col min="6" max="10" width="10.77734375" style="26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x14ac:dyDescent="0.45">
      <c r="A2" s="155" t="s">
        <v>27</v>
      </c>
      <c r="B2" s="155"/>
      <c r="C2" s="155"/>
      <c r="D2" s="155"/>
      <c r="E2" s="155"/>
      <c r="F2" s="155"/>
      <c r="G2" s="28" t="str">
        <f>[1]!wwsCheckbox("See",2,FALSE)</f>
        <v>See</v>
      </c>
      <c r="H2" s="165" t="str">
        <f>[1]!wwsCheckbox("Hear only",2,TRUE)</f>
        <v>Hear only</v>
      </c>
      <c r="I2" s="165"/>
      <c r="J2" s="29"/>
      <c r="K2" s="29"/>
      <c r="N2" s="15"/>
      <c r="O2" s="15"/>
      <c r="P2" s="15"/>
      <c r="Q2" s="15"/>
    </row>
    <row r="3" spans="1:17" ht="34.200000000000003" customHeight="1" x14ac:dyDescent="0.35">
      <c r="A3" s="163" t="str">
        <f>[1]!wwsImage("Janice.jpg",70,56)</f>
        <v/>
      </c>
      <c r="B3" s="164"/>
      <c r="C3" s="164"/>
      <c r="D3" s="164"/>
      <c r="E3" s="21"/>
      <c r="F3" s="2"/>
      <c r="G3" s="2"/>
      <c r="H3" s="30"/>
      <c r="I3" s="30"/>
      <c r="J3" s="30"/>
      <c r="K3" s="30"/>
      <c r="N3" s="15"/>
      <c r="O3" s="15"/>
      <c r="P3" s="15"/>
      <c r="Q3" s="15"/>
    </row>
    <row r="4" spans="1:17" x14ac:dyDescent="0.3">
      <c r="A4" s="163"/>
      <c r="B4" s="164"/>
      <c r="C4" s="164"/>
      <c r="D4" s="164"/>
      <c r="E4" s="22"/>
      <c r="F4" s="159" t="s">
        <v>28</v>
      </c>
      <c r="G4" s="159"/>
      <c r="H4" s="159"/>
      <c r="I4" s="159"/>
      <c r="J4" s="159"/>
      <c r="N4" s="15"/>
      <c r="O4" s="15"/>
      <c r="P4" s="15"/>
      <c r="Q4" s="15"/>
    </row>
    <row r="5" spans="1:17" x14ac:dyDescent="0.3">
      <c r="A5" s="10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>IF(C5="click",IF(K5="GOOD","right","wrong"))</f>
        <v>right</v>
      </c>
      <c r="E5" s="23">
        <v>1</v>
      </c>
      <c r="F5" s="7" t="str">
        <f>[1]!wwsCheckbox(A5,5,FALSE)</f>
        <v>a</v>
      </c>
      <c r="G5" s="7" t="str">
        <f>[1]!wwsCheckbox(A6,5,FALSE)</f>
        <v>and</v>
      </c>
      <c r="H5" s="7" t="str">
        <f>[1]!wwsCheckbox(A7,5,FALSE)</f>
        <v>are</v>
      </c>
      <c r="I5" s="7" t="str">
        <f>[1]!wwsCheckbox(A8,5,FALSE)</f>
        <v>as</v>
      </c>
      <c r="J5" s="7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0" t="s">
        <v>3</v>
      </c>
      <c r="B6" s="19">
        <f t="shared" ref="B6:B29" si="1">IF(K6="GOOD",1,0)</f>
        <v>1</v>
      </c>
      <c r="C6" s="20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3">
        <v>2</v>
      </c>
      <c r="F6" s="7" t="str">
        <f>[1]!wwsCheckbox(A7,6,FALSE)</f>
        <v>are</v>
      </c>
      <c r="G6" s="7" t="str">
        <f>[1]!wwsCheckbox(A9,6,FALSE)</f>
        <v>at</v>
      </c>
      <c r="H6" s="7" t="str">
        <f>[1]!wwsCheckbox(A8,6,FALSE)</f>
        <v>as</v>
      </c>
      <c r="I6" s="7" t="str">
        <f>[1]!wwsCheckbox(A6,6,FALSE)</f>
        <v>and</v>
      </c>
      <c r="J6" s="7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0" t="s">
        <v>12</v>
      </c>
      <c r="B7" s="19">
        <f t="shared" si="1"/>
        <v>1</v>
      </c>
      <c r="C7" s="20" t="str">
        <f t="shared" si="2"/>
        <v>click</v>
      </c>
      <c r="D7" s="4" t="str">
        <f t="shared" si="3"/>
        <v>right</v>
      </c>
      <c r="E7" s="23">
        <v>3</v>
      </c>
      <c r="F7" s="7" t="str">
        <f>[1]!wwsCheckbox(A8,7,FALSE)</f>
        <v>as</v>
      </c>
      <c r="G7" s="7" t="str">
        <f>[1]!wwsCheckbox(A5,7,FALSE)</f>
        <v>a</v>
      </c>
      <c r="H7" s="7" t="str">
        <f>[1]!wwsCheckbox(A6,7,FALSE)</f>
        <v>and</v>
      </c>
      <c r="I7" s="7" t="str">
        <f>[1]!wwsCheckbox(A9,7,FALSE)</f>
        <v>at</v>
      </c>
      <c r="J7" s="7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0" t="s">
        <v>16</v>
      </c>
      <c r="B8" s="19">
        <f t="shared" si="1"/>
        <v>1</v>
      </c>
      <c r="C8" s="20" t="str">
        <f t="shared" si="2"/>
        <v>click</v>
      </c>
      <c r="D8" s="4" t="str">
        <f t="shared" si="3"/>
        <v>right</v>
      </c>
      <c r="E8" s="23">
        <v>4</v>
      </c>
      <c r="F8" s="7" t="str">
        <f>[1]!wwsCheckbox(A9,8,FALSE)</f>
        <v>at</v>
      </c>
      <c r="G8" s="7" t="str">
        <f>[1]!wwsCheckbox(A5,8,FALSE)</f>
        <v>a</v>
      </c>
      <c r="H8" s="7" t="str">
        <f>[1]!wwsCheckbox(A8,8,FALSE)</f>
        <v>as</v>
      </c>
      <c r="I8" s="7" t="str">
        <f>[1]!wwsCheckbox(A7,8,FALSE)</f>
        <v>are</v>
      </c>
      <c r="J8" s="7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0" t="s">
        <v>21</v>
      </c>
      <c r="B9" s="19">
        <f t="shared" si="1"/>
        <v>1</v>
      </c>
      <c r="C9" s="20" t="str">
        <f t="shared" si="2"/>
        <v>click</v>
      </c>
      <c r="D9" s="4" t="str">
        <f t="shared" si="3"/>
        <v>right</v>
      </c>
      <c r="E9" s="23">
        <v>5</v>
      </c>
      <c r="F9" s="7" t="str">
        <f>[1]!wwsCheckbox(A6,9,FALSE)</f>
        <v>and</v>
      </c>
      <c r="G9" s="7" t="str">
        <f>[1]!wwsCheckbox(A8,9,FALSE)</f>
        <v>as</v>
      </c>
      <c r="H9" s="7" t="str">
        <f>[1]!wwsCheckbox(A5,9,FALSE)</f>
        <v>a</v>
      </c>
      <c r="I9" s="7" t="str">
        <f>[1]!wwsCheckbox(A9,9,FALSE)</f>
        <v>at</v>
      </c>
      <c r="J9" s="7" t="str">
        <f>[1]!wwsCheckbox(A7,9,FALSE)</f>
        <v>are</v>
      </c>
      <c r="K9" s="3" t="str">
        <f t="shared" si="0"/>
        <v>GOOD</v>
      </c>
      <c r="L9" s="12">
        <f>SUM(B5:B9)</f>
        <v>5</v>
      </c>
    </row>
    <row r="10" spans="1:17" x14ac:dyDescent="0.3">
      <c r="A10" s="10" t="s">
        <v>22</v>
      </c>
      <c r="B10" s="19">
        <f t="shared" si="1"/>
        <v>1</v>
      </c>
      <c r="C10" s="20" t="str">
        <f t="shared" si="2"/>
        <v>click</v>
      </c>
      <c r="D10" s="4" t="str">
        <f t="shared" si="3"/>
        <v>right</v>
      </c>
      <c r="E10" s="23">
        <v>6</v>
      </c>
      <c r="F10" s="7" t="str">
        <f>[1]!wwsCheckbox(A10,10,FALSE)</f>
        <v>be</v>
      </c>
      <c r="G10" s="7" t="str">
        <f>[1]!wwsCheckbox(A11,10,FALSE)</f>
        <v>for</v>
      </c>
      <c r="H10" s="7" t="str">
        <f>[1]!wwsCheckbox(A12,10,FALSE)</f>
        <v>from</v>
      </c>
      <c r="I10" s="7" t="str">
        <f>[1]!wwsCheckbox(A13,10,FALSE)</f>
        <v>have</v>
      </c>
      <c r="J10" s="7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0" t="s">
        <v>13</v>
      </c>
      <c r="B11" s="19">
        <f t="shared" si="1"/>
        <v>1</v>
      </c>
      <c r="C11" s="20" t="str">
        <f t="shared" si="2"/>
        <v>click</v>
      </c>
      <c r="D11" s="4" t="str">
        <f t="shared" si="3"/>
        <v>right</v>
      </c>
      <c r="E11" s="23">
        <v>7</v>
      </c>
      <c r="F11" s="7" t="str">
        <f>[1]!wwsCheckbox(A12,11,FALSE)</f>
        <v>from</v>
      </c>
      <c r="G11" s="7" t="str">
        <f>[1]!wwsCheckbox(A14,11,FALSE)</f>
        <v>he</v>
      </c>
      <c r="H11" s="7" t="str">
        <f>[1]!wwsCheckbox(A13,11,FALSE)</f>
        <v>have</v>
      </c>
      <c r="I11" s="7" t="str">
        <f>[1]!wwsCheckbox(A11,11,FALSE)</f>
        <v>for</v>
      </c>
      <c r="J11" s="7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0" t="s">
        <v>23</v>
      </c>
      <c r="B12" s="19">
        <f t="shared" si="1"/>
        <v>1</v>
      </c>
      <c r="C12" s="20" t="str">
        <f t="shared" si="2"/>
        <v>click</v>
      </c>
      <c r="D12" s="4" t="str">
        <f t="shared" si="3"/>
        <v>right</v>
      </c>
      <c r="E12" s="23">
        <v>8</v>
      </c>
      <c r="F12" s="7" t="str">
        <f>[1]!wwsCheckbox(A13,12,FALSE)</f>
        <v>have</v>
      </c>
      <c r="G12" s="7" t="str">
        <f>[1]!wwsCheckbox(A10,12,FALSE)</f>
        <v>be</v>
      </c>
      <c r="H12" s="7" t="str">
        <f>[1]!wwsCheckbox(A11,12,FALSE)</f>
        <v>for</v>
      </c>
      <c r="I12" s="7" t="str">
        <f>[1]!wwsCheckbox(A14,12,FALSE)</f>
        <v>he</v>
      </c>
      <c r="J12" s="7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0" t="s">
        <v>25</v>
      </c>
      <c r="B13" s="19">
        <f t="shared" si="1"/>
        <v>1</v>
      </c>
      <c r="C13" s="20" t="str">
        <f t="shared" si="2"/>
        <v>click</v>
      </c>
      <c r="D13" s="4" t="str">
        <f t="shared" si="3"/>
        <v>right</v>
      </c>
      <c r="E13" s="23">
        <v>9</v>
      </c>
      <c r="F13" s="7" t="str">
        <f>[1]!wwsCheckbox(A14,13,FALSE)</f>
        <v>he</v>
      </c>
      <c r="G13" s="7" t="str">
        <f>[1]!wwsCheckbox(A10,13,FALSE)</f>
        <v>be</v>
      </c>
      <c r="H13" s="7" t="str">
        <f>[1]!wwsCheckbox(A13,13,FALSE)</f>
        <v>have</v>
      </c>
      <c r="I13" s="7" t="str">
        <f>[1]!wwsCheckbox(A12,13,FALSE)</f>
        <v>from</v>
      </c>
      <c r="J13" s="7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0" t="s">
        <v>7</v>
      </c>
      <c r="B14" s="19">
        <f t="shared" si="1"/>
        <v>1</v>
      </c>
      <c r="C14" s="20" t="str">
        <f t="shared" si="2"/>
        <v>click</v>
      </c>
      <c r="D14" s="4" t="str">
        <f t="shared" si="3"/>
        <v>right</v>
      </c>
      <c r="E14" s="23">
        <v>10</v>
      </c>
      <c r="F14" s="7" t="str">
        <f>[1]!wwsCheckbox(A11,14,FALSE)</f>
        <v>for</v>
      </c>
      <c r="G14" s="7" t="str">
        <f>[1]!wwsCheckbox(A13,14,FALSE)</f>
        <v>have</v>
      </c>
      <c r="H14" s="7" t="str">
        <f>[1]!wwsCheckbox(A10,14,FALSE)</f>
        <v>be</v>
      </c>
      <c r="I14" s="7" t="str">
        <f>[1]!wwsCheckbox(A14,14,FALSE)</f>
        <v>he</v>
      </c>
      <c r="J14" s="7" t="str">
        <f>[1]!wwsCheckbox(A12,14,FALSE)</f>
        <v>from</v>
      </c>
      <c r="K14" s="3" t="str">
        <f t="shared" si="0"/>
        <v>GOOD</v>
      </c>
      <c r="L14" s="12">
        <f>SUM(B10:B14)</f>
        <v>5</v>
      </c>
    </row>
    <row r="15" spans="1:17" x14ac:dyDescent="0.3">
      <c r="A15" s="10" t="s">
        <v>17</v>
      </c>
      <c r="B15" s="19">
        <f t="shared" si="1"/>
        <v>1</v>
      </c>
      <c r="C15" s="20" t="str">
        <f t="shared" si="2"/>
        <v>click</v>
      </c>
      <c r="D15" s="4" t="str">
        <f t="shared" si="3"/>
        <v>right</v>
      </c>
      <c r="E15" s="23">
        <v>11</v>
      </c>
      <c r="F15" s="7" t="str">
        <f>[1]!wwsCheckbox(A15,15,FALSE)</f>
        <v>his</v>
      </c>
      <c r="G15" s="7" t="str">
        <f>[1]!wwsCheckbox(A16,15,FALSE)</f>
        <v>I</v>
      </c>
      <c r="H15" s="7" t="str">
        <f>[1]!wwsCheckbox(A17,15,FALSE)</f>
        <v>in</v>
      </c>
      <c r="I15" s="7" t="str">
        <f>[1]!wwsCheckbox(A18,15,FALSE)</f>
        <v>is</v>
      </c>
      <c r="J15" s="7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0" t="s">
        <v>19</v>
      </c>
      <c r="B16" s="19">
        <f t="shared" si="1"/>
        <v>1</v>
      </c>
      <c r="C16" s="20" t="str">
        <f t="shared" si="2"/>
        <v>click</v>
      </c>
      <c r="D16" s="4" t="str">
        <f t="shared" si="3"/>
        <v>right</v>
      </c>
      <c r="E16" s="23">
        <v>12</v>
      </c>
      <c r="F16" s="7" t="str">
        <f>[1]!wwsCheckbox(A17,16,FALSE)</f>
        <v>in</v>
      </c>
      <c r="G16" s="7" t="str">
        <f>[1]!wwsCheckbox(A19,16,FALSE)</f>
        <v>it</v>
      </c>
      <c r="H16" s="7" t="str">
        <f>[1]!wwsCheckbox(A18,16,FALSE)</f>
        <v>is</v>
      </c>
      <c r="I16" s="7" t="str">
        <f>[1]!wwsCheckbox(A16,16,FALSE)</f>
        <v>I</v>
      </c>
      <c r="J16" s="7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0" t="s">
        <v>6</v>
      </c>
      <c r="B17" s="19">
        <f t="shared" si="1"/>
        <v>1</v>
      </c>
      <c r="C17" s="20" t="str">
        <f t="shared" si="2"/>
        <v>click</v>
      </c>
      <c r="D17" s="4" t="str">
        <f t="shared" si="3"/>
        <v>right</v>
      </c>
      <c r="E17" s="23">
        <v>13</v>
      </c>
      <c r="F17" s="7" t="str">
        <f>[1]!wwsCheckbox(A18,17,FALSE)</f>
        <v>is</v>
      </c>
      <c r="G17" s="7" t="str">
        <f>[1]!wwsCheckbox(A15,17,FALSE)</f>
        <v>his</v>
      </c>
      <c r="H17" s="7" t="str">
        <f>[1]!wwsCheckbox(A16,17,FALSE)</f>
        <v>I</v>
      </c>
      <c r="I17" s="7" t="str">
        <f>[1]!wwsCheckbox(A19,17,FALSE)</f>
        <v>it</v>
      </c>
      <c r="J17" s="7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0" t="s">
        <v>8</v>
      </c>
      <c r="B18" s="19">
        <f t="shared" si="1"/>
        <v>1</v>
      </c>
      <c r="C18" s="20" t="str">
        <f t="shared" si="2"/>
        <v>click</v>
      </c>
      <c r="D18" s="4" t="str">
        <f t="shared" si="3"/>
        <v>right</v>
      </c>
      <c r="E18" s="23">
        <v>14</v>
      </c>
      <c r="F18" s="7" t="str">
        <f>[1]!wwsCheckbox(A19,18,FALSE)</f>
        <v>it</v>
      </c>
      <c r="G18" s="7" t="str">
        <f>[1]!wwsCheckbox(A15,18,FALSE)</f>
        <v>his</v>
      </c>
      <c r="H18" s="7" t="str">
        <f>[1]!wwsCheckbox(A18,18,FALSE)</f>
        <v>is</v>
      </c>
      <c r="I18" s="7" t="str">
        <f>[1]!wwsCheckbox(A17,18,FALSE)</f>
        <v>in</v>
      </c>
      <c r="J18" s="7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0" t="s">
        <v>10</v>
      </c>
      <c r="B19" s="19">
        <f t="shared" si="1"/>
        <v>1</v>
      </c>
      <c r="C19" s="20" t="str">
        <f t="shared" si="2"/>
        <v>click</v>
      </c>
      <c r="D19" s="4" t="str">
        <f t="shared" si="3"/>
        <v>right</v>
      </c>
      <c r="E19" s="23">
        <v>15</v>
      </c>
      <c r="F19" s="7" t="str">
        <f>[1]!wwsCheckbox(A16,19,FALSE)</f>
        <v>I</v>
      </c>
      <c r="G19" s="7" t="str">
        <f>[1]!wwsCheckbox(A18,19,FALSE)</f>
        <v>is</v>
      </c>
      <c r="H19" s="7" t="str">
        <f>[1]!wwsCheckbox(A15,19,FALSE)</f>
        <v>his</v>
      </c>
      <c r="I19" s="7" t="str">
        <f>[1]!wwsCheckbox(A19,19,FALSE)</f>
        <v>it</v>
      </c>
      <c r="J19" s="7" t="str">
        <f>[1]!wwsCheckbox(A17,19,FALSE)</f>
        <v>in</v>
      </c>
      <c r="K19" s="3" t="str">
        <f t="shared" si="0"/>
        <v>GOOD</v>
      </c>
      <c r="L19" s="12">
        <f>SUM(B15:B19)</f>
        <v>5</v>
      </c>
    </row>
    <row r="20" spans="1:13" x14ac:dyDescent="0.3">
      <c r="A20" s="10" t="s">
        <v>4</v>
      </c>
      <c r="B20" s="19">
        <f t="shared" si="1"/>
        <v>1</v>
      </c>
      <c r="C20" s="20" t="str">
        <f t="shared" si="2"/>
        <v>click</v>
      </c>
      <c r="D20" s="4" t="str">
        <f t="shared" si="3"/>
        <v>right</v>
      </c>
      <c r="E20" s="23">
        <v>16</v>
      </c>
      <c r="F20" s="7" t="str">
        <f>[1]!wwsCheckbox(A20,20,FALSE)</f>
        <v>of</v>
      </c>
      <c r="G20" s="7" t="str">
        <f>[1]!wwsCheckbox(A21,20,FALSE)</f>
        <v>on</v>
      </c>
      <c r="H20" s="7" t="str">
        <f>[1]!wwsCheckbox(A22,20,FALSE)</f>
        <v>that</v>
      </c>
      <c r="I20" s="7" t="str">
        <f>[1]!wwsCheckbox(A23,20,FALSE)</f>
        <v>the</v>
      </c>
      <c r="J20" s="7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0" t="s">
        <v>15</v>
      </c>
      <c r="B21" s="19">
        <f t="shared" si="1"/>
        <v>1</v>
      </c>
      <c r="C21" s="20" t="str">
        <f t="shared" si="2"/>
        <v>click</v>
      </c>
      <c r="D21" s="4" t="str">
        <f t="shared" si="3"/>
        <v>right</v>
      </c>
      <c r="E21" s="23">
        <v>17</v>
      </c>
      <c r="F21" s="7" t="str">
        <f>[1]!wwsCheckbox(A22,21,FALSE)</f>
        <v>that</v>
      </c>
      <c r="G21" s="7" t="str">
        <f>[1]!wwsCheckbox(A24,21,FALSE)</f>
        <v>they</v>
      </c>
      <c r="H21" s="7" t="str">
        <f>[1]!wwsCheckbox(A23,21,FALSE)</f>
        <v>the</v>
      </c>
      <c r="I21" s="7" t="str">
        <f>[1]!wwsCheckbox(A21,21,FALSE)</f>
        <v>on</v>
      </c>
      <c r="J21" s="7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0" t="s">
        <v>11</v>
      </c>
      <c r="B22" s="19">
        <f t="shared" si="1"/>
        <v>1</v>
      </c>
      <c r="C22" s="20" t="str">
        <f t="shared" si="2"/>
        <v>click</v>
      </c>
      <c r="D22" s="4" t="str">
        <f t="shared" si="3"/>
        <v>right</v>
      </c>
      <c r="E22" s="23">
        <v>18</v>
      </c>
      <c r="F22" s="7" t="str">
        <f>[1]!wwsCheckbox(A23,22,FALSE)</f>
        <v>the</v>
      </c>
      <c r="G22" s="7" t="str">
        <f>[1]!wwsCheckbox(A20,22,FALSE)</f>
        <v>of</v>
      </c>
      <c r="H22" s="7" t="str">
        <f>[1]!wwsCheckbox(A21,22,FALSE)</f>
        <v>on</v>
      </c>
      <c r="I22" s="7" t="str">
        <f>[1]!wwsCheckbox(A24,22,FALSE)</f>
        <v>they</v>
      </c>
      <c r="J22" s="7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0" t="s">
        <v>2</v>
      </c>
      <c r="B23" s="19">
        <f t="shared" si="1"/>
        <v>1</v>
      </c>
      <c r="C23" s="20" t="str">
        <f t="shared" si="2"/>
        <v>click</v>
      </c>
      <c r="D23" s="4" t="str">
        <f t="shared" si="3"/>
        <v>right</v>
      </c>
      <c r="E23" s="23">
        <v>19</v>
      </c>
      <c r="F23" s="7" t="str">
        <f>[1]!wwsCheckbox(A24,23,FALSE)</f>
        <v>they</v>
      </c>
      <c r="G23" s="7" t="str">
        <f>[1]!wwsCheckbox(A20,23,FALSE)</f>
        <v>of</v>
      </c>
      <c r="H23" s="7" t="str">
        <f>[1]!wwsCheckbox(A23,23,FALSE)</f>
        <v>the</v>
      </c>
      <c r="I23" s="7" t="str">
        <f>[1]!wwsCheckbox(A22,23,FALSE)</f>
        <v>that</v>
      </c>
      <c r="J23" s="7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0" t="s">
        <v>20</v>
      </c>
      <c r="B24" s="19">
        <f t="shared" si="1"/>
        <v>1</v>
      </c>
      <c r="C24" s="20" t="str">
        <f t="shared" si="2"/>
        <v>click</v>
      </c>
      <c r="D24" s="4" t="str">
        <f t="shared" si="3"/>
        <v>right</v>
      </c>
      <c r="E24" s="23">
        <v>20</v>
      </c>
      <c r="F24" s="7" t="str">
        <f>[1]!wwsCheckbox(A21,24,FALSE)</f>
        <v>on</v>
      </c>
      <c r="G24" s="7" t="str">
        <f>[1]!wwsCheckbox(A23,24,FALSE)</f>
        <v>the</v>
      </c>
      <c r="H24" s="7" t="str">
        <f>[1]!wwsCheckbox(A20,24,FALSE)</f>
        <v>of</v>
      </c>
      <c r="I24" s="7" t="str">
        <f>[1]!wwsCheckbox(A24,24,FALSE)</f>
        <v>they</v>
      </c>
      <c r="J24" s="7" t="str">
        <f>[1]!wwsCheckbox(A22,24,FALSE)</f>
        <v>that</v>
      </c>
      <c r="K24" s="3" t="str">
        <f t="shared" si="0"/>
        <v>GOOD</v>
      </c>
      <c r="L24" s="12">
        <f>SUM(B20:B24)</f>
        <v>5</v>
      </c>
    </row>
    <row r="25" spans="1:13" x14ac:dyDescent="0.3">
      <c r="A25" s="10" t="s">
        <v>24</v>
      </c>
      <c r="B25" s="19">
        <f t="shared" si="1"/>
        <v>1</v>
      </c>
      <c r="C25" s="20" t="str">
        <f t="shared" si="2"/>
        <v>click</v>
      </c>
      <c r="D25" s="4" t="str">
        <f t="shared" si="3"/>
        <v>right</v>
      </c>
      <c r="E25" s="23">
        <v>21</v>
      </c>
      <c r="F25" s="7" t="str">
        <f>[1]!wwsCheckbox(A25,25,FALSE)</f>
        <v>this</v>
      </c>
      <c r="G25" s="7" t="str">
        <f>[1]!wwsCheckbox(A26,25,FALSE)</f>
        <v>to</v>
      </c>
      <c r="H25" s="7" t="str">
        <f>[1]!wwsCheckbox(A27,25,FALSE)</f>
        <v>was</v>
      </c>
      <c r="I25" s="7" t="str">
        <f>[1]!wwsCheckbox(A28,25,FALSE)</f>
        <v>with</v>
      </c>
      <c r="J25" s="7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0" t="s">
        <v>5</v>
      </c>
      <c r="B26" s="19">
        <f t="shared" si="1"/>
        <v>1</v>
      </c>
      <c r="C26" s="20" t="str">
        <f t="shared" si="2"/>
        <v>click</v>
      </c>
      <c r="D26" s="4" t="str">
        <f t="shared" si="3"/>
        <v>right</v>
      </c>
      <c r="E26" s="23">
        <v>22</v>
      </c>
      <c r="F26" s="7" t="str">
        <f>[1]!wwsCheckbox(A27,26,FALSE)</f>
        <v>was</v>
      </c>
      <c r="G26" s="7" t="str">
        <f>[1]!wwsCheckbox(A29,26,FALSE)</f>
        <v>you</v>
      </c>
      <c r="H26" s="7" t="str">
        <f>[1]!wwsCheckbox(A28,26,FALSE)</f>
        <v>with</v>
      </c>
      <c r="I26" s="7" t="str">
        <f>[1]!wwsCheckbox(A26,26,FALSE)</f>
        <v>to</v>
      </c>
      <c r="J26" s="7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0" t="s">
        <v>14</v>
      </c>
      <c r="B27" s="19">
        <f t="shared" si="1"/>
        <v>1</v>
      </c>
      <c r="C27" s="20" t="str">
        <f t="shared" si="2"/>
        <v>click</v>
      </c>
      <c r="D27" s="4" t="str">
        <f t="shared" si="3"/>
        <v>right</v>
      </c>
      <c r="E27" s="23">
        <v>23</v>
      </c>
      <c r="F27" s="7" t="str">
        <f>[1]!wwsCheckbox(A28,27,FALSE)</f>
        <v>with</v>
      </c>
      <c r="G27" s="7" t="str">
        <f>[1]!wwsCheckbox(A25,27,FALSE)</f>
        <v>this</v>
      </c>
      <c r="H27" s="7" t="str">
        <f>[1]!wwsCheckbox(A26,27,FALSE)</f>
        <v>to</v>
      </c>
      <c r="I27" s="7" t="str">
        <f>[1]!wwsCheckbox(A29,27,FALSE)</f>
        <v>you</v>
      </c>
      <c r="J27" s="7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0" t="s">
        <v>18</v>
      </c>
      <c r="B28" s="19">
        <f t="shared" si="1"/>
        <v>1</v>
      </c>
      <c r="C28" s="20" t="str">
        <f t="shared" si="2"/>
        <v>click</v>
      </c>
      <c r="D28" s="4" t="str">
        <f t="shared" si="3"/>
        <v>right</v>
      </c>
      <c r="E28" s="23">
        <v>24</v>
      </c>
      <c r="F28" s="7" t="str">
        <f>[1]!wwsCheckbox(A29,28,FALSE)</f>
        <v>you</v>
      </c>
      <c r="G28" s="7" t="str">
        <f>[1]!wwsCheckbox(A25,28,FALSE)</f>
        <v>this</v>
      </c>
      <c r="H28" s="7" t="str">
        <f>[1]!wwsCheckbox(A28,28,FALSE)</f>
        <v>with</v>
      </c>
      <c r="I28" s="7" t="str">
        <f>[1]!wwsCheckbox(A27,28,FALSE)</f>
        <v>was</v>
      </c>
      <c r="J28" s="7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0" t="s">
        <v>9</v>
      </c>
      <c r="B29" s="19">
        <f t="shared" si="1"/>
        <v>1</v>
      </c>
      <c r="C29" s="20" t="str">
        <f t="shared" si="2"/>
        <v>click</v>
      </c>
      <c r="D29" s="4" t="str">
        <f t="shared" si="3"/>
        <v>right</v>
      </c>
      <c r="E29" s="23">
        <v>25</v>
      </c>
      <c r="F29" s="7" t="str">
        <f>[1]!wwsCheckbox(A26,29,FALSE)</f>
        <v>to</v>
      </c>
      <c r="G29" s="7" t="str">
        <f>[1]!wwsCheckbox(A28,29,FALSE)</f>
        <v>with</v>
      </c>
      <c r="H29" s="7" t="str">
        <f>[1]!wwsCheckbox(A25,29,FALSE)</f>
        <v>this</v>
      </c>
      <c r="I29" s="7" t="str">
        <f>[1]!wwsCheckbox(A29,29,FALSE)</f>
        <v>you</v>
      </c>
      <c r="J29" s="7" t="str">
        <f>[1]!wwsCheckbox(A27,29,FALSE)</f>
        <v>was</v>
      </c>
      <c r="K29" s="3" t="str">
        <f t="shared" si="0"/>
        <v>GOOD</v>
      </c>
      <c r="L29" s="12">
        <f>SUM(B25:B29)</f>
        <v>5</v>
      </c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2">
        <f>SUM(B5:B29)/25</f>
        <v>1</v>
      </c>
      <c r="L30" s="162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3"/>
      <c r="N2" s="15"/>
      <c r="O2" s="15"/>
      <c r="P2" s="15"/>
      <c r="Q2" s="15"/>
    </row>
    <row r="3" spans="1:17" ht="46.2" customHeight="1" x14ac:dyDescent="0.35">
      <c r="A3" s="161" t="str">
        <f>[1]!wwsImage("Janice.jpg",59,53)</f>
        <v/>
      </c>
      <c r="B3" s="157"/>
      <c r="C3" s="157"/>
      <c r="D3" s="157"/>
      <c r="E3" s="21"/>
      <c r="F3" s="2"/>
      <c r="G3" s="2"/>
      <c r="H3" s="166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66"/>
      <c r="J3" s="166"/>
      <c r="N3" s="15"/>
      <c r="O3" s="15"/>
      <c r="P3" s="15"/>
      <c r="Q3" s="15"/>
    </row>
    <row r="4" spans="1:17" ht="23.4" x14ac:dyDescent="0.3">
      <c r="A4" s="161"/>
      <c r="B4" s="157"/>
      <c r="C4" s="157"/>
      <c r="D4" s="157"/>
      <c r="E4" s="22"/>
      <c r="F4" s="167" t="s">
        <v>28</v>
      </c>
      <c r="G4" s="167"/>
      <c r="H4" s="167"/>
      <c r="I4" s="167"/>
      <c r="J4" s="167"/>
      <c r="N4" s="15"/>
      <c r="O4" s="15"/>
      <c r="P4" s="15"/>
      <c r="Q4" s="15"/>
    </row>
    <row r="5" spans="1:17" ht="23.4" x14ac:dyDescent="0.3">
      <c r="A5" s="10" t="s">
        <v>29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[1]!wwsCheckbox(A5,5,FALSE)</f>
        <v>name</v>
      </c>
      <c r="G5" s="7" t="str">
        <f>[1]!wwsCheckbox(A6,5,FALSE)</f>
        <v>Name</v>
      </c>
      <c r="H5" s="7" t="str">
        <f>[1]!wwsCheckbox(A7,5,FALSE)</f>
        <v>NAME</v>
      </c>
      <c r="I5" s="7" t="str">
        <f>[1]!wwsCheckbox(A8,5,FALSE)</f>
        <v>first</v>
      </c>
      <c r="J5" s="7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1"/>
      <c r="Q5" s="15"/>
    </row>
    <row r="6" spans="1:17" ht="23.4" x14ac:dyDescent="0.3">
      <c r="A6" s="10" t="s">
        <v>30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NAME</v>
      </c>
      <c r="G6" s="7" t="str">
        <f>[1]!wwsCheckbox(A9,6,FALSE)</f>
        <v>First</v>
      </c>
      <c r="H6" s="7" t="str">
        <f>[1]!wwsCheckbox(A8,6,FALSE)</f>
        <v>first</v>
      </c>
      <c r="I6" s="7" t="str">
        <f>[1]!wwsCheckbox(A6,6,FALSE)</f>
        <v>Name</v>
      </c>
      <c r="J6" s="7" t="str">
        <f>[1]!wwsCheckbox(A5,6,FALSE)</f>
        <v>name</v>
      </c>
      <c r="K6" s="3" t="str">
        <f t="shared" si="1"/>
        <v>GOOD</v>
      </c>
      <c r="L6" s="3"/>
      <c r="M6" s="3"/>
      <c r="Q6" s="15"/>
    </row>
    <row r="7" spans="1:17" ht="23.4" x14ac:dyDescent="0.3">
      <c r="A7" s="10" t="s">
        <v>31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first</v>
      </c>
      <c r="G7" s="7" t="str">
        <f>[1]!wwsCheckbox(A5,7,FALSE)</f>
        <v>name</v>
      </c>
      <c r="H7" s="7" t="str">
        <f>[1]!wwsCheckbox(A6,7,FALSE)</f>
        <v>Name</v>
      </c>
      <c r="I7" s="7" t="str">
        <f>[1]!wwsCheckbox(A9,7,FALSE)</f>
        <v>First</v>
      </c>
      <c r="J7" s="7" t="str">
        <f>[1]!wwsCheckbox(A7,7,FALSE)</f>
        <v>NAME</v>
      </c>
      <c r="K7" s="3" t="str">
        <f t="shared" si="1"/>
        <v>GOOD</v>
      </c>
      <c r="L7" s="3"/>
      <c r="M7" s="3"/>
      <c r="Q7" s="15"/>
    </row>
    <row r="8" spans="1:17" ht="23.4" x14ac:dyDescent="0.3">
      <c r="A8" s="10" t="s">
        <v>32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First</v>
      </c>
      <c r="G8" s="7" t="str">
        <f>[1]!wwsCheckbox(A5,8,FALSE)</f>
        <v>name</v>
      </c>
      <c r="H8" s="7" t="str">
        <f>[1]!wwsCheckbox(A8,8,FALSE)</f>
        <v>first</v>
      </c>
      <c r="I8" s="7" t="str">
        <f>[1]!wwsCheckbox(A7,8,FALSE)</f>
        <v>NAME</v>
      </c>
      <c r="J8" s="7" t="str">
        <f>[1]!wwsCheckbox(A6,8,FALSE)</f>
        <v>Name</v>
      </c>
      <c r="K8" s="3" t="str">
        <f t="shared" si="1"/>
        <v>GOOD</v>
      </c>
      <c r="L8" s="3"/>
      <c r="M8" s="3"/>
      <c r="Q8" s="15"/>
    </row>
    <row r="9" spans="1:17" ht="23.4" x14ac:dyDescent="0.3">
      <c r="A9" s="10" t="s">
        <v>33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Name</v>
      </c>
      <c r="G9" s="7" t="str">
        <f>[1]!wwsCheckbox(A8,9,FALSE)</f>
        <v>first</v>
      </c>
      <c r="H9" s="7" t="str">
        <f>[1]!wwsCheckbox(A5,9,FALSE)</f>
        <v>name</v>
      </c>
      <c r="I9" s="7" t="str">
        <f>[1]!wwsCheckbox(A9,9,FALSE)</f>
        <v>First</v>
      </c>
      <c r="J9" s="7" t="str">
        <f>[1]!wwsCheckbox(A7,9,FALSE)</f>
        <v>NAME</v>
      </c>
      <c r="K9" s="3" t="str">
        <f t="shared" si="1"/>
        <v>GOOD</v>
      </c>
      <c r="L9" s="12">
        <f>SUM(B5:B9)</f>
        <v>5</v>
      </c>
      <c r="M9" s="3"/>
      <c r="Q9" s="15"/>
    </row>
    <row r="10" spans="1:17" ht="23.4" x14ac:dyDescent="0.3">
      <c r="A10" s="10" t="s">
        <v>34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FIRST</v>
      </c>
      <c r="G10" s="7" t="str">
        <f>[1]!wwsCheckbox(A11,10,FALSE)</f>
        <v>last</v>
      </c>
      <c r="H10" s="7" t="str">
        <f>[1]!wwsCheckbox(A12,10,FALSE)</f>
        <v>Last</v>
      </c>
      <c r="I10" s="7" t="str">
        <f>[1]!wwsCheckbox(A13,10,FALSE)</f>
        <v>LAST</v>
      </c>
      <c r="J10" s="7" t="str">
        <f>[1]!wwsCheckbox(A14,10,FALSE)</f>
        <v>street</v>
      </c>
      <c r="K10" s="3" t="str">
        <f t="shared" si="1"/>
        <v>GOOD</v>
      </c>
      <c r="L10" s="3"/>
      <c r="M10" s="3"/>
      <c r="Q10" s="15"/>
    </row>
    <row r="11" spans="1:17" ht="23.4" x14ac:dyDescent="0.3">
      <c r="A11" s="10" t="s">
        <v>35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Last</v>
      </c>
      <c r="G11" s="7" t="str">
        <f>[1]!wwsCheckbox(A14,11,FALSE)</f>
        <v>street</v>
      </c>
      <c r="H11" s="7" t="str">
        <f>[1]!wwsCheckbox(A13,11,FALSE)</f>
        <v>LAST</v>
      </c>
      <c r="I11" s="7" t="str">
        <f>[1]!wwsCheckbox(A11,11,FALSE)</f>
        <v>last</v>
      </c>
      <c r="J11" s="7" t="str">
        <f>[1]!wwsCheckbox(A10,11,FALSE)</f>
        <v>FIRST</v>
      </c>
      <c r="K11" s="3" t="str">
        <f t="shared" si="1"/>
        <v>GOOD</v>
      </c>
      <c r="L11" s="3"/>
      <c r="M11" s="3"/>
      <c r="N11" s="15"/>
      <c r="O11" s="15"/>
      <c r="P11" s="15"/>
      <c r="Q11" s="15"/>
    </row>
    <row r="12" spans="1:17" ht="23.4" x14ac:dyDescent="0.3">
      <c r="A12" s="10" t="s">
        <v>36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[1]!wwsCheckbox(A13,12,FALSE)</f>
        <v>LAST</v>
      </c>
      <c r="G12" s="7" t="str">
        <f>[1]!wwsCheckbox(A10,12,FALSE)</f>
        <v>FIRST</v>
      </c>
      <c r="H12" s="7" t="str">
        <f>[1]!wwsCheckbox(A11,12,FALSE)</f>
        <v>last</v>
      </c>
      <c r="I12" s="7" t="str">
        <f>[1]!wwsCheckbox(A14,12,FALSE)</f>
        <v>street</v>
      </c>
      <c r="J12" s="7" t="str">
        <f>[1]!wwsCheckbox(A12,12,FALSE)</f>
        <v>Last</v>
      </c>
      <c r="K12" s="3" t="str">
        <f t="shared" si="1"/>
        <v>GOOD</v>
      </c>
      <c r="L12" s="3"/>
      <c r="M12" s="3"/>
      <c r="N12" s="15"/>
      <c r="O12" s="15"/>
      <c r="P12" s="15"/>
      <c r="Q12" s="15"/>
    </row>
    <row r="13" spans="1:17" ht="23.4" x14ac:dyDescent="0.3">
      <c r="A13" s="10" t="s">
        <v>37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street</v>
      </c>
      <c r="G13" s="7" t="str">
        <f>[1]!wwsCheckbox(A10,13,FALSE)</f>
        <v>FIRST</v>
      </c>
      <c r="H13" s="7" t="str">
        <f>[1]!wwsCheckbox(A13,13,FALSE)</f>
        <v>LAST</v>
      </c>
      <c r="I13" s="7" t="str">
        <f>[1]!wwsCheckbox(A12,13,FALSE)</f>
        <v>Last</v>
      </c>
      <c r="J13" s="7" t="str">
        <f>[1]!wwsCheckbox(A11,13,FALSE)</f>
        <v>last</v>
      </c>
      <c r="K13" s="3" t="str">
        <f t="shared" si="1"/>
        <v>GOOD</v>
      </c>
      <c r="L13" s="3"/>
      <c r="M13" s="3"/>
      <c r="N13" s="15"/>
      <c r="O13" s="15"/>
      <c r="P13" s="15"/>
      <c r="Q13" s="15"/>
    </row>
    <row r="14" spans="1:17" ht="23.4" x14ac:dyDescent="0.3">
      <c r="A14" s="10" t="s">
        <v>38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last</v>
      </c>
      <c r="G14" s="7" t="str">
        <f>[1]!wwsCheckbox(A13,14,FALSE)</f>
        <v>LAST</v>
      </c>
      <c r="H14" s="7" t="str">
        <f>[1]!wwsCheckbox(A10,14,FALSE)</f>
        <v>FIRST</v>
      </c>
      <c r="I14" s="7" t="str">
        <f>[1]!wwsCheckbox(A14,14,FALSE)</f>
        <v>street</v>
      </c>
      <c r="J14" s="7" t="str">
        <f>[1]!wwsCheckbox(A12,14,FALSE)</f>
        <v>Last</v>
      </c>
      <c r="K14" s="3" t="str">
        <f t="shared" si="1"/>
        <v>GOOD</v>
      </c>
      <c r="L14" s="12">
        <f>SUM(B10:B14)</f>
        <v>5</v>
      </c>
      <c r="M14" s="3"/>
      <c r="N14" s="15"/>
      <c r="O14" s="15"/>
      <c r="P14" s="15"/>
      <c r="Q14" s="15"/>
    </row>
    <row r="15" spans="1:17" ht="23.4" x14ac:dyDescent="0.3">
      <c r="A15" s="10" t="s">
        <v>39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Street</v>
      </c>
      <c r="G15" s="7" t="str">
        <f>[1]!wwsCheckbox(A16,15,FALSE)</f>
        <v>STREET</v>
      </c>
      <c r="H15" s="7" t="str">
        <f>[1]!wwsCheckbox(A17,15,FALSE)</f>
        <v>address</v>
      </c>
      <c r="I15" s="7" t="str">
        <f>[1]!wwsCheckbox(A18,15,FALSE)</f>
        <v>Address</v>
      </c>
      <c r="J15" s="7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0" t="s">
        <v>40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address</v>
      </c>
      <c r="G16" s="7" t="str">
        <f>[1]!wwsCheckbox(A19,16,FALSE)</f>
        <v>ADDRESS</v>
      </c>
      <c r="H16" s="7" t="str">
        <f>[1]!wwsCheckbox(A18,16,FALSE)</f>
        <v>Address</v>
      </c>
      <c r="I16" s="7" t="str">
        <f>[1]!wwsCheckbox(A16,16,FALSE)</f>
        <v>STREET</v>
      </c>
      <c r="J16" s="7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0" t="s">
        <v>41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[1]!wwsCheckbox(A18,17,FALSE)</f>
        <v>Address</v>
      </c>
      <c r="G17" s="7" t="str">
        <f>[1]!wwsCheckbox(A15,17,FALSE)</f>
        <v>Street</v>
      </c>
      <c r="H17" s="7" t="str">
        <f>[1]!wwsCheckbox(A16,17,FALSE)</f>
        <v>STREET</v>
      </c>
      <c r="I17" s="7" t="str">
        <f>[1]!wwsCheckbox(A19,17,FALSE)</f>
        <v>ADDRESS</v>
      </c>
      <c r="J17" s="7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0" t="s">
        <v>42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ADDRESS</v>
      </c>
      <c r="G18" s="7" t="str">
        <f>[1]!wwsCheckbox(A15,18,FALSE)</f>
        <v>Street</v>
      </c>
      <c r="H18" s="7" t="str">
        <f>[1]!wwsCheckbox(A18,18,FALSE)</f>
        <v>Address</v>
      </c>
      <c r="I18" s="7" t="str">
        <f>[1]!wwsCheckbox(A17,18,FALSE)</f>
        <v>address</v>
      </c>
      <c r="J18" s="7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0" t="s">
        <v>43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STREET</v>
      </c>
      <c r="G19" s="7" t="str">
        <f>[1]!wwsCheckbox(A18,19,FALSE)</f>
        <v>Address</v>
      </c>
      <c r="H19" s="7" t="str">
        <f>[1]!wwsCheckbox(A15,19,FALSE)</f>
        <v>Street</v>
      </c>
      <c r="I19" s="7" t="str">
        <f>[1]!wwsCheckbox(A19,19,FALSE)</f>
        <v>ADDRESS</v>
      </c>
      <c r="J19" s="7" t="str">
        <f>[1]!wwsCheckbox(A17,19,FALSE)</f>
        <v>address</v>
      </c>
      <c r="K19" s="3" t="str">
        <f t="shared" si="1"/>
        <v>GOOD</v>
      </c>
      <c r="L19" s="12">
        <f>SUM(B15:B19)</f>
        <v>5</v>
      </c>
      <c r="M19" s="3"/>
    </row>
    <row r="20" spans="1:13" ht="23.4" x14ac:dyDescent="0.3">
      <c r="A20" s="10" t="s">
        <v>44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city</v>
      </c>
      <c r="G20" s="7" t="str">
        <f>[1]!wwsCheckbox(A21,20,FALSE)</f>
        <v>City</v>
      </c>
      <c r="H20" s="7" t="str">
        <f>[1]!wwsCheckbox(A22,20,FALSE)</f>
        <v>CITY</v>
      </c>
      <c r="I20" s="7" t="str">
        <f>[1]!wwsCheckbox(A23,20,FALSE)</f>
        <v>state</v>
      </c>
      <c r="J20" s="7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0" t="s">
        <v>45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CITY</v>
      </c>
      <c r="G21" s="7" t="str">
        <f>[1]!wwsCheckbox(A24,21,FALSE)</f>
        <v>State</v>
      </c>
      <c r="H21" s="7" t="str">
        <f>[1]!wwsCheckbox(A23,21,FALSE)</f>
        <v>state</v>
      </c>
      <c r="I21" s="7" t="str">
        <f>[1]!wwsCheckbox(A21,21,FALSE)</f>
        <v>City</v>
      </c>
      <c r="J21" s="7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0" t="s">
        <v>46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[1]!wwsCheckbox(A23,22,FALSE)</f>
        <v>state</v>
      </c>
      <c r="G22" s="7" t="str">
        <f>[1]!wwsCheckbox(A20,22,FALSE)</f>
        <v>city</v>
      </c>
      <c r="H22" s="7" t="str">
        <f>[1]!wwsCheckbox(A21,22,FALSE)</f>
        <v>City</v>
      </c>
      <c r="I22" s="7" t="str">
        <f>[1]!wwsCheckbox(A24,22,FALSE)</f>
        <v>State</v>
      </c>
      <c r="J22" s="7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0" t="s">
        <v>47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State</v>
      </c>
      <c r="G23" s="7" t="str">
        <f>[1]!wwsCheckbox(A20,23,FALSE)</f>
        <v>city</v>
      </c>
      <c r="H23" s="7" t="str">
        <f>[1]!wwsCheckbox(A23,23,FALSE)</f>
        <v>state</v>
      </c>
      <c r="I23" s="7" t="str">
        <f>[1]!wwsCheckbox(A22,23,FALSE)</f>
        <v>CITY</v>
      </c>
      <c r="J23" s="7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0" t="s">
        <v>48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[1]!wwsCheckbox(A21,24,FALSE)</f>
        <v>City</v>
      </c>
      <c r="G24" s="7" t="str">
        <f>[1]!wwsCheckbox(A23,24,FALSE)</f>
        <v>state</v>
      </c>
      <c r="H24" s="7" t="str">
        <f>[1]!wwsCheckbox(A20,24,FALSE)</f>
        <v>city</v>
      </c>
      <c r="I24" s="7" t="str">
        <f>[1]!wwsCheckbox(A24,24,FALSE)</f>
        <v>State</v>
      </c>
      <c r="J24" s="7" t="str">
        <f>[1]!wwsCheckbox(A22,24,FALSE)</f>
        <v>CITY</v>
      </c>
      <c r="K24" s="3" t="str">
        <f t="shared" si="1"/>
        <v>GOOD</v>
      </c>
      <c r="L24" s="12">
        <f>SUM(B20:B24)</f>
        <v>5</v>
      </c>
      <c r="M24" s="3"/>
    </row>
    <row r="25" spans="1:13" ht="23.4" x14ac:dyDescent="0.3">
      <c r="A25" s="10" t="s">
        <v>49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STATE</v>
      </c>
      <c r="G25" s="7" t="str">
        <f>[1]!wwsCheckbox(A26,25,FALSE)</f>
        <v>Country</v>
      </c>
      <c r="H25" s="7" t="str">
        <f>[1]!wwsCheckbox(A27,25,FALSE)</f>
        <v>COUNTRY</v>
      </c>
      <c r="I25" s="7" t="str">
        <f>[1]!wwsCheckbox(A28,25,FALSE)</f>
        <v>teacher</v>
      </c>
      <c r="J25" s="7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0" t="s">
        <v>50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COUNTRY</v>
      </c>
      <c r="G26" s="7" t="str">
        <f>[1]!wwsCheckbox(A29,26,FALSE)</f>
        <v>married</v>
      </c>
      <c r="H26" s="7" t="str">
        <f>[1]!wwsCheckbox(A28,26,FALSE)</f>
        <v>teacher</v>
      </c>
      <c r="I26" s="7" t="str">
        <f>[1]!wwsCheckbox(A26,26,FALSE)</f>
        <v>Country</v>
      </c>
      <c r="J26" s="7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0" t="s">
        <v>51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teacher</v>
      </c>
      <c r="G27" s="7" t="str">
        <f>[1]!wwsCheckbox(A25,27,FALSE)</f>
        <v>STATE</v>
      </c>
      <c r="H27" s="7" t="str">
        <f>[1]!wwsCheckbox(A26,27,FALSE)</f>
        <v>Country</v>
      </c>
      <c r="I27" s="7" t="str">
        <f>[1]!wwsCheckbox(A29,27,FALSE)</f>
        <v>married</v>
      </c>
      <c r="J27" s="7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0" t="s">
        <v>52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married</v>
      </c>
      <c r="G28" s="7" t="str">
        <f>[1]!wwsCheckbox(A25,28,FALSE)</f>
        <v>STATE</v>
      </c>
      <c r="H28" s="7" t="str">
        <f>[1]!wwsCheckbox(A28,28,FALSE)</f>
        <v>teacher</v>
      </c>
      <c r="I28" s="7" t="str">
        <f>[1]!wwsCheckbox(A27,28,FALSE)</f>
        <v>COUNTRY</v>
      </c>
      <c r="J28" s="7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0" t="s">
        <v>53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[1]!wwsCheckbox(A26,29,FALSE)</f>
        <v>Country</v>
      </c>
      <c r="G29" s="7" t="str">
        <f>[1]!wwsCheckbox(A28,29,FALSE)</f>
        <v>teacher</v>
      </c>
      <c r="H29" s="7" t="str">
        <f>[1]!wwsCheckbox(A25,29,FALSE)</f>
        <v>STATE</v>
      </c>
      <c r="I29" s="7" t="str">
        <f>[1]!wwsCheckbox(A29,29,FALSE)</f>
        <v>married</v>
      </c>
      <c r="J29" s="7" t="str">
        <f>[1]!wwsCheckbox(A27,29,FALSE)</f>
        <v>COUNTRY</v>
      </c>
      <c r="K29" s="3" t="str">
        <f t="shared" si="1"/>
        <v>GOOD</v>
      </c>
      <c r="L29" s="12">
        <f>SUM(B25:B29)</f>
        <v>5</v>
      </c>
      <c r="M29" s="3"/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2">
        <f>SUM(B5:B29)/25</f>
        <v>1</v>
      </c>
      <c r="L30" s="162"/>
    </row>
    <row r="31" spans="1:13" ht="18" x14ac:dyDescent="0.35">
      <c r="A31" s="16"/>
      <c r="B31" s="17"/>
      <c r="C31" s="18"/>
      <c r="D31" s="1"/>
      <c r="E31" s="21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1" customWidth="1"/>
    <col min="3" max="3" width="2.6640625" style="71" customWidth="1"/>
    <col min="4" max="4" width="2.77734375" style="32" customWidth="1"/>
    <col min="5" max="5" width="4.5546875" style="32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69" customWidth="1"/>
    <col min="14" max="14" width="6.109375" style="63" customWidth="1"/>
    <col min="15" max="15" width="10.109375" customWidth="1"/>
    <col min="16" max="16" width="7.44140625" customWidth="1"/>
  </cols>
  <sheetData>
    <row r="1" spans="1:19" ht="15.6" customHeight="1" x14ac:dyDescent="0.65">
      <c r="B1" s="54"/>
      <c r="C1" s="72"/>
      <c r="D1" s="72"/>
      <c r="E1" s="72"/>
      <c r="F1" s="41"/>
      <c r="G1" s="48"/>
      <c r="H1" s="48"/>
      <c r="I1" s="48"/>
      <c r="J1" s="50"/>
      <c r="K1" s="48"/>
      <c r="L1" s="48"/>
      <c r="M1" s="65"/>
      <c r="N1" s="48"/>
      <c r="O1" s="45"/>
      <c r="P1" s="48"/>
      <c r="Q1" s="45"/>
      <c r="R1" s="45"/>
      <c r="S1" s="45"/>
    </row>
    <row r="2" spans="1:19" ht="27.6" x14ac:dyDescent="0.65">
      <c r="A2" s="168" t="s">
        <v>68</v>
      </c>
      <c r="B2" s="168"/>
      <c r="C2" s="168"/>
      <c r="D2" s="168"/>
      <c r="E2" s="168"/>
      <c r="F2" s="168"/>
      <c r="G2" s="168"/>
      <c r="H2" s="46" t="str">
        <f>[1]!wwsCheckbox("See",2,FALSE)</f>
        <v>See</v>
      </c>
      <c r="I2" s="47" t="str">
        <f>[1]!wwsCheckbox("Hear only",2,TRUE)</f>
        <v>Hear only</v>
      </c>
      <c r="J2" s="46"/>
      <c r="L2" s="48"/>
      <c r="M2" s="48"/>
      <c r="N2" s="48"/>
      <c r="O2" s="45"/>
      <c r="P2" s="45"/>
    </row>
    <row r="3" spans="1:19" ht="45.6" customHeight="1" x14ac:dyDescent="0.65">
      <c r="B3" s="172" t="str">
        <f>[1]!wwsImage("Janice.jpg",59,53)</f>
        <v/>
      </c>
      <c r="C3" s="70"/>
      <c r="D3" s="36"/>
      <c r="E3" s="36"/>
      <c r="F3" s="75"/>
      <c r="G3" s="37"/>
      <c r="H3" s="37"/>
      <c r="I3" s="49"/>
      <c r="J3" s="50"/>
      <c r="K3" s="50"/>
      <c r="L3" s="51"/>
      <c r="M3" s="66"/>
      <c r="N3" s="51"/>
      <c r="O3" s="48"/>
      <c r="P3" s="37"/>
      <c r="Q3" s="48"/>
      <c r="R3" s="45"/>
      <c r="S3" s="45"/>
    </row>
    <row r="4" spans="1:19" ht="36" customHeight="1" x14ac:dyDescent="0.35">
      <c r="B4" s="172"/>
      <c r="C4" s="70"/>
      <c r="D4" s="36"/>
      <c r="E4" s="36"/>
      <c r="F4" s="75"/>
      <c r="G4" s="169" t="str">
        <f>IF(H2="See","Touch the word you see","Touch the word you hear")</f>
        <v>Touch the word you see</v>
      </c>
      <c r="H4" s="169"/>
      <c r="I4" s="169"/>
      <c r="K4" s="57"/>
      <c r="L4" s="57"/>
      <c r="M4" s="57"/>
      <c r="N4" s="57"/>
      <c r="O4" s="48"/>
      <c r="P4" s="37"/>
      <c r="Q4" s="48"/>
      <c r="R4" s="45"/>
      <c r="S4" s="45"/>
    </row>
    <row r="5" spans="1:19" ht="27.6" x14ac:dyDescent="0.3">
      <c r="B5" s="73" t="s">
        <v>54</v>
      </c>
      <c r="C5" s="36" t="s">
        <v>55</v>
      </c>
      <c r="D5" s="35">
        <f>IF(J5=F5,1,0)</f>
        <v>1</v>
      </c>
      <c r="E5" s="46">
        <v>1</v>
      </c>
      <c r="F5" s="78" t="s">
        <v>30</v>
      </c>
      <c r="G5" s="79" t="str">
        <f>[1]!wwsCheckbox(B5,3,FALSE)</f>
        <v>Nmea</v>
      </c>
      <c r="H5" s="79" t="str">
        <f>[1]!wwsCheckbox(F5,3,FALSE)</f>
        <v>Name</v>
      </c>
      <c r="I5" s="79" t="str">
        <f>[1]!wwsCheckbox(C5,3,FALSE)</f>
        <v>Nmae</v>
      </c>
      <c r="J5" s="62" t="str">
        <f>IF(OR(F5=G5,F5=H5,F5=I5),F5,"")</f>
        <v>Name</v>
      </c>
      <c r="K5" s="52"/>
      <c r="L5" s="52"/>
      <c r="M5" s="45"/>
      <c r="N5" s="45"/>
      <c r="O5" s="1"/>
    </row>
    <row r="6" spans="1:19" ht="27.6" x14ac:dyDescent="0.3">
      <c r="B6" s="73"/>
      <c r="C6" s="36"/>
      <c r="D6" s="35"/>
      <c r="E6" s="46"/>
      <c r="F6" s="78"/>
      <c r="G6" s="62"/>
      <c r="H6" s="62"/>
      <c r="I6" s="62"/>
      <c r="J6" s="62"/>
      <c r="K6" s="52"/>
      <c r="L6" s="52"/>
      <c r="M6" s="45"/>
      <c r="N6" s="45"/>
    </row>
    <row r="7" spans="1:19" ht="27.6" x14ac:dyDescent="0.3">
      <c r="B7" s="73" t="s">
        <v>56</v>
      </c>
      <c r="C7" s="36" t="s">
        <v>57</v>
      </c>
      <c r="D7" s="35">
        <f>IF(J7=F7,1,0)</f>
        <v>1</v>
      </c>
      <c r="E7" s="46">
        <v>2</v>
      </c>
      <c r="F7" s="78" t="s">
        <v>33</v>
      </c>
      <c r="G7" s="62" t="str">
        <f>[1]!wwsCheckbox(F7,31,FALSE)</f>
        <v>First</v>
      </c>
      <c r="H7" s="62" t="str">
        <f>[1]!wwsCheckbox(B7,31,FALSE)</f>
        <v>Fisrt</v>
      </c>
      <c r="I7" s="62" t="str">
        <f>[1]!wwsCheckbox(C7,31,FALSE)</f>
        <v>Ftrst</v>
      </c>
      <c r="J7" s="62" t="str">
        <f>IF(OR(F7=G7,F7=H7,F7=I7),F7,"")</f>
        <v>First</v>
      </c>
      <c r="K7" s="53"/>
      <c r="L7" s="52"/>
      <c r="M7" s="45"/>
      <c r="N7" s="45"/>
    </row>
    <row r="8" spans="1:19" ht="27.6" x14ac:dyDescent="0.3">
      <c r="B8" s="73"/>
      <c r="C8" s="36"/>
      <c r="D8" s="35"/>
      <c r="E8" s="46"/>
      <c r="F8" s="78"/>
      <c r="G8" s="62"/>
      <c r="H8" s="62"/>
      <c r="I8" s="62"/>
      <c r="J8" s="62"/>
      <c r="K8" s="53"/>
      <c r="L8" s="52"/>
      <c r="M8" s="45"/>
      <c r="N8" s="45"/>
    </row>
    <row r="9" spans="1:19" ht="27.6" x14ac:dyDescent="0.3">
      <c r="B9" s="73" t="s">
        <v>58</v>
      </c>
      <c r="C9" s="36" t="s">
        <v>59</v>
      </c>
      <c r="D9" s="35">
        <f>IF(J9=F9,1,0)</f>
        <v>1</v>
      </c>
      <c r="E9" s="46">
        <v>3</v>
      </c>
      <c r="F9" s="78" t="s">
        <v>36</v>
      </c>
      <c r="G9" s="62" t="str">
        <f>[1]!wwsCheckbox(B9,32,FALSE)</f>
        <v>Alst</v>
      </c>
      <c r="H9" s="62" t="str">
        <f>[1]!wwsCheckbox(F9,32,FALSE)</f>
        <v>Last</v>
      </c>
      <c r="I9" s="62" t="str">
        <f>[1]!wwsCheckbox(C9,32,FALSE)</f>
        <v>Ltas</v>
      </c>
      <c r="J9" s="62" t="str">
        <f>IF(OR(F9=G9,F9=H9,F9=I9),F9,"")</f>
        <v>Last</v>
      </c>
      <c r="K9" s="52"/>
      <c r="L9" s="52"/>
      <c r="M9" s="45"/>
      <c r="N9" s="45"/>
    </row>
    <row r="10" spans="1:19" ht="27.6" x14ac:dyDescent="0.3">
      <c r="B10" s="73"/>
      <c r="C10" s="36"/>
      <c r="D10" s="35"/>
      <c r="E10" s="46"/>
      <c r="F10" s="78"/>
      <c r="G10" s="62"/>
      <c r="H10" s="62"/>
      <c r="I10" s="62"/>
      <c r="J10" s="62"/>
      <c r="K10" s="52"/>
      <c r="L10" s="52"/>
      <c r="M10" s="45"/>
      <c r="N10" s="45"/>
    </row>
    <row r="11" spans="1:19" ht="27.6" x14ac:dyDescent="0.3">
      <c r="B11" s="73" t="s">
        <v>60</v>
      </c>
      <c r="C11" s="36" t="s">
        <v>61</v>
      </c>
      <c r="D11" s="35">
        <f>IF(J11=F11,1,0)</f>
        <v>1</v>
      </c>
      <c r="E11" s="46">
        <v>4</v>
      </c>
      <c r="F11" s="78" t="s">
        <v>39</v>
      </c>
      <c r="G11" s="62" t="str">
        <f>[1]!wwsCheckbox(B11,33,FALSE)</f>
        <v>Strret</v>
      </c>
      <c r="H11" s="62" t="str">
        <f>[1]!wwsCheckbox(C11,33,FALSE)</f>
        <v>Steert</v>
      </c>
      <c r="I11" s="62" t="str">
        <f>[1]!wwsCheckbox(F11,33,FALSE)</f>
        <v>Street</v>
      </c>
      <c r="J11" s="62" t="str">
        <f>IF(OR(F11=G11,F11=H11,F11=I11),F11,"")</f>
        <v>Street</v>
      </c>
      <c r="K11" s="52"/>
      <c r="L11" s="52"/>
      <c r="M11" s="45"/>
      <c r="N11" s="45"/>
    </row>
    <row r="12" spans="1:19" ht="27.6" x14ac:dyDescent="0.3">
      <c r="B12" s="73"/>
      <c r="C12" s="36"/>
      <c r="D12" s="35"/>
      <c r="E12" s="46"/>
      <c r="F12" s="78"/>
      <c r="G12" s="62"/>
      <c r="H12" s="62"/>
      <c r="I12" s="62"/>
      <c r="J12" s="62"/>
      <c r="K12" s="52"/>
      <c r="L12" s="52"/>
      <c r="M12" s="45"/>
      <c r="N12" s="45"/>
    </row>
    <row r="13" spans="1:19" ht="27.6" x14ac:dyDescent="0.3">
      <c r="B13" s="73" t="s">
        <v>62</v>
      </c>
      <c r="C13" s="36" t="s">
        <v>63</v>
      </c>
      <c r="D13" s="35">
        <f>IF(J13=F13,1,0)</f>
        <v>1</v>
      </c>
      <c r="E13" s="46">
        <v>5</v>
      </c>
      <c r="F13" s="78" t="s">
        <v>42</v>
      </c>
      <c r="G13" s="62" t="str">
        <f>[1]!wwsCheckbox(B13,34,FALSE)</f>
        <v>Addres</v>
      </c>
      <c r="H13" s="62" t="str">
        <f>[1]!wwsCheckbox(F13,34,FALSE)</f>
        <v>Address</v>
      </c>
      <c r="I13" s="62" t="str">
        <f>[1]!wwsCheckbox(C13,34,FALSE)</f>
        <v>Adress</v>
      </c>
      <c r="J13" s="62" t="str">
        <f>IF(OR(F13=G13,F13=H13,F13=I13),F13,"")</f>
        <v>Address</v>
      </c>
      <c r="K13" s="52"/>
      <c r="L13" s="52"/>
      <c r="M13" s="45"/>
      <c r="N13" s="45"/>
    </row>
    <row r="14" spans="1:19" ht="27.6" x14ac:dyDescent="0.3">
      <c r="B14" s="73"/>
      <c r="C14" s="36"/>
      <c r="D14" s="35"/>
      <c r="E14" s="46"/>
      <c r="F14" s="78"/>
      <c r="G14" s="62"/>
      <c r="H14" s="62"/>
      <c r="I14" s="62"/>
      <c r="J14" s="62"/>
      <c r="K14" s="52"/>
      <c r="L14" s="52"/>
      <c r="M14" s="45"/>
      <c r="N14" s="45"/>
    </row>
    <row r="15" spans="1:19" ht="27.6" x14ac:dyDescent="0.3">
      <c r="B15" s="73" t="s">
        <v>64</v>
      </c>
      <c r="C15" s="36" t="s">
        <v>65</v>
      </c>
      <c r="D15" s="35">
        <f>IF(J15=F15,1,0)</f>
        <v>1</v>
      </c>
      <c r="E15" s="46">
        <v>6</v>
      </c>
      <c r="F15" s="78" t="s">
        <v>45</v>
      </c>
      <c r="G15" s="62" t="str">
        <f>[1]!wwsCheckbox(F15,35,FALSE)</f>
        <v>City</v>
      </c>
      <c r="H15" s="62" t="str">
        <f>[1]!wwsCheckbox(B15,35,FALSE)</f>
        <v>Ctty</v>
      </c>
      <c r="I15" s="62" t="str">
        <f>[1]!wwsCheckbox(C15,35,FALSE)</f>
        <v>Ciiy</v>
      </c>
      <c r="J15" s="62" t="str">
        <f>IF(OR(F15=G15,F15=H15,F15=I15),F15,"")</f>
        <v>City</v>
      </c>
      <c r="K15" s="52"/>
      <c r="L15" s="52"/>
      <c r="M15" s="45"/>
      <c r="N15" s="45"/>
    </row>
    <row r="16" spans="1:19" ht="27.6" x14ac:dyDescent="0.3">
      <c r="B16" s="73"/>
      <c r="C16" s="36"/>
      <c r="D16" s="35"/>
      <c r="E16" s="46"/>
      <c r="F16" s="78"/>
      <c r="G16" s="62"/>
      <c r="H16" s="62"/>
      <c r="I16" s="62"/>
      <c r="J16" s="62"/>
      <c r="K16" s="52"/>
      <c r="L16" s="52"/>
      <c r="M16" s="45"/>
      <c r="N16" s="45"/>
    </row>
    <row r="17" spans="2:16" ht="27.6" x14ac:dyDescent="0.3">
      <c r="B17" s="73" t="s">
        <v>66</v>
      </c>
      <c r="C17" s="36" t="s">
        <v>67</v>
      </c>
      <c r="D17" s="35">
        <f>IF(J17=F17,1,0)</f>
        <v>1</v>
      </c>
      <c r="E17" s="46">
        <v>7</v>
      </c>
      <c r="F17" s="78" t="s">
        <v>48</v>
      </c>
      <c r="G17" s="62" t="str">
        <f>[1]!wwsCheckbox(B17,36,FALSE)</f>
        <v>Saete</v>
      </c>
      <c r="H17" s="62" t="str">
        <f>[1]!wwsCheckbox(C17,36,FALSE)</f>
        <v>Steta</v>
      </c>
      <c r="I17" s="62" t="str">
        <f>[1]!wwsCheckbox(F17,36,FALSE)</f>
        <v>State</v>
      </c>
      <c r="J17" s="62" t="str">
        <f>IF(OR(F17=G17,F17=H17,F17=I17),F17,"")</f>
        <v>State</v>
      </c>
      <c r="K17" s="53"/>
      <c r="L17" s="52"/>
      <c r="M17" s="45"/>
      <c r="N17" s="45"/>
    </row>
    <row r="18" spans="2:16" ht="27.6" x14ac:dyDescent="0.3">
      <c r="B18" s="73"/>
      <c r="C18" s="36"/>
      <c r="D18" s="35"/>
      <c r="E18" s="46"/>
      <c r="F18" s="82"/>
      <c r="G18" s="83"/>
      <c r="H18" s="83"/>
      <c r="I18" s="83"/>
      <c r="J18" s="83"/>
      <c r="K18" s="170">
        <f>SUM(D5:D18)/7</f>
        <v>1</v>
      </c>
      <c r="L18" s="170"/>
      <c r="M18" s="53"/>
      <c r="N18" s="52"/>
      <c r="P18" s="45"/>
    </row>
    <row r="19" spans="2:16" ht="74.400000000000006" customHeight="1" x14ac:dyDescent="0.45">
      <c r="B19" s="76"/>
      <c r="C19" s="75"/>
      <c r="D19" s="75"/>
      <c r="E19" s="58"/>
      <c r="F19" s="80"/>
      <c r="G19" s="81"/>
      <c r="H19" s="81"/>
      <c r="I19" s="81"/>
      <c r="J19" s="45"/>
      <c r="K19" s="50"/>
      <c r="L19" s="171"/>
      <c r="M19" s="171"/>
      <c r="N19" s="48"/>
      <c r="P19" s="45"/>
    </row>
    <row r="20" spans="2:16" ht="27.6" x14ac:dyDescent="0.35">
      <c r="B20" s="71"/>
      <c r="C20" s="36"/>
      <c r="D20" s="36">
        <f>IF(J20=F20,1,0)</f>
        <v>1</v>
      </c>
      <c r="E20" s="46">
        <v>8</v>
      </c>
      <c r="F20" s="78" t="s">
        <v>1</v>
      </c>
      <c r="G20" s="62" t="str">
        <f>[1]!wwsCheckbox(F20,5,FALSE)</f>
        <v>a</v>
      </c>
      <c r="H20" s="62" t="str">
        <f>[1]!wwsCheckbox(F22,5,FALSE)</f>
        <v>and</v>
      </c>
      <c r="I20" s="62" t="str">
        <f>[1]!wwsCheckbox(F24,5,FALSE)</f>
        <v>of</v>
      </c>
      <c r="J20" s="62" t="str">
        <f>IF(OR(F20=G20,F20=H20,F20=I20),F20,"")</f>
        <v>a</v>
      </c>
      <c r="K20" s="39"/>
      <c r="L20" s="60"/>
      <c r="M20" s="48"/>
      <c r="N20" s="48"/>
      <c r="P20" s="45"/>
    </row>
    <row r="21" spans="2:16" ht="27.6" x14ac:dyDescent="0.35">
      <c r="B21" s="71"/>
      <c r="C21" s="36"/>
      <c r="D21" s="36"/>
      <c r="E21" s="46"/>
      <c r="F21" s="78"/>
      <c r="G21" s="62"/>
      <c r="H21" s="62"/>
      <c r="I21" s="62"/>
      <c r="J21" s="62"/>
      <c r="K21" s="39"/>
      <c r="L21" s="60"/>
      <c r="M21" s="48"/>
      <c r="N21" s="48"/>
      <c r="P21" s="45"/>
    </row>
    <row r="22" spans="2:16" ht="27.6" x14ac:dyDescent="0.35">
      <c r="B22" s="71"/>
      <c r="C22" s="36"/>
      <c r="D22" s="36">
        <f>IF(J22=F22,1,0)</f>
        <v>1</v>
      </c>
      <c r="E22" s="46">
        <v>9</v>
      </c>
      <c r="F22" s="78" t="s">
        <v>3</v>
      </c>
      <c r="G22" s="62" t="str">
        <f>[1]!wwsCheckbox(F24,6,FALSE)</f>
        <v>of</v>
      </c>
      <c r="H22" s="62" t="str">
        <f>[1]!wwsCheckbox(F28,6,FALSE)</f>
        <v>to</v>
      </c>
      <c r="I22" s="62" t="str">
        <f>[1]!wwsCheckbox(F22,6,FALSE)</f>
        <v>and</v>
      </c>
      <c r="J22" s="62" t="str">
        <f>IF(OR(F22=G22,F22=H22,F22=I22),F22,"")</f>
        <v>and</v>
      </c>
      <c r="K22" s="39"/>
      <c r="L22" s="59"/>
      <c r="M22" s="48"/>
      <c r="N22" s="48"/>
      <c r="P22" s="45"/>
    </row>
    <row r="23" spans="2:16" ht="27.6" x14ac:dyDescent="0.35">
      <c r="B23" s="71"/>
      <c r="C23" s="36"/>
      <c r="D23" s="36"/>
      <c r="E23" s="46"/>
      <c r="F23" s="78"/>
      <c r="G23" s="62"/>
      <c r="H23" s="62"/>
      <c r="I23" s="62"/>
      <c r="J23" s="62"/>
      <c r="K23" s="39"/>
      <c r="L23" s="59"/>
      <c r="M23" s="48"/>
      <c r="N23" s="48"/>
      <c r="P23" s="45"/>
    </row>
    <row r="24" spans="2:16" ht="27.6" x14ac:dyDescent="0.35">
      <c r="B24" s="71"/>
      <c r="C24" s="36"/>
      <c r="D24" s="36">
        <f>IF(J24=F24,1,0)</f>
        <v>1</v>
      </c>
      <c r="E24" s="46">
        <f>E22+1</f>
        <v>10</v>
      </c>
      <c r="F24" s="78" t="s">
        <v>4</v>
      </c>
      <c r="G24" s="62" t="str">
        <f>[1]!wwsCheckbox(F26,7,FALSE)</f>
        <v>the</v>
      </c>
      <c r="H24" s="62" t="str">
        <f>[1]!wwsCheckbox(F24,7,FALSE)</f>
        <v>of</v>
      </c>
      <c r="I24" s="62" t="str">
        <f>[1]!wwsCheckbox(F22,7,FALSE)</f>
        <v>and</v>
      </c>
      <c r="J24" s="62" t="str">
        <f>IF(OR(F24=G24,F24=H24,F24=I24),F24,"")</f>
        <v>of</v>
      </c>
      <c r="K24" s="39"/>
      <c r="L24" s="59"/>
      <c r="M24" s="48"/>
      <c r="N24" s="48"/>
      <c r="P24" s="45"/>
    </row>
    <row r="25" spans="2:16" ht="27.6" x14ac:dyDescent="0.35">
      <c r="B25" s="71"/>
      <c r="C25" s="36"/>
      <c r="D25" s="36"/>
      <c r="E25" s="46"/>
      <c r="F25" s="78"/>
      <c r="G25" s="62"/>
      <c r="H25" s="62"/>
      <c r="I25" s="62"/>
      <c r="J25" s="62"/>
      <c r="K25" s="39"/>
      <c r="L25" s="59"/>
      <c r="M25" s="48"/>
      <c r="N25" s="48"/>
      <c r="P25" s="45"/>
    </row>
    <row r="26" spans="2:16" ht="27.6" x14ac:dyDescent="0.35">
      <c r="B26" s="71"/>
      <c r="C26" s="36"/>
      <c r="D26" s="36">
        <f>IF(J26=F26,1,0)</f>
        <v>1</v>
      </c>
      <c r="E26" s="46">
        <f>E24+1</f>
        <v>11</v>
      </c>
      <c r="F26" s="78" t="s">
        <v>2</v>
      </c>
      <c r="G26" s="62" t="str">
        <f>[1]!wwsCheckbox(F28,8,FALSE)</f>
        <v>to</v>
      </c>
      <c r="H26" s="62" t="str">
        <f>[1]!wwsCheckbox(F20,8,FALSE)</f>
        <v>a</v>
      </c>
      <c r="I26" s="62" t="str">
        <f>[1]!wwsCheckbox(F26,8,FALSE)</f>
        <v>the</v>
      </c>
      <c r="J26" s="62" t="str">
        <f>IF(OR(F26=G26,F26=H26,F26=I26),F26,"")</f>
        <v>the</v>
      </c>
      <c r="K26" s="39"/>
      <c r="L26" s="59"/>
      <c r="M26" s="48"/>
      <c r="N26" s="48"/>
      <c r="P26" s="45"/>
    </row>
    <row r="27" spans="2:16" ht="27.6" x14ac:dyDescent="0.35">
      <c r="B27" s="71"/>
      <c r="C27" s="36"/>
      <c r="D27" s="36"/>
      <c r="E27" s="46"/>
      <c r="F27" s="78"/>
      <c r="G27" s="62"/>
      <c r="H27" s="62"/>
      <c r="I27" s="62"/>
      <c r="J27" s="62"/>
      <c r="K27" s="39"/>
      <c r="L27" s="59"/>
      <c r="M27" s="48"/>
      <c r="N27" s="48"/>
      <c r="P27" s="45"/>
    </row>
    <row r="28" spans="2:16" ht="27.6" x14ac:dyDescent="0.35">
      <c r="B28" s="71"/>
      <c r="C28" s="36"/>
      <c r="D28" s="36">
        <f>IF(J28=F28,1,0)</f>
        <v>1</v>
      </c>
      <c r="E28" s="46">
        <f>E26+1</f>
        <v>12</v>
      </c>
      <c r="F28" s="78" t="s">
        <v>5</v>
      </c>
      <c r="G28" s="62" t="str">
        <f>[1]!wwsCheckbox(F22,9,FALSE)</f>
        <v>and</v>
      </c>
      <c r="H28" s="62" t="str">
        <f>[1]!wwsCheckbox(F26,9,FALSE)</f>
        <v>the</v>
      </c>
      <c r="I28" s="62" t="str">
        <f>[1]!wwsCheckbox(F28,9,FALSE)</f>
        <v>to</v>
      </c>
      <c r="J28" s="62" t="str">
        <f>IF(OR(F28=G28,F28=H28,F28=I28),F28,"")</f>
        <v>to</v>
      </c>
      <c r="K28" s="40"/>
      <c r="L28" s="59"/>
      <c r="M28" s="48"/>
      <c r="N28" s="48"/>
      <c r="P28" s="45"/>
    </row>
    <row r="29" spans="2:16" ht="27.6" x14ac:dyDescent="0.35">
      <c r="B29" s="71"/>
      <c r="C29" s="36"/>
      <c r="D29" s="36"/>
      <c r="E29" s="46"/>
      <c r="F29" s="78"/>
      <c r="G29" s="62"/>
      <c r="H29" s="62"/>
      <c r="I29" s="62"/>
      <c r="J29" s="62"/>
      <c r="K29" s="40"/>
      <c r="L29" s="59"/>
      <c r="M29" s="48"/>
      <c r="N29" s="48"/>
      <c r="P29" s="45"/>
    </row>
    <row r="30" spans="2:16" ht="27.6" x14ac:dyDescent="0.35">
      <c r="B30" s="71"/>
      <c r="C30" s="36"/>
      <c r="D30" s="36">
        <f>IF(J30=F30,1,0)</f>
        <v>1</v>
      </c>
      <c r="E30" s="46">
        <f>E28+1</f>
        <v>13</v>
      </c>
      <c r="F30" s="78" t="s">
        <v>6</v>
      </c>
      <c r="G30" s="62" t="str">
        <f>[1]!wwsCheckbox(F30,10,FALSE)</f>
        <v>in</v>
      </c>
      <c r="H30" s="62" t="str">
        <f>[1]!wwsCheckbox(F32,10,FALSE)</f>
        <v>he</v>
      </c>
      <c r="I30" s="62" t="str">
        <f>[1]!wwsCheckbox(F34,10,FALSE)</f>
        <v>is</v>
      </c>
      <c r="J30" s="62" t="str">
        <f>IF(OR(F30=G30,F30=H30,F30=I30),F30,"")</f>
        <v>in</v>
      </c>
      <c r="K30" s="39"/>
      <c r="L30" s="59"/>
      <c r="M30" s="48"/>
      <c r="N30" s="48"/>
      <c r="P30" s="45"/>
    </row>
    <row r="31" spans="2:16" ht="27.6" x14ac:dyDescent="0.35">
      <c r="B31" s="71"/>
      <c r="C31" s="36"/>
      <c r="D31" s="36"/>
      <c r="E31" s="46"/>
      <c r="F31" s="78"/>
      <c r="G31" s="62"/>
      <c r="H31" s="62"/>
      <c r="I31" s="62"/>
      <c r="J31" s="62"/>
      <c r="K31" s="39"/>
      <c r="L31" s="59"/>
      <c r="M31" s="48"/>
      <c r="N31" s="48"/>
      <c r="P31" s="45"/>
    </row>
    <row r="32" spans="2:16" ht="27.6" x14ac:dyDescent="0.35">
      <c r="B32" s="71"/>
      <c r="C32" s="36"/>
      <c r="D32" s="36">
        <f>IF(J32=F32,1,0)</f>
        <v>1</v>
      </c>
      <c r="E32" s="46">
        <f>E30+1</f>
        <v>14</v>
      </c>
      <c r="F32" s="78" t="s">
        <v>7</v>
      </c>
      <c r="G32" s="62" t="str">
        <f>[1]!wwsCheckbox(F34,11,FALSE)</f>
        <v>is</v>
      </c>
      <c r="H32" s="62" t="str">
        <f>[1]!wwsCheckbox(F38,11,FALSE)</f>
        <v>that</v>
      </c>
      <c r="I32" s="62" t="str">
        <f>[1]!wwsCheckbox(F32,11,FALSE)</f>
        <v>he</v>
      </c>
      <c r="J32" s="62" t="str">
        <f>IF(OR(F32=G32,F32=H32,F32=I32),F32,"")</f>
        <v>he</v>
      </c>
      <c r="K32" s="39"/>
      <c r="L32" s="59"/>
      <c r="M32" s="48"/>
      <c r="N32" s="48"/>
      <c r="P32" s="45"/>
    </row>
    <row r="33" spans="2:16" ht="27.6" x14ac:dyDescent="0.35">
      <c r="B33" s="71"/>
      <c r="C33" s="36"/>
      <c r="D33" s="36"/>
      <c r="E33" s="46"/>
      <c r="F33" s="78"/>
      <c r="G33" s="62"/>
      <c r="H33" s="62"/>
      <c r="I33" s="62"/>
      <c r="J33" s="62"/>
      <c r="K33" s="39"/>
      <c r="L33" s="59"/>
      <c r="M33" s="48"/>
      <c r="N33" s="48"/>
      <c r="P33" s="45"/>
    </row>
    <row r="34" spans="2:16" ht="27.6" x14ac:dyDescent="0.35">
      <c r="B34" s="71"/>
      <c r="C34" s="36"/>
      <c r="D34" s="36">
        <f>IF(J34=F34,1,0)</f>
        <v>1</v>
      </c>
      <c r="E34" s="46">
        <f>E32+1</f>
        <v>15</v>
      </c>
      <c r="F34" s="78" t="s">
        <v>8</v>
      </c>
      <c r="G34" s="62" t="str">
        <f>[1]!wwsCheckbox(F34,12,FALSE)</f>
        <v>is</v>
      </c>
      <c r="H34" s="62" t="str">
        <f>[1]!wwsCheckbox(F30,12,FALSE)</f>
        <v>in</v>
      </c>
      <c r="I34" s="62" t="str">
        <f>[1]!wwsCheckbox(F32,12,FALSE)</f>
        <v>he</v>
      </c>
      <c r="J34" s="62" t="str">
        <f>IF(OR(F34=G34,F34=H34,F34=I34),F34,"")</f>
        <v>is</v>
      </c>
      <c r="K34" s="39"/>
      <c r="L34" s="59"/>
      <c r="M34" s="48"/>
      <c r="N34" s="48"/>
      <c r="P34" s="45"/>
    </row>
    <row r="35" spans="2:16" ht="27.6" x14ac:dyDescent="0.35">
      <c r="B35" s="71"/>
      <c r="C35" s="36"/>
      <c r="D35" s="36"/>
      <c r="E35" s="46"/>
      <c r="F35" s="78"/>
      <c r="G35" s="62"/>
      <c r="H35" s="62"/>
      <c r="I35" s="62"/>
      <c r="J35" s="62"/>
      <c r="K35" s="39"/>
      <c r="L35" s="59"/>
      <c r="M35" s="48"/>
      <c r="N35" s="48"/>
      <c r="P35" s="45"/>
    </row>
    <row r="36" spans="2:16" ht="27.6" x14ac:dyDescent="0.35">
      <c r="B36" s="71"/>
      <c r="C36" s="36"/>
      <c r="D36" s="36">
        <f>IF(J36=F36,1,0)</f>
        <v>1</v>
      </c>
      <c r="E36" s="46">
        <f>E34+1</f>
        <v>16</v>
      </c>
      <c r="F36" s="78" t="s">
        <v>10</v>
      </c>
      <c r="G36" s="62" t="str">
        <f>[1]!wwsCheckbox(F38,13,FALSE)</f>
        <v>that</v>
      </c>
      <c r="H36" s="62" t="str">
        <f>[1]!wwsCheckbox(F30,13,FALSE)</f>
        <v>in</v>
      </c>
      <c r="I36" s="62" t="str">
        <f>[1]!wwsCheckbox(F36,13,FALSE)</f>
        <v>it</v>
      </c>
      <c r="J36" s="62" t="str">
        <f>IF(OR(F36=G36,F36=H36,F36=I36),F36,"")</f>
        <v>it</v>
      </c>
      <c r="K36" s="39"/>
      <c r="L36" s="59"/>
      <c r="M36" s="48"/>
      <c r="N36" s="48"/>
      <c r="P36" s="45"/>
    </row>
    <row r="37" spans="2:16" ht="27.6" x14ac:dyDescent="0.35">
      <c r="B37" s="71"/>
      <c r="C37" s="36"/>
      <c r="D37" s="36"/>
      <c r="E37" s="46"/>
      <c r="F37" s="78"/>
      <c r="G37" s="62"/>
      <c r="H37" s="62"/>
      <c r="I37" s="62"/>
      <c r="J37" s="62"/>
      <c r="K37" s="39"/>
      <c r="L37" s="59"/>
      <c r="M37" s="48"/>
      <c r="N37" s="48"/>
      <c r="P37" s="45"/>
    </row>
    <row r="38" spans="2:16" ht="27" customHeight="1" x14ac:dyDescent="0.35">
      <c r="B38" s="71"/>
      <c r="C38" s="36"/>
      <c r="D38" s="36">
        <f>IF(J38=F38,1,0)</f>
        <v>1</v>
      </c>
      <c r="E38" s="46">
        <f>E36+1</f>
        <v>17</v>
      </c>
      <c r="F38" s="78" t="s">
        <v>11</v>
      </c>
      <c r="G38" s="62" t="str">
        <f>[1]!wwsCheckbox(F32,14,FALSE)</f>
        <v>he</v>
      </c>
      <c r="H38" s="62" t="str">
        <f>[1]!wwsCheckbox(F38,14,FALSE)</f>
        <v>that</v>
      </c>
      <c r="I38" s="62" t="str">
        <f>[1]!wwsCheckbox(F30,14,FALSE)</f>
        <v>in</v>
      </c>
      <c r="J38" s="62" t="str">
        <f>IF(OR(F38=G38,F38=H38,F38=I38),F38,"")</f>
        <v>that</v>
      </c>
      <c r="K38" s="40"/>
      <c r="L38" s="59"/>
      <c r="M38" s="48"/>
      <c r="N38" s="48"/>
      <c r="P38" s="45"/>
    </row>
    <row r="39" spans="2:16" ht="27" customHeight="1" x14ac:dyDescent="0.35">
      <c r="B39" s="71"/>
      <c r="C39" s="36"/>
      <c r="D39" s="36"/>
      <c r="E39" s="46"/>
      <c r="F39" s="78"/>
      <c r="G39" s="62"/>
      <c r="H39" s="62"/>
      <c r="I39" s="62"/>
      <c r="J39" s="62"/>
      <c r="K39" s="40"/>
      <c r="L39" s="59"/>
      <c r="M39" s="48"/>
      <c r="N39" s="48"/>
      <c r="P39" s="45"/>
    </row>
    <row r="40" spans="2:16" ht="27.6" x14ac:dyDescent="0.35">
      <c r="B40" s="71"/>
      <c r="C40" s="36"/>
      <c r="D40" s="36">
        <f>IF(J40=F40,1,0)</f>
        <v>1</v>
      </c>
      <c r="E40" s="46">
        <f>E38+1</f>
        <v>18</v>
      </c>
      <c r="F40" s="78" t="s">
        <v>12</v>
      </c>
      <c r="G40" s="62" t="str">
        <f>[1]!wwsCheckbox(F40,15,FALSE)</f>
        <v>are</v>
      </c>
      <c r="H40" s="62" t="str">
        <f>[1]!wwsCheckbox(F42,15,FALSE)</f>
        <v>for</v>
      </c>
      <c r="I40" s="62" t="str">
        <f>[1]!wwsCheckbox(F44,15,FALSE)</f>
        <v>on</v>
      </c>
      <c r="J40" s="62" t="str">
        <f>IF(OR(F40=G40,F40=H40,F40=I40),F40,"")</f>
        <v>are</v>
      </c>
      <c r="K40" s="39"/>
      <c r="L40" s="59"/>
      <c r="M40" s="48"/>
      <c r="N40" s="48"/>
      <c r="P40" s="45"/>
    </row>
    <row r="41" spans="2:16" ht="27.6" x14ac:dyDescent="0.35">
      <c r="B41" s="71"/>
      <c r="C41" s="36"/>
      <c r="D41" s="36"/>
      <c r="E41" s="46"/>
      <c r="F41" s="78"/>
      <c r="G41" s="62"/>
      <c r="H41" s="62"/>
      <c r="I41" s="62"/>
      <c r="J41" s="62"/>
      <c r="K41" s="39"/>
      <c r="L41" s="59"/>
      <c r="M41" s="48"/>
      <c r="N41" s="48"/>
      <c r="P41" s="45"/>
    </row>
    <row r="42" spans="2:16" ht="27.6" x14ac:dyDescent="0.35">
      <c r="B42" s="71"/>
      <c r="C42" s="36"/>
      <c r="D42" s="36">
        <f>IF(J42=F42,1,0)</f>
        <v>1</v>
      </c>
      <c r="E42" s="46">
        <f>E40+1</f>
        <v>19</v>
      </c>
      <c r="F42" s="78" t="s">
        <v>13</v>
      </c>
      <c r="G42" s="62" t="str">
        <f>[1]!wwsCheckbox(F44,16,FALSE)</f>
        <v>on</v>
      </c>
      <c r="H42" s="62" t="str">
        <f>[1]!wwsCheckbox(F48,16,FALSE)</f>
        <v>you</v>
      </c>
      <c r="I42" s="62" t="str">
        <f>[1]!wwsCheckbox(F42,16,FALSE)</f>
        <v>for</v>
      </c>
      <c r="J42" s="62" t="str">
        <f>IF(OR(F42=G42,F42=H42,F42=I42),F42,"")</f>
        <v>for</v>
      </c>
      <c r="K42" s="39"/>
      <c r="L42" s="59"/>
      <c r="M42" s="52"/>
      <c r="N42" s="48"/>
      <c r="P42" s="45"/>
    </row>
    <row r="43" spans="2:16" ht="27.6" x14ac:dyDescent="0.35">
      <c r="B43" s="71"/>
      <c r="C43" s="36"/>
      <c r="D43" s="36"/>
      <c r="E43" s="46"/>
      <c r="F43" s="78"/>
      <c r="G43" s="62"/>
      <c r="H43" s="62"/>
      <c r="I43" s="62"/>
      <c r="J43" s="62"/>
      <c r="K43" s="39"/>
      <c r="L43" s="59"/>
      <c r="M43" s="52"/>
      <c r="N43" s="48"/>
      <c r="P43" s="45"/>
    </row>
    <row r="44" spans="2:16" ht="27.6" x14ac:dyDescent="0.35">
      <c r="B44" s="71"/>
      <c r="C44" s="36"/>
      <c r="D44" s="36">
        <f>IF(J44=F44,1,0)</f>
        <v>1</v>
      </c>
      <c r="E44" s="46">
        <f>E42+1</f>
        <v>20</v>
      </c>
      <c r="F44" s="78" t="s">
        <v>15</v>
      </c>
      <c r="G44" s="62" t="str">
        <f>[1]!wwsCheckbox(F44,17,FALSE)</f>
        <v>on</v>
      </c>
      <c r="H44" s="62" t="str">
        <f>[1]!wwsCheckbox(F40,17,FALSE)</f>
        <v>are</v>
      </c>
      <c r="I44" s="62" t="str">
        <f>[1]!wwsCheckbox(F42,17,FALSE)</f>
        <v>for</v>
      </c>
      <c r="J44" s="62" t="str">
        <f>IF(OR(F44=G44,F44=H44,F44=I44),F44,"")</f>
        <v>on</v>
      </c>
      <c r="K44" s="39"/>
      <c r="L44" s="59"/>
      <c r="M44" s="52"/>
      <c r="N44" s="48"/>
      <c r="P44" s="45"/>
    </row>
    <row r="45" spans="2:16" ht="27.6" x14ac:dyDescent="0.35">
      <c r="B45" s="71"/>
      <c r="C45" s="36"/>
      <c r="D45" s="36"/>
      <c r="E45" s="46"/>
      <c r="F45" s="78"/>
      <c r="G45" s="62"/>
      <c r="H45" s="62"/>
      <c r="I45" s="62"/>
      <c r="J45" s="62"/>
      <c r="K45" s="39"/>
      <c r="L45" s="59"/>
      <c r="M45" s="52"/>
      <c r="N45" s="48"/>
      <c r="P45" s="45"/>
    </row>
    <row r="46" spans="2:16" ht="27.6" x14ac:dyDescent="0.35">
      <c r="B46" s="71"/>
      <c r="C46" s="36"/>
      <c r="D46" s="36">
        <f>IF(J46=F46,1,0)</f>
        <v>1</v>
      </c>
      <c r="E46" s="46">
        <f>E44+1</f>
        <v>21</v>
      </c>
      <c r="F46" s="78" t="s">
        <v>14</v>
      </c>
      <c r="G46" s="62" t="str">
        <f>[1]!wwsCheckbox(F48,18,FALSE)</f>
        <v>you</v>
      </c>
      <c r="H46" s="62" t="str">
        <f>[1]!wwsCheckbox(F40,18,FALSE)</f>
        <v>are</v>
      </c>
      <c r="I46" s="62" t="str">
        <f>[1]!wwsCheckbox(F46,18,FALSE)</f>
        <v>was</v>
      </c>
      <c r="J46" s="62" t="str">
        <f>IF(OR(F46=G46,F46=H46,F46=I46),F46,"")</f>
        <v>was</v>
      </c>
      <c r="K46" s="39"/>
      <c r="L46" s="59"/>
      <c r="M46" s="52"/>
      <c r="N46" s="48"/>
      <c r="P46" s="45"/>
    </row>
    <row r="47" spans="2:16" ht="27.6" x14ac:dyDescent="0.35">
      <c r="B47" s="71"/>
      <c r="C47" s="36"/>
      <c r="D47" s="36"/>
      <c r="E47" s="46"/>
      <c r="F47" s="78"/>
      <c r="G47" s="62"/>
      <c r="H47" s="62"/>
      <c r="I47" s="62"/>
      <c r="J47" s="62"/>
      <c r="K47" s="39"/>
      <c r="L47" s="59"/>
      <c r="M47" s="52"/>
      <c r="N47" s="48"/>
      <c r="P47" s="45"/>
    </row>
    <row r="48" spans="2:16" ht="27.6" x14ac:dyDescent="0.35">
      <c r="B48" s="71"/>
      <c r="C48" s="36"/>
      <c r="D48" s="36">
        <f>IF(J48=F48,1,0)</f>
        <v>1</v>
      </c>
      <c r="E48" s="46">
        <f>E46+1</f>
        <v>22</v>
      </c>
      <c r="F48" s="78" t="s">
        <v>9</v>
      </c>
      <c r="G48" s="62" t="str">
        <f>[1]!wwsCheckbox(F42,19,FALSE)</f>
        <v>for</v>
      </c>
      <c r="H48" s="62" t="str">
        <f>[1]!wwsCheckbox(F46,19,FALSE)</f>
        <v>was</v>
      </c>
      <c r="I48" s="62" t="str">
        <f>[1]!wwsCheckbox(F48,19,FALSE)</f>
        <v>you</v>
      </c>
      <c r="J48" s="62" t="str">
        <f>IF(OR(F48=G48,F48=H48,F48=I48),F48,"")</f>
        <v>you</v>
      </c>
      <c r="K48" s="40"/>
      <c r="L48" s="59"/>
      <c r="M48" s="52"/>
      <c r="N48" s="48"/>
      <c r="P48" s="45"/>
    </row>
    <row r="49" spans="2:16" ht="27.6" x14ac:dyDescent="0.35">
      <c r="B49" s="71"/>
      <c r="C49" s="36"/>
      <c r="D49" s="36"/>
      <c r="E49" s="46"/>
      <c r="F49" s="78"/>
      <c r="G49" s="62"/>
      <c r="H49" s="62"/>
      <c r="I49" s="62"/>
      <c r="J49" s="62"/>
      <c r="K49" s="40"/>
      <c r="L49" s="59"/>
      <c r="M49" s="52"/>
      <c r="N49" s="48"/>
      <c r="P49" s="45"/>
    </row>
    <row r="50" spans="2:16" ht="27.6" x14ac:dyDescent="0.35">
      <c r="B50" s="71"/>
      <c r="C50" s="36"/>
      <c r="D50" s="36">
        <f>IF(J50=F50,1,0)</f>
        <v>1</v>
      </c>
      <c r="E50" s="46">
        <f>E48+1</f>
        <v>23</v>
      </c>
      <c r="F50" s="78" t="s">
        <v>16</v>
      </c>
      <c r="G50" s="62" t="str">
        <f>[1]!wwsCheckbox(F50,20,FALSE)</f>
        <v>as</v>
      </c>
      <c r="H50" s="62" t="str">
        <f>[1]!wwsCheckbox(F52,20,FALSE)</f>
        <v>his</v>
      </c>
      <c r="I50" s="62" t="str">
        <f>[1]!wwsCheckbox(F54,20,FALSE)</f>
        <v>I</v>
      </c>
      <c r="J50" s="62" t="str">
        <f>IF(OR(F50=G50,F50=H50,F50=I50),F50,"")</f>
        <v>as</v>
      </c>
      <c r="K50" s="39"/>
      <c r="L50" s="59"/>
      <c r="M50" s="52"/>
      <c r="N50" s="48"/>
      <c r="P50" s="45"/>
    </row>
    <row r="51" spans="2:16" ht="27.6" x14ac:dyDescent="0.35">
      <c r="B51" s="71"/>
      <c r="C51" s="36"/>
      <c r="D51" s="36"/>
      <c r="E51" s="46"/>
      <c r="F51" s="78"/>
      <c r="G51" s="62"/>
      <c r="H51" s="62"/>
      <c r="I51" s="62"/>
      <c r="J51" s="62"/>
      <c r="K51" s="39"/>
      <c r="L51" s="59"/>
      <c r="M51" s="52"/>
      <c r="N51" s="48"/>
      <c r="P51" s="45"/>
    </row>
    <row r="52" spans="2:16" ht="27.6" x14ac:dyDescent="0.35">
      <c r="B52" s="71"/>
      <c r="C52" s="36"/>
      <c r="D52" s="36">
        <f>IF(J52=F52,1,0)</f>
        <v>1</v>
      </c>
      <c r="E52" s="46">
        <f>E50+1</f>
        <v>24</v>
      </c>
      <c r="F52" s="78" t="s">
        <v>17</v>
      </c>
      <c r="G52" s="62" t="str">
        <f>[1]!wwsCheckbox(F54,21,FALSE)</f>
        <v>I</v>
      </c>
      <c r="H52" s="62" t="str">
        <f>[1]!wwsCheckbox(F52,21,FALSE)</f>
        <v>his</v>
      </c>
      <c r="I52" s="62" t="str">
        <f>[1]!wwsCheckbox(F56,21,FALSE)</f>
        <v>they</v>
      </c>
      <c r="J52" s="62" t="str">
        <f>IF(OR(F52=G52,F52=H52,F52=I52),F52,"")</f>
        <v>his</v>
      </c>
      <c r="K52" s="39"/>
      <c r="L52" s="59"/>
      <c r="M52" s="52"/>
      <c r="N52" s="48"/>
      <c r="P52" s="45"/>
    </row>
    <row r="53" spans="2:16" ht="27.6" x14ac:dyDescent="0.35">
      <c r="B53" s="71"/>
      <c r="C53" s="36"/>
      <c r="D53" s="36"/>
      <c r="E53" s="46"/>
      <c r="F53" s="78"/>
      <c r="G53" s="62"/>
      <c r="H53" s="62"/>
      <c r="I53" s="62"/>
      <c r="J53" s="62"/>
      <c r="K53" s="39"/>
      <c r="L53" s="59"/>
      <c r="M53" s="52"/>
      <c r="N53" s="48"/>
      <c r="P53" s="45"/>
    </row>
    <row r="54" spans="2:16" ht="27.6" x14ac:dyDescent="0.35">
      <c r="B54" s="71"/>
      <c r="C54" s="36"/>
      <c r="D54" s="36">
        <f>IF(J54=F54,1,0)</f>
        <v>1</v>
      </c>
      <c r="E54" s="46">
        <f>E52+1</f>
        <v>25</v>
      </c>
      <c r="F54" s="78" t="s">
        <v>19</v>
      </c>
      <c r="G54" s="62" t="str">
        <f>[1]!wwsCheckbox(F54,22,FALSE)</f>
        <v>I</v>
      </c>
      <c r="H54" s="62" t="str">
        <f>[1]!wwsCheckbox(F50,22,FALSE)</f>
        <v>as</v>
      </c>
      <c r="I54" s="62" t="str">
        <f>[1]!wwsCheckbox(F52,22,FALSE)</f>
        <v>his</v>
      </c>
      <c r="J54" s="62" t="str">
        <f>IF(OR(F54=G54,F54=H54,F54=I54),F54,"")</f>
        <v>I</v>
      </c>
      <c r="K54" s="39"/>
      <c r="L54" s="59"/>
      <c r="M54" s="52"/>
      <c r="N54" s="48"/>
      <c r="P54" s="45"/>
    </row>
    <row r="55" spans="2:16" ht="27.6" x14ac:dyDescent="0.35">
      <c r="B55" s="71"/>
      <c r="C55" s="36"/>
      <c r="D55" s="36"/>
      <c r="E55" s="46"/>
      <c r="F55" s="78"/>
      <c r="G55" s="62"/>
      <c r="H55" s="62"/>
      <c r="I55" s="62"/>
      <c r="J55" s="62"/>
      <c r="K55" s="39"/>
      <c r="L55" s="59"/>
      <c r="M55" s="52"/>
      <c r="N55" s="48"/>
      <c r="P55" s="45"/>
    </row>
    <row r="56" spans="2:16" ht="27.6" x14ac:dyDescent="0.35">
      <c r="B56" s="71"/>
      <c r="C56" s="36"/>
      <c r="D56" s="36">
        <f>IF(J56=F56,1,0)</f>
        <v>1</v>
      </c>
      <c r="E56" s="46">
        <f>E54+1</f>
        <v>26</v>
      </c>
      <c r="F56" s="78" t="s">
        <v>20</v>
      </c>
      <c r="G56" s="62" t="str">
        <f>[1]!wwsCheckbox(F58,23,FALSE)</f>
        <v>with</v>
      </c>
      <c r="H56" s="62" t="str">
        <f>[1]!wwsCheckbox(F50,23,FALSE)</f>
        <v>as</v>
      </c>
      <c r="I56" s="62" t="str">
        <f>[1]!wwsCheckbox(F56,23,FALSE)</f>
        <v>they</v>
      </c>
      <c r="J56" s="62" t="str">
        <f>IF(OR(F56=G56,F56=H56,F56=I56),F56,"")</f>
        <v>they</v>
      </c>
      <c r="K56" s="39"/>
      <c r="L56" s="59"/>
      <c r="M56" s="52"/>
      <c r="N56" s="48"/>
      <c r="P56" s="45"/>
    </row>
    <row r="57" spans="2:16" ht="27.6" x14ac:dyDescent="0.35">
      <c r="B57" s="71"/>
      <c r="C57" s="36"/>
      <c r="D57" s="36"/>
      <c r="E57" s="46"/>
      <c r="F57" s="78"/>
      <c r="G57" s="62"/>
      <c r="H57" s="62"/>
      <c r="I57" s="62"/>
      <c r="J57" s="62"/>
      <c r="K57" s="39"/>
      <c r="L57" s="59"/>
      <c r="M57" s="52"/>
      <c r="N57" s="48"/>
      <c r="P57" s="45"/>
    </row>
    <row r="58" spans="2:16" ht="27.6" x14ac:dyDescent="0.35">
      <c r="B58" s="71"/>
      <c r="C58" s="36"/>
      <c r="D58" s="36">
        <f>IF(J58=F58,1,0)</f>
        <v>1</v>
      </c>
      <c r="E58" s="46">
        <f>E56+1</f>
        <v>27</v>
      </c>
      <c r="F58" s="78" t="s">
        <v>18</v>
      </c>
      <c r="G58" s="62" t="str">
        <f>[1]!wwsCheckbox(F58,24,FALSE)</f>
        <v>with</v>
      </c>
      <c r="H58" s="62" t="str">
        <f>[1]!wwsCheckbox(F56,24,FALSE)</f>
        <v>they</v>
      </c>
      <c r="I58" s="62" t="str">
        <f>[1]!wwsCheckbox(F50,24,FALSE)</f>
        <v>as</v>
      </c>
      <c r="J58" s="62" t="str">
        <f>IF(OR(F58=G58,F58=H58,F58=I58),F58,"")</f>
        <v>with</v>
      </c>
      <c r="K58" s="40"/>
      <c r="L58" s="59"/>
      <c r="M58" s="52"/>
      <c r="N58" s="48"/>
      <c r="P58" s="45"/>
    </row>
    <row r="59" spans="2:16" ht="27.6" x14ac:dyDescent="0.35">
      <c r="B59" s="71"/>
      <c r="C59" s="36"/>
      <c r="D59" s="36"/>
      <c r="E59" s="46"/>
      <c r="F59" s="78"/>
      <c r="G59" s="62"/>
      <c r="H59" s="62"/>
      <c r="I59" s="62"/>
      <c r="J59" s="62"/>
      <c r="K59" s="40"/>
      <c r="L59" s="59"/>
      <c r="M59" s="52"/>
      <c r="N59" s="48"/>
      <c r="P59" s="45"/>
    </row>
    <row r="60" spans="2:16" ht="27.6" x14ac:dyDescent="0.35">
      <c r="B60" s="71"/>
      <c r="C60" s="36"/>
      <c r="D60" s="36">
        <f>IF(J60=F60,1,0)</f>
        <v>1</v>
      </c>
      <c r="E60" s="46">
        <f>E58+1</f>
        <v>28</v>
      </c>
      <c r="F60" s="78" t="s">
        <v>21</v>
      </c>
      <c r="G60" s="62" t="str">
        <f>[1]!wwsCheckbox(F60,25,FALSE)</f>
        <v>at</v>
      </c>
      <c r="H60" s="62" t="str">
        <f>[1]!wwsCheckbox(F62,25,FALSE)</f>
        <v>be</v>
      </c>
      <c r="I60" s="62" t="str">
        <f>[1]!wwsCheckbox(F64,25,FALSE)</f>
        <v>from</v>
      </c>
      <c r="J60" s="62" t="str">
        <f>IF(OR(F60=G60,F60=H60,F60=I60),F60,"")</f>
        <v>at</v>
      </c>
      <c r="K60" s="39"/>
      <c r="L60" s="59"/>
      <c r="M60" s="55"/>
      <c r="N60" s="48"/>
      <c r="P60" s="45"/>
    </row>
    <row r="61" spans="2:16" ht="27.6" x14ac:dyDescent="0.35">
      <c r="B61" s="71"/>
      <c r="C61" s="36"/>
      <c r="D61" s="36"/>
      <c r="E61" s="46"/>
      <c r="F61" s="78"/>
      <c r="G61" s="62"/>
      <c r="H61" s="62"/>
      <c r="I61" s="62"/>
      <c r="J61" s="62"/>
      <c r="K61" s="39"/>
      <c r="L61" s="59"/>
      <c r="M61" s="55"/>
      <c r="N61" s="48"/>
      <c r="P61" s="45"/>
    </row>
    <row r="62" spans="2:16" ht="27.6" x14ac:dyDescent="0.35">
      <c r="B62" s="71"/>
      <c r="C62" s="36"/>
      <c r="D62" s="36">
        <f>IF(J62=F62,1,0)</f>
        <v>1</v>
      </c>
      <c r="E62" s="46">
        <f>E60+1</f>
        <v>29</v>
      </c>
      <c r="F62" s="78" t="s">
        <v>22</v>
      </c>
      <c r="G62" s="62" t="str">
        <f>[1]!wwsCheckbox(F64,26,FALSE)</f>
        <v>from</v>
      </c>
      <c r="H62" s="62" t="str">
        <f>[1]!wwsCheckbox(F68,26,FALSE)</f>
        <v>this</v>
      </c>
      <c r="I62" s="62" t="str">
        <f>[1]!wwsCheckbox(F62,26,FALSE)</f>
        <v>be</v>
      </c>
      <c r="J62" s="62" t="str">
        <f>IF(OR(F62=G62,F62=H62,F62=I62),F62,"")</f>
        <v>be</v>
      </c>
      <c r="K62" s="39"/>
      <c r="L62" s="59"/>
      <c r="M62" s="48"/>
      <c r="N62" s="48"/>
      <c r="P62" s="45"/>
    </row>
    <row r="63" spans="2:16" ht="27.6" x14ac:dyDescent="0.35">
      <c r="B63" s="71"/>
      <c r="C63" s="36"/>
      <c r="D63" s="36"/>
      <c r="E63" s="46"/>
      <c r="F63" s="78"/>
      <c r="G63" s="62"/>
      <c r="H63" s="62"/>
      <c r="I63" s="62"/>
      <c r="J63" s="62"/>
      <c r="K63" s="39"/>
      <c r="L63" s="59"/>
      <c r="M63" s="48"/>
      <c r="N63" s="48"/>
      <c r="P63" s="45"/>
    </row>
    <row r="64" spans="2:16" ht="27.6" x14ac:dyDescent="0.35">
      <c r="B64" s="71"/>
      <c r="C64" s="36"/>
      <c r="D64" s="36">
        <f>IF(J64=F64,1,0)</f>
        <v>1</v>
      </c>
      <c r="E64" s="46">
        <f>E62+1</f>
        <v>30</v>
      </c>
      <c r="F64" s="78" t="s">
        <v>23</v>
      </c>
      <c r="G64" s="62" t="str">
        <f>[1]!wwsCheckbox(F66,27,FALSE)</f>
        <v>have</v>
      </c>
      <c r="H64" s="62" t="str">
        <f>[1]!wwsCheckbox(F64,27,FALSE)</f>
        <v>from</v>
      </c>
      <c r="I64" s="62" t="str">
        <f>[1]!wwsCheckbox(F62,27,FALSE)</f>
        <v>be</v>
      </c>
      <c r="J64" s="62" t="str">
        <f>IF(OR(F64=G64,F64=H64,F64=I64),F64,"")</f>
        <v>from</v>
      </c>
      <c r="K64" s="39"/>
      <c r="L64" s="59"/>
      <c r="M64" s="48"/>
      <c r="N64" s="48"/>
      <c r="P64" s="45"/>
    </row>
    <row r="65" spans="2:19" ht="27.6" x14ac:dyDescent="0.35">
      <c r="B65" s="71"/>
      <c r="C65" s="36"/>
      <c r="D65" s="36"/>
      <c r="E65" s="46"/>
      <c r="F65" s="78"/>
      <c r="G65" s="62"/>
      <c r="H65" s="62"/>
      <c r="I65" s="62"/>
      <c r="J65" s="62"/>
      <c r="K65" s="39"/>
      <c r="L65" s="59"/>
      <c r="M65" s="48"/>
      <c r="N65" s="48"/>
      <c r="P65" s="45"/>
    </row>
    <row r="66" spans="2:19" ht="27.6" x14ac:dyDescent="0.35">
      <c r="B66" s="71"/>
      <c r="C66" s="36"/>
      <c r="D66" s="36">
        <f>IF(J66=F66,1,0)</f>
        <v>1</v>
      </c>
      <c r="E66" s="46">
        <f>E64+1</f>
        <v>31</v>
      </c>
      <c r="F66" s="78" t="s">
        <v>25</v>
      </c>
      <c r="G66" s="62" t="str">
        <f>[1]!wwsCheckbox(F68,28,FALSE)</f>
        <v>this</v>
      </c>
      <c r="H66" s="62" t="str">
        <f>[1]!wwsCheckbox(F60,28,FALSE)</f>
        <v>at</v>
      </c>
      <c r="I66" s="62" t="str">
        <f>[1]!wwsCheckbox(F66,28,FALSE)</f>
        <v>have</v>
      </c>
      <c r="J66" s="62" t="str">
        <f>IF(OR(F66=G66,F66=H66,F66=I66),F66,"")</f>
        <v>have</v>
      </c>
      <c r="K66" s="39"/>
      <c r="L66" s="59"/>
      <c r="M66" s="48"/>
      <c r="N66" s="48"/>
      <c r="P66" s="45"/>
    </row>
    <row r="67" spans="2:19" ht="27.6" x14ac:dyDescent="0.35">
      <c r="B67" s="71"/>
      <c r="C67" s="36"/>
      <c r="D67" s="36"/>
      <c r="E67" s="46"/>
      <c r="F67" s="78"/>
      <c r="G67" s="62"/>
      <c r="H67" s="62"/>
      <c r="I67" s="62"/>
      <c r="J67" s="62"/>
      <c r="K67" s="39"/>
      <c r="L67" s="59"/>
      <c r="M67" s="48"/>
      <c r="N67" s="48"/>
      <c r="P67" s="45"/>
    </row>
    <row r="68" spans="2:19" ht="27.6" x14ac:dyDescent="0.35">
      <c r="B68" s="71"/>
      <c r="C68" s="36"/>
      <c r="D68" s="36">
        <f>IF(J68=F68,1,0)</f>
        <v>1</v>
      </c>
      <c r="E68" s="46">
        <f>E66+1</f>
        <v>32</v>
      </c>
      <c r="F68" s="78" t="s">
        <v>24</v>
      </c>
      <c r="G68" s="62" t="str">
        <f>[1]!wwsCheckbox(F68,29,FALSE)</f>
        <v>this</v>
      </c>
      <c r="H68" s="62" t="str">
        <f>[1]!wwsCheckbox(F66,29,FALSE)</f>
        <v>have</v>
      </c>
      <c r="I68" s="62" t="str">
        <f>[1]!wwsCheckbox(F60,29,FALSE)</f>
        <v>at</v>
      </c>
      <c r="J68" s="62" t="str">
        <f>IF(OR(F68=G68,F68=H68,F68=I68),F68,"")</f>
        <v>this</v>
      </c>
      <c r="K68" s="170">
        <f>SUM(D20:D68)/25</f>
        <v>1</v>
      </c>
      <c r="L68" s="170"/>
      <c r="M68" s="48"/>
      <c r="N68" s="48"/>
      <c r="P68" s="45"/>
    </row>
    <row r="69" spans="2:19" ht="27.6" x14ac:dyDescent="0.35">
      <c r="B69" s="72"/>
      <c r="C69" s="42"/>
      <c r="D69" s="43"/>
      <c r="E69" s="43"/>
      <c r="F69" s="85"/>
      <c r="G69" s="38"/>
      <c r="H69" s="38"/>
      <c r="I69" s="38"/>
      <c r="J69" s="170"/>
      <c r="K69" s="170"/>
      <c r="L69" s="63"/>
      <c r="M69" s="48"/>
      <c r="N69" s="48"/>
      <c r="O69" s="38"/>
      <c r="P69" s="45"/>
    </row>
    <row r="70" spans="2:19" ht="27.6" x14ac:dyDescent="0.65">
      <c r="B70" s="77"/>
      <c r="C70" s="72"/>
      <c r="D70" s="42"/>
      <c r="E70" s="42"/>
      <c r="F70" s="84"/>
      <c r="G70" s="38"/>
      <c r="H70" s="38"/>
      <c r="I70" s="38"/>
      <c r="J70" s="38"/>
      <c r="K70" s="67"/>
      <c r="L70" s="34"/>
      <c r="M70" s="63" t="s">
        <v>26</v>
      </c>
      <c r="N70" s="48"/>
      <c r="P70" s="38"/>
      <c r="Q70" s="45"/>
    </row>
    <row r="71" spans="2:19" ht="27.6" x14ac:dyDescent="0.65">
      <c r="B71" s="77"/>
      <c r="C71" s="73"/>
      <c r="D71" s="36"/>
      <c r="E71" s="36"/>
      <c r="F71" s="41"/>
      <c r="G71" s="48"/>
      <c r="H71" s="48"/>
      <c r="I71" s="48"/>
      <c r="J71" s="50"/>
      <c r="K71" s="65"/>
      <c r="L71" s="48"/>
      <c r="M71" s="48"/>
      <c r="N71" s="48"/>
      <c r="O71" s="48"/>
      <c r="P71" s="48"/>
      <c r="Q71" s="45"/>
    </row>
    <row r="72" spans="2:19" ht="27.6" x14ac:dyDescent="0.65">
      <c r="B72" s="77"/>
      <c r="C72" s="73"/>
      <c r="D72" s="36"/>
      <c r="E72" s="36"/>
      <c r="F72" s="41"/>
      <c r="G72" s="48"/>
      <c r="H72" s="48"/>
      <c r="I72" s="48"/>
      <c r="J72" s="50"/>
      <c r="K72" s="65"/>
      <c r="L72" s="48"/>
      <c r="M72" s="48"/>
      <c r="N72" s="48"/>
      <c r="O72" s="48"/>
      <c r="P72" s="48"/>
      <c r="Q72" s="45"/>
    </row>
    <row r="73" spans="2:19" ht="27.6" x14ac:dyDescent="0.65">
      <c r="B73" s="77"/>
      <c r="C73" s="73"/>
      <c r="D73" s="36"/>
      <c r="E73" s="36"/>
      <c r="F73" s="41"/>
      <c r="G73" s="48"/>
      <c r="H73" s="48"/>
      <c r="I73" s="48"/>
      <c r="J73" s="50"/>
      <c r="K73" s="65"/>
      <c r="L73" s="48"/>
      <c r="M73" s="48"/>
      <c r="N73" s="48"/>
      <c r="O73" s="48"/>
      <c r="P73" s="48"/>
      <c r="Q73" s="45"/>
    </row>
    <row r="74" spans="2:19" ht="27.6" x14ac:dyDescent="0.65">
      <c r="B74" s="77"/>
      <c r="C74" s="73"/>
      <c r="D74" s="36"/>
      <c r="E74" s="36"/>
      <c r="F74" s="41"/>
      <c r="G74" s="48"/>
      <c r="H74" s="48"/>
      <c r="I74" s="48"/>
      <c r="J74" s="50"/>
      <c r="K74" s="65"/>
      <c r="L74" s="48"/>
      <c r="M74" s="48"/>
      <c r="N74" s="48"/>
      <c r="O74" s="48"/>
      <c r="P74" s="48"/>
      <c r="Q74" s="45"/>
    </row>
    <row r="75" spans="2:19" ht="27.6" x14ac:dyDescent="0.65">
      <c r="B75" s="77"/>
      <c r="C75" s="73"/>
      <c r="D75" s="36"/>
      <c r="E75" s="36"/>
      <c r="F75" s="41"/>
      <c r="G75" s="48"/>
      <c r="H75" s="48"/>
      <c r="I75" s="48"/>
      <c r="J75" s="50"/>
      <c r="K75" s="65"/>
      <c r="L75" s="48"/>
      <c r="M75" s="48"/>
      <c r="N75" s="48"/>
      <c r="O75" s="48"/>
      <c r="P75" s="48"/>
      <c r="Q75" s="45"/>
    </row>
    <row r="76" spans="2:19" ht="27.6" x14ac:dyDescent="0.65">
      <c r="B76" s="54"/>
      <c r="C76" s="73"/>
      <c r="D76" s="36"/>
      <c r="E76" s="36"/>
      <c r="F76" s="41"/>
      <c r="G76" s="48"/>
      <c r="H76" s="48"/>
      <c r="I76" s="48"/>
      <c r="J76" s="50"/>
      <c r="K76" s="65"/>
      <c r="L76" s="48"/>
      <c r="M76" s="48"/>
      <c r="N76" s="48"/>
      <c r="O76" s="48"/>
      <c r="P76" s="48"/>
      <c r="Q76" s="45"/>
    </row>
    <row r="77" spans="2:19" ht="27.6" x14ac:dyDescent="0.65">
      <c r="B77" s="54"/>
      <c r="C77" s="73"/>
      <c r="D77" s="36"/>
      <c r="E77" s="36"/>
      <c r="F77" s="41"/>
      <c r="G77" s="48"/>
      <c r="H77" s="48"/>
      <c r="I77" s="48"/>
      <c r="J77" s="50"/>
      <c r="K77" s="65"/>
      <c r="L77" s="48"/>
      <c r="M77" s="48"/>
      <c r="N77" s="48"/>
      <c r="O77" s="48"/>
      <c r="P77" s="48"/>
      <c r="Q77" s="45"/>
    </row>
    <row r="78" spans="2:19" ht="27.6" x14ac:dyDescent="0.65">
      <c r="B78" s="54"/>
      <c r="C78" s="73"/>
      <c r="D78" s="36"/>
      <c r="E78" s="36"/>
      <c r="F78" s="41"/>
      <c r="G78" s="48"/>
      <c r="H78" s="48"/>
      <c r="I78" s="48"/>
      <c r="J78" s="50"/>
      <c r="K78" s="65"/>
      <c r="L78" s="48"/>
      <c r="M78" s="48"/>
      <c r="N78" s="48"/>
      <c r="O78" s="48"/>
      <c r="P78" s="48"/>
      <c r="Q78" s="45"/>
    </row>
    <row r="79" spans="2:19" ht="27.6" x14ac:dyDescent="0.65">
      <c r="B79" s="54"/>
      <c r="C79" s="73"/>
      <c r="D79" s="36"/>
      <c r="E79" s="36"/>
      <c r="F79" s="41"/>
      <c r="G79" s="48"/>
      <c r="H79" s="48"/>
      <c r="I79" s="48"/>
      <c r="J79" s="50"/>
      <c r="K79" s="48"/>
      <c r="L79" s="48"/>
      <c r="M79" s="65"/>
      <c r="N79" s="48"/>
      <c r="O79" s="48"/>
      <c r="P79" s="48"/>
      <c r="Q79" s="48"/>
      <c r="R79" s="45"/>
      <c r="S79" s="45"/>
    </row>
    <row r="80" spans="2:19" ht="27.6" x14ac:dyDescent="0.65">
      <c r="B80" s="54"/>
      <c r="C80" s="73"/>
      <c r="D80" s="36"/>
      <c r="E80" s="36"/>
      <c r="F80" s="41"/>
      <c r="G80" s="48"/>
      <c r="H80" s="48"/>
      <c r="I80" s="48"/>
      <c r="J80" s="50"/>
      <c r="K80" s="48"/>
      <c r="L80" s="48"/>
      <c r="M80" s="65"/>
      <c r="N80" s="48"/>
      <c r="O80" s="48"/>
      <c r="P80" s="48"/>
      <c r="Q80" s="48"/>
      <c r="R80" s="45"/>
      <c r="S80" s="45"/>
    </row>
    <row r="81" spans="2:19" ht="27.6" x14ac:dyDescent="0.65">
      <c r="B81" s="54"/>
      <c r="C81" s="73"/>
      <c r="D81" s="36"/>
      <c r="E81" s="36"/>
      <c r="F81" s="41"/>
      <c r="G81" s="48"/>
      <c r="H81" s="48"/>
      <c r="I81" s="48"/>
      <c r="J81" s="50"/>
      <c r="K81" s="48"/>
      <c r="L81" s="48"/>
      <c r="M81" s="65"/>
      <c r="N81" s="48"/>
      <c r="O81" s="48"/>
      <c r="P81" s="48"/>
      <c r="Q81" s="48"/>
      <c r="R81" s="45"/>
      <c r="S81" s="45"/>
    </row>
    <row r="82" spans="2:19" ht="27.6" x14ac:dyDescent="0.65">
      <c r="B82" s="54"/>
      <c r="C82" s="73"/>
      <c r="D82" s="36"/>
      <c r="E82" s="36"/>
      <c r="F82" s="41"/>
      <c r="G82" s="48"/>
      <c r="H82" s="48"/>
      <c r="I82" s="48"/>
      <c r="J82" s="50"/>
      <c r="K82" s="48"/>
      <c r="L82" s="48"/>
      <c r="M82" s="65"/>
      <c r="N82" s="48"/>
      <c r="O82" s="48"/>
      <c r="P82" s="48"/>
      <c r="Q82" s="48"/>
      <c r="R82" s="45"/>
      <c r="S82" s="45"/>
    </row>
    <row r="83" spans="2:19" ht="27.6" x14ac:dyDescent="0.65">
      <c r="B83" s="54"/>
      <c r="C83" s="73"/>
      <c r="D83" s="36"/>
      <c r="E83" s="36"/>
      <c r="F83" s="41"/>
      <c r="G83" s="48"/>
      <c r="H83" s="48"/>
      <c r="I83" s="48"/>
      <c r="J83" s="50"/>
      <c r="K83" s="48"/>
      <c r="L83" s="48"/>
      <c r="M83" s="65"/>
      <c r="N83" s="48"/>
      <c r="O83" s="48"/>
      <c r="P83" s="48"/>
      <c r="Q83" s="48"/>
      <c r="R83" s="45"/>
      <c r="S83" s="45"/>
    </row>
    <row r="84" spans="2:19" ht="27.6" x14ac:dyDescent="0.65">
      <c r="B84" s="54"/>
      <c r="C84" s="73"/>
      <c r="D84" s="36"/>
      <c r="E84" s="36"/>
      <c r="F84" s="41"/>
      <c r="G84" s="48"/>
      <c r="H84" s="48"/>
      <c r="I84" s="48"/>
      <c r="J84" s="50"/>
      <c r="K84" s="48"/>
      <c r="L84" s="48"/>
      <c r="M84" s="65"/>
      <c r="N84" s="48"/>
      <c r="O84" s="48"/>
      <c r="P84" s="48"/>
      <c r="Q84" s="48"/>
      <c r="R84" s="45"/>
      <c r="S84" s="45"/>
    </row>
    <row r="85" spans="2:19" ht="27.6" x14ac:dyDescent="0.65">
      <c r="B85" s="54"/>
      <c r="C85" s="73"/>
      <c r="D85" s="36"/>
      <c r="E85" s="36"/>
      <c r="F85" s="41"/>
      <c r="G85" s="48"/>
      <c r="H85" s="48"/>
      <c r="I85" s="48"/>
      <c r="J85" s="50"/>
      <c r="K85" s="48"/>
      <c r="L85" s="48"/>
      <c r="M85" s="65"/>
      <c r="N85" s="48"/>
      <c r="O85" s="48"/>
      <c r="P85" s="48"/>
      <c r="Q85" s="48"/>
      <c r="R85" s="45"/>
      <c r="S85" s="45"/>
    </row>
    <row r="86" spans="2:19" ht="27.6" x14ac:dyDescent="0.65">
      <c r="B86" s="54"/>
      <c r="C86" s="73"/>
      <c r="D86" s="36"/>
      <c r="E86" s="36"/>
      <c r="F86" s="41"/>
      <c r="G86" s="48"/>
      <c r="H86" s="48"/>
      <c r="I86" s="48"/>
      <c r="J86" s="50"/>
      <c r="K86" s="48"/>
      <c r="L86" s="48"/>
      <c r="M86" s="65"/>
      <c r="N86" s="48"/>
      <c r="O86" s="48"/>
      <c r="P86" s="48"/>
      <c r="Q86" s="48"/>
      <c r="R86" s="45"/>
      <c r="S86" s="45"/>
    </row>
    <row r="87" spans="2:19" ht="27.6" x14ac:dyDescent="0.65">
      <c r="B87" s="54"/>
      <c r="C87" s="73"/>
      <c r="D87" s="36"/>
      <c r="E87" s="36"/>
      <c r="F87" s="41"/>
      <c r="G87" s="48"/>
      <c r="H87" s="48"/>
      <c r="I87" s="48"/>
      <c r="J87" s="50"/>
      <c r="K87" s="48"/>
      <c r="L87" s="48"/>
      <c r="M87" s="65"/>
      <c r="N87" s="48"/>
      <c r="O87" s="48"/>
      <c r="P87" s="48"/>
      <c r="Q87" s="48"/>
      <c r="R87" s="45"/>
      <c r="S87" s="45"/>
    </row>
    <row r="88" spans="2:19" ht="27.6" x14ac:dyDescent="0.65">
      <c r="B88" s="54"/>
      <c r="C88" s="73"/>
      <c r="D88" s="36"/>
      <c r="E88" s="36"/>
      <c r="F88" s="41"/>
      <c r="G88" s="48"/>
      <c r="H88" s="48"/>
      <c r="I88" s="48"/>
      <c r="J88" s="50"/>
      <c r="K88" s="48"/>
      <c r="L88" s="48"/>
      <c r="M88" s="65"/>
      <c r="N88" s="48"/>
      <c r="O88" s="48"/>
      <c r="P88" s="48"/>
      <c r="Q88" s="48"/>
      <c r="R88" s="45"/>
      <c r="S88" s="45"/>
    </row>
    <row r="89" spans="2:19" ht="27.6" x14ac:dyDescent="0.65">
      <c r="B89" s="54"/>
      <c r="C89" s="73"/>
      <c r="D89" s="36"/>
      <c r="E89" s="36"/>
      <c r="F89" s="41"/>
      <c r="G89" s="48"/>
      <c r="H89" s="48"/>
      <c r="I89" s="48"/>
      <c r="J89" s="50"/>
      <c r="K89" s="48"/>
      <c r="L89" s="48"/>
      <c r="M89" s="65"/>
      <c r="N89" s="48"/>
      <c r="O89" s="48"/>
      <c r="P89" s="48"/>
      <c r="Q89" s="48"/>
      <c r="R89" s="45"/>
      <c r="S89" s="45"/>
    </row>
    <row r="90" spans="2:19" ht="27.6" x14ac:dyDescent="0.65">
      <c r="B90" s="54"/>
      <c r="C90" s="73"/>
      <c r="D90" s="36"/>
      <c r="E90" s="36"/>
      <c r="F90" s="41"/>
      <c r="G90" s="48"/>
      <c r="H90" s="48"/>
      <c r="I90" s="48"/>
      <c r="J90" s="50"/>
      <c r="K90" s="48"/>
      <c r="L90" s="48"/>
      <c r="M90" s="65"/>
      <c r="N90" s="48"/>
      <c r="O90" s="48"/>
      <c r="P90" s="48"/>
      <c r="Q90" s="48"/>
      <c r="R90" s="45"/>
      <c r="S90" s="45"/>
    </row>
    <row r="91" spans="2:19" ht="27.6" x14ac:dyDescent="0.65">
      <c r="B91" s="54"/>
      <c r="C91" s="73"/>
      <c r="D91" s="36"/>
      <c r="E91" s="36"/>
      <c r="F91" s="41"/>
      <c r="G91" s="48"/>
      <c r="H91" s="48"/>
      <c r="I91" s="48"/>
      <c r="J91" s="50"/>
      <c r="K91" s="48"/>
      <c r="L91" s="48"/>
      <c r="M91" s="65"/>
      <c r="N91" s="48"/>
      <c r="O91" s="48"/>
      <c r="P91" s="48"/>
      <c r="Q91" s="48"/>
      <c r="R91" s="45"/>
      <c r="S91" s="45"/>
    </row>
    <row r="92" spans="2:19" ht="27.6" x14ac:dyDescent="0.65">
      <c r="B92" s="54"/>
      <c r="C92" s="73"/>
      <c r="D92" s="36"/>
      <c r="E92" s="36"/>
      <c r="F92" s="41"/>
      <c r="G92" s="48"/>
      <c r="H92" s="48"/>
      <c r="I92" s="48"/>
      <c r="J92" s="50"/>
      <c r="K92" s="48"/>
      <c r="L92" s="48"/>
      <c r="M92" s="65"/>
      <c r="N92" s="48"/>
      <c r="O92" s="48"/>
      <c r="P92" s="48"/>
      <c r="Q92" s="48"/>
      <c r="R92" s="45"/>
      <c r="S92" s="45"/>
    </row>
    <row r="93" spans="2:19" ht="27.6" x14ac:dyDescent="0.65">
      <c r="B93" s="54"/>
      <c r="C93" s="73"/>
      <c r="D93" s="36"/>
      <c r="E93" s="36"/>
      <c r="F93" s="41"/>
      <c r="G93" s="48"/>
      <c r="H93" s="48"/>
      <c r="I93" s="48"/>
      <c r="J93" s="50"/>
      <c r="K93" s="48"/>
      <c r="L93" s="48"/>
      <c r="M93" s="65"/>
      <c r="N93" s="48"/>
      <c r="O93" s="48"/>
      <c r="P93" s="48"/>
      <c r="Q93" s="48"/>
      <c r="R93" s="45"/>
      <c r="S93" s="45"/>
    </row>
    <row r="94" spans="2:19" ht="27.6" x14ac:dyDescent="0.65">
      <c r="B94" s="54"/>
      <c r="C94" s="73"/>
      <c r="D94" s="36"/>
      <c r="E94" s="36"/>
      <c r="F94" s="41"/>
      <c r="G94" s="48"/>
      <c r="H94" s="48"/>
      <c r="I94" s="48"/>
      <c r="J94" s="50"/>
      <c r="K94" s="48"/>
      <c r="L94" s="48"/>
      <c r="M94" s="65"/>
      <c r="N94" s="48"/>
      <c r="O94" s="45"/>
      <c r="P94" s="48"/>
      <c r="Q94" s="45"/>
      <c r="R94" s="45"/>
      <c r="S94" s="45"/>
    </row>
    <row r="95" spans="2:19" ht="27.6" x14ac:dyDescent="0.65">
      <c r="B95" s="54"/>
      <c r="C95" s="73"/>
      <c r="D95" s="36"/>
      <c r="E95" s="36"/>
      <c r="F95" s="41"/>
      <c r="G95" s="48"/>
      <c r="H95" s="48"/>
      <c r="I95" s="48"/>
      <c r="J95" s="50"/>
      <c r="K95" s="48"/>
      <c r="L95" s="48"/>
      <c r="M95" s="65"/>
      <c r="N95" s="48"/>
      <c r="O95" s="45"/>
      <c r="P95" s="48"/>
      <c r="Q95" s="45"/>
      <c r="R95" s="45"/>
      <c r="S95" s="45"/>
    </row>
    <row r="96" spans="2:19" ht="27.6" x14ac:dyDescent="0.65">
      <c r="B96" s="54"/>
      <c r="C96" s="73"/>
      <c r="D96" s="36"/>
      <c r="E96" s="36"/>
      <c r="F96" s="41"/>
      <c r="G96" s="48"/>
      <c r="H96" s="48"/>
      <c r="I96" s="48"/>
      <c r="J96" s="50"/>
      <c r="K96" s="48"/>
      <c r="L96" s="48"/>
      <c r="M96" s="65"/>
      <c r="N96" s="48"/>
      <c r="O96" s="45"/>
      <c r="P96" s="48"/>
      <c r="Q96" s="45"/>
      <c r="R96" s="45"/>
      <c r="S96" s="45"/>
    </row>
    <row r="97" spans="2:19" ht="27.6" x14ac:dyDescent="0.65">
      <c r="B97" s="54"/>
      <c r="C97" s="73"/>
      <c r="D97" s="36"/>
      <c r="E97" s="36"/>
      <c r="F97" s="41"/>
      <c r="G97" s="48"/>
      <c r="H97" s="48"/>
      <c r="I97" s="48"/>
      <c r="J97" s="50"/>
      <c r="K97" s="48"/>
      <c r="L97" s="48"/>
      <c r="M97" s="65"/>
      <c r="N97" s="48"/>
      <c r="O97" s="45"/>
      <c r="P97" s="48"/>
      <c r="Q97" s="45"/>
      <c r="R97" s="45"/>
      <c r="S97" s="45"/>
    </row>
    <row r="98" spans="2:19" ht="27.6" x14ac:dyDescent="0.65">
      <c r="B98" s="54"/>
      <c r="C98" s="73"/>
      <c r="D98" s="36"/>
      <c r="E98" s="36"/>
      <c r="F98" s="41"/>
      <c r="G98" s="48"/>
      <c r="H98" s="48"/>
      <c r="I98" s="48"/>
      <c r="J98" s="50"/>
      <c r="K98" s="48"/>
      <c r="L98" s="48"/>
      <c r="M98" s="65"/>
      <c r="N98" s="48"/>
      <c r="O98" s="45"/>
      <c r="P98" s="48"/>
      <c r="Q98" s="45"/>
      <c r="R98" s="45"/>
      <c r="S98" s="45"/>
    </row>
    <row r="99" spans="2:19" ht="27.6" x14ac:dyDescent="0.65">
      <c r="B99" s="54"/>
      <c r="C99" s="73"/>
      <c r="D99" s="36"/>
      <c r="E99" s="36"/>
      <c r="F99" s="41"/>
      <c r="G99" s="48"/>
      <c r="H99" s="48"/>
      <c r="I99" s="48"/>
      <c r="J99" s="50"/>
      <c r="K99" s="48"/>
      <c r="L99" s="48"/>
      <c r="M99" s="65"/>
      <c r="N99" s="48"/>
      <c r="O99" s="45"/>
      <c r="P99" s="48"/>
      <c r="Q99" s="45"/>
      <c r="R99" s="45"/>
      <c r="S99" s="45"/>
    </row>
    <row r="100" spans="2:19" ht="27.6" x14ac:dyDescent="0.65">
      <c r="B100" s="54"/>
      <c r="C100" s="73"/>
      <c r="D100" s="36"/>
      <c r="E100" s="36"/>
      <c r="F100" s="41"/>
      <c r="G100" s="48"/>
      <c r="H100" s="48"/>
      <c r="I100" s="48"/>
      <c r="J100" s="50"/>
      <c r="K100" s="48"/>
      <c r="L100" s="48"/>
      <c r="M100" s="65"/>
      <c r="N100" s="48"/>
      <c r="O100" s="45"/>
      <c r="P100" s="48"/>
      <c r="Q100" s="45"/>
      <c r="R100" s="45"/>
      <c r="S100" s="45"/>
    </row>
    <row r="101" spans="2:19" ht="27.6" x14ac:dyDescent="0.65">
      <c r="B101" s="54"/>
      <c r="C101" s="73"/>
      <c r="D101" s="36"/>
      <c r="E101" s="36"/>
      <c r="F101" s="41"/>
      <c r="G101" s="48"/>
      <c r="H101" s="48"/>
      <c r="I101" s="48"/>
      <c r="J101" s="50"/>
      <c r="K101" s="48"/>
      <c r="L101" s="48"/>
      <c r="M101" s="65"/>
      <c r="N101" s="48"/>
      <c r="O101" s="45"/>
      <c r="P101" s="48"/>
      <c r="Q101" s="45"/>
      <c r="R101" s="45"/>
      <c r="S101" s="45"/>
    </row>
    <row r="102" spans="2:19" ht="27.6" x14ac:dyDescent="0.65">
      <c r="B102" s="54"/>
      <c r="C102" s="73"/>
      <c r="D102" s="36"/>
      <c r="E102" s="36"/>
      <c r="F102" s="41"/>
      <c r="G102" s="48"/>
      <c r="H102" s="48"/>
      <c r="I102" s="48"/>
      <c r="J102" s="50"/>
      <c r="K102" s="48"/>
      <c r="L102" s="48"/>
      <c r="M102" s="65"/>
      <c r="N102" s="48"/>
      <c r="O102" s="45"/>
      <c r="P102" s="48"/>
      <c r="Q102" s="45"/>
      <c r="R102" s="45"/>
      <c r="S102" s="45"/>
    </row>
    <row r="103" spans="2:19" ht="27.6" x14ac:dyDescent="0.65">
      <c r="B103" s="54"/>
      <c r="C103" s="73"/>
      <c r="D103" s="36"/>
      <c r="E103" s="36"/>
      <c r="F103" s="41"/>
      <c r="G103" s="48"/>
      <c r="H103" s="48"/>
      <c r="I103" s="48"/>
      <c r="J103" s="50"/>
      <c r="K103" s="48"/>
      <c r="L103" s="48"/>
      <c r="M103" s="65"/>
      <c r="N103" s="48"/>
      <c r="O103" s="45"/>
      <c r="P103" s="48"/>
      <c r="Q103" s="45"/>
      <c r="R103" s="45"/>
      <c r="S103" s="45"/>
    </row>
    <row r="104" spans="2:19" ht="27.6" x14ac:dyDescent="0.65">
      <c r="B104" s="54"/>
      <c r="C104" s="73"/>
      <c r="D104" s="36"/>
      <c r="E104" s="36"/>
      <c r="F104" s="41"/>
      <c r="G104" s="48"/>
      <c r="H104" s="48"/>
      <c r="I104" s="48"/>
      <c r="J104" s="50"/>
      <c r="K104" s="48"/>
      <c r="L104" s="48"/>
      <c r="M104" s="65"/>
      <c r="N104" s="48"/>
      <c r="O104" s="45"/>
      <c r="P104" s="48"/>
      <c r="Q104" s="45"/>
      <c r="R104" s="45"/>
      <c r="S104" s="45"/>
    </row>
    <row r="105" spans="2:19" ht="27.6" x14ac:dyDescent="0.65">
      <c r="B105" s="54"/>
      <c r="C105" s="72"/>
      <c r="D105" s="61"/>
      <c r="E105" s="61"/>
      <c r="F105" s="41"/>
      <c r="G105" s="48"/>
      <c r="H105" s="48"/>
      <c r="I105" s="48"/>
      <c r="J105" s="50"/>
      <c r="K105" s="48"/>
      <c r="L105" s="48"/>
      <c r="M105" s="65"/>
      <c r="N105" s="48"/>
      <c r="O105" s="45"/>
      <c r="P105" s="48"/>
      <c r="Q105" s="45"/>
      <c r="R105" s="45"/>
      <c r="S105" s="45"/>
    </row>
    <row r="106" spans="2:19" ht="27.6" x14ac:dyDescent="0.65">
      <c r="B106" s="54"/>
      <c r="C106" s="72"/>
      <c r="D106" s="61"/>
      <c r="E106" s="61"/>
      <c r="F106" s="41"/>
      <c r="G106" s="48"/>
      <c r="H106" s="48"/>
      <c r="I106" s="48"/>
      <c r="J106" s="50"/>
      <c r="K106" s="48"/>
      <c r="L106" s="48"/>
      <c r="M106" s="65"/>
      <c r="N106" s="48"/>
      <c r="O106" s="45"/>
      <c r="P106" s="48"/>
      <c r="Q106" s="45"/>
      <c r="R106" s="45"/>
      <c r="S106" s="45"/>
    </row>
    <row r="107" spans="2:19" ht="27.6" x14ac:dyDescent="0.65">
      <c r="B107" s="54"/>
      <c r="C107" s="72"/>
      <c r="D107" s="61"/>
      <c r="E107" s="61"/>
      <c r="F107" s="41"/>
      <c r="G107" s="48"/>
      <c r="H107" s="48"/>
      <c r="I107" s="48"/>
      <c r="J107" s="50"/>
      <c r="K107" s="48"/>
      <c r="L107" s="48"/>
      <c r="M107" s="65"/>
      <c r="N107" s="48"/>
      <c r="O107" s="45"/>
      <c r="P107" s="48"/>
      <c r="Q107" s="45"/>
      <c r="R107" s="45"/>
      <c r="S107" s="45"/>
    </row>
    <row r="108" spans="2:19" ht="27.6" x14ac:dyDescent="0.65">
      <c r="B108" s="54"/>
      <c r="C108" s="72"/>
      <c r="D108" s="61"/>
      <c r="E108" s="61"/>
      <c r="F108" s="41"/>
      <c r="G108" s="48"/>
      <c r="H108" s="48"/>
      <c r="I108" s="48"/>
      <c r="J108" s="50"/>
      <c r="K108" s="48"/>
      <c r="L108" s="48"/>
      <c r="M108" s="65"/>
      <c r="N108" s="48"/>
      <c r="O108" s="45"/>
      <c r="P108" s="48"/>
      <c r="Q108" s="45"/>
      <c r="R108" s="45"/>
      <c r="S108" s="45"/>
    </row>
    <row r="109" spans="2:19" ht="27.6" x14ac:dyDescent="0.65">
      <c r="B109" s="54"/>
      <c r="C109" s="72"/>
      <c r="D109" s="61"/>
      <c r="E109" s="61"/>
      <c r="F109" s="41"/>
      <c r="G109" s="48"/>
      <c r="H109" s="48"/>
      <c r="I109" s="48"/>
      <c r="J109" s="50"/>
      <c r="K109" s="48"/>
      <c r="L109" s="48"/>
      <c r="M109" s="65"/>
      <c r="N109" s="48"/>
      <c r="O109" s="45"/>
      <c r="P109" s="48"/>
      <c r="Q109" s="45"/>
      <c r="R109" s="45"/>
      <c r="S109" s="45"/>
    </row>
    <row r="110" spans="2:19" ht="27.6" x14ac:dyDescent="0.65">
      <c r="B110" s="54"/>
      <c r="C110" s="72"/>
      <c r="D110" s="61"/>
      <c r="E110" s="61"/>
      <c r="F110" s="41"/>
      <c r="G110" s="48"/>
      <c r="H110" s="48"/>
      <c r="I110" s="48"/>
      <c r="J110" s="50"/>
      <c r="K110" s="48"/>
      <c r="L110" s="48"/>
      <c r="M110" s="65"/>
      <c r="N110" s="48"/>
      <c r="O110" s="45"/>
      <c r="P110" s="48"/>
      <c r="Q110" s="45"/>
      <c r="R110" s="45"/>
      <c r="S110" s="45"/>
    </row>
    <row r="111" spans="2:19" ht="27.6" x14ac:dyDescent="0.65">
      <c r="B111" s="54"/>
      <c r="C111" s="72"/>
      <c r="D111" s="61"/>
      <c r="E111" s="61"/>
      <c r="F111" s="41"/>
      <c r="G111" s="48"/>
      <c r="H111" s="48"/>
      <c r="I111" s="48"/>
      <c r="J111" s="50"/>
      <c r="K111" s="48"/>
      <c r="L111" s="48"/>
      <c r="M111" s="65"/>
      <c r="N111" s="48"/>
      <c r="O111" s="45"/>
      <c r="P111" s="48"/>
      <c r="Q111" s="45"/>
      <c r="R111" s="45"/>
      <c r="S111" s="45"/>
    </row>
    <row r="112" spans="2:19" ht="27.6" x14ac:dyDescent="0.65">
      <c r="B112" s="54"/>
      <c r="C112" s="72"/>
      <c r="D112" s="61"/>
      <c r="E112" s="61"/>
      <c r="F112" s="41"/>
      <c r="G112" s="48"/>
      <c r="H112" s="48"/>
      <c r="I112" s="48"/>
      <c r="J112" s="50"/>
      <c r="K112" s="48"/>
      <c r="L112" s="48"/>
      <c r="M112" s="65"/>
      <c r="N112" s="48"/>
      <c r="O112" s="45"/>
      <c r="P112" s="48"/>
      <c r="Q112" s="45"/>
      <c r="R112" s="45"/>
      <c r="S112" s="45"/>
    </row>
    <row r="113" spans="2:19" ht="27.6" x14ac:dyDescent="0.65">
      <c r="B113" s="54"/>
      <c r="C113" s="72"/>
      <c r="D113" s="61"/>
      <c r="E113" s="61"/>
      <c r="F113" s="41"/>
      <c r="G113" s="48"/>
      <c r="H113" s="48"/>
      <c r="I113" s="48"/>
      <c r="J113" s="50"/>
      <c r="K113" s="48"/>
      <c r="L113" s="48"/>
      <c r="M113" s="65"/>
      <c r="N113" s="48"/>
      <c r="O113" s="45"/>
      <c r="P113" s="48"/>
      <c r="Q113" s="45"/>
      <c r="R113" s="45"/>
      <c r="S113" s="45"/>
    </row>
    <row r="114" spans="2:19" ht="27.6" x14ac:dyDescent="0.65">
      <c r="B114" s="54"/>
      <c r="C114" s="72"/>
      <c r="D114" s="61"/>
      <c r="E114" s="61"/>
      <c r="F114" s="41"/>
      <c r="G114" s="48"/>
      <c r="H114" s="48"/>
      <c r="I114" s="48"/>
      <c r="J114" s="50"/>
      <c r="K114" s="48"/>
      <c r="L114" s="48"/>
      <c r="M114" s="65"/>
      <c r="N114" s="48"/>
      <c r="O114" s="45"/>
      <c r="P114" s="48"/>
      <c r="Q114" s="45"/>
      <c r="R114" s="45"/>
      <c r="S114" s="45"/>
    </row>
    <row r="115" spans="2:19" ht="27.6" x14ac:dyDescent="0.65">
      <c r="B115" s="54"/>
      <c r="C115" s="72"/>
      <c r="D115" s="61"/>
      <c r="E115" s="61"/>
      <c r="F115" s="41"/>
      <c r="G115" s="48"/>
      <c r="H115" s="48"/>
      <c r="I115" s="48"/>
      <c r="J115" s="50"/>
      <c r="K115" s="48"/>
      <c r="L115" s="48"/>
      <c r="M115" s="65"/>
      <c r="N115" s="48"/>
      <c r="O115" s="45"/>
      <c r="P115" s="48"/>
      <c r="Q115" s="45"/>
      <c r="R115" s="45"/>
      <c r="S115" s="45"/>
    </row>
    <row r="116" spans="2:19" ht="27.6" x14ac:dyDescent="0.65">
      <c r="B116" s="54"/>
      <c r="C116" s="72"/>
      <c r="D116" s="61"/>
      <c r="E116" s="61"/>
      <c r="F116" s="41"/>
      <c r="G116" s="48"/>
      <c r="H116" s="48"/>
      <c r="I116" s="48"/>
      <c r="J116" s="50"/>
      <c r="K116" s="48"/>
      <c r="L116" s="48"/>
      <c r="M116" s="65"/>
      <c r="N116" s="48"/>
      <c r="O116" s="45"/>
      <c r="P116" s="48"/>
      <c r="Q116" s="45"/>
      <c r="R116" s="45"/>
      <c r="S116" s="45"/>
    </row>
    <row r="117" spans="2:19" ht="27.6" x14ac:dyDescent="0.65">
      <c r="B117" s="54"/>
      <c r="C117" s="72"/>
      <c r="D117" s="61"/>
      <c r="E117" s="61"/>
      <c r="F117" s="41"/>
      <c r="G117" s="48"/>
      <c r="H117" s="48"/>
      <c r="I117" s="48"/>
      <c r="J117" s="50"/>
      <c r="K117" s="48"/>
      <c r="L117" s="48"/>
      <c r="M117" s="65"/>
      <c r="N117" s="48"/>
      <c r="O117" s="45"/>
      <c r="P117" s="48"/>
      <c r="Q117" s="45"/>
      <c r="R117" s="45"/>
      <c r="S117" s="45"/>
    </row>
    <row r="118" spans="2:19" ht="27.6" x14ac:dyDescent="0.65">
      <c r="B118" s="54"/>
      <c r="C118" s="72"/>
      <c r="D118" s="61"/>
      <c r="E118" s="61"/>
      <c r="F118" s="41"/>
      <c r="G118" s="48"/>
      <c r="H118" s="48"/>
      <c r="I118" s="48"/>
      <c r="J118" s="50"/>
      <c r="K118" s="48"/>
      <c r="L118" s="48"/>
      <c r="M118" s="65"/>
      <c r="N118" s="48"/>
      <c r="O118" s="45"/>
      <c r="P118" s="48"/>
      <c r="Q118" s="45"/>
      <c r="R118" s="45"/>
      <c r="S118" s="45"/>
    </row>
    <row r="119" spans="2:19" ht="27.6" x14ac:dyDescent="0.65">
      <c r="B119" s="54"/>
      <c r="C119" s="72"/>
      <c r="D119" s="61"/>
      <c r="E119" s="61"/>
      <c r="F119" s="41"/>
      <c r="G119" s="48"/>
      <c r="H119" s="48"/>
      <c r="I119" s="48"/>
      <c r="J119" s="50"/>
      <c r="K119" s="48"/>
      <c r="L119" s="48"/>
      <c r="M119" s="65"/>
      <c r="N119" s="48"/>
      <c r="O119" s="45"/>
      <c r="P119" s="48"/>
      <c r="Q119" s="45"/>
      <c r="R119" s="45"/>
      <c r="S119" s="45"/>
    </row>
    <row r="120" spans="2:19" ht="27.6" x14ac:dyDescent="0.65">
      <c r="B120" s="54"/>
      <c r="C120" s="72"/>
      <c r="D120" s="61"/>
      <c r="E120" s="61"/>
      <c r="F120" s="41"/>
      <c r="G120" s="48"/>
      <c r="H120" s="48"/>
      <c r="I120" s="48"/>
      <c r="J120" s="50"/>
      <c r="K120" s="48"/>
      <c r="L120" s="48"/>
      <c r="M120" s="65"/>
      <c r="N120" s="48"/>
      <c r="O120" s="45"/>
      <c r="P120" s="48"/>
      <c r="Q120" s="45"/>
      <c r="R120" s="45"/>
      <c r="S120" s="45"/>
    </row>
    <row r="121" spans="2:19" ht="27.6" x14ac:dyDescent="0.65">
      <c r="B121" s="54"/>
      <c r="C121" s="72"/>
      <c r="D121" s="61"/>
      <c r="E121" s="61"/>
      <c r="F121" s="41"/>
      <c r="G121" s="48"/>
      <c r="H121" s="48"/>
      <c r="I121" s="48"/>
      <c r="J121" s="50"/>
      <c r="K121" s="48"/>
      <c r="L121" s="48"/>
      <c r="M121" s="65"/>
      <c r="N121" s="48"/>
      <c r="O121" s="45"/>
      <c r="P121" s="48"/>
      <c r="Q121" s="45"/>
      <c r="R121" s="45"/>
      <c r="S121" s="45"/>
    </row>
    <row r="122" spans="2:19" ht="27.6" x14ac:dyDescent="0.65">
      <c r="B122" s="54"/>
      <c r="C122" s="72"/>
      <c r="D122" s="61"/>
      <c r="E122" s="61"/>
      <c r="F122" s="41"/>
      <c r="G122" s="48"/>
      <c r="H122" s="48"/>
      <c r="I122" s="48"/>
      <c r="J122" s="50"/>
      <c r="K122" s="48"/>
      <c r="L122" s="48"/>
      <c r="M122" s="65"/>
      <c r="N122" s="48"/>
      <c r="O122" s="45"/>
      <c r="P122" s="48"/>
      <c r="Q122" s="45"/>
      <c r="R122" s="45"/>
      <c r="S122" s="45"/>
    </row>
    <row r="123" spans="2:19" ht="27.6" x14ac:dyDescent="0.65">
      <c r="B123" s="54"/>
      <c r="C123" s="72"/>
      <c r="D123" s="61"/>
      <c r="E123" s="61"/>
      <c r="F123" s="41"/>
      <c r="G123" s="48"/>
      <c r="H123" s="48"/>
      <c r="I123" s="48"/>
      <c r="J123" s="50"/>
      <c r="K123" s="48"/>
      <c r="L123" s="48"/>
      <c r="M123" s="65"/>
      <c r="N123" s="48"/>
      <c r="O123" s="45"/>
      <c r="P123" s="48"/>
      <c r="Q123" s="45"/>
      <c r="R123" s="45"/>
      <c r="S123" s="45"/>
    </row>
    <row r="124" spans="2:19" ht="27.6" x14ac:dyDescent="0.65">
      <c r="B124" s="54"/>
      <c r="C124" s="72"/>
      <c r="D124" s="61"/>
      <c r="E124" s="61"/>
      <c r="F124" s="41"/>
      <c r="G124" s="48"/>
      <c r="H124" s="48"/>
      <c r="I124" s="48"/>
      <c r="J124" s="50"/>
      <c r="K124" s="48"/>
      <c r="L124" s="48"/>
      <c r="M124" s="65"/>
      <c r="N124" s="48"/>
      <c r="O124" s="45"/>
      <c r="P124" s="48"/>
      <c r="Q124" s="45"/>
      <c r="R124" s="45"/>
      <c r="S124" s="45"/>
    </row>
    <row r="125" spans="2:19" ht="27.6" x14ac:dyDescent="0.65">
      <c r="B125" s="54"/>
      <c r="C125" s="72"/>
      <c r="D125" s="61"/>
      <c r="E125" s="61"/>
      <c r="F125" s="41"/>
      <c r="G125" s="48"/>
      <c r="H125" s="48"/>
      <c r="I125" s="48"/>
      <c r="J125" s="50"/>
      <c r="K125" s="48"/>
      <c r="L125" s="48"/>
      <c r="M125" s="65"/>
      <c r="N125" s="48"/>
      <c r="O125" s="45"/>
      <c r="P125" s="48"/>
      <c r="Q125" s="45"/>
      <c r="R125" s="45"/>
      <c r="S125" s="45"/>
    </row>
    <row r="126" spans="2:19" ht="27.6" x14ac:dyDescent="0.65">
      <c r="B126" s="54"/>
      <c r="C126" s="72"/>
      <c r="D126" s="61"/>
      <c r="E126" s="61"/>
      <c r="F126" s="41"/>
      <c r="G126" s="48"/>
      <c r="H126" s="48"/>
      <c r="I126" s="48"/>
      <c r="J126" s="50"/>
      <c r="K126" s="48"/>
      <c r="L126" s="48"/>
      <c r="M126" s="65"/>
      <c r="N126" s="48"/>
      <c r="O126" s="45"/>
      <c r="P126" s="48"/>
      <c r="Q126" s="45"/>
      <c r="R126" s="45"/>
      <c r="S126" s="45"/>
    </row>
    <row r="127" spans="2:19" ht="27.6" x14ac:dyDescent="0.65">
      <c r="B127" s="54"/>
      <c r="C127" s="72"/>
      <c r="D127" s="61"/>
      <c r="E127" s="61"/>
      <c r="F127" s="41"/>
      <c r="G127" s="48"/>
      <c r="H127" s="48"/>
      <c r="I127" s="48"/>
      <c r="J127" s="50"/>
      <c r="K127" s="48"/>
      <c r="L127" s="48"/>
      <c r="M127" s="65"/>
      <c r="N127" s="48"/>
      <c r="O127" s="45"/>
      <c r="P127" s="48"/>
      <c r="Q127" s="45"/>
      <c r="R127" s="45"/>
      <c r="S127" s="45"/>
    </row>
    <row r="128" spans="2:19" ht="27.6" x14ac:dyDescent="0.65">
      <c r="B128" s="54"/>
      <c r="C128" s="72"/>
      <c r="D128" s="61"/>
      <c r="E128" s="61"/>
      <c r="F128" s="41"/>
      <c r="G128" s="48"/>
      <c r="H128" s="48"/>
      <c r="I128" s="48"/>
      <c r="J128" s="50"/>
      <c r="K128" s="48"/>
      <c r="L128" s="48"/>
      <c r="M128" s="65"/>
      <c r="N128" s="48"/>
      <c r="O128" s="45"/>
      <c r="P128" s="48"/>
      <c r="Q128" s="45"/>
      <c r="R128" s="45"/>
      <c r="S128" s="45"/>
    </row>
    <row r="129" spans="2:19" ht="27.6" x14ac:dyDescent="0.65">
      <c r="B129" s="54"/>
      <c r="C129" s="72"/>
      <c r="D129" s="61"/>
      <c r="E129" s="61"/>
      <c r="F129" s="41"/>
      <c r="G129" s="48"/>
      <c r="H129" s="48"/>
      <c r="I129" s="48"/>
      <c r="J129" s="50"/>
      <c r="K129" s="48"/>
      <c r="L129" s="48"/>
      <c r="M129" s="65"/>
      <c r="N129" s="48"/>
      <c r="O129" s="45"/>
      <c r="P129" s="48"/>
      <c r="Q129" s="45"/>
      <c r="R129" s="45"/>
      <c r="S129" s="45"/>
    </row>
    <row r="130" spans="2:19" ht="27.6" x14ac:dyDescent="0.65">
      <c r="B130" s="54"/>
      <c r="C130" s="72"/>
      <c r="D130" s="61"/>
      <c r="E130" s="61"/>
      <c r="F130" s="41"/>
      <c r="G130" s="48"/>
      <c r="H130" s="48"/>
      <c r="I130" s="48"/>
      <c r="J130" s="50"/>
      <c r="K130" s="48"/>
      <c r="L130" s="48"/>
      <c r="M130" s="65"/>
      <c r="N130" s="48"/>
      <c r="O130" s="45"/>
      <c r="P130" s="48"/>
      <c r="Q130" s="45"/>
      <c r="R130" s="45"/>
      <c r="S130" s="45"/>
    </row>
    <row r="131" spans="2:19" ht="27.6" x14ac:dyDescent="0.65">
      <c r="B131" s="54"/>
      <c r="C131" s="72"/>
      <c r="D131" s="61"/>
      <c r="E131" s="61"/>
      <c r="F131" s="41"/>
      <c r="G131" s="48"/>
      <c r="H131" s="48"/>
      <c r="I131" s="48"/>
      <c r="J131" s="50"/>
      <c r="K131" s="48"/>
      <c r="L131" s="48"/>
      <c r="M131" s="65"/>
      <c r="N131" s="48"/>
      <c r="O131" s="45"/>
      <c r="P131" s="48"/>
      <c r="Q131" s="45"/>
      <c r="R131" s="45"/>
      <c r="S131" s="45"/>
    </row>
    <row r="132" spans="2:19" ht="27.6" x14ac:dyDescent="0.65">
      <c r="B132" s="54"/>
      <c r="C132" s="72"/>
      <c r="D132" s="61"/>
      <c r="E132" s="61"/>
      <c r="F132" s="41"/>
      <c r="G132" s="48"/>
      <c r="H132" s="48"/>
      <c r="I132" s="48"/>
      <c r="J132" s="50"/>
      <c r="K132" s="48"/>
      <c r="L132" s="48"/>
      <c r="M132" s="65"/>
      <c r="N132" s="48"/>
      <c r="O132" s="45"/>
      <c r="P132" s="48"/>
      <c r="Q132" s="45"/>
      <c r="R132" s="45"/>
      <c r="S132" s="45"/>
    </row>
    <row r="133" spans="2:19" ht="27.6" x14ac:dyDescent="0.65">
      <c r="B133" s="54"/>
      <c r="C133" s="72"/>
      <c r="D133" s="61"/>
      <c r="E133" s="61"/>
      <c r="F133" s="41"/>
      <c r="G133" s="48"/>
      <c r="H133" s="48"/>
      <c r="I133" s="48"/>
      <c r="J133" s="50"/>
      <c r="K133" s="48"/>
      <c r="L133" s="48"/>
      <c r="M133" s="65"/>
      <c r="N133" s="48"/>
      <c r="O133" s="45"/>
      <c r="P133" s="48"/>
      <c r="Q133" s="45"/>
      <c r="R133" s="45"/>
      <c r="S133" s="45"/>
    </row>
    <row r="134" spans="2:19" ht="27.6" x14ac:dyDescent="0.65">
      <c r="B134" s="54"/>
      <c r="C134" s="72"/>
      <c r="D134" s="61"/>
      <c r="E134" s="61"/>
      <c r="F134" s="41"/>
      <c r="G134" s="48"/>
      <c r="H134" s="48"/>
      <c r="I134" s="48"/>
      <c r="J134" s="50"/>
      <c r="K134" s="48"/>
      <c r="L134" s="48"/>
      <c r="M134" s="65"/>
      <c r="N134" s="48"/>
      <c r="O134" s="45"/>
      <c r="P134" s="48"/>
      <c r="Q134" s="45"/>
      <c r="R134" s="45"/>
      <c r="S134" s="45"/>
    </row>
    <row r="135" spans="2:19" ht="27.6" x14ac:dyDescent="0.65">
      <c r="B135" s="54"/>
      <c r="C135" s="72"/>
      <c r="D135" s="61"/>
      <c r="E135" s="61"/>
      <c r="F135" s="41"/>
      <c r="G135" s="48"/>
      <c r="H135" s="48"/>
      <c r="I135" s="48"/>
      <c r="J135" s="50"/>
      <c r="K135" s="48"/>
      <c r="L135" s="48"/>
      <c r="M135" s="65"/>
      <c r="N135" s="48"/>
      <c r="O135" s="45"/>
      <c r="P135" s="48"/>
      <c r="Q135" s="45"/>
      <c r="R135" s="45"/>
      <c r="S135" s="45"/>
    </row>
    <row r="136" spans="2:19" ht="27.6" x14ac:dyDescent="0.65">
      <c r="B136" s="54"/>
      <c r="C136" s="72"/>
      <c r="D136" s="61"/>
      <c r="E136" s="61"/>
      <c r="F136" s="41"/>
      <c r="G136" s="48"/>
      <c r="H136" s="48"/>
      <c r="I136" s="48"/>
      <c r="J136" s="50"/>
      <c r="K136" s="48"/>
      <c r="L136" s="48"/>
      <c r="M136" s="65"/>
      <c r="N136" s="48"/>
      <c r="O136" s="45"/>
      <c r="P136" s="48"/>
      <c r="Q136" s="45"/>
      <c r="R136" s="45"/>
      <c r="S136" s="45"/>
    </row>
    <row r="137" spans="2:19" ht="27.6" x14ac:dyDescent="0.65">
      <c r="B137" s="54"/>
      <c r="C137" s="72"/>
      <c r="D137" s="61"/>
      <c r="E137" s="61"/>
      <c r="F137" s="41"/>
      <c r="G137" s="48"/>
      <c r="H137" s="48"/>
      <c r="I137" s="48"/>
      <c r="J137" s="50"/>
      <c r="K137" s="48"/>
      <c r="L137" s="48"/>
      <c r="M137" s="65"/>
      <c r="N137" s="48"/>
      <c r="O137" s="45"/>
      <c r="P137" s="48"/>
      <c r="Q137" s="45"/>
      <c r="R137" s="45"/>
      <c r="S137" s="45"/>
    </row>
    <row r="138" spans="2:19" ht="27.6" x14ac:dyDescent="0.65">
      <c r="B138" s="54"/>
      <c r="C138" s="72"/>
      <c r="D138" s="61"/>
      <c r="E138" s="61"/>
      <c r="F138" s="41"/>
      <c r="G138" s="48"/>
      <c r="H138" s="48"/>
      <c r="I138" s="48"/>
      <c r="J138" s="50"/>
      <c r="K138" s="48"/>
      <c r="L138" s="48"/>
      <c r="M138" s="65"/>
      <c r="N138" s="48"/>
      <c r="O138" s="45"/>
      <c r="P138" s="48"/>
      <c r="Q138" s="45"/>
      <c r="R138" s="45"/>
      <c r="S138" s="45"/>
    </row>
    <row r="139" spans="2:19" ht="27.6" x14ac:dyDescent="0.65">
      <c r="B139" s="54"/>
      <c r="C139" s="72"/>
      <c r="D139" s="61"/>
      <c r="E139" s="61"/>
      <c r="F139" s="41"/>
      <c r="G139" s="48"/>
      <c r="H139" s="48"/>
      <c r="I139" s="48"/>
      <c r="J139" s="50"/>
      <c r="K139" s="48"/>
      <c r="L139" s="48"/>
      <c r="M139" s="65"/>
      <c r="N139" s="48"/>
      <c r="O139" s="45"/>
      <c r="P139" s="48"/>
      <c r="Q139" s="45"/>
      <c r="R139" s="45"/>
      <c r="S139" s="45"/>
    </row>
    <row r="140" spans="2:19" ht="27.6" x14ac:dyDescent="0.65">
      <c r="B140" s="54"/>
      <c r="C140" s="72"/>
      <c r="D140" s="61"/>
      <c r="E140" s="61"/>
      <c r="F140" s="41"/>
      <c r="G140" s="48"/>
      <c r="H140" s="48"/>
      <c r="I140" s="48"/>
      <c r="J140" s="50"/>
      <c r="K140" s="48"/>
      <c r="L140" s="48"/>
      <c r="M140" s="65"/>
      <c r="N140" s="48"/>
      <c r="O140" s="45"/>
      <c r="P140" s="48"/>
      <c r="Q140" s="45"/>
      <c r="R140" s="45"/>
      <c r="S140" s="45"/>
    </row>
    <row r="141" spans="2:19" ht="27.6" x14ac:dyDescent="0.65">
      <c r="B141" s="54"/>
      <c r="C141" s="72"/>
      <c r="D141" s="61"/>
      <c r="E141" s="61"/>
      <c r="F141" s="41"/>
      <c r="G141" s="48"/>
      <c r="H141" s="48"/>
      <c r="I141" s="48"/>
      <c r="J141" s="50"/>
      <c r="K141" s="48"/>
      <c r="L141" s="48"/>
      <c r="M141" s="65"/>
      <c r="N141" s="48"/>
      <c r="O141" s="45"/>
      <c r="P141" s="48"/>
      <c r="Q141" s="45"/>
      <c r="R141" s="45"/>
      <c r="S141" s="45"/>
    </row>
    <row r="142" spans="2:19" ht="27.6" x14ac:dyDescent="0.65">
      <c r="B142" s="54"/>
      <c r="C142" s="72"/>
      <c r="D142" s="61"/>
      <c r="E142" s="61"/>
      <c r="F142" s="41"/>
      <c r="G142" s="48"/>
      <c r="H142" s="48"/>
      <c r="I142" s="48"/>
      <c r="J142" s="50"/>
      <c r="K142" s="48"/>
      <c r="L142" s="48"/>
      <c r="M142" s="65"/>
      <c r="N142" s="48"/>
      <c r="O142" s="45"/>
      <c r="P142" s="48"/>
      <c r="Q142" s="45"/>
      <c r="R142" s="45"/>
      <c r="S142" s="45"/>
    </row>
    <row r="143" spans="2:19" ht="27.6" x14ac:dyDescent="0.65">
      <c r="B143" s="54"/>
      <c r="C143" s="72"/>
      <c r="D143" s="61"/>
      <c r="E143" s="61"/>
      <c r="F143" s="41"/>
      <c r="G143" s="48"/>
      <c r="H143" s="48"/>
      <c r="I143" s="48"/>
      <c r="J143" s="50"/>
      <c r="K143" s="48"/>
      <c r="L143" s="48"/>
      <c r="M143" s="65"/>
      <c r="N143" s="48"/>
      <c r="O143" s="45"/>
      <c r="P143" s="48"/>
      <c r="Q143" s="45"/>
      <c r="R143" s="45"/>
      <c r="S143" s="45"/>
    </row>
    <row r="144" spans="2:19" ht="27.6" x14ac:dyDescent="0.65">
      <c r="B144" s="54"/>
      <c r="C144" s="72"/>
      <c r="D144" s="61"/>
      <c r="E144" s="61"/>
      <c r="F144" s="41"/>
      <c r="G144" s="48"/>
      <c r="H144" s="48"/>
      <c r="I144" s="48"/>
      <c r="J144" s="50"/>
      <c r="K144" s="48"/>
      <c r="L144" s="48"/>
      <c r="M144" s="65"/>
      <c r="N144" s="48"/>
      <c r="O144" s="45"/>
      <c r="P144" s="48"/>
      <c r="Q144" s="45"/>
      <c r="R144" s="45"/>
      <c r="S144" s="45"/>
    </row>
    <row r="145" spans="2:19" ht="27.6" x14ac:dyDescent="0.65">
      <c r="B145" s="54"/>
      <c r="C145" s="72"/>
      <c r="D145" s="61"/>
      <c r="E145" s="61"/>
      <c r="F145" s="41"/>
      <c r="G145" s="48"/>
      <c r="H145" s="48"/>
      <c r="I145" s="48"/>
      <c r="J145" s="50"/>
      <c r="K145" s="48"/>
      <c r="L145" s="48"/>
      <c r="M145" s="65"/>
      <c r="N145" s="48"/>
      <c r="O145" s="45"/>
      <c r="P145" s="48"/>
      <c r="Q145" s="45"/>
      <c r="R145" s="45"/>
      <c r="S145" s="45"/>
    </row>
    <row r="146" spans="2:19" ht="27.6" x14ac:dyDescent="0.65">
      <c r="B146" s="54"/>
      <c r="C146" s="72"/>
      <c r="D146" s="61"/>
      <c r="E146" s="61"/>
      <c r="F146" s="41"/>
      <c r="G146" s="48"/>
      <c r="H146" s="48"/>
      <c r="I146" s="48"/>
      <c r="J146" s="50"/>
      <c r="K146" s="48"/>
      <c r="L146" s="48"/>
      <c r="M146" s="65"/>
      <c r="N146" s="48"/>
      <c r="O146" s="45"/>
      <c r="P146" s="48"/>
      <c r="Q146" s="45"/>
      <c r="R146" s="45"/>
      <c r="S146" s="45"/>
    </row>
    <row r="147" spans="2:19" ht="27.6" x14ac:dyDescent="0.65">
      <c r="B147" s="54"/>
      <c r="C147" s="72"/>
      <c r="D147" s="61"/>
      <c r="E147" s="61"/>
      <c r="F147" s="41"/>
      <c r="G147" s="48"/>
      <c r="H147" s="48"/>
      <c r="I147" s="48"/>
      <c r="J147" s="50"/>
      <c r="K147" s="48"/>
      <c r="L147" s="48"/>
      <c r="M147" s="65"/>
      <c r="N147" s="48"/>
      <c r="O147" s="45"/>
      <c r="P147" s="48"/>
      <c r="Q147" s="45"/>
      <c r="R147" s="45"/>
      <c r="S147" s="45"/>
    </row>
    <row r="148" spans="2:19" ht="27.6" x14ac:dyDescent="0.65">
      <c r="B148" s="54"/>
      <c r="C148" s="72"/>
      <c r="D148" s="61"/>
      <c r="E148" s="61"/>
      <c r="F148" s="41"/>
      <c r="G148" s="48"/>
      <c r="H148" s="48"/>
      <c r="I148" s="48"/>
      <c r="J148" s="50"/>
      <c r="K148" s="48"/>
      <c r="L148" s="48"/>
      <c r="M148" s="65"/>
      <c r="N148" s="48"/>
      <c r="O148" s="45"/>
      <c r="P148" s="48"/>
      <c r="Q148" s="45"/>
      <c r="R148" s="45"/>
      <c r="S148" s="45"/>
    </row>
    <row r="149" spans="2:19" ht="27.6" x14ac:dyDescent="0.65">
      <c r="B149" s="54"/>
      <c r="C149" s="72"/>
      <c r="D149" s="61"/>
      <c r="E149" s="61"/>
      <c r="F149" s="41"/>
      <c r="G149" s="48"/>
      <c r="H149" s="48"/>
      <c r="I149" s="48"/>
      <c r="J149" s="50"/>
      <c r="K149" s="48"/>
      <c r="L149" s="48"/>
      <c r="M149" s="65"/>
      <c r="N149" s="48"/>
      <c r="O149" s="45"/>
      <c r="P149" s="48"/>
      <c r="Q149" s="45"/>
      <c r="R149" s="45"/>
      <c r="S149" s="45"/>
    </row>
    <row r="150" spans="2:19" ht="27.6" x14ac:dyDescent="0.65">
      <c r="B150" s="54"/>
      <c r="C150" s="72"/>
      <c r="D150" s="61"/>
      <c r="E150" s="61"/>
      <c r="F150" s="41"/>
      <c r="G150" s="48"/>
      <c r="H150" s="48"/>
      <c r="I150" s="48"/>
      <c r="J150" s="50"/>
      <c r="K150" s="48"/>
      <c r="L150" s="48"/>
      <c r="M150" s="65"/>
      <c r="N150" s="48"/>
      <c r="O150" s="45"/>
      <c r="P150" s="48"/>
      <c r="Q150" s="45"/>
      <c r="R150" s="45"/>
      <c r="S150" s="45"/>
    </row>
    <row r="151" spans="2:19" ht="27.6" x14ac:dyDescent="0.65">
      <c r="B151" s="54"/>
      <c r="C151" s="72"/>
      <c r="D151" s="61"/>
      <c r="E151" s="61"/>
      <c r="F151" s="41"/>
      <c r="G151" s="48"/>
      <c r="H151" s="48"/>
      <c r="I151" s="48"/>
      <c r="J151" s="50"/>
      <c r="K151" s="48"/>
      <c r="L151" s="48"/>
      <c r="M151" s="65"/>
      <c r="N151" s="48"/>
      <c r="O151" s="45"/>
      <c r="P151" s="48"/>
      <c r="Q151" s="45"/>
      <c r="R151" s="45"/>
      <c r="S151" s="45"/>
    </row>
    <row r="152" spans="2:19" ht="27.6" x14ac:dyDescent="0.65">
      <c r="B152" s="54"/>
      <c r="C152" s="72"/>
      <c r="D152" s="61"/>
      <c r="E152" s="61"/>
      <c r="F152" s="41"/>
      <c r="G152" s="48"/>
      <c r="H152" s="48"/>
      <c r="I152" s="48"/>
      <c r="J152" s="50"/>
      <c r="K152" s="48"/>
      <c r="L152" s="48"/>
      <c r="M152" s="65"/>
      <c r="N152" s="48"/>
      <c r="O152" s="45"/>
      <c r="P152" s="48"/>
      <c r="Q152" s="45"/>
      <c r="R152" s="45"/>
      <c r="S152" s="45"/>
    </row>
    <row r="153" spans="2:19" ht="27.6" x14ac:dyDescent="0.65">
      <c r="B153" s="54"/>
      <c r="C153" s="72"/>
      <c r="D153" s="61"/>
      <c r="E153" s="61"/>
      <c r="F153" s="41"/>
      <c r="G153" s="48"/>
      <c r="H153" s="48"/>
      <c r="I153" s="48"/>
      <c r="J153" s="50"/>
      <c r="K153" s="48"/>
      <c r="L153" s="48"/>
      <c r="M153" s="65"/>
      <c r="N153" s="48"/>
      <c r="O153" s="45"/>
      <c r="P153" s="48"/>
      <c r="Q153" s="45"/>
      <c r="R153" s="45"/>
      <c r="S153" s="45"/>
    </row>
    <row r="154" spans="2:19" ht="27.6" x14ac:dyDescent="0.65">
      <c r="B154" s="54"/>
      <c r="C154" s="72"/>
      <c r="D154" s="61"/>
      <c r="E154" s="61"/>
      <c r="F154" s="41"/>
      <c r="G154" s="48"/>
      <c r="H154" s="48"/>
      <c r="I154" s="48"/>
      <c r="J154" s="50"/>
      <c r="K154" s="48"/>
      <c r="L154" s="48"/>
      <c r="M154" s="65"/>
      <c r="N154" s="48"/>
      <c r="O154" s="45"/>
      <c r="P154" s="48"/>
      <c r="Q154" s="45"/>
      <c r="R154" s="45"/>
      <c r="S154" s="45"/>
    </row>
    <row r="155" spans="2:19" ht="27.6" x14ac:dyDescent="0.65">
      <c r="B155" s="54"/>
      <c r="C155" s="72"/>
      <c r="D155" s="61"/>
      <c r="E155" s="61"/>
      <c r="F155" s="41"/>
      <c r="G155" s="48"/>
      <c r="H155" s="48"/>
      <c r="I155" s="48"/>
      <c r="J155" s="50"/>
      <c r="K155" s="48"/>
      <c r="L155" s="48"/>
      <c r="M155" s="65"/>
      <c r="N155" s="48"/>
      <c r="O155" s="45"/>
      <c r="P155" s="48"/>
      <c r="Q155" s="45"/>
      <c r="R155" s="45"/>
      <c r="S155" s="45"/>
    </row>
    <row r="156" spans="2:19" ht="27.6" x14ac:dyDescent="0.65">
      <c r="B156" s="54"/>
      <c r="C156" s="72"/>
      <c r="D156" s="61"/>
      <c r="E156" s="61"/>
      <c r="F156" s="41"/>
      <c r="G156" s="48"/>
      <c r="H156" s="48"/>
      <c r="I156" s="48"/>
      <c r="J156" s="50"/>
      <c r="K156" s="48"/>
      <c r="L156" s="48"/>
      <c r="M156" s="65"/>
      <c r="N156" s="48"/>
      <c r="O156" s="45"/>
      <c r="P156" s="48"/>
      <c r="Q156" s="45"/>
      <c r="R156" s="45"/>
      <c r="S156" s="45"/>
    </row>
    <row r="157" spans="2:19" ht="27.6" x14ac:dyDescent="0.65">
      <c r="B157" s="54"/>
      <c r="C157" s="72"/>
      <c r="D157" s="61"/>
      <c r="E157" s="61"/>
      <c r="F157" s="41"/>
      <c r="G157" s="48"/>
      <c r="H157" s="48"/>
      <c r="I157" s="48"/>
      <c r="J157" s="50"/>
      <c r="K157" s="48"/>
      <c r="L157" s="48"/>
      <c r="M157" s="65"/>
      <c r="N157" s="48"/>
      <c r="O157" s="45"/>
      <c r="P157" s="48"/>
      <c r="Q157" s="45"/>
      <c r="R157" s="45"/>
      <c r="S157" s="45"/>
    </row>
    <row r="158" spans="2:19" ht="27.6" x14ac:dyDescent="0.65">
      <c r="B158" s="54"/>
      <c r="C158" s="72"/>
      <c r="D158" s="61"/>
      <c r="E158" s="61"/>
      <c r="F158" s="41"/>
      <c r="G158" s="48"/>
      <c r="H158" s="48"/>
      <c r="I158" s="48"/>
      <c r="J158" s="50"/>
      <c r="K158" s="48"/>
      <c r="L158" s="48"/>
      <c r="M158" s="65"/>
      <c r="N158" s="48"/>
      <c r="O158" s="45"/>
      <c r="P158" s="48"/>
      <c r="Q158" s="45"/>
      <c r="R158" s="45"/>
      <c r="S158" s="45"/>
    </row>
    <row r="159" spans="2:19" ht="27.6" x14ac:dyDescent="0.65">
      <c r="B159" s="54"/>
      <c r="C159" s="72"/>
      <c r="D159" s="61"/>
      <c r="E159" s="61"/>
      <c r="F159" s="41"/>
      <c r="G159" s="48"/>
      <c r="H159" s="48"/>
      <c r="I159" s="48"/>
      <c r="J159" s="50"/>
      <c r="K159" s="48"/>
      <c r="L159" s="48"/>
      <c r="M159" s="65"/>
      <c r="N159" s="48"/>
      <c r="O159" s="45"/>
      <c r="P159" s="48"/>
      <c r="Q159" s="45"/>
      <c r="R159" s="45"/>
      <c r="S159" s="45"/>
    </row>
    <row r="160" spans="2:19" ht="27.6" x14ac:dyDescent="0.65">
      <c r="B160" s="54"/>
      <c r="C160" s="72"/>
      <c r="D160" s="61"/>
      <c r="E160" s="61"/>
      <c r="F160" s="41"/>
      <c r="G160" s="48"/>
      <c r="H160" s="48"/>
      <c r="I160" s="48"/>
      <c r="J160" s="50"/>
      <c r="K160" s="48"/>
      <c r="L160" s="48"/>
      <c r="M160" s="65"/>
      <c r="N160" s="48"/>
      <c r="O160" s="45"/>
      <c r="P160" s="48"/>
      <c r="Q160" s="45"/>
      <c r="R160" s="45"/>
      <c r="S160" s="45"/>
    </row>
    <row r="161" spans="2:19" ht="27.6" x14ac:dyDescent="0.65">
      <c r="B161" s="54"/>
      <c r="C161" s="72"/>
      <c r="D161" s="61"/>
      <c r="E161" s="61"/>
      <c r="F161" s="41"/>
      <c r="G161" s="48"/>
      <c r="H161" s="48"/>
      <c r="I161" s="48"/>
      <c r="J161" s="50"/>
      <c r="K161" s="48"/>
      <c r="L161" s="48"/>
      <c r="M161" s="65"/>
      <c r="N161" s="48"/>
      <c r="O161" s="45"/>
      <c r="P161" s="48"/>
      <c r="Q161" s="45"/>
      <c r="R161" s="45"/>
      <c r="S161" s="45"/>
    </row>
    <row r="162" spans="2:19" ht="27.6" x14ac:dyDescent="0.65">
      <c r="B162" s="54"/>
      <c r="C162" s="72"/>
      <c r="D162" s="61"/>
      <c r="E162" s="61"/>
      <c r="F162" s="41"/>
      <c r="G162" s="48"/>
      <c r="H162" s="48"/>
      <c r="I162" s="48"/>
      <c r="J162" s="50"/>
      <c r="K162" s="48"/>
      <c r="L162" s="48"/>
      <c r="M162" s="65"/>
      <c r="N162" s="48"/>
      <c r="O162" s="45"/>
      <c r="P162" s="48"/>
      <c r="Q162" s="45"/>
      <c r="R162" s="45"/>
      <c r="S162" s="45"/>
    </row>
    <row r="163" spans="2:19" ht="27.6" x14ac:dyDescent="0.65">
      <c r="B163" s="54"/>
      <c r="C163" s="72"/>
      <c r="D163" s="61"/>
      <c r="E163" s="61"/>
      <c r="F163" s="41"/>
      <c r="G163" s="48"/>
      <c r="H163" s="48"/>
      <c r="I163" s="48"/>
      <c r="J163" s="50"/>
      <c r="K163" s="48"/>
      <c r="L163" s="48"/>
      <c r="M163" s="65"/>
      <c r="N163" s="48"/>
      <c r="O163" s="45"/>
      <c r="P163" s="48"/>
      <c r="Q163" s="45"/>
      <c r="R163" s="45"/>
      <c r="S163" s="45"/>
    </row>
    <row r="164" spans="2:19" ht="27.6" x14ac:dyDescent="0.65">
      <c r="B164" s="54"/>
      <c r="C164" s="72"/>
      <c r="D164" s="61"/>
      <c r="E164" s="61"/>
      <c r="F164" s="41"/>
      <c r="G164" s="48"/>
      <c r="H164" s="48"/>
      <c r="I164" s="48"/>
      <c r="J164" s="50"/>
      <c r="K164" s="48"/>
      <c r="L164" s="48"/>
      <c r="M164" s="65"/>
      <c r="N164" s="48"/>
      <c r="O164" s="45"/>
      <c r="P164" s="48"/>
      <c r="Q164" s="45"/>
      <c r="R164" s="45"/>
      <c r="S164" s="45"/>
    </row>
    <row r="165" spans="2:19" ht="27.6" x14ac:dyDescent="0.65">
      <c r="B165" s="54"/>
      <c r="C165" s="72"/>
      <c r="D165" s="61"/>
      <c r="E165" s="61"/>
      <c r="F165" s="41"/>
      <c r="G165" s="48"/>
      <c r="H165" s="48"/>
      <c r="I165" s="48"/>
      <c r="J165" s="50"/>
      <c r="K165" s="48"/>
      <c r="L165" s="48"/>
      <c r="M165" s="65"/>
      <c r="N165" s="48"/>
      <c r="O165" s="45"/>
      <c r="P165" s="48"/>
      <c r="Q165" s="45"/>
      <c r="R165" s="45"/>
      <c r="S165" s="45"/>
    </row>
    <row r="166" spans="2:19" ht="27.6" x14ac:dyDescent="0.65">
      <c r="B166" s="54"/>
      <c r="C166" s="72"/>
      <c r="D166" s="61"/>
      <c r="E166" s="61"/>
      <c r="F166" s="41"/>
      <c r="G166" s="48"/>
      <c r="H166" s="48"/>
      <c r="I166" s="48"/>
      <c r="J166" s="50"/>
      <c r="K166" s="48"/>
      <c r="L166" s="48"/>
      <c r="M166" s="65"/>
      <c r="N166" s="48"/>
      <c r="O166" s="45"/>
      <c r="P166" s="48"/>
      <c r="Q166" s="45"/>
      <c r="R166" s="45"/>
      <c r="S166" s="45"/>
    </row>
    <row r="167" spans="2:19" ht="27.6" x14ac:dyDescent="0.65">
      <c r="B167" s="54"/>
      <c r="C167" s="72"/>
      <c r="D167" s="61"/>
      <c r="E167" s="61"/>
      <c r="F167" s="41"/>
      <c r="G167" s="48"/>
      <c r="H167" s="48"/>
      <c r="I167" s="48"/>
      <c r="J167" s="50"/>
      <c r="K167" s="48"/>
      <c r="L167" s="48"/>
      <c r="M167" s="65"/>
      <c r="N167" s="48"/>
      <c r="O167" s="45"/>
      <c r="P167" s="48"/>
      <c r="Q167" s="45"/>
      <c r="R167" s="45"/>
      <c r="S167" s="45"/>
    </row>
    <row r="168" spans="2:19" ht="27.6" x14ac:dyDescent="0.65">
      <c r="B168" s="54"/>
      <c r="C168" s="72"/>
      <c r="D168" s="61"/>
      <c r="E168" s="61"/>
      <c r="F168" s="41"/>
      <c r="G168" s="48"/>
      <c r="H168" s="48"/>
      <c r="I168" s="48"/>
      <c r="J168" s="50"/>
      <c r="K168" s="48"/>
      <c r="L168" s="48"/>
      <c r="M168" s="65"/>
      <c r="N168" s="48"/>
      <c r="O168" s="45"/>
      <c r="P168" s="48"/>
      <c r="Q168" s="45"/>
      <c r="R168" s="45"/>
      <c r="S168" s="45"/>
    </row>
    <row r="169" spans="2:19" ht="27.6" x14ac:dyDescent="0.65">
      <c r="B169" s="54"/>
      <c r="C169" s="72"/>
      <c r="D169" s="61"/>
      <c r="E169" s="61"/>
      <c r="F169" s="41"/>
      <c r="G169" s="48"/>
      <c r="H169" s="48"/>
      <c r="I169" s="48"/>
      <c r="J169" s="50"/>
      <c r="K169" s="48"/>
      <c r="L169" s="48"/>
      <c r="M169" s="65"/>
      <c r="N169" s="48"/>
      <c r="O169" s="45"/>
      <c r="P169" s="48"/>
      <c r="Q169" s="45"/>
      <c r="R169" s="45"/>
      <c r="S169" s="45"/>
    </row>
    <row r="170" spans="2:19" ht="27.6" x14ac:dyDescent="0.65">
      <c r="B170" s="54"/>
      <c r="C170" s="72"/>
      <c r="D170" s="61"/>
      <c r="E170" s="61"/>
      <c r="F170" s="41"/>
      <c r="G170" s="48"/>
      <c r="H170" s="48"/>
      <c r="I170" s="48"/>
      <c r="J170" s="50"/>
      <c r="K170" s="48"/>
      <c r="L170" s="48"/>
      <c r="M170" s="65"/>
      <c r="N170" s="48"/>
      <c r="O170" s="45"/>
      <c r="P170" s="48"/>
      <c r="Q170" s="45"/>
      <c r="R170" s="45"/>
      <c r="S170" s="45"/>
    </row>
    <row r="171" spans="2:19" ht="27.6" x14ac:dyDescent="0.65">
      <c r="B171" s="54"/>
      <c r="C171" s="72"/>
      <c r="D171" s="61"/>
      <c r="E171" s="61"/>
      <c r="F171" s="41"/>
      <c r="G171" s="48"/>
      <c r="H171" s="48"/>
      <c r="I171" s="48"/>
      <c r="J171" s="50"/>
      <c r="K171" s="48"/>
      <c r="L171" s="48"/>
      <c r="M171" s="65"/>
      <c r="N171" s="48"/>
      <c r="O171" s="45"/>
      <c r="P171" s="48"/>
      <c r="Q171" s="45"/>
      <c r="R171" s="45"/>
      <c r="S171" s="45"/>
    </row>
    <row r="172" spans="2:19" ht="27.6" x14ac:dyDescent="0.65">
      <c r="B172" s="54"/>
      <c r="C172" s="72"/>
      <c r="D172" s="61"/>
      <c r="E172" s="61"/>
      <c r="F172" s="41"/>
      <c r="G172" s="48"/>
      <c r="H172" s="48"/>
      <c r="I172" s="48"/>
      <c r="J172" s="50"/>
      <c r="K172" s="48"/>
      <c r="L172" s="48"/>
      <c r="M172" s="65"/>
      <c r="N172" s="48"/>
      <c r="O172" s="45"/>
      <c r="P172" s="48"/>
      <c r="Q172" s="45"/>
      <c r="R172" s="45"/>
      <c r="S172" s="45"/>
    </row>
    <row r="173" spans="2:19" ht="27.6" x14ac:dyDescent="0.65">
      <c r="B173" s="54"/>
      <c r="C173" s="72"/>
      <c r="D173" s="61"/>
      <c r="E173" s="61"/>
      <c r="F173" s="41"/>
      <c r="G173" s="48"/>
      <c r="H173" s="48"/>
      <c r="I173" s="48"/>
      <c r="J173" s="50"/>
      <c r="K173" s="48"/>
      <c r="L173" s="48"/>
      <c r="M173" s="65"/>
      <c r="N173" s="48"/>
      <c r="O173" s="45"/>
      <c r="P173" s="48"/>
      <c r="Q173" s="45"/>
      <c r="R173" s="45"/>
      <c r="S173" s="45"/>
    </row>
    <row r="174" spans="2:19" ht="27.6" x14ac:dyDescent="0.65">
      <c r="B174" s="54"/>
      <c r="C174" s="72"/>
      <c r="D174" s="61"/>
      <c r="E174" s="61"/>
      <c r="F174" s="41"/>
      <c r="G174" s="48"/>
      <c r="H174" s="48"/>
      <c r="I174" s="48"/>
      <c r="J174" s="50"/>
      <c r="K174" s="48"/>
      <c r="L174" s="48"/>
      <c r="M174" s="65"/>
      <c r="N174" s="48"/>
      <c r="O174" s="45"/>
      <c r="P174" s="48"/>
      <c r="Q174" s="45"/>
      <c r="R174" s="45"/>
      <c r="S174" s="45"/>
    </row>
    <row r="175" spans="2:19" ht="27.6" x14ac:dyDescent="0.65">
      <c r="B175" s="54"/>
      <c r="C175" s="72"/>
      <c r="D175" s="61"/>
      <c r="E175" s="61"/>
      <c r="F175" s="41"/>
      <c r="G175" s="48"/>
      <c r="H175" s="48"/>
      <c r="I175" s="48"/>
      <c r="J175" s="50"/>
      <c r="K175" s="48"/>
      <c r="L175" s="48"/>
      <c r="M175" s="65"/>
      <c r="N175" s="48"/>
      <c r="O175" s="45"/>
      <c r="P175" s="48"/>
      <c r="Q175" s="45"/>
      <c r="R175" s="45"/>
      <c r="S175" s="45"/>
    </row>
    <row r="176" spans="2:19" ht="27.6" x14ac:dyDescent="0.65">
      <c r="B176" s="54"/>
      <c r="C176" s="72"/>
      <c r="D176" s="61"/>
      <c r="E176" s="61"/>
      <c r="F176" s="41"/>
      <c r="G176" s="48"/>
      <c r="H176" s="48"/>
      <c r="I176" s="48"/>
      <c r="J176" s="50"/>
      <c r="K176" s="48"/>
      <c r="L176" s="48"/>
      <c r="M176" s="65"/>
      <c r="N176" s="48"/>
      <c r="O176" s="45"/>
      <c r="P176" s="48"/>
      <c r="Q176" s="45"/>
      <c r="R176" s="45"/>
      <c r="S176" s="45"/>
    </row>
    <row r="177" spans="2:19" ht="27.6" x14ac:dyDescent="0.65">
      <c r="B177" s="54"/>
      <c r="C177" s="72"/>
      <c r="D177" s="61"/>
      <c r="E177" s="61"/>
      <c r="F177" s="41"/>
      <c r="G177" s="48"/>
      <c r="H177" s="48"/>
      <c r="I177" s="48"/>
      <c r="J177" s="50"/>
      <c r="K177" s="48"/>
      <c r="L177" s="48"/>
      <c r="M177" s="65"/>
      <c r="N177" s="48"/>
      <c r="O177" s="45"/>
      <c r="P177" s="48"/>
      <c r="Q177" s="45"/>
      <c r="R177" s="45"/>
      <c r="S177" s="45"/>
    </row>
    <row r="178" spans="2:19" ht="27.6" x14ac:dyDescent="0.65">
      <c r="B178" s="54"/>
      <c r="C178" s="72"/>
      <c r="D178" s="61"/>
      <c r="E178" s="61"/>
      <c r="F178" s="41"/>
      <c r="G178" s="48"/>
      <c r="H178" s="48"/>
      <c r="I178" s="48"/>
      <c r="J178" s="50"/>
      <c r="K178" s="48"/>
      <c r="L178" s="48"/>
      <c r="M178" s="65"/>
      <c r="N178" s="48"/>
      <c r="O178" s="45"/>
      <c r="P178" s="48"/>
      <c r="Q178" s="45"/>
      <c r="R178" s="45"/>
      <c r="S178" s="45"/>
    </row>
    <row r="179" spans="2:19" ht="27.6" x14ac:dyDescent="0.65">
      <c r="B179" s="54"/>
      <c r="C179" s="72"/>
      <c r="D179" s="61"/>
      <c r="E179" s="61"/>
      <c r="F179" s="41"/>
      <c r="G179" s="48"/>
      <c r="H179" s="48"/>
      <c r="I179" s="48"/>
      <c r="J179" s="50"/>
      <c r="K179" s="48"/>
      <c r="L179" s="48"/>
      <c r="M179" s="65"/>
      <c r="N179" s="48"/>
      <c r="O179" s="45"/>
      <c r="P179" s="48"/>
      <c r="Q179" s="45"/>
      <c r="R179" s="45"/>
      <c r="S179" s="45"/>
    </row>
    <row r="180" spans="2:19" ht="27.6" x14ac:dyDescent="0.65">
      <c r="B180" s="54"/>
      <c r="C180" s="72"/>
      <c r="D180" s="61"/>
      <c r="E180" s="61"/>
      <c r="F180" s="41"/>
      <c r="G180" s="48"/>
      <c r="H180" s="48"/>
      <c r="I180" s="48"/>
      <c r="J180" s="50"/>
      <c r="K180" s="48"/>
      <c r="L180" s="48"/>
      <c r="M180" s="65"/>
      <c r="N180" s="48"/>
      <c r="O180" s="45"/>
      <c r="P180" s="48"/>
      <c r="Q180" s="45"/>
      <c r="R180" s="45"/>
      <c r="S180" s="45"/>
    </row>
    <row r="181" spans="2:19" ht="27.6" x14ac:dyDescent="0.65">
      <c r="B181" s="54"/>
      <c r="C181" s="72"/>
      <c r="D181" s="61"/>
      <c r="E181" s="61"/>
      <c r="F181" s="41"/>
      <c r="G181" s="48"/>
      <c r="H181" s="48"/>
      <c r="I181" s="48"/>
      <c r="J181" s="50"/>
      <c r="K181" s="48"/>
      <c r="L181" s="48"/>
      <c r="M181" s="65"/>
      <c r="N181" s="48"/>
      <c r="O181" s="45"/>
      <c r="P181" s="48"/>
      <c r="Q181" s="45"/>
      <c r="R181" s="45"/>
      <c r="S181" s="45"/>
    </row>
    <row r="182" spans="2:19" ht="27.6" x14ac:dyDescent="0.65">
      <c r="B182" s="54"/>
      <c r="C182" s="72"/>
      <c r="D182" s="61"/>
      <c r="E182" s="61"/>
      <c r="F182" s="41"/>
      <c r="G182" s="48"/>
      <c r="H182" s="48"/>
      <c r="I182" s="48"/>
      <c r="J182" s="50"/>
      <c r="K182" s="48"/>
      <c r="L182" s="48"/>
      <c r="M182" s="65"/>
      <c r="N182" s="48"/>
      <c r="O182" s="45"/>
      <c r="P182" s="48"/>
      <c r="Q182" s="45"/>
      <c r="R182" s="45"/>
      <c r="S182" s="45"/>
    </row>
    <row r="183" spans="2:19" ht="27.6" x14ac:dyDescent="0.65">
      <c r="B183" s="54"/>
      <c r="C183" s="72"/>
      <c r="D183" s="61"/>
      <c r="E183" s="61"/>
      <c r="F183" s="41"/>
      <c r="G183" s="48"/>
      <c r="H183" s="48"/>
      <c r="I183" s="48"/>
      <c r="J183" s="50"/>
      <c r="K183" s="48"/>
      <c r="L183" s="48"/>
      <c r="M183" s="65"/>
      <c r="N183" s="48"/>
      <c r="O183" s="45"/>
      <c r="P183" s="48"/>
      <c r="Q183" s="45"/>
      <c r="R183" s="45"/>
      <c r="S183" s="45"/>
    </row>
    <row r="184" spans="2:19" ht="27.6" x14ac:dyDescent="0.65">
      <c r="B184" s="54"/>
      <c r="C184" s="72"/>
      <c r="D184" s="61"/>
      <c r="E184" s="61"/>
      <c r="F184" s="41"/>
      <c r="G184" s="48"/>
      <c r="H184" s="48"/>
      <c r="I184" s="48"/>
      <c r="J184" s="50"/>
      <c r="K184" s="48"/>
      <c r="L184" s="48"/>
      <c r="M184" s="65"/>
      <c r="N184" s="48"/>
      <c r="O184" s="45"/>
      <c r="P184" s="48"/>
      <c r="Q184" s="45"/>
      <c r="R184" s="45"/>
      <c r="S184" s="45"/>
    </row>
    <row r="185" spans="2:19" ht="27.6" x14ac:dyDescent="0.65">
      <c r="B185" s="54"/>
      <c r="C185" s="72"/>
      <c r="D185" s="61"/>
      <c r="E185" s="61"/>
      <c r="F185" s="41"/>
      <c r="G185" s="48"/>
      <c r="H185" s="48"/>
      <c r="I185" s="48"/>
      <c r="J185" s="50"/>
      <c r="K185" s="48"/>
      <c r="L185" s="48"/>
      <c r="M185" s="65"/>
      <c r="N185" s="48"/>
      <c r="O185" s="45"/>
      <c r="P185" s="48"/>
      <c r="Q185" s="45"/>
      <c r="R185" s="45"/>
      <c r="S185" s="45"/>
    </row>
    <row r="186" spans="2:19" ht="27.6" x14ac:dyDescent="0.65">
      <c r="B186" s="54"/>
      <c r="C186" s="72"/>
      <c r="D186" s="61"/>
      <c r="E186" s="61"/>
      <c r="F186" s="41"/>
      <c r="G186" s="48"/>
      <c r="H186" s="48"/>
      <c r="I186" s="48"/>
      <c r="J186" s="50"/>
      <c r="K186" s="48"/>
      <c r="L186" s="48"/>
      <c r="M186" s="65"/>
      <c r="N186" s="48"/>
      <c r="O186" s="45"/>
      <c r="P186" s="48"/>
      <c r="Q186" s="45"/>
      <c r="R186" s="45"/>
      <c r="S186" s="45"/>
    </row>
    <row r="187" spans="2:19" ht="27.6" x14ac:dyDescent="0.65">
      <c r="B187" s="54"/>
      <c r="C187" s="72"/>
      <c r="D187" s="61"/>
      <c r="E187" s="61"/>
      <c r="F187" s="41"/>
      <c r="G187" s="48"/>
      <c r="H187" s="48"/>
      <c r="I187" s="48"/>
      <c r="J187" s="50"/>
      <c r="K187" s="48"/>
      <c r="L187" s="48"/>
      <c r="M187" s="65"/>
      <c r="N187" s="48"/>
      <c r="O187" s="45"/>
      <c r="P187" s="48"/>
      <c r="Q187" s="45"/>
      <c r="R187" s="45"/>
      <c r="S187" s="45"/>
    </row>
    <row r="188" spans="2:19" ht="27.6" x14ac:dyDescent="0.65">
      <c r="B188" s="54"/>
      <c r="C188" s="72"/>
      <c r="D188" s="61"/>
      <c r="E188" s="61"/>
      <c r="F188" s="41"/>
      <c r="G188" s="48"/>
      <c r="H188" s="48"/>
      <c r="I188" s="48"/>
      <c r="J188" s="50"/>
      <c r="K188" s="48"/>
      <c r="L188" s="48"/>
      <c r="M188" s="65"/>
      <c r="N188" s="48"/>
      <c r="O188" s="45"/>
      <c r="P188" s="48"/>
      <c r="Q188" s="45"/>
      <c r="R188" s="45"/>
      <c r="S188" s="45"/>
    </row>
    <row r="189" spans="2:19" ht="27.6" x14ac:dyDescent="0.65">
      <c r="B189" s="54"/>
      <c r="C189" s="72"/>
      <c r="D189" s="61"/>
      <c r="E189" s="61"/>
      <c r="F189" s="41"/>
      <c r="G189" s="48"/>
      <c r="H189" s="48"/>
      <c r="I189" s="48"/>
      <c r="J189" s="50"/>
      <c r="K189" s="48"/>
      <c r="L189" s="48"/>
      <c r="M189" s="65"/>
      <c r="N189" s="48"/>
      <c r="O189" s="45"/>
      <c r="P189" s="48"/>
      <c r="Q189" s="45"/>
      <c r="R189" s="45"/>
      <c r="S189" s="45"/>
    </row>
    <row r="190" spans="2:19" ht="27.6" x14ac:dyDescent="0.65">
      <c r="B190" s="54"/>
      <c r="C190" s="72"/>
      <c r="D190" s="61"/>
      <c r="E190" s="61"/>
      <c r="F190" s="41"/>
      <c r="G190" s="48"/>
      <c r="H190" s="48"/>
      <c r="I190" s="48"/>
      <c r="J190" s="50"/>
      <c r="K190" s="48"/>
      <c r="L190" s="48"/>
      <c r="M190" s="65"/>
      <c r="N190" s="48"/>
      <c r="O190" s="45"/>
      <c r="P190" s="48"/>
      <c r="Q190" s="45"/>
      <c r="R190" s="45"/>
      <c r="S190" s="45"/>
    </row>
    <row r="191" spans="2:19" ht="27.6" x14ac:dyDescent="0.65">
      <c r="B191" s="54"/>
      <c r="C191" s="72"/>
      <c r="D191" s="61"/>
      <c r="E191" s="61"/>
      <c r="F191" s="41"/>
      <c r="G191" s="48"/>
      <c r="H191" s="48"/>
      <c r="I191" s="48"/>
      <c r="J191" s="50"/>
      <c r="K191" s="48"/>
      <c r="L191" s="48"/>
      <c r="M191" s="65"/>
      <c r="N191" s="48"/>
      <c r="O191" s="45"/>
      <c r="P191" s="48"/>
      <c r="Q191" s="45"/>
      <c r="R191" s="45"/>
      <c r="S191" s="45"/>
    </row>
    <row r="192" spans="2:19" ht="27.6" x14ac:dyDescent="0.65">
      <c r="B192" s="54"/>
      <c r="C192" s="72"/>
      <c r="D192" s="61"/>
      <c r="E192" s="61"/>
      <c r="F192" s="41"/>
      <c r="G192" s="48"/>
      <c r="H192" s="48"/>
      <c r="I192" s="48"/>
      <c r="J192" s="50"/>
      <c r="K192" s="48"/>
      <c r="L192" s="48"/>
      <c r="M192" s="65"/>
      <c r="N192" s="48"/>
      <c r="O192" s="45"/>
      <c r="P192" s="48"/>
      <c r="Q192" s="45"/>
      <c r="R192" s="45"/>
      <c r="S192" s="45"/>
    </row>
    <row r="193" spans="2:19" ht="27.6" x14ac:dyDescent="0.65">
      <c r="B193" s="54"/>
      <c r="C193" s="72"/>
      <c r="D193" s="61"/>
      <c r="E193" s="61"/>
      <c r="F193" s="41"/>
      <c r="G193" s="48"/>
      <c r="H193" s="48"/>
      <c r="I193" s="48"/>
      <c r="J193" s="50"/>
      <c r="K193" s="48"/>
      <c r="L193" s="48"/>
      <c r="M193" s="65"/>
      <c r="N193" s="48"/>
      <c r="O193" s="45"/>
      <c r="P193" s="48"/>
      <c r="Q193" s="45"/>
      <c r="R193" s="45"/>
      <c r="S193" s="45"/>
    </row>
    <row r="194" spans="2:19" ht="27.6" x14ac:dyDescent="0.65">
      <c r="B194" s="54"/>
      <c r="C194" s="72"/>
      <c r="D194" s="61"/>
      <c r="E194" s="61"/>
      <c r="F194" s="41"/>
      <c r="G194" s="48"/>
      <c r="H194" s="48"/>
      <c r="I194" s="48"/>
      <c r="J194" s="50"/>
      <c r="K194" s="48"/>
      <c r="L194" s="48"/>
      <c r="M194" s="65"/>
      <c r="N194" s="48"/>
      <c r="O194" s="45"/>
      <c r="P194" s="48"/>
      <c r="Q194" s="45"/>
      <c r="R194" s="45"/>
      <c r="S194" s="45"/>
    </row>
    <row r="195" spans="2:19" ht="27.6" x14ac:dyDescent="0.65">
      <c r="B195" s="54"/>
      <c r="C195" s="72"/>
      <c r="D195" s="61"/>
      <c r="E195" s="61"/>
      <c r="F195" s="41"/>
      <c r="G195" s="48"/>
      <c r="H195" s="48"/>
      <c r="I195" s="48"/>
      <c r="J195" s="50"/>
      <c r="K195" s="48"/>
      <c r="L195" s="48"/>
      <c r="M195" s="65"/>
      <c r="N195" s="48"/>
      <c r="O195" s="45"/>
      <c r="P195" s="48"/>
      <c r="Q195" s="45"/>
      <c r="R195" s="45"/>
      <c r="S195" s="45"/>
    </row>
    <row r="196" spans="2:19" ht="27.6" x14ac:dyDescent="0.65">
      <c r="B196" s="54"/>
      <c r="C196" s="72"/>
      <c r="D196" s="61"/>
      <c r="E196" s="61"/>
      <c r="F196" s="41"/>
      <c r="G196" s="48"/>
      <c r="H196" s="48"/>
      <c r="I196" s="48"/>
      <c r="J196" s="50"/>
      <c r="K196" s="48"/>
      <c r="L196" s="48"/>
      <c r="M196" s="65"/>
      <c r="N196" s="48"/>
      <c r="O196" s="45"/>
      <c r="P196" s="48"/>
      <c r="Q196" s="45"/>
      <c r="R196" s="45"/>
      <c r="S196" s="45"/>
    </row>
    <row r="197" spans="2:19" ht="27.6" x14ac:dyDescent="0.65">
      <c r="B197" s="54"/>
      <c r="C197" s="72"/>
      <c r="D197" s="61"/>
      <c r="E197" s="61"/>
      <c r="F197" s="41"/>
      <c r="G197" s="48"/>
      <c r="H197" s="48"/>
      <c r="I197" s="48"/>
      <c r="J197" s="50"/>
      <c r="K197" s="48"/>
      <c r="L197" s="48"/>
      <c r="M197" s="65"/>
      <c r="N197" s="48"/>
      <c r="O197" s="45"/>
      <c r="P197" s="48"/>
      <c r="Q197" s="45"/>
      <c r="R197" s="45"/>
      <c r="S197" s="45"/>
    </row>
    <row r="198" spans="2:19" ht="27.6" x14ac:dyDescent="0.65">
      <c r="B198" s="54"/>
      <c r="C198" s="72"/>
      <c r="D198" s="61"/>
      <c r="E198" s="61"/>
      <c r="F198" s="41"/>
      <c r="G198" s="48"/>
      <c r="H198" s="48"/>
      <c r="I198" s="48"/>
      <c r="J198" s="50"/>
      <c r="K198" s="48"/>
      <c r="L198" s="48"/>
      <c r="M198" s="65"/>
      <c r="N198" s="48"/>
      <c r="O198" s="45"/>
      <c r="P198" s="48"/>
      <c r="Q198" s="45"/>
      <c r="R198" s="45"/>
      <c r="S198" s="45"/>
    </row>
    <row r="199" spans="2:19" ht="27.6" x14ac:dyDescent="0.65">
      <c r="B199" s="54"/>
      <c r="C199" s="72"/>
      <c r="D199" s="61"/>
      <c r="E199" s="61"/>
      <c r="F199" s="41"/>
      <c r="G199" s="48"/>
      <c r="H199" s="48"/>
      <c r="I199" s="48"/>
      <c r="J199" s="50"/>
      <c r="K199" s="48"/>
      <c r="L199" s="48"/>
      <c r="M199" s="65"/>
      <c r="N199" s="48"/>
      <c r="O199" s="45"/>
      <c r="P199" s="48"/>
      <c r="Q199" s="45"/>
      <c r="R199" s="45"/>
      <c r="S199" s="45"/>
    </row>
    <row r="200" spans="2:19" ht="27.6" x14ac:dyDescent="0.65">
      <c r="B200" s="54"/>
      <c r="C200" s="72"/>
      <c r="D200" s="61"/>
      <c r="E200" s="61"/>
      <c r="F200" s="41"/>
      <c r="G200" s="48"/>
      <c r="H200" s="48"/>
      <c r="I200" s="48"/>
      <c r="J200" s="50"/>
      <c r="K200" s="48"/>
      <c r="L200" s="48"/>
      <c r="M200" s="65"/>
      <c r="N200" s="48"/>
      <c r="O200" s="45"/>
      <c r="P200" s="48"/>
      <c r="Q200" s="45"/>
      <c r="R200" s="45"/>
      <c r="S200" s="45"/>
    </row>
    <row r="201" spans="2:19" ht="27.6" x14ac:dyDescent="0.65">
      <c r="B201" s="54"/>
      <c r="C201" s="72"/>
      <c r="D201" s="61"/>
      <c r="E201" s="61"/>
      <c r="F201" s="41"/>
      <c r="G201" s="48"/>
      <c r="H201" s="48"/>
      <c r="I201" s="48"/>
      <c r="J201" s="50"/>
      <c r="K201" s="48"/>
      <c r="L201" s="48"/>
      <c r="M201" s="65"/>
      <c r="N201" s="48"/>
      <c r="O201" s="45"/>
      <c r="P201" s="48"/>
      <c r="Q201" s="45"/>
      <c r="R201" s="45"/>
      <c r="S201" s="45"/>
    </row>
    <row r="202" spans="2:19" ht="27.6" x14ac:dyDescent="0.65">
      <c r="B202" s="54"/>
      <c r="C202" s="72"/>
      <c r="D202" s="61"/>
      <c r="E202" s="61"/>
      <c r="F202" s="41"/>
      <c r="G202" s="48"/>
      <c r="H202" s="48"/>
      <c r="I202" s="48"/>
      <c r="J202" s="50"/>
      <c r="K202" s="48"/>
      <c r="L202" s="48"/>
      <c r="M202" s="65"/>
      <c r="N202" s="48"/>
      <c r="O202" s="45"/>
      <c r="P202" s="48"/>
      <c r="Q202" s="45"/>
      <c r="R202" s="45"/>
      <c r="S202" s="45"/>
    </row>
    <row r="203" spans="2:19" ht="27.6" x14ac:dyDescent="0.65">
      <c r="B203" s="54"/>
      <c r="C203" s="72"/>
      <c r="D203" s="61"/>
      <c r="E203" s="61"/>
      <c r="F203" s="41"/>
      <c r="G203" s="48"/>
      <c r="H203" s="48"/>
      <c r="I203" s="48"/>
      <c r="J203" s="50"/>
      <c r="K203" s="48"/>
      <c r="L203" s="48"/>
      <c r="M203" s="65"/>
      <c r="N203" s="48"/>
      <c r="O203" s="45"/>
      <c r="P203" s="48"/>
      <c r="Q203" s="45"/>
      <c r="R203" s="45"/>
      <c r="S203" s="45"/>
    </row>
    <row r="204" spans="2:19" ht="27.6" x14ac:dyDescent="0.65">
      <c r="B204" s="54"/>
      <c r="C204" s="72"/>
      <c r="D204" s="61"/>
      <c r="E204" s="61"/>
      <c r="F204" s="41"/>
      <c r="G204" s="48"/>
      <c r="H204" s="48"/>
      <c r="I204" s="48"/>
      <c r="J204" s="50"/>
      <c r="K204" s="48"/>
      <c r="L204" s="48"/>
      <c r="M204" s="65"/>
      <c r="N204" s="48"/>
      <c r="O204" s="45"/>
      <c r="P204" s="48"/>
      <c r="Q204" s="45"/>
      <c r="R204" s="45"/>
      <c r="S204" s="45"/>
    </row>
    <row r="205" spans="2:19" ht="27.6" x14ac:dyDescent="0.65">
      <c r="B205" s="54"/>
      <c r="C205" s="72"/>
      <c r="D205" s="61"/>
      <c r="E205" s="61"/>
      <c r="F205" s="41"/>
      <c r="G205" s="48"/>
      <c r="H205" s="48"/>
      <c r="I205" s="48"/>
      <c r="J205" s="50"/>
      <c r="K205" s="48"/>
      <c r="L205" s="48"/>
      <c r="M205" s="65"/>
      <c r="N205" s="48"/>
      <c r="O205" s="45"/>
      <c r="P205" s="48"/>
      <c r="Q205" s="45"/>
      <c r="R205" s="45"/>
      <c r="S205" s="45"/>
    </row>
    <row r="206" spans="2:19" ht="27.6" x14ac:dyDescent="0.65">
      <c r="B206" s="54"/>
      <c r="C206" s="72"/>
      <c r="D206" s="61"/>
      <c r="E206" s="61"/>
      <c r="F206" s="41"/>
      <c r="G206" s="48"/>
      <c r="H206" s="48"/>
      <c r="I206" s="48"/>
      <c r="J206" s="50"/>
      <c r="K206" s="48"/>
      <c r="L206" s="48"/>
      <c r="M206" s="65"/>
      <c r="N206" s="48"/>
      <c r="O206" s="45"/>
      <c r="P206" s="48"/>
      <c r="Q206" s="45"/>
      <c r="R206" s="45"/>
      <c r="S206" s="45"/>
    </row>
    <row r="207" spans="2:19" x14ac:dyDescent="0.45">
      <c r="B207" s="44"/>
      <c r="C207" s="74"/>
      <c r="D207" s="56"/>
      <c r="E207" s="56"/>
      <c r="F207" s="17"/>
      <c r="G207" s="45"/>
      <c r="H207" s="45"/>
      <c r="I207" s="45"/>
      <c r="J207" s="33"/>
      <c r="K207" s="45"/>
      <c r="L207" s="45"/>
      <c r="M207" s="68"/>
      <c r="N207" s="64"/>
      <c r="O207" s="45"/>
      <c r="P207" s="45"/>
      <c r="Q207" s="45"/>
      <c r="R207" s="45"/>
      <c r="S207" s="45"/>
    </row>
    <row r="208" spans="2:19" x14ac:dyDescent="0.45">
      <c r="B208" s="44"/>
      <c r="C208" s="74"/>
      <c r="D208" s="56"/>
      <c r="E208" s="56"/>
      <c r="F208" s="17"/>
      <c r="G208" s="45"/>
      <c r="H208" s="45"/>
      <c r="I208" s="45"/>
      <c r="J208" s="33"/>
      <c r="K208" s="45"/>
      <c r="L208" s="45"/>
      <c r="M208" s="68"/>
      <c r="N208" s="64"/>
      <c r="O208" s="45"/>
      <c r="P208" s="45"/>
      <c r="Q208" s="45"/>
      <c r="R208" s="45"/>
      <c r="S208" s="45"/>
    </row>
    <row r="209" spans="2:19" x14ac:dyDescent="0.45">
      <c r="B209" s="44"/>
      <c r="C209" s="74"/>
      <c r="D209" s="56"/>
      <c r="E209" s="56"/>
      <c r="F209" s="17"/>
      <c r="G209" s="45"/>
      <c r="H209" s="45"/>
      <c r="I209" s="45"/>
      <c r="J209" s="33"/>
      <c r="K209" s="45"/>
      <c r="L209" s="45"/>
      <c r="M209" s="68"/>
      <c r="N209" s="64"/>
      <c r="O209" s="45"/>
      <c r="P209" s="45"/>
      <c r="Q209" s="45"/>
      <c r="R209" s="45"/>
      <c r="S209" s="45"/>
    </row>
    <row r="210" spans="2:19" x14ac:dyDescent="0.45">
      <c r="B210" s="44"/>
      <c r="C210" s="74"/>
      <c r="D210" s="56"/>
      <c r="E210" s="56"/>
      <c r="F210" s="17"/>
      <c r="G210" s="45"/>
      <c r="H210" s="45"/>
      <c r="I210" s="45"/>
      <c r="J210" s="33"/>
      <c r="K210" s="45"/>
      <c r="L210" s="45"/>
      <c r="M210" s="68"/>
      <c r="N210" s="64"/>
      <c r="O210" s="45"/>
      <c r="P210" s="45"/>
      <c r="Q210" s="45"/>
      <c r="R210" s="45"/>
      <c r="S210" s="45"/>
    </row>
    <row r="211" spans="2:19" x14ac:dyDescent="0.45">
      <c r="B211" s="44"/>
      <c r="C211" s="74"/>
      <c r="D211" s="56"/>
      <c r="E211" s="56"/>
      <c r="F211" s="17"/>
      <c r="G211" s="45"/>
      <c r="H211" s="45"/>
      <c r="I211" s="45"/>
      <c r="J211" s="33"/>
      <c r="K211" s="45"/>
      <c r="L211" s="45"/>
      <c r="M211" s="68"/>
      <c r="N211" s="64"/>
      <c r="O211" s="45"/>
      <c r="P211" s="45"/>
      <c r="Q211" s="45"/>
      <c r="R211" s="45"/>
      <c r="S211" s="45"/>
    </row>
    <row r="212" spans="2:19" x14ac:dyDescent="0.45">
      <c r="B212" s="44"/>
      <c r="C212" s="74"/>
      <c r="D212" s="56"/>
      <c r="E212" s="56"/>
      <c r="F212" s="17"/>
      <c r="G212" s="45"/>
      <c r="H212" s="45"/>
      <c r="I212" s="45"/>
      <c r="J212" s="33"/>
      <c r="K212" s="45"/>
      <c r="L212" s="45"/>
      <c r="M212" s="68"/>
      <c r="N212" s="64"/>
      <c r="O212" s="45"/>
      <c r="P212" s="45"/>
      <c r="Q212" s="45"/>
      <c r="R212" s="45"/>
      <c r="S212" s="45"/>
    </row>
    <row r="213" spans="2:19" x14ac:dyDescent="0.45">
      <c r="B213" s="44"/>
      <c r="C213" s="74"/>
      <c r="D213" s="56"/>
      <c r="E213" s="56"/>
      <c r="F213" s="17"/>
      <c r="G213" s="45"/>
      <c r="H213" s="45"/>
      <c r="I213" s="45"/>
      <c r="J213" s="33"/>
      <c r="K213" s="45"/>
      <c r="L213" s="45"/>
      <c r="M213" s="68"/>
      <c r="N213" s="64"/>
      <c r="O213" s="45"/>
      <c r="P213" s="45"/>
      <c r="Q213" s="45"/>
      <c r="R213" s="45"/>
      <c r="S213" s="45"/>
    </row>
    <row r="214" spans="2:19" x14ac:dyDescent="0.45">
      <c r="B214" s="15"/>
    </row>
    <row r="215" spans="2:19" x14ac:dyDescent="0.45">
      <c r="B215" s="15"/>
    </row>
    <row r="216" spans="2:19" x14ac:dyDescent="0.45">
      <c r="B216" s="15"/>
    </row>
    <row r="217" spans="2:19" x14ac:dyDescent="0.45">
      <c r="B217" s="15"/>
    </row>
    <row r="218" spans="2:19" x14ac:dyDescent="0.45">
      <c r="B218" s="15"/>
    </row>
    <row r="219" spans="2:19" x14ac:dyDescent="0.45">
      <c r="B219" s="15"/>
    </row>
    <row r="220" spans="2:19" x14ac:dyDescent="0.45">
      <c r="B220" s="15"/>
    </row>
    <row r="221" spans="2:19" x14ac:dyDescent="0.45">
      <c r="B221" s="15"/>
    </row>
    <row r="222" spans="2:19" x14ac:dyDescent="0.45">
      <c r="B222" s="15"/>
    </row>
    <row r="223" spans="2:19" x14ac:dyDescent="0.45">
      <c r="B223" s="15"/>
    </row>
    <row r="224" spans="2:19" x14ac:dyDescent="0.45">
      <c r="B224" s="15"/>
    </row>
    <row r="225" spans="2:2" x14ac:dyDescent="0.45">
      <c r="B225" s="15"/>
    </row>
    <row r="226" spans="2:2" x14ac:dyDescent="0.45">
      <c r="B226" s="15"/>
    </row>
    <row r="227" spans="2:2" x14ac:dyDescent="0.45">
      <c r="B227" s="15"/>
    </row>
    <row r="228" spans="2:2" x14ac:dyDescent="0.45">
      <c r="B228" s="15"/>
    </row>
    <row r="229" spans="2:2" x14ac:dyDescent="0.45">
      <c r="B229" s="15"/>
    </row>
    <row r="230" spans="2:2" x14ac:dyDescent="0.45">
      <c r="B230" s="15"/>
    </row>
    <row r="231" spans="2:2" x14ac:dyDescent="0.45">
      <c r="B231" s="15"/>
    </row>
    <row r="232" spans="2:2" x14ac:dyDescent="0.45">
      <c r="B232" s="15"/>
    </row>
    <row r="233" spans="2:2" x14ac:dyDescent="0.45">
      <c r="B233" s="15"/>
    </row>
    <row r="234" spans="2:2" x14ac:dyDescent="0.45">
      <c r="B234" s="15"/>
    </row>
    <row r="235" spans="2:2" x14ac:dyDescent="0.45">
      <c r="B235" s="15"/>
    </row>
    <row r="236" spans="2:2" x14ac:dyDescent="0.45">
      <c r="B236" s="15"/>
    </row>
    <row r="237" spans="2:2" x14ac:dyDescent="0.45">
      <c r="B237" s="15"/>
    </row>
    <row r="238" spans="2:2" x14ac:dyDescent="0.45">
      <c r="B238" s="15"/>
    </row>
    <row r="239" spans="2:2" x14ac:dyDescent="0.45">
      <c r="B239" s="15"/>
    </row>
    <row r="240" spans="2:2" x14ac:dyDescent="0.45">
      <c r="B240" s="15"/>
    </row>
    <row r="241" spans="2:2" x14ac:dyDescent="0.45">
      <c r="B241" s="15"/>
    </row>
    <row r="242" spans="2:2" x14ac:dyDescent="0.45">
      <c r="B242" s="15"/>
    </row>
    <row r="243" spans="2:2" x14ac:dyDescent="0.45">
      <c r="B243" s="15"/>
    </row>
    <row r="244" spans="2:2" x14ac:dyDescent="0.45">
      <c r="B244" s="15"/>
    </row>
    <row r="245" spans="2:2" x14ac:dyDescent="0.45">
      <c r="B245" s="15"/>
    </row>
    <row r="246" spans="2:2" x14ac:dyDescent="0.45">
      <c r="B246" s="15"/>
    </row>
    <row r="247" spans="2:2" x14ac:dyDescent="0.45">
      <c r="B247" s="15"/>
    </row>
    <row r="248" spans="2:2" x14ac:dyDescent="0.45">
      <c r="B248" s="15"/>
    </row>
    <row r="249" spans="2:2" x14ac:dyDescent="0.45">
      <c r="B249" s="15"/>
    </row>
    <row r="250" spans="2:2" x14ac:dyDescent="0.45">
      <c r="B250" s="15"/>
    </row>
    <row r="251" spans="2:2" x14ac:dyDescent="0.45">
      <c r="B251" s="15"/>
    </row>
    <row r="252" spans="2:2" x14ac:dyDescent="0.45">
      <c r="B252" s="15"/>
    </row>
    <row r="253" spans="2:2" x14ac:dyDescent="0.45">
      <c r="B253" s="15"/>
    </row>
    <row r="254" spans="2:2" x14ac:dyDescent="0.45">
      <c r="B254" s="15"/>
    </row>
    <row r="255" spans="2:2" x14ac:dyDescent="0.45">
      <c r="B255" s="15"/>
    </row>
    <row r="256" spans="2:2" x14ac:dyDescent="0.45">
      <c r="B256" s="15"/>
    </row>
    <row r="257" spans="2:2" x14ac:dyDescent="0.45">
      <c r="B257" s="15"/>
    </row>
    <row r="258" spans="2:2" x14ac:dyDescent="0.45">
      <c r="B258" s="15"/>
    </row>
    <row r="259" spans="2:2" x14ac:dyDescent="0.45">
      <c r="B259" s="15"/>
    </row>
    <row r="260" spans="2:2" x14ac:dyDescent="0.45">
      <c r="B260" s="15"/>
    </row>
    <row r="261" spans="2:2" x14ac:dyDescent="0.45">
      <c r="B261" s="15"/>
    </row>
    <row r="262" spans="2:2" x14ac:dyDescent="0.45">
      <c r="B262" s="15"/>
    </row>
    <row r="263" spans="2:2" x14ac:dyDescent="0.45">
      <c r="B263" s="15"/>
    </row>
    <row r="264" spans="2:2" x14ac:dyDescent="0.45">
      <c r="B264" s="15"/>
    </row>
    <row r="265" spans="2:2" x14ac:dyDescent="0.45">
      <c r="B265" s="15"/>
    </row>
    <row r="266" spans="2:2" x14ac:dyDescent="0.45">
      <c r="B266" s="15"/>
    </row>
    <row r="267" spans="2:2" x14ac:dyDescent="0.45">
      <c r="B267" s="15"/>
    </row>
    <row r="268" spans="2:2" x14ac:dyDescent="0.45">
      <c r="B268" s="15"/>
    </row>
    <row r="269" spans="2:2" x14ac:dyDescent="0.45">
      <c r="B269" s="15"/>
    </row>
    <row r="270" spans="2:2" x14ac:dyDescent="0.45">
      <c r="B270" s="15"/>
    </row>
    <row r="271" spans="2:2" x14ac:dyDescent="0.45">
      <c r="B271" s="15"/>
    </row>
    <row r="272" spans="2:2" x14ac:dyDescent="0.45">
      <c r="B272" s="15"/>
    </row>
    <row r="273" spans="2:2" x14ac:dyDescent="0.45">
      <c r="B273" s="15"/>
    </row>
    <row r="274" spans="2:2" x14ac:dyDescent="0.45">
      <c r="B274" s="15"/>
    </row>
    <row r="275" spans="2:2" x14ac:dyDescent="0.45">
      <c r="B275" s="15"/>
    </row>
    <row r="276" spans="2:2" x14ac:dyDescent="0.45">
      <c r="B276" s="15"/>
    </row>
    <row r="277" spans="2:2" x14ac:dyDescent="0.45">
      <c r="B277" s="15"/>
    </row>
    <row r="278" spans="2:2" x14ac:dyDescent="0.45">
      <c r="B278" s="15"/>
    </row>
    <row r="279" spans="2:2" x14ac:dyDescent="0.45">
      <c r="B279" s="15"/>
    </row>
    <row r="280" spans="2:2" x14ac:dyDescent="0.45">
      <c r="B280" s="15"/>
    </row>
    <row r="281" spans="2:2" x14ac:dyDescent="0.45">
      <c r="B281" s="15"/>
    </row>
    <row r="282" spans="2:2" x14ac:dyDescent="0.45">
      <c r="B282" s="15"/>
    </row>
    <row r="283" spans="2:2" x14ac:dyDescent="0.45">
      <c r="B283" s="15"/>
    </row>
    <row r="284" spans="2:2" x14ac:dyDescent="0.45">
      <c r="B284" s="15"/>
    </row>
    <row r="285" spans="2:2" x14ac:dyDescent="0.45">
      <c r="B285" s="15"/>
    </row>
    <row r="286" spans="2:2" x14ac:dyDescent="0.45">
      <c r="B286" s="15"/>
    </row>
    <row r="287" spans="2:2" x14ac:dyDescent="0.45">
      <c r="B287" s="15"/>
    </row>
    <row r="288" spans="2:2" x14ac:dyDescent="0.45">
      <c r="B288" s="15"/>
    </row>
    <row r="289" spans="2:2" x14ac:dyDescent="0.45">
      <c r="B289" s="15"/>
    </row>
    <row r="290" spans="2:2" x14ac:dyDescent="0.45">
      <c r="B290" s="15"/>
    </row>
    <row r="291" spans="2:2" x14ac:dyDescent="0.45">
      <c r="B291" s="15"/>
    </row>
    <row r="292" spans="2:2" x14ac:dyDescent="0.45">
      <c r="B292" s="15"/>
    </row>
    <row r="293" spans="2:2" x14ac:dyDescent="0.45">
      <c r="B293" s="15"/>
    </row>
    <row r="294" spans="2:2" x14ac:dyDescent="0.45">
      <c r="B294" s="15"/>
    </row>
    <row r="295" spans="2:2" x14ac:dyDescent="0.45">
      <c r="B295" s="15"/>
    </row>
    <row r="296" spans="2:2" x14ac:dyDescent="0.45">
      <c r="B296" s="15"/>
    </row>
    <row r="297" spans="2:2" x14ac:dyDescent="0.45">
      <c r="B297" s="15"/>
    </row>
    <row r="298" spans="2:2" x14ac:dyDescent="0.45">
      <c r="B298" s="15"/>
    </row>
    <row r="299" spans="2:2" x14ac:dyDescent="0.45">
      <c r="B299" s="15"/>
    </row>
    <row r="300" spans="2:2" x14ac:dyDescent="0.45">
      <c r="B300" s="15"/>
    </row>
    <row r="301" spans="2:2" x14ac:dyDescent="0.45">
      <c r="B301" s="15"/>
    </row>
    <row r="302" spans="2:2" x14ac:dyDescent="0.45">
      <c r="B302" s="15"/>
    </row>
    <row r="303" spans="2:2" x14ac:dyDescent="0.45">
      <c r="B303" s="15"/>
    </row>
    <row r="304" spans="2:2" x14ac:dyDescent="0.45">
      <c r="B304" s="15"/>
    </row>
    <row r="305" spans="2:2" x14ac:dyDescent="0.45">
      <c r="B305" s="15"/>
    </row>
    <row r="306" spans="2:2" x14ac:dyDescent="0.45">
      <c r="B306" s="15"/>
    </row>
    <row r="307" spans="2:2" x14ac:dyDescent="0.45">
      <c r="B307" s="15"/>
    </row>
    <row r="308" spans="2:2" x14ac:dyDescent="0.45">
      <c r="B308" s="15"/>
    </row>
    <row r="309" spans="2:2" x14ac:dyDescent="0.45">
      <c r="B309" s="15"/>
    </row>
    <row r="310" spans="2:2" x14ac:dyDescent="0.45">
      <c r="B310" s="15"/>
    </row>
    <row r="311" spans="2:2" x14ac:dyDescent="0.45">
      <c r="B311" s="15"/>
    </row>
    <row r="312" spans="2:2" x14ac:dyDescent="0.45">
      <c r="B312" s="15"/>
    </row>
    <row r="313" spans="2:2" x14ac:dyDescent="0.45">
      <c r="B313" s="15"/>
    </row>
    <row r="314" spans="2:2" x14ac:dyDescent="0.45">
      <c r="B314" s="15"/>
    </row>
    <row r="315" spans="2:2" x14ac:dyDescent="0.45">
      <c r="B315" s="15"/>
    </row>
    <row r="316" spans="2:2" x14ac:dyDescent="0.45">
      <c r="B316" s="15"/>
    </row>
    <row r="317" spans="2:2" x14ac:dyDescent="0.45">
      <c r="B317" s="15"/>
    </row>
    <row r="318" spans="2:2" x14ac:dyDescent="0.45">
      <c r="B318" s="15"/>
    </row>
    <row r="319" spans="2:2" x14ac:dyDescent="0.45">
      <c r="B319" s="15"/>
    </row>
    <row r="320" spans="2:2" x14ac:dyDescent="0.45">
      <c r="B320" s="15"/>
    </row>
    <row r="321" spans="2:2" x14ac:dyDescent="0.45">
      <c r="B321" s="15"/>
    </row>
    <row r="322" spans="2:2" x14ac:dyDescent="0.45">
      <c r="B322" s="15"/>
    </row>
    <row r="323" spans="2:2" x14ac:dyDescent="0.45">
      <c r="B323" s="15"/>
    </row>
    <row r="324" spans="2:2" x14ac:dyDescent="0.45">
      <c r="B324" s="15"/>
    </row>
    <row r="325" spans="2:2" x14ac:dyDescent="0.45">
      <c r="B325" s="15"/>
    </row>
    <row r="326" spans="2:2" x14ac:dyDescent="0.45">
      <c r="B326" s="15"/>
    </row>
    <row r="327" spans="2:2" x14ac:dyDescent="0.45">
      <c r="B327" s="15"/>
    </row>
    <row r="328" spans="2:2" x14ac:dyDescent="0.45">
      <c r="B328" s="15"/>
    </row>
    <row r="329" spans="2:2" x14ac:dyDescent="0.45">
      <c r="B329" s="15"/>
    </row>
    <row r="330" spans="2:2" x14ac:dyDescent="0.45">
      <c r="B330" s="15"/>
    </row>
    <row r="331" spans="2:2" x14ac:dyDescent="0.45">
      <c r="B331" s="15"/>
    </row>
    <row r="332" spans="2:2" x14ac:dyDescent="0.45">
      <c r="B332" s="15"/>
    </row>
    <row r="333" spans="2:2" x14ac:dyDescent="0.45">
      <c r="B333" s="15"/>
    </row>
    <row r="334" spans="2:2" x14ac:dyDescent="0.45">
      <c r="B334" s="15"/>
    </row>
    <row r="335" spans="2:2" x14ac:dyDescent="0.45">
      <c r="B335" s="15"/>
    </row>
    <row r="336" spans="2:2" x14ac:dyDescent="0.45">
      <c r="B336" s="15"/>
    </row>
    <row r="337" spans="2:2" x14ac:dyDescent="0.45">
      <c r="B337" s="15"/>
    </row>
    <row r="338" spans="2:2" x14ac:dyDescent="0.45">
      <c r="B338" s="15"/>
    </row>
    <row r="339" spans="2:2" x14ac:dyDescent="0.45">
      <c r="B339" s="15"/>
    </row>
    <row r="340" spans="2:2" x14ac:dyDescent="0.45">
      <c r="B340" s="15"/>
    </row>
    <row r="341" spans="2:2" x14ac:dyDescent="0.45">
      <c r="B341" s="15"/>
    </row>
    <row r="342" spans="2:2" x14ac:dyDescent="0.45">
      <c r="B342" s="15"/>
    </row>
    <row r="343" spans="2:2" x14ac:dyDescent="0.45">
      <c r="B343" s="15"/>
    </row>
    <row r="344" spans="2:2" x14ac:dyDescent="0.45">
      <c r="B344" s="15"/>
    </row>
    <row r="345" spans="2:2" x14ac:dyDescent="0.45">
      <c r="B345" s="15"/>
    </row>
    <row r="346" spans="2:2" x14ac:dyDescent="0.45">
      <c r="B346" s="15"/>
    </row>
    <row r="347" spans="2:2" x14ac:dyDescent="0.45">
      <c r="B347" s="15"/>
    </row>
    <row r="348" spans="2:2" x14ac:dyDescent="0.45">
      <c r="B348" s="15"/>
    </row>
    <row r="349" spans="2:2" x14ac:dyDescent="0.45">
      <c r="B349" s="15"/>
    </row>
    <row r="350" spans="2:2" x14ac:dyDescent="0.45">
      <c r="B350" s="15"/>
    </row>
    <row r="351" spans="2:2" x14ac:dyDescent="0.45">
      <c r="B351" s="15"/>
    </row>
    <row r="352" spans="2:2" x14ac:dyDescent="0.45">
      <c r="B352" s="15"/>
    </row>
    <row r="353" spans="2:2" x14ac:dyDescent="0.45">
      <c r="B353" s="15"/>
    </row>
    <row r="354" spans="2:2" x14ac:dyDescent="0.45">
      <c r="B354" s="15"/>
    </row>
    <row r="355" spans="2:2" x14ac:dyDescent="0.45">
      <c r="B355" s="15"/>
    </row>
    <row r="356" spans="2:2" x14ac:dyDescent="0.45">
      <c r="B356" s="15"/>
    </row>
    <row r="357" spans="2:2" x14ac:dyDescent="0.45">
      <c r="B357" s="15"/>
    </row>
    <row r="358" spans="2:2" x14ac:dyDescent="0.45">
      <c r="B358" s="15"/>
    </row>
    <row r="359" spans="2:2" x14ac:dyDescent="0.45">
      <c r="B359" s="15"/>
    </row>
    <row r="360" spans="2:2" x14ac:dyDescent="0.45">
      <c r="B360" s="15"/>
    </row>
    <row r="361" spans="2:2" x14ac:dyDescent="0.45">
      <c r="B361" s="15"/>
    </row>
    <row r="362" spans="2:2" x14ac:dyDescent="0.45">
      <c r="B362" s="15"/>
    </row>
    <row r="363" spans="2:2" x14ac:dyDescent="0.45">
      <c r="B363" s="15"/>
    </row>
    <row r="364" spans="2:2" x14ac:dyDescent="0.45">
      <c r="B364" s="15"/>
    </row>
    <row r="365" spans="2:2" x14ac:dyDescent="0.45">
      <c r="B365" s="15"/>
    </row>
    <row r="366" spans="2:2" x14ac:dyDescent="0.45">
      <c r="B366" s="15"/>
    </row>
    <row r="367" spans="2:2" x14ac:dyDescent="0.45">
      <c r="B367" s="15"/>
    </row>
    <row r="368" spans="2:2" x14ac:dyDescent="0.45">
      <c r="B368" s="15"/>
    </row>
    <row r="369" spans="2:2" x14ac:dyDescent="0.45">
      <c r="B369" s="15"/>
    </row>
    <row r="370" spans="2:2" x14ac:dyDescent="0.45">
      <c r="B370" s="15"/>
    </row>
    <row r="371" spans="2:2" x14ac:dyDescent="0.45">
      <c r="B371" s="15"/>
    </row>
    <row r="372" spans="2:2" x14ac:dyDescent="0.45">
      <c r="B372" s="15"/>
    </row>
    <row r="373" spans="2:2" x14ac:dyDescent="0.45">
      <c r="B373" s="15"/>
    </row>
    <row r="374" spans="2:2" x14ac:dyDescent="0.45">
      <c r="B374" s="15"/>
    </row>
    <row r="375" spans="2:2" x14ac:dyDescent="0.45">
      <c r="B375" s="15"/>
    </row>
    <row r="376" spans="2:2" x14ac:dyDescent="0.45">
      <c r="B376" s="15"/>
    </row>
    <row r="377" spans="2:2" x14ac:dyDescent="0.45">
      <c r="B377" s="15"/>
    </row>
    <row r="378" spans="2:2" x14ac:dyDescent="0.45">
      <c r="B378" s="15"/>
    </row>
    <row r="379" spans="2:2" x14ac:dyDescent="0.45">
      <c r="B379" s="15"/>
    </row>
    <row r="380" spans="2:2" x14ac:dyDescent="0.45">
      <c r="B380" s="15"/>
    </row>
    <row r="381" spans="2:2" x14ac:dyDescent="0.45">
      <c r="B381" s="15"/>
    </row>
    <row r="382" spans="2:2" x14ac:dyDescent="0.45">
      <c r="B382" s="15"/>
    </row>
    <row r="383" spans="2:2" x14ac:dyDescent="0.45">
      <c r="B383" s="15"/>
    </row>
    <row r="384" spans="2:2" x14ac:dyDescent="0.45">
      <c r="B384" s="15"/>
    </row>
    <row r="385" spans="2:2" x14ac:dyDescent="0.45">
      <c r="B385" s="15"/>
    </row>
    <row r="386" spans="2:2" x14ac:dyDescent="0.45">
      <c r="B386" s="15"/>
    </row>
    <row r="387" spans="2:2" x14ac:dyDescent="0.45">
      <c r="B387" s="15"/>
    </row>
    <row r="388" spans="2:2" x14ac:dyDescent="0.45">
      <c r="B388" s="15"/>
    </row>
    <row r="389" spans="2:2" x14ac:dyDescent="0.45">
      <c r="B389" s="15"/>
    </row>
    <row r="390" spans="2:2" x14ac:dyDescent="0.45">
      <c r="B390" s="15"/>
    </row>
    <row r="391" spans="2:2" x14ac:dyDescent="0.45">
      <c r="B391" s="15"/>
    </row>
    <row r="392" spans="2:2" x14ac:dyDescent="0.45">
      <c r="B392" s="15"/>
    </row>
    <row r="393" spans="2:2" x14ac:dyDescent="0.45">
      <c r="B393" s="15"/>
    </row>
    <row r="394" spans="2:2" x14ac:dyDescent="0.45">
      <c r="B394" s="15"/>
    </row>
    <row r="395" spans="2:2" x14ac:dyDescent="0.45">
      <c r="B395" s="15"/>
    </row>
    <row r="396" spans="2:2" x14ac:dyDescent="0.45">
      <c r="B396" s="15"/>
    </row>
    <row r="397" spans="2:2" x14ac:dyDescent="0.45">
      <c r="B397" s="15"/>
    </row>
    <row r="398" spans="2:2" x14ac:dyDescent="0.45">
      <c r="B398" s="15"/>
    </row>
    <row r="399" spans="2:2" x14ac:dyDescent="0.45">
      <c r="B399" s="15"/>
    </row>
    <row r="400" spans="2:2" x14ac:dyDescent="0.45">
      <c r="B400" s="15"/>
    </row>
    <row r="401" spans="2:2" x14ac:dyDescent="0.45">
      <c r="B401" s="15"/>
    </row>
    <row r="402" spans="2:2" x14ac:dyDescent="0.45">
      <c r="B402" s="15"/>
    </row>
    <row r="403" spans="2:2" x14ac:dyDescent="0.45">
      <c r="B403" s="15"/>
    </row>
    <row r="404" spans="2:2" x14ac:dyDescent="0.45">
      <c r="B404" s="15"/>
    </row>
    <row r="405" spans="2:2" x14ac:dyDescent="0.45">
      <c r="B405" s="15"/>
    </row>
    <row r="406" spans="2:2" x14ac:dyDescent="0.45">
      <c r="B406" s="15"/>
    </row>
    <row r="407" spans="2:2" x14ac:dyDescent="0.45">
      <c r="B407" s="15"/>
    </row>
    <row r="408" spans="2:2" x14ac:dyDescent="0.45">
      <c r="B408" s="15"/>
    </row>
    <row r="409" spans="2:2" x14ac:dyDescent="0.45">
      <c r="B409" s="15"/>
    </row>
    <row r="410" spans="2:2" x14ac:dyDescent="0.45">
      <c r="B410" s="15"/>
    </row>
    <row r="411" spans="2:2" x14ac:dyDescent="0.45">
      <c r="B411" s="15"/>
    </row>
    <row r="412" spans="2:2" x14ac:dyDescent="0.45">
      <c r="B412" s="15"/>
    </row>
    <row r="413" spans="2:2" x14ac:dyDescent="0.45">
      <c r="B413" s="15"/>
    </row>
    <row r="414" spans="2:2" x14ac:dyDescent="0.45">
      <c r="B414" s="15"/>
    </row>
    <row r="415" spans="2:2" x14ac:dyDescent="0.45">
      <c r="B415" s="15"/>
    </row>
    <row r="416" spans="2:2" x14ac:dyDescent="0.45">
      <c r="B416" s="15"/>
    </row>
    <row r="417" spans="2:2" x14ac:dyDescent="0.45">
      <c r="B417" s="15"/>
    </row>
    <row r="418" spans="2:2" x14ac:dyDescent="0.45">
      <c r="B418" s="15"/>
    </row>
    <row r="419" spans="2:2" x14ac:dyDescent="0.45">
      <c r="B419" s="15"/>
    </row>
    <row r="420" spans="2:2" x14ac:dyDescent="0.45">
      <c r="B420" s="15"/>
    </row>
    <row r="421" spans="2:2" x14ac:dyDescent="0.45">
      <c r="B421" s="15"/>
    </row>
    <row r="422" spans="2:2" x14ac:dyDescent="0.45">
      <c r="B422" s="15"/>
    </row>
    <row r="423" spans="2:2" x14ac:dyDescent="0.45">
      <c r="B423" s="15"/>
    </row>
    <row r="424" spans="2:2" x14ac:dyDescent="0.45">
      <c r="B424" s="15"/>
    </row>
    <row r="425" spans="2:2" x14ac:dyDescent="0.45">
      <c r="B425" s="15"/>
    </row>
    <row r="426" spans="2:2" x14ac:dyDescent="0.45">
      <c r="B426" s="15"/>
    </row>
    <row r="427" spans="2:2" x14ac:dyDescent="0.45">
      <c r="B427" s="15"/>
    </row>
    <row r="428" spans="2:2" x14ac:dyDescent="0.45">
      <c r="B428" s="15"/>
    </row>
    <row r="429" spans="2:2" x14ac:dyDescent="0.45">
      <c r="B429" s="15"/>
    </row>
    <row r="430" spans="2:2" x14ac:dyDescent="0.45">
      <c r="B430" s="15"/>
    </row>
    <row r="431" spans="2:2" x14ac:dyDescent="0.45">
      <c r="B431" s="15"/>
    </row>
    <row r="432" spans="2:2" x14ac:dyDescent="0.45">
      <c r="B432" s="15"/>
    </row>
    <row r="433" spans="2:2" x14ac:dyDescent="0.45">
      <c r="B433" s="15"/>
    </row>
    <row r="434" spans="2:2" x14ac:dyDescent="0.45">
      <c r="B434" s="15"/>
    </row>
    <row r="435" spans="2:2" x14ac:dyDescent="0.45">
      <c r="B435" s="15"/>
    </row>
    <row r="436" spans="2:2" x14ac:dyDescent="0.45">
      <c r="B436" s="15"/>
    </row>
    <row r="437" spans="2:2" x14ac:dyDescent="0.45">
      <c r="B437" s="15"/>
    </row>
    <row r="438" spans="2:2" x14ac:dyDescent="0.45">
      <c r="B438" s="15"/>
    </row>
    <row r="439" spans="2:2" x14ac:dyDescent="0.45">
      <c r="B439" s="15"/>
    </row>
    <row r="440" spans="2:2" x14ac:dyDescent="0.45">
      <c r="B440" s="15"/>
    </row>
    <row r="441" spans="2:2" x14ac:dyDescent="0.45">
      <c r="B441" s="15"/>
    </row>
    <row r="442" spans="2:2" x14ac:dyDescent="0.45">
      <c r="B442" s="15"/>
    </row>
    <row r="443" spans="2:2" x14ac:dyDescent="0.45">
      <c r="B443" s="15"/>
    </row>
    <row r="444" spans="2:2" x14ac:dyDescent="0.45">
      <c r="B444" s="15"/>
    </row>
    <row r="445" spans="2:2" x14ac:dyDescent="0.45">
      <c r="B445" s="15"/>
    </row>
    <row r="446" spans="2:2" x14ac:dyDescent="0.45">
      <c r="B446" s="15"/>
    </row>
    <row r="447" spans="2:2" x14ac:dyDescent="0.45">
      <c r="B447" s="15"/>
    </row>
    <row r="448" spans="2:2" x14ac:dyDescent="0.45">
      <c r="B448" s="15"/>
    </row>
    <row r="449" spans="2:2" x14ac:dyDescent="0.45">
      <c r="B449" s="15"/>
    </row>
    <row r="450" spans="2:2" x14ac:dyDescent="0.45">
      <c r="B450" s="15"/>
    </row>
    <row r="451" spans="2:2" x14ac:dyDescent="0.45">
      <c r="B451" s="15"/>
    </row>
    <row r="452" spans="2:2" x14ac:dyDescent="0.45">
      <c r="B452" s="15"/>
    </row>
    <row r="453" spans="2:2" x14ac:dyDescent="0.45">
      <c r="B453" s="15"/>
    </row>
    <row r="454" spans="2:2" x14ac:dyDescent="0.45">
      <c r="B454" s="15"/>
    </row>
    <row r="455" spans="2:2" x14ac:dyDescent="0.45">
      <c r="B455" s="15"/>
    </row>
    <row r="456" spans="2:2" x14ac:dyDescent="0.45">
      <c r="B456" s="15"/>
    </row>
    <row r="457" spans="2:2" x14ac:dyDescent="0.45">
      <c r="B457" s="15"/>
    </row>
    <row r="458" spans="2:2" x14ac:dyDescent="0.45">
      <c r="B458" s="15"/>
    </row>
    <row r="459" spans="2:2" x14ac:dyDescent="0.45">
      <c r="B459" s="15"/>
    </row>
    <row r="460" spans="2:2" x14ac:dyDescent="0.45">
      <c r="B460" s="15"/>
    </row>
    <row r="461" spans="2:2" x14ac:dyDescent="0.45">
      <c r="B461" s="15"/>
    </row>
    <row r="462" spans="2:2" x14ac:dyDescent="0.45">
      <c r="B462" s="15"/>
    </row>
    <row r="463" spans="2:2" x14ac:dyDescent="0.45">
      <c r="B463" s="15"/>
    </row>
    <row r="464" spans="2:2" x14ac:dyDescent="0.45">
      <c r="B464" s="15"/>
    </row>
    <row r="465" spans="2:2" x14ac:dyDescent="0.45">
      <c r="B465" s="15"/>
    </row>
    <row r="466" spans="2:2" x14ac:dyDescent="0.45">
      <c r="B466" s="15"/>
    </row>
    <row r="467" spans="2:2" x14ac:dyDescent="0.45">
      <c r="B467" s="15"/>
    </row>
    <row r="468" spans="2:2" x14ac:dyDescent="0.45">
      <c r="B468" s="15"/>
    </row>
    <row r="469" spans="2:2" x14ac:dyDescent="0.45">
      <c r="B469" s="15"/>
    </row>
    <row r="470" spans="2:2" x14ac:dyDescent="0.45">
      <c r="B470" s="15"/>
    </row>
    <row r="471" spans="2:2" x14ac:dyDescent="0.45">
      <c r="B471" s="15"/>
    </row>
    <row r="472" spans="2:2" x14ac:dyDescent="0.45">
      <c r="B472" s="15"/>
    </row>
    <row r="473" spans="2:2" x14ac:dyDescent="0.45">
      <c r="B473" s="15"/>
    </row>
    <row r="474" spans="2:2" x14ac:dyDescent="0.45">
      <c r="B474" s="15"/>
    </row>
    <row r="475" spans="2:2" x14ac:dyDescent="0.45">
      <c r="B475" s="15"/>
    </row>
    <row r="476" spans="2:2" x14ac:dyDescent="0.45">
      <c r="B476" s="15"/>
    </row>
    <row r="477" spans="2:2" x14ac:dyDescent="0.45">
      <c r="B477" s="15"/>
    </row>
    <row r="478" spans="2:2" x14ac:dyDescent="0.45">
      <c r="B478" s="15"/>
    </row>
    <row r="479" spans="2:2" x14ac:dyDescent="0.45">
      <c r="B479" s="15"/>
    </row>
    <row r="480" spans="2:2" x14ac:dyDescent="0.45">
      <c r="B480" s="15"/>
    </row>
    <row r="481" spans="2:2" x14ac:dyDescent="0.45">
      <c r="B481" s="15"/>
    </row>
    <row r="482" spans="2:2" x14ac:dyDescent="0.45">
      <c r="B482" s="15"/>
    </row>
    <row r="483" spans="2:2" x14ac:dyDescent="0.45">
      <c r="B483" s="15"/>
    </row>
    <row r="484" spans="2:2" x14ac:dyDescent="0.45">
      <c r="B484" s="15"/>
    </row>
    <row r="485" spans="2:2" x14ac:dyDescent="0.45">
      <c r="B485" s="15"/>
    </row>
    <row r="486" spans="2:2" x14ac:dyDescent="0.45">
      <c r="B486" s="15"/>
    </row>
    <row r="487" spans="2:2" x14ac:dyDescent="0.45">
      <c r="B487" s="15"/>
    </row>
    <row r="488" spans="2:2" x14ac:dyDescent="0.45">
      <c r="B488" s="15"/>
    </row>
    <row r="489" spans="2:2" x14ac:dyDescent="0.45">
      <c r="B489" s="15"/>
    </row>
    <row r="490" spans="2:2" x14ac:dyDescent="0.45">
      <c r="B490" s="15"/>
    </row>
    <row r="491" spans="2:2" x14ac:dyDescent="0.45">
      <c r="B491" s="15"/>
    </row>
    <row r="492" spans="2:2" x14ac:dyDescent="0.45">
      <c r="B492" s="15"/>
    </row>
    <row r="493" spans="2:2" x14ac:dyDescent="0.45">
      <c r="B493" s="15"/>
    </row>
    <row r="494" spans="2:2" x14ac:dyDescent="0.45">
      <c r="B494" s="15"/>
    </row>
    <row r="495" spans="2:2" x14ac:dyDescent="0.45">
      <c r="B495" s="15"/>
    </row>
    <row r="496" spans="2:2" x14ac:dyDescent="0.45">
      <c r="B496" s="15"/>
    </row>
    <row r="497" spans="2:2" x14ac:dyDescent="0.45">
      <c r="B497" s="15"/>
    </row>
    <row r="498" spans="2:2" x14ac:dyDescent="0.45">
      <c r="B498" s="15"/>
    </row>
    <row r="499" spans="2:2" x14ac:dyDescent="0.45">
      <c r="B499" s="15"/>
    </row>
    <row r="500" spans="2:2" x14ac:dyDescent="0.45">
      <c r="B500" s="15"/>
    </row>
    <row r="501" spans="2:2" x14ac:dyDescent="0.45">
      <c r="B501" s="15"/>
    </row>
    <row r="502" spans="2:2" x14ac:dyDescent="0.45">
      <c r="B502" s="15"/>
    </row>
    <row r="503" spans="2:2" x14ac:dyDescent="0.45">
      <c r="B503" s="15"/>
    </row>
    <row r="504" spans="2:2" x14ac:dyDescent="0.45">
      <c r="B504" s="15"/>
    </row>
    <row r="505" spans="2:2" x14ac:dyDescent="0.45">
      <c r="B505" s="15"/>
    </row>
    <row r="506" spans="2:2" x14ac:dyDescent="0.45">
      <c r="B506" s="15"/>
    </row>
    <row r="507" spans="2:2" x14ac:dyDescent="0.45">
      <c r="B507" s="15"/>
    </row>
    <row r="508" spans="2:2" x14ac:dyDescent="0.45">
      <c r="B508" s="15"/>
    </row>
    <row r="509" spans="2:2" x14ac:dyDescent="0.45">
      <c r="B509" s="15"/>
    </row>
    <row r="510" spans="2:2" x14ac:dyDescent="0.45">
      <c r="B510" s="15"/>
    </row>
    <row r="511" spans="2:2" x14ac:dyDescent="0.45">
      <c r="B511" s="15"/>
    </row>
    <row r="512" spans="2:2" x14ac:dyDescent="0.45">
      <c r="B512" s="15"/>
    </row>
    <row r="513" spans="2:2" x14ac:dyDescent="0.45">
      <c r="B513" s="15"/>
    </row>
    <row r="514" spans="2:2" x14ac:dyDescent="0.45">
      <c r="B514" s="15"/>
    </row>
    <row r="515" spans="2:2" x14ac:dyDescent="0.45">
      <c r="B515" s="15"/>
    </row>
    <row r="516" spans="2:2" x14ac:dyDescent="0.45">
      <c r="B516" s="15"/>
    </row>
    <row r="517" spans="2:2" x14ac:dyDescent="0.45">
      <c r="B517" s="15"/>
    </row>
    <row r="518" spans="2:2" x14ac:dyDescent="0.45">
      <c r="B518" s="15"/>
    </row>
    <row r="519" spans="2:2" x14ac:dyDescent="0.45">
      <c r="B519" s="15"/>
    </row>
    <row r="520" spans="2:2" x14ac:dyDescent="0.45">
      <c r="B520" s="15"/>
    </row>
    <row r="521" spans="2:2" x14ac:dyDescent="0.45">
      <c r="B521" s="15"/>
    </row>
    <row r="522" spans="2:2" x14ac:dyDescent="0.45">
      <c r="B522" s="15"/>
    </row>
    <row r="523" spans="2:2" x14ac:dyDescent="0.45">
      <c r="B523" s="15"/>
    </row>
    <row r="524" spans="2:2" x14ac:dyDescent="0.45">
      <c r="B524" s="15"/>
    </row>
    <row r="525" spans="2:2" x14ac:dyDescent="0.45">
      <c r="B525" s="15"/>
    </row>
    <row r="526" spans="2:2" x14ac:dyDescent="0.45">
      <c r="B526" s="15"/>
    </row>
    <row r="527" spans="2:2" x14ac:dyDescent="0.45">
      <c r="B527" s="15"/>
    </row>
    <row r="528" spans="2:2" x14ac:dyDescent="0.45">
      <c r="B528" s="15"/>
    </row>
    <row r="529" spans="2:2" x14ac:dyDescent="0.45">
      <c r="B529" s="15"/>
    </row>
    <row r="530" spans="2:2" x14ac:dyDescent="0.45">
      <c r="B530" s="15"/>
    </row>
    <row r="531" spans="2:2" x14ac:dyDescent="0.45">
      <c r="B531" s="15"/>
    </row>
    <row r="532" spans="2:2" x14ac:dyDescent="0.45">
      <c r="B532" s="15"/>
    </row>
    <row r="533" spans="2:2" x14ac:dyDescent="0.45">
      <c r="B533" s="15"/>
    </row>
    <row r="534" spans="2:2" x14ac:dyDescent="0.45">
      <c r="B534" s="15"/>
    </row>
    <row r="535" spans="2:2" x14ac:dyDescent="0.45">
      <c r="B535" s="15"/>
    </row>
    <row r="536" spans="2:2" x14ac:dyDescent="0.45">
      <c r="B536" s="15"/>
    </row>
    <row r="537" spans="2:2" x14ac:dyDescent="0.45">
      <c r="B537" s="15"/>
    </row>
    <row r="538" spans="2:2" x14ac:dyDescent="0.45">
      <c r="B538" s="15"/>
    </row>
    <row r="539" spans="2:2" x14ac:dyDescent="0.45">
      <c r="B539" s="15"/>
    </row>
    <row r="540" spans="2:2" x14ac:dyDescent="0.45">
      <c r="B540" s="15"/>
    </row>
    <row r="541" spans="2:2" x14ac:dyDescent="0.45">
      <c r="B541" s="15"/>
    </row>
    <row r="542" spans="2:2" x14ac:dyDescent="0.45">
      <c r="B542" s="15"/>
    </row>
    <row r="543" spans="2:2" x14ac:dyDescent="0.45">
      <c r="B543" s="15"/>
    </row>
    <row r="544" spans="2:2" x14ac:dyDescent="0.45">
      <c r="B544" s="15"/>
    </row>
    <row r="545" spans="2:2" x14ac:dyDescent="0.45">
      <c r="B545" s="15"/>
    </row>
    <row r="546" spans="2:2" x14ac:dyDescent="0.45">
      <c r="B546" s="15"/>
    </row>
    <row r="547" spans="2:2" x14ac:dyDescent="0.45">
      <c r="B547" s="15"/>
    </row>
    <row r="548" spans="2:2" x14ac:dyDescent="0.45">
      <c r="B548" s="15"/>
    </row>
    <row r="549" spans="2:2" x14ac:dyDescent="0.45">
      <c r="B549" s="15"/>
    </row>
    <row r="550" spans="2:2" x14ac:dyDescent="0.45">
      <c r="B550" s="15"/>
    </row>
    <row r="551" spans="2:2" x14ac:dyDescent="0.45">
      <c r="B551" s="15"/>
    </row>
    <row r="552" spans="2:2" x14ac:dyDescent="0.45">
      <c r="B552" s="15"/>
    </row>
    <row r="553" spans="2:2" x14ac:dyDescent="0.45">
      <c r="B553" s="15"/>
    </row>
    <row r="554" spans="2:2" x14ac:dyDescent="0.45">
      <c r="B554" s="15"/>
    </row>
    <row r="555" spans="2:2" x14ac:dyDescent="0.45">
      <c r="B555" s="15"/>
    </row>
    <row r="556" spans="2:2" x14ac:dyDescent="0.45">
      <c r="B556" s="15"/>
    </row>
    <row r="557" spans="2:2" x14ac:dyDescent="0.45">
      <c r="B557" s="15"/>
    </row>
    <row r="558" spans="2:2" x14ac:dyDescent="0.45">
      <c r="B558" s="15"/>
    </row>
    <row r="559" spans="2:2" x14ac:dyDescent="0.45">
      <c r="B559" s="15"/>
    </row>
    <row r="560" spans="2:2" x14ac:dyDescent="0.45">
      <c r="B560" s="15"/>
    </row>
    <row r="561" spans="2:2" x14ac:dyDescent="0.45">
      <c r="B561" s="15"/>
    </row>
    <row r="562" spans="2:2" x14ac:dyDescent="0.45">
      <c r="B562" s="15"/>
    </row>
    <row r="563" spans="2:2" x14ac:dyDescent="0.45">
      <c r="B563" s="15"/>
    </row>
    <row r="564" spans="2:2" x14ac:dyDescent="0.45">
      <c r="B564" s="15"/>
    </row>
    <row r="565" spans="2:2" x14ac:dyDescent="0.45">
      <c r="B565" s="15"/>
    </row>
    <row r="566" spans="2:2" x14ac:dyDescent="0.45">
      <c r="B566" s="15"/>
    </row>
    <row r="567" spans="2:2" x14ac:dyDescent="0.45">
      <c r="B567" s="15"/>
    </row>
    <row r="568" spans="2:2" x14ac:dyDescent="0.45">
      <c r="B568" s="15"/>
    </row>
    <row r="569" spans="2:2" x14ac:dyDescent="0.45">
      <c r="B569" s="15"/>
    </row>
    <row r="570" spans="2:2" x14ac:dyDescent="0.45">
      <c r="B570" s="15"/>
    </row>
    <row r="571" spans="2:2" x14ac:dyDescent="0.45">
      <c r="B571" s="15"/>
    </row>
    <row r="572" spans="2:2" x14ac:dyDescent="0.45">
      <c r="B572" s="15"/>
    </row>
    <row r="573" spans="2:2" x14ac:dyDescent="0.45">
      <c r="B573" s="15"/>
    </row>
    <row r="574" spans="2:2" x14ac:dyDescent="0.45">
      <c r="B574" s="15"/>
    </row>
    <row r="575" spans="2:2" x14ac:dyDescent="0.45">
      <c r="B575" s="15"/>
    </row>
    <row r="576" spans="2:2" x14ac:dyDescent="0.45">
      <c r="B576" s="15"/>
    </row>
    <row r="577" spans="2:2" x14ac:dyDescent="0.45">
      <c r="B577" s="15"/>
    </row>
    <row r="578" spans="2:2" x14ac:dyDescent="0.45">
      <c r="B578" s="15"/>
    </row>
    <row r="579" spans="2:2" x14ac:dyDescent="0.45">
      <c r="B579" s="15"/>
    </row>
    <row r="580" spans="2:2" x14ac:dyDescent="0.45">
      <c r="B580" s="15"/>
    </row>
    <row r="581" spans="2:2" x14ac:dyDescent="0.45">
      <c r="B581" s="15"/>
    </row>
    <row r="582" spans="2:2" x14ac:dyDescent="0.45">
      <c r="B582" s="15"/>
    </row>
    <row r="583" spans="2:2" x14ac:dyDescent="0.45">
      <c r="B583" s="15"/>
    </row>
    <row r="584" spans="2:2" x14ac:dyDescent="0.45">
      <c r="B584" s="15"/>
    </row>
    <row r="585" spans="2:2" x14ac:dyDescent="0.45">
      <c r="B585" s="15"/>
    </row>
    <row r="586" spans="2:2" x14ac:dyDescent="0.45">
      <c r="B586" s="15"/>
    </row>
    <row r="587" spans="2:2" x14ac:dyDescent="0.45">
      <c r="B587" s="15"/>
    </row>
    <row r="588" spans="2:2" x14ac:dyDescent="0.45">
      <c r="B588" s="15"/>
    </row>
    <row r="589" spans="2:2" x14ac:dyDescent="0.45">
      <c r="B589" s="15"/>
    </row>
    <row r="590" spans="2:2" x14ac:dyDescent="0.45">
      <c r="B590" s="15"/>
    </row>
    <row r="591" spans="2:2" x14ac:dyDescent="0.45">
      <c r="B591" s="15"/>
    </row>
    <row r="592" spans="2:2" x14ac:dyDescent="0.45">
      <c r="B592" s="15"/>
    </row>
    <row r="593" spans="2:2" x14ac:dyDescent="0.45">
      <c r="B593" s="15"/>
    </row>
    <row r="594" spans="2:2" x14ac:dyDescent="0.45">
      <c r="B594" s="15"/>
    </row>
    <row r="595" spans="2:2" x14ac:dyDescent="0.45">
      <c r="B595" s="15"/>
    </row>
    <row r="596" spans="2:2" x14ac:dyDescent="0.45">
      <c r="B596" s="15"/>
    </row>
    <row r="597" spans="2:2" x14ac:dyDescent="0.45">
      <c r="B597" s="15"/>
    </row>
    <row r="598" spans="2:2" x14ac:dyDescent="0.45">
      <c r="B598" s="15"/>
    </row>
    <row r="599" spans="2:2" x14ac:dyDescent="0.45">
      <c r="B599" s="15"/>
    </row>
    <row r="600" spans="2:2" x14ac:dyDescent="0.45">
      <c r="B600" s="15"/>
    </row>
    <row r="601" spans="2:2" x14ac:dyDescent="0.45">
      <c r="B601" s="15"/>
    </row>
    <row r="602" spans="2:2" x14ac:dyDescent="0.45">
      <c r="B602" s="15"/>
    </row>
    <row r="603" spans="2:2" x14ac:dyDescent="0.45">
      <c r="B603" s="15"/>
    </row>
    <row r="604" spans="2:2" x14ac:dyDescent="0.45">
      <c r="B604" s="15"/>
    </row>
    <row r="605" spans="2:2" x14ac:dyDescent="0.45">
      <c r="B605" s="15"/>
    </row>
    <row r="606" spans="2:2" x14ac:dyDescent="0.45">
      <c r="B606" s="15"/>
    </row>
    <row r="607" spans="2:2" x14ac:dyDescent="0.45">
      <c r="B607" s="15"/>
    </row>
    <row r="608" spans="2:2" x14ac:dyDescent="0.45">
      <c r="B608" s="15"/>
    </row>
    <row r="609" spans="2:2" x14ac:dyDescent="0.45">
      <c r="B609" s="15"/>
    </row>
    <row r="610" spans="2:2" x14ac:dyDescent="0.45">
      <c r="B610" s="15"/>
    </row>
    <row r="611" spans="2:2" x14ac:dyDescent="0.45">
      <c r="B611" s="15"/>
    </row>
    <row r="612" spans="2:2" x14ac:dyDescent="0.45">
      <c r="B612" s="15"/>
    </row>
    <row r="613" spans="2:2" x14ac:dyDescent="0.45">
      <c r="B613" s="15"/>
    </row>
    <row r="614" spans="2:2" x14ac:dyDescent="0.45">
      <c r="B614" s="15"/>
    </row>
    <row r="615" spans="2:2" x14ac:dyDescent="0.45">
      <c r="B615" s="15"/>
    </row>
    <row r="616" spans="2:2" x14ac:dyDescent="0.45">
      <c r="B616" s="15"/>
    </row>
    <row r="617" spans="2:2" x14ac:dyDescent="0.45">
      <c r="B617" s="15"/>
    </row>
    <row r="618" spans="2:2" x14ac:dyDescent="0.45">
      <c r="B618" s="15"/>
    </row>
    <row r="619" spans="2:2" x14ac:dyDescent="0.45">
      <c r="B619" s="15"/>
    </row>
    <row r="620" spans="2:2" x14ac:dyDescent="0.45">
      <c r="B620" s="15"/>
    </row>
    <row r="621" spans="2:2" x14ac:dyDescent="0.45">
      <c r="B621" s="15"/>
    </row>
    <row r="622" spans="2:2" x14ac:dyDescent="0.45">
      <c r="B622" s="15"/>
    </row>
    <row r="623" spans="2:2" x14ac:dyDescent="0.45">
      <c r="B623" s="15"/>
    </row>
    <row r="624" spans="2:2" x14ac:dyDescent="0.45">
      <c r="B624" s="15"/>
    </row>
    <row r="625" spans="2:2" x14ac:dyDescent="0.45">
      <c r="B625" s="15"/>
    </row>
    <row r="626" spans="2:2" x14ac:dyDescent="0.45">
      <c r="B626" s="15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1" customWidth="1"/>
  </cols>
  <sheetData>
    <row r="1" spans="1:13" ht="27.6" x14ac:dyDescent="0.65">
      <c r="A1" s="1" t="str">
        <f>[1]!wwsSetup("useHTTPS",TRUE)</f>
        <v>useHTTPS = "True"</v>
      </c>
      <c r="B1" s="72"/>
      <c r="C1" s="72"/>
      <c r="D1" s="72"/>
      <c r="E1" s="72"/>
      <c r="F1" s="41"/>
      <c r="G1" s="48"/>
      <c r="H1" s="48"/>
      <c r="I1" s="48"/>
      <c r="J1" s="92"/>
      <c r="K1" s="48"/>
      <c r="L1" s="48"/>
      <c r="M1" s="65"/>
    </row>
    <row r="2" spans="1:13" ht="27.6" x14ac:dyDescent="0.65">
      <c r="A2" s="168" t="s">
        <v>119</v>
      </c>
      <c r="B2" s="168"/>
      <c r="C2" s="168"/>
      <c r="D2" s="168"/>
      <c r="E2" s="168"/>
      <c r="F2" s="168"/>
      <c r="G2" s="168"/>
      <c r="H2" s="46" t="str">
        <f>[1]!wwsCheckbox("See",2,TRUE)</f>
        <v>See</v>
      </c>
      <c r="I2" s="173" t="str">
        <f>[1]!wwsCheckbox("Hear only",2,FALSE)</f>
        <v>Hear only</v>
      </c>
      <c r="J2" s="173"/>
      <c r="L2" s="48"/>
      <c r="M2" s="48"/>
    </row>
    <row r="3" spans="1:13" ht="27.6" x14ac:dyDescent="0.65">
      <c r="B3" s="174" t="str">
        <f>[1]!wwsImage("Janice.jpg",59,53)</f>
        <v/>
      </c>
      <c r="C3" s="70"/>
      <c r="D3" s="36"/>
      <c r="E3" s="36"/>
      <c r="F3" s="75"/>
      <c r="G3" s="37"/>
      <c r="H3" s="37"/>
      <c r="I3" s="49"/>
      <c r="J3" s="92"/>
      <c r="K3" s="50"/>
      <c r="L3" s="51"/>
      <c r="M3" s="66"/>
    </row>
    <row r="4" spans="1:13" ht="27.6" x14ac:dyDescent="0.3">
      <c r="B4" s="174"/>
      <c r="C4" s="70"/>
      <c r="D4" s="36"/>
      <c r="E4" s="36"/>
      <c r="F4" s="175" t="str">
        <f>IF(H2="See","Touch the one that matches","Touch the one you hear")</f>
        <v>Touch the one that matches</v>
      </c>
      <c r="G4" s="175"/>
      <c r="H4" s="175"/>
      <c r="I4" s="175"/>
      <c r="J4" s="175"/>
      <c r="K4" s="57"/>
      <c r="L4" s="57"/>
      <c r="M4" s="57"/>
    </row>
    <row r="5" spans="1:13" ht="27.6" x14ac:dyDescent="0.3">
      <c r="B5" s="73" t="s">
        <v>71</v>
      </c>
      <c r="C5" s="36" t="s">
        <v>70</v>
      </c>
      <c r="D5" s="35">
        <f>IF(J5=F5,1,0)</f>
        <v>1</v>
      </c>
      <c r="E5" s="46">
        <v>1</v>
      </c>
      <c r="F5" s="78" t="s">
        <v>69</v>
      </c>
      <c r="G5" s="79" t="str">
        <f>[1]!wwsCheckbox(B5,5,FALSE)</f>
        <v>C</v>
      </c>
      <c r="H5" s="79" t="str">
        <f>[1]!wwsCheckbox(F5,5,FALSE)</f>
        <v>A</v>
      </c>
      <c r="I5" s="79" t="str">
        <f>[1]!wwsCheckbox(C5,5,FALSE)</f>
        <v>B</v>
      </c>
      <c r="J5" s="91" t="str">
        <f>IF(OR(F5=G5,F5=H5,F5=I5),F5,"")</f>
        <v>A</v>
      </c>
      <c r="K5" s="52"/>
      <c r="L5" s="52"/>
      <c r="M5" s="45"/>
    </row>
    <row r="6" spans="1:13" ht="30" customHeight="1" x14ac:dyDescent="0.3">
      <c r="B6" s="73"/>
      <c r="C6" s="36"/>
      <c r="D6" s="35"/>
      <c r="E6" s="46"/>
      <c r="F6" s="78"/>
      <c r="G6" s="62"/>
      <c r="H6" s="62"/>
      <c r="I6" s="62"/>
      <c r="J6" s="91"/>
      <c r="K6" s="52"/>
      <c r="L6" s="52"/>
      <c r="M6" s="45"/>
    </row>
    <row r="7" spans="1:13" ht="27.6" x14ac:dyDescent="0.3">
      <c r="B7" s="73" t="s">
        <v>72</v>
      </c>
      <c r="C7" s="36" t="s">
        <v>69</v>
      </c>
      <c r="D7" s="35">
        <f>IF(J7=F7,1,0)</f>
        <v>1</v>
      </c>
      <c r="E7" s="46">
        <v>2</v>
      </c>
      <c r="F7" s="78" t="s">
        <v>70</v>
      </c>
      <c r="G7" s="62" t="str">
        <f>[1]!wwsCheckbox(F7,7,FALSE)</f>
        <v>B</v>
      </c>
      <c r="H7" s="62" t="str">
        <f>[1]!wwsCheckbox(B7,7,FALSE)</f>
        <v>P</v>
      </c>
      <c r="I7" s="62" t="str">
        <f>[1]!wwsCheckbox(C7,7,FALSE)</f>
        <v>A</v>
      </c>
      <c r="J7" s="91" t="str">
        <f>IF(OR(F7=G7,F7=H7,F7=I7),F7,"")</f>
        <v>B</v>
      </c>
      <c r="K7" s="53"/>
      <c r="L7" s="52"/>
      <c r="M7" s="45"/>
    </row>
    <row r="8" spans="1:13" ht="30" customHeight="1" x14ac:dyDescent="0.3">
      <c r="B8" s="73"/>
      <c r="C8" s="36"/>
      <c r="D8" s="35"/>
      <c r="E8" s="46"/>
      <c r="F8" s="78"/>
      <c r="G8" s="62"/>
      <c r="H8" s="62"/>
      <c r="I8" s="62"/>
      <c r="J8" s="91"/>
      <c r="K8" s="52"/>
      <c r="L8" s="52"/>
      <c r="M8" s="45"/>
    </row>
    <row r="9" spans="1:13" ht="27.6" x14ac:dyDescent="0.3">
      <c r="B9" s="73" t="s">
        <v>73</v>
      </c>
      <c r="C9" s="36" t="s">
        <v>74</v>
      </c>
      <c r="D9" s="35">
        <f>IF(J9=F9,1,0)</f>
        <v>1</v>
      </c>
      <c r="E9" s="46">
        <v>3</v>
      </c>
      <c r="F9" s="78" t="s">
        <v>71</v>
      </c>
      <c r="G9" s="62" t="str">
        <f>[1]!wwsCheckbox(B9,9,FALSE)</f>
        <v>D</v>
      </c>
      <c r="H9" s="62" t="str">
        <f>[1]!wwsCheckbox(F9,9,FALSE)</f>
        <v>C</v>
      </c>
      <c r="I9" s="62" t="str">
        <f>[1]!wwsCheckbox(C9,9,FALSE)</f>
        <v>S</v>
      </c>
      <c r="J9" s="91" t="str">
        <f>IF(OR(F9=G9,F9=H9,F9=I9),F9,"")</f>
        <v>C</v>
      </c>
      <c r="K9" s="52"/>
      <c r="L9" s="52"/>
      <c r="M9" s="45"/>
    </row>
    <row r="10" spans="1:13" ht="30" customHeight="1" x14ac:dyDescent="0.3">
      <c r="B10" s="73"/>
      <c r="C10" s="36"/>
      <c r="D10" s="35"/>
      <c r="E10" s="46"/>
      <c r="F10" s="78"/>
      <c r="G10" s="62"/>
      <c r="H10" s="62"/>
      <c r="I10" s="62"/>
      <c r="J10" s="91"/>
      <c r="K10" s="52"/>
      <c r="L10" s="52"/>
      <c r="M10" s="45"/>
    </row>
    <row r="11" spans="1:13" ht="27.6" x14ac:dyDescent="0.3">
      <c r="B11" s="73" t="s">
        <v>70</v>
      </c>
      <c r="C11" s="36" t="s">
        <v>84</v>
      </c>
      <c r="D11" s="35">
        <f>IF(J11=F11,1,0)</f>
        <v>1</v>
      </c>
      <c r="E11" s="46">
        <v>4</v>
      </c>
      <c r="F11" s="78" t="s">
        <v>73</v>
      </c>
      <c r="G11" s="62" t="str">
        <f>[1]!wwsCheckbox(B11,11,FALSE)</f>
        <v>B</v>
      </c>
      <c r="H11" s="62" t="str">
        <f>[1]!wwsCheckbox(C11,11,FALSE)</f>
        <v>O</v>
      </c>
      <c r="I11" s="62" t="str">
        <f>[1]!wwsCheckbox(F11,11,FALSE)</f>
        <v>D</v>
      </c>
      <c r="J11" s="91" t="str">
        <f>IF(OR(F11=G11,F11=H11,F11=I11),F11,"")</f>
        <v>D</v>
      </c>
      <c r="K11" s="52"/>
      <c r="L11" s="52"/>
      <c r="M11" s="45"/>
    </row>
    <row r="12" spans="1:13" ht="30" customHeight="1" x14ac:dyDescent="0.3">
      <c r="B12" s="73"/>
      <c r="C12" s="36"/>
      <c r="D12" s="35"/>
      <c r="E12" s="46"/>
      <c r="F12" s="78"/>
      <c r="G12" s="62"/>
      <c r="H12" s="62"/>
      <c r="I12" s="62"/>
      <c r="J12" s="91"/>
      <c r="K12" s="52"/>
      <c r="L12" s="52"/>
      <c r="M12" s="45"/>
    </row>
    <row r="13" spans="1:13" ht="27.6" x14ac:dyDescent="0.3">
      <c r="B13" s="73" t="s">
        <v>76</v>
      </c>
      <c r="C13" s="36" t="s">
        <v>78</v>
      </c>
      <c r="D13" s="35">
        <f>IF(J13=F13,1,0)</f>
        <v>1</v>
      </c>
      <c r="E13" s="46">
        <v>5</v>
      </c>
      <c r="F13" s="78" t="s">
        <v>75</v>
      </c>
      <c r="G13" s="62" t="str">
        <f>[1]!wwsCheckbox(B13,34,FALSE)</f>
        <v>F</v>
      </c>
      <c r="H13" s="62" t="str">
        <f>[1]!wwsCheckbox(F13,34,FALSE)</f>
        <v>E</v>
      </c>
      <c r="I13" s="62" t="str">
        <f>[1]!wwsCheckbox(C13,34,FALSE)</f>
        <v>H</v>
      </c>
      <c r="J13" s="91" t="str">
        <f>IF(OR(F13=G13,F13=H13,F13=I13),F13,"")</f>
        <v>E</v>
      </c>
      <c r="K13" s="52"/>
      <c r="L13" s="52"/>
      <c r="M13" s="45"/>
    </row>
    <row r="14" spans="1:13" ht="30" customHeight="1" x14ac:dyDescent="0.3">
      <c r="B14" s="73"/>
      <c r="C14" s="36"/>
      <c r="D14" s="35"/>
      <c r="E14" s="46"/>
      <c r="F14" s="78"/>
      <c r="G14" s="62"/>
      <c r="H14" s="62"/>
      <c r="I14" s="62"/>
      <c r="J14" s="91"/>
      <c r="K14" s="52"/>
      <c r="L14" s="52"/>
      <c r="M14" s="45"/>
    </row>
    <row r="15" spans="1:13" ht="27.6" x14ac:dyDescent="0.3">
      <c r="B15" s="73" t="s">
        <v>75</v>
      </c>
      <c r="C15" s="36" t="s">
        <v>72</v>
      </c>
      <c r="D15" s="35">
        <f>IF(J15=F15,1,0)</f>
        <v>1</v>
      </c>
      <c r="E15" s="46">
        <v>6</v>
      </c>
      <c r="F15" s="78" t="s">
        <v>76</v>
      </c>
      <c r="G15" s="62" t="str">
        <f>[1]!wwsCheckbox(F15,35,FALSE)</f>
        <v>F</v>
      </c>
      <c r="H15" s="62" t="str">
        <f>[1]!wwsCheckbox(B15,35,FALSE)</f>
        <v>E</v>
      </c>
      <c r="I15" s="62" t="str">
        <f>[1]!wwsCheckbox(C15,35,FALSE)</f>
        <v>P</v>
      </c>
      <c r="J15" s="91" t="str">
        <f>IF(OR(F15=G15,F15=H15,F15=I15),F15,"")</f>
        <v>F</v>
      </c>
      <c r="K15" s="52"/>
      <c r="L15" s="52"/>
      <c r="M15" s="45"/>
    </row>
    <row r="16" spans="1:13" ht="30" customHeight="1" x14ac:dyDescent="0.3">
      <c r="B16" s="73"/>
      <c r="C16" s="36"/>
      <c r="D16" s="35"/>
      <c r="E16" s="46"/>
      <c r="F16" s="78"/>
      <c r="G16" s="62"/>
      <c r="H16" s="62"/>
      <c r="I16" s="62"/>
      <c r="J16" s="91"/>
      <c r="K16" s="52"/>
      <c r="L16" s="52"/>
      <c r="M16" s="45"/>
    </row>
    <row r="17" spans="2:13" ht="27.6" x14ac:dyDescent="0.3">
      <c r="B17" s="73" t="s">
        <v>71</v>
      </c>
      <c r="C17" s="36" t="s">
        <v>84</v>
      </c>
      <c r="D17" s="35">
        <f>IF(J17=F17,1,0)</f>
        <v>1</v>
      </c>
      <c r="E17" s="46">
        <v>7</v>
      </c>
      <c r="F17" s="78" t="s">
        <v>77</v>
      </c>
      <c r="G17" s="62" t="str">
        <f>[1]!wwsCheckbox(B17,17,FALSE)</f>
        <v>C</v>
      </c>
      <c r="H17" s="62" t="str">
        <f>[1]!wwsCheckbox(C17,17,FALSE)</f>
        <v>O</v>
      </c>
      <c r="I17" s="62" t="str">
        <f>[1]!wwsCheckbox(F17,17,FALSE)</f>
        <v>G</v>
      </c>
      <c r="J17" s="91" t="str">
        <f>IF(OR(F17=G17,F17=H17,F17=I17),F17,"")</f>
        <v>G</v>
      </c>
      <c r="K17" s="53"/>
      <c r="L17" s="52"/>
      <c r="M17" s="45"/>
    </row>
    <row r="18" spans="2:13" ht="30" customHeight="1" x14ac:dyDescent="0.3">
      <c r="B18" s="73"/>
      <c r="C18" s="36"/>
      <c r="D18" s="35"/>
      <c r="E18" s="46"/>
      <c r="F18" s="78"/>
      <c r="G18" s="62"/>
      <c r="H18" s="62"/>
      <c r="I18" s="62"/>
      <c r="J18" s="91"/>
      <c r="K18" s="52"/>
      <c r="L18" s="52"/>
      <c r="M18" s="45"/>
    </row>
    <row r="19" spans="2:13" ht="27.6" x14ac:dyDescent="0.35">
      <c r="B19" s="71" t="s">
        <v>86</v>
      </c>
      <c r="C19" s="36" t="s">
        <v>83</v>
      </c>
      <c r="D19" s="36">
        <f>IF(J19=F19,1,0)</f>
        <v>1</v>
      </c>
      <c r="E19" s="46">
        <v>8</v>
      </c>
      <c r="F19" s="78" t="s">
        <v>78</v>
      </c>
      <c r="G19" s="79" t="str">
        <f>[1]!wwsCheckbox(B19,19,FALSE)</f>
        <v>R</v>
      </c>
      <c r="H19" s="79" t="str">
        <f>[1]!wwsCheckbox(F19,19,FALSE)</f>
        <v>H</v>
      </c>
      <c r="I19" s="79" t="str">
        <f>[1]!wwsCheckbox(C19,19,FALSE)</f>
        <v>N</v>
      </c>
      <c r="J19" s="91" t="str">
        <f>IF(OR(F19=G19,F19=H19,F19=I19),F19,"")</f>
        <v>H</v>
      </c>
      <c r="K19" s="39"/>
      <c r="L19" s="60"/>
      <c r="M19" s="48"/>
    </row>
    <row r="20" spans="2:13" ht="30" customHeight="1" x14ac:dyDescent="0.3">
      <c r="B20" s="73"/>
      <c r="C20" s="36"/>
      <c r="D20" s="35"/>
      <c r="E20" s="46"/>
      <c r="F20" s="78"/>
      <c r="G20" s="62"/>
      <c r="H20" s="62"/>
      <c r="I20" s="62"/>
      <c r="J20" s="91"/>
      <c r="K20" s="52"/>
      <c r="L20" s="52"/>
      <c r="M20" s="45"/>
    </row>
    <row r="21" spans="2:13" ht="27.6" x14ac:dyDescent="0.35">
      <c r="B21" s="71" t="s">
        <v>87</v>
      </c>
      <c r="C21" s="36" t="s">
        <v>81</v>
      </c>
      <c r="D21" s="36">
        <f>IF(J21=F21,1,0)</f>
        <v>1</v>
      </c>
      <c r="E21" s="46">
        <v>9</v>
      </c>
      <c r="F21" s="78" t="s">
        <v>19</v>
      </c>
      <c r="G21" s="62" t="str">
        <f>[1]!wwsCheckbox(F21,21,FALSE)</f>
        <v>I</v>
      </c>
      <c r="H21" s="62" t="str">
        <f>[1]!wwsCheckbox(B21,21,FALSE)</f>
        <v>T</v>
      </c>
      <c r="I21" s="62" t="str">
        <f>[1]!wwsCheckbox(C21,21,FALSE)</f>
        <v>L</v>
      </c>
      <c r="J21" s="91" t="str">
        <f>IF(OR(F21=G21,F21=H21,F21=I21),F21,"")</f>
        <v>I</v>
      </c>
      <c r="K21" s="39"/>
      <c r="L21" s="59"/>
      <c r="M21" s="48"/>
    </row>
    <row r="22" spans="2:13" ht="30" customHeight="1" x14ac:dyDescent="0.3">
      <c r="B22" s="73"/>
      <c r="C22" s="36"/>
      <c r="D22" s="35"/>
      <c r="E22" s="46"/>
      <c r="F22" s="78"/>
      <c r="G22" s="62"/>
      <c r="H22" s="62"/>
      <c r="I22" s="62"/>
      <c r="J22" s="91"/>
      <c r="K22" s="52"/>
      <c r="L22" s="52"/>
      <c r="M22" s="45"/>
    </row>
    <row r="23" spans="2:13" ht="27.6" x14ac:dyDescent="0.35">
      <c r="B23" s="71" t="s">
        <v>87</v>
      </c>
      <c r="C23" s="36" t="s">
        <v>81</v>
      </c>
      <c r="D23" s="36">
        <f>IF(J23=F23,1,0)</f>
        <v>1</v>
      </c>
      <c r="E23" s="46">
        <f>E21+1</f>
        <v>10</v>
      </c>
      <c r="F23" s="78" t="s">
        <v>79</v>
      </c>
      <c r="G23" s="62" t="str">
        <f>[1]!wwsCheckbox(B23,23,FALSE)</f>
        <v>T</v>
      </c>
      <c r="H23" s="62" t="str">
        <f>[1]!wwsCheckbox(F23,23,FALSE)</f>
        <v>J</v>
      </c>
      <c r="I23" s="62" t="str">
        <f>[1]!wwsCheckbox(C23,23,FALSE)</f>
        <v>L</v>
      </c>
      <c r="J23" s="91" t="str">
        <f>IF(OR(F23=G23,F23=H23,F23=I23),F23,"")</f>
        <v>J</v>
      </c>
      <c r="K23" s="39"/>
      <c r="L23" s="59"/>
      <c r="M23" s="48"/>
    </row>
    <row r="24" spans="2:13" ht="30" customHeight="1" x14ac:dyDescent="0.3">
      <c r="B24" s="73"/>
      <c r="C24" s="36"/>
      <c r="D24" s="35"/>
      <c r="E24" s="46"/>
      <c r="F24" s="78"/>
      <c r="G24" s="62"/>
      <c r="H24" s="62"/>
      <c r="I24" s="62"/>
      <c r="J24" s="91"/>
      <c r="K24" s="52"/>
      <c r="L24" s="52"/>
      <c r="M24" s="45"/>
    </row>
    <row r="25" spans="2:13" ht="27.6" x14ac:dyDescent="0.35">
      <c r="B25" s="71" t="s">
        <v>86</v>
      </c>
      <c r="C25" s="36" t="s">
        <v>91</v>
      </c>
      <c r="D25" s="36">
        <f>IF(J25=F25,1,0)</f>
        <v>1</v>
      </c>
      <c r="E25" s="46">
        <f>E23+1</f>
        <v>11</v>
      </c>
      <c r="F25" s="78" t="s">
        <v>80</v>
      </c>
      <c r="G25" s="62" t="str">
        <f>[1]!wwsCheckbox(B25,25,FALSE)</f>
        <v>R</v>
      </c>
      <c r="H25" s="62" t="str">
        <f>[1]!wwsCheckbox(C25,25,FALSE)</f>
        <v>X</v>
      </c>
      <c r="I25" s="62" t="str">
        <f>[1]!wwsCheckbox(F25,25,FALSE)</f>
        <v>K</v>
      </c>
      <c r="J25" s="91" t="str">
        <f>IF(OR(F25=G25,F25=H25,F25=I25),F25,"")</f>
        <v>K</v>
      </c>
      <c r="K25" s="39"/>
      <c r="L25" s="59"/>
      <c r="M25" s="48"/>
    </row>
    <row r="26" spans="2:13" ht="30" customHeight="1" x14ac:dyDescent="0.3">
      <c r="B26" s="73"/>
      <c r="C26" s="36"/>
      <c r="D26" s="35"/>
      <c r="E26" s="46"/>
      <c r="F26" s="78"/>
      <c r="G26" s="62"/>
      <c r="H26" s="62"/>
      <c r="I26" s="62"/>
      <c r="J26" s="91"/>
      <c r="K26" s="52"/>
      <c r="L26" s="52"/>
      <c r="M26" s="45"/>
    </row>
    <row r="27" spans="2:13" ht="27.6" x14ac:dyDescent="0.35">
      <c r="B27" s="71" t="s">
        <v>19</v>
      </c>
      <c r="C27" s="36" t="s">
        <v>71</v>
      </c>
      <c r="D27" s="36">
        <f>IF(J27=F27,1,0)</f>
        <v>1</v>
      </c>
      <c r="E27" s="46">
        <f>E25+1</f>
        <v>12</v>
      </c>
      <c r="F27" s="78" t="s">
        <v>81</v>
      </c>
      <c r="G27" s="62" t="str">
        <f>[1]!wwsCheckbox(B27,27,FALSE)</f>
        <v>I</v>
      </c>
      <c r="H27" s="62" t="str">
        <f>[1]!wwsCheckbox(F27,27,FALSE)</f>
        <v>L</v>
      </c>
      <c r="I27" s="62" t="str">
        <f>[1]!wwsCheckbox(C27,27,FALSE)</f>
        <v>C</v>
      </c>
      <c r="J27" s="91" t="str">
        <f>IF(OR(F27=G27,F27=H27,F27=I27),F27,"")</f>
        <v>L</v>
      </c>
      <c r="K27" s="40"/>
      <c r="L27" s="59"/>
      <c r="M27" s="48"/>
    </row>
    <row r="28" spans="2:13" ht="30" customHeight="1" x14ac:dyDescent="0.3">
      <c r="B28" s="73"/>
      <c r="C28" s="36"/>
      <c r="D28" s="35"/>
      <c r="E28" s="46"/>
      <c r="F28" s="78"/>
      <c r="G28" s="62"/>
      <c r="H28" s="62"/>
      <c r="I28" s="62"/>
      <c r="J28" s="91"/>
      <c r="K28" s="52"/>
      <c r="L28" s="52"/>
      <c r="M28" s="45"/>
    </row>
    <row r="29" spans="2:13" ht="27.6" x14ac:dyDescent="0.35">
      <c r="B29" s="71" t="s">
        <v>83</v>
      </c>
      <c r="C29" s="36" t="s">
        <v>69</v>
      </c>
      <c r="D29" s="36">
        <f>IF(J29=F29,1,0)</f>
        <v>1</v>
      </c>
      <c r="E29" s="46">
        <f>E27+1</f>
        <v>13</v>
      </c>
      <c r="F29" s="78" t="s">
        <v>82</v>
      </c>
      <c r="G29" s="62" t="str">
        <f>[1]!wwsCheckbox(F29,29,FALSE)</f>
        <v>M</v>
      </c>
      <c r="H29" s="62" t="str">
        <f>[1]!wwsCheckbox(B29,29,FALSE)</f>
        <v>N</v>
      </c>
      <c r="I29" s="62" t="str">
        <f>[1]!wwsCheckbox(C29,29,FALSE)</f>
        <v>A</v>
      </c>
      <c r="J29" s="91" t="str">
        <f>IF(OR(F29=G29,F29=H29,F29=I29),F29,"")</f>
        <v>M</v>
      </c>
      <c r="K29" s="39"/>
      <c r="L29" s="59"/>
      <c r="M29" s="48"/>
    </row>
    <row r="30" spans="2:13" ht="30" customHeight="1" x14ac:dyDescent="0.3">
      <c r="B30" s="73"/>
      <c r="C30" s="36"/>
      <c r="D30" s="35"/>
      <c r="E30" s="46"/>
      <c r="F30" s="78"/>
      <c r="G30" s="62"/>
      <c r="H30" s="62"/>
      <c r="I30" s="62"/>
      <c r="J30" s="91"/>
      <c r="K30" s="52"/>
      <c r="L30" s="52"/>
      <c r="M30" s="45"/>
    </row>
    <row r="31" spans="2:13" ht="27.6" x14ac:dyDescent="0.35">
      <c r="B31" s="71" t="s">
        <v>78</v>
      </c>
      <c r="C31" s="36" t="s">
        <v>82</v>
      </c>
      <c r="D31" s="36">
        <f>IF(J31=F31,1,0)</f>
        <v>1</v>
      </c>
      <c r="E31" s="46">
        <f>E29+1</f>
        <v>14</v>
      </c>
      <c r="F31" s="78" t="s">
        <v>83</v>
      </c>
      <c r="G31" s="62" t="str">
        <f>[1]!wwsCheckbox(B31,31,FALSE)</f>
        <v>H</v>
      </c>
      <c r="H31" s="62" t="str">
        <f>[1]!wwsCheckbox(C31,31,FALSE)</f>
        <v>M</v>
      </c>
      <c r="I31" s="62" t="str">
        <f>[1]!wwsCheckbox(F31,31,FALSE)</f>
        <v>N</v>
      </c>
      <c r="J31" s="91" t="str">
        <f>IF(OR(F31=G31,F31=H31,F31=I31),F31,"")</f>
        <v>N</v>
      </c>
      <c r="K31" s="39"/>
      <c r="L31" s="59"/>
      <c r="M31" s="48"/>
    </row>
    <row r="32" spans="2:13" ht="30" customHeight="1" x14ac:dyDescent="0.3">
      <c r="B32" s="73"/>
      <c r="C32" s="36"/>
      <c r="D32" s="35"/>
      <c r="E32" s="46"/>
      <c r="F32" s="78"/>
      <c r="G32" s="62"/>
      <c r="H32" s="62"/>
      <c r="I32" s="62"/>
      <c r="J32" s="91"/>
      <c r="K32" s="52"/>
      <c r="L32" s="52"/>
      <c r="M32" s="45"/>
    </row>
    <row r="33" spans="2:13" ht="27.6" x14ac:dyDescent="0.35">
      <c r="B33" s="71" t="s">
        <v>71</v>
      </c>
      <c r="C33" s="36" t="s">
        <v>73</v>
      </c>
      <c r="D33" s="36">
        <f>IF(J33=F33,1,0)</f>
        <v>1</v>
      </c>
      <c r="E33" s="46">
        <f>E31+1</f>
        <v>15</v>
      </c>
      <c r="F33" s="78" t="s">
        <v>84</v>
      </c>
      <c r="G33" s="79" t="str">
        <f>[1]!wwsCheckbox(B33,3,FALSE)</f>
        <v>C</v>
      </c>
      <c r="H33" s="79" t="str">
        <f>[1]!wwsCheckbox(F33,3,FALSE)</f>
        <v>O</v>
      </c>
      <c r="I33" s="79" t="str">
        <f>[1]!wwsCheckbox(C33,3,FALSE)</f>
        <v>D</v>
      </c>
      <c r="J33" s="91" t="str">
        <f>IF(OR(F33=G33,F33=H33,F33=I33),F33,"")</f>
        <v>O</v>
      </c>
      <c r="K33" s="39"/>
      <c r="L33" s="59"/>
      <c r="M33" s="48"/>
    </row>
    <row r="34" spans="2:13" ht="30" customHeight="1" x14ac:dyDescent="0.3">
      <c r="B34" s="73"/>
      <c r="C34" s="36"/>
      <c r="D34" s="35"/>
      <c r="E34" s="46"/>
      <c r="F34" s="78"/>
      <c r="G34" s="62"/>
      <c r="H34" s="62"/>
      <c r="I34" s="62"/>
      <c r="J34" s="91"/>
      <c r="K34" s="52"/>
      <c r="L34" s="52"/>
      <c r="M34" s="45"/>
    </row>
    <row r="35" spans="2:13" ht="27.6" x14ac:dyDescent="0.35">
      <c r="B35" s="71" t="s">
        <v>86</v>
      </c>
      <c r="C35" s="36" t="s">
        <v>76</v>
      </c>
      <c r="D35" s="36">
        <f>IF(J35=F35,1,0)</f>
        <v>1</v>
      </c>
      <c r="E35" s="46">
        <f>E33+1</f>
        <v>16</v>
      </c>
      <c r="F35" s="78" t="s">
        <v>72</v>
      </c>
      <c r="G35" s="62" t="str">
        <f>[1]!wwsCheckbox(F35,4,FALSE)</f>
        <v>P</v>
      </c>
      <c r="H35" s="62" t="str">
        <f>[1]!wwsCheckbox(B35,4,FALSE)</f>
        <v>R</v>
      </c>
      <c r="I35" s="62" t="str">
        <f>[1]!wwsCheckbox(C35,4,FALSE)</f>
        <v>F</v>
      </c>
      <c r="J35" s="91" t="str">
        <f>IF(OR(F35=G35,F35=H35,F35=I35),F35,"")</f>
        <v>P</v>
      </c>
      <c r="K35" s="39"/>
      <c r="L35" s="59"/>
      <c r="M35" s="48"/>
    </row>
    <row r="36" spans="2:13" ht="30" customHeight="1" x14ac:dyDescent="0.3">
      <c r="B36" s="73"/>
      <c r="C36" s="36"/>
      <c r="D36" s="35"/>
      <c r="E36" s="46"/>
      <c r="F36" s="78"/>
      <c r="G36" s="62"/>
      <c r="H36" s="62"/>
      <c r="I36" s="62"/>
      <c r="J36" s="91"/>
      <c r="K36" s="52"/>
      <c r="L36" s="52"/>
      <c r="M36" s="45"/>
    </row>
    <row r="37" spans="2:13" ht="27.6" x14ac:dyDescent="0.35">
      <c r="B37" s="71" t="s">
        <v>84</v>
      </c>
      <c r="C37" s="36" t="s">
        <v>72</v>
      </c>
      <c r="D37" s="36">
        <f>IF(J37=F37,1,0)</f>
        <v>1</v>
      </c>
      <c r="E37" s="46">
        <f>E35+1</f>
        <v>17</v>
      </c>
      <c r="F37" s="78" t="s">
        <v>85</v>
      </c>
      <c r="G37" s="62" t="str">
        <f>[1]!wwsCheckbox(B37,37,FALSE)</f>
        <v>O</v>
      </c>
      <c r="H37" s="62" t="str">
        <f>[1]!wwsCheckbox(F37,37,FALSE)</f>
        <v>Q</v>
      </c>
      <c r="I37" s="62" t="str">
        <f>[1]!wwsCheckbox(C37,37,FALSE)</f>
        <v>P</v>
      </c>
      <c r="J37" s="91" t="str">
        <f>IF(OR(F37=G37,F37=H37,F37=I37),F37,"")</f>
        <v>Q</v>
      </c>
      <c r="K37" s="40"/>
      <c r="L37" s="59"/>
      <c r="M37" s="48"/>
    </row>
    <row r="38" spans="2:13" ht="30" customHeight="1" x14ac:dyDescent="0.3">
      <c r="B38" s="73"/>
      <c r="C38" s="36"/>
      <c r="D38" s="35"/>
      <c r="E38" s="46"/>
      <c r="F38" s="78"/>
      <c r="G38" s="62"/>
      <c r="H38" s="62"/>
      <c r="I38" s="62"/>
      <c r="J38" s="91"/>
      <c r="K38" s="52"/>
      <c r="L38" s="52"/>
      <c r="M38" s="45"/>
    </row>
    <row r="39" spans="2:13" ht="27.6" x14ac:dyDescent="0.35">
      <c r="B39" s="71" t="s">
        <v>72</v>
      </c>
      <c r="C39" s="36" t="s">
        <v>85</v>
      </c>
      <c r="D39" s="36">
        <f>IF(J39=F39,1,0)</f>
        <v>1</v>
      </c>
      <c r="E39" s="46">
        <f>E37+1</f>
        <v>18</v>
      </c>
      <c r="F39" s="78" t="s">
        <v>86</v>
      </c>
      <c r="G39" s="62" t="str">
        <f>[1]!wwsCheckbox(B39,39,FALSE)</f>
        <v>P</v>
      </c>
      <c r="H39" s="62" t="str">
        <f>[1]!wwsCheckbox(C39,39,FALSE)</f>
        <v>Q</v>
      </c>
      <c r="I39" s="62" t="str">
        <f>[1]!wwsCheckbox(F39,39,FALSE)</f>
        <v>R</v>
      </c>
      <c r="J39" s="91" t="str">
        <f>IF(OR(F39=G39,F39=H39,F39=I39),F39,"")</f>
        <v>R</v>
      </c>
      <c r="K39" s="39"/>
      <c r="L39" s="59"/>
      <c r="M39" s="48"/>
    </row>
    <row r="40" spans="2:13" ht="30" customHeight="1" x14ac:dyDescent="0.3">
      <c r="B40" s="73"/>
      <c r="C40" s="36"/>
      <c r="D40" s="35"/>
      <c r="E40" s="46"/>
      <c r="F40" s="78"/>
      <c r="G40" s="62"/>
      <c r="H40" s="62"/>
      <c r="I40" s="62"/>
      <c r="J40" s="91"/>
      <c r="K40" s="52"/>
      <c r="L40" s="52"/>
      <c r="M40" s="45"/>
    </row>
    <row r="41" spans="2:13" ht="27.6" x14ac:dyDescent="0.3">
      <c r="B41" s="71" t="s">
        <v>71</v>
      </c>
      <c r="C41" s="36">
        <v>2</v>
      </c>
      <c r="D41" s="36">
        <f>IF(J41=F41,1,0)</f>
        <v>1</v>
      </c>
      <c r="E41" s="46">
        <f>E39+1</f>
        <v>19</v>
      </c>
      <c r="F41" s="78" t="s">
        <v>74</v>
      </c>
      <c r="G41" s="62" t="str">
        <f>[1]!wwsCheckbox(B41,41,FALSE)</f>
        <v>C</v>
      </c>
      <c r="H41" s="62" t="str">
        <f>[1]!wwsCheckbox(F41,41,FALSE)</f>
        <v>S</v>
      </c>
      <c r="I41" s="62">
        <f>[1]!wwsCheckbox(C41,41,FALSE)</f>
        <v>2</v>
      </c>
      <c r="J41" s="91" t="str">
        <f>IF(OR(F41=G41,F41=H41,F41=I41),F41,"")</f>
        <v>S</v>
      </c>
      <c r="K41" s="39"/>
      <c r="L41" s="59"/>
      <c r="M41" s="52"/>
    </row>
    <row r="42" spans="2:13" ht="30" customHeight="1" x14ac:dyDescent="0.3">
      <c r="B42" s="73"/>
      <c r="C42" s="36"/>
      <c r="D42" s="35"/>
      <c r="E42" s="46"/>
      <c r="F42" s="78"/>
      <c r="G42" s="62"/>
      <c r="H42" s="62"/>
      <c r="I42" s="62"/>
      <c r="J42" s="91"/>
      <c r="K42" s="52"/>
      <c r="L42" s="52"/>
      <c r="M42" s="45"/>
    </row>
    <row r="43" spans="2:13" ht="27.6" x14ac:dyDescent="0.3">
      <c r="B43" s="71" t="s">
        <v>19</v>
      </c>
      <c r="C43" s="36" t="s">
        <v>76</v>
      </c>
      <c r="D43" s="36">
        <f>IF(J43=F43,1,0)</f>
        <v>1</v>
      </c>
      <c r="E43" s="46">
        <f>E41+1</f>
        <v>20</v>
      </c>
      <c r="F43" s="78" t="s">
        <v>87</v>
      </c>
      <c r="G43" s="62" t="str">
        <f>[1]!wwsCheckbox(F43,43,,FALSE)</f>
        <v>T</v>
      </c>
      <c r="H43" s="62" t="str">
        <f>[1]!wwsCheckbox(B43,43,,FALSE)</f>
        <v>I</v>
      </c>
      <c r="I43" s="62" t="str">
        <f>[1]!wwsCheckbox(C43,43,,FALSE)</f>
        <v>F</v>
      </c>
      <c r="J43" s="91" t="str">
        <f>IF(OR(F43=G43,F43=H43,F43=I43),F43,"")</f>
        <v>T</v>
      </c>
      <c r="K43" s="39"/>
      <c r="L43" s="59"/>
      <c r="M43" s="52"/>
    </row>
    <row r="44" spans="2:13" ht="30" customHeight="1" x14ac:dyDescent="0.3">
      <c r="B44" s="73"/>
      <c r="C44" s="36"/>
      <c r="D44" s="35"/>
      <c r="E44" s="46"/>
      <c r="F44" s="78"/>
      <c r="G44" s="62"/>
      <c r="H44" s="62"/>
      <c r="I44" s="62"/>
      <c r="J44" s="91"/>
      <c r="K44" s="52"/>
      <c r="L44" s="52"/>
      <c r="M44" s="45"/>
    </row>
    <row r="45" spans="2:13" ht="36.6" x14ac:dyDescent="0.3">
      <c r="B45" s="71" t="s">
        <v>71</v>
      </c>
      <c r="C45" s="36" t="s">
        <v>106</v>
      </c>
      <c r="D45" s="36">
        <f>IF(J45=F45,1,0)</f>
        <v>1</v>
      </c>
      <c r="E45" s="46">
        <f>E43+1</f>
        <v>21</v>
      </c>
      <c r="F45" s="78" t="s">
        <v>88</v>
      </c>
      <c r="G45" s="87" t="str">
        <f>[1]!wwsCheckbox(B45,45,FALSE)</f>
        <v>C</v>
      </c>
      <c r="H45" s="86" t="str">
        <f>[1]!wwsCheckbox(C45,45,FALSE)</f>
        <v>n</v>
      </c>
      <c r="I45" s="87" t="str">
        <f>[1]!wwsCheckbox(F45,45,FALSE)</f>
        <v>U</v>
      </c>
      <c r="J45" s="91" t="str">
        <f>IF(OR(F45=G45,F45=H45,F45=I45),F45,"")</f>
        <v>U</v>
      </c>
      <c r="K45" s="39"/>
      <c r="L45" s="59"/>
      <c r="M45" s="52"/>
    </row>
    <row r="46" spans="2:13" ht="30" customHeight="1" x14ac:dyDescent="0.3">
      <c r="B46" s="73"/>
      <c r="C46" s="36"/>
      <c r="D46" s="35"/>
      <c r="E46" s="46"/>
      <c r="F46" s="78"/>
      <c r="G46" s="62"/>
      <c r="H46" s="62"/>
      <c r="I46" s="62"/>
      <c r="J46" s="91"/>
      <c r="K46" s="52"/>
      <c r="L46" s="52"/>
      <c r="M46" s="45"/>
    </row>
    <row r="47" spans="2:13" ht="27.6" x14ac:dyDescent="0.3">
      <c r="B47" s="71" t="s">
        <v>90</v>
      </c>
      <c r="C47" s="36" t="s">
        <v>83</v>
      </c>
      <c r="D47" s="36">
        <f>IF(J47=F47,1,0)</f>
        <v>1</v>
      </c>
      <c r="E47" s="46">
        <f>E45+1</f>
        <v>22</v>
      </c>
      <c r="F47" s="78" t="s">
        <v>89</v>
      </c>
      <c r="G47" s="79" t="str">
        <f>[1]!wwsCheckbox(B47,47,FALSE)</f>
        <v>W</v>
      </c>
      <c r="H47" s="79" t="str">
        <f>[1]!wwsCheckbox(F47,47,FALSE)</f>
        <v>V</v>
      </c>
      <c r="I47" s="79" t="str">
        <f>[1]!wwsCheckbox(C47,47,FALSE)</f>
        <v>N</v>
      </c>
      <c r="J47" s="91" t="str">
        <f>IF(OR(F47=G47,F47=H47,F47=I47),F47,"")</f>
        <v>V</v>
      </c>
      <c r="K47" s="40"/>
      <c r="L47" s="59"/>
      <c r="M47" s="52"/>
    </row>
    <row r="48" spans="2:13" ht="30" customHeight="1" x14ac:dyDescent="0.3">
      <c r="B48" s="73"/>
      <c r="C48" s="36"/>
      <c r="D48" s="35"/>
      <c r="E48" s="46"/>
      <c r="F48" s="78"/>
      <c r="G48" s="62"/>
      <c r="H48" s="62"/>
      <c r="I48" s="62"/>
      <c r="J48" s="91"/>
      <c r="K48" s="52"/>
      <c r="L48" s="52"/>
      <c r="M48" s="45"/>
    </row>
    <row r="49" spans="2:13" ht="27.6" x14ac:dyDescent="0.3">
      <c r="B49" s="71" t="s">
        <v>82</v>
      </c>
      <c r="C49" s="36" t="s">
        <v>89</v>
      </c>
      <c r="D49" s="36">
        <f>IF(J49=F49,1,0)</f>
        <v>1</v>
      </c>
      <c r="E49" s="46">
        <f>E47+1</f>
        <v>23</v>
      </c>
      <c r="F49" s="78" t="s">
        <v>90</v>
      </c>
      <c r="G49" s="62" t="str">
        <f>[1]!wwsCheckbox(F49,49,FALSE)</f>
        <v>W</v>
      </c>
      <c r="H49" s="62" t="str">
        <f>[1]!wwsCheckbox(B49,49,FALSE)</f>
        <v>M</v>
      </c>
      <c r="I49" s="62" t="str">
        <f>[1]!wwsCheckbox(C49,49,FALSE)</f>
        <v>V</v>
      </c>
      <c r="J49" s="91" t="str">
        <f>IF(OR(F49=G49,F49=H49,F49=I49),F49,"")</f>
        <v>W</v>
      </c>
      <c r="K49" s="39"/>
      <c r="L49" s="59"/>
      <c r="M49" s="52"/>
    </row>
    <row r="50" spans="2:13" ht="30" customHeight="1" x14ac:dyDescent="0.3">
      <c r="B50" s="73"/>
      <c r="C50" s="36"/>
      <c r="D50" s="35"/>
      <c r="E50" s="46"/>
      <c r="F50" s="78"/>
      <c r="G50" s="62"/>
      <c r="H50" s="62"/>
      <c r="I50" s="62"/>
      <c r="J50" s="91"/>
      <c r="K50" s="52"/>
      <c r="L50" s="52"/>
      <c r="M50" s="45"/>
    </row>
    <row r="51" spans="2:13" ht="27.6" x14ac:dyDescent="0.3">
      <c r="B51" s="71" t="s">
        <v>92</v>
      </c>
      <c r="C51" s="36" t="s">
        <v>78</v>
      </c>
      <c r="D51" s="36">
        <f>IF(J51=F51,1,0)</f>
        <v>1</v>
      </c>
      <c r="E51" s="46">
        <f>E49+1</f>
        <v>24</v>
      </c>
      <c r="F51" s="78" t="s">
        <v>91</v>
      </c>
      <c r="G51" s="62" t="str">
        <f>[1]!wwsCheckbox(B51,51,FALSE)</f>
        <v>Y</v>
      </c>
      <c r="H51" s="62" t="str">
        <f>[1]!wwsCheckbox(F51,51,FALSE)</f>
        <v>X</v>
      </c>
      <c r="I51" s="62" t="str">
        <f>[1]!wwsCheckbox(C51,51,FALSE)</f>
        <v>H</v>
      </c>
      <c r="J51" s="91" t="str">
        <f>IF(OR(F51=G51,F51=H51,F51=I51),F51,"")</f>
        <v>X</v>
      </c>
      <c r="K51" s="39"/>
      <c r="L51" s="59"/>
      <c r="M51" s="52"/>
    </row>
    <row r="52" spans="2:13" ht="30" customHeight="1" x14ac:dyDescent="0.3">
      <c r="B52" s="73"/>
      <c r="C52" s="36"/>
      <c r="D52" s="35"/>
      <c r="E52" s="46"/>
      <c r="F52" s="78"/>
      <c r="G52" s="62"/>
      <c r="H52" s="62"/>
      <c r="I52" s="62"/>
      <c r="J52" s="91"/>
      <c r="K52" s="52"/>
      <c r="L52" s="52"/>
      <c r="M52" s="45"/>
    </row>
    <row r="53" spans="2:13" ht="27.6" x14ac:dyDescent="0.3">
      <c r="B53" s="71" t="s">
        <v>76</v>
      </c>
      <c r="C53" s="36" t="s">
        <v>91</v>
      </c>
      <c r="D53" s="36">
        <f>IF(J53=F53,1,0)</f>
        <v>1</v>
      </c>
      <c r="E53" s="46">
        <f>E51+1</f>
        <v>25</v>
      </c>
      <c r="F53" s="78" t="s">
        <v>92</v>
      </c>
      <c r="G53" s="62" t="str">
        <f>[1]!wwsCheckbox(B53,53,FALSE)</f>
        <v>F</v>
      </c>
      <c r="H53" s="62" t="str">
        <f>[1]!wwsCheckbox(C53,53,FALSE)</f>
        <v>X</v>
      </c>
      <c r="I53" s="62" t="str">
        <f>[1]!wwsCheckbox(F53,53,FALSE)</f>
        <v>Y</v>
      </c>
      <c r="J53" s="91" t="str">
        <f>IF(OR(F53=G53,F53=H53,F53=I53),F53,"")</f>
        <v>Y</v>
      </c>
      <c r="K53" s="39"/>
      <c r="L53" s="59"/>
      <c r="M53" s="52"/>
    </row>
    <row r="54" spans="2:13" ht="30" customHeight="1" x14ac:dyDescent="0.3">
      <c r="B54" s="73"/>
      <c r="C54" s="36"/>
      <c r="D54" s="35"/>
      <c r="E54" s="46"/>
      <c r="F54" s="78"/>
      <c r="G54" s="62"/>
      <c r="H54" s="62"/>
      <c r="I54" s="62"/>
      <c r="J54" s="91"/>
      <c r="K54" s="52"/>
      <c r="L54" s="52"/>
      <c r="M54" s="45"/>
    </row>
    <row r="55" spans="2:13" ht="27.6" x14ac:dyDescent="0.3">
      <c r="B55" s="71" t="s">
        <v>83</v>
      </c>
      <c r="C55" s="36" t="s">
        <v>74</v>
      </c>
      <c r="D55" s="36">
        <f>IF(J55=F55,1,0)</f>
        <v>1</v>
      </c>
      <c r="E55" s="46">
        <f>E53+1</f>
        <v>26</v>
      </c>
      <c r="F55" s="78" t="s">
        <v>93</v>
      </c>
      <c r="G55" s="62" t="str">
        <f>[1]!wwsCheckbox(B55,55,FALSE)</f>
        <v>N</v>
      </c>
      <c r="H55" s="62" t="str">
        <f>[1]!wwsCheckbox(F55,55,FALSE)</f>
        <v>Z</v>
      </c>
      <c r="I55" s="62" t="str">
        <f>[1]!wwsCheckbox(C55,55,FALSE)</f>
        <v>S</v>
      </c>
      <c r="J55" s="91" t="str">
        <f>IF(OR(F55=G55,F55=H55,F55=I55),F55,"")</f>
        <v>Z</v>
      </c>
      <c r="K55" s="89">
        <f>SUM(D5:D55)/26</f>
        <v>1</v>
      </c>
      <c r="L55" s="59"/>
      <c r="M55" s="52"/>
    </row>
    <row r="56" spans="2:13" ht="30" customHeight="1" x14ac:dyDescent="0.3">
      <c r="B56" s="73"/>
      <c r="C56" s="36"/>
      <c r="D56" s="35"/>
      <c r="E56" s="46"/>
      <c r="F56" s="78"/>
      <c r="G56" s="62"/>
      <c r="H56" s="62"/>
      <c r="I56" s="62"/>
      <c r="J56" s="91"/>
      <c r="K56" s="52"/>
      <c r="L56" s="52"/>
      <c r="M56" s="45"/>
    </row>
    <row r="57" spans="2:13" ht="27.6" x14ac:dyDescent="0.3">
      <c r="B57" s="73" t="s">
        <v>107</v>
      </c>
      <c r="C57" s="36" t="s">
        <v>94</v>
      </c>
      <c r="D57" s="36">
        <f>IF(J57=F57,1,0)</f>
        <v>1</v>
      </c>
      <c r="E57" s="46">
        <v>27</v>
      </c>
      <c r="F57" s="78" t="s">
        <v>1</v>
      </c>
      <c r="G57" s="79" t="str">
        <f>[1]!wwsCheckbox(B57,57,FALSE)</f>
        <v>o</v>
      </c>
      <c r="H57" s="79" t="str">
        <f>[1]!wwsCheckbox(F57,57,FALSE)</f>
        <v>a</v>
      </c>
      <c r="I57" s="79" t="str">
        <f>[1]!wwsCheckbox(C57,57,FALSE)</f>
        <v>b</v>
      </c>
      <c r="J57" s="91" t="str">
        <f>IF(OR(F57=G57,F57=H57,F57=I57),F57,"")</f>
        <v>a</v>
      </c>
      <c r="K57" s="52"/>
      <c r="L57" s="52"/>
      <c r="M57" s="45"/>
    </row>
    <row r="58" spans="2:13" ht="30" customHeight="1" x14ac:dyDescent="0.3">
      <c r="B58" s="73"/>
      <c r="C58" s="36"/>
      <c r="D58" s="35"/>
      <c r="E58" s="46"/>
      <c r="F58" s="78"/>
      <c r="G58" s="62"/>
      <c r="H58" s="62"/>
      <c r="I58" s="62"/>
      <c r="J58" s="91"/>
      <c r="K58" s="52"/>
      <c r="L58" s="52"/>
      <c r="M58" s="45"/>
    </row>
    <row r="59" spans="2:13" ht="27.6" x14ac:dyDescent="0.3">
      <c r="B59" s="73" t="s">
        <v>96</v>
      </c>
      <c r="C59" s="36" t="s">
        <v>108</v>
      </c>
      <c r="D59" s="35">
        <f>IF(J59=F59,1,0)</f>
        <v>1</v>
      </c>
      <c r="E59" s="46">
        <f>1+E57</f>
        <v>28</v>
      </c>
      <c r="F59" s="78" t="s">
        <v>94</v>
      </c>
      <c r="G59" s="62" t="str">
        <f>[1]!wwsCheckbox(F59,59,FALSE)</f>
        <v>b</v>
      </c>
      <c r="H59" s="62" t="str">
        <f>[1]!wwsCheckbox(B59,59,FALSE)</f>
        <v>d</v>
      </c>
      <c r="I59" s="62" t="str">
        <f>[1]!wwsCheckbox(C59,59,FALSE)</f>
        <v>p</v>
      </c>
      <c r="J59" s="91" t="str">
        <f>IF(OR(F59=G59,F59=H59,F59=I59),F59,"")</f>
        <v>b</v>
      </c>
      <c r="K59" s="53"/>
      <c r="L59" s="52"/>
      <c r="M59" s="45"/>
    </row>
    <row r="60" spans="2:13" ht="30" customHeight="1" x14ac:dyDescent="0.3">
      <c r="B60" s="73"/>
      <c r="C60" s="36"/>
      <c r="D60" s="35"/>
      <c r="E60" s="46"/>
      <c r="F60" s="78"/>
      <c r="G60" s="62"/>
      <c r="H60" s="62"/>
      <c r="I60" s="62"/>
      <c r="J60" s="91"/>
      <c r="K60" s="52"/>
      <c r="L60" s="52"/>
      <c r="M60" s="45"/>
    </row>
    <row r="61" spans="2:13" ht="27.6" x14ac:dyDescent="0.3">
      <c r="B61" s="73" t="s">
        <v>111</v>
      </c>
      <c r="C61" s="36" t="s">
        <v>97</v>
      </c>
      <c r="D61" s="35">
        <f>IF(J61=F61,1,0)</f>
        <v>1</v>
      </c>
      <c r="E61" s="46">
        <f>1+E59</f>
        <v>29</v>
      </c>
      <c r="F61" s="78" t="s">
        <v>95</v>
      </c>
      <c r="G61" s="62" t="str">
        <f>[1]!wwsCheckbox(B61,61,FALSE)</f>
        <v>s</v>
      </c>
      <c r="H61" s="62" t="str">
        <f>[1]!wwsCheckbox(F61,61,FALSE)</f>
        <v>c</v>
      </c>
      <c r="I61" s="62" t="str">
        <f>[1]!wwsCheckbox(C61,61,FALSE)</f>
        <v>e</v>
      </c>
      <c r="J61" s="91" t="str">
        <f>IF(OR(F61=G61,F61=H61,F61=I61),F61,"")</f>
        <v>c</v>
      </c>
      <c r="K61" s="52"/>
      <c r="L61" s="52"/>
      <c r="M61" s="45"/>
    </row>
    <row r="62" spans="2:13" ht="30" customHeight="1" x14ac:dyDescent="0.3">
      <c r="B62" s="73"/>
      <c r="C62" s="36"/>
      <c r="D62" s="35"/>
      <c r="E62" s="46"/>
      <c r="F62" s="78"/>
      <c r="G62" s="62"/>
      <c r="H62" s="62"/>
      <c r="I62" s="62"/>
      <c r="J62" s="91"/>
      <c r="K62" s="52"/>
      <c r="L62" s="52"/>
      <c r="M62" s="45"/>
    </row>
    <row r="63" spans="2:13" ht="27.6" x14ac:dyDescent="0.3">
      <c r="B63" s="73" t="s">
        <v>94</v>
      </c>
      <c r="C63" s="36" t="s">
        <v>108</v>
      </c>
      <c r="D63" s="35">
        <f>IF(J63=F63,1,0)</f>
        <v>1</v>
      </c>
      <c r="E63" s="46">
        <f>1+E61</f>
        <v>30</v>
      </c>
      <c r="F63" s="78" t="s">
        <v>96</v>
      </c>
      <c r="G63" s="62" t="str">
        <f>[1]!wwsCheckbox(B63,63,FALSE)</f>
        <v>b</v>
      </c>
      <c r="H63" s="62" t="str">
        <f>[1]!wwsCheckbox(C63,63,FALSE)</f>
        <v>p</v>
      </c>
      <c r="I63" s="62" t="str">
        <f>[1]!wwsCheckbox(F63,63,FALSE)</f>
        <v>d</v>
      </c>
      <c r="J63" s="91" t="str">
        <f>IF(OR(F63=G63,F63=H63,F63=I63),F63,"")</f>
        <v>d</v>
      </c>
      <c r="K63" s="52"/>
      <c r="L63" s="52"/>
      <c r="M63" s="45"/>
    </row>
    <row r="64" spans="2:13" ht="30" customHeight="1" x14ac:dyDescent="0.3">
      <c r="B64" s="73"/>
      <c r="C64" s="36"/>
      <c r="D64" s="35"/>
      <c r="E64" s="46"/>
      <c r="F64" s="78"/>
      <c r="G64" s="62"/>
      <c r="H64" s="62"/>
      <c r="I64" s="62"/>
      <c r="J64" s="91"/>
      <c r="K64" s="52"/>
      <c r="L64" s="52"/>
      <c r="M64" s="45"/>
    </row>
    <row r="65" spans="2:13" ht="27.6" x14ac:dyDescent="0.3">
      <c r="B65" s="73" t="s">
        <v>107</v>
      </c>
      <c r="C65" s="36" t="s">
        <v>95</v>
      </c>
      <c r="D65" s="35">
        <f>IF(J65=F65,1,0)</f>
        <v>1</v>
      </c>
      <c r="E65" s="46">
        <f>1+E63</f>
        <v>31</v>
      </c>
      <c r="F65" s="78" t="s">
        <v>97</v>
      </c>
      <c r="G65" s="62" t="str">
        <f>[1]!wwsCheckbox(B65,65,FALSE)</f>
        <v>o</v>
      </c>
      <c r="H65" s="62" t="str">
        <f>[1]!wwsCheckbox(F65,65,FALSE)</f>
        <v>e</v>
      </c>
      <c r="I65" s="62" t="str">
        <f>[1]!wwsCheckbox(C65,65,FALSE)</f>
        <v>c</v>
      </c>
      <c r="J65" s="91" t="str">
        <f>IF(OR(F65=G65,F65=H65,F65=I65),F65,"")</f>
        <v>e</v>
      </c>
      <c r="K65" s="52"/>
      <c r="L65" s="52"/>
      <c r="M65" s="45"/>
    </row>
    <row r="66" spans="2:13" ht="30" customHeight="1" x14ac:dyDescent="0.3">
      <c r="B66" s="73"/>
      <c r="C66" s="36"/>
      <c r="D66" s="35"/>
      <c r="E66" s="46"/>
      <c r="F66" s="78"/>
      <c r="G66" s="62"/>
      <c r="H66" s="62"/>
      <c r="I66" s="62"/>
      <c r="J66" s="91"/>
      <c r="K66" s="52"/>
      <c r="L66" s="52"/>
      <c r="M66" s="45"/>
    </row>
    <row r="67" spans="2:13" ht="27.6" x14ac:dyDescent="0.3">
      <c r="B67" s="73" t="s">
        <v>112</v>
      </c>
      <c r="C67" s="36" t="s">
        <v>101</v>
      </c>
      <c r="D67" s="35">
        <f>IF(J67=F67,1,0)</f>
        <v>1</v>
      </c>
      <c r="E67" s="46">
        <v>32</v>
      </c>
      <c r="F67" s="78" t="s">
        <v>98</v>
      </c>
      <c r="G67" s="62" t="str">
        <f>[1]!wwsCheckbox(F67,67,FALSE)</f>
        <v>f</v>
      </c>
      <c r="H67" s="62" t="str">
        <f>[1]!wwsCheckbox(B67,67,FALSE)</f>
        <v>t</v>
      </c>
      <c r="I67" s="62" t="str">
        <f>[1]!wwsCheckbox(C67,67,FALSE)</f>
        <v>i</v>
      </c>
      <c r="J67" s="91" t="str">
        <f>IF(OR(F67=G67,F67=H67,F67=I67),F67,"")</f>
        <v>f</v>
      </c>
      <c r="K67" s="52"/>
      <c r="L67" s="52"/>
      <c r="M67" s="45"/>
    </row>
    <row r="68" spans="2:13" ht="30" customHeight="1" x14ac:dyDescent="0.3">
      <c r="B68" s="73"/>
      <c r="C68" s="36"/>
      <c r="D68" s="35"/>
      <c r="E68" s="46"/>
      <c r="F68" s="78"/>
      <c r="G68" s="62"/>
      <c r="H68" s="62"/>
      <c r="I68" s="62"/>
      <c r="J68" s="91"/>
      <c r="K68" s="52"/>
      <c r="L68" s="52"/>
      <c r="M68" s="45"/>
    </row>
    <row r="69" spans="2:13" ht="27.6" x14ac:dyDescent="0.3">
      <c r="B69" s="73" t="s">
        <v>109</v>
      </c>
      <c r="C69" s="36">
        <v>9</v>
      </c>
      <c r="D69" s="35">
        <f>IF(J69=F69,1,0)</f>
        <v>1</v>
      </c>
      <c r="E69" s="46">
        <f>1+E67</f>
        <v>33</v>
      </c>
      <c r="F69" s="78" t="s">
        <v>99</v>
      </c>
      <c r="G69" s="62" t="str">
        <f>[1]!wwsCheckbox(B69,69,FALSE)</f>
        <v>q</v>
      </c>
      <c r="H69" s="62">
        <f>[1]!wwsCheckbox(C69,69,FALSE)</f>
        <v>9</v>
      </c>
      <c r="I69" s="62" t="str">
        <f>[1]!wwsCheckbox(F69,69,FALSE)</f>
        <v>g</v>
      </c>
      <c r="J69" s="91" t="str">
        <f>IF(OR(F69=G69,F69=H69,F69=I69),F69,"")</f>
        <v>g</v>
      </c>
      <c r="K69" s="53"/>
      <c r="L69" s="52"/>
      <c r="M69" s="45"/>
    </row>
    <row r="70" spans="2:13" ht="30" customHeight="1" x14ac:dyDescent="0.3">
      <c r="B70" s="73"/>
      <c r="C70" s="36"/>
      <c r="D70" s="35"/>
      <c r="E70" s="46"/>
      <c r="F70" s="78"/>
      <c r="G70" s="62"/>
      <c r="H70" s="62"/>
      <c r="I70" s="62"/>
      <c r="J70" s="91"/>
      <c r="K70" s="52"/>
      <c r="L70" s="52"/>
      <c r="M70" s="45"/>
    </row>
    <row r="71" spans="2:13" ht="27.6" x14ac:dyDescent="0.3">
      <c r="D71" s="35">
        <f>IF(J71=F71,1,0)</f>
        <v>1</v>
      </c>
      <c r="E71" s="46">
        <f>1+E69</f>
        <v>34</v>
      </c>
      <c r="F71" s="78" t="s">
        <v>100</v>
      </c>
      <c r="G71" s="79" t="str">
        <f>[1]!wwsCheckbox(B69,71,FALSE)</f>
        <v>q</v>
      </c>
      <c r="H71" s="79" t="str">
        <f>[1]!wwsCheckbox(F71,71,FALSE)</f>
        <v>h</v>
      </c>
      <c r="I71" s="79">
        <f>[1]!wwsCheckbox(C69,71,FALSE)</f>
        <v>9</v>
      </c>
      <c r="J71" s="91" t="str">
        <f>IF(OR(F71=G71,F71=H71,F71=I71),F71,"")</f>
        <v>h</v>
      </c>
      <c r="K71" s="53"/>
      <c r="L71" s="52"/>
      <c r="M71" s="45"/>
    </row>
    <row r="72" spans="2:13" ht="30" customHeight="1" x14ac:dyDescent="0.3">
      <c r="B72" s="73"/>
      <c r="C72" s="36"/>
      <c r="D72" s="35"/>
      <c r="E72" s="46"/>
      <c r="F72" s="78"/>
      <c r="G72" s="62"/>
      <c r="H72" s="62"/>
      <c r="I72" s="62"/>
      <c r="J72" s="91"/>
      <c r="K72" s="52"/>
      <c r="L72" s="52"/>
      <c r="M72" s="45"/>
    </row>
    <row r="73" spans="2:13" ht="27.6" x14ac:dyDescent="0.35">
      <c r="B73" s="1" t="s">
        <v>104</v>
      </c>
      <c r="C73" s="1">
        <v>1</v>
      </c>
      <c r="D73" s="35">
        <f>IF(J73=F73,1,0)</f>
        <v>1</v>
      </c>
      <c r="E73" s="46">
        <f>1+E71</f>
        <v>35</v>
      </c>
      <c r="F73" s="78" t="s">
        <v>101</v>
      </c>
      <c r="G73" s="79" t="str">
        <f>[1]!wwsCheckbox(B73,73,FALSE)</f>
        <v>l</v>
      </c>
      <c r="H73" s="79" t="str">
        <f>[1]!wwsCheckbox(F73,73,FALSE)</f>
        <v>i</v>
      </c>
      <c r="I73" s="79">
        <f>[1]!wwsCheckbox(C73,73,FALSE)</f>
        <v>1</v>
      </c>
      <c r="J73" s="91" t="str">
        <f>IF(OR(F73=G73,F73=H73,F73=I73),F73,"")</f>
        <v>i</v>
      </c>
      <c r="K73" s="39"/>
      <c r="L73" s="60"/>
      <c r="M73" s="48"/>
    </row>
    <row r="74" spans="2:13" ht="30" customHeight="1" x14ac:dyDescent="0.3">
      <c r="B74" s="73"/>
      <c r="C74" s="36"/>
      <c r="D74" s="35"/>
      <c r="E74" s="46"/>
      <c r="F74" s="78"/>
      <c r="G74" s="62"/>
      <c r="H74" s="62"/>
      <c r="I74" s="62"/>
      <c r="J74" s="91"/>
      <c r="K74" s="52"/>
      <c r="L74" s="52"/>
      <c r="M74" s="45"/>
    </row>
    <row r="75" spans="2:13" ht="27.6" x14ac:dyDescent="0.35">
      <c r="B75" s="71" t="s">
        <v>101</v>
      </c>
      <c r="C75" s="36" t="s">
        <v>99</v>
      </c>
      <c r="D75" s="35">
        <f>IF(J75=F75,1,0)</f>
        <v>1</v>
      </c>
      <c r="E75" s="46">
        <f>1+E73</f>
        <v>36</v>
      </c>
      <c r="F75" s="78" t="s">
        <v>102</v>
      </c>
      <c r="G75" s="62" t="str">
        <f>[1]!wwsCheckbox(F75,75,FALSE)</f>
        <v>j</v>
      </c>
      <c r="H75" s="62" t="str">
        <f>[1]!wwsCheckbox(B75,75,FALSE)</f>
        <v>i</v>
      </c>
      <c r="I75" s="62" t="str">
        <f>[1]!wwsCheckbox(C75,75,FALSE)</f>
        <v>g</v>
      </c>
      <c r="J75" s="91" t="str">
        <f>IF(OR(F75=G75,F75=H75,F75=I75),F75,"")</f>
        <v>j</v>
      </c>
      <c r="K75" s="39"/>
      <c r="L75" s="59"/>
      <c r="M75" s="48"/>
    </row>
    <row r="76" spans="2:13" ht="30" customHeight="1" x14ac:dyDescent="0.3">
      <c r="B76" s="73"/>
      <c r="C76" s="36"/>
      <c r="D76" s="35"/>
      <c r="E76" s="46"/>
      <c r="F76" s="78"/>
      <c r="G76" s="62"/>
      <c r="H76" s="62"/>
      <c r="I76" s="62"/>
      <c r="J76" s="91"/>
      <c r="K76" s="52"/>
      <c r="L76" s="52"/>
      <c r="M76" s="45"/>
    </row>
    <row r="77" spans="2:13" ht="27.6" x14ac:dyDescent="0.35">
      <c r="B77" s="71" t="s">
        <v>100</v>
      </c>
      <c r="C77" s="36" t="s">
        <v>116</v>
      </c>
      <c r="D77" s="35">
        <f>IF(J77=F77,1,0)</f>
        <v>1</v>
      </c>
      <c r="E77" s="46">
        <f>1+E75</f>
        <v>37</v>
      </c>
      <c r="F77" s="78" t="s">
        <v>103</v>
      </c>
      <c r="G77" s="62" t="str">
        <f>[1]!wwsCheckbox(B77,77,FALSE)</f>
        <v>h</v>
      </c>
      <c r="H77" s="62" t="str">
        <f>[1]!wwsCheckbox(F77,77,FALSE)</f>
        <v>k</v>
      </c>
      <c r="I77" s="62" t="str">
        <f>[1]!wwsCheckbox(C77,77,FALSE)</f>
        <v>x</v>
      </c>
      <c r="J77" s="91" t="str">
        <f>IF(OR(F77=G77,F77=H77,F77=I77),F77,"")</f>
        <v>k</v>
      </c>
      <c r="K77" s="39"/>
      <c r="L77" s="59"/>
      <c r="M77" s="48"/>
    </row>
    <row r="78" spans="2:13" ht="30" customHeight="1" x14ac:dyDescent="0.3">
      <c r="B78" s="73"/>
      <c r="C78" s="36"/>
      <c r="D78" s="35"/>
      <c r="E78" s="46"/>
      <c r="F78" s="78"/>
      <c r="G78" s="62"/>
      <c r="H78" s="62"/>
      <c r="I78" s="62"/>
      <c r="J78" s="91"/>
      <c r="K78" s="52"/>
      <c r="L78" s="52"/>
      <c r="M78" s="45"/>
    </row>
    <row r="79" spans="2:13" ht="27.6" x14ac:dyDescent="0.35">
      <c r="B79" s="71">
        <v>1</v>
      </c>
      <c r="C79" s="36" t="s">
        <v>101</v>
      </c>
      <c r="D79" s="35">
        <f>IF(J79=F79,1,0)</f>
        <v>1</v>
      </c>
      <c r="E79" s="46">
        <f>E77+1</f>
        <v>38</v>
      </c>
      <c r="F79" s="78" t="s">
        <v>104</v>
      </c>
      <c r="G79" s="62">
        <f>[1]!wwsCheckbox(B79,79,FALSE)</f>
        <v>1</v>
      </c>
      <c r="H79" s="62" t="str">
        <f>[1]!wwsCheckbox(C79,79,FALSE)</f>
        <v>i</v>
      </c>
      <c r="I79" s="62" t="str">
        <f>[1]!wwsCheckbox(F79,79,FALSE)</f>
        <v>l</v>
      </c>
      <c r="J79" s="91" t="str">
        <f>IF(OR(F79=G79,F79=H79,F79=I79),F79,"")</f>
        <v>l</v>
      </c>
      <c r="K79" s="39"/>
      <c r="L79" s="59"/>
      <c r="M79" s="48"/>
    </row>
    <row r="80" spans="2:13" ht="30" customHeight="1" x14ac:dyDescent="0.3">
      <c r="B80" s="73"/>
      <c r="C80" s="36"/>
      <c r="D80" s="35"/>
      <c r="E80" s="46"/>
      <c r="F80" s="78"/>
      <c r="G80" s="62"/>
      <c r="H80" s="62"/>
      <c r="I80" s="62"/>
      <c r="J80" s="91"/>
      <c r="K80" s="52"/>
      <c r="L80" s="52"/>
      <c r="M80" s="45"/>
    </row>
    <row r="81" spans="2:13" ht="27.6" x14ac:dyDescent="0.35">
      <c r="B81" s="71" t="s">
        <v>106</v>
      </c>
      <c r="C81" s="36" t="s">
        <v>115</v>
      </c>
      <c r="D81" s="35">
        <f>IF(J81=F81,1,0)</f>
        <v>1</v>
      </c>
      <c r="E81" s="46">
        <f>E79+1</f>
        <v>39</v>
      </c>
      <c r="F81" s="78" t="s">
        <v>105</v>
      </c>
      <c r="G81" s="62" t="str">
        <f>[1]!wwsCheckbox(B81,81,FALSE)</f>
        <v>n</v>
      </c>
      <c r="H81" s="62" t="str">
        <f>[1]!wwsCheckbox(F81,81,FALSE)</f>
        <v>m</v>
      </c>
      <c r="I81" s="62" t="str">
        <f>[1]!wwsCheckbox(C81,81,FALSE)</f>
        <v>w</v>
      </c>
      <c r="J81" s="91" t="str">
        <f>IF(OR(F81=G81,F81=H81,F81=I81),F81,"")</f>
        <v>m</v>
      </c>
      <c r="K81" s="40"/>
      <c r="L81" s="59"/>
      <c r="M81" s="48"/>
    </row>
    <row r="82" spans="2:13" ht="30" customHeight="1" x14ac:dyDescent="0.3">
      <c r="B82" s="73"/>
      <c r="C82" s="36"/>
      <c r="D82" s="35"/>
      <c r="E82" s="46"/>
      <c r="F82" s="78"/>
      <c r="G82" s="62"/>
      <c r="H82" s="62"/>
      <c r="I82" s="62"/>
      <c r="J82" s="91"/>
      <c r="K82" s="52"/>
      <c r="L82" s="52"/>
      <c r="M82" s="45"/>
    </row>
    <row r="83" spans="2:13" ht="27.6" x14ac:dyDescent="0.35">
      <c r="B83" s="71" t="s">
        <v>100</v>
      </c>
      <c r="C83" s="36" t="s">
        <v>105</v>
      </c>
      <c r="D83" s="35">
        <f>IF(J83=F83,1,0)</f>
        <v>1</v>
      </c>
      <c r="E83" s="46">
        <f>E81+1</f>
        <v>40</v>
      </c>
      <c r="F83" s="78" t="s">
        <v>106</v>
      </c>
      <c r="G83" s="62" t="str">
        <f>[1]!wwsCheckbox(F83,83,FALSE)</f>
        <v>n</v>
      </c>
      <c r="H83" s="62" t="str">
        <f>[1]!wwsCheckbox(B83,83,FALSE)</f>
        <v>h</v>
      </c>
      <c r="I83" s="62" t="str">
        <f>[1]!wwsCheckbox(C83,83,FALSE)</f>
        <v>m</v>
      </c>
      <c r="J83" s="91" t="str">
        <f>IF(OR(F83=G83,F83=H83,F83=I83),F83,"")</f>
        <v>n</v>
      </c>
      <c r="K83" s="39"/>
      <c r="L83" s="59"/>
      <c r="M83" s="48"/>
    </row>
    <row r="84" spans="2:13" ht="30" customHeight="1" x14ac:dyDescent="0.3">
      <c r="B84" s="73"/>
      <c r="C84" s="36"/>
      <c r="D84" s="35"/>
      <c r="E84" s="46"/>
      <c r="F84" s="78"/>
      <c r="G84" s="62"/>
      <c r="H84" s="62"/>
      <c r="I84" s="62"/>
      <c r="J84" s="91"/>
      <c r="K84" s="52"/>
      <c r="L84" s="52"/>
      <c r="M84" s="45"/>
    </row>
    <row r="85" spans="2:13" ht="27.6" x14ac:dyDescent="0.35">
      <c r="B85" s="71" t="s">
        <v>95</v>
      </c>
      <c r="C85" s="36" t="s">
        <v>97</v>
      </c>
      <c r="D85" s="35">
        <f>IF(J85=F85,1,0)</f>
        <v>1</v>
      </c>
      <c r="E85" s="46">
        <f>E83+1</f>
        <v>41</v>
      </c>
      <c r="F85" s="78" t="s">
        <v>107</v>
      </c>
      <c r="G85" s="62" t="str">
        <f>[1]!wwsCheckbox(B85,85,FALSE)</f>
        <v>c</v>
      </c>
      <c r="H85" s="62" t="str">
        <f>[1]!wwsCheckbox(C85,85,FALSE)</f>
        <v>e</v>
      </c>
      <c r="I85" s="62" t="str">
        <f>[1]!wwsCheckbox(F85,85,FALSE)</f>
        <v>o</v>
      </c>
      <c r="J85" s="91" t="str">
        <f>IF(OR(F85=G85,F85=H85,F85=I85),F85,"")</f>
        <v>o</v>
      </c>
      <c r="K85" s="39"/>
      <c r="L85" s="59"/>
      <c r="M85" s="48"/>
    </row>
    <row r="86" spans="2:13" ht="30" customHeight="1" x14ac:dyDescent="0.3">
      <c r="B86" s="73"/>
      <c r="C86" s="36"/>
      <c r="D86" s="35"/>
      <c r="E86" s="46"/>
      <c r="F86" s="78"/>
      <c r="G86" s="62"/>
      <c r="H86" s="62"/>
      <c r="I86" s="62"/>
      <c r="J86" s="91"/>
      <c r="K86" s="52"/>
      <c r="L86" s="52"/>
      <c r="M86" s="45"/>
    </row>
    <row r="87" spans="2:13" ht="27.6" x14ac:dyDescent="0.35">
      <c r="B87" s="71" t="s">
        <v>109</v>
      </c>
      <c r="C87" s="36" t="s">
        <v>94</v>
      </c>
      <c r="D87" s="35">
        <f>IF(J87=F87,1,0)</f>
        <v>1</v>
      </c>
      <c r="E87" s="46">
        <f>E85+1</f>
        <v>42</v>
      </c>
      <c r="F87" s="78" t="s">
        <v>108</v>
      </c>
      <c r="G87" s="79" t="str">
        <f>[1]!wwsCheckbox(B87,87,FALSE)</f>
        <v>q</v>
      </c>
      <c r="H87" s="79" t="str">
        <f>[1]!wwsCheckbox(F87,87,FALSE)</f>
        <v>p</v>
      </c>
      <c r="I87" s="79" t="str">
        <f>[1]!wwsCheckbox(C87,87,FALSE)</f>
        <v>b</v>
      </c>
      <c r="J87" s="91" t="str">
        <f>IF(OR(F87=G87,F87=H87,F87=I87),F87,"")</f>
        <v>p</v>
      </c>
      <c r="K87" s="39"/>
      <c r="L87" s="59"/>
      <c r="M87" s="48"/>
    </row>
    <row r="88" spans="2:13" ht="30" customHeight="1" x14ac:dyDescent="0.3">
      <c r="B88" s="73"/>
      <c r="C88" s="36"/>
      <c r="D88" s="35"/>
      <c r="E88" s="46"/>
      <c r="F88" s="78"/>
      <c r="G88" s="62"/>
      <c r="H88" s="62"/>
      <c r="I88" s="62"/>
      <c r="J88" s="91"/>
      <c r="K88" s="52"/>
      <c r="L88" s="52"/>
      <c r="M88" s="45"/>
    </row>
    <row r="89" spans="2:13" ht="27.6" x14ac:dyDescent="0.35">
      <c r="B89" s="71" t="s">
        <v>108</v>
      </c>
      <c r="C89" s="36" t="s">
        <v>96</v>
      </c>
      <c r="D89" s="35">
        <f>IF(J89=F89,1,0)</f>
        <v>1</v>
      </c>
      <c r="E89" s="46">
        <f>E87+1</f>
        <v>43</v>
      </c>
      <c r="F89" s="78" t="s">
        <v>109</v>
      </c>
      <c r="G89" s="62" t="str">
        <f>[1]!wwsCheckbox(F89,89,FALSE)</f>
        <v>q</v>
      </c>
      <c r="H89" s="62" t="str">
        <f>[1]!wwsCheckbox(B89,89,FALSE)</f>
        <v>p</v>
      </c>
      <c r="I89" s="62" t="str">
        <f>[1]!wwsCheckbox(C89,89,FALSE)</f>
        <v>d</v>
      </c>
      <c r="J89" s="91" t="str">
        <f>IF(OR(F89=G89,F89=H89,F89=I89),F89,"")</f>
        <v>q</v>
      </c>
      <c r="K89" s="39"/>
      <c r="L89" s="59"/>
      <c r="M89" s="48"/>
    </row>
    <row r="90" spans="2:13" ht="30" customHeight="1" x14ac:dyDescent="0.3">
      <c r="B90" s="73"/>
      <c r="C90" s="36"/>
      <c r="D90" s="35"/>
      <c r="E90" s="46"/>
      <c r="F90" s="78"/>
      <c r="G90" s="62"/>
      <c r="H90" s="62"/>
      <c r="I90" s="62"/>
      <c r="J90" s="91"/>
      <c r="K90" s="52"/>
      <c r="L90" s="52"/>
      <c r="M90" s="45"/>
    </row>
    <row r="91" spans="2:13" ht="27.6" x14ac:dyDescent="0.35">
      <c r="B91" s="71" t="s">
        <v>106</v>
      </c>
      <c r="C91" s="36" t="s">
        <v>100</v>
      </c>
      <c r="D91" s="35">
        <f>IF(J91=F91,1,0)</f>
        <v>1</v>
      </c>
      <c r="E91" s="46">
        <f>E89+1</f>
        <v>44</v>
      </c>
      <c r="F91" s="78" t="s">
        <v>110</v>
      </c>
      <c r="G91" s="62" t="str">
        <f>[1]!wwsCheckbox(B91,91,FALSE)</f>
        <v>n</v>
      </c>
      <c r="H91" s="62" t="str">
        <f>[1]!wwsCheckbox(F91,91,FALSE)</f>
        <v>r</v>
      </c>
      <c r="I91" s="62" t="str">
        <f>[1]!wwsCheckbox(C91,91,FALSE)</f>
        <v>h</v>
      </c>
      <c r="J91" s="91" t="str">
        <f>IF(OR(F91=G91,F91=H91,F91=I91),F91,"")</f>
        <v>r</v>
      </c>
      <c r="K91" s="40"/>
      <c r="L91" s="59"/>
      <c r="M91" s="48"/>
    </row>
    <row r="92" spans="2:13" ht="30" customHeight="1" x14ac:dyDescent="0.3">
      <c r="B92" s="73"/>
      <c r="C92" s="36"/>
      <c r="D92" s="35"/>
      <c r="E92" s="46"/>
      <c r="F92" s="78"/>
      <c r="G92" s="62"/>
      <c r="H92" s="62"/>
      <c r="I92" s="62"/>
      <c r="J92" s="91"/>
      <c r="K92" s="52"/>
      <c r="L92" s="52"/>
      <c r="M92" s="45"/>
    </row>
    <row r="93" spans="2:13" ht="27.6" x14ac:dyDescent="0.35">
      <c r="B93" s="71" t="s">
        <v>95</v>
      </c>
      <c r="C93" s="36" t="s">
        <v>118</v>
      </c>
      <c r="D93" s="35">
        <f>IF(J93=F93,1,0)</f>
        <v>1</v>
      </c>
      <c r="E93" s="46">
        <f>E91+1</f>
        <v>45</v>
      </c>
      <c r="F93" s="78" t="s">
        <v>111</v>
      </c>
      <c r="G93" s="62" t="str">
        <f>[1]!wwsCheckbox(B93,93,FALSE)</f>
        <v>c</v>
      </c>
      <c r="H93" s="62" t="str">
        <f>[1]!wwsCheckbox(C93,93,FALSE)</f>
        <v>z</v>
      </c>
      <c r="I93" s="62" t="str">
        <f>[1]!wwsCheckbox(F93,93,FALSE)</f>
        <v>s</v>
      </c>
      <c r="J93" s="91" t="str">
        <f>IF(OR(F93=G93,F93=H93,F93=I93),F93,"")</f>
        <v>s</v>
      </c>
      <c r="K93" s="39"/>
      <c r="L93" s="59"/>
      <c r="M93" s="48"/>
    </row>
    <row r="94" spans="2:13" ht="30" customHeight="1" x14ac:dyDescent="0.3">
      <c r="B94" s="73"/>
      <c r="C94" s="36"/>
      <c r="D94" s="35"/>
      <c r="E94" s="46"/>
      <c r="F94" s="78"/>
      <c r="G94" s="62"/>
      <c r="H94" s="62"/>
      <c r="I94" s="62"/>
      <c r="J94" s="91"/>
      <c r="K94" s="52"/>
      <c r="L94" s="52"/>
      <c r="M94" s="45"/>
    </row>
    <row r="95" spans="2:13" ht="27.6" x14ac:dyDescent="0.3">
      <c r="B95" s="71" t="s">
        <v>101</v>
      </c>
      <c r="C95" s="36" t="s">
        <v>98</v>
      </c>
      <c r="D95" s="35">
        <f>IF(J95=F95,1,0)</f>
        <v>1</v>
      </c>
      <c r="E95" s="46">
        <f>E93+1</f>
        <v>46</v>
      </c>
      <c r="F95" s="78" t="s">
        <v>112</v>
      </c>
      <c r="G95" s="62" t="str">
        <f>[1]!wwsCheckbox(B95,95,FALSE)</f>
        <v>i</v>
      </c>
      <c r="H95" s="62" t="str">
        <f>[1]!wwsCheckbox(F95,95,FALSE)</f>
        <v>t</v>
      </c>
      <c r="I95" s="62" t="str">
        <f>[1]!wwsCheckbox(C95,95,FALSE)</f>
        <v>f</v>
      </c>
      <c r="J95" s="91" t="str">
        <f>IF(OR(F95=G95,F95=H95,F95=I95),F95,"")</f>
        <v>t</v>
      </c>
      <c r="K95" s="39"/>
      <c r="L95" s="59"/>
      <c r="M95" s="52"/>
    </row>
    <row r="96" spans="2:13" ht="30" customHeight="1" x14ac:dyDescent="0.3">
      <c r="B96" s="73"/>
      <c r="C96" s="36"/>
      <c r="D96" s="35"/>
      <c r="E96" s="46"/>
      <c r="F96" s="78"/>
      <c r="G96" s="62"/>
      <c r="H96" s="62"/>
      <c r="I96" s="62"/>
      <c r="J96" s="91"/>
      <c r="K96" s="52"/>
      <c r="L96" s="52"/>
      <c r="M96" s="45"/>
    </row>
    <row r="97" spans="1:13" ht="27.6" x14ac:dyDescent="0.3">
      <c r="B97" s="71" t="s">
        <v>106</v>
      </c>
      <c r="C97" s="36" t="s">
        <v>115</v>
      </c>
      <c r="D97" s="35">
        <f>IF(J97=F97,1,0)</f>
        <v>1</v>
      </c>
      <c r="E97" s="46">
        <f>E95+1</f>
        <v>47</v>
      </c>
      <c r="F97" s="78" t="s">
        <v>113</v>
      </c>
      <c r="G97" s="62" t="str">
        <f>[1]!wwsCheckbox(F97,97,FALSE)</f>
        <v>u</v>
      </c>
      <c r="H97" s="62" t="str">
        <f>[1]!wwsCheckbox(B97,97,FALSE)</f>
        <v>n</v>
      </c>
      <c r="I97" s="62" t="str">
        <f>[1]!wwsCheckbox(C97,97,FALSE)</f>
        <v>w</v>
      </c>
      <c r="J97" s="91" t="str">
        <f>IF(OR(F97=G97,F97=H97,F97=I97),F97,"")</f>
        <v>u</v>
      </c>
      <c r="K97" s="39"/>
      <c r="L97" s="59"/>
      <c r="M97" s="52"/>
    </row>
    <row r="98" spans="1:13" ht="30" customHeight="1" x14ac:dyDescent="0.3">
      <c r="B98" s="73"/>
      <c r="C98" s="36"/>
      <c r="D98" s="35"/>
      <c r="E98" s="46"/>
      <c r="F98" s="78"/>
      <c r="G98" s="62"/>
      <c r="H98" s="62"/>
      <c r="I98" s="62"/>
      <c r="J98" s="91"/>
      <c r="K98" s="52"/>
      <c r="L98" s="52"/>
      <c r="M98" s="45"/>
    </row>
    <row r="99" spans="1:13" ht="27.6" x14ac:dyDescent="0.3">
      <c r="B99" s="71" t="s">
        <v>116</v>
      </c>
      <c r="C99" s="36" t="s">
        <v>115</v>
      </c>
      <c r="D99" s="35">
        <f>IF(J99=F99,1,0)</f>
        <v>1</v>
      </c>
      <c r="E99" s="46">
        <f>E97+1</f>
        <v>48</v>
      </c>
      <c r="F99" s="78" t="s">
        <v>114</v>
      </c>
      <c r="G99" s="62" t="str">
        <f>[1]!wwsCheckbox(B99,99,FALSE)</f>
        <v>x</v>
      </c>
      <c r="H99" s="62" t="str">
        <f>[1]!wwsCheckbox(C99,99,FALSE)</f>
        <v>w</v>
      </c>
      <c r="I99" s="62" t="str">
        <f>[1]!wwsCheckbox(F99,99,FALSE)</f>
        <v>v</v>
      </c>
      <c r="J99" s="91" t="str">
        <f>IF(OR(F99=G99,F99=H99,F99=I99),F99,"")</f>
        <v>v</v>
      </c>
      <c r="K99" s="39"/>
      <c r="L99" s="59"/>
      <c r="M99" s="52"/>
    </row>
    <row r="100" spans="1:13" ht="30" customHeight="1" x14ac:dyDescent="0.3">
      <c r="B100" s="73"/>
      <c r="C100" s="36"/>
      <c r="D100" s="35"/>
      <c r="E100" s="46"/>
      <c r="F100" s="78"/>
      <c r="G100" s="62"/>
      <c r="H100" s="62"/>
      <c r="I100" s="62"/>
      <c r="J100" s="91"/>
      <c r="K100" s="52"/>
      <c r="L100" s="52"/>
      <c r="M100" s="45"/>
    </row>
    <row r="101" spans="1:13" ht="27.6" x14ac:dyDescent="0.3">
      <c r="B101" s="71" t="s">
        <v>105</v>
      </c>
      <c r="C101" s="36" t="s">
        <v>114</v>
      </c>
      <c r="D101" s="35">
        <f>IF(J101=F101,1,0)</f>
        <v>1</v>
      </c>
      <c r="E101" s="46">
        <f>E99+1</f>
        <v>49</v>
      </c>
      <c r="F101" s="78" t="s">
        <v>115</v>
      </c>
      <c r="G101" s="79" t="str">
        <f>[1]!wwsCheckbox(B101,98,FALSE)</f>
        <v>m</v>
      </c>
      <c r="H101" s="79" t="str">
        <f>[1]!wwsCheckbox(F101,98,FALSE)</f>
        <v>w</v>
      </c>
      <c r="I101" s="79" t="str">
        <f>[1]!wwsCheckbox(C101,98,FALSE)</f>
        <v>v</v>
      </c>
      <c r="J101" s="91" t="str">
        <f>IF(OR(F101=G101,F101=H101,F101=I101),F101,"")</f>
        <v>w</v>
      </c>
      <c r="K101" s="40"/>
      <c r="L101" s="59"/>
      <c r="M101" s="52"/>
    </row>
    <row r="102" spans="1:13" ht="30" customHeight="1" x14ac:dyDescent="0.3">
      <c r="B102" s="73"/>
      <c r="C102" s="36"/>
      <c r="D102" s="35"/>
      <c r="E102" s="46"/>
      <c r="F102" s="78"/>
      <c r="G102" s="62"/>
      <c r="H102" s="62"/>
      <c r="I102" s="62"/>
      <c r="J102" s="91"/>
      <c r="K102" s="52"/>
      <c r="L102" s="52"/>
      <c r="M102" s="45"/>
    </row>
    <row r="103" spans="1:13" ht="27.6" x14ac:dyDescent="0.3">
      <c r="B103" s="71" t="s">
        <v>117</v>
      </c>
      <c r="C103" s="36" t="s">
        <v>112</v>
      </c>
      <c r="D103" s="35">
        <f>IF(J103=F103,1,0)</f>
        <v>1</v>
      </c>
      <c r="E103" s="46">
        <f>E101+1</f>
        <v>50</v>
      </c>
      <c r="F103" s="78" t="s">
        <v>116</v>
      </c>
      <c r="G103" s="62" t="str">
        <f>[1]!wwsCheckbox(F103,96,FALSE)</f>
        <v>x</v>
      </c>
      <c r="H103" s="62" t="str">
        <f>[1]!wwsCheckbox(B103,96,FALSE)</f>
        <v>y</v>
      </c>
      <c r="I103" s="62" t="str">
        <f>[1]!wwsCheckbox(C103,96,FALSE)</f>
        <v>t</v>
      </c>
      <c r="J103" s="91" t="str">
        <f>IF(OR(F103=G103,F103=H103,F103=I103),F103,"")</f>
        <v>x</v>
      </c>
      <c r="K103" s="39"/>
      <c r="L103" s="59"/>
      <c r="M103" s="52"/>
    </row>
    <row r="104" spans="1:13" ht="30" customHeight="1" x14ac:dyDescent="0.3">
      <c r="B104" s="73"/>
      <c r="C104" s="36"/>
      <c r="D104" s="35"/>
      <c r="E104" s="46"/>
      <c r="F104" s="78"/>
      <c r="G104" s="62"/>
      <c r="H104" s="62"/>
      <c r="I104" s="62"/>
      <c r="J104" s="91"/>
      <c r="K104" s="52"/>
      <c r="L104" s="52"/>
      <c r="M104" s="45"/>
    </row>
    <row r="105" spans="1:13" ht="27.6" x14ac:dyDescent="0.3">
      <c r="B105" s="71" t="s">
        <v>116</v>
      </c>
      <c r="C105" s="36" t="s">
        <v>98</v>
      </c>
      <c r="D105" s="35">
        <f>IF(J105=F105,1,0)</f>
        <v>1</v>
      </c>
      <c r="E105" s="46">
        <f>E103+1</f>
        <v>51</v>
      </c>
      <c r="F105" s="78" t="s">
        <v>117</v>
      </c>
      <c r="G105" s="62" t="str">
        <f>[1]!wwsCheckbox(B105,94,FALSE)</f>
        <v>x</v>
      </c>
      <c r="H105" s="62" t="str">
        <f>[1]!wwsCheckbox(F105,94,FALSE)</f>
        <v>y</v>
      </c>
      <c r="I105" s="62" t="str">
        <f>[1]!wwsCheckbox(C105,94,FALSE)</f>
        <v>f</v>
      </c>
      <c r="J105" s="91" t="str">
        <f>IF(OR(F105=G105,F105=H105,F105=I105),F105,"")</f>
        <v>y</v>
      </c>
      <c r="K105" s="39"/>
      <c r="L105" s="59"/>
      <c r="M105" s="52"/>
    </row>
    <row r="106" spans="1:13" ht="30" customHeight="1" x14ac:dyDescent="0.3">
      <c r="B106" s="73"/>
      <c r="C106" s="36"/>
      <c r="D106" s="35"/>
      <c r="E106" s="46"/>
      <c r="F106" s="78"/>
      <c r="G106" s="62"/>
      <c r="H106" s="62"/>
      <c r="I106" s="62"/>
      <c r="J106" s="91"/>
      <c r="K106" s="52"/>
      <c r="L106" s="52"/>
      <c r="M106" s="45"/>
    </row>
    <row r="107" spans="1:13" ht="27.6" x14ac:dyDescent="0.3">
      <c r="B107" s="71" t="s">
        <v>111</v>
      </c>
      <c r="C107" s="36">
        <v>2</v>
      </c>
      <c r="D107" s="35">
        <f>IF(J107=F107,1,0)</f>
        <v>1</v>
      </c>
      <c r="E107" s="46">
        <f>E105+1</f>
        <v>52</v>
      </c>
      <c r="F107" s="78" t="s">
        <v>118</v>
      </c>
      <c r="G107" s="62" t="str">
        <f>[1]!wwsCheckbox(B107,92,FALSE)</f>
        <v>s</v>
      </c>
      <c r="H107" s="88">
        <f>[1]!wwsCheckbox(C107,92,FALSE)</f>
        <v>2</v>
      </c>
      <c r="I107" s="62" t="str">
        <f>[1]!wwsCheckbox(F107,92,FALSE)</f>
        <v>z</v>
      </c>
      <c r="J107" s="91" t="str">
        <f>IF(OR(F107=G107,F107=H107,F107=I107),F107,"")</f>
        <v>z</v>
      </c>
      <c r="K107" s="89">
        <f>SUM(D57:D107)/26</f>
        <v>1</v>
      </c>
      <c r="L107" s="59"/>
      <c r="M107" s="52"/>
    </row>
    <row r="108" spans="1:13" ht="30" customHeight="1" x14ac:dyDescent="0.3">
      <c r="B108" s="73" t="s">
        <v>107</v>
      </c>
      <c r="C108" s="36" t="s">
        <v>94</v>
      </c>
      <c r="D108" s="35"/>
      <c r="E108" s="46"/>
      <c r="F108" s="78"/>
      <c r="G108" s="62"/>
      <c r="H108" s="62"/>
      <c r="I108" s="62"/>
      <c r="J108" s="91"/>
      <c r="K108" s="52"/>
      <c r="L108" s="52"/>
      <c r="M108" s="45"/>
    </row>
    <row r="109" spans="1:13" ht="27.6" x14ac:dyDescent="0.3">
      <c r="A109" s="1" t="s">
        <v>1</v>
      </c>
      <c r="B109" s="71" t="s">
        <v>107</v>
      </c>
      <c r="C109" s="36" t="s">
        <v>97</v>
      </c>
      <c r="D109" s="35">
        <f>IF(OR(A109=G109,A109=H109,A109=I109),1,0)</f>
        <v>1</v>
      </c>
      <c r="E109" s="46">
        <f>E107+1</f>
        <v>53</v>
      </c>
      <c r="F109" s="78" t="s">
        <v>69</v>
      </c>
      <c r="G109" s="62" t="str">
        <f>[1]!wwsCheckbox(B109,90,FALSE)</f>
        <v>o</v>
      </c>
      <c r="H109" s="62" t="str">
        <f>[1]!wwsCheckbox(A109,90,FALSE)</f>
        <v>a</v>
      </c>
      <c r="I109" s="62" t="str">
        <f>[1]!wwsCheckbox(C109,90,FALSE)</f>
        <v>e</v>
      </c>
      <c r="J109" s="91" t="str">
        <f>IF(OR(A109=G109,A109=H109,A109=I109),CONCATENATE(F109," ",A109),"")</f>
        <v>A a</v>
      </c>
      <c r="K109" s="52"/>
      <c r="L109" s="59"/>
      <c r="M109" s="52"/>
    </row>
    <row r="110" spans="1:13" ht="30" customHeight="1" x14ac:dyDescent="0.3">
      <c r="B110" s="73"/>
      <c r="C110" s="36"/>
      <c r="D110" s="35"/>
      <c r="E110" s="46"/>
      <c r="F110" s="78"/>
      <c r="G110" s="62"/>
      <c r="H110" s="62"/>
      <c r="I110" s="62"/>
      <c r="J110" s="91"/>
      <c r="K110" s="52"/>
      <c r="L110" s="52"/>
      <c r="M110" s="45"/>
    </row>
    <row r="111" spans="1:13" ht="27.6" x14ac:dyDescent="0.3">
      <c r="A111" s="1" t="s">
        <v>94</v>
      </c>
      <c r="B111" s="73" t="s">
        <v>96</v>
      </c>
      <c r="C111" s="36" t="s">
        <v>108</v>
      </c>
      <c r="D111" s="35">
        <f>IF(OR(A111=G111,A111=H111,A111=I111),1,0)</f>
        <v>1</v>
      </c>
      <c r="E111" s="46">
        <f>1+E109</f>
        <v>54</v>
      </c>
      <c r="F111" s="78" t="s">
        <v>70</v>
      </c>
      <c r="G111" s="79" t="str">
        <f>[1]!wwsCheckbox(A111,88,FALSE)</f>
        <v>b</v>
      </c>
      <c r="H111" s="62" t="str">
        <f>[1]!wwsCheckbox(B111,88,FALSE)</f>
        <v>d</v>
      </c>
      <c r="I111" s="62" t="str">
        <f>[1]!wwsCheckbox(C111,88,FALSE)</f>
        <v>p</v>
      </c>
      <c r="J111" s="91" t="str">
        <f>IF(OR(A111=G111,A111=H111,A111=I111),CONCATENATE(F111," ",A111),"")</f>
        <v>B b</v>
      </c>
      <c r="K111" s="90"/>
      <c r="L111" s="90"/>
      <c r="M111" s="90"/>
    </row>
    <row r="112" spans="1:13" ht="30" customHeight="1" x14ac:dyDescent="0.3">
      <c r="B112" s="73"/>
      <c r="C112" s="36"/>
      <c r="D112" s="35"/>
      <c r="E112" s="46"/>
      <c r="F112" s="78"/>
      <c r="G112" s="62"/>
      <c r="H112" s="62"/>
      <c r="I112" s="62"/>
      <c r="J112" s="91"/>
      <c r="K112" s="52"/>
      <c r="L112" s="52"/>
      <c r="M112" s="45"/>
    </row>
    <row r="113" spans="1:13" ht="27.6" x14ac:dyDescent="0.3">
      <c r="A113" s="1" t="s">
        <v>95</v>
      </c>
      <c r="B113" s="73" t="s">
        <v>111</v>
      </c>
      <c r="C113" s="36" t="s">
        <v>97</v>
      </c>
      <c r="D113" s="35">
        <f>IF(OR(F113=UPPER(G113),F113=UPPER(H113),F113=UPPER(I113)),1,0)</f>
        <v>1</v>
      </c>
      <c r="E113" s="46">
        <f>1+E111</f>
        <v>55</v>
      </c>
      <c r="F113" s="78" t="s">
        <v>71</v>
      </c>
      <c r="G113" s="62" t="str">
        <f>[1]!wwsCheckbox(B113,86,FALSE)</f>
        <v>s</v>
      </c>
      <c r="H113" s="79" t="str">
        <f>[1]!wwsCheckbox(A113,86,FALSE)</f>
        <v>c</v>
      </c>
      <c r="I113" s="62" t="str">
        <f>[1]!wwsCheckbox(C113,86,FALSE)</f>
        <v>e</v>
      </c>
      <c r="J113" s="91" t="str">
        <f>IF(OR(A113=G113,A113=H113,A113=I113),CONCATENATE(F113," ",A113),"")</f>
        <v>C c</v>
      </c>
      <c r="K113" s="90"/>
      <c r="L113" s="90"/>
      <c r="M113" s="90"/>
    </row>
    <row r="114" spans="1:13" ht="30" customHeight="1" x14ac:dyDescent="0.3">
      <c r="B114" s="73"/>
      <c r="C114" s="36"/>
      <c r="D114" s="35"/>
      <c r="E114" s="46"/>
      <c r="F114" s="78"/>
      <c r="G114" s="62"/>
      <c r="H114" s="62"/>
      <c r="I114" s="62"/>
      <c r="J114" s="91"/>
      <c r="K114" s="52"/>
      <c r="L114" s="52"/>
      <c r="M114" s="45"/>
    </row>
    <row r="115" spans="1:13" ht="27.6" x14ac:dyDescent="0.3">
      <c r="A115" s="1" t="s">
        <v>96</v>
      </c>
      <c r="B115" s="73" t="s">
        <v>94</v>
      </c>
      <c r="C115" s="36" t="s">
        <v>108</v>
      </c>
      <c r="D115" s="35">
        <f>IF(OR(F115=UPPER(G115),F115=UPPER(H115),F115=UPPER(I115)),1,0)</f>
        <v>1</v>
      </c>
      <c r="E115" s="46">
        <f>1+E113</f>
        <v>56</v>
      </c>
      <c r="F115" s="78" t="s">
        <v>73</v>
      </c>
      <c r="G115" s="62" t="str">
        <f>[1]!wwsCheckbox(B115,84,FALSE)</f>
        <v>b</v>
      </c>
      <c r="H115" s="62" t="str">
        <f>[1]!wwsCheckbox(C115,84,FALSE)</f>
        <v>p</v>
      </c>
      <c r="I115" s="79" t="str">
        <f>[1]!wwsCheckbox(A115,84,FALSE)</f>
        <v>d</v>
      </c>
      <c r="J115" s="91" t="str">
        <f>IF(OR(A115=G115,A115=H115,A115=I115),CONCATENATE(F115," ",A115),"")</f>
        <v>D d</v>
      </c>
      <c r="K115" s="90"/>
      <c r="L115" s="90"/>
      <c r="M115" s="90"/>
    </row>
    <row r="116" spans="1:13" ht="30" customHeight="1" x14ac:dyDescent="0.3">
      <c r="B116" s="73"/>
      <c r="C116" s="36"/>
      <c r="D116" s="35"/>
      <c r="E116" s="46"/>
      <c r="F116" s="78"/>
      <c r="G116" s="62"/>
      <c r="H116" s="62"/>
      <c r="I116" s="62"/>
      <c r="J116" s="91"/>
      <c r="K116" s="52"/>
      <c r="L116" s="52"/>
      <c r="M116" s="45"/>
    </row>
    <row r="117" spans="1:13" ht="27.6" x14ac:dyDescent="0.3">
      <c r="A117" s="1" t="s">
        <v>97</v>
      </c>
      <c r="B117" s="73" t="s">
        <v>107</v>
      </c>
      <c r="C117" s="36" t="s">
        <v>95</v>
      </c>
      <c r="D117" s="35">
        <f>IF(OR(F117=UPPER(G117),F117=UPPER(H117),F117=UPPER(I117)),1,0)</f>
        <v>1</v>
      </c>
      <c r="E117" s="46">
        <f>1+E115</f>
        <v>57</v>
      </c>
      <c r="F117" s="78" t="s">
        <v>75</v>
      </c>
      <c r="G117" s="62" t="str">
        <f>[1]!wwsCheckbox(B117,82,FALSE)</f>
        <v>o</v>
      </c>
      <c r="H117" s="79" t="str">
        <f>[1]!wwsCheckbox(A117,82,FALSE)</f>
        <v>e</v>
      </c>
      <c r="I117" s="62" t="str">
        <f>[1]!wwsCheckbox(C117,82,FALSE)</f>
        <v>c</v>
      </c>
      <c r="J117" s="91" t="str">
        <f>IF(OR(A117=G117,A117=H117,A117=I117),CONCATENATE(F117," ",A117),"")</f>
        <v>E e</v>
      </c>
      <c r="K117" s="90"/>
      <c r="L117" s="90"/>
      <c r="M117" s="90"/>
    </row>
    <row r="118" spans="1:13" ht="30" customHeight="1" x14ac:dyDescent="0.3">
      <c r="B118" s="73"/>
      <c r="C118" s="36"/>
      <c r="D118" s="35"/>
      <c r="E118" s="46"/>
      <c r="F118" s="78"/>
      <c r="G118" s="62"/>
      <c r="H118" s="62"/>
      <c r="I118" s="62"/>
      <c r="J118" s="91"/>
      <c r="K118" s="52"/>
      <c r="L118" s="52"/>
      <c r="M118" s="45"/>
    </row>
    <row r="119" spans="1:13" ht="27.6" x14ac:dyDescent="0.3">
      <c r="A119" s="1" t="s">
        <v>98</v>
      </c>
      <c r="B119" s="73" t="s">
        <v>112</v>
      </c>
      <c r="C119" s="36" t="s">
        <v>101</v>
      </c>
      <c r="D119" s="35">
        <f>IF(OR(F119=UPPER(G119),F119=UPPER(H119),F119=UPPER(I119)),1,0)</f>
        <v>1</v>
      </c>
      <c r="E119" s="46">
        <f>E117+1</f>
        <v>58</v>
      </c>
      <c r="F119" s="78" t="s">
        <v>76</v>
      </c>
      <c r="G119" s="79" t="str">
        <f>[1]!wwsCheckbox(A119,80,FALSE)</f>
        <v>f</v>
      </c>
      <c r="H119" s="62" t="str">
        <f>[1]!wwsCheckbox(B119,80,FALSE)</f>
        <v>t</v>
      </c>
      <c r="I119" s="62" t="str">
        <f>[1]!wwsCheckbox(C119,80,FALSE)</f>
        <v>i</v>
      </c>
      <c r="J119" s="91" t="str">
        <f>IF(OR(A119=G119,A119=H119,A119=I119),CONCATENATE(F119," ",A119),"")</f>
        <v>F f</v>
      </c>
      <c r="K119" s="90"/>
      <c r="L119" s="90"/>
      <c r="M119" s="90"/>
    </row>
    <row r="120" spans="1:13" ht="30" customHeight="1" x14ac:dyDescent="0.3">
      <c r="B120" s="73"/>
      <c r="C120" s="36"/>
      <c r="D120" s="35"/>
      <c r="E120" s="46"/>
      <c r="F120" s="78"/>
      <c r="G120" s="62"/>
      <c r="H120" s="62"/>
      <c r="I120" s="62"/>
      <c r="J120" s="91"/>
      <c r="K120" s="52"/>
      <c r="L120" s="52"/>
      <c r="M120" s="45"/>
    </row>
    <row r="121" spans="1:13" ht="27.6" x14ac:dyDescent="0.3">
      <c r="A121" s="1" t="s">
        <v>99</v>
      </c>
      <c r="B121" s="73">
        <v>6</v>
      </c>
      <c r="C121" s="36" t="s">
        <v>97</v>
      </c>
      <c r="D121" s="35">
        <f>IF(OR(F121=UPPER(G121),F121=UPPER(H121),F121=UPPER(I121)),1,0)</f>
        <v>1</v>
      </c>
      <c r="E121" s="46">
        <f>E119+1</f>
        <v>59</v>
      </c>
      <c r="F121" s="78" t="s">
        <v>77</v>
      </c>
      <c r="G121" s="62">
        <f>[1]!wwsCheckbox(B121,78,FALSE)</f>
        <v>6</v>
      </c>
      <c r="H121" s="62" t="str">
        <f>[1]!wwsCheckbox(C121,78,FALSE)</f>
        <v>e</v>
      </c>
      <c r="I121" s="79" t="str">
        <f>[1]!wwsCheckbox(A121,78,FALSE)</f>
        <v>g</v>
      </c>
      <c r="J121" s="91" t="str">
        <f>IF(OR(A121=G121,A121=H121,A121=I121),CONCATENATE(F121," ",A121),"")</f>
        <v>G g</v>
      </c>
      <c r="K121" s="90"/>
      <c r="L121" s="90"/>
      <c r="M121" s="90"/>
    </row>
    <row r="122" spans="1:13" ht="30" customHeight="1" x14ac:dyDescent="0.3">
      <c r="B122" s="73"/>
      <c r="C122" s="36"/>
      <c r="D122" s="35"/>
      <c r="E122" s="46"/>
      <c r="F122" s="78"/>
      <c r="G122" s="62"/>
      <c r="H122" s="62"/>
      <c r="I122" s="62"/>
      <c r="J122" s="91"/>
      <c r="K122" s="52"/>
      <c r="L122" s="52"/>
      <c r="M122" s="45"/>
    </row>
    <row r="123" spans="1:13" ht="27.6" x14ac:dyDescent="0.3">
      <c r="A123" s="1" t="s">
        <v>100</v>
      </c>
      <c r="B123" s="71" t="s">
        <v>94</v>
      </c>
      <c r="C123" s="36" t="s">
        <v>106</v>
      </c>
      <c r="D123" s="35">
        <f>IF(OR(F123=UPPER(G123),F123=UPPER(H123),F123=UPPER(I123)),1,0)</f>
        <v>1</v>
      </c>
      <c r="E123" s="46">
        <f>E121+1</f>
        <v>60</v>
      </c>
      <c r="F123" s="78" t="s">
        <v>78</v>
      </c>
      <c r="G123" s="79" t="str">
        <f>[1]!wwsCheckbox(B123,76,FALSE)</f>
        <v>b</v>
      </c>
      <c r="H123" s="79" t="str">
        <f>[1]!wwsCheckbox(A123,76,FALSE)</f>
        <v>h</v>
      </c>
      <c r="I123" s="79" t="str">
        <f>[1]!wwsCheckbox(C123,76,FALSE)</f>
        <v>n</v>
      </c>
      <c r="J123" s="91" t="str">
        <f>IF(OR(A123=G123,A123=H123,A123=I123),CONCATENATE(F123," ",A123),"")</f>
        <v>H h</v>
      </c>
      <c r="K123" s="89"/>
      <c r="L123" s="59"/>
      <c r="M123" s="52"/>
    </row>
    <row r="124" spans="1:13" ht="30" customHeight="1" x14ac:dyDescent="0.3">
      <c r="B124" s="73"/>
      <c r="C124" s="36"/>
      <c r="D124" s="35"/>
      <c r="E124" s="46"/>
      <c r="F124" s="78"/>
      <c r="G124" s="62"/>
      <c r="H124" s="62"/>
      <c r="I124" s="62"/>
      <c r="J124" s="91"/>
      <c r="K124" s="52"/>
      <c r="L124" s="52"/>
      <c r="M124" s="45"/>
    </row>
    <row r="125" spans="1:13" ht="27.6" x14ac:dyDescent="0.3">
      <c r="A125" s="1" t="s">
        <v>101</v>
      </c>
      <c r="B125" s="71">
        <v>1</v>
      </c>
      <c r="C125" s="36" t="s">
        <v>112</v>
      </c>
      <c r="D125" s="35">
        <f>IF(OR(F125=UPPER(G125),F125=UPPER(H125),F125=UPPER(I125)),1,0)</f>
        <v>1</v>
      </c>
      <c r="E125" s="46">
        <f>E123+1</f>
        <v>61</v>
      </c>
      <c r="F125" s="78" t="s">
        <v>19</v>
      </c>
      <c r="G125" s="79" t="str">
        <f>[1]!wwsCheckbox(A125,74,FALSE)</f>
        <v>i</v>
      </c>
      <c r="H125" s="62">
        <f>[1]!wwsCheckbox(B125,74,FALSE)</f>
        <v>1</v>
      </c>
      <c r="I125" s="62" t="str">
        <f>[1]!wwsCheckbox(C125,74,FALSE)</f>
        <v>t</v>
      </c>
      <c r="J125" s="91" t="str">
        <f>IF(OR(A125=G125,A125=H125,A125=I125),CONCATENATE(F125," ",A125),"")</f>
        <v>I i</v>
      </c>
      <c r="K125" s="90"/>
      <c r="L125" s="90"/>
      <c r="M125" s="90"/>
    </row>
    <row r="126" spans="1:13" ht="30" customHeight="1" x14ac:dyDescent="0.3">
      <c r="B126" s="73"/>
      <c r="C126" s="36"/>
      <c r="D126" s="35"/>
      <c r="E126" s="46"/>
      <c r="F126" s="78"/>
      <c r="G126" s="62"/>
      <c r="H126" s="62"/>
      <c r="I126" s="62"/>
      <c r="J126" s="91"/>
      <c r="K126" s="52"/>
      <c r="L126" s="52"/>
      <c r="M126" s="45"/>
    </row>
    <row r="127" spans="1:13" ht="27.6" x14ac:dyDescent="0.3">
      <c r="A127" s="1" t="s">
        <v>102</v>
      </c>
      <c r="B127" s="71" t="s">
        <v>100</v>
      </c>
      <c r="C127" s="36" t="s">
        <v>112</v>
      </c>
      <c r="D127" s="35">
        <f>IF(OR(F127=UPPER(G127),F127=UPPER(H127),F127=UPPER(I127)),1,0)</f>
        <v>1</v>
      </c>
      <c r="E127" s="46">
        <f>E125+1</f>
        <v>62</v>
      </c>
      <c r="F127" s="78" t="s">
        <v>79</v>
      </c>
      <c r="G127" s="62" t="str">
        <f>[1]!wwsCheckbox(B127,72,FALSE)</f>
        <v>h</v>
      </c>
      <c r="H127" s="79" t="str">
        <f>[1]!wwsCheckbox(A127,72,FALSE)</f>
        <v>j</v>
      </c>
      <c r="I127" s="62" t="str">
        <f>[1]!wwsCheckbox(C127,72,FALSE)</f>
        <v>t</v>
      </c>
      <c r="J127" s="91" t="str">
        <f>IF(OR(A127=G127,A127=H127,A127=I127),CONCATENATE(F127," ",A127),"")</f>
        <v>J j</v>
      </c>
      <c r="K127" s="90"/>
      <c r="L127" s="90"/>
      <c r="M127" s="90"/>
    </row>
    <row r="128" spans="1:13" ht="30" customHeight="1" x14ac:dyDescent="0.3">
      <c r="B128" s="73"/>
      <c r="C128" s="36"/>
      <c r="D128" s="35"/>
      <c r="E128" s="46"/>
      <c r="F128" s="78"/>
      <c r="G128" s="62"/>
      <c r="H128" s="62"/>
      <c r="I128" s="62"/>
      <c r="J128" s="91"/>
      <c r="K128" s="52"/>
      <c r="L128" s="52"/>
      <c r="M128" s="45"/>
    </row>
    <row r="129" spans="1:13" ht="27.6" x14ac:dyDescent="0.3">
      <c r="A129" s="1" t="s">
        <v>103</v>
      </c>
      <c r="B129" s="71" t="s">
        <v>116</v>
      </c>
      <c r="C129" s="36" t="s">
        <v>100</v>
      </c>
      <c r="D129" s="35">
        <f>IF(OR(F129=UPPER(G129),F129=UPPER(H129),F129=UPPER(I129)),1,0)</f>
        <v>1</v>
      </c>
      <c r="E129" s="46">
        <f>E127+1</f>
        <v>63</v>
      </c>
      <c r="F129" s="78" t="s">
        <v>80</v>
      </c>
      <c r="G129" s="62" t="str">
        <f>[1]!wwsCheckbox(B129,70,FALSE)</f>
        <v>x</v>
      </c>
      <c r="H129" s="62" t="str">
        <f>[1]!wwsCheckbox(C129,70,FALSE)</f>
        <v>h</v>
      </c>
      <c r="I129" s="79" t="str">
        <f>[1]!wwsCheckbox(A129,70,FALSE)</f>
        <v>k</v>
      </c>
      <c r="J129" s="91" t="str">
        <f>IF(OR(A129=G129,A129=H129,A129=I129),CONCATENATE(F129," ",A129),"")</f>
        <v>K k</v>
      </c>
      <c r="K129" s="90"/>
      <c r="L129" s="90"/>
      <c r="M129" s="90"/>
    </row>
    <row r="130" spans="1:13" ht="30" customHeight="1" x14ac:dyDescent="0.3">
      <c r="B130" s="73"/>
      <c r="C130" s="36"/>
      <c r="D130" s="35"/>
      <c r="E130" s="46"/>
      <c r="F130" s="78"/>
      <c r="G130" s="62"/>
      <c r="H130" s="62"/>
      <c r="I130" s="62"/>
      <c r="J130" s="91"/>
      <c r="K130" s="52"/>
      <c r="L130" s="52"/>
      <c r="M130" s="45"/>
    </row>
    <row r="131" spans="1:13" ht="27.6" x14ac:dyDescent="0.3">
      <c r="A131" s="1" t="s">
        <v>104</v>
      </c>
      <c r="B131" s="71" t="s">
        <v>112</v>
      </c>
      <c r="C131" s="36" t="s">
        <v>101</v>
      </c>
      <c r="D131" s="35">
        <f>IF(OR(F131=UPPER(G131),F131=UPPER(H131),F131=UPPER(I131)),1,0)</f>
        <v>1</v>
      </c>
      <c r="E131" s="46">
        <f>E129+1</f>
        <v>64</v>
      </c>
      <c r="F131" s="78" t="s">
        <v>81</v>
      </c>
      <c r="G131" s="62" t="str">
        <f>[1]!wwsCheckbox(B131,68,FALSE)</f>
        <v>t</v>
      </c>
      <c r="H131" s="79" t="str">
        <f>[1]!wwsCheckbox(A131,68,FALSE)</f>
        <v>l</v>
      </c>
      <c r="I131" s="62" t="str">
        <f>[1]!wwsCheckbox(C131,68,FALSE)</f>
        <v>i</v>
      </c>
      <c r="J131" s="91" t="str">
        <f>IF(OR(A131=G131,A131=H131,A131=I131),CONCATENATE(F131," ",A131),"")</f>
        <v>L l</v>
      </c>
      <c r="K131" s="90"/>
      <c r="L131" s="90"/>
      <c r="M131" s="90"/>
    </row>
    <row r="132" spans="1:13" ht="30" customHeight="1" x14ac:dyDescent="0.3">
      <c r="B132" s="73"/>
      <c r="C132" s="36"/>
      <c r="D132" s="35"/>
      <c r="E132" s="46"/>
      <c r="F132" s="78"/>
      <c r="G132" s="62"/>
      <c r="H132" s="62"/>
      <c r="I132" s="62"/>
      <c r="J132" s="91"/>
      <c r="K132" s="52"/>
      <c r="L132" s="52"/>
      <c r="M132" s="45"/>
    </row>
    <row r="133" spans="1:13" ht="27.6" x14ac:dyDescent="0.3">
      <c r="A133" s="1" t="s">
        <v>105</v>
      </c>
      <c r="B133" s="71" t="s">
        <v>100</v>
      </c>
      <c r="C133" s="36" t="s">
        <v>106</v>
      </c>
      <c r="D133" s="35">
        <f>IF(OR(F133=UPPER(G133),F133=UPPER(H133),F133=UPPER(I133)),1,0)</f>
        <v>1</v>
      </c>
      <c r="E133" s="46">
        <f>E131+1</f>
        <v>65</v>
      </c>
      <c r="F133" s="78" t="s">
        <v>82</v>
      </c>
      <c r="G133" s="79" t="str">
        <f>[1]!wwsCheckbox(A133,66,FALSE)</f>
        <v>m</v>
      </c>
      <c r="H133" s="62" t="str">
        <f>[1]!wwsCheckbox(B133,66,FALSE)</f>
        <v>h</v>
      </c>
      <c r="I133" s="62" t="str">
        <f>[1]!wwsCheckbox(C133,66,FALSE)</f>
        <v>n</v>
      </c>
      <c r="J133" s="91" t="str">
        <f>IF(OR(A133=G133,A133=H133,A133=I133),CONCATENATE(F133," ",A133),"")</f>
        <v>M m</v>
      </c>
      <c r="K133" s="90"/>
      <c r="L133" s="90"/>
      <c r="M133" s="90"/>
    </row>
    <row r="134" spans="1:13" ht="30" customHeight="1" x14ac:dyDescent="0.3">
      <c r="B134" s="73"/>
      <c r="C134" s="36"/>
      <c r="D134" s="35"/>
      <c r="E134" s="46"/>
      <c r="F134" s="78"/>
      <c r="G134" s="62"/>
      <c r="H134" s="62"/>
      <c r="I134" s="62"/>
      <c r="J134" s="91"/>
      <c r="K134" s="52"/>
      <c r="L134" s="52"/>
      <c r="M134" s="45"/>
    </row>
    <row r="135" spans="1:13" ht="27.6" x14ac:dyDescent="0.3">
      <c r="A135" s="1" t="s">
        <v>106</v>
      </c>
      <c r="B135" s="71" t="s">
        <v>105</v>
      </c>
      <c r="C135" s="36" t="s">
        <v>113</v>
      </c>
      <c r="D135" s="35">
        <f>IF(OR(F135=UPPER(G135),F135=UPPER(H135),F135=UPPER(I135)),1,0)</f>
        <v>1</v>
      </c>
      <c r="E135" s="46">
        <f>E133+1</f>
        <v>66</v>
      </c>
      <c r="F135" s="78" t="s">
        <v>83</v>
      </c>
      <c r="G135" s="62" t="str">
        <f>[1]!wwsCheckbox(B135,64,FALSE)</f>
        <v>m</v>
      </c>
      <c r="H135" s="62" t="str">
        <f>[1]!wwsCheckbox(C135,64,FALSE)</f>
        <v>u</v>
      </c>
      <c r="I135" s="79" t="str">
        <f>[1]!wwsCheckbox(A135,64,FALSE)</f>
        <v>n</v>
      </c>
      <c r="J135" s="91" t="str">
        <f>IF(OR(A135=G135,A135=H135,A135=I135),CONCATENATE(F135," ",A135),"")</f>
        <v>N n</v>
      </c>
      <c r="K135" s="90"/>
      <c r="L135" s="90"/>
      <c r="M135" s="90"/>
    </row>
    <row r="136" spans="1:13" ht="30" customHeight="1" x14ac:dyDescent="0.3">
      <c r="B136" s="73"/>
      <c r="C136" s="36"/>
      <c r="D136" s="35"/>
      <c r="E136" s="46"/>
      <c r="F136" s="78"/>
      <c r="G136" s="62"/>
      <c r="H136" s="62"/>
      <c r="I136" s="62"/>
      <c r="J136" s="91"/>
      <c r="K136" s="52"/>
      <c r="L136" s="52"/>
      <c r="M136" s="45"/>
    </row>
    <row r="137" spans="1:13" ht="27.6" x14ac:dyDescent="0.3">
      <c r="A137" s="1" t="s">
        <v>107</v>
      </c>
      <c r="B137" s="71" t="s">
        <v>1</v>
      </c>
      <c r="C137" s="36" t="s">
        <v>94</v>
      </c>
      <c r="D137" s="35">
        <f>IF(OR(F137=UPPER(G137),F137=UPPER(H137),F137=UPPER(I137)),1,0)</f>
        <v>1</v>
      </c>
      <c r="E137" s="46">
        <f>E135+1</f>
        <v>67</v>
      </c>
      <c r="F137" s="78" t="s">
        <v>84</v>
      </c>
      <c r="G137" s="79" t="str">
        <f>[1]!wwsCheckbox(B137,16,FALSE)</f>
        <v>a</v>
      </c>
      <c r="H137" s="79" t="str">
        <f>[1]!wwsCheckbox(A137,16,FALSE)</f>
        <v>o</v>
      </c>
      <c r="I137" s="79" t="str">
        <f>[1]!wwsCheckbox(C137,16,FALSE)</f>
        <v>b</v>
      </c>
      <c r="J137" s="91" t="str">
        <f>IF(OR(A137=G137,A137=H137,A137=I137),CONCATENATE(F137," ",A137),"")</f>
        <v>O o</v>
      </c>
    </row>
    <row r="138" spans="1:13" ht="30" customHeight="1" x14ac:dyDescent="0.3">
      <c r="B138" s="73"/>
      <c r="C138" s="36"/>
      <c r="D138" s="35"/>
      <c r="E138" s="46"/>
      <c r="F138" s="78"/>
      <c r="G138" s="62"/>
      <c r="H138" s="62"/>
      <c r="I138" s="62"/>
      <c r="J138" s="91"/>
      <c r="K138" s="52"/>
      <c r="L138" s="52"/>
      <c r="M138" s="45"/>
    </row>
    <row r="139" spans="1:13" ht="27.6" x14ac:dyDescent="0.3">
      <c r="A139" s="1" t="s">
        <v>108</v>
      </c>
      <c r="B139" s="71" t="s">
        <v>109</v>
      </c>
      <c r="C139" s="36" t="s">
        <v>96</v>
      </c>
      <c r="D139" s="35">
        <f>IF(OR(F139=UPPER(G139),F139=UPPER(H139),F139=UPPER(I139)),1,0)</f>
        <v>1</v>
      </c>
      <c r="E139" s="46">
        <f>E137+1</f>
        <v>68</v>
      </c>
      <c r="F139" s="78" t="s">
        <v>72</v>
      </c>
      <c r="G139" s="79" t="str">
        <f>[1]!wwsCheckbox(A139,62,FALSE)</f>
        <v>p</v>
      </c>
      <c r="H139" s="62" t="str">
        <f>[1]!wwsCheckbox(B139,62,FALSE)</f>
        <v>q</v>
      </c>
      <c r="I139" s="62" t="str">
        <f>[1]!wwsCheckbox(C139,62,FALSE)</f>
        <v>d</v>
      </c>
      <c r="J139" s="91" t="str">
        <f>IF(OR(A139=G139,A139=H139,A139=I139),CONCATENATE(F139," ",A139),"")</f>
        <v>P p</v>
      </c>
    </row>
    <row r="140" spans="1:13" ht="30" customHeight="1" x14ac:dyDescent="0.3">
      <c r="B140" s="73"/>
      <c r="C140" s="36"/>
      <c r="D140" s="35"/>
      <c r="E140" s="46"/>
      <c r="F140" s="78"/>
      <c r="G140" s="62"/>
      <c r="H140" s="62"/>
      <c r="I140" s="62"/>
      <c r="J140" s="91"/>
      <c r="K140" s="52"/>
      <c r="L140" s="52"/>
      <c r="M140" s="45"/>
    </row>
    <row r="141" spans="1:13" ht="27.6" x14ac:dyDescent="0.3">
      <c r="A141" s="1" t="s">
        <v>109</v>
      </c>
      <c r="B141" s="71" t="s">
        <v>107</v>
      </c>
      <c r="C141" s="36" t="s">
        <v>108</v>
      </c>
      <c r="D141" s="35">
        <f>IF(OR(F141=UPPER(G141),F141=UPPER(H141),F141=UPPER(I141)),1,0)</f>
        <v>1</v>
      </c>
      <c r="E141" s="46">
        <f>E139+1</f>
        <v>69</v>
      </c>
      <c r="F141" s="78" t="s">
        <v>85</v>
      </c>
      <c r="G141" s="62" t="str">
        <f>[1]!wwsCheckbox(B141,60,FALSE)</f>
        <v>o</v>
      </c>
      <c r="H141" s="79" t="str">
        <f>[1]!wwsCheckbox(A141,60,FALSE)</f>
        <v>q</v>
      </c>
      <c r="I141" s="62" t="str">
        <f>[1]!wwsCheckbox(C141,60,FALSE)</f>
        <v>p</v>
      </c>
      <c r="J141" s="91" t="str">
        <f>IF(OR(A141=G141,A141=H141,A141=I141),CONCATENATE(F141," ",A141),"")</f>
        <v>Q q</v>
      </c>
    </row>
    <row r="142" spans="1:13" ht="30" customHeight="1" x14ac:dyDescent="0.3">
      <c r="B142" s="73"/>
      <c r="C142" s="36"/>
      <c r="D142" s="35"/>
      <c r="E142" s="46"/>
      <c r="F142" s="78"/>
      <c r="G142" s="62"/>
      <c r="H142" s="62"/>
      <c r="I142" s="62"/>
      <c r="J142" s="91"/>
      <c r="K142" s="52"/>
      <c r="L142" s="52"/>
      <c r="M142" s="45"/>
    </row>
    <row r="143" spans="1:13" ht="27.6" x14ac:dyDescent="0.3">
      <c r="A143" s="1" t="s">
        <v>110</v>
      </c>
      <c r="B143" s="71" t="s">
        <v>95</v>
      </c>
      <c r="C143" s="36" t="s">
        <v>98</v>
      </c>
      <c r="D143" s="35">
        <f>IF(OR(F143=UPPER(G143),F143=UPPER(H143),F143=UPPER(I143)),1,0)</f>
        <v>1</v>
      </c>
      <c r="E143" s="46">
        <f>E141+1</f>
        <v>70</v>
      </c>
      <c r="F143" s="78" t="s">
        <v>86</v>
      </c>
      <c r="G143" s="62" t="str">
        <f>[1]!wwsCheckbox(B143,58,FALSE)</f>
        <v>c</v>
      </c>
      <c r="H143" s="62" t="str">
        <f>[1]!wwsCheckbox(C143,58,FALSE)</f>
        <v>f</v>
      </c>
      <c r="I143" s="79" t="str">
        <f>[1]!wwsCheckbox(A143,58,FALSE)</f>
        <v>r</v>
      </c>
      <c r="J143" s="91" t="str">
        <f>IF(OR(A143=G143,A143=H143,A143=I143),CONCATENATE(F143," ",A143),"")</f>
        <v>R r</v>
      </c>
    </row>
    <row r="144" spans="1:13" ht="30" customHeight="1" x14ac:dyDescent="0.3">
      <c r="B144" s="73"/>
      <c r="C144" s="36"/>
      <c r="D144" s="35"/>
      <c r="E144" s="46"/>
      <c r="F144" s="78"/>
      <c r="G144" s="62"/>
      <c r="H144" s="62"/>
      <c r="I144" s="62"/>
      <c r="J144" s="91"/>
      <c r="K144" s="52"/>
      <c r="L144" s="52"/>
      <c r="M144" s="45"/>
    </row>
    <row r="145" spans="1:13" ht="27.6" customHeight="1" x14ac:dyDescent="0.3">
      <c r="A145" s="1" t="s">
        <v>111</v>
      </c>
      <c r="B145" s="71">
        <v>2</v>
      </c>
      <c r="C145" s="36" t="s">
        <v>118</v>
      </c>
      <c r="D145" s="35">
        <f>IF(OR(F145=UPPER(G145),F145=UPPER(H145),F145=UPPER(I145)),1,0)</f>
        <v>1</v>
      </c>
      <c r="E145" s="46">
        <f>E143+1</f>
        <v>71</v>
      </c>
      <c r="F145" s="78" t="s">
        <v>74</v>
      </c>
      <c r="G145" s="62">
        <f>[1]!wwsCheckbox(B145,56,FALSE)</f>
        <v>2</v>
      </c>
      <c r="H145" s="79" t="str">
        <f>[1]!wwsCheckbox(LOWER(C145),56,FALSE)</f>
        <v>z</v>
      </c>
      <c r="I145" s="79" t="str">
        <f>[1]!wwsCheckbox(A145,56,FALSE)</f>
        <v>s</v>
      </c>
      <c r="J145" s="91" t="str">
        <f>IF(OR(A145=G145,A145=H145,A145=I145),CONCATENATE(F145," ",A145),"")</f>
        <v>S s</v>
      </c>
    </row>
    <row r="146" spans="1:13" ht="30" customHeight="1" x14ac:dyDescent="0.3">
      <c r="B146" s="73"/>
      <c r="C146" s="36"/>
      <c r="D146" s="35"/>
      <c r="E146" s="46"/>
      <c r="F146" s="78"/>
      <c r="G146" s="62"/>
      <c r="H146" s="62"/>
      <c r="I146" s="62"/>
      <c r="J146" s="91"/>
      <c r="K146" s="52"/>
      <c r="L146" s="52"/>
      <c r="M146" s="45"/>
    </row>
    <row r="147" spans="1:13" ht="27.6" x14ac:dyDescent="0.3">
      <c r="A147" s="1" t="s">
        <v>112</v>
      </c>
      <c r="B147" s="71" t="s">
        <v>104</v>
      </c>
      <c r="C147" s="36" t="s">
        <v>98</v>
      </c>
      <c r="D147" s="35">
        <f>IF(OR(F147=UPPER(G147),F147=UPPER(H147),F147=UPPER(I147)),1,0)</f>
        <v>1</v>
      </c>
      <c r="E147" s="46">
        <f>E145+1</f>
        <v>72</v>
      </c>
      <c r="F147" s="78" t="s">
        <v>87</v>
      </c>
      <c r="G147" s="79" t="str">
        <f>[1]!wwsCheckbox(A147,100,FALSE)</f>
        <v>t</v>
      </c>
      <c r="H147" s="62" t="str">
        <f>[1]!wwsCheckbox(B147,100,FALSE)</f>
        <v>l</v>
      </c>
      <c r="I147" s="62" t="str">
        <f>[1]!wwsCheckbox(C147,100,FALSE)</f>
        <v>f</v>
      </c>
      <c r="J147" s="91" t="str">
        <f>IF(OR(A147=G147,A147=H147,A147=I147),CONCATENATE(F147," ",A147),"")</f>
        <v>T t</v>
      </c>
    </row>
    <row r="148" spans="1:13" ht="30" customHeight="1" x14ac:dyDescent="0.3">
      <c r="B148" s="73"/>
      <c r="C148" s="36"/>
      <c r="D148" s="35"/>
      <c r="E148" s="46"/>
      <c r="F148" s="78"/>
      <c r="G148" s="62"/>
      <c r="H148" s="62"/>
      <c r="I148" s="62"/>
      <c r="J148" s="91"/>
      <c r="K148" s="52"/>
      <c r="L148" s="52"/>
      <c r="M148" s="45"/>
    </row>
    <row r="149" spans="1:13" ht="27.6" x14ac:dyDescent="0.3">
      <c r="A149" s="1" t="s">
        <v>113</v>
      </c>
      <c r="B149" s="71" t="s">
        <v>106</v>
      </c>
      <c r="C149" s="36" t="s">
        <v>95</v>
      </c>
      <c r="D149" s="35">
        <f>IF(OR(F149=UPPER(G149),F149=UPPER(H149),F149=UPPER(I149)),1,0)</f>
        <v>1</v>
      </c>
      <c r="E149" s="46">
        <f>E147+1</f>
        <v>73</v>
      </c>
      <c r="F149" s="78" t="s">
        <v>88</v>
      </c>
      <c r="G149" s="62" t="str">
        <f>[1]!wwsCheckbox(B149,50,FALSE)</f>
        <v>n</v>
      </c>
      <c r="H149" s="62" t="str">
        <f>[1]!wwsCheckbox(C149,50,FALSE)</f>
        <v>c</v>
      </c>
      <c r="I149" s="79" t="str">
        <f>[1]!wwsCheckbox(A149,50,FALSE)</f>
        <v>u</v>
      </c>
      <c r="J149" s="91" t="str">
        <f>IF(OR(A149=G149,A149=H149,A149=I149),CONCATENATE(F149," ",A149),"")</f>
        <v>U u</v>
      </c>
    </row>
    <row r="150" spans="1:13" ht="30" customHeight="1" x14ac:dyDescent="0.3">
      <c r="B150" s="73"/>
      <c r="C150" s="36"/>
      <c r="D150" s="35"/>
      <c r="E150" s="46"/>
      <c r="F150" s="78"/>
      <c r="G150" s="62"/>
      <c r="H150" s="62"/>
      <c r="I150" s="62"/>
      <c r="J150" s="91"/>
      <c r="K150" s="52"/>
      <c r="L150" s="52"/>
      <c r="M150" s="45"/>
    </row>
    <row r="151" spans="1:13" ht="27.6" x14ac:dyDescent="0.3">
      <c r="A151" s="1" t="s">
        <v>114</v>
      </c>
      <c r="B151" s="71" t="s">
        <v>113</v>
      </c>
      <c r="C151" s="36" t="s">
        <v>117</v>
      </c>
      <c r="D151" s="35">
        <f>IF(OR(F151=UPPER(G151),F151=UPPER(H151),F151=UPPER(I151)),1,0)</f>
        <v>1</v>
      </c>
      <c r="E151" s="46">
        <f>E149+1</f>
        <v>74</v>
      </c>
      <c r="F151" s="78" t="s">
        <v>89</v>
      </c>
      <c r="G151" s="79" t="str">
        <f>[1]!wwsCheckbox(B151,48,FALSE)</f>
        <v>u</v>
      </c>
      <c r="H151" s="79" t="str">
        <f>[1]!wwsCheckbox(A151,48,FALSE)</f>
        <v>v</v>
      </c>
      <c r="I151" s="79" t="str">
        <f>[1]!wwsCheckbox(C151,48,FALSE)</f>
        <v>y</v>
      </c>
      <c r="J151" s="91" t="str">
        <f>IF(OR(A151=G151,A151=H151,A151=I151),CONCATENATE(F151," ",A151),"")</f>
        <v>V v</v>
      </c>
    </row>
    <row r="152" spans="1:13" ht="30" customHeight="1" x14ac:dyDescent="0.3">
      <c r="B152" s="73"/>
      <c r="C152" s="36"/>
      <c r="D152" s="35"/>
      <c r="E152" s="46"/>
      <c r="F152" s="78"/>
      <c r="G152" s="62"/>
      <c r="H152" s="62"/>
      <c r="I152" s="62"/>
      <c r="J152" s="91"/>
      <c r="K152" s="52"/>
      <c r="L152" s="52"/>
      <c r="M152" s="45"/>
    </row>
    <row r="153" spans="1:13" ht="27.6" x14ac:dyDescent="0.3">
      <c r="A153" s="1" t="s">
        <v>115</v>
      </c>
      <c r="B153" s="71" t="s">
        <v>117</v>
      </c>
      <c r="C153" s="36" t="s">
        <v>114</v>
      </c>
      <c r="D153" s="35">
        <f>IF(OR(F153=UPPER(G153),F153=UPPER(H153),F153=UPPER(I153)),1,0)</f>
        <v>1</v>
      </c>
      <c r="E153" s="46">
        <f>E151+1</f>
        <v>75</v>
      </c>
      <c r="F153" s="78" t="s">
        <v>90</v>
      </c>
      <c r="G153" s="79" t="str">
        <f>[1]!wwsCheckbox(A153,46,FALSE)</f>
        <v>w</v>
      </c>
      <c r="H153" s="62" t="str">
        <f>[1]!wwsCheckbox(B153,46,FALSE)</f>
        <v>y</v>
      </c>
      <c r="I153" s="62" t="str">
        <f>[1]!wwsCheckbox(C153,46,FALSE)</f>
        <v>v</v>
      </c>
      <c r="J153" s="91" t="str">
        <f>IF(OR(A153=G153,A153=H153,A153=I153),CONCATENATE(F153," ",A153),"")</f>
        <v>W w</v>
      </c>
    </row>
    <row r="154" spans="1:13" ht="30" customHeight="1" x14ac:dyDescent="0.3">
      <c r="B154" s="73"/>
      <c r="C154" s="36"/>
      <c r="D154" s="35"/>
      <c r="E154" s="46"/>
      <c r="F154" s="78"/>
      <c r="G154" s="62"/>
      <c r="H154" s="62"/>
      <c r="I154" s="62"/>
      <c r="J154" s="91"/>
      <c r="K154" s="52"/>
      <c r="L154" s="52"/>
      <c r="M154" s="45"/>
    </row>
    <row r="155" spans="1:13" ht="27.6" x14ac:dyDescent="0.3">
      <c r="A155" s="1" t="s">
        <v>116</v>
      </c>
      <c r="B155" s="71" t="s">
        <v>112</v>
      </c>
      <c r="C155" s="36" t="s">
        <v>98</v>
      </c>
      <c r="D155" s="35">
        <f>IF(OR(F155=UPPER(G155),F155=UPPER(H155),F155=UPPER(I155)),1,0)</f>
        <v>1</v>
      </c>
      <c r="E155" s="46">
        <f>E153+1</f>
        <v>76</v>
      </c>
      <c r="F155" s="78" t="s">
        <v>91</v>
      </c>
      <c r="G155" s="62" t="str">
        <f>[1]!wwsCheckbox(B155,44,FALSE)</f>
        <v>t</v>
      </c>
      <c r="H155" s="79" t="str">
        <f>[1]!wwsCheckbox(A155,44,FALSE)</f>
        <v>x</v>
      </c>
      <c r="I155" s="62" t="str">
        <f>[1]!wwsCheckbox(C155,44,FALSE)</f>
        <v>f</v>
      </c>
      <c r="J155" s="91" t="str">
        <f>IF(OR(A155=G155,A155=H155,A155=I155),CONCATENATE(F155," ",A155),"")</f>
        <v>X x</v>
      </c>
    </row>
    <row r="156" spans="1:13" ht="30" customHeight="1" x14ac:dyDescent="0.3">
      <c r="B156" s="73"/>
      <c r="C156" s="36"/>
      <c r="D156" s="35"/>
      <c r="E156" s="46"/>
      <c r="F156" s="78"/>
      <c r="G156" s="62"/>
      <c r="H156" s="62"/>
      <c r="I156" s="62"/>
      <c r="J156" s="91"/>
      <c r="K156" s="52"/>
      <c r="L156" s="52"/>
      <c r="M156" s="45"/>
    </row>
    <row r="157" spans="1:13" ht="27.6" x14ac:dyDescent="0.3">
      <c r="A157" s="1" t="s">
        <v>117</v>
      </c>
      <c r="B157" s="71" t="s">
        <v>113</v>
      </c>
      <c r="C157" s="36" t="s">
        <v>114</v>
      </c>
      <c r="D157" s="35">
        <f>IF(OR(F157=UPPER(G157),F157=UPPER(H157),F157=UPPER(I157)),1,0)</f>
        <v>1</v>
      </c>
      <c r="E157" s="46">
        <f>E155+1</f>
        <v>77</v>
      </c>
      <c r="F157" s="78" t="s">
        <v>92</v>
      </c>
      <c r="G157" s="62" t="str">
        <f>[1]!wwsCheckbox(B157,42,FALSE)</f>
        <v>u</v>
      </c>
      <c r="H157" s="62" t="str">
        <f>[1]!wwsCheckbox(C157,42,FALSE)</f>
        <v>v</v>
      </c>
      <c r="I157" s="79" t="str">
        <f>[1]!wwsCheckbox(A157,42,FALSE)</f>
        <v>y</v>
      </c>
      <c r="J157" s="91" t="str">
        <f>IF(OR(A157=G157,A157=H157,A157=I157),CONCATENATE(F157," ",A157),"")</f>
        <v>Y y</v>
      </c>
    </row>
    <row r="158" spans="1:13" ht="30" customHeight="1" x14ac:dyDescent="0.3">
      <c r="B158" s="73"/>
      <c r="C158" s="36"/>
      <c r="D158" s="35"/>
      <c r="E158" s="46"/>
      <c r="F158" s="78"/>
      <c r="G158" s="62"/>
      <c r="H158" s="62"/>
      <c r="I158" s="62"/>
      <c r="J158" s="91"/>
      <c r="K158" s="52"/>
      <c r="L158" s="52"/>
      <c r="M158" s="45"/>
    </row>
    <row r="159" spans="1:13" ht="27.6" x14ac:dyDescent="0.3">
      <c r="A159" s="1" t="s">
        <v>118</v>
      </c>
      <c r="B159" s="1">
        <v>2</v>
      </c>
      <c r="C159" s="1" t="s">
        <v>111</v>
      </c>
      <c r="D159" s="35">
        <f>IF(OR(F159=UPPER(G159),F159=UPPER(H159),F159=UPPER(I159)),1,0)</f>
        <v>1</v>
      </c>
      <c r="E159" s="46">
        <f>E157+1</f>
        <v>78</v>
      </c>
      <c r="F159" s="78" t="s">
        <v>93</v>
      </c>
      <c r="G159" s="62">
        <f>[1]!wwsCheckbox(B159,40,FALSE)</f>
        <v>2</v>
      </c>
      <c r="H159" s="62" t="str">
        <f>[1]!wwsCheckbox(C159,40,FALSE)</f>
        <v>s</v>
      </c>
      <c r="I159" s="79" t="str">
        <f>[1]!wwsCheckbox(A159,40,FALSE)</f>
        <v>z</v>
      </c>
      <c r="J159" s="91" t="str">
        <f>IF(OR(A159=G159,A159=H159,A159=I159),CONCATENATE(F159," ",A159),"")</f>
        <v>Z z</v>
      </c>
      <c r="K159" s="89">
        <f>SUM(D109:D159)/26</f>
        <v>1</v>
      </c>
    </row>
    <row r="160" spans="1:13" ht="27.6" x14ac:dyDescent="0.3">
      <c r="E160" s="46"/>
      <c r="J160" s="70"/>
      <c r="L160" t="s">
        <v>26</v>
      </c>
    </row>
    <row r="161" spans="5:5" ht="19.8" x14ac:dyDescent="0.3">
      <c r="E161" s="46"/>
    </row>
    <row r="162" spans="5:5" ht="19.8" x14ac:dyDescent="0.3">
      <c r="E162" s="46"/>
    </row>
    <row r="163" spans="5:5" ht="19.8" x14ac:dyDescent="0.3">
      <c r="E163" s="46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2020-09-16T18:46:40Z</dcterms:modified>
  <cp:category/>
  <cp:contentStatus/>
</cp:coreProperties>
</file>