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media/image8.png" ContentType="image/png"/>
  <Override PartName="/xl/media/image9.png" ContentType="image/png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ntagem" sheetId="1" state="visible" r:id="rId2"/>
    <sheet name="Funções" sheetId="2" state="visible" r:id="rId3"/>
    <sheet name="Sumário" sheetId="3" state="visible" r:id="rId4"/>
    <sheet name="Estimativas" sheetId="4" state="visible" r:id="rId5"/>
  </sheets>
  <externalReferences>
    <externalReference r:id="rId6"/>
  </externalReferences>
  <definedNames>
    <definedName function="false" hidden="false" localSheetId="1" name="_xlnm.Print_Area" vbProcedure="false">Funções!$A$1:$U$40</definedName>
    <definedName function="false" hidden="false" localSheetId="1" name="_xlnm.Print_Titles" vbProcedure="false">Funções!$1:$7</definedName>
    <definedName function="false" hidden="false" localSheetId="2" name="_xlnm.Print_Area" vbProcedure="false">Sumário!$A$1:$L$59</definedName>
    <definedName function="false" hidden="false" name="CF" vbProcedure="false">Funções!$L$8:$L$40</definedName>
    <definedName function="false" hidden="false" name="Data" vbProcedure="false">Contagem!$X$7</definedName>
    <definedName function="false" hidden="false" name="Projeto" vbProcedure="false">Contagem!$F$6</definedName>
    <definedName function="false" hidden="false" name="Responsável" vbProcedure="false">Contagem!$F$7</definedName>
    <definedName function="false" hidden="false" name="Revisor" vbProcedure="false">Contagem!$F$8</definedName>
    <definedName function="false" hidden="false" name="Revisão" vbProcedure="false">Contagem!$X$8</definedName>
    <definedName function="false" hidden="false" name="UFPB" vbProcedure="false">Contagem!$Y$11</definedName>
    <definedName function="false" hidden="false" name="VAF" vbProcedure="false">#REF!</definedName>
    <definedName function="false" hidden="false" name="VAFA" vbProcedure="false">#REF!</definedName>
    <definedName function="false" hidden="false" name="VAFB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15" authorId="0">
      <text>
        <r>
          <rPr>
            <sz val="8"/>
            <color rgb="FF000000"/>
            <rFont val="Times New Roman"/>
            <family val="1"/>
            <charset val="1"/>
          </rPr>
          <t xml:space="preserve"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sz val="8"/>
            <color rgb="FF000000"/>
            <rFont val="Times New Roman"/>
            <family val="1"/>
            <charset val="1"/>
          </rPr>
          <t xml:space="preserve">O processo é a menor unidade de atividade significativa para o usuário?
É auto-contido e deixa o negócio da aplicação em um estado consistente?</t>
        </r>
      </text>
    </comment>
    <comment ref="F38" authorId="0">
      <text>
        <r>
          <rPr>
            <sz val="10"/>
            <rFont val="Arial"/>
            <family val="0"/>
            <charset val="1"/>
          </rPr>
          <t xml:space="preserve">Alexandre Luiz Boruschenko Moro:
</t>
        </r>
        <r>
          <rPr>
            <sz val="9"/>
            <color rgb="FF000000"/>
            <rFont val="Tahoma"/>
            <family val="0"/>
            <charset val="1"/>
          </rPr>
          <t xml:space="preserve">Duplicado com incluir / popular tela</t>
        </r>
      </text>
    </comment>
    <comment ref="H7" authorId="0">
      <text>
        <r>
          <rPr>
            <sz val="8"/>
            <color rgb="FF000000"/>
            <rFont val="Times New Roman"/>
            <family val="1"/>
            <charset val="1"/>
          </rPr>
          <t xml:space="preserve">Tipo de Função:
ALI, AIE, EE, SE, CE</t>
        </r>
      </text>
    </comment>
    <comment ref="I7" authorId="0">
      <text>
        <r>
          <rPr>
            <sz val="10"/>
            <rFont val="Arial"/>
            <family val="0"/>
            <charset val="1"/>
          </rPr>
          <t xml:space="preserve">Tipo de Manutenção na função:
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
I</t>
        </r>
        <r>
          <rPr>
            <sz val="8"/>
            <color rgb="FF000000"/>
            <rFont val="Tahoma"/>
            <family val="2"/>
            <charset val="1"/>
          </rPr>
          <t xml:space="preserve"> -Inclusão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A</t>
        </r>
        <r>
          <rPr>
            <sz val="8"/>
            <color rgb="FF000000"/>
            <rFont val="Tahoma"/>
            <family val="2"/>
            <charset val="1"/>
          </rPr>
          <t xml:space="preserve"> - Alteração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E</t>
        </r>
        <r>
          <rPr>
            <sz val="8"/>
            <color rgb="FF000000"/>
            <rFont val="Tahoma"/>
            <family val="2"/>
            <charset val="1"/>
          </rPr>
          <t xml:space="preserve"> - Exclusão</t>
        </r>
      </text>
    </comment>
    <comment ref="J7" authorId="0">
      <text>
        <r>
          <rPr>
            <sz val="8"/>
            <color rgb="FF000000"/>
            <rFont val="Times New Roman"/>
            <family val="1"/>
            <charset val="1"/>
          </rPr>
          <t xml:space="preserve">Tipos de Dados (DETs)</t>
        </r>
      </text>
    </comment>
    <comment ref="K7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Arquivos Referenciados/ Tipos de Registro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sz val="8"/>
            <color rgb="FF000000"/>
            <rFont val="Times New Roman"/>
            <family val="1"/>
            <charset val="1"/>
          </rPr>
          <t xml:space="preserve">Entrada Externa</t>
        </r>
      </text>
    </comment>
    <comment ref="B17" authorId="0">
      <text>
        <r>
          <rPr>
            <sz val="8"/>
            <color rgb="FF000000"/>
            <rFont val="Times New Roman"/>
            <family val="1"/>
            <charset val="1"/>
          </rPr>
          <t xml:space="preserve">Saída Externa</t>
        </r>
      </text>
    </comment>
    <comment ref="B24" authorId="0">
      <text>
        <r>
          <rPr>
            <sz val="8"/>
            <color rgb="FF000000"/>
            <rFont val="Times New Roman"/>
            <family val="1"/>
            <charset val="1"/>
          </rPr>
          <t xml:space="preserve">Consulta Externa</t>
        </r>
      </text>
    </comment>
    <comment ref="B31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Lógico Interno</t>
        </r>
      </text>
    </comment>
    <comment ref="B38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de Interface Externa</t>
        </r>
      </text>
    </comment>
    <comment ref="B46" authorId="0">
      <text>
        <r>
          <rPr>
            <sz val="8"/>
            <color rgb="FF000000"/>
            <rFont val="Times New Roman"/>
            <family val="1"/>
            <charset val="1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>
      <text>
        <r>
          <rPr>
            <sz val="8"/>
            <color rgb="FF000000"/>
            <rFont val="Times New Roman"/>
            <family val="1"/>
            <charset val="1"/>
          </rPr>
          <t xml:space="preserve"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<sst xmlns="http://schemas.openxmlformats.org/spreadsheetml/2006/main" count="129" uniqueCount="87">
  <si>
    <t xml:space="preserve">Identificação da Contagem</t>
  </si>
  <si>
    <t xml:space="preserve">Empresa</t>
  </si>
  <si>
    <t xml:space="preserve">TRIBUNAL REGIONAL DO TRABALHO DA 9ª REGIÃO</t>
  </si>
  <si>
    <t xml:space="preserve">R$/PF</t>
  </si>
  <si>
    <t xml:space="preserve">Custo</t>
  </si>
  <si>
    <t xml:space="preserve">Aplicação</t>
  </si>
  <si>
    <t xml:space="preserve">PF</t>
  </si>
  <si>
    <t xml:space="preserve">Projeto</t>
  </si>
  <si>
    <t xml:space="preserve">Responsável</t>
  </si>
  <si>
    <t xml:space="preserve">Criação</t>
  </si>
  <si>
    <t xml:space="preserve">Revisor</t>
  </si>
  <si>
    <t xml:space="preserve">Revisão</t>
  </si>
  <si>
    <t xml:space="preserve">Tipo de contagem</t>
  </si>
  <si>
    <t xml:space="preserve">Indicativa</t>
  </si>
  <si>
    <t xml:space="preserve">Sumário</t>
  </si>
  <si>
    <t xml:space="preserve">Tamanho Funcional (PF)</t>
  </si>
  <si>
    <t xml:space="preserve">Deflator</t>
  </si>
  <si>
    <t xml:space="preserve">PF Local</t>
  </si>
  <si>
    <t xml:space="preserve">Estimativa</t>
  </si>
  <si>
    <t xml:space="preserve">ADD</t>
  </si>
  <si>
    <t xml:space="preserve">Projeto de Desenvolvimento</t>
  </si>
  <si>
    <t xml:space="preserve">CHG</t>
  </si>
  <si>
    <t xml:space="preserve">Projeto de Melhoria</t>
  </si>
  <si>
    <t xml:space="preserve">DEL</t>
  </si>
  <si>
    <t xml:space="preserve">Aplicação ( Baseline )</t>
  </si>
  <si>
    <t xml:space="preserve">Propósito da Contagem</t>
  </si>
  <si>
    <t xml:space="preserve">Escopo da Contagem</t>
  </si>
  <si>
    <t xml:space="preserve"> Planilha de contagem de ponto de função - Versão 2.0</t>
  </si>
  <si>
    <t xml:space="preserve">Função</t>
  </si>
  <si>
    <t xml:space="preserve">REF.</t>
  </si>
  <si>
    <t xml:space="preserve">Tipo</t>
  </si>
  <si>
    <t xml:space="preserve">(I/A/E)</t>
  </si>
  <si>
    <t xml:space="preserve">TD</t>
  </si>
  <si>
    <t xml:space="preserve">AR/TR</t>
  </si>
  <si>
    <t xml:space="preserve">ctl</t>
  </si>
  <si>
    <t xml:space="preserve">C</t>
  </si>
  <si>
    <t xml:space="preserve">Complex.</t>
  </si>
  <si>
    <t xml:space="preserve">Observações</t>
  </si>
  <si>
    <t xml:space="preserve">Sumário da Contagem</t>
  </si>
  <si>
    <t xml:space="preserve">Sistema de Controle de Vacinação contra COVID-19</t>
  </si>
  <si>
    <t xml:space="preserve">Tipo de Função</t>
  </si>
  <si>
    <t xml:space="preserve">Complexidade Funcional</t>
  </si>
  <si>
    <t xml:space="preserve">Total por Complexidade</t>
  </si>
  <si>
    <t xml:space="preserve">% </t>
  </si>
  <si>
    <t xml:space="preserve">EE</t>
  </si>
  <si>
    <t xml:space="preserve">Baixa</t>
  </si>
  <si>
    <t xml:space="preserve">x 3</t>
  </si>
  <si>
    <t xml:space="preserve">Média</t>
  </si>
  <si>
    <t xml:space="preserve">x 4</t>
  </si>
  <si>
    <t xml:space="preserve">Alta</t>
  </si>
  <si>
    <t xml:space="preserve">x 6</t>
  </si>
  <si>
    <t xml:space="preserve">Total</t>
  </si>
  <si>
    <t xml:space="preserve">SE</t>
  </si>
  <si>
    <t xml:space="preserve">x 5</t>
  </si>
  <si>
    <t xml:space="preserve">x 7</t>
  </si>
  <si>
    <t xml:space="preserve">CE</t>
  </si>
  <si>
    <t xml:space="preserve">ALI</t>
  </si>
  <si>
    <t xml:space="preserve">x 10</t>
  </si>
  <si>
    <t xml:space="preserve">x 15</t>
  </si>
  <si>
    <t xml:space="preserve">AIE</t>
  </si>
  <si>
    <t xml:space="preserve">Total PF (contagem detalhada)</t>
  </si>
  <si>
    <t xml:space="preserve">Total PF (contagem estimativa)</t>
  </si>
  <si>
    <t xml:space="preserve">Total PF (contagem indicativa)</t>
  </si>
  <si>
    <t xml:space="preserve">Total de PF Local</t>
  </si>
  <si>
    <t xml:space="preserve">DFL</t>
  </si>
  <si>
    <t xml:space="preserve">PF LOCAL</t>
  </si>
  <si>
    <t xml:space="preserve">INCLUSÃO (ADD)</t>
  </si>
  <si>
    <t xml:space="preserve">TOTAL</t>
  </si>
  <si>
    <t xml:space="preserve">ALTERAÇÃO (CHG)</t>
  </si>
  <si>
    <t xml:space="preserve">EXCLUSÃO (DEL)</t>
  </si>
  <si>
    <t xml:space="preserve">TESTE (TST)</t>
  </si>
  <si>
    <t xml:space="preserve">UC</t>
  </si>
  <si>
    <t xml:space="preserve">Prazo almejado (meses)</t>
  </si>
  <si>
    <t xml:space="preserve">ESTIMATIVA COM BASE NA</t>
  </si>
  <si>
    <t xml:space="preserve">PRODUTIVIDADE DO SETOR PÚBLICO</t>
  </si>
  <si>
    <t xml:space="preserve">PF/hora</t>
  </si>
  <si>
    <t xml:space="preserve">Total horas</t>
  </si>
  <si>
    <t xml:space="preserve">Horas / Homem-mês TRT9</t>
  </si>
  <si>
    <t xml:space="preserve">Esforço/pessoas no prazo desejado</t>
  </si>
  <si>
    <t xml:space="preserve">ESFORÇO POR ATIVIDADE (h)</t>
  </si>
  <si>
    <t xml:space="preserve">Análise de Requisitos (20%)</t>
  </si>
  <si>
    <t xml:space="preserve">Análise e Projeto (30%)</t>
  </si>
  <si>
    <t xml:space="preserve">Implementação e Testes (40%)</t>
  </si>
  <si>
    <t xml:space="preserve">Disponibilização (10%)</t>
  </si>
  <si>
    <t xml:space="preserve">ESFORÇO POR ATIVIDADE / MÊS (h)</t>
  </si>
  <si>
    <t xml:space="preserve">ESFORÇO POR ATIVIDADE / MÊS (PF)</t>
  </si>
  <si>
    <t xml:space="preserve">PRAZO MÁXIMO MESES (fórmula PROCERGS)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</si>
</sst>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"/>
    <numFmt numFmtId="166" formatCode="_(&quot;R$&quot;* #,##0.00_);_(&quot;R$&quot;* \(#,##0.00\);_(&quot;R$&quot;* \-??_);_(@_)"/>
    <numFmt numFmtId="167" formatCode="_(* #,##0.00_);_(* \(#,##0.00\);_(* \-??_);_(@_)"/>
    <numFmt numFmtId="168" formatCode="d/m/yyyy"/>
    <numFmt numFmtId="169" formatCode="General"/>
    <numFmt numFmtId="170" formatCode="#,##0.00"/>
    <numFmt numFmtId="171" formatCode="0%"/>
    <numFmt numFmtId="172" formatCode="0.0%"/>
    <numFmt numFmtId="173" formatCode="0.00%"/>
    <numFmt numFmtId="174" formatCode="#,##0"/>
    <numFmt numFmtId="175" formatCode="0"/>
  </numFmts>
  <fonts count="2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anklin Gothic Medium"/>
      <family val="2"/>
      <charset val="1"/>
    </font>
    <font>
      <b val="true"/>
      <sz val="10"/>
      <name val="Franklin Gothic Medium"/>
      <family val="2"/>
      <charset val="1"/>
    </font>
    <font>
      <sz val="9"/>
      <color rgb="FF0000D4"/>
      <name val="Franklin Gothic Medium"/>
      <family val="2"/>
      <charset val="1"/>
    </font>
    <font>
      <sz val="9"/>
      <name val="Franklin Gothic Medium"/>
      <family val="2"/>
      <charset val="1"/>
    </font>
    <font>
      <sz val="10"/>
      <name val="Arial"/>
      <family val="2"/>
      <charset val="1"/>
    </font>
    <font>
      <b val="true"/>
      <sz val="9"/>
      <color rgb="FF0000D4"/>
      <name val="Franklin Gothic Medium"/>
      <family val="2"/>
      <charset val="1"/>
    </font>
    <font>
      <b val="true"/>
      <sz val="9"/>
      <name val="Franklin Gothic Medium"/>
      <family val="2"/>
      <charset val="1"/>
    </font>
    <font>
      <sz val="10"/>
      <color rgb="FF0000D4"/>
      <name val="Franklin Gothic Medium"/>
      <family val="2"/>
      <charset val="1"/>
    </font>
    <font>
      <b val="true"/>
      <sz val="12"/>
      <name val="Franklin Gothic Medium"/>
      <family val="2"/>
      <charset val="1"/>
    </font>
    <font>
      <sz val="8"/>
      <color rgb="FF000000"/>
      <name val="Times New Roman"/>
      <family val="1"/>
      <charset val="1"/>
    </font>
    <font>
      <sz val="8"/>
      <name val="Franklin Gothic Medium"/>
      <family val="2"/>
      <charset val="1"/>
    </font>
    <font>
      <sz val="10"/>
      <color rgb="FFFFFFFF"/>
      <name val="Franklin Gothic Medium"/>
      <family val="2"/>
      <charset val="1"/>
    </font>
    <font>
      <sz val="9"/>
      <color rgb="FF000000"/>
      <name val="Tahoma"/>
      <family val="0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9"/>
      <color rgb="FFFFFFFF"/>
      <name val="Franklin Gothic Medium"/>
      <family val="2"/>
      <charset val="1"/>
    </font>
    <font>
      <b val="true"/>
      <sz val="8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4.8"/>
      <color rgb="FF000000"/>
      <name val="Arial"/>
      <family val="2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C0C0C0"/>
        <bgColor rgb="FF93CDDD"/>
      </patternFill>
    </fill>
    <fill>
      <patternFill patternType="solid">
        <fgColor rgb="FF808080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CF305"/>
        <bgColor rgb="FFFFFF00"/>
      </patternFill>
    </fill>
    <fill>
      <patternFill patternType="solid">
        <fgColor rgb="FF99CCFF"/>
        <bgColor rgb="FF93CDDD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00ABEA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F2DCDB"/>
        <bgColor rgb="FFFFCC99"/>
      </patternFill>
    </fill>
    <fill>
      <patternFill patternType="solid">
        <fgColor rgb="FFFF0000"/>
        <bgColor rgb="FFDD0806"/>
      </patternFill>
    </fill>
    <fill>
      <patternFill patternType="solid">
        <fgColor rgb="FFFFFF00"/>
        <bgColor rgb="FFFCF305"/>
      </patternFill>
    </fill>
    <fill>
      <patternFill patternType="solid">
        <fgColor rgb="FF93CDDD"/>
        <bgColor rgb="FF99CCFF"/>
      </patternFill>
    </fill>
    <fill>
      <patternFill patternType="solid">
        <fgColor rgb="FF32F828"/>
        <bgColor rgb="FF92D05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8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8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1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7" fillId="2" borderId="1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7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7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8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1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1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6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24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1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4" fillId="12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4" fillId="14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4" fillId="14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24" fillId="1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5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15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4" fillId="15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5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4" fillId="15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1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6"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ont>
        <b val="0"/>
        <i val="1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</dxfs>
  <colors>
    <indexedColors>
      <rgbColor rgb="FF000000"/>
      <rgbColor rgb="FFFFFFFF"/>
      <rgbColor rgb="FFFF0000"/>
      <rgbColor rgb="FF32F828"/>
      <rgbColor rgb="FF0000D4"/>
      <rgbColor rgb="FFFFFF00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2DCDB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3CDDD"/>
      <rgbColor rgb="FF003366"/>
      <rgbColor rgb="FF339966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2.xml"/><Relationship Id="rId7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US" sz="800" spc="-1" strike="noStrike">
                <a:solidFill>
                  <a:srgbClr val="000000"/>
                </a:solidFill>
                <a:latin typeface="Arial"/>
                <a:ea typeface="Arial"/>
              </a:rPr>
              <a:t>% por Tipo de Função</a:t>
            </a:r>
          </a:p>
        </c:rich>
      </c:tx>
      <c:layout>
        <c:manualLayout>
          <c:xMode val="edge"/>
          <c:yMode val="edge"/>
          <c:x val="0.273821138211382"/>
          <c:y val="0.0625922645408916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94634146341463"/>
          <c:y val="0.478889873043992"/>
          <c:w val="0.115772357723577"/>
          <c:h val="0.229111307942132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24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9999ff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993366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ffffcc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3"/>
            <c:spPr>
              <a:solidFill>
                <a:srgbClr val="ccffff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4"/>
            <c:spPr>
              <a:solidFill>
                <a:srgbClr val="660066"/>
              </a:solidFill>
              <a:ln w="3240">
                <a:solidFill>
                  <a:srgbClr val="000000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Sumário!$I$14;Sumário!$I$21;Sumário!$I$28;Sumário!$I$35;Sumário!$I$42</c:f>
              <c:numCache>
                <c:formatCode>General</c:formatCode>
                <c:ptCount val="5"/>
                <c:pt idx="0">
                  <c:v>0.209677419354839</c:v>
                </c:pt>
                <c:pt idx="1">
                  <c:v>0.602150537634409</c:v>
                </c:pt>
                <c:pt idx="2">
                  <c:v>0.0967741935483871</c:v>
                </c:pt>
                <c:pt idx="3">
                  <c:v>0.0376344086021505</c:v>
                </c:pt>
                <c:pt idx="4">
                  <c:v>0.0537634408602151</c:v>
                </c:pt>
              </c:numCache>
            </c:numRef>
          </c:val>
        </c:ser>
        <c:firstSliceAng val="0"/>
      </c:pieChart>
      <c:spPr>
        <a:noFill/>
        <a:ln w="25560">
          <a:noFill/>
        </a:ln>
      </c:spPr>
    </c:plotArea>
    <c:legend>
      <c:legendPos val="r"/>
      <c:layout>
        <c:manualLayout>
          <c:xMode val="edge"/>
          <c:yMode val="edge"/>
          <c:x val="0.886990612659904"/>
          <c:y val="0.428571194225722"/>
          <c:w val="0.0788437256153791"/>
          <c:h val="0.514285597112861"/>
        </c:manualLayout>
      </c:layout>
      <c:overlay val="0"/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b="0" sz="48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0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0</xdr:row>
      <xdr:rowOff>19080</xdr:rowOff>
    </xdr:from>
    <xdr:to>
      <xdr:col>4</xdr:col>
      <xdr:colOff>104400</xdr:colOff>
      <xdr:row>2</xdr:row>
      <xdr:rowOff>171000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19080" y="19080"/>
          <a:ext cx="849600" cy="456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47520</xdr:colOff>
      <xdr:row>0</xdr:row>
      <xdr:rowOff>47520</xdr:rowOff>
    </xdr:from>
    <xdr:to>
      <xdr:col>1</xdr:col>
      <xdr:colOff>342360</xdr:colOff>
      <xdr:row>2</xdr:row>
      <xdr:rowOff>123480</xdr:rowOff>
    </xdr:to>
    <xdr:pic>
      <xdr:nvPicPr>
        <xdr:cNvPr id="1" name="Imagem 2" descr=""/>
        <xdr:cNvPicPr/>
      </xdr:nvPicPr>
      <xdr:blipFill>
        <a:blip r:embed="rId1"/>
        <a:stretch/>
      </xdr:blipFill>
      <xdr:spPr>
        <a:xfrm>
          <a:off x="47520" y="47520"/>
          <a:ext cx="838800" cy="456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38160</xdr:colOff>
      <xdr:row>43</xdr:row>
      <xdr:rowOff>9360</xdr:rowOff>
    </xdr:from>
    <xdr:to>
      <xdr:col>11</xdr:col>
      <xdr:colOff>418680</xdr:colOff>
      <xdr:row>50</xdr:row>
      <xdr:rowOff>161280</xdr:rowOff>
    </xdr:to>
    <xdr:graphicFrame>
      <xdr:nvGraphicFramePr>
        <xdr:cNvPr id="2" name="Chart 10"/>
        <xdr:cNvGraphicFramePr/>
      </xdr:nvGraphicFramePr>
      <xdr:xfrm>
        <a:off x="4381560" y="5847840"/>
        <a:ext cx="2213640" cy="121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66240</xdr:colOff>
      <xdr:row>2</xdr:row>
      <xdr:rowOff>152280</xdr:rowOff>
    </xdr:to>
    <xdr:pic>
      <xdr:nvPicPr>
        <xdr:cNvPr id="3" name="Imagem 4" descr=""/>
        <xdr:cNvPicPr/>
      </xdr:nvPicPr>
      <xdr:blipFill>
        <a:blip r:embed="rId2"/>
        <a:stretch/>
      </xdr:blipFill>
      <xdr:spPr>
        <a:xfrm>
          <a:off x="0" y="0"/>
          <a:ext cx="852120" cy="4568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ramses/Downloads/APF-%5BSistema%20de%20controle%20de%20vacina&#231;&#227;o1%5D%20.xlsx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0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18" activeCellId="0" sqref="AF18"/>
    </sheetView>
  </sheetViews>
  <sheetFormatPr defaultColWidth="9.15625" defaultRowHeight="13.5" zeroHeight="false" outlineLevelRow="0" outlineLevelCol="0"/>
  <cols>
    <col collapsed="false" customWidth="true" hidden="false" outlineLevel="0" max="15" min="1" style="1" width="2.71"/>
    <col collapsed="false" customWidth="true" hidden="false" outlineLevel="0" max="16" min="16" style="1" width="0.86"/>
    <col collapsed="false" customWidth="true" hidden="false" outlineLevel="0" max="17" min="17" style="1" width="10.85"/>
    <col collapsed="false" customWidth="true" hidden="false" outlineLevel="0" max="18" min="18" style="1" width="4.29"/>
    <col collapsed="false" customWidth="true" hidden="false" outlineLevel="0" max="19" min="19" style="1" width="3.42"/>
    <col collapsed="false" customWidth="true" hidden="false" outlineLevel="0" max="20" min="20" style="1" width="7.29"/>
    <col collapsed="false" customWidth="true" hidden="false" outlineLevel="0" max="76" min="21" style="1" width="2.71"/>
    <col collapsed="false" customWidth="false" hidden="false" outlineLevel="0" max="1024" min="77" style="1" width="9.14"/>
  </cols>
  <sheetData>
    <row r="1" customFormat="false" ht="12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2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14.2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Format="false" ht="13.5" hidden="false" customHeight="false" outlineLevel="0" collapsed="false">
      <c r="A4" s="3" t="s">
        <v>1</v>
      </c>
      <c r="B4" s="3"/>
      <c r="C4" s="3"/>
      <c r="D4" s="3"/>
      <c r="E4" s="3"/>
      <c r="F4" s="4" t="s">
        <v>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 t="s">
        <v>3</v>
      </c>
      <c r="S4" s="5"/>
      <c r="T4" s="6"/>
      <c r="U4" s="5" t="s">
        <v>4</v>
      </c>
      <c r="V4" s="5"/>
      <c r="W4" s="7" t="n">
        <f aca="false">W5*T4</f>
        <v>0</v>
      </c>
      <c r="X4" s="7"/>
      <c r="Y4" s="7"/>
      <c r="Z4" s="7"/>
      <c r="AA4" s="7"/>
      <c r="AB4" s="7"/>
    </row>
    <row r="5" customFormat="false" ht="13.5" hidden="false" customHeight="false" outlineLevel="0" collapsed="false">
      <c r="A5" s="3" t="s">
        <v>5</v>
      </c>
      <c r="B5" s="3"/>
      <c r="C5" s="3"/>
      <c r="D5" s="3"/>
      <c r="E5" s="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5" t="s">
        <v>6</v>
      </c>
      <c r="V5" s="5"/>
      <c r="W5" s="9" t="n">
        <f aca="false">SUM(Y10:Y13)</f>
        <v>0</v>
      </c>
      <c r="X5" s="9"/>
      <c r="Y5" s="9"/>
      <c r="Z5" s="9"/>
      <c r="AA5" s="9"/>
      <c r="AB5" s="9"/>
    </row>
    <row r="6" customFormat="false" ht="13.5" hidden="false" customHeight="false" outlineLevel="0" collapsed="false">
      <c r="A6" s="3" t="s">
        <v>7</v>
      </c>
      <c r="B6" s="3"/>
      <c r="C6" s="3"/>
      <c r="D6" s="3"/>
      <c r="E6" s="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customFormat="false" ht="13.5" hidden="false" customHeight="false" outlineLevel="0" collapsed="false">
      <c r="A7" s="3" t="s">
        <v>8</v>
      </c>
      <c r="B7" s="3"/>
      <c r="C7" s="3"/>
      <c r="D7" s="3"/>
      <c r="E7" s="3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0" t="s">
        <v>9</v>
      </c>
      <c r="V7" s="10"/>
      <c r="W7" s="10"/>
      <c r="X7" s="11"/>
      <c r="Y7" s="11"/>
      <c r="Z7" s="11"/>
      <c r="AA7" s="11"/>
      <c r="AB7" s="11"/>
    </row>
    <row r="8" customFormat="false" ht="13.5" hidden="false" customHeight="false" outlineLevel="0" collapsed="false">
      <c r="A8" s="3" t="s">
        <v>10</v>
      </c>
      <c r="B8" s="3"/>
      <c r="C8" s="3"/>
      <c r="D8" s="3"/>
      <c r="E8" s="3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0" t="s">
        <v>11</v>
      </c>
      <c r="V8" s="10"/>
      <c r="W8" s="10"/>
      <c r="X8" s="11"/>
      <c r="Y8" s="11"/>
      <c r="Z8" s="11"/>
      <c r="AA8" s="11"/>
      <c r="AB8" s="11"/>
    </row>
    <row r="9" customFormat="false" ht="13.5" hidden="false" customHeight="true" outlineLevel="0" collapsed="false">
      <c r="A9" s="12" t="s">
        <v>12</v>
      </c>
      <c r="B9" s="12"/>
      <c r="C9" s="13" t="s">
        <v>13</v>
      </c>
      <c r="D9" s="13"/>
      <c r="E9" s="13"/>
      <c r="F9" s="13"/>
      <c r="G9" s="13"/>
      <c r="H9" s="13"/>
      <c r="I9" s="13"/>
      <c r="J9" s="13"/>
      <c r="K9" s="13"/>
      <c r="L9" s="14"/>
      <c r="M9" s="15"/>
      <c r="N9" s="15"/>
      <c r="O9" s="16" t="s">
        <v>14</v>
      </c>
      <c r="P9" s="16"/>
      <c r="Q9" s="5" t="s">
        <v>15</v>
      </c>
      <c r="R9" s="5"/>
      <c r="S9" s="5"/>
      <c r="T9" s="5"/>
      <c r="U9" s="5" t="s">
        <v>16</v>
      </c>
      <c r="V9" s="5"/>
      <c r="W9" s="5"/>
      <c r="X9" s="5"/>
      <c r="Y9" s="5" t="s">
        <v>17</v>
      </c>
      <c r="Z9" s="5"/>
      <c r="AA9" s="5"/>
      <c r="AB9" s="5"/>
      <c r="AC9" s="17"/>
      <c r="AD9" s="17"/>
    </row>
    <row r="10" customFormat="false" ht="13.5" hidden="false" customHeight="false" outlineLevel="0" collapsed="false">
      <c r="A10" s="12"/>
      <c r="B10" s="12"/>
      <c r="C10" s="13" t="s">
        <v>18</v>
      </c>
      <c r="D10" s="13"/>
      <c r="E10" s="13"/>
      <c r="F10" s="13"/>
      <c r="G10" s="13"/>
      <c r="H10" s="13"/>
      <c r="I10" s="13"/>
      <c r="J10" s="13"/>
      <c r="K10" s="13"/>
      <c r="L10" s="14"/>
      <c r="M10" s="15"/>
      <c r="N10" s="15"/>
      <c r="O10" s="16"/>
      <c r="P10" s="16"/>
      <c r="Q10" s="10" t="s">
        <v>19</v>
      </c>
      <c r="R10" s="10"/>
      <c r="S10" s="9" t="n">
        <f aca="false">Sumário!E55</f>
        <v>0</v>
      </c>
      <c r="T10" s="9"/>
      <c r="U10" s="18" t="n">
        <v>1</v>
      </c>
      <c r="V10" s="18"/>
      <c r="W10" s="18"/>
      <c r="X10" s="18"/>
      <c r="Y10" s="9" t="n">
        <f aca="false">S10*U10</f>
        <v>0</v>
      </c>
      <c r="Z10" s="9"/>
      <c r="AA10" s="9"/>
      <c r="AB10" s="9"/>
    </row>
    <row r="11" customFormat="false" ht="13.5" hidden="false" customHeight="false" outlineLevel="0" collapsed="false">
      <c r="A11" s="12"/>
      <c r="B11" s="12"/>
      <c r="C11" s="19" t="s">
        <v>20</v>
      </c>
      <c r="D11" s="19"/>
      <c r="E11" s="19"/>
      <c r="F11" s="19"/>
      <c r="G11" s="19"/>
      <c r="H11" s="19"/>
      <c r="I11" s="19"/>
      <c r="J11" s="19"/>
      <c r="K11" s="19"/>
      <c r="L11" s="14"/>
      <c r="M11" s="15"/>
      <c r="N11" s="15"/>
      <c r="O11" s="16"/>
      <c r="P11" s="16"/>
      <c r="Q11" s="20" t="s">
        <v>21</v>
      </c>
      <c r="R11" s="20"/>
      <c r="S11" s="9" t="n">
        <f aca="false">Sumário!E56</f>
        <v>0</v>
      </c>
      <c r="T11" s="9"/>
      <c r="U11" s="18" t="n">
        <v>1</v>
      </c>
      <c r="V11" s="18"/>
      <c r="W11" s="18"/>
      <c r="X11" s="18"/>
      <c r="Y11" s="9" t="n">
        <f aca="false">S11*U11</f>
        <v>0</v>
      </c>
      <c r="Z11" s="9"/>
      <c r="AA11" s="9"/>
      <c r="AB11" s="9"/>
    </row>
    <row r="12" customFormat="false" ht="13.5" hidden="false" customHeight="false" outlineLevel="0" collapsed="false">
      <c r="A12" s="12"/>
      <c r="B12" s="12"/>
      <c r="C12" s="19" t="s">
        <v>22</v>
      </c>
      <c r="D12" s="19"/>
      <c r="E12" s="19"/>
      <c r="F12" s="19"/>
      <c r="G12" s="19"/>
      <c r="H12" s="19"/>
      <c r="I12" s="19"/>
      <c r="J12" s="19"/>
      <c r="K12" s="19"/>
      <c r="L12" s="14"/>
      <c r="M12" s="15"/>
      <c r="N12" s="15"/>
      <c r="O12" s="16"/>
      <c r="P12" s="16"/>
      <c r="Q12" s="20" t="s">
        <v>23</v>
      </c>
      <c r="R12" s="20"/>
      <c r="S12" s="9" t="n">
        <f aca="false">Sumário!E57</f>
        <v>0</v>
      </c>
      <c r="T12" s="9"/>
      <c r="U12" s="18" t="n">
        <v>1</v>
      </c>
      <c r="V12" s="18"/>
      <c r="W12" s="18"/>
      <c r="X12" s="18"/>
      <c r="Y12" s="9" t="n">
        <f aca="false">S12*U12</f>
        <v>0</v>
      </c>
      <c r="Z12" s="9"/>
      <c r="AA12" s="9"/>
      <c r="AB12" s="9"/>
    </row>
    <row r="13" customFormat="false" ht="13.5" hidden="false" customHeight="false" outlineLevel="0" collapsed="false">
      <c r="A13" s="12"/>
      <c r="B13" s="12"/>
      <c r="C13" s="19" t="s">
        <v>24</v>
      </c>
      <c r="D13" s="19"/>
      <c r="E13" s="19"/>
      <c r="F13" s="19"/>
      <c r="G13" s="19"/>
      <c r="H13" s="19"/>
      <c r="I13" s="19"/>
      <c r="J13" s="19"/>
      <c r="K13" s="19"/>
      <c r="L13" s="14"/>
      <c r="M13" s="15"/>
      <c r="N13" s="15"/>
      <c r="O13" s="16"/>
      <c r="P13" s="16"/>
      <c r="Q13" s="20"/>
      <c r="R13" s="20"/>
      <c r="S13" s="9" t="n">
        <f aca="false">Sumário!E58</f>
        <v>0</v>
      </c>
      <c r="T13" s="9"/>
      <c r="U13" s="18"/>
      <c r="V13" s="18"/>
      <c r="W13" s="18"/>
      <c r="X13" s="18"/>
      <c r="Y13" s="9" t="n">
        <f aca="false">S13*U13</f>
        <v>0</v>
      </c>
      <c r="Z13" s="9"/>
      <c r="AA13" s="9"/>
      <c r="AB13" s="9"/>
    </row>
    <row r="14" customFormat="false" ht="12" hidden="false" customHeight="true" outlineLevel="0" collapsed="false"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2"/>
      <c r="S14" s="21"/>
    </row>
    <row r="15" customFormat="false" ht="12" hidden="false" customHeight="true" outlineLevel="0" collapsed="false">
      <c r="B15" s="23"/>
      <c r="C15" s="23"/>
      <c r="F15" s="23"/>
      <c r="G15" s="23"/>
      <c r="H15" s="23"/>
      <c r="I15" s="23"/>
      <c r="J15" s="21"/>
      <c r="K15" s="24" t="s">
        <v>25</v>
      </c>
      <c r="L15" s="24"/>
      <c r="M15" s="24"/>
      <c r="N15" s="24"/>
      <c r="O15" s="24"/>
      <c r="P15" s="24"/>
      <c r="Q15" s="24"/>
      <c r="R15" s="24"/>
      <c r="S15" s="24"/>
    </row>
    <row r="16" customFormat="false" ht="12" hidden="false" customHeight="true" outlineLevel="0" collapsed="false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customFormat="false" ht="12" hidden="false" customHeight="true" outlineLevel="0" collapsed="false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customFormat="false" ht="12" hidden="false" customHeight="true" outlineLevel="0" collapsed="false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customFormat="false" ht="12" hidden="false" customHeight="tru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customFormat="false" ht="12" hidden="false" customHeight="true" outlineLevel="0" collapsed="false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customFormat="false" ht="12" hidden="false" customHeight="true" outlineLevel="0" collapsed="false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customFormat="false" ht="12" hidden="false" customHeight="true" outlineLevel="0" collapsed="false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customFormat="false" ht="12" hidden="false" customHeight="true" outlineLevel="0" collapsed="false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customFormat="false" ht="12" hidden="false" customHeight="true" outlineLevel="0" collapsed="false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customFormat="false" ht="12" hidden="false" customHeight="true" outlineLevel="0" collapsed="false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4" t="s">
        <v>26</v>
      </c>
      <c r="L25" s="24"/>
      <c r="M25" s="24"/>
      <c r="N25" s="24"/>
      <c r="O25" s="24"/>
      <c r="P25" s="24"/>
      <c r="Q25" s="24"/>
      <c r="R25" s="24"/>
      <c r="S25" s="24"/>
    </row>
    <row r="26" customFormat="false" ht="12" hidden="false" customHeight="tru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customFormat="false" ht="12" hidden="false" customHeight="tru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customFormat="false" ht="12" hidden="false" customHeight="tru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customFormat="false" ht="12" hidden="false" customHeight="tru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customFormat="false" ht="12" hidden="false" customHeight="tru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customFormat="false" ht="12" hidden="false" customHeight="tru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customFormat="false" ht="12" hidden="false" customHeight="tru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customFormat="false" ht="12" hidden="false" customHeight="tru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customFormat="false" ht="12" hidden="false" customHeight="true" outlineLevel="0" collapsed="false">
      <c r="B34" s="21"/>
      <c r="C34" s="21"/>
      <c r="D34" s="21"/>
      <c r="E34" s="21"/>
      <c r="F34" s="21"/>
      <c r="G34" s="21"/>
      <c r="H34" s="21"/>
      <c r="I34" s="21"/>
      <c r="J34" s="21"/>
    </row>
    <row r="35" customFormat="false" ht="12" hidden="false" customHeight="true" outlineLevel="0" collapsed="false">
      <c r="B35" s="21"/>
      <c r="C35" s="21"/>
      <c r="D35" s="21"/>
      <c r="E35" s="21"/>
      <c r="F35" s="21"/>
      <c r="G35" s="21"/>
      <c r="H35" s="21"/>
      <c r="I35" s="21"/>
      <c r="J35" s="21"/>
    </row>
    <row r="36" customFormat="false" ht="12" hidden="false" customHeight="true" outlineLevel="0" collapsed="false">
      <c r="B36" s="21"/>
      <c r="C36" s="21"/>
      <c r="D36" s="21"/>
      <c r="E36" s="21"/>
      <c r="F36" s="21"/>
      <c r="G36" s="21"/>
      <c r="H36" s="21"/>
      <c r="I36" s="21"/>
      <c r="J36" s="21"/>
    </row>
    <row r="37" customFormat="false" ht="12" hidden="false" customHeight="true" outlineLevel="0" collapsed="false">
      <c r="B37" s="21"/>
      <c r="C37" s="21"/>
      <c r="D37" s="21"/>
      <c r="E37" s="21"/>
      <c r="F37" s="21"/>
      <c r="G37" s="21"/>
      <c r="H37" s="21"/>
      <c r="I37" s="21"/>
      <c r="J37" s="21"/>
    </row>
    <row r="38" customFormat="false" ht="12" hidden="false" customHeight="true" outlineLevel="0" collapsed="false">
      <c r="B38" s="21"/>
      <c r="C38" s="21"/>
      <c r="D38" s="21"/>
      <c r="E38" s="21"/>
      <c r="F38" s="21"/>
      <c r="G38" s="21"/>
      <c r="H38" s="21"/>
      <c r="I38" s="21"/>
      <c r="J38" s="21"/>
    </row>
    <row r="39" customFormat="false" ht="12" hidden="false" customHeight="true" outlineLevel="0" collapsed="false">
      <c r="B39" s="21"/>
      <c r="C39" s="21"/>
      <c r="D39" s="21"/>
      <c r="E39" s="21"/>
      <c r="F39" s="21"/>
      <c r="G39" s="21"/>
      <c r="H39" s="21"/>
      <c r="I39" s="21"/>
      <c r="J39" s="21"/>
    </row>
    <row r="40" customFormat="false" ht="12" hidden="false" customHeight="true" outlineLevel="0" collapsed="false">
      <c r="B40" s="21"/>
      <c r="C40" s="21"/>
      <c r="D40" s="21"/>
      <c r="E40" s="21"/>
      <c r="F40" s="21"/>
      <c r="G40" s="21"/>
      <c r="H40" s="21"/>
      <c r="I40" s="21"/>
      <c r="J40" s="21"/>
    </row>
    <row r="41" customFormat="false" ht="12" hidden="false" customHeight="true" outlineLevel="0" collapsed="false">
      <c r="B41" s="21"/>
      <c r="C41" s="21"/>
      <c r="D41" s="21"/>
      <c r="E41" s="21"/>
      <c r="F41" s="21"/>
      <c r="G41" s="21"/>
      <c r="H41" s="21"/>
      <c r="I41" s="21"/>
      <c r="J41" s="21"/>
    </row>
    <row r="42" customFormat="false" ht="12" hidden="false" customHeight="true" outlineLevel="0" collapsed="false">
      <c r="B42" s="21"/>
      <c r="C42" s="21"/>
      <c r="D42" s="21"/>
      <c r="E42" s="21"/>
      <c r="F42" s="21"/>
      <c r="G42" s="21"/>
      <c r="H42" s="21"/>
      <c r="I42" s="21"/>
      <c r="J42" s="21"/>
    </row>
    <row r="43" customFormat="false" ht="12" hidden="false" customHeight="true" outlineLevel="0" collapsed="false">
      <c r="B43" s="21"/>
      <c r="C43" s="21"/>
      <c r="D43" s="21"/>
      <c r="E43" s="21"/>
      <c r="F43" s="21"/>
      <c r="G43" s="21"/>
      <c r="H43" s="21"/>
      <c r="I43" s="21"/>
      <c r="J43" s="21"/>
    </row>
    <row r="44" customFormat="false" ht="12" hidden="false" customHeight="true" outlineLevel="0" collapsed="false">
      <c r="B44" s="21"/>
      <c r="C44" s="21"/>
      <c r="D44" s="21"/>
      <c r="E44" s="21"/>
      <c r="F44" s="21"/>
      <c r="G44" s="21"/>
      <c r="H44" s="21"/>
      <c r="I44" s="21"/>
      <c r="J44" s="21"/>
    </row>
    <row r="45" customFormat="false" ht="12" hidden="false" customHeight="true" outlineLevel="0" collapsed="false">
      <c r="B45" s="21"/>
      <c r="C45" s="21"/>
      <c r="D45" s="21"/>
      <c r="E45" s="21"/>
      <c r="F45" s="21"/>
      <c r="G45" s="21"/>
      <c r="H45" s="21"/>
      <c r="I45" s="21"/>
      <c r="J45" s="21"/>
    </row>
    <row r="46" customFormat="false" ht="12" hidden="false" customHeight="true" outlineLevel="0" collapsed="false">
      <c r="B46" s="21"/>
      <c r="C46" s="21"/>
      <c r="D46" s="21"/>
      <c r="E46" s="21"/>
      <c r="F46" s="21"/>
      <c r="G46" s="21"/>
      <c r="H46" s="21"/>
      <c r="I46" s="21"/>
      <c r="J46" s="21"/>
    </row>
    <row r="47" customFormat="false" ht="12" hidden="false" customHeight="true" outlineLevel="0" collapsed="false">
      <c r="B47" s="21"/>
      <c r="C47" s="21"/>
      <c r="D47" s="21"/>
      <c r="E47" s="21"/>
      <c r="F47" s="21"/>
      <c r="G47" s="21"/>
      <c r="H47" s="21"/>
      <c r="I47" s="21"/>
      <c r="J47" s="21"/>
    </row>
    <row r="48" customFormat="false" ht="12" hidden="false" customHeight="true" outlineLevel="0" collapsed="false">
      <c r="B48" s="21"/>
      <c r="C48" s="21"/>
      <c r="D48" s="21"/>
      <c r="E48" s="21"/>
      <c r="F48" s="21"/>
      <c r="G48" s="21"/>
      <c r="H48" s="21"/>
      <c r="I48" s="21"/>
      <c r="J48" s="21"/>
    </row>
    <row r="49" customFormat="false" ht="12" hidden="false" customHeight="true" outlineLevel="0" collapsed="false">
      <c r="B49" s="21"/>
      <c r="C49" s="21"/>
      <c r="D49" s="21"/>
      <c r="E49" s="21"/>
      <c r="F49" s="21"/>
      <c r="G49" s="21"/>
      <c r="H49" s="21"/>
      <c r="I49" s="21"/>
      <c r="J49" s="21"/>
    </row>
    <row r="50" customFormat="false" ht="12" hidden="false" customHeight="true" outlineLevel="0" collapsed="false">
      <c r="B50" s="21"/>
      <c r="C50" s="21"/>
      <c r="D50" s="21"/>
      <c r="E50" s="21"/>
      <c r="F50" s="21"/>
      <c r="G50" s="21"/>
      <c r="H50" s="21"/>
      <c r="I50" s="21"/>
      <c r="J50" s="21"/>
    </row>
    <row r="51" customFormat="false" ht="12" hidden="false" customHeight="true" outlineLevel="0" collapsed="false">
      <c r="B51" s="21"/>
      <c r="C51" s="21"/>
      <c r="D51" s="21"/>
      <c r="E51" s="21"/>
      <c r="F51" s="21"/>
      <c r="G51" s="21"/>
      <c r="H51" s="21"/>
      <c r="I51" s="21"/>
      <c r="J51" s="21"/>
    </row>
    <row r="52" customFormat="false" ht="12" hidden="false" customHeight="true" outlineLevel="0" collapsed="false">
      <c r="B52" s="21"/>
      <c r="C52" s="21"/>
      <c r="D52" s="21"/>
      <c r="E52" s="21"/>
      <c r="F52" s="21"/>
      <c r="G52" s="21"/>
      <c r="H52" s="21"/>
      <c r="I52" s="21"/>
      <c r="J52" s="21"/>
    </row>
    <row r="53" customFormat="false" ht="12" hidden="false" customHeight="true" outlineLevel="0" collapsed="false">
      <c r="B53" s="21"/>
      <c r="C53" s="21"/>
      <c r="D53" s="21"/>
      <c r="E53" s="21"/>
      <c r="F53" s="21"/>
      <c r="G53" s="21"/>
      <c r="H53" s="21"/>
      <c r="I53" s="21"/>
      <c r="J53" s="21"/>
    </row>
    <row r="54" customFormat="false" ht="12" hidden="false" customHeight="true" outlineLevel="0" collapsed="false">
      <c r="B54" s="21"/>
      <c r="C54" s="21"/>
      <c r="D54" s="21"/>
      <c r="E54" s="21"/>
      <c r="F54" s="21"/>
      <c r="G54" s="21"/>
      <c r="H54" s="21"/>
      <c r="I54" s="21"/>
      <c r="J54" s="21"/>
    </row>
    <row r="55" customFormat="false" ht="12" hidden="false" customHeight="true" outlineLevel="0" collapsed="false">
      <c r="B55" s="21"/>
      <c r="C55" s="21"/>
      <c r="D55" s="21"/>
      <c r="E55" s="21"/>
      <c r="F55" s="21"/>
      <c r="G55" s="21"/>
      <c r="H55" s="21"/>
      <c r="I55" s="21"/>
      <c r="J55" s="21"/>
    </row>
    <row r="56" customFormat="false" ht="12" hidden="false" customHeight="true" outlineLevel="0" collapsed="false">
      <c r="B56" s="21"/>
      <c r="C56" s="21"/>
      <c r="D56" s="21"/>
      <c r="E56" s="21"/>
      <c r="F56" s="21"/>
      <c r="G56" s="21"/>
      <c r="H56" s="21"/>
      <c r="I56" s="21"/>
      <c r="J56" s="21"/>
    </row>
    <row r="57" customFormat="false" ht="12" hidden="false" customHeight="true" outlineLevel="0" collapsed="false">
      <c r="B57" s="21"/>
      <c r="C57" s="21"/>
      <c r="D57" s="21"/>
      <c r="E57" s="21"/>
      <c r="F57" s="21"/>
      <c r="G57" s="21"/>
      <c r="H57" s="21"/>
      <c r="I57" s="21"/>
      <c r="J57" s="21"/>
    </row>
    <row r="58" customFormat="false" ht="12" hidden="false" customHeight="true" outlineLevel="0" collapsed="false">
      <c r="B58" s="21"/>
      <c r="C58" s="21"/>
      <c r="D58" s="21"/>
      <c r="E58" s="21"/>
      <c r="F58" s="21"/>
      <c r="G58" s="21"/>
      <c r="H58" s="21"/>
      <c r="I58" s="21"/>
      <c r="J58" s="21"/>
    </row>
    <row r="59" customFormat="false" ht="12" hidden="false" customHeight="true" outlineLevel="0" collapsed="false">
      <c r="B59" s="21"/>
      <c r="C59" s="21"/>
      <c r="D59" s="21"/>
      <c r="E59" s="21"/>
      <c r="F59" s="21"/>
      <c r="G59" s="21"/>
      <c r="H59" s="21"/>
      <c r="I59" s="21"/>
      <c r="J59" s="21"/>
    </row>
    <row r="60" customFormat="false" ht="12" hidden="false" customHeight="true" outlineLevel="0" collapsed="false">
      <c r="B60" s="21"/>
      <c r="C60" s="21"/>
      <c r="D60" s="21"/>
      <c r="E60" s="21"/>
      <c r="F60" s="21"/>
      <c r="G60" s="21"/>
      <c r="H60" s="21"/>
      <c r="I60" s="21"/>
      <c r="J60" s="21"/>
    </row>
    <row r="61" customFormat="false" ht="12" hidden="false" customHeight="true" outlineLevel="0" collapsed="false">
      <c r="B61" s="21"/>
      <c r="C61" s="21"/>
      <c r="D61" s="21"/>
      <c r="E61" s="21"/>
      <c r="F61" s="21"/>
      <c r="G61" s="21"/>
      <c r="H61" s="21"/>
      <c r="I61" s="21"/>
      <c r="J61" s="21"/>
    </row>
    <row r="62" customFormat="false" ht="12" hidden="false" customHeight="true" outlineLevel="0" collapsed="false">
      <c r="B62" s="21"/>
      <c r="C62" s="21"/>
      <c r="D62" s="21"/>
      <c r="E62" s="21"/>
      <c r="F62" s="21"/>
      <c r="G62" s="21"/>
      <c r="H62" s="21"/>
      <c r="I62" s="21"/>
      <c r="J62" s="21"/>
    </row>
    <row r="63" customFormat="false" ht="12" hidden="false" customHeight="true" outlineLevel="0" collapsed="false">
      <c r="B63" s="21"/>
      <c r="C63" s="21"/>
      <c r="D63" s="21"/>
      <c r="E63" s="21"/>
      <c r="F63" s="21"/>
      <c r="G63" s="21"/>
      <c r="H63" s="21"/>
      <c r="I63" s="21"/>
      <c r="J63" s="21"/>
    </row>
    <row r="64" customFormat="false" ht="12" hidden="false" customHeight="true" outlineLevel="0" collapsed="false">
      <c r="B64" s="21"/>
      <c r="C64" s="21"/>
      <c r="D64" s="21"/>
      <c r="E64" s="21"/>
      <c r="F64" s="21"/>
      <c r="G64" s="21"/>
      <c r="H64" s="21"/>
      <c r="I64" s="21"/>
      <c r="J64" s="21"/>
    </row>
    <row r="65" customFormat="false" ht="12" hidden="false" customHeight="true" outlineLevel="0" collapsed="false">
      <c r="B65" s="21"/>
      <c r="C65" s="21"/>
      <c r="D65" s="21"/>
      <c r="E65" s="21"/>
      <c r="F65" s="21"/>
      <c r="G65" s="21"/>
      <c r="H65" s="21"/>
      <c r="I65" s="21"/>
      <c r="J65" s="21"/>
    </row>
    <row r="66" customFormat="false" ht="12" hidden="false" customHeight="true" outlineLevel="0" collapsed="false">
      <c r="B66" s="21"/>
      <c r="C66" s="21"/>
      <c r="D66" s="21"/>
      <c r="E66" s="21"/>
      <c r="F66" s="21"/>
      <c r="G66" s="21"/>
      <c r="H66" s="21"/>
      <c r="I66" s="21"/>
      <c r="J66" s="21"/>
    </row>
    <row r="67" customFormat="false" ht="12" hidden="false" customHeight="true" outlineLevel="0" collapsed="false">
      <c r="B67" s="21"/>
      <c r="C67" s="21"/>
      <c r="D67" s="21"/>
      <c r="E67" s="21"/>
      <c r="F67" s="21"/>
      <c r="G67" s="21"/>
      <c r="H67" s="21"/>
      <c r="I67" s="21"/>
      <c r="J67" s="21"/>
    </row>
    <row r="68" customFormat="false" ht="12" hidden="false" customHeight="true" outlineLevel="0" collapsed="false">
      <c r="B68" s="21"/>
      <c r="C68" s="21"/>
      <c r="D68" s="21"/>
      <c r="E68" s="21"/>
      <c r="F68" s="21"/>
      <c r="G68" s="21"/>
      <c r="H68" s="21"/>
      <c r="I68" s="21"/>
      <c r="J68" s="21"/>
    </row>
    <row r="69" customFormat="false" ht="12" hidden="false" customHeight="true" outlineLevel="0" collapsed="false">
      <c r="B69" s="21"/>
      <c r="C69" s="21"/>
      <c r="D69" s="21"/>
      <c r="E69" s="21"/>
      <c r="F69" s="21"/>
      <c r="G69" s="21"/>
      <c r="H69" s="21"/>
      <c r="I69" s="21"/>
      <c r="J69" s="21"/>
    </row>
    <row r="70" customFormat="false" ht="12" hidden="false" customHeight="true" outlineLevel="0" collapsed="false">
      <c r="B70" s="21"/>
      <c r="C70" s="21"/>
      <c r="D70" s="21"/>
      <c r="E70" s="21"/>
      <c r="F70" s="21"/>
      <c r="G70" s="21"/>
      <c r="H70" s="21"/>
      <c r="I70" s="21"/>
      <c r="J70" s="21"/>
    </row>
    <row r="71" customFormat="false" ht="12" hidden="false" customHeight="true" outlineLevel="0" collapsed="false">
      <c r="B71" s="21"/>
      <c r="C71" s="21"/>
      <c r="D71" s="21"/>
      <c r="E71" s="21"/>
      <c r="F71" s="21"/>
      <c r="G71" s="21"/>
      <c r="H71" s="21"/>
      <c r="I71" s="21"/>
      <c r="J71" s="21"/>
    </row>
    <row r="72" customFormat="false" ht="12" hidden="false" customHeight="true" outlineLevel="0" collapsed="false">
      <c r="B72" s="21"/>
      <c r="C72" s="21"/>
      <c r="D72" s="21"/>
      <c r="E72" s="21"/>
      <c r="F72" s="21"/>
      <c r="G72" s="21"/>
      <c r="H72" s="21"/>
      <c r="I72" s="21"/>
      <c r="J72" s="21"/>
    </row>
    <row r="73" customFormat="false" ht="12" hidden="false" customHeight="true" outlineLevel="0" collapsed="false">
      <c r="B73" s="21"/>
      <c r="C73" s="21"/>
      <c r="D73" s="21"/>
      <c r="E73" s="21"/>
      <c r="F73" s="21"/>
      <c r="G73" s="21"/>
      <c r="H73" s="21"/>
      <c r="I73" s="21"/>
      <c r="J73" s="21"/>
    </row>
    <row r="74" customFormat="false" ht="12" hidden="false" customHeight="true" outlineLevel="0" collapsed="false">
      <c r="B74" s="21"/>
      <c r="C74" s="21"/>
      <c r="D74" s="21"/>
      <c r="E74" s="21"/>
      <c r="F74" s="21"/>
      <c r="G74" s="21"/>
      <c r="H74" s="21"/>
      <c r="I74" s="21"/>
      <c r="J74" s="21"/>
    </row>
    <row r="75" customFormat="false" ht="12" hidden="false" customHeight="true" outlineLevel="0" collapsed="false">
      <c r="B75" s="21"/>
      <c r="C75" s="21"/>
      <c r="D75" s="21"/>
      <c r="E75" s="21"/>
      <c r="F75" s="21"/>
      <c r="G75" s="21"/>
      <c r="H75" s="21"/>
      <c r="I75" s="21"/>
      <c r="J75" s="21"/>
    </row>
    <row r="76" customFormat="false" ht="12" hidden="false" customHeight="true" outlineLevel="0" collapsed="false">
      <c r="B76" s="21"/>
      <c r="C76" s="21"/>
      <c r="D76" s="21"/>
      <c r="E76" s="21"/>
      <c r="F76" s="21"/>
      <c r="G76" s="21"/>
      <c r="H76" s="21"/>
      <c r="I76" s="21"/>
      <c r="J76" s="21"/>
    </row>
    <row r="77" customFormat="false" ht="12" hidden="false" customHeight="true" outlineLevel="0" collapsed="false">
      <c r="B77" s="21"/>
      <c r="C77" s="21"/>
      <c r="D77" s="21"/>
      <c r="E77" s="21"/>
      <c r="F77" s="21"/>
      <c r="G77" s="21"/>
      <c r="H77" s="21"/>
      <c r="I77" s="21"/>
      <c r="J77" s="21"/>
    </row>
    <row r="78" customFormat="false" ht="12" hidden="false" customHeight="true" outlineLevel="0" collapsed="false">
      <c r="B78" s="21"/>
      <c r="C78" s="21"/>
      <c r="D78" s="21"/>
      <c r="E78" s="21"/>
      <c r="F78" s="21"/>
      <c r="G78" s="21"/>
      <c r="H78" s="21"/>
      <c r="I78" s="21"/>
      <c r="J78" s="21"/>
    </row>
    <row r="79" customFormat="false" ht="12" hidden="false" customHeight="true" outlineLevel="0" collapsed="false">
      <c r="B79" s="21"/>
      <c r="C79" s="21"/>
      <c r="D79" s="21"/>
      <c r="E79" s="21"/>
      <c r="F79" s="21"/>
      <c r="G79" s="21"/>
      <c r="H79" s="21"/>
      <c r="I79" s="21"/>
      <c r="J79" s="21"/>
    </row>
    <row r="80" customFormat="false" ht="12" hidden="false" customHeight="true" outlineLevel="0" collapsed="false">
      <c r="B80" s="21"/>
      <c r="C80" s="21"/>
      <c r="D80" s="21"/>
      <c r="E80" s="21"/>
      <c r="F80" s="21"/>
      <c r="G80" s="21"/>
      <c r="H80" s="21"/>
      <c r="I80" s="21"/>
      <c r="J80" s="21"/>
    </row>
    <row r="81" customFormat="false" ht="12" hidden="false" customHeight="true" outlineLevel="0" collapsed="false">
      <c r="B81" s="21"/>
      <c r="C81" s="21"/>
      <c r="D81" s="21"/>
      <c r="E81" s="21"/>
      <c r="F81" s="21"/>
      <c r="G81" s="21"/>
      <c r="H81" s="21"/>
      <c r="I81" s="21"/>
      <c r="J81" s="21"/>
    </row>
    <row r="82" customFormat="false" ht="12" hidden="false" customHeight="true" outlineLevel="0" collapsed="false">
      <c r="B82" s="21"/>
      <c r="C82" s="21"/>
      <c r="D82" s="21"/>
      <c r="E82" s="21"/>
      <c r="F82" s="21"/>
      <c r="G82" s="21"/>
      <c r="H82" s="21"/>
      <c r="I82" s="21"/>
      <c r="J82" s="21"/>
    </row>
    <row r="83" customFormat="false" ht="12" hidden="false" customHeight="true" outlineLevel="0" collapsed="false">
      <c r="B83" s="21"/>
      <c r="C83" s="21"/>
      <c r="D83" s="21"/>
      <c r="E83" s="21"/>
      <c r="F83" s="21"/>
      <c r="G83" s="21"/>
      <c r="H83" s="21"/>
      <c r="I83" s="21"/>
      <c r="J83" s="21"/>
    </row>
    <row r="84" customFormat="false" ht="12" hidden="false" customHeight="true" outlineLevel="0" collapsed="false">
      <c r="B84" s="21"/>
      <c r="C84" s="21"/>
      <c r="D84" s="21"/>
      <c r="E84" s="21"/>
      <c r="F84" s="21"/>
      <c r="G84" s="21"/>
      <c r="H84" s="21"/>
      <c r="I84" s="21"/>
      <c r="J84" s="21"/>
    </row>
    <row r="85" customFormat="false" ht="12" hidden="false" customHeight="true" outlineLevel="0" collapsed="false">
      <c r="B85" s="21"/>
      <c r="C85" s="21"/>
      <c r="D85" s="21"/>
      <c r="E85" s="21"/>
      <c r="F85" s="21"/>
      <c r="G85" s="21"/>
      <c r="H85" s="21"/>
      <c r="I85" s="21"/>
      <c r="J85" s="21"/>
    </row>
    <row r="86" customFormat="false" ht="12" hidden="false" customHeight="true" outlineLevel="0" collapsed="false">
      <c r="B86" s="21"/>
      <c r="C86" s="21"/>
      <c r="D86" s="21"/>
      <c r="E86" s="21"/>
      <c r="F86" s="21"/>
      <c r="G86" s="21"/>
      <c r="H86" s="21"/>
      <c r="I86" s="21"/>
      <c r="J86" s="21"/>
    </row>
    <row r="87" customFormat="false" ht="12" hidden="false" customHeight="true" outlineLevel="0" collapsed="false">
      <c r="A87" s="23"/>
      <c r="B87" s="23"/>
      <c r="C87" s="23"/>
      <c r="D87" s="23"/>
      <c r="E87" s="23"/>
      <c r="F87" s="23"/>
      <c r="G87" s="23"/>
      <c r="H87" s="23"/>
      <c r="I87" s="23"/>
      <c r="J87" s="23"/>
    </row>
    <row r="88" customFormat="false" ht="12" hidden="false" customHeight="true" outlineLevel="0" collapsed="false">
      <c r="B88" s="21"/>
      <c r="C88" s="21"/>
      <c r="D88" s="21"/>
      <c r="E88" s="21"/>
      <c r="F88" s="21"/>
      <c r="G88" s="21"/>
      <c r="H88" s="21"/>
      <c r="I88" s="21"/>
      <c r="J88" s="21"/>
    </row>
    <row r="89" customFormat="false" ht="12" hidden="false" customHeight="true" outlineLevel="0" collapsed="false">
      <c r="B89" s="21"/>
      <c r="C89" s="21"/>
      <c r="D89" s="21"/>
      <c r="E89" s="21"/>
      <c r="F89" s="21"/>
      <c r="G89" s="21"/>
      <c r="H89" s="21"/>
      <c r="I89" s="21"/>
      <c r="J89" s="21"/>
    </row>
    <row r="90" customFormat="false" ht="12" hidden="false" customHeight="true" outlineLevel="0" collapsed="false">
      <c r="B90" s="21"/>
      <c r="C90" s="21"/>
      <c r="D90" s="21"/>
      <c r="E90" s="21"/>
      <c r="F90" s="21"/>
      <c r="G90" s="21"/>
      <c r="H90" s="21"/>
      <c r="I90" s="21"/>
      <c r="J90" s="21"/>
    </row>
    <row r="91" customFormat="false" ht="12" hidden="false" customHeight="true" outlineLevel="0" collapsed="false">
      <c r="B91" s="21"/>
      <c r="C91" s="21"/>
      <c r="D91" s="21"/>
      <c r="E91" s="21"/>
      <c r="F91" s="21"/>
      <c r="G91" s="21"/>
      <c r="H91" s="21"/>
      <c r="I91" s="21"/>
      <c r="J91" s="21"/>
    </row>
    <row r="92" customFormat="false" ht="12" hidden="false" customHeight="true" outlineLevel="0" collapsed="false">
      <c r="B92" s="21"/>
      <c r="C92" s="21"/>
      <c r="D92" s="21"/>
      <c r="E92" s="21"/>
      <c r="F92" s="21"/>
      <c r="G92" s="21"/>
      <c r="H92" s="21"/>
      <c r="I92" s="21"/>
      <c r="J92" s="21"/>
    </row>
    <row r="93" customFormat="false" ht="12" hidden="false" customHeight="true" outlineLevel="0" collapsed="false">
      <c r="B93" s="21"/>
      <c r="C93" s="21"/>
      <c r="D93" s="21"/>
      <c r="E93" s="21"/>
      <c r="F93" s="21"/>
      <c r="G93" s="21"/>
      <c r="H93" s="21"/>
      <c r="I93" s="21"/>
      <c r="J93" s="21"/>
    </row>
    <row r="94" customFormat="false" ht="12" hidden="false" customHeight="true" outlineLevel="0" collapsed="false">
      <c r="B94" s="21"/>
      <c r="C94" s="21"/>
      <c r="D94" s="21"/>
      <c r="E94" s="21"/>
      <c r="F94" s="21"/>
      <c r="G94" s="21"/>
      <c r="H94" s="21"/>
      <c r="I94" s="21"/>
      <c r="J94" s="21"/>
    </row>
    <row r="95" customFormat="false" ht="12" hidden="false" customHeight="true" outlineLevel="0" collapsed="false">
      <c r="B95" s="21"/>
      <c r="C95" s="21"/>
      <c r="D95" s="21"/>
      <c r="E95" s="21"/>
      <c r="F95" s="21"/>
      <c r="G95" s="21"/>
      <c r="H95" s="21"/>
      <c r="I95" s="21"/>
      <c r="J95" s="21"/>
    </row>
    <row r="96" customFormat="false" ht="12" hidden="false" customHeight="true" outlineLevel="0" collapsed="false">
      <c r="B96" s="21"/>
      <c r="C96" s="21"/>
      <c r="D96" s="21"/>
      <c r="E96" s="21"/>
      <c r="F96" s="21"/>
      <c r="G96" s="21"/>
      <c r="H96" s="21"/>
      <c r="I96" s="21"/>
      <c r="J96" s="21"/>
    </row>
    <row r="97" customFormat="false" ht="12" hidden="false" customHeight="true" outlineLevel="0" collapsed="false">
      <c r="B97" s="21"/>
      <c r="C97" s="21"/>
      <c r="D97" s="21"/>
      <c r="E97" s="21"/>
      <c r="F97" s="21"/>
      <c r="G97" s="21"/>
      <c r="H97" s="21"/>
      <c r="I97" s="21"/>
      <c r="J97" s="21"/>
    </row>
    <row r="98" customFormat="false" ht="12" hidden="false" customHeight="true" outlineLevel="0" collapsed="false">
      <c r="B98" s="21"/>
      <c r="C98" s="21"/>
      <c r="D98" s="21"/>
      <c r="E98" s="21"/>
      <c r="F98" s="21"/>
      <c r="G98" s="21"/>
      <c r="H98" s="21"/>
      <c r="I98" s="21"/>
      <c r="J98" s="21"/>
    </row>
    <row r="99" customFormat="false" ht="12" hidden="false" customHeight="true" outlineLevel="0" collapsed="false">
      <c r="B99" s="21"/>
      <c r="C99" s="21"/>
      <c r="D99" s="21"/>
      <c r="E99" s="21"/>
      <c r="F99" s="21"/>
      <c r="G99" s="21"/>
      <c r="H99" s="21"/>
      <c r="I99" s="21"/>
      <c r="J99" s="21"/>
    </row>
    <row r="100" customFormat="false" ht="12" hidden="false" customHeight="true" outlineLevel="0" collapsed="false">
      <c r="B100" s="21"/>
      <c r="C100" s="21"/>
      <c r="D100" s="21"/>
      <c r="E100" s="21"/>
      <c r="F100" s="21"/>
      <c r="G100" s="21"/>
      <c r="H100" s="21"/>
      <c r="I100" s="21"/>
      <c r="J100" s="21"/>
    </row>
    <row r="101" customFormat="false" ht="12" hidden="false" customHeight="true" outlineLevel="0" collapsed="false">
      <c r="B101" s="21"/>
      <c r="C101" s="21"/>
      <c r="D101" s="21"/>
      <c r="E101" s="21"/>
      <c r="F101" s="21"/>
      <c r="G101" s="21"/>
      <c r="H101" s="21"/>
      <c r="I101" s="21"/>
      <c r="J101" s="21"/>
    </row>
    <row r="102" customFormat="false" ht="12" hidden="false" customHeight="true" outlineLevel="0" collapsed="false">
      <c r="B102" s="21"/>
      <c r="C102" s="21"/>
      <c r="D102" s="21"/>
      <c r="E102" s="21"/>
      <c r="F102" s="21"/>
      <c r="G102" s="21"/>
      <c r="H102" s="21"/>
      <c r="I102" s="21"/>
      <c r="J102" s="21"/>
    </row>
    <row r="103" customFormat="false" ht="12" hidden="false" customHeight="true" outlineLevel="0" collapsed="false">
      <c r="B103" s="21"/>
      <c r="C103" s="21"/>
      <c r="D103" s="21"/>
      <c r="E103" s="21"/>
      <c r="F103" s="21"/>
      <c r="G103" s="21"/>
      <c r="H103" s="21"/>
      <c r="I103" s="21"/>
      <c r="J103" s="21"/>
    </row>
    <row r="104" customFormat="false" ht="12" hidden="false" customHeight="true" outlineLevel="0" collapsed="false">
      <c r="B104" s="21"/>
      <c r="C104" s="21"/>
      <c r="D104" s="21"/>
      <c r="E104" s="21"/>
      <c r="F104" s="21"/>
      <c r="G104" s="21"/>
      <c r="H104" s="21"/>
      <c r="I104" s="21"/>
      <c r="J104" s="21"/>
    </row>
    <row r="105" customFormat="false" ht="12" hidden="false" customHeight="true" outlineLevel="0" collapsed="false">
      <c r="B105" s="21"/>
      <c r="C105" s="21"/>
      <c r="D105" s="21"/>
      <c r="E105" s="21"/>
      <c r="F105" s="21"/>
      <c r="G105" s="21"/>
      <c r="H105" s="21"/>
      <c r="I105" s="21"/>
      <c r="J105" s="21"/>
    </row>
    <row r="106" customFormat="false" ht="12" hidden="false" customHeight="true" outlineLevel="0" collapsed="false">
      <c r="B106" s="21"/>
      <c r="C106" s="21"/>
      <c r="D106" s="21"/>
      <c r="E106" s="21"/>
      <c r="F106" s="21"/>
      <c r="G106" s="21"/>
      <c r="H106" s="21"/>
      <c r="I106" s="21"/>
      <c r="J106" s="21"/>
    </row>
    <row r="107" customFormat="false" ht="12" hidden="false" customHeight="true" outlineLevel="0" collapsed="false">
      <c r="B107" s="21"/>
      <c r="C107" s="21"/>
      <c r="D107" s="21"/>
      <c r="E107" s="21"/>
      <c r="F107" s="21"/>
      <c r="G107" s="21"/>
      <c r="H107" s="21"/>
      <c r="I107" s="21"/>
      <c r="J107" s="21"/>
    </row>
    <row r="108" customFormat="false" ht="12" hidden="false" customHeight="true" outlineLevel="0" collapsed="false">
      <c r="B108" s="21"/>
      <c r="C108" s="21"/>
      <c r="D108" s="21"/>
      <c r="E108" s="21"/>
      <c r="F108" s="21"/>
      <c r="G108" s="21"/>
      <c r="H108" s="21"/>
      <c r="I108" s="21"/>
      <c r="J108" s="21"/>
    </row>
    <row r="109" customFormat="false" ht="12" hidden="false" customHeight="true" outlineLevel="0" collapsed="false">
      <c r="B109" s="21"/>
      <c r="C109" s="21"/>
      <c r="D109" s="21"/>
      <c r="E109" s="21"/>
      <c r="F109" s="21"/>
      <c r="G109" s="21"/>
      <c r="H109" s="21"/>
      <c r="I109" s="21"/>
      <c r="J109" s="21"/>
    </row>
    <row r="110" customFormat="false" ht="12" hidden="false" customHeight="true" outlineLevel="0" collapsed="false">
      <c r="B110" s="21"/>
      <c r="C110" s="21"/>
      <c r="D110" s="21"/>
      <c r="E110" s="21"/>
      <c r="F110" s="21"/>
      <c r="G110" s="21"/>
      <c r="H110" s="21"/>
      <c r="I110" s="21"/>
      <c r="J110" s="21"/>
    </row>
    <row r="111" customFormat="false" ht="12" hidden="false" customHeight="true" outlineLevel="0" collapsed="false">
      <c r="B111" s="21"/>
      <c r="C111" s="21"/>
      <c r="D111" s="21"/>
      <c r="E111" s="21"/>
      <c r="F111" s="21"/>
      <c r="G111" s="21"/>
      <c r="H111" s="21"/>
      <c r="I111" s="21"/>
      <c r="J111" s="21"/>
    </row>
    <row r="112" customFormat="false" ht="12" hidden="false" customHeight="true" outlineLevel="0" collapsed="false">
      <c r="B112" s="21"/>
      <c r="C112" s="21"/>
      <c r="D112" s="21"/>
      <c r="E112" s="21"/>
      <c r="F112" s="21"/>
      <c r="G112" s="21"/>
      <c r="H112" s="21"/>
      <c r="I112" s="21"/>
      <c r="J112" s="21"/>
    </row>
    <row r="113" customFormat="false" ht="12" hidden="false" customHeight="true" outlineLevel="0" collapsed="false">
      <c r="B113" s="21"/>
      <c r="C113" s="21"/>
      <c r="D113" s="21"/>
      <c r="E113" s="21"/>
      <c r="F113" s="21"/>
      <c r="G113" s="21"/>
      <c r="H113" s="21"/>
      <c r="I113" s="21"/>
      <c r="J113" s="21"/>
    </row>
    <row r="114" customFormat="false" ht="12" hidden="false" customHeight="true" outlineLevel="0" collapsed="false">
      <c r="B114" s="21"/>
      <c r="C114" s="21"/>
      <c r="D114" s="21"/>
      <c r="E114" s="21"/>
      <c r="F114" s="21"/>
      <c r="G114" s="21"/>
      <c r="H114" s="21"/>
      <c r="I114" s="21"/>
      <c r="J114" s="21"/>
    </row>
    <row r="115" customFormat="false" ht="12" hidden="false" customHeight="true" outlineLevel="0" collapsed="false">
      <c r="B115" s="21"/>
      <c r="C115" s="21"/>
      <c r="D115" s="21"/>
      <c r="E115" s="21"/>
      <c r="F115" s="21"/>
      <c r="G115" s="21"/>
      <c r="H115" s="21"/>
      <c r="I115" s="21"/>
      <c r="J115" s="21"/>
    </row>
    <row r="116" customFormat="false" ht="12" hidden="false" customHeight="true" outlineLevel="0" collapsed="false">
      <c r="B116" s="21"/>
      <c r="C116" s="21"/>
      <c r="D116" s="21"/>
      <c r="E116" s="21"/>
      <c r="F116" s="21"/>
      <c r="G116" s="21"/>
      <c r="H116" s="21"/>
      <c r="I116" s="21"/>
      <c r="J116" s="21"/>
    </row>
    <row r="117" customFormat="false" ht="12" hidden="false" customHeight="true" outlineLevel="0" collapsed="false">
      <c r="B117" s="21"/>
      <c r="C117" s="21"/>
      <c r="D117" s="21"/>
      <c r="E117" s="21"/>
      <c r="F117" s="21"/>
      <c r="G117" s="21"/>
      <c r="H117" s="21"/>
      <c r="I117" s="21"/>
      <c r="J117" s="21"/>
    </row>
    <row r="118" customFormat="false" ht="12" hidden="false" customHeight="true" outlineLevel="0" collapsed="false">
      <c r="B118" s="21"/>
      <c r="C118" s="21"/>
      <c r="D118" s="21"/>
      <c r="E118" s="21"/>
      <c r="F118" s="21"/>
      <c r="G118" s="21"/>
      <c r="H118" s="21"/>
      <c r="I118" s="21"/>
      <c r="J118" s="21"/>
    </row>
    <row r="119" customFormat="false" ht="12" hidden="false" customHeight="true" outlineLevel="0" collapsed="false">
      <c r="B119" s="21"/>
      <c r="C119" s="21"/>
      <c r="D119" s="21"/>
      <c r="E119" s="21"/>
      <c r="F119" s="21"/>
      <c r="G119" s="21"/>
      <c r="H119" s="21"/>
      <c r="I119" s="21"/>
      <c r="J119" s="21"/>
    </row>
    <row r="120" customFormat="false" ht="12" hidden="false" customHeight="true" outlineLevel="0" collapsed="false">
      <c r="B120" s="21"/>
      <c r="C120" s="21"/>
      <c r="D120" s="21"/>
      <c r="E120" s="21"/>
      <c r="F120" s="21"/>
      <c r="G120" s="21"/>
      <c r="H120" s="21"/>
      <c r="I120" s="21"/>
      <c r="J120" s="21"/>
    </row>
    <row r="121" customFormat="false" ht="12" hidden="false" customHeight="true" outlineLevel="0" collapsed="false">
      <c r="B121" s="21"/>
      <c r="C121" s="21"/>
      <c r="D121" s="21"/>
      <c r="E121" s="21"/>
      <c r="F121" s="21"/>
      <c r="G121" s="21"/>
      <c r="H121" s="21"/>
      <c r="I121" s="21"/>
      <c r="J121" s="21"/>
    </row>
    <row r="122" customFormat="false" ht="12" hidden="false" customHeight="true" outlineLevel="0" collapsed="false">
      <c r="B122" s="21"/>
      <c r="C122" s="21"/>
      <c r="D122" s="21"/>
      <c r="E122" s="21"/>
      <c r="F122" s="21"/>
      <c r="G122" s="21"/>
      <c r="H122" s="21"/>
      <c r="I122" s="21"/>
      <c r="J122" s="21"/>
    </row>
    <row r="123" customFormat="false" ht="12" hidden="false" customHeight="true" outlineLevel="0" collapsed="false">
      <c r="B123" s="21"/>
      <c r="C123" s="21"/>
      <c r="D123" s="21"/>
      <c r="E123" s="21"/>
      <c r="F123" s="21"/>
      <c r="G123" s="21"/>
      <c r="H123" s="21"/>
      <c r="I123" s="21"/>
      <c r="J123" s="21"/>
    </row>
    <row r="124" customFormat="false" ht="12" hidden="false" customHeight="true" outlineLevel="0" collapsed="false">
      <c r="B124" s="21"/>
      <c r="C124" s="21"/>
      <c r="D124" s="21"/>
      <c r="E124" s="21"/>
      <c r="F124" s="21"/>
      <c r="G124" s="21"/>
      <c r="H124" s="21"/>
      <c r="I124" s="21"/>
      <c r="J124" s="21"/>
    </row>
    <row r="125" customFormat="false" ht="12" hidden="false" customHeight="true" outlineLevel="0" collapsed="false">
      <c r="B125" s="21"/>
      <c r="C125" s="21"/>
      <c r="D125" s="21"/>
      <c r="E125" s="21"/>
      <c r="F125" s="21"/>
      <c r="G125" s="21"/>
      <c r="H125" s="21"/>
      <c r="I125" s="21"/>
      <c r="J125" s="21"/>
    </row>
    <row r="126" customFormat="false" ht="12" hidden="false" customHeight="true" outlineLevel="0" collapsed="false">
      <c r="B126" s="21"/>
      <c r="C126" s="21"/>
      <c r="D126" s="21"/>
      <c r="E126" s="21"/>
      <c r="F126" s="21"/>
      <c r="G126" s="21"/>
      <c r="H126" s="21"/>
      <c r="I126" s="21"/>
      <c r="J126" s="21"/>
    </row>
    <row r="127" customFormat="false" ht="12" hidden="false" customHeight="true" outlineLevel="0" collapsed="false">
      <c r="B127" s="21"/>
      <c r="C127" s="21"/>
      <c r="D127" s="21"/>
      <c r="E127" s="21"/>
      <c r="F127" s="21"/>
      <c r="G127" s="21"/>
      <c r="H127" s="21"/>
      <c r="I127" s="21"/>
      <c r="J127" s="21"/>
    </row>
    <row r="128" customFormat="false" ht="12" hidden="false" customHeight="true" outlineLevel="0" collapsed="false">
      <c r="B128" s="21"/>
      <c r="C128" s="21"/>
      <c r="D128" s="21"/>
      <c r="E128" s="21"/>
      <c r="F128" s="21"/>
      <c r="G128" s="21"/>
      <c r="H128" s="21"/>
      <c r="I128" s="21"/>
      <c r="J128" s="21"/>
    </row>
    <row r="129" customFormat="false" ht="12" hidden="false" customHeight="true" outlineLevel="0" collapsed="false">
      <c r="B129" s="21"/>
      <c r="C129" s="21"/>
      <c r="D129" s="21"/>
      <c r="E129" s="21"/>
      <c r="F129" s="21"/>
      <c r="G129" s="21"/>
      <c r="H129" s="21"/>
      <c r="I129" s="21"/>
      <c r="J129" s="21"/>
    </row>
    <row r="130" customFormat="false" ht="12" hidden="false" customHeight="true" outlineLevel="0" collapsed="false">
      <c r="B130" s="21"/>
      <c r="C130" s="21"/>
      <c r="D130" s="21"/>
      <c r="E130" s="21"/>
      <c r="F130" s="21"/>
      <c r="G130" s="21"/>
      <c r="H130" s="21"/>
      <c r="I130" s="21"/>
      <c r="J130" s="21"/>
    </row>
    <row r="131" customFormat="false" ht="12" hidden="false" customHeight="true" outlineLevel="0" collapsed="false">
      <c r="B131" s="21"/>
      <c r="C131" s="21"/>
      <c r="D131" s="21"/>
      <c r="E131" s="21"/>
      <c r="F131" s="21"/>
      <c r="G131" s="21"/>
      <c r="H131" s="21"/>
      <c r="I131" s="21"/>
      <c r="J131" s="21"/>
    </row>
    <row r="132" customFormat="false" ht="12" hidden="false" customHeight="true" outlineLevel="0" collapsed="false">
      <c r="B132" s="21"/>
      <c r="C132" s="21"/>
      <c r="D132" s="21"/>
      <c r="E132" s="21"/>
      <c r="F132" s="21"/>
      <c r="G132" s="21"/>
      <c r="H132" s="21"/>
      <c r="I132" s="21"/>
      <c r="J132" s="21"/>
    </row>
    <row r="133" customFormat="false" ht="12" hidden="false" customHeight="true" outlineLevel="0" collapsed="false">
      <c r="B133" s="21"/>
      <c r="C133" s="21"/>
      <c r="D133" s="21"/>
      <c r="E133" s="21"/>
      <c r="F133" s="21"/>
      <c r="G133" s="21"/>
      <c r="H133" s="21"/>
      <c r="I133" s="21"/>
      <c r="J133" s="21"/>
    </row>
    <row r="134" customFormat="false" ht="12" hidden="false" customHeight="true" outlineLevel="0" collapsed="false">
      <c r="B134" s="21"/>
      <c r="C134" s="21"/>
      <c r="D134" s="21"/>
      <c r="E134" s="21"/>
      <c r="F134" s="21"/>
      <c r="G134" s="21"/>
      <c r="H134" s="21"/>
      <c r="I134" s="21"/>
      <c r="J134" s="21"/>
    </row>
    <row r="135" customFormat="false" ht="12" hidden="false" customHeight="true" outlineLevel="0" collapsed="false">
      <c r="B135" s="21"/>
      <c r="C135" s="21"/>
      <c r="D135" s="21"/>
      <c r="E135" s="21"/>
      <c r="F135" s="21"/>
      <c r="G135" s="21"/>
      <c r="H135" s="21"/>
      <c r="I135" s="21"/>
      <c r="J135" s="21"/>
    </row>
    <row r="136" customFormat="false" ht="12" hidden="false" customHeight="true" outlineLevel="0" collapsed="false">
      <c r="B136" s="21"/>
      <c r="C136" s="21"/>
      <c r="D136" s="21"/>
      <c r="E136" s="21"/>
      <c r="F136" s="21"/>
      <c r="G136" s="21"/>
      <c r="H136" s="21"/>
      <c r="I136" s="21"/>
      <c r="J136" s="21"/>
    </row>
    <row r="137" customFormat="false" ht="12" hidden="false" customHeight="true" outlineLevel="0" collapsed="false">
      <c r="B137" s="21"/>
      <c r="C137" s="21"/>
      <c r="D137" s="21"/>
      <c r="E137" s="21"/>
      <c r="F137" s="21"/>
      <c r="G137" s="21"/>
      <c r="H137" s="21"/>
      <c r="I137" s="21"/>
      <c r="J137" s="21"/>
    </row>
    <row r="138" customFormat="false" ht="12" hidden="false" customHeight="true" outlineLevel="0" collapsed="false">
      <c r="B138" s="21"/>
      <c r="C138" s="21"/>
      <c r="D138" s="21"/>
      <c r="E138" s="21"/>
      <c r="F138" s="21"/>
      <c r="G138" s="21"/>
      <c r="H138" s="21"/>
      <c r="I138" s="21"/>
      <c r="J138" s="21"/>
    </row>
    <row r="139" customFormat="false" ht="12" hidden="false" customHeight="true" outlineLevel="0" collapsed="false">
      <c r="B139" s="21"/>
      <c r="C139" s="21"/>
      <c r="D139" s="21"/>
      <c r="E139" s="21"/>
      <c r="F139" s="21"/>
      <c r="G139" s="21"/>
      <c r="H139" s="21"/>
      <c r="I139" s="21"/>
      <c r="J139" s="21"/>
    </row>
    <row r="140" customFormat="false" ht="12" hidden="false" customHeight="true" outlineLevel="0" collapsed="false">
      <c r="B140" s="21"/>
      <c r="C140" s="21"/>
      <c r="D140" s="21"/>
      <c r="E140" s="21"/>
      <c r="F140" s="21"/>
      <c r="G140" s="21"/>
      <c r="H140" s="21"/>
      <c r="I140" s="21"/>
      <c r="J140" s="21"/>
    </row>
    <row r="141" customFormat="false" ht="12" hidden="false" customHeight="true" outlineLevel="0" collapsed="false">
      <c r="B141" s="21"/>
      <c r="C141" s="21"/>
      <c r="D141" s="21"/>
      <c r="E141" s="21"/>
      <c r="F141" s="21"/>
      <c r="G141" s="21"/>
      <c r="H141" s="21"/>
      <c r="I141" s="21"/>
      <c r="J141" s="21"/>
    </row>
    <row r="142" customFormat="false" ht="12" hidden="false" customHeight="true" outlineLevel="0" collapsed="false">
      <c r="B142" s="21"/>
      <c r="C142" s="21"/>
      <c r="D142" s="21"/>
      <c r="E142" s="21"/>
      <c r="F142" s="21"/>
      <c r="G142" s="21"/>
      <c r="H142" s="21"/>
      <c r="I142" s="21"/>
      <c r="J142" s="21"/>
    </row>
    <row r="143" customFormat="false" ht="12" hidden="false" customHeight="true" outlineLevel="0" collapsed="false">
      <c r="B143" s="21"/>
      <c r="C143" s="21"/>
      <c r="D143" s="21"/>
      <c r="E143" s="21"/>
      <c r="F143" s="21"/>
      <c r="G143" s="21"/>
      <c r="H143" s="21"/>
      <c r="I143" s="21"/>
      <c r="J143" s="21"/>
    </row>
    <row r="144" customFormat="false" ht="12" hidden="false" customHeight="true" outlineLevel="0" collapsed="false">
      <c r="B144" s="21"/>
      <c r="C144" s="21"/>
      <c r="D144" s="21"/>
      <c r="E144" s="21"/>
      <c r="F144" s="21"/>
      <c r="G144" s="21"/>
      <c r="H144" s="21"/>
      <c r="I144" s="21"/>
      <c r="J144" s="21"/>
    </row>
    <row r="145" customFormat="false" ht="12" hidden="false" customHeight="true" outlineLevel="0" collapsed="false">
      <c r="A145" s="23"/>
      <c r="B145" s="23"/>
      <c r="C145" s="23"/>
      <c r="D145" s="23"/>
      <c r="E145" s="23"/>
      <c r="F145" s="23"/>
      <c r="G145" s="23"/>
      <c r="H145" s="23"/>
      <c r="I145" s="23"/>
      <c r="J145" s="23"/>
    </row>
    <row r="146" customFormat="false" ht="12" hidden="false" customHeight="true" outlineLevel="0" collapsed="false">
      <c r="B146" s="21"/>
      <c r="C146" s="21"/>
      <c r="D146" s="21"/>
      <c r="E146" s="21"/>
      <c r="F146" s="21"/>
      <c r="G146" s="21"/>
      <c r="H146" s="21"/>
      <c r="I146" s="21"/>
      <c r="J146" s="21"/>
    </row>
    <row r="147" customFormat="false" ht="12" hidden="false" customHeight="true" outlineLevel="0" collapsed="false">
      <c r="B147" s="21"/>
      <c r="C147" s="21"/>
      <c r="D147" s="21"/>
      <c r="E147" s="21"/>
      <c r="F147" s="21"/>
      <c r="G147" s="21"/>
      <c r="H147" s="21"/>
      <c r="I147" s="21"/>
      <c r="J147" s="21"/>
    </row>
    <row r="148" customFormat="false" ht="12" hidden="false" customHeight="true" outlineLevel="0" collapsed="false">
      <c r="B148" s="21"/>
      <c r="C148" s="21"/>
      <c r="D148" s="21"/>
      <c r="E148" s="21"/>
      <c r="F148" s="21"/>
      <c r="G148" s="21"/>
      <c r="H148" s="21"/>
      <c r="I148" s="21"/>
      <c r="J148" s="21"/>
    </row>
    <row r="149" customFormat="false" ht="12" hidden="false" customHeight="true" outlineLevel="0" collapsed="false">
      <c r="B149" s="21"/>
      <c r="C149" s="21"/>
      <c r="D149" s="21"/>
      <c r="E149" s="21"/>
      <c r="F149" s="21"/>
      <c r="G149" s="21"/>
      <c r="H149" s="21"/>
      <c r="I149" s="21"/>
      <c r="J149" s="21"/>
    </row>
    <row r="150" customFormat="false" ht="12" hidden="false" customHeight="true" outlineLevel="0" collapsed="false">
      <c r="B150" s="21"/>
      <c r="C150" s="21"/>
      <c r="D150" s="21"/>
      <c r="E150" s="21"/>
      <c r="F150" s="21"/>
      <c r="G150" s="21"/>
      <c r="H150" s="21"/>
      <c r="I150" s="21"/>
      <c r="J150" s="21"/>
    </row>
    <row r="151" customFormat="false" ht="12" hidden="false" customHeight="true" outlineLevel="0" collapsed="false">
      <c r="B151" s="21"/>
      <c r="C151" s="21"/>
      <c r="D151" s="21"/>
      <c r="E151" s="21"/>
      <c r="F151" s="21"/>
      <c r="G151" s="21"/>
      <c r="H151" s="21"/>
      <c r="I151" s="21"/>
      <c r="J151" s="21"/>
    </row>
    <row r="152" customFormat="false" ht="12" hidden="false" customHeight="true" outlineLevel="0" collapsed="false">
      <c r="B152" s="21"/>
      <c r="C152" s="21"/>
      <c r="D152" s="21"/>
      <c r="E152" s="21"/>
      <c r="F152" s="21"/>
      <c r="G152" s="21"/>
      <c r="H152" s="21"/>
      <c r="I152" s="21"/>
      <c r="J152" s="21"/>
    </row>
    <row r="153" customFormat="false" ht="12" hidden="false" customHeight="true" outlineLevel="0" collapsed="false">
      <c r="B153" s="21"/>
      <c r="C153" s="21"/>
      <c r="D153" s="21"/>
      <c r="E153" s="21"/>
      <c r="F153" s="21"/>
      <c r="G153" s="21"/>
      <c r="H153" s="21"/>
      <c r="I153" s="21"/>
      <c r="J153" s="21"/>
    </row>
    <row r="154" customFormat="false" ht="12" hidden="false" customHeight="true" outlineLevel="0" collapsed="false">
      <c r="B154" s="21"/>
      <c r="C154" s="21"/>
      <c r="D154" s="21"/>
      <c r="E154" s="21"/>
      <c r="F154" s="21"/>
      <c r="G154" s="21"/>
      <c r="H154" s="21"/>
      <c r="I154" s="21"/>
      <c r="J154" s="21"/>
    </row>
    <row r="155" customFormat="false" ht="12" hidden="false" customHeight="true" outlineLevel="0" collapsed="false">
      <c r="B155" s="21"/>
      <c r="C155" s="21"/>
      <c r="D155" s="21"/>
      <c r="E155" s="21"/>
      <c r="F155" s="21"/>
      <c r="G155" s="21"/>
      <c r="H155" s="21"/>
      <c r="I155" s="21"/>
      <c r="J155" s="21"/>
    </row>
    <row r="156" customFormat="false" ht="12" hidden="false" customHeight="true" outlineLevel="0" collapsed="false">
      <c r="B156" s="21"/>
      <c r="C156" s="21"/>
      <c r="D156" s="21"/>
      <c r="E156" s="21"/>
      <c r="F156" s="21"/>
      <c r="G156" s="21"/>
      <c r="H156" s="21"/>
      <c r="I156" s="21"/>
      <c r="J156" s="21"/>
    </row>
    <row r="157" customFormat="false" ht="12" hidden="false" customHeight="true" outlineLevel="0" collapsed="false">
      <c r="B157" s="21"/>
      <c r="C157" s="21"/>
      <c r="D157" s="21"/>
      <c r="E157" s="21"/>
      <c r="F157" s="21"/>
      <c r="G157" s="21"/>
      <c r="H157" s="21"/>
      <c r="I157" s="21"/>
      <c r="J157" s="21"/>
    </row>
    <row r="158" customFormat="false" ht="12" hidden="false" customHeight="true" outlineLevel="0" collapsed="false">
      <c r="B158" s="21"/>
      <c r="C158" s="21"/>
      <c r="D158" s="21"/>
      <c r="E158" s="21"/>
      <c r="F158" s="21"/>
      <c r="G158" s="21"/>
      <c r="H158" s="21"/>
      <c r="I158" s="21"/>
      <c r="J158" s="21"/>
    </row>
    <row r="159" customFormat="false" ht="12" hidden="false" customHeight="true" outlineLevel="0" collapsed="false">
      <c r="B159" s="21"/>
      <c r="C159" s="21"/>
      <c r="D159" s="21"/>
      <c r="E159" s="21"/>
      <c r="F159" s="21"/>
      <c r="G159" s="21"/>
      <c r="H159" s="21"/>
      <c r="I159" s="21"/>
      <c r="J159" s="21"/>
    </row>
    <row r="160" customFormat="false" ht="12" hidden="false" customHeight="true" outlineLevel="0" collapsed="false">
      <c r="B160" s="21"/>
      <c r="C160" s="21"/>
      <c r="D160" s="21"/>
      <c r="E160" s="21"/>
      <c r="F160" s="21"/>
      <c r="G160" s="21"/>
      <c r="H160" s="21"/>
      <c r="I160" s="21"/>
      <c r="J160" s="21"/>
    </row>
    <row r="161" customFormat="false" ht="12" hidden="false" customHeight="true" outlineLevel="0" collapsed="false">
      <c r="B161" s="21"/>
      <c r="C161" s="21"/>
      <c r="D161" s="21"/>
      <c r="E161" s="21"/>
      <c r="F161" s="21"/>
      <c r="G161" s="21"/>
      <c r="H161" s="21"/>
      <c r="I161" s="21"/>
      <c r="J161" s="21"/>
    </row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</sheetData>
  <mergeCells count="50">
    <mergeCell ref="A1:AB3"/>
    <mergeCell ref="A4:E4"/>
    <mergeCell ref="F4:Q4"/>
    <mergeCell ref="R4:S4"/>
    <mergeCell ref="U4:V4"/>
    <mergeCell ref="W4:AB4"/>
    <mergeCell ref="A5:E5"/>
    <mergeCell ref="F5:T5"/>
    <mergeCell ref="U5:V5"/>
    <mergeCell ref="W5:AB5"/>
    <mergeCell ref="A6:E6"/>
    <mergeCell ref="F6:AB6"/>
    <mergeCell ref="A7:E7"/>
    <mergeCell ref="F7:T7"/>
    <mergeCell ref="U7:W7"/>
    <mergeCell ref="X7:AB7"/>
    <mergeCell ref="A8:E8"/>
    <mergeCell ref="F8:T8"/>
    <mergeCell ref="U8:W8"/>
    <mergeCell ref="X8:AB8"/>
    <mergeCell ref="A9:B13"/>
    <mergeCell ref="C9:K9"/>
    <mergeCell ref="O9:P13"/>
    <mergeCell ref="Q9:T9"/>
    <mergeCell ref="U9:X9"/>
    <mergeCell ref="Y9:AB9"/>
    <mergeCell ref="C10:K10"/>
    <mergeCell ref="Q10:R10"/>
    <mergeCell ref="S10:T10"/>
    <mergeCell ref="U10:X10"/>
    <mergeCell ref="Y10:AB10"/>
    <mergeCell ref="C11:K11"/>
    <mergeCell ref="Q11:R11"/>
    <mergeCell ref="S11:T11"/>
    <mergeCell ref="U11:X11"/>
    <mergeCell ref="Y11:AB11"/>
    <mergeCell ref="C12:K12"/>
    <mergeCell ref="Q12:R12"/>
    <mergeCell ref="S12:T12"/>
    <mergeCell ref="U12:X12"/>
    <mergeCell ref="Y12:AB12"/>
    <mergeCell ref="C13:K13"/>
    <mergeCell ref="Q13:R13"/>
    <mergeCell ref="S13:T13"/>
    <mergeCell ref="U13:X13"/>
    <mergeCell ref="Y13:AB13"/>
    <mergeCell ref="K15:S15"/>
    <mergeCell ref="A16:AB23"/>
    <mergeCell ref="K25:S25"/>
    <mergeCell ref="A26:AB33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&amp;R&amp;"Tahoma,Regular"&amp;8&amp;F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7" topLeftCell="D11" activePane="bottomLeft" state="frozen"/>
      <selection pane="topLeft" activeCell="A1" activeCellId="0" sqref="A1"/>
      <selection pane="bottomLeft" activeCell="D11" activeCellId="0" sqref="D11"/>
    </sheetView>
  </sheetViews>
  <sheetFormatPr defaultColWidth="9.15625" defaultRowHeight="12.75" zeroHeight="false" outlineLevelRow="0" outlineLevelCol="0"/>
  <cols>
    <col collapsed="false" customWidth="true" hidden="false" outlineLevel="0" max="4" min="1" style="26" width="7.71"/>
    <col collapsed="false" customWidth="true" hidden="false" outlineLevel="0" max="5" min="5" style="26" width="21.86"/>
    <col collapsed="false" customWidth="true" hidden="false" outlineLevel="0" max="6" min="6" style="26" width="11.71"/>
    <col collapsed="false" customWidth="true" hidden="false" outlineLevel="0" max="7" min="7" style="27" width="11.14"/>
    <col collapsed="false" customWidth="true" hidden="false" outlineLevel="0" max="8" min="8" style="26" width="5.28"/>
    <col collapsed="false" customWidth="true" hidden="false" outlineLevel="0" max="9" min="9" style="26" width="7"/>
    <col collapsed="false" customWidth="true" hidden="false" outlineLevel="0" max="11" min="10" style="26" width="5.14"/>
    <col collapsed="false" customWidth="true" hidden="true" outlineLevel="0" max="12" min="12" style="26" width="7.42"/>
    <col collapsed="false" customWidth="true" hidden="true" outlineLevel="0" max="13" min="13" style="26" width="10"/>
    <col collapsed="false" customWidth="true" hidden="false" outlineLevel="0" max="14" min="14" style="26" width="9.71"/>
    <col collapsed="false" customWidth="true" hidden="false" outlineLevel="0" max="15" min="15" style="26" width="5.7"/>
    <col collapsed="false" customWidth="true" hidden="false" outlineLevel="0" max="16" min="16" style="26" width="9.42"/>
    <col collapsed="false" customWidth="true" hidden="false" outlineLevel="0" max="18" min="17" style="26" width="16.71"/>
    <col collapsed="false" customWidth="true" hidden="false" outlineLevel="0" max="19" min="19" style="26" width="1.85"/>
    <col collapsed="false" customWidth="true" hidden="false" outlineLevel="0" max="20" min="20" style="26" width="37.86"/>
    <col collapsed="false" customWidth="true" hidden="true" outlineLevel="0" max="21" min="21" style="26" width="16.71"/>
    <col collapsed="false" customWidth="true" hidden="false" outlineLevel="0" max="22" min="22" style="26" width="12.71"/>
    <col collapsed="false" customWidth="false" hidden="false" outlineLevel="0" max="1024" min="23" style="26" width="9.14"/>
  </cols>
  <sheetData>
    <row r="1" s="1" customFormat="true" ht="15" hidden="false" customHeight="true" outlineLevel="0" collapsed="false">
      <c r="A1" s="28" t="s">
        <v>27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9"/>
      <c r="R1" s="29"/>
      <c r="S1" s="29"/>
      <c r="T1" s="29"/>
      <c r="U1" s="29"/>
    </row>
    <row r="2" s="1" customFormat="true" ht="1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  <c r="R2" s="29"/>
      <c r="S2" s="29"/>
      <c r="T2" s="29"/>
      <c r="U2" s="29"/>
    </row>
    <row r="3" s="1" customFormat="true" ht="12" hidden="false" customHeight="true" outlineLevel="0" collapsed="false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  <c r="R3" s="29"/>
      <c r="S3" s="29"/>
      <c r="T3" s="29"/>
      <c r="U3" s="29"/>
    </row>
    <row r="4" s="1" customFormat="true" ht="15" hidden="false" customHeight="true" outlineLevel="0" collapsed="false">
      <c r="A4" s="30" t="str">
        <f aca="false">Contagem!A5&amp;" : "&amp;Contagem!F5</f>
        <v>Aplicação : </v>
      </c>
      <c r="B4" s="30"/>
      <c r="C4" s="30"/>
      <c r="D4" s="30"/>
      <c r="E4" s="30"/>
      <c r="F4" s="30"/>
      <c r="G4" s="31"/>
      <c r="H4" s="32" t="str">
        <f aca="false">Contagem!A6&amp;" : "&amp;Contagem!F6</f>
        <v>Projeto : 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</row>
    <row r="5" s="34" customFormat="true" ht="15" hidden="false" customHeight="true" outlineLevel="0" collapsed="false">
      <c r="A5" s="33" t="str">
        <f aca="false">Contagem!A7&amp;" : "&amp;Contagem!F7</f>
        <v>Responsável : </v>
      </c>
      <c r="B5" s="33"/>
      <c r="C5" s="33"/>
      <c r="D5" s="33"/>
      <c r="E5" s="33"/>
      <c r="F5" s="33"/>
      <c r="G5" s="31"/>
      <c r="H5" s="32" t="str">
        <f aca="false">Contagem!A8&amp;" : "&amp;Contagem!F8</f>
        <v>Revisor : 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s="34" customFormat="true" ht="15" hidden="false" customHeight="true" outlineLevel="0" collapsed="false">
      <c r="A6" s="35" t="str">
        <f aca="false">Contagem!A4&amp;" : "&amp;Contagem!F4</f>
        <v>Empresa : TRIBUNAL REGIONAL DO TRABALHO DA 9ª REGIÃO</v>
      </c>
      <c r="B6" s="35"/>
      <c r="C6" s="35"/>
      <c r="D6" s="35"/>
      <c r="E6" s="35"/>
      <c r="F6" s="32" t="str">
        <f aca="false">Contagem!R4&amp;" = "&amp;VALUE(Contagem!T4)</f>
        <v>R$/PF = 0</v>
      </c>
      <c r="G6" s="32"/>
      <c r="H6" s="32"/>
      <c r="I6" s="36" t="str">
        <f aca="false">" Custo= "&amp;DOLLAR(Contagem!W4)</f>
        <v> Custo= R$0,00</v>
      </c>
      <c r="J6" s="36"/>
      <c r="K6" s="36"/>
      <c r="L6" s="36"/>
      <c r="M6" s="36"/>
      <c r="N6" s="36"/>
      <c r="O6" s="37" t="str">
        <f aca="false">"PF  = "&amp;VALUE(Contagem!W5)</f>
        <v>PF  = 0</v>
      </c>
      <c r="P6" s="37"/>
      <c r="Q6" s="38"/>
      <c r="R6" s="38"/>
      <c r="S6" s="38"/>
      <c r="T6" s="38"/>
      <c r="U6" s="39"/>
    </row>
    <row r="7" s="34" customFormat="true" ht="15" hidden="false" customHeight="true" outlineLevel="0" collapsed="false">
      <c r="A7" s="40" t="s">
        <v>28</v>
      </c>
      <c r="B7" s="40"/>
      <c r="C7" s="40"/>
      <c r="D7" s="40"/>
      <c r="E7" s="40"/>
      <c r="F7" s="40"/>
      <c r="G7" s="41" t="s">
        <v>29</v>
      </c>
      <c r="H7" s="42" t="s">
        <v>30</v>
      </c>
      <c r="I7" s="43" t="s">
        <v>31</v>
      </c>
      <c r="J7" s="44" t="s">
        <v>32</v>
      </c>
      <c r="K7" s="44" t="s">
        <v>33</v>
      </c>
      <c r="L7" s="44" t="s">
        <v>34</v>
      </c>
      <c r="M7" s="44" t="s">
        <v>35</v>
      </c>
      <c r="N7" s="44" t="s">
        <v>36</v>
      </c>
      <c r="O7" s="44" t="s">
        <v>6</v>
      </c>
      <c r="P7" s="45" t="s">
        <v>17</v>
      </c>
      <c r="Q7" s="46" t="s">
        <v>37</v>
      </c>
      <c r="R7" s="46"/>
      <c r="S7" s="46"/>
      <c r="T7" s="46"/>
      <c r="U7" s="46"/>
    </row>
    <row r="8" customFormat="false" ht="18" hidden="false" customHeight="true" outlineLevel="0" collapsed="false">
      <c r="A8" s="47"/>
      <c r="B8" s="48"/>
      <c r="C8" s="48"/>
      <c r="D8" s="48"/>
      <c r="E8" s="48"/>
      <c r="F8" s="49"/>
      <c r="G8" s="50"/>
      <c r="H8" s="51"/>
      <c r="I8" s="51"/>
      <c r="J8" s="52"/>
      <c r="K8" s="52"/>
      <c r="L8" s="51"/>
      <c r="M8" s="53"/>
      <c r="N8" s="54"/>
      <c r="O8" s="55"/>
      <c r="P8" s="56"/>
      <c r="Q8" s="57"/>
      <c r="R8" s="57"/>
      <c r="S8" s="57"/>
      <c r="T8" s="57"/>
      <c r="U8" s="57"/>
    </row>
    <row r="9" customFormat="false" ht="18" hidden="false" customHeight="true" outlineLevel="0" collapsed="false">
      <c r="A9" s="47"/>
      <c r="B9" s="48"/>
      <c r="C9" s="48"/>
      <c r="D9" s="48"/>
      <c r="E9" s="48"/>
      <c r="F9" s="49"/>
      <c r="G9" s="50"/>
      <c r="H9" s="51"/>
      <c r="I9" s="51"/>
      <c r="J9" s="52"/>
      <c r="K9" s="52"/>
      <c r="L9" s="51"/>
      <c r="M9" s="53"/>
      <c r="N9" s="54"/>
      <c r="O9" s="55"/>
      <c r="P9" s="56"/>
      <c r="Q9" s="57"/>
      <c r="R9" s="57"/>
      <c r="S9" s="57"/>
      <c r="T9" s="57"/>
      <c r="U9" s="57"/>
    </row>
    <row r="10" customFormat="false" ht="18" hidden="false" customHeight="true" outlineLevel="0" collapsed="false">
      <c r="A10" s="47"/>
      <c r="B10" s="48"/>
      <c r="C10" s="48"/>
      <c r="D10" s="48"/>
      <c r="E10" s="48"/>
      <c r="F10" s="49"/>
      <c r="G10" s="50"/>
      <c r="H10" s="51"/>
      <c r="I10" s="51"/>
      <c r="J10" s="52"/>
      <c r="K10" s="52"/>
      <c r="L10" s="51"/>
      <c r="M10" s="53"/>
      <c r="N10" s="54"/>
      <c r="O10" s="55"/>
      <c r="P10" s="56"/>
      <c r="Q10" s="57"/>
      <c r="R10" s="57"/>
      <c r="S10" s="57"/>
      <c r="T10" s="57"/>
      <c r="U10" s="57"/>
    </row>
    <row r="11" customFormat="false" ht="18" hidden="false" customHeight="true" outlineLevel="0" collapsed="false">
      <c r="A11" s="47"/>
      <c r="B11" s="48"/>
      <c r="C11" s="48"/>
      <c r="D11" s="48"/>
      <c r="E11" s="48"/>
      <c r="F11" s="49"/>
      <c r="G11" s="50"/>
      <c r="H11" s="51"/>
      <c r="I11" s="51"/>
      <c r="J11" s="52"/>
      <c r="K11" s="52"/>
      <c r="L11" s="51"/>
      <c r="M11" s="53"/>
      <c r="N11" s="54"/>
      <c r="O11" s="55"/>
      <c r="P11" s="56"/>
      <c r="Q11" s="57"/>
      <c r="R11" s="57"/>
      <c r="S11" s="57"/>
      <c r="T11" s="57"/>
      <c r="U11" s="57"/>
    </row>
    <row r="12" customFormat="false" ht="18" hidden="false" customHeight="true" outlineLevel="0" collapsed="false">
      <c r="A12" s="47"/>
      <c r="B12" s="48"/>
      <c r="C12" s="48"/>
      <c r="D12" s="48"/>
      <c r="E12" s="48"/>
      <c r="F12" s="49"/>
      <c r="G12" s="50"/>
      <c r="H12" s="51"/>
      <c r="I12" s="51"/>
      <c r="J12" s="52"/>
      <c r="K12" s="52"/>
      <c r="L12" s="51"/>
      <c r="M12" s="53"/>
      <c r="N12" s="54"/>
      <c r="O12" s="55"/>
      <c r="P12" s="56"/>
      <c r="Q12" s="57"/>
      <c r="R12" s="57"/>
      <c r="S12" s="57"/>
      <c r="T12" s="57"/>
      <c r="U12" s="57"/>
    </row>
    <row r="13" customFormat="false" ht="18" hidden="false" customHeight="true" outlineLevel="0" collapsed="false">
      <c r="A13" s="47"/>
      <c r="B13" s="48"/>
      <c r="C13" s="48"/>
      <c r="D13" s="48"/>
      <c r="E13" s="48"/>
      <c r="F13" s="49"/>
      <c r="G13" s="50"/>
      <c r="H13" s="51"/>
      <c r="I13" s="51"/>
      <c r="J13" s="52"/>
      <c r="K13" s="52"/>
      <c r="L13" s="51"/>
      <c r="M13" s="53"/>
      <c r="N13" s="54"/>
      <c r="O13" s="55"/>
      <c r="P13" s="56"/>
      <c r="Q13" s="57"/>
      <c r="R13" s="57"/>
      <c r="S13" s="57"/>
      <c r="T13" s="57"/>
      <c r="U13" s="57"/>
    </row>
    <row r="14" customFormat="false" ht="18" hidden="false" customHeight="true" outlineLevel="0" collapsed="false">
      <c r="A14" s="47"/>
      <c r="B14" s="48"/>
      <c r="C14" s="48"/>
      <c r="D14" s="48"/>
      <c r="E14" s="48"/>
      <c r="F14" s="49"/>
      <c r="G14" s="50"/>
      <c r="H14" s="51"/>
      <c r="I14" s="51"/>
      <c r="J14" s="52"/>
      <c r="K14" s="52"/>
      <c r="L14" s="51"/>
      <c r="M14" s="53"/>
      <c r="N14" s="54"/>
      <c r="O14" s="55"/>
      <c r="P14" s="56"/>
      <c r="Q14" s="57"/>
      <c r="R14" s="57"/>
      <c r="S14" s="57"/>
      <c r="T14" s="57"/>
      <c r="U14" s="57"/>
    </row>
    <row r="15" customFormat="false" ht="18" hidden="false" customHeight="true" outlineLevel="0" collapsed="false">
      <c r="A15" s="47"/>
      <c r="B15" s="48"/>
      <c r="C15" s="48"/>
      <c r="D15" s="48"/>
      <c r="E15" s="48"/>
      <c r="F15" s="49"/>
      <c r="G15" s="50"/>
      <c r="H15" s="51"/>
      <c r="I15" s="51"/>
      <c r="J15" s="52"/>
      <c r="K15" s="52"/>
      <c r="L15" s="51"/>
      <c r="M15" s="53"/>
      <c r="N15" s="54"/>
      <c r="O15" s="55"/>
      <c r="P15" s="56"/>
      <c r="Q15" s="57"/>
      <c r="R15" s="57"/>
      <c r="S15" s="57"/>
      <c r="T15" s="57"/>
      <c r="U15" s="57"/>
    </row>
    <row r="16" customFormat="false" ht="18" hidden="false" customHeight="true" outlineLevel="0" collapsed="false">
      <c r="A16" s="47"/>
      <c r="B16" s="48"/>
      <c r="C16" s="48"/>
      <c r="D16" s="48"/>
      <c r="E16" s="48"/>
      <c r="F16" s="49"/>
      <c r="G16" s="50"/>
      <c r="H16" s="51"/>
      <c r="I16" s="51"/>
      <c r="J16" s="52"/>
      <c r="K16" s="52"/>
      <c r="L16" s="51"/>
      <c r="M16" s="53"/>
      <c r="N16" s="54"/>
      <c r="O16" s="55"/>
      <c r="P16" s="56"/>
      <c r="Q16" s="57"/>
      <c r="R16" s="57"/>
      <c r="S16" s="57"/>
      <c r="T16" s="57"/>
      <c r="U16" s="57"/>
    </row>
    <row r="17" customFormat="false" ht="18" hidden="false" customHeight="true" outlineLevel="0" collapsed="false">
      <c r="A17" s="47"/>
      <c r="B17" s="48"/>
      <c r="C17" s="48"/>
      <c r="D17" s="48"/>
      <c r="E17" s="48"/>
      <c r="F17" s="49"/>
      <c r="G17" s="50"/>
      <c r="H17" s="51"/>
      <c r="I17" s="51"/>
      <c r="J17" s="52"/>
      <c r="K17" s="52"/>
      <c r="L17" s="51"/>
      <c r="M17" s="53"/>
      <c r="N17" s="54"/>
      <c r="O17" s="55"/>
      <c r="P17" s="56"/>
      <c r="Q17" s="57"/>
      <c r="R17" s="57"/>
      <c r="S17" s="57"/>
      <c r="T17" s="57"/>
      <c r="U17" s="57"/>
    </row>
    <row r="18" customFormat="false" ht="18" hidden="false" customHeight="true" outlineLevel="0" collapsed="false">
      <c r="A18" s="47"/>
      <c r="B18" s="48"/>
      <c r="C18" s="48"/>
      <c r="D18" s="48"/>
      <c r="E18" s="48"/>
      <c r="F18" s="49"/>
      <c r="G18" s="50"/>
      <c r="H18" s="51"/>
      <c r="I18" s="51"/>
      <c r="J18" s="52"/>
      <c r="K18" s="52"/>
      <c r="L18" s="51"/>
      <c r="M18" s="53"/>
      <c r="N18" s="54"/>
      <c r="O18" s="55"/>
      <c r="P18" s="56"/>
      <c r="Q18" s="57"/>
      <c r="R18" s="57"/>
      <c r="S18" s="57"/>
      <c r="T18" s="57"/>
      <c r="U18" s="57"/>
    </row>
    <row r="19" customFormat="false" ht="18" hidden="false" customHeight="true" outlineLevel="0" collapsed="false">
      <c r="A19" s="47"/>
      <c r="B19" s="48"/>
      <c r="C19" s="48"/>
      <c r="D19" s="48"/>
      <c r="E19" s="48"/>
      <c r="F19" s="49"/>
      <c r="G19" s="50"/>
      <c r="H19" s="51"/>
      <c r="I19" s="51"/>
      <c r="J19" s="52"/>
      <c r="K19" s="52"/>
      <c r="L19" s="51"/>
      <c r="M19" s="53"/>
      <c r="N19" s="54"/>
      <c r="O19" s="55"/>
      <c r="P19" s="56"/>
      <c r="Q19" s="57"/>
      <c r="R19" s="57"/>
      <c r="S19" s="57"/>
      <c r="T19" s="57"/>
      <c r="U19" s="57"/>
    </row>
    <row r="20" customFormat="false" ht="18" hidden="false" customHeight="true" outlineLevel="0" collapsed="false">
      <c r="A20" s="47"/>
      <c r="B20" s="48"/>
      <c r="C20" s="48"/>
      <c r="D20" s="48"/>
      <c r="E20" s="48"/>
      <c r="F20" s="49"/>
      <c r="G20" s="50"/>
      <c r="H20" s="51"/>
      <c r="I20" s="51"/>
      <c r="J20" s="52"/>
      <c r="K20" s="52"/>
      <c r="L20" s="51"/>
      <c r="M20" s="53"/>
      <c r="N20" s="54"/>
      <c r="O20" s="55"/>
      <c r="P20" s="56"/>
      <c r="Q20" s="57"/>
      <c r="R20" s="57"/>
      <c r="S20" s="57"/>
      <c r="T20" s="57"/>
      <c r="U20" s="57"/>
    </row>
    <row r="21" customFormat="false" ht="18" hidden="false" customHeight="true" outlineLevel="0" collapsed="false">
      <c r="A21" s="47"/>
      <c r="B21" s="48"/>
      <c r="C21" s="48"/>
      <c r="D21" s="48"/>
      <c r="E21" s="48"/>
      <c r="F21" s="49"/>
      <c r="G21" s="50"/>
      <c r="H21" s="51"/>
      <c r="I21" s="51"/>
      <c r="J21" s="52"/>
      <c r="K21" s="52"/>
      <c r="L21" s="51"/>
      <c r="M21" s="53"/>
      <c r="N21" s="54"/>
      <c r="O21" s="55"/>
      <c r="P21" s="56"/>
      <c r="Q21" s="57"/>
      <c r="R21" s="57"/>
      <c r="S21" s="57"/>
      <c r="T21" s="57"/>
      <c r="U21" s="57"/>
    </row>
    <row r="22" customFormat="false" ht="18" hidden="false" customHeight="true" outlineLevel="0" collapsed="false">
      <c r="A22" s="47"/>
      <c r="B22" s="48"/>
      <c r="C22" s="48"/>
      <c r="D22" s="48"/>
      <c r="E22" s="48"/>
      <c r="F22" s="49"/>
      <c r="G22" s="50"/>
      <c r="H22" s="51"/>
      <c r="I22" s="51"/>
      <c r="J22" s="52"/>
      <c r="K22" s="52"/>
      <c r="L22" s="51"/>
      <c r="M22" s="53"/>
      <c r="N22" s="54"/>
      <c r="O22" s="55"/>
      <c r="P22" s="56"/>
      <c r="Q22" s="57"/>
      <c r="R22" s="57"/>
      <c r="S22" s="57"/>
      <c r="T22" s="57"/>
      <c r="U22" s="57"/>
    </row>
    <row r="23" customFormat="false" ht="18" hidden="false" customHeight="true" outlineLevel="0" collapsed="false">
      <c r="A23" s="47"/>
      <c r="B23" s="48"/>
      <c r="C23" s="48"/>
      <c r="D23" s="48"/>
      <c r="E23" s="48"/>
      <c r="F23" s="49"/>
      <c r="G23" s="50"/>
      <c r="H23" s="51"/>
      <c r="I23" s="51"/>
      <c r="J23" s="52"/>
      <c r="K23" s="52"/>
      <c r="L23" s="51"/>
      <c r="M23" s="53"/>
      <c r="N23" s="54"/>
      <c r="O23" s="55"/>
      <c r="P23" s="56"/>
      <c r="Q23" s="57"/>
      <c r="R23" s="57"/>
      <c r="S23" s="57"/>
      <c r="T23" s="57"/>
      <c r="U23" s="57"/>
    </row>
    <row r="24" customFormat="false" ht="18" hidden="false" customHeight="true" outlineLevel="0" collapsed="false">
      <c r="A24" s="47"/>
      <c r="B24" s="48"/>
      <c r="C24" s="48"/>
      <c r="D24" s="48"/>
      <c r="E24" s="48"/>
      <c r="F24" s="49"/>
      <c r="G24" s="50"/>
      <c r="H24" s="51"/>
      <c r="I24" s="51"/>
      <c r="J24" s="52"/>
      <c r="K24" s="52"/>
      <c r="L24" s="51"/>
      <c r="M24" s="53"/>
      <c r="N24" s="54"/>
      <c r="O24" s="55"/>
      <c r="P24" s="56"/>
      <c r="Q24" s="57"/>
      <c r="R24" s="57"/>
      <c r="S24" s="57"/>
      <c r="T24" s="57"/>
      <c r="U24" s="57"/>
    </row>
    <row r="25" customFormat="false" ht="18" hidden="false" customHeight="true" outlineLevel="0" collapsed="false">
      <c r="A25" s="47"/>
      <c r="B25" s="48"/>
      <c r="C25" s="48"/>
      <c r="D25" s="48"/>
      <c r="E25" s="48"/>
      <c r="F25" s="49"/>
      <c r="G25" s="50"/>
      <c r="H25" s="51"/>
      <c r="I25" s="51"/>
      <c r="J25" s="52"/>
      <c r="K25" s="52"/>
      <c r="L25" s="51"/>
      <c r="M25" s="53"/>
      <c r="N25" s="54"/>
      <c r="O25" s="55"/>
      <c r="P25" s="56"/>
      <c r="Q25" s="57"/>
      <c r="R25" s="57"/>
      <c r="S25" s="57"/>
      <c r="T25" s="57"/>
      <c r="U25" s="57"/>
    </row>
    <row r="26" customFormat="false" ht="18" hidden="false" customHeight="true" outlineLevel="0" collapsed="false">
      <c r="A26" s="47"/>
      <c r="B26" s="48"/>
      <c r="C26" s="48"/>
      <c r="D26" s="48"/>
      <c r="E26" s="48"/>
      <c r="F26" s="49"/>
      <c r="G26" s="50"/>
      <c r="H26" s="51"/>
      <c r="I26" s="51"/>
      <c r="J26" s="52"/>
      <c r="K26" s="52"/>
      <c r="L26" s="51"/>
      <c r="M26" s="53"/>
      <c r="N26" s="54"/>
      <c r="O26" s="55"/>
      <c r="P26" s="56"/>
      <c r="Q26" s="57"/>
      <c r="R26" s="57"/>
      <c r="S26" s="57"/>
      <c r="T26" s="57"/>
      <c r="U26" s="57"/>
    </row>
    <row r="27" customFormat="false" ht="18" hidden="false" customHeight="true" outlineLevel="0" collapsed="false">
      <c r="A27" s="47"/>
      <c r="B27" s="48"/>
      <c r="C27" s="48"/>
      <c r="D27" s="48"/>
      <c r="E27" s="48"/>
      <c r="F27" s="49"/>
      <c r="G27" s="50"/>
      <c r="H27" s="51"/>
      <c r="I27" s="51"/>
      <c r="J27" s="52"/>
      <c r="K27" s="52"/>
      <c r="L27" s="51"/>
      <c r="M27" s="53"/>
      <c r="N27" s="54"/>
      <c r="O27" s="55"/>
      <c r="P27" s="56"/>
      <c r="Q27" s="57"/>
      <c r="R27" s="57"/>
      <c r="S27" s="57"/>
      <c r="T27" s="57"/>
      <c r="U27" s="57"/>
    </row>
    <row r="28" customFormat="false" ht="18" hidden="false" customHeight="true" outlineLevel="0" collapsed="false">
      <c r="A28" s="47"/>
      <c r="B28" s="48"/>
      <c r="C28" s="48"/>
      <c r="D28" s="48"/>
      <c r="E28" s="48"/>
      <c r="F28" s="49"/>
      <c r="G28" s="50"/>
      <c r="H28" s="51"/>
      <c r="I28" s="51"/>
      <c r="J28" s="52"/>
      <c r="K28" s="52"/>
      <c r="L28" s="51"/>
      <c r="M28" s="53"/>
      <c r="N28" s="54"/>
      <c r="O28" s="55"/>
      <c r="P28" s="56"/>
      <c r="Q28" s="57"/>
      <c r="R28" s="57"/>
      <c r="S28" s="57"/>
      <c r="T28" s="57"/>
      <c r="U28" s="57"/>
    </row>
    <row r="29" customFormat="false" ht="18" hidden="false" customHeight="true" outlineLevel="0" collapsed="false">
      <c r="A29" s="47"/>
      <c r="B29" s="48"/>
      <c r="C29" s="48"/>
      <c r="D29" s="48"/>
      <c r="E29" s="48"/>
      <c r="F29" s="49"/>
      <c r="G29" s="50"/>
      <c r="H29" s="51"/>
      <c r="I29" s="51"/>
      <c r="J29" s="52"/>
      <c r="K29" s="52"/>
      <c r="L29" s="51"/>
      <c r="M29" s="53"/>
      <c r="N29" s="54"/>
      <c r="O29" s="55"/>
      <c r="P29" s="56"/>
      <c r="Q29" s="57"/>
      <c r="R29" s="57"/>
      <c r="S29" s="57"/>
      <c r="T29" s="57"/>
      <c r="U29" s="57"/>
    </row>
    <row r="30" customFormat="false" ht="18" hidden="false" customHeight="true" outlineLevel="0" collapsed="false">
      <c r="A30" s="47"/>
      <c r="B30" s="48"/>
      <c r="C30" s="48"/>
      <c r="D30" s="48"/>
      <c r="E30" s="48"/>
      <c r="F30" s="49"/>
      <c r="G30" s="50"/>
      <c r="H30" s="51"/>
      <c r="I30" s="51"/>
      <c r="J30" s="52"/>
      <c r="K30" s="52"/>
      <c r="L30" s="51"/>
      <c r="M30" s="53"/>
      <c r="N30" s="54"/>
      <c r="O30" s="55"/>
      <c r="P30" s="56"/>
      <c r="Q30" s="57"/>
      <c r="R30" s="57"/>
      <c r="S30" s="57"/>
      <c r="T30" s="57"/>
      <c r="U30" s="57"/>
    </row>
    <row r="31" customFormat="false" ht="18" hidden="false" customHeight="true" outlineLevel="0" collapsed="false">
      <c r="A31" s="47"/>
      <c r="B31" s="48"/>
      <c r="C31" s="48"/>
      <c r="D31" s="48"/>
      <c r="E31" s="48"/>
      <c r="F31" s="49"/>
      <c r="G31" s="50"/>
      <c r="H31" s="51"/>
      <c r="I31" s="51"/>
      <c r="J31" s="52"/>
      <c r="K31" s="52"/>
      <c r="L31" s="51"/>
      <c r="M31" s="53"/>
      <c r="N31" s="54"/>
      <c r="O31" s="55"/>
      <c r="P31" s="56"/>
      <c r="Q31" s="57"/>
      <c r="R31" s="57"/>
      <c r="S31" s="57"/>
      <c r="T31" s="57"/>
      <c r="U31" s="57"/>
    </row>
    <row r="32" customFormat="false" ht="18" hidden="false" customHeight="true" outlineLevel="0" collapsed="false">
      <c r="A32" s="47"/>
      <c r="B32" s="48"/>
      <c r="C32" s="48"/>
      <c r="D32" s="48"/>
      <c r="E32" s="48"/>
      <c r="F32" s="49"/>
      <c r="G32" s="50"/>
      <c r="H32" s="51"/>
      <c r="I32" s="51"/>
      <c r="J32" s="52"/>
      <c r="K32" s="52"/>
      <c r="L32" s="51"/>
      <c r="M32" s="53"/>
      <c r="N32" s="54"/>
      <c r="O32" s="55"/>
      <c r="P32" s="56"/>
      <c r="Q32" s="57"/>
      <c r="R32" s="57"/>
      <c r="S32" s="57"/>
      <c r="T32" s="57"/>
      <c r="U32" s="57"/>
    </row>
    <row r="33" customFormat="false" ht="18" hidden="false" customHeight="true" outlineLevel="0" collapsed="false">
      <c r="A33" s="47"/>
      <c r="B33" s="48"/>
      <c r="C33" s="48"/>
      <c r="D33" s="48"/>
      <c r="E33" s="48"/>
      <c r="F33" s="49"/>
      <c r="G33" s="50"/>
      <c r="H33" s="51"/>
      <c r="I33" s="51"/>
      <c r="J33" s="52"/>
      <c r="K33" s="52"/>
      <c r="L33" s="51"/>
      <c r="M33" s="53"/>
      <c r="N33" s="54"/>
      <c r="O33" s="55"/>
      <c r="P33" s="56"/>
      <c r="Q33" s="57"/>
      <c r="R33" s="57"/>
      <c r="S33" s="57"/>
      <c r="T33" s="57"/>
      <c r="U33" s="57"/>
    </row>
    <row r="34" customFormat="false" ht="18" hidden="false" customHeight="true" outlineLevel="0" collapsed="false">
      <c r="A34" s="47"/>
      <c r="B34" s="48"/>
      <c r="C34" s="48"/>
      <c r="D34" s="48"/>
      <c r="E34" s="48"/>
      <c r="F34" s="49"/>
      <c r="G34" s="50"/>
      <c r="H34" s="51"/>
      <c r="I34" s="51"/>
      <c r="J34" s="52"/>
      <c r="K34" s="52"/>
      <c r="L34" s="51"/>
      <c r="M34" s="53"/>
      <c r="N34" s="54"/>
      <c r="O34" s="55"/>
      <c r="P34" s="56"/>
      <c r="Q34" s="57"/>
      <c r="R34" s="57"/>
      <c r="S34" s="57"/>
      <c r="T34" s="57"/>
      <c r="U34" s="57"/>
    </row>
    <row r="35" customFormat="false" ht="18" hidden="false" customHeight="true" outlineLevel="0" collapsed="false">
      <c r="A35" s="47"/>
      <c r="B35" s="48"/>
      <c r="C35" s="48"/>
      <c r="D35" s="48"/>
      <c r="E35" s="48"/>
      <c r="F35" s="49"/>
      <c r="G35" s="50"/>
      <c r="H35" s="51"/>
      <c r="I35" s="51"/>
      <c r="J35" s="52"/>
      <c r="K35" s="52"/>
      <c r="L35" s="51"/>
      <c r="M35" s="53"/>
      <c r="N35" s="54"/>
      <c r="O35" s="55"/>
      <c r="P35" s="56"/>
      <c r="Q35" s="57"/>
      <c r="R35" s="57"/>
      <c r="S35" s="57"/>
      <c r="T35" s="57"/>
      <c r="U35" s="57"/>
    </row>
    <row r="36" customFormat="false" ht="18" hidden="false" customHeight="true" outlineLevel="0" collapsed="false">
      <c r="A36" s="47"/>
      <c r="B36" s="48"/>
      <c r="C36" s="48"/>
      <c r="D36" s="48"/>
      <c r="E36" s="48"/>
      <c r="F36" s="49"/>
      <c r="G36" s="50"/>
      <c r="H36" s="51"/>
      <c r="I36" s="51"/>
      <c r="J36" s="52"/>
      <c r="K36" s="52"/>
      <c r="L36" s="51"/>
      <c r="M36" s="53"/>
      <c r="N36" s="54"/>
      <c r="O36" s="55"/>
      <c r="P36" s="56"/>
      <c r="Q36" s="57"/>
      <c r="R36" s="57"/>
      <c r="S36" s="57"/>
      <c r="T36" s="57"/>
      <c r="U36" s="57"/>
    </row>
    <row r="37" customFormat="false" ht="18" hidden="false" customHeight="true" outlineLevel="0" collapsed="false">
      <c r="A37" s="47"/>
      <c r="B37" s="48"/>
      <c r="C37" s="48"/>
      <c r="D37" s="48"/>
      <c r="E37" s="48"/>
      <c r="F37" s="49"/>
      <c r="G37" s="50"/>
      <c r="H37" s="51"/>
      <c r="I37" s="51"/>
      <c r="J37" s="52"/>
      <c r="K37" s="52"/>
      <c r="L37" s="51"/>
      <c r="M37" s="53"/>
      <c r="N37" s="54"/>
      <c r="O37" s="55"/>
      <c r="P37" s="56"/>
      <c r="Q37" s="57"/>
      <c r="R37" s="57"/>
      <c r="S37" s="57"/>
      <c r="T37" s="57"/>
      <c r="U37" s="57"/>
    </row>
    <row r="38" customFormat="false" ht="18" hidden="false" customHeight="true" outlineLevel="0" collapsed="false">
      <c r="A38" s="47"/>
      <c r="B38" s="48"/>
      <c r="C38" s="48"/>
      <c r="D38" s="48"/>
      <c r="E38" s="48"/>
      <c r="F38" s="49"/>
      <c r="G38" s="50"/>
      <c r="H38" s="51"/>
      <c r="I38" s="51"/>
      <c r="J38" s="52"/>
      <c r="K38" s="52"/>
      <c r="L38" s="51"/>
      <c r="M38" s="53"/>
      <c r="N38" s="54"/>
      <c r="O38" s="55"/>
      <c r="P38" s="56"/>
      <c r="Q38" s="57"/>
      <c r="R38" s="57"/>
      <c r="S38" s="57"/>
      <c r="T38" s="57"/>
      <c r="U38" s="57"/>
    </row>
    <row r="39" customFormat="false" ht="18" hidden="false" customHeight="true" outlineLevel="0" collapsed="false">
      <c r="A39" s="47"/>
      <c r="B39" s="48"/>
      <c r="C39" s="48"/>
      <c r="D39" s="48"/>
      <c r="E39" s="48"/>
      <c r="F39" s="49"/>
      <c r="G39" s="50"/>
      <c r="H39" s="51"/>
      <c r="I39" s="51"/>
      <c r="J39" s="52"/>
      <c r="K39" s="52"/>
      <c r="L39" s="51"/>
      <c r="M39" s="53"/>
      <c r="N39" s="54"/>
      <c r="O39" s="55"/>
      <c r="P39" s="56"/>
      <c r="Q39" s="57"/>
      <c r="R39" s="57"/>
      <c r="S39" s="57"/>
      <c r="T39" s="57"/>
      <c r="U39" s="57"/>
    </row>
    <row r="40" customFormat="false" ht="18" hidden="false" customHeight="true" outlineLevel="0" collapsed="false">
      <c r="A40" s="47"/>
      <c r="B40" s="48"/>
      <c r="C40" s="48"/>
      <c r="D40" s="48"/>
      <c r="E40" s="48"/>
      <c r="F40" s="49"/>
      <c r="G40" s="50"/>
      <c r="H40" s="51"/>
      <c r="I40" s="51"/>
      <c r="J40" s="52"/>
      <c r="K40" s="52"/>
      <c r="L40" s="51"/>
      <c r="M40" s="53"/>
      <c r="N40" s="54"/>
      <c r="O40" s="55"/>
      <c r="P40" s="56"/>
      <c r="Q40" s="57"/>
      <c r="R40" s="57"/>
      <c r="S40" s="57"/>
      <c r="T40" s="57"/>
      <c r="U40" s="57"/>
    </row>
  </sheetData>
  <mergeCells count="11">
    <mergeCell ref="A1:P3"/>
    <mergeCell ref="A4:F4"/>
    <mergeCell ref="H4:U4"/>
    <mergeCell ref="A5:F5"/>
    <mergeCell ref="H5:U5"/>
    <mergeCell ref="A6:E6"/>
    <mergeCell ref="F6:H6"/>
    <mergeCell ref="I6:N6"/>
    <mergeCell ref="O6:P6"/>
    <mergeCell ref="A7:F7"/>
    <mergeCell ref="Q7:U7"/>
  </mergeCells>
  <conditionalFormatting sqref="I39:I40 I16 I21:I22 I27:I32">
    <cfRule type="cellIs" priority="2" operator="equal" aboveAverage="0" equalAverage="0" bottom="0" percent="0" rank="0" text="" dxfId="0">
      <formula>"I"</formula>
    </cfRule>
    <cfRule type="cellIs" priority="3" operator="equal" aboveAverage="0" equalAverage="0" bottom="0" percent="0" rank="0" text="" dxfId="1">
      <formula>"A"</formula>
    </cfRule>
    <cfRule type="cellIs" priority="4" operator="equal" aboveAverage="0" equalAverage="0" bottom="0" percent="0" rank="0" text="" dxfId="2">
      <formula>"E"</formula>
    </cfRule>
  </conditionalFormatting>
  <conditionalFormatting sqref="I33:I36">
    <cfRule type="cellIs" priority="5" operator="equal" aboveAverage="0" equalAverage="0" bottom="0" percent="0" rank="0" text="" dxfId="3">
      <formula>"I"</formula>
    </cfRule>
    <cfRule type="cellIs" priority="6" operator="equal" aboveAverage="0" equalAverage="0" bottom="0" percent="0" rank="0" text="" dxfId="4">
      <formula>"A"</formula>
    </cfRule>
    <cfRule type="cellIs" priority="7" operator="equal" aboveAverage="0" equalAverage="0" bottom="0" percent="0" rank="0" text="" dxfId="5">
      <formula>"E"</formula>
    </cfRule>
  </conditionalFormatting>
  <conditionalFormatting sqref="I37">
    <cfRule type="cellIs" priority="8" operator="equal" aboveAverage="0" equalAverage="0" bottom="0" percent="0" rank="0" text="" dxfId="6">
      <formula>"I"</formula>
    </cfRule>
    <cfRule type="cellIs" priority="9" operator="equal" aboveAverage="0" equalAverage="0" bottom="0" percent="0" rank="0" text="" dxfId="7">
      <formula>"A"</formula>
    </cfRule>
    <cfRule type="cellIs" priority="10" operator="equal" aboveAverage="0" equalAverage="0" bottom="0" percent="0" rank="0" text="" dxfId="8">
      <formula>"E"</formula>
    </cfRule>
  </conditionalFormatting>
  <conditionalFormatting sqref="I38">
    <cfRule type="cellIs" priority="11" operator="equal" aboveAverage="0" equalAverage="0" bottom="0" percent="0" rank="0" text="" dxfId="9">
      <formula>"I"</formula>
    </cfRule>
    <cfRule type="cellIs" priority="12" operator="equal" aboveAverage="0" equalAverage="0" bottom="0" percent="0" rank="0" text="" dxfId="10">
      <formula>"A"</formula>
    </cfRule>
    <cfRule type="cellIs" priority="13" operator="equal" aboveAverage="0" equalAverage="0" bottom="0" percent="0" rank="0" text="" dxfId="11">
      <formula>"E"</formula>
    </cfRule>
  </conditionalFormatting>
  <conditionalFormatting sqref="I11">
    <cfRule type="cellIs" priority="14" operator="equal" aboveAverage="0" equalAverage="0" bottom="0" percent="0" rank="0" text="" dxfId="12">
      <formula>"I"</formula>
    </cfRule>
    <cfRule type="cellIs" priority="15" operator="equal" aboveAverage="0" equalAverage="0" bottom="0" percent="0" rank="0" text="" dxfId="13">
      <formula>"A"</formula>
    </cfRule>
    <cfRule type="cellIs" priority="16" operator="equal" aboveAverage="0" equalAverage="0" bottom="0" percent="0" rank="0" text="" dxfId="14">
      <formula>"E"</formula>
    </cfRule>
  </conditionalFormatting>
  <conditionalFormatting sqref="I8">
    <cfRule type="cellIs" priority="17" operator="equal" aboveAverage="0" equalAverage="0" bottom="0" percent="0" rank="0" text="" dxfId="15">
      <formula>"I"</formula>
    </cfRule>
    <cfRule type="cellIs" priority="18" operator="equal" aboveAverage="0" equalAverage="0" bottom="0" percent="0" rank="0" text="" dxfId="16">
      <formula>"A"</formula>
    </cfRule>
    <cfRule type="cellIs" priority="19" operator="equal" aboveAverage="0" equalAverage="0" bottom="0" percent="0" rank="0" text="" dxfId="17">
      <formula>"E"</formula>
    </cfRule>
  </conditionalFormatting>
  <conditionalFormatting sqref="I12">
    <cfRule type="cellIs" priority="20" operator="equal" aboveAverage="0" equalAverage="0" bottom="0" percent="0" rank="0" text="" dxfId="18">
      <formula>"I"</formula>
    </cfRule>
    <cfRule type="cellIs" priority="21" operator="equal" aboveAverage="0" equalAverage="0" bottom="0" percent="0" rank="0" text="" dxfId="19">
      <formula>"A"</formula>
    </cfRule>
    <cfRule type="cellIs" priority="22" operator="equal" aboveAverage="0" equalAverage="0" bottom="0" percent="0" rank="0" text="" dxfId="20">
      <formula>"E"</formula>
    </cfRule>
  </conditionalFormatting>
  <conditionalFormatting sqref="I9:I10">
    <cfRule type="cellIs" priority="23" operator="equal" aboveAverage="0" equalAverage="0" bottom="0" percent="0" rank="0" text="" dxfId="21">
      <formula>"I"</formula>
    </cfRule>
    <cfRule type="cellIs" priority="24" operator="equal" aboveAverage="0" equalAverage="0" bottom="0" percent="0" rank="0" text="" dxfId="22">
      <formula>"A"</formula>
    </cfRule>
    <cfRule type="cellIs" priority="25" operator="equal" aboveAverage="0" equalAverage="0" bottom="0" percent="0" rank="0" text="" dxfId="23">
      <formula>"E"</formula>
    </cfRule>
  </conditionalFormatting>
  <conditionalFormatting sqref="I13:I15">
    <cfRule type="cellIs" priority="26" operator="equal" aboveAverage="0" equalAverage="0" bottom="0" percent="0" rank="0" text="" dxfId="24">
      <formula>"I"</formula>
    </cfRule>
    <cfRule type="cellIs" priority="27" operator="equal" aboveAverage="0" equalAverage="0" bottom="0" percent="0" rank="0" text="" dxfId="25">
      <formula>"A"</formula>
    </cfRule>
    <cfRule type="cellIs" priority="28" operator="equal" aboveAverage="0" equalAverage="0" bottom="0" percent="0" rank="0" text="" dxfId="26">
      <formula>"E"</formula>
    </cfRule>
  </conditionalFormatting>
  <conditionalFormatting sqref="I17">
    <cfRule type="cellIs" priority="29" operator="equal" aboveAverage="0" equalAverage="0" bottom="0" percent="0" rank="0" text="" dxfId="27">
      <formula>"I"</formula>
    </cfRule>
    <cfRule type="cellIs" priority="30" operator="equal" aboveAverage="0" equalAverage="0" bottom="0" percent="0" rank="0" text="" dxfId="28">
      <formula>"A"</formula>
    </cfRule>
    <cfRule type="cellIs" priority="31" operator="equal" aboveAverage="0" equalAverage="0" bottom="0" percent="0" rank="0" text="" dxfId="29">
      <formula>"E"</formula>
    </cfRule>
  </conditionalFormatting>
  <conditionalFormatting sqref="I18:I20">
    <cfRule type="cellIs" priority="32" operator="equal" aboveAverage="0" equalAverage="0" bottom="0" percent="0" rank="0" text="" dxfId="30">
      <formula>"I"</formula>
    </cfRule>
    <cfRule type="cellIs" priority="33" operator="equal" aboveAverage="0" equalAverage="0" bottom="0" percent="0" rank="0" text="" dxfId="31">
      <formula>"A"</formula>
    </cfRule>
    <cfRule type="cellIs" priority="34" operator="equal" aboveAverage="0" equalAverage="0" bottom="0" percent="0" rank="0" text="" dxfId="32">
      <formula>"E"</formula>
    </cfRule>
  </conditionalFormatting>
  <conditionalFormatting sqref="I23:I26">
    <cfRule type="cellIs" priority="35" operator="equal" aboveAverage="0" equalAverage="0" bottom="0" percent="0" rank="0" text="" dxfId="33">
      <formula>"I"</formula>
    </cfRule>
    <cfRule type="cellIs" priority="36" operator="equal" aboveAverage="0" equalAverage="0" bottom="0" percent="0" rank="0" text="" dxfId="34">
      <formula>"A"</formula>
    </cfRule>
    <cfRule type="cellIs" priority="37" operator="equal" aboveAverage="0" equalAverage="0" bottom="0" percent="0" rank="0" text="" dxfId="35">
      <formula>"E"</formula>
    </cfRule>
  </conditionalFormatting>
  <dataValidations count="2">
    <dataValidation allowBlank="true" operator="between" prompt="ALI, AIE, EE, SE, CE" promptTitle="Tipo da Função" showDropDown="false" showErrorMessage="true" showInputMessage="true" sqref="H8:H40" type="none">
      <formula1>0</formula1>
      <formula2>0</formula2>
    </dataValidation>
    <dataValidation allowBlank="true" operator="between" prompt="I - Inclusão  &#10;A - Alteração  &#10;E - Exclusão  &#10;T - Teste" promptTitle="Tipo da Manutenção na Função" showDropDown="false" showErrorMessage="true" showInputMessage="true" sqref="I8:I40" type="none">
      <formula1>0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1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4" activeCellId="0" sqref="F4"/>
    </sheetView>
  </sheetViews>
  <sheetFormatPr defaultColWidth="9.15625" defaultRowHeight="12.75" zeroHeight="false" outlineLevelRow="0" outlineLevelCol="0"/>
  <cols>
    <col collapsed="false" customWidth="true" hidden="false" outlineLevel="0" max="1" min="1" style="15" width="2.85"/>
    <col collapsed="false" customWidth="true" hidden="false" outlineLevel="0" max="2" min="2" style="15" width="8.29"/>
    <col collapsed="false" customWidth="true" hidden="false" outlineLevel="0" max="3" min="3" style="15" width="10.71"/>
    <col collapsed="false" customWidth="true" hidden="false" outlineLevel="0" max="4" min="4" style="15" width="2.29"/>
    <col collapsed="false" customWidth="true" hidden="false" outlineLevel="0" max="5" min="5" style="15" width="21.71"/>
    <col collapsed="false" customWidth="true" hidden="false" outlineLevel="0" max="6" min="6" style="15" width="5.01"/>
    <col collapsed="false" customWidth="true" hidden="false" outlineLevel="0" max="7" min="7" style="15" width="10.71"/>
    <col collapsed="false" customWidth="true" hidden="false" outlineLevel="0" max="8" min="8" style="15" width="4.71"/>
    <col collapsed="false" customWidth="true" hidden="false" outlineLevel="0" max="9" min="9" style="15" width="6.71"/>
    <col collapsed="false" customWidth="true" hidden="false" outlineLevel="0" max="10" min="10" style="15" width="4.71"/>
    <col collapsed="false" customWidth="true" hidden="false" outlineLevel="0" max="11" min="11" style="15" width="9.85"/>
    <col collapsed="false" customWidth="true" hidden="false" outlineLevel="0" max="12" min="12" style="15" width="7.29"/>
    <col collapsed="false" customWidth="false" hidden="false" outlineLevel="0" max="1024" min="13" style="15" width="9.14"/>
  </cols>
  <sheetData>
    <row r="1" customFormat="false" ht="12" hidden="false" customHeight="true" outlineLevel="0" collapsed="false">
      <c r="A1" s="58" t="s">
        <v>38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customFormat="false" ht="12" hidden="false" customHeight="true" outlineLevel="0" collapsed="false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customFormat="false" ht="12" hidden="false" customHeight="true" outlineLevel="0" collapsed="false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customFormat="false" ht="12" hidden="false" customHeight="true" outlineLevel="0" collapsed="false">
      <c r="A4" s="59" t="str">
        <f aca="false">Contagem!A5&amp;" : "&amp;Contagem!F5</f>
        <v>Aplicação : </v>
      </c>
      <c r="B4" s="59"/>
      <c r="C4" s="59"/>
      <c r="D4" s="59"/>
      <c r="E4" s="59"/>
      <c r="F4" s="60" t="s">
        <v>39</v>
      </c>
      <c r="G4" s="60"/>
      <c r="H4" s="60"/>
      <c r="I4" s="60"/>
      <c r="J4" s="60"/>
      <c r="K4" s="60"/>
      <c r="L4" s="60"/>
    </row>
    <row r="5" customFormat="false" ht="12" hidden="false" customHeight="true" outlineLevel="0" collapsed="false">
      <c r="A5" s="33" t="str">
        <f aca="false">[1]Contagem!A7&amp;" : "&amp;[1]Contagem!F7</f>
        <v>Responsável : Esmeraldo Junior, Kezia Calixto, Ramses Godoy</v>
      </c>
      <c r="B5" s="33"/>
      <c r="C5" s="33"/>
      <c r="D5" s="33"/>
      <c r="E5" s="33"/>
      <c r="F5" s="33"/>
      <c r="G5" s="60"/>
      <c r="H5" s="60"/>
      <c r="I5" s="60"/>
      <c r="J5" s="60"/>
      <c r="K5" s="60"/>
      <c r="L5" s="60"/>
    </row>
    <row r="6" customFormat="false" ht="12" hidden="false" customHeight="true" outlineLevel="0" collapsed="false">
      <c r="A6" s="61" t="str">
        <f aca="false">Contagem!A4&amp;" : "&amp;Contagem!F4</f>
        <v>Empresa : TRIBUNAL REGIONAL DO TRABALHO DA 9ª REGIÃO</v>
      </c>
      <c r="B6" s="62"/>
      <c r="C6" s="62"/>
      <c r="D6" s="63"/>
      <c r="E6" s="63"/>
      <c r="F6" s="64" t="str">
        <f aca="false">Contagem!R4&amp;" = "&amp;VALUE(Contagem!T4)</f>
        <v>R$/PF = 0</v>
      </c>
      <c r="G6" s="64"/>
      <c r="H6" s="64" t="str">
        <f aca="false">" Custo= "&amp;DOLLAR(Contagem!W4)</f>
        <v> Custo= R$0,00</v>
      </c>
      <c r="I6" s="64"/>
      <c r="J6" s="64"/>
      <c r="K6" s="65" t="str">
        <f aca="false">"PF  = "&amp;VALUE(Contagem!W5)</f>
        <v>PF  = 0</v>
      </c>
      <c r="L6" s="65"/>
    </row>
    <row r="7" customFormat="false" ht="12" hidden="false" customHeight="true" outlineLevel="0" collapsed="false">
      <c r="A7" s="66" t="s">
        <v>40</v>
      </c>
      <c r="B7" s="66"/>
      <c r="C7" s="67" t="s">
        <v>41</v>
      </c>
      <c r="D7" s="67"/>
      <c r="E7" s="67"/>
      <c r="F7" s="67"/>
      <c r="G7" s="68" t="s">
        <v>42</v>
      </c>
      <c r="H7" s="68"/>
      <c r="I7" s="69" t="s">
        <v>43</v>
      </c>
      <c r="J7" s="69"/>
      <c r="K7" s="69"/>
      <c r="L7" s="69"/>
    </row>
    <row r="8" customFormat="false" ht="12" hidden="false" customHeight="true" outlineLevel="0" collapsed="false">
      <c r="A8" s="66"/>
      <c r="B8" s="66"/>
      <c r="C8" s="67"/>
      <c r="D8" s="67"/>
      <c r="E8" s="67"/>
      <c r="F8" s="67"/>
      <c r="G8" s="68"/>
      <c r="H8" s="68"/>
      <c r="I8" s="68"/>
      <c r="J8" s="69"/>
      <c r="K8" s="69"/>
      <c r="L8" s="69"/>
    </row>
    <row r="9" customFormat="false" ht="12" hidden="false" customHeight="true" outlineLevel="0" collapsed="false">
      <c r="A9" s="70"/>
      <c r="B9" s="71"/>
      <c r="C9" s="72"/>
      <c r="D9" s="72"/>
      <c r="E9" s="72"/>
      <c r="F9" s="72"/>
      <c r="G9" s="72"/>
      <c r="H9" s="72"/>
      <c r="I9" s="72"/>
      <c r="J9" s="72"/>
      <c r="K9" s="72"/>
      <c r="L9" s="73"/>
    </row>
    <row r="10" customFormat="false" ht="12" hidden="false" customHeight="true" outlineLevel="0" collapsed="false">
      <c r="A10" s="74"/>
      <c r="B10" s="75" t="s">
        <v>44</v>
      </c>
      <c r="C10" s="76" t="n">
        <v>13</v>
      </c>
      <c r="D10" s="77"/>
      <c r="E10" s="78" t="s">
        <v>45</v>
      </c>
      <c r="F10" s="78" t="s">
        <v>46</v>
      </c>
      <c r="G10" s="76" t="n">
        <f aca="false">C10*3</f>
        <v>39</v>
      </c>
      <c r="H10" s="77"/>
      <c r="I10" s="79"/>
      <c r="J10" s="77"/>
      <c r="K10" s="77"/>
      <c r="L10" s="80"/>
    </row>
    <row r="11" customFormat="false" ht="12" hidden="false" customHeight="true" outlineLevel="0" collapsed="false">
      <c r="A11" s="74"/>
      <c r="B11" s="75"/>
      <c r="C11" s="76" t="n">
        <f aca="false">COUNTIF(CF,"EEA")</f>
        <v>0</v>
      </c>
      <c r="D11" s="77"/>
      <c r="E11" s="78" t="s">
        <v>47</v>
      </c>
      <c r="F11" s="78" t="s">
        <v>48</v>
      </c>
      <c r="G11" s="76" t="n">
        <f aca="false">C11*4</f>
        <v>0</v>
      </c>
      <c r="H11" s="77"/>
      <c r="I11" s="79"/>
      <c r="J11" s="77"/>
      <c r="K11" s="77"/>
      <c r="L11" s="80"/>
    </row>
    <row r="12" customFormat="false" ht="12" hidden="false" customHeight="true" outlineLevel="0" collapsed="false">
      <c r="A12" s="74"/>
      <c r="B12" s="75"/>
      <c r="C12" s="76" t="n">
        <f aca="false">COUNTIF(CF,"EEH")</f>
        <v>0</v>
      </c>
      <c r="D12" s="77"/>
      <c r="E12" s="78" t="s">
        <v>49</v>
      </c>
      <c r="F12" s="78" t="s">
        <v>50</v>
      </c>
      <c r="G12" s="76" t="n">
        <f aca="false">C12*6</f>
        <v>0</v>
      </c>
      <c r="H12" s="77"/>
      <c r="I12" s="79"/>
      <c r="J12" s="77"/>
      <c r="L12" s="81"/>
    </row>
    <row r="13" customFormat="false" ht="6.75" hidden="false" customHeight="true" outlineLevel="0" collapsed="false">
      <c r="A13" s="74"/>
      <c r="B13" s="75"/>
      <c r="C13" s="72"/>
      <c r="D13" s="77"/>
      <c r="E13" s="77"/>
      <c r="F13" s="77"/>
      <c r="G13" s="72"/>
      <c r="H13" s="77"/>
      <c r="I13" s="77"/>
      <c r="J13" s="77"/>
      <c r="K13" s="77"/>
      <c r="L13" s="80"/>
    </row>
    <row r="14" customFormat="false" ht="12" hidden="false" customHeight="true" outlineLevel="0" collapsed="false">
      <c r="A14" s="74"/>
      <c r="B14" s="82" t="s">
        <v>51</v>
      </c>
      <c r="C14" s="76" t="n">
        <f aca="false">SUM(C10:C12)</f>
        <v>13</v>
      </c>
      <c r="D14" s="77"/>
      <c r="E14" s="77"/>
      <c r="F14" s="82" t="s">
        <v>51</v>
      </c>
      <c r="G14" s="76" t="n">
        <f aca="false">SUM(G10:G12)</f>
        <v>39</v>
      </c>
      <c r="H14" s="77"/>
      <c r="I14" s="83" t="n">
        <f aca="false">IF($G$45&lt;&gt;0,G14/$G$45,"")</f>
        <v>0.209677419354839</v>
      </c>
      <c r="J14" s="77"/>
      <c r="K14" s="77"/>
      <c r="L14" s="80"/>
      <c r="O14" s="84"/>
    </row>
    <row r="15" customFormat="false" ht="6" hidden="false" customHeight="true" outlineLevel="0" collapsed="false">
      <c r="A15" s="85"/>
      <c r="B15" s="86"/>
      <c r="C15" s="76"/>
      <c r="D15" s="76"/>
      <c r="E15" s="76"/>
      <c r="F15" s="76"/>
      <c r="G15" s="76"/>
      <c r="H15" s="76"/>
      <c r="I15" s="76"/>
      <c r="J15" s="76"/>
      <c r="K15" s="76"/>
      <c r="L15" s="87"/>
    </row>
    <row r="16" customFormat="false" ht="12" hidden="false" customHeight="true" outlineLevel="0" collapsed="false">
      <c r="A16" s="74"/>
      <c r="B16" s="75"/>
      <c r="C16" s="77"/>
      <c r="D16" s="77"/>
      <c r="E16" s="77"/>
      <c r="F16" s="77"/>
      <c r="G16" s="77"/>
      <c r="H16" s="77"/>
      <c r="I16" s="77"/>
      <c r="J16" s="77"/>
      <c r="K16" s="77"/>
      <c r="L16" s="80"/>
    </row>
    <row r="17" customFormat="false" ht="12" hidden="false" customHeight="true" outlineLevel="0" collapsed="false">
      <c r="A17" s="74"/>
      <c r="B17" s="75" t="s">
        <v>52</v>
      </c>
      <c r="C17" s="76" t="n">
        <v>28</v>
      </c>
      <c r="D17" s="77"/>
      <c r="E17" s="78" t="s">
        <v>45</v>
      </c>
      <c r="F17" s="78" t="s">
        <v>48</v>
      </c>
      <c r="G17" s="76" t="n">
        <f aca="false">C17*4</f>
        <v>112</v>
      </c>
      <c r="H17" s="77"/>
      <c r="I17" s="77"/>
      <c r="J17" s="77"/>
      <c r="K17" s="77"/>
      <c r="L17" s="80"/>
    </row>
    <row r="18" customFormat="false" ht="12" hidden="false" customHeight="true" outlineLevel="0" collapsed="false">
      <c r="A18" s="74"/>
      <c r="B18" s="75"/>
      <c r="C18" s="76" t="n">
        <f aca="false">COUNTIF(CF,"SEA")</f>
        <v>0</v>
      </c>
      <c r="D18" s="77"/>
      <c r="E18" s="78" t="s">
        <v>47</v>
      </c>
      <c r="F18" s="78" t="s">
        <v>53</v>
      </c>
      <c r="G18" s="76" t="n">
        <f aca="false">C18*5</f>
        <v>0</v>
      </c>
      <c r="H18" s="77"/>
      <c r="I18" s="77"/>
      <c r="J18" s="77"/>
      <c r="K18" s="77"/>
      <c r="L18" s="80"/>
    </row>
    <row r="19" customFormat="false" ht="12" hidden="false" customHeight="true" outlineLevel="0" collapsed="false">
      <c r="A19" s="74"/>
      <c r="B19" s="75"/>
      <c r="C19" s="76" t="n">
        <f aca="false">COUNTIF(CF,"SEH")</f>
        <v>0</v>
      </c>
      <c r="D19" s="77"/>
      <c r="E19" s="78" t="s">
        <v>49</v>
      </c>
      <c r="F19" s="78" t="s">
        <v>54</v>
      </c>
      <c r="G19" s="76" t="n">
        <f aca="false">C19*7</f>
        <v>0</v>
      </c>
      <c r="H19" s="77"/>
      <c r="I19" s="77"/>
      <c r="J19" s="77"/>
      <c r="K19" s="77"/>
      <c r="L19" s="81"/>
    </row>
    <row r="20" customFormat="false" ht="6.75" hidden="false" customHeight="true" outlineLevel="0" collapsed="false">
      <c r="A20" s="74"/>
      <c r="B20" s="75"/>
      <c r="C20" s="72"/>
      <c r="D20" s="77"/>
      <c r="E20" s="77"/>
      <c r="F20" s="77"/>
      <c r="G20" s="72"/>
      <c r="H20" s="77"/>
      <c r="I20" s="77"/>
      <c r="J20" s="77"/>
      <c r="K20" s="77"/>
      <c r="L20" s="80"/>
    </row>
    <row r="21" customFormat="false" ht="12" hidden="false" customHeight="true" outlineLevel="0" collapsed="false">
      <c r="A21" s="74"/>
      <c r="B21" s="82" t="s">
        <v>51</v>
      </c>
      <c r="C21" s="76" t="n">
        <f aca="false">SUM(C17:C19)</f>
        <v>28</v>
      </c>
      <c r="D21" s="77"/>
      <c r="E21" s="77"/>
      <c r="F21" s="82" t="s">
        <v>51</v>
      </c>
      <c r="G21" s="76" t="n">
        <f aca="false">SUM(G17:G19)</f>
        <v>112</v>
      </c>
      <c r="H21" s="77"/>
      <c r="I21" s="88" t="n">
        <f aca="false">IF($G$45&lt;&gt;0,G21/$G$45,"")</f>
        <v>0.602150537634409</v>
      </c>
      <c r="J21" s="77"/>
      <c r="K21" s="77"/>
      <c r="L21" s="80"/>
    </row>
    <row r="22" customFormat="false" ht="6" hidden="false" customHeight="true" outlineLevel="0" collapsed="false">
      <c r="A22" s="85"/>
      <c r="B22" s="86"/>
      <c r="C22" s="76"/>
      <c r="D22" s="76"/>
      <c r="E22" s="76"/>
      <c r="F22" s="76"/>
      <c r="G22" s="76"/>
      <c r="H22" s="76"/>
      <c r="I22" s="76"/>
      <c r="J22" s="76"/>
      <c r="K22" s="76"/>
      <c r="L22" s="87"/>
    </row>
    <row r="23" customFormat="false" ht="12" hidden="false" customHeight="true" outlineLevel="0" collapsed="false">
      <c r="A23" s="70"/>
      <c r="B23" s="71"/>
      <c r="C23" s="77"/>
      <c r="D23" s="72"/>
      <c r="E23" s="72"/>
      <c r="F23" s="72"/>
      <c r="G23" s="77"/>
      <c r="H23" s="72"/>
      <c r="I23" s="72"/>
      <c r="J23" s="72"/>
      <c r="K23" s="72"/>
      <c r="L23" s="73"/>
    </row>
    <row r="24" customFormat="false" ht="12" hidden="false" customHeight="true" outlineLevel="0" collapsed="false">
      <c r="A24" s="74"/>
      <c r="B24" s="75" t="s">
        <v>55</v>
      </c>
      <c r="C24" s="76" t="n">
        <v>6</v>
      </c>
      <c r="D24" s="77"/>
      <c r="E24" s="78" t="s">
        <v>45</v>
      </c>
      <c r="F24" s="78" t="s">
        <v>46</v>
      </c>
      <c r="G24" s="76" t="n">
        <f aca="false">C24*3</f>
        <v>18</v>
      </c>
      <c r="H24" s="77"/>
      <c r="I24" s="77"/>
      <c r="J24" s="77"/>
      <c r="K24" s="77"/>
      <c r="L24" s="80"/>
    </row>
    <row r="25" customFormat="false" ht="12" hidden="false" customHeight="true" outlineLevel="0" collapsed="false">
      <c r="A25" s="74"/>
      <c r="B25" s="75"/>
      <c r="C25" s="76" t="n">
        <f aca="false">COUNTIF(CF,"CEA")</f>
        <v>0</v>
      </c>
      <c r="D25" s="77"/>
      <c r="E25" s="78" t="s">
        <v>47</v>
      </c>
      <c r="F25" s="78" t="s">
        <v>48</v>
      </c>
      <c r="G25" s="76" t="n">
        <f aca="false">C25*4</f>
        <v>0</v>
      </c>
      <c r="H25" s="77"/>
      <c r="I25" s="77"/>
      <c r="J25" s="77"/>
      <c r="K25" s="77"/>
      <c r="L25" s="80"/>
    </row>
    <row r="26" customFormat="false" ht="12" hidden="false" customHeight="true" outlineLevel="0" collapsed="false">
      <c r="A26" s="74"/>
      <c r="B26" s="75"/>
      <c r="C26" s="76" t="n">
        <f aca="false">COUNTIF(CF,"CEH")</f>
        <v>0</v>
      </c>
      <c r="D26" s="77"/>
      <c r="E26" s="78" t="s">
        <v>49</v>
      </c>
      <c r="F26" s="78" t="s">
        <v>50</v>
      </c>
      <c r="G26" s="76" t="n">
        <f aca="false">C26*6</f>
        <v>0</v>
      </c>
      <c r="H26" s="77"/>
      <c r="I26" s="77"/>
      <c r="J26" s="77"/>
      <c r="K26" s="77"/>
      <c r="L26" s="81"/>
    </row>
    <row r="27" customFormat="false" ht="6.75" hidden="false" customHeight="true" outlineLevel="0" collapsed="false">
      <c r="A27" s="74"/>
      <c r="B27" s="75"/>
      <c r="C27" s="72"/>
      <c r="D27" s="77"/>
      <c r="E27" s="77"/>
      <c r="F27" s="77"/>
      <c r="G27" s="72"/>
      <c r="H27" s="77"/>
      <c r="I27" s="77"/>
      <c r="J27" s="77"/>
      <c r="K27" s="77"/>
      <c r="L27" s="80"/>
    </row>
    <row r="28" customFormat="false" ht="12" hidden="false" customHeight="true" outlineLevel="0" collapsed="false">
      <c r="A28" s="74"/>
      <c r="B28" s="82" t="s">
        <v>51</v>
      </c>
      <c r="C28" s="76" t="n">
        <f aca="false">SUM(C24:C26)</f>
        <v>6</v>
      </c>
      <c r="D28" s="77"/>
      <c r="E28" s="77"/>
      <c r="F28" s="82" t="s">
        <v>51</v>
      </c>
      <c r="G28" s="76" t="n">
        <f aca="false">SUM(G24:G26)</f>
        <v>18</v>
      </c>
      <c r="H28" s="77"/>
      <c r="I28" s="89" t="n">
        <f aca="false">IF($G$45&lt;&gt;0,G28/$G$45,"")</f>
        <v>0.0967741935483871</v>
      </c>
      <c r="J28" s="77"/>
      <c r="K28" s="77"/>
      <c r="L28" s="80"/>
    </row>
    <row r="29" customFormat="false" ht="6" hidden="false" customHeight="true" outlineLevel="0" collapsed="false">
      <c r="A29" s="85"/>
      <c r="B29" s="86"/>
      <c r="C29" s="76"/>
      <c r="D29" s="76"/>
      <c r="E29" s="76"/>
      <c r="F29" s="76"/>
      <c r="G29" s="76"/>
      <c r="H29" s="76"/>
      <c r="I29" s="76"/>
      <c r="J29" s="76"/>
      <c r="K29" s="76"/>
      <c r="L29" s="87"/>
    </row>
    <row r="30" customFormat="false" ht="12" hidden="false" customHeight="true" outlineLevel="0" collapsed="false">
      <c r="A30" s="70"/>
      <c r="B30" s="71"/>
      <c r="C30" s="77"/>
      <c r="D30" s="72"/>
      <c r="E30" s="72"/>
      <c r="F30" s="72"/>
      <c r="G30" s="77"/>
      <c r="H30" s="72"/>
      <c r="I30" s="72"/>
      <c r="J30" s="72"/>
      <c r="K30" s="72"/>
      <c r="L30" s="73"/>
    </row>
    <row r="31" customFormat="false" ht="12" hidden="false" customHeight="true" outlineLevel="0" collapsed="false">
      <c r="A31" s="74"/>
      <c r="B31" s="75" t="s">
        <v>56</v>
      </c>
      <c r="C31" s="76" t="n">
        <v>1</v>
      </c>
      <c r="D31" s="77"/>
      <c r="E31" s="77" t="s">
        <v>45</v>
      </c>
      <c r="F31" s="77" t="s">
        <v>54</v>
      </c>
      <c r="G31" s="76" t="n">
        <f aca="false">C31*7</f>
        <v>7</v>
      </c>
      <c r="H31" s="77"/>
      <c r="I31" s="77"/>
      <c r="J31" s="77"/>
      <c r="K31" s="77"/>
      <c r="L31" s="80"/>
    </row>
    <row r="32" customFormat="false" ht="12" hidden="false" customHeight="true" outlineLevel="0" collapsed="false">
      <c r="A32" s="74"/>
      <c r="B32" s="75"/>
      <c r="C32" s="76" t="n">
        <f aca="false">COUNTIF(CF,"ALIA")</f>
        <v>0</v>
      </c>
      <c r="D32" s="77"/>
      <c r="E32" s="77" t="s">
        <v>47</v>
      </c>
      <c r="F32" s="77" t="s">
        <v>57</v>
      </c>
      <c r="G32" s="76" t="n">
        <f aca="false">C32*10</f>
        <v>0</v>
      </c>
      <c r="H32" s="77"/>
      <c r="I32" s="77"/>
      <c r="J32" s="77"/>
      <c r="K32" s="77"/>
      <c r="L32" s="80"/>
    </row>
    <row r="33" customFormat="false" ht="12" hidden="false" customHeight="true" outlineLevel="0" collapsed="false">
      <c r="A33" s="74"/>
      <c r="B33" s="75"/>
      <c r="C33" s="76" t="n">
        <f aca="false">COUNTIF(CF,"ALIH")</f>
        <v>0</v>
      </c>
      <c r="D33" s="77"/>
      <c r="E33" s="77" t="s">
        <v>49</v>
      </c>
      <c r="F33" s="77" t="s">
        <v>58</v>
      </c>
      <c r="G33" s="76" t="n">
        <f aca="false">C33*15</f>
        <v>0</v>
      </c>
      <c r="H33" s="77"/>
      <c r="I33" s="77"/>
      <c r="J33" s="77"/>
      <c r="K33" s="77"/>
      <c r="L33" s="81"/>
    </row>
    <row r="34" customFormat="false" ht="6.75" hidden="false" customHeight="true" outlineLevel="0" collapsed="false">
      <c r="A34" s="74"/>
      <c r="B34" s="75"/>
      <c r="C34" s="72"/>
      <c r="D34" s="77"/>
      <c r="E34" s="77"/>
      <c r="F34" s="77"/>
      <c r="G34" s="72"/>
      <c r="H34" s="77"/>
      <c r="I34" s="77"/>
      <c r="J34" s="77"/>
      <c r="K34" s="77"/>
      <c r="L34" s="80"/>
    </row>
    <row r="35" customFormat="false" ht="12" hidden="false" customHeight="true" outlineLevel="0" collapsed="false">
      <c r="A35" s="74"/>
      <c r="B35" s="82" t="s">
        <v>51</v>
      </c>
      <c r="C35" s="76" t="n">
        <f aca="false">SUM(C31:C33)</f>
        <v>1</v>
      </c>
      <c r="D35" s="77"/>
      <c r="E35" s="77"/>
      <c r="F35" s="82" t="s">
        <v>51</v>
      </c>
      <c r="G35" s="76" t="n">
        <f aca="false">SUM(G31:G33)</f>
        <v>7</v>
      </c>
      <c r="H35" s="77"/>
      <c r="I35" s="90" t="n">
        <f aca="false">IF($G$45&lt;&gt;0,G35/$G$45,"")</f>
        <v>0.0376344086021505</v>
      </c>
      <c r="J35" s="77"/>
      <c r="K35" s="77"/>
      <c r="L35" s="80"/>
    </row>
    <row r="36" customFormat="false" ht="6" hidden="false" customHeight="true" outlineLevel="0" collapsed="false">
      <c r="A36" s="85"/>
      <c r="B36" s="86"/>
      <c r="C36" s="76"/>
      <c r="D36" s="76"/>
      <c r="E36" s="76"/>
      <c r="F36" s="76"/>
      <c r="G36" s="76"/>
      <c r="H36" s="76"/>
      <c r="I36" s="76"/>
      <c r="J36" s="76"/>
      <c r="K36" s="76"/>
      <c r="L36" s="87"/>
    </row>
    <row r="37" customFormat="false" ht="12" hidden="false" customHeight="true" outlineLevel="0" collapsed="false">
      <c r="A37" s="70"/>
      <c r="B37" s="71"/>
      <c r="C37" s="77"/>
      <c r="D37" s="72"/>
      <c r="E37" s="72"/>
      <c r="F37" s="72"/>
      <c r="G37" s="77"/>
      <c r="H37" s="72"/>
      <c r="I37" s="72"/>
      <c r="J37" s="72"/>
      <c r="K37" s="72"/>
      <c r="L37" s="73"/>
    </row>
    <row r="38" customFormat="false" ht="12" hidden="false" customHeight="true" outlineLevel="0" collapsed="false">
      <c r="A38" s="74"/>
      <c r="B38" s="75" t="s">
        <v>59</v>
      </c>
      <c r="C38" s="76" t="n">
        <v>2</v>
      </c>
      <c r="D38" s="77"/>
      <c r="E38" s="77" t="s">
        <v>45</v>
      </c>
      <c r="F38" s="77" t="s">
        <v>53</v>
      </c>
      <c r="G38" s="76" t="n">
        <f aca="false">C38*5</f>
        <v>10</v>
      </c>
      <c r="H38" s="77"/>
      <c r="I38" s="77"/>
      <c r="J38" s="77"/>
      <c r="K38" s="77"/>
      <c r="L38" s="80"/>
    </row>
    <row r="39" customFormat="false" ht="12" hidden="false" customHeight="true" outlineLevel="0" collapsed="false">
      <c r="A39" s="74"/>
      <c r="B39" s="75"/>
      <c r="C39" s="76" t="n">
        <f aca="false">COUNTIF(CF,"AIEA")</f>
        <v>0</v>
      </c>
      <c r="D39" s="77"/>
      <c r="E39" s="77" t="s">
        <v>47</v>
      </c>
      <c r="F39" s="77" t="s">
        <v>54</v>
      </c>
      <c r="G39" s="76" t="n">
        <f aca="false">C39*7</f>
        <v>0</v>
      </c>
      <c r="H39" s="77"/>
      <c r="I39" s="77"/>
      <c r="J39" s="77"/>
      <c r="K39" s="77"/>
      <c r="L39" s="80"/>
    </row>
    <row r="40" customFormat="false" ht="12" hidden="false" customHeight="true" outlineLevel="0" collapsed="false">
      <c r="A40" s="74"/>
      <c r="B40" s="75"/>
      <c r="C40" s="76" t="n">
        <f aca="false">COUNTIF(CF,"AIEH")</f>
        <v>0</v>
      </c>
      <c r="D40" s="77"/>
      <c r="E40" s="77" t="s">
        <v>49</v>
      </c>
      <c r="F40" s="77" t="s">
        <v>57</v>
      </c>
      <c r="G40" s="76" t="n">
        <f aca="false">C40*10</f>
        <v>0</v>
      </c>
      <c r="H40" s="77"/>
      <c r="I40" s="77"/>
      <c r="J40" s="77"/>
      <c r="K40" s="77"/>
      <c r="L40" s="81"/>
    </row>
    <row r="41" customFormat="false" ht="6.75" hidden="false" customHeight="true" outlineLevel="0" collapsed="false">
      <c r="A41" s="74"/>
      <c r="B41" s="75"/>
      <c r="C41" s="72"/>
      <c r="D41" s="77"/>
      <c r="E41" s="77"/>
      <c r="F41" s="77"/>
      <c r="G41" s="72"/>
      <c r="H41" s="77"/>
      <c r="I41" s="77"/>
      <c r="J41" s="77"/>
      <c r="K41" s="77"/>
      <c r="L41" s="80"/>
    </row>
    <row r="42" customFormat="false" ht="12" hidden="false" customHeight="true" outlineLevel="0" collapsed="false">
      <c r="A42" s="74"/>
      <c r="B42" s="82" t="s">
        <v>51</v>
      </c>
      <c r="C42" s="76" t="n">
        <f aca="false">SUM(C38:C40)</f>
        <v>2</v>
      </c>
      <c r="D42" s="77"/>
      <c r="E42" s="77"/>
      <c r="F42" s="82" t="s">
        <v>51</v>
      </c>
      <c r="G42" s="76" t="n">
        <f aca="false">SUM(G38:G40)</f>
        <v>10</v>
      </c>
      <c r="H42" s="77"/>
      <c r="I42" s="91" t="n">
        <f aca="false">IF($G$45&lt;&gt;0,G42/$G$45,"")</f>
        <v>0.0537634408602151</v>
      </c>
      <c r="J42" s="77"/>
      <c r="K42" s="77"/>
      <c r="L42" s="80"/>
    </row>
    <row r="43" customFormat="false" ht="6" hidden="false" customHeight="true" outlineLevel="0" collapsed="false">
      <c r="A43" s="85"/>
      <c r="B43" s="86"/>
      <c r="C43" s="76"/>
      <c r="D43" s="76"/>
      <c r="E43" s="76"/>
      <c r="F43" s="76"/>
      <c r="G43" s="76"/>
      <c r="H43" s="76"/>
      <c r="I43" s="76"/>
      <c r="J43" s="76"/>
      <c r="K43" s="76"/>
      <c r="L43" s="87"/>
    </row>
    <row r="44" customFormat="false" ht="12" hidden="false" customHeight="true" outlineLevel="0" collapsed="false">
      <c r="A44" s="74"/>
      <c r="B44" s="75"/>
      <c r="C44" s="77"/>
      <c r="D44" s="77"/>
      <c r="E44" s="77"/>
      <c r="F44" s="77"/>
      <c r="G44" s="77"/>
      <c r="H44" s="77"/>
      <c r="I44" s="77"/>
      <c r="J44" s="77"/>
      <c r="K44" s="77"/>
      <c r="L44" s="80"/>
    </row>
    <row r="45" customFormat="false" ht="12" hidden="false" customHeight="true" outlineLevel="0" collapsed="false">
      <c r="A45" s="74"/>
      <c r="B45" s="75" t="s">
        <v>60</v>
      </c>
      <c r="C45" s="77"/>
      <c r="D45" s="77"/>
      <c r="E45" s="77"/>
      <c r="F45" s="77"/>
      <c r="G45" s="76" t="n">
        <f aca="false">SUM(G14+G21+G28+G35+G42)</f>
        <v>186</v>
      </c>
      <c r="H45" s="77"/>
      <c r="I45" s="77"/>
      <c r="J45" s="77"/>
      <c r="K45" s="77"/>
      <c r="L45" s="80"/>
    </row>
    <row r="46" customFormat="false" ht="12" hidden="false" customHeight="true" outlineLevel="0" collapsed="false">
      <c r="A46" s="74"/>
      <c r="B46" s="75" t="s">
        <v>61</v>
      </c>
      <c r="C46" s="77"/>
      <c r="D46" s="77"/>
      <c r="E46" s="77"/>
      <c r="F46" s="77"/>
      <c r="G46" s="76" t="n">
        <f aca="false">(C10+C11+C12)*4+(C17+C18+C19)*5+(C24+C25+C26)*4+(C31+C32+C33)*7+(C38+C39+C40)*5</f>
        <v>233</v>
      </c>
      <c r="H46" s="77"/>
      <c r="I46" s="77"/>
      <c r="J46" s="77"/>
      <c r="K46" s="77"/>
      <c r="L46" s="80"/>
    </row>
    <row r="47" customFormat="false" ht="12" hidden="false" customHeight="true" outlineLevel="0" collapsed="false">
      <c r="A47" s="74"/>
      <c r="B47" s="75" t="s">
        <v>62</v>
      </c>
      <c r="C47" s="77"/>
      <c r="D47" s="77"/>
      <c r="E47" s="77"/>
      <c r="F47" s="77"/>
      <c r="G47" s="76" t="n">
        <f aca="false">(C31+C32+C33)*35+(C38+C39+C40)*15</f>
        <v>65</v>
      </c>
      <c r="H47" s="77"/>
      <c r="I47" s="77"/>
      <c r="J47" s="77"/>
      <c r="K47" s="77"/>
      <c r="L47" s="80"/>
    </row>
    <row r="48" customFormat="false" ht="12" hidden="false" customHeight="true" outlineLevel="0" collapsed="false">
      <c r="A48" s="74"/>
      <c r="B48" s="75"/>
      <c r="C48" s="77"/>
      <c r="D48" s="77"/>
      <c r="E48" s="77"/>
      <c r="F48" s="77"/>
      <c r="G48" s="77"/>
      <c r="H48" s="77"/>
      <c r="I48" s="77"/>
      <c r="J48" s="77"/>
      <c r="K48" s="77"/>
      <c r="L48" s="80"/>
    </row>
    <row r="49" customFormat="false" ht="12" hidden="false" customHeight="true" outlineLevel="0" collapsed="false">
      <c r="A49" s="74"/>
      <c r="B49" s="75"/>
      <c r="C49" s="77"/>
      <c r="D49" s="77"/>
      <c r="E49" s="77"/>
      <c r="F49" s="77"/>
      <c r="G49" s="77"/>
      <c r="H49" s="77"/>
      <c r="I49" s="77"/>
      <c r="J49" s="77"/>
      <c r="K49" s="77"/>
      <c r="L49" s="80"/>
    </row>
    <row r="50" customFormat="false" ht="12" hidden="false" customHeight="true" outlineLevel="0" collapsed="false">
      <c r="A50" s="74"/>
      <c r="H50" s="77"/>
      <c r="I50" s="77"/>
      <c r="J50" s="77"/>
      <c r="L50" s="80"/>
    </row>
    <row r="51" customFormat="false" ht="13.5" hidden="false" customHeight="true" outlineLevel="0" collapsed="false">
      <c r="A51" s="74"/>
      <c r="H51" s="77"/>
      <c r="I51" s="77"/>
      <c r="J51" s="77"/>
      <c r="L51" s="80"/>
    </row>
    <row r="52" customFormat="false" ht="12" hidden="false" customHeight="true" outlineLevel="0" collapsed="false">
      <c r="A52" s="70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3"/>
    </row>
    <row r="53" customFormat="false" ht="12" hidden="false" customHeight="true" outlineLevel="0" collapsed="false">
      <c r="A53" s="74"/>
      <c r="B53" s="75" t="s">
        <v>63</v>
      </c>
      <c r="C53" s="75"/>
      <c r="D53" s="75"/>
      <c r="E53" s="75"/>
      <c r="F53" s="75"/>
      <c r="G53" s="75"/>
      <c r="H53" s="75"/>
      <c r="I53" s="75"/>
      <c r="J53" s="75"/>
      <c r="K53" s="75"/>
      <c r="L53" s="80"/>
    </row>
    <row r="54" customFormat="false" ht="12" hidden="false" customHeight="true" outlineLevel="0" collapsed="false">
      <c r="A54" s="74"/>
      <c r="B54" s="75"/>
      <c r="C54" s="75"/>
      <c r="D54" s="75"/>
      <c r="E54" s="92" t="s">
        <v>6</v>
      </c>
      <c r="F54" s="92" t="s">
        <v>64</v>
      </c>
      <c r="G54" s="92" t="s">
        <v>65</v>
      </c>
      <c r="H54" s="75"/>
      <c r="I54" s="75"/>
      <c r="J54" s="75"/>
      <c r="K54" s="75"/>
      <c r="L54" s="80"/>
    </row>
    <row r="55" customFormat="false" ht="12" hidden="false" customHeight="true" outlineLevel="0" collapsed="false">
      <c r="A55" s="74"/>
      <c r="B55" s="93" t="s">
        <v>66</v>
      </c>
      <c r="C55" s="93"/>
      <c r="D55" s="93"/>
      <c r="E55" s="94" t="n">
        <f aca="false">SUMIF(Funções!$I$8:$I$40,"I",Funções!$O$8:$O$40)</f>
        <v>0</v>
      </c>
      <c r="F55" s="94" t="n">
        <f aca="false">Contagem!U10</f>
        <v>1</v>
      </c>
      <c r="G55" s="95" t="n">
        <f aca="false">F55*E55</f>
        <v>0</v>
      </c>
      <c r="H55" s="96"/>
      <c r="I55" s="96"/>
      <c r="J55" s="96"/>
      <c r="K55" s="97" t="s">
        <v>67</v>
      </c>
      <c r="L55" s="80"/>
    </row>
    <row r="56" customFormat="false" ht="12" hidden="false" customHeight="true" outlineLevel="0" collapsed="false">
      <c r="A56" s="74"/>
      <c r="B56" s="93" t="s">
        <v>68</v>
      </c>
      <c r="C56" s="93"/>
      <c r="D56" s="93"/>
      <c r="E56" s="94" t="n">
        <f aca="false">SUMIF(Funções!$I$8:$I$40,"A",Funções!$O$8:$O$40)</f>
        <v>0</v>
      </c>
      <c r="F56" s="94" t="n">
        <f aca="false">Contagem!U11</f>
        <v>1</v>
      </c>
      <c r="G56" s="95" t="n">
        <f aca="false">F56*E56</f>
        <v>0</v>
      </c>
      <c r="H56" s="96"/>
      <c r="I56" s="96"/>
      <c r="J56" s="96"/>
      <c r="K56" s="98" t="n">
        <f aca="false">Contagem!W5</f>
        <v>0</v>
      </c>
      <c r="L56" s="80"/>
    </row>
    <row r="57" customFormat="false" ht="12" hidden="false" customHeight="true" outlineLevel="0" collapsed="false">
      <c r="A57" s="74"/>
      <c r="B57" s="93" t="s">
        <v>69</v>
      </c>
      <c r="C57" s="93"/>
      <c r="D57" s="93"/>
      <c r="E57" s="94" t="n">
        <f aca="false">SUMIF(Funções!$I$8:$I$40,"E",Funções!$O$8:$O$40)</f>
        <v>0</v>
      </c>
      <c r="F57" s="94" t="n">
        <f aca="false">Contagem!U12</f>
        <v>1</v>
      </c>
      <c r="G57" s="95" t="n">
        <f aca="false">F57*E57</f>
        <v>0</v>
      </c>
      <c r="H57" s="96"/>
      <c r="I57" s="96"/>
      <c r="J57" s="96"/>
      <c r="K57" s="75"/>
      <c r="L57" s="80"/>
    </row>
    <row r="58" customFormat="false" ht="12" hidden="false" customHeight="true" outlineLevel="0" collapsed="false">
      <c r="A58" s="74"/>
      <c r="B58" s="93" t="s">
        <v>70</v>
      </c>
      <c r="C58" s="93"/>
      <c r="D58" s="93"/>
      <c r="E58" s="94" t="n">
        <f aca="false">SUMIF(Funções!$I$8:$I$40,"T",Funções!$O$8:$O$40)</f>
        <v>0</v>
      </c>
      <c r="F58" s="94" t="n">
        <f aca="false">Contagem!U13</f>
        <v>0</v>
      </c>
      <c r="G58" s="95" t="n">
        <f aca="false">F58*E58</f>
        <v>0</v>
      </c>
      <c r="H58" s="96"/>
      <c r="I58" s="96"/>
      <c r="J58" s="96"/>
      <c r="K58" s="75"/>
      <c r="L58" s="80"/>
    </row>
    <row r="59" customFormat="false" ht="12" hidden="false" customHeight="true" outlineLevel="0" collapsed="false">
      <c r="A59" s="99"/>
      <c r="B59" s="100"/>
      <c r="C59" s="101"/>
      <c r="D59" s="102"/>
      <c r="E59" s="103"/>
      <c r="F59" s="102"/>
      <c r="G59" s="104"/>
      <c r="H59" s="105"/>
      <c r="I59" s="105"/>
      <c r="J59" s="105"/>
      <c r="K59" s="106"/>
      <c r="L59" s="107"/>
    </row>
    <row r="60" customFormat="false" ht="12" hidden="false" customHeight="true" outlineLevel="0" collapsed="false">
      <c r="B60" s="108"/>
      <c r="C60" s="109"/>
      <c r="E60" s="110"/>
      <c r="G60" s="111"/>
      <c r="H60" s="96"/>
      <c r="I60" s="96"/>
      <c r="J60" s="96"/>
      <c r="K60" s="112"/>
    </row>
    <row r="61" customFormat="false" ht="12" hidden="false" customHeight="true" outlineLevel="0" collapsed="false">
      <c r="B61" s="108"/>
      <c r="C61" s="109"/>
      <c r="E61" s="110"/>
      <c r="G61" s="111"/>
      <c r="H61" s="96"/>
      <c r="I61" s="96"/>
      <c r="J61" s="96"/>
      <c r="K61" s="112"/>
    </row>
  </sheetData>
  <mergeCells count="17">
    <mergeCell ref="A1:L3"/>
    <mergeCell ref="A4:E4"/>
    <mergeCell ref="F4:L4"/>
    <mergeCell ref="A5:F5"/>
    <mergeCell ref="F6:G6"/>
    <mergeCell ref="H6:J6"/>
    <mergeCell ref="K6:L6"/>
    <mergeCell ref="A7:B8"/>
    <mergeCell ref="C7:F8"/>
    <mergeCell ref="G7:G8"/>
    <mergeCell ref="H7:H8"/>
    <mergeCell ref="I7:J8"/>
    <mergeCell ref="K7:L8"/>
    <mergeCell ref="B55:D55"/>
    <mergeCell ref="B56:D56"/>
    <mergeCell ref="B57:D57"/>
    <mergeCell ref="B58:D58"/>
  </mergeCells>
  <printOptions headings="false" gridLines="false" gridLinesSet="true" horizontalCentered="false" verticalCentered="false"/>
  <pageMargins left="0.747916666666667" right="0.747916666666667" top="1.30972222222222" bottom="0.984027777777778" header="0.511805555555555" footer="0.49236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&amp;R&amp;"Tahoma,Regular"&amp;8&amp;F - 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41.86"/>
    <col collapsed="false" customWidth="true" hidden="false" outlineLevel="0" max="2" min="2" style="113" width="11.14"/>
    <col collapsed="false" customWidth="true" hidden="false" outlineLevel="0" max="3" min="3" style="0" width="8.42"/>
    <col collapsed="false" customWidth="true" hidden="false" outlineLevel="0" max="4" min="4" style="0" width="8.14"/>
    <col collapsed="false" customWidth="true" hidden="false" outlineLevel="0" max="10" min="10" style="0" width="9.14"/>
  </cols>
  <sheetData>
    <row r="1" s="116" customFormat="true" ht="14.25" hidden="false" customHeight="true" outlineLevel="0" collapsed="false">
      <c r="A1" s="114" t="s">
        <v>71</v>
      </c>
      <c r="B1" s="115" t="s">
        <v>6</v>
      </c>
    </row>
    <row r="2" customFormat="false" ht="14.25" hidden="false" customHeight="true" outlineLevel="0" collapsed="false">
      <c r="A2" s="117"/>
      <c r="B2" s="118"/>
    </row>
    <row r="3" customFormat="false" ht="14.25" hidden="false" customHeight="true" outlineLevel="0" collapsed="false">
      <c r="A3" s="119" t="s">
        <v>51</v>
      </c>
      <c r="B3" s="120" t="n">
        <f aca="false">VALUE(Contagem!W5)</f>
        <v>0</v>
      </c>
    </row>
    <row r="5" customFormat="false" ht="14.25" hidden="false" customHeight="true" outlineLevel="0" collapsed="false">
      <c r="A5" s="121" t="s">
        <v>72</v>
      </c>
      <c r="B5" s="122" t="n">
        <v>1</v>
      </c>
    </row>
    <row r="7" customFormat="false" ht="14.25" hidden="false" customHeight="true" outlineLevel="0" collapsed="false">
      <c r="A7" s="116" t="s">
        <v>73</v>
      </c>
    </row>
    <row r="8" customFormat="false" ht="14.25" hidden="false" customHeight="true" outlineLevel="0" collapsed="false">
      <c r="A8" s="116" t="s">
        <v>74</v>
      </c>
    </row>
    <row r="9" customFormat="false" ht="14.25" hidden="false" customHeight="true" outlineLevel="0" collapsed="false">
      <c r="A9" s="123" t="s">
        <v>75</v>
      </c>
      <c r="B9" s="124" t="n">
        <v>0.23</v>
      </c>
      <c r="D9" s="125"/>
    </row>
    <row r="10" customFormat="false" ht="14.25" hidden="false" customHeight="true" outlineLevel="0" collapsed="false">
      <c r="A10" s="126" t="s">
        <v>76</v>
      </c>
      <c r="B10" s="127" t="n">
        <f aca="false">B3/B9</f>
        <v>0</v>
      </c>
    </row>
    <row r="11" customFormat="false" ht="14.25" hidden="false" customHeight="true" outlineLevel="0" collapsed="false">
      <c r="A11" s="128" t="s">
        <v>77</v>
      </c>
      <c r="B11" s="127" t="n">
        <v>120</v>
      </c>
    </row>
    <row r="12" customFormat="false" ht="14.25" hidden="false" customHeight="true" outlineLevel="0" collapsed="false">
      <c r="A12" s="129" t="s">
        <v>78</v>
      </c>
      <c r="B12" s="130" t="n">
        <f aca="false">CEILING(B10/(B5*B11),1)</f>
        <v>0</v>
      </c>
    </row>
    <row r="14" customFormat="false" ht="14.25" hidden="false" customHeight="true" outlineLevel="0" collapsed="false">
      <c r="A14" s="131" t="s">
        <v>79</v>
      </c>
      <c r="B14" s="132"/>
      <c r="D14" s="125"/>
    </row>
    <row r="15" customFormat="false" ht="14.25" hidden="false" customHeight="true" outlineLevel="0" collapsed="false">
      <c r="A15" s="133" t="s">
        <v>80</v>
      </c>
      <c r="B15" s="134" t="n">
        <f aca="false">B$10*0.2</f>
        <v>0</v>
      </c>
      <c r="D15" s="125"/>
    </row>
    <row r="16" customFormat="false" ht="14.25" hidden="false" customHeight="true" outlineLevel="0" collapsed="false">
      <c r="A16" s="133" t="s">
        <v>81</v>
      </c>
      <c r="B16" s="134" t="n">
        <f aca="false">B$10*0.3</f>
        <v>0</v>
      </c>
    </row>
    <row r="17" customFormat="false" ht="14.25" hidden="false" customHeight="true" outlineLevel="0" collapsed="false">
      <c r="A17" s="133" t="s">
        <v>82</v>
      </c>
      <c r="B17" s="134" t="n">
        <f aca="false">B$10*0.4</f>
        <v>0</v>
      </c>
    </row>
    <row r="18" customFormat="false" ht="14.25" hidden="false" customHeight="true" outlineLevel="0" collapsed="false">
      <c r="A18" s="135" t="s">
        <v>83</v>
      </c>
      <c r="B18" s="136" t="n">
        <f aca="false">B$10*0.1</f>
        <v>0</v>
      </c>
    </row>
    <row r="20" customFormat="false" ht="14.25" hidden="false" customHeight="true" outlineLevel="0" collapsed="false">
      <c r="A20" s="131" t="s">
        <v>84</v>
      </c>
      <c r="B20" s="132"/>
    </row>
    <row r="21" customFormat="false" ht="14.25" hidden="false" customHeight="true" outlineLevel="0" collapsed="false">
      <c r="A21" s="133" t="s">
        <v>80</v>
      </c>
      <c r="B21" s="134" t="n">
        <f aca="false">(B$10*0.2)/$B$5</f>
        <v>0</v>
      </c>
    </row>
    <row r="22" customFormat="false" ht="14.25" hidden="false" customHeight="true" outlineLevel="0" collapsed="false">
      <c r="A22" s="133" t="s">
        <v>81</v>
      </c>
      <c r="B22" s="134" t="n">
        <f aca="false">B$10*0.3/$B$5</f>
        <v>0</v>
      </c>
    </row>
    <row r="23" customFormat="false" ht="14.25" hidden="false" customHeight="true" outlineLevel="0" collapsed="false">
      <c r="A23" s="133" t="s">
        <v>82</v>
      </c>
      <c r="B23" s="134" t="n">
        <f aca="false">B$10*0.4/$B$5</f>
        <v>0</v>
      </c>
    </row>
    <row r="24" customFormat="false" ht="14.25" hidden="false" customHeight="true" outlineLevel="0" collapsed="false">
      <c r="A24" s="135" t="s">
        <v>83</v>
      </c>
      <c r="B24" s="136" t="n">
        <f aca="false">B$10*0.1/$B$5</f>
        <v>0</v>
      </c>
    </row>
    <row r="26" customFormat="false" ht="14.25" hidden="false" customHeight="true" outlineLevel="0" collapsed="false">
      <c r="A26" s="131" t="s">
        <v>85</v>
      </c>
      <c r="B26" s="132"/>
    </row>
    <row r="27" customFormat="false" ht="14.25" hidden="false" customHeight="true" outlineLevel="0" collapsed="false">
      <c r="A27" s="133" t="s">
        <v>80</v>
      </c>
      <c r="B27" s="134" t="n">
        <f aca="false">$B$3*0.2/$B$5</f>
        <v>0</v>
      </c>
    </row>
    <row r="28" customFormat="false" ht="14.25" hidden="false" customHeight="true" outlineLevel="0" collapsed="false">
      <c r="A28" s="133" t="s">
        <v>81</v>
      </c>
      <c r="B28" s="134" t="n">
        <f aca="false">$B$3*0.3/$B$5</f>
        <v>0</v>
      </c>
    </row>
    <row r="29" customFormat="false" ht="14.25" hidden="false" customHeight="true" outlineLevel="0" collapsed="false">
      <c r="A29" s="133" t="s">
        <v>82</v>
      </c>
      <c r="B29" s="134" t="n">
        <f aca="false">$B$3*0.4/$B$5</f>
        <v>0</v>
      </c>
    </row>
    <row r="30" customFormat="false" ht="14.25" hidden="false" customHeight="true" outlineLevel="0" collapsed="false">
      <c r="A30" s="135" t="s">
        <v>83</v>
      </c>
      <c r="B30" s="136" t="n">
        <f aca="false">$B$3*0.1/$B$5</f>
        <v>0</v>
      </c>
    </row>
    <row r="32" customFormat="false" ht="14.25" hidden="false" customHeight="true" outlineLevel="0" collapsed="false">
      <c r="A32" s="137" t="s">
        <v>86</v>
      </c>
      <c r="B32" s="138" t="e">
        <f aca="false">B3/(19*LN(B3)-42)</f>
        <v>#VALUE!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142448d-b421-4d61-9e30-a91b6fff9989">
      <UserInfo>
        <DisplayName>Colegiado ADS - Fatec Campinas Members</DisplayName>
        <AccountId>70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6290D24F454429A37632B16C0C5B7" ma:contentTypeVersion="8" ma:contentTypeDescription="Crie um novo documento." ma:contentTypeScope="" ma:versionID="8c3375afc92a71e3f022ef957e3997c1">
  <xsd:schema xmlns:xsd="http://www.w3.org/2001/XMLSchema" xmlns:xs="http://www.w3.org/2001/XMLSchema" xmlns:p="http://schemas.microsoft.com/office/2006/metadata/properties" xmlns:ns2="df66ab89-46b5-4e74-b2c0-b8a5c1fe0d1e" xmlns:ns3="f142448d-b421-4d61-9e30-a91b6fff9989" targetNamespace="http://schemas.microsoft.com/office/2006/metadata/properties" ma:root="true" ma:fieldsID="01ac8184e6c7ddb1d978cf9bfc8e8a30" ns2:_="" ns3:_="">
    <xsd:import namespace="df66ab89-46b5-4e74-b2c0-b8a5c1fe0d1e"/>
    <xsd:import namespace="f142448d-b421-4d61-9e30-a91b6fff99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6ab89-46b5-4e74-b2c0-b8a5c1fe0d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42448d-b421-4d61-9e30-a91b6fff998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B1EA32-8619-4F75-9871-7E7F96510452}"/>
</file>

<file path=customXml/itemProps2.xml><?xml version="1.0" encoding="utf-8"?>
<ds:datastoreItem xmlns:ds="http://schemas.openxmlformats.org/officeDocument/2006/customXml" ds:itemID="{CFFA77C4-A974-4EE5-8C32-862A8CB26046}"/>
</file>

<file path=customXml/itemProps3.xml><?xml version="1.0" encoding="utf-8"?>
<ds:datastoreItem xmlns:ds="http://schemas.openxmlformats.org/officeDocument/2006/customXml" ds:itemID="{2A058F4D-A572-411D-AD66-BFEDC917D19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2001-07-23T10:50:56Z</dcterms:created>
  <dc:creator>Guilherme Simões e Carlos Vazqu</dc:creator>
  <dc:description/>
  <dc:language>pt-BR</dc:language>
  <cp:lastModifiedBy/>
  <dcterms:modified xsi:type="dcterms:W3CDTF">2021-05-31T18:00:23Z</dcterms:modified>
  <cp:revision>3</cp:revision>
  <dc:subject/>
  <dc:title>Modelo de Contagem de Pontos de Função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0x0101007B26290D24F454429A37632B16C0C5B7</vt:lpwstr>
  </property>
</Properties>
</file>