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\\esr.cri.nz\UsersRoaming$\KSC\mstorey\Desktop\"/>
    </mc:Choice>
  </mc:AlternateContent>
  <xr:revisionPtr revIDLastSave="0" documentId="13_ncr:1_{0122E777-1F3A-473D-AACC-1EF662404F05}" xr6:coauthVersionLast="44" xr6:coauthVersionMax="44" xr10:uidLastSave="{00000000-0000-0000-0000-000000000000}"/>
  <bookViews>
    <workbookView xWindow="-120" yWindow="-120" windowWidth="29040" windowHeight="15840" activeTab="1" xr2:uid="{00000000-000D-0000-FFFF-FFFF00000000}"/>
  </bookViews>
  <sheets>
    <sheet name="Library and Clean" sheetId="1" r:id="rId1"/>
    <sheet name="Library analysi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1" i="3" l="1"/>
  <c r="F31" i="3" s="1"/>
  <c r="G31" i="3" s="1"/>
  <c r="E32" i="3"/>
  <c r="L32" i="3" s="1"/>
  <c r="M32" i="3" s="1"/>
  <c r="E33" i="3"/>
  <c r="L33" i="3" s="1"/>
  <c r="M33" i="3" s="1"/>
  <c r="E34" i="3"/>
  <c r="F34" i="3" s="1"/>
  <c r="G34" i="3" s="1"/>
  <c r="E35" i="3"/>
  <c r="F35" i="3" s="1"/>
  <c r="G35" i="3" s="1"/>
  <c r="E36" i="3"/>
  <c r="F36" i="3" s="1"/>
  <c r="G36" i="3" s="1"/>
  <c r="E37" i="3"/>
  <c r="L37" i="3" s="1"/>
  <c r="M37" i="3" s="1"/>
  <c r="E38" i="3"/>
  <c r="F38" i="3" s="1"/>
  <c r="G38" i="3" s="1"/>
  <c r="E39" i="3"/>
  <c r="F39" i="3" s="1"/>
  <c r="G39" i="3" s="1"/>
  <c r="E40" i="3"/>
  <c r="L40" i="3" s="1"/>
  <c r="M40" i="3" s="1"/>
  <c r="F40" i="3"/>
  <c r="G40" i="3" s="1"/>
  <c r="E41" i="3"/>
  <c r="L41" i="3" s="1"/>
  <c r="M41" i="3" s="1"/>
  <c r="E42" i="3"/>
  <c r="F42" i="3" s="1"/>
  <c r="G42" i="3" s="1"/>
  <c r="E43" i="3"/>
  <c r="F43" i="3" s="1"/>
  <c r="G43" i="3" s="1"/>
  <c r="E44" i="3"/>
  <c r="L44" i="3" s="1"/>
  <c r="M44" i="3" s="1"/>
  <c r="E45" i="3"/>
  <c r="L45" i="3" s="1"/>
  <c r="M45" i="3" s="1"/>
  <c r="E46" i="3"/>
  <c r="F46" i="3" s="1"/>
  <c r="G46" i="3" s="1"/>
  <c r="E47" i="3"/>
  <c r="F47" i="3" s="1"/>
  <c r="G47" i="3" s="1"/>
  <c r="L47" i="3"/>
  <c r="M47" i="3" s="1"/>
  <c r="E48" i="3"/>
  <c r="F48" i="3" s="1"/>
  <c r="G48" i="3" s="1"/>
  <c r="E49" i="3"/>
  <c r="L49" i="3" s="1"/>
  <c r="M49" i="3" s="1"/>
  <c r="E50" i="3"/>
  <c r="F50" i="3" s="1"/>
  <c r="G50" i="3" s="1"/>
  <c r="L39" i="3" l="1"/>
  <c r="M39" i="3" s="1"/>
  <c r="F44" i="3"/>
  <c r="G44" i="3" s="1"/>
  <c r="L48" i="3"/>
  <c r="M48" i="3" s="1"/>
  <c r="L43" i="3"/>
  <c r="M43" i="3" s="1"/>
  <c r="F32" i="3"/>
  <c r="G32" i="3" s="1"/>
  <c r="L31" i="3"/>
  <c r="M31" i="3" s="1"/>
  <c r="F49" i="3"/>
  <c r="G49" i="3" s="1"/>
  <c r="F33" i="3"/>
  <c r="G33" i="3" s="1"/>
  <c r="L36" i="3"/>
  <c r="M36" i="3" s="1"/>
  <c r="L35" i="3"/>
  <c r="M35" i="3" s="1"/>
  <c r="F45" i="3"/>
  <c r="G45" i="3" s="1"/>
  <c r="F41" i="3"/>
  <c r="G41" i="3" s="1"/>
  <c r="F37" i="3"/>
  <c r="G37" i="3" s="1"/>
  <c r="L50" i="3"/>
  <c r="M50" i="3" s="1"/>
  <c r="L46" i="3"/>
  <c r="M46" i="3" s="1"/>
  <c r="L42" i="3"/>
  <c r="M42" i="3" s="1"/>
  <c r="L38" i="3"/>
  <c r="M38" i="3" s="1"/>
  <c r="L34" i="3"/>
  <c r="M34" i="3" s="1"/>
  <c r="E26" i="3"/>
  <c r="L26" i="3" s="1"/>
  <c r="M26" i="3" s="1"/>
  <c r="E27" i="3"/>
  <c r="F27" i="3" s="1"/>
  <c r="G27" i="3" s="1"/>
  <c r="E28" i="3"/>
  <c r="F28" i="3" s="1"/>
  <c r="G28" i="3" s="1"/>
  <c r="E29" i="3"/>
  <c r="L29" i="3" s="1"/>
  <c r="M29" i="3" s="1"/>
  <c r="E30" i="3"/>
  <c r="F30" i="3" s="1"/>
  <c r="G30" i="3" s="1"/>
  <c r="F26" i="3" l="1"/>
  <c r="G26" i="3" s="1"/>
  <c r="L30" i="3"/>
  <c r="M30" i="3" s="1"/>
  <c r="L28" i="3"/>
  <c r="M28" i="3" s="1"/>
  <c r="F29" i="3"/>
  <c r="G29" i="3" s="1"/>
  <c r="L27" i="3"/>
  <c r="M27" i="3" s="1"/>
  <c r="E11" i="3" l="1"/>
  <c r="F11" i="3" s="1"/>
  <c r="G11" i="3" s="1"/>
  <c r="E12" i="3"/>
  <c r="L12" i="3" s="1"/>
  <c r="M12" i="3" s="1"/>
  <c r="E13" i="3"/>
  <c r="F13" i="3" s="1"/>
  <c r="G13" i="3" s="1"/>
  <c r="E14" i="3"/>
  <c r="F14" i="3" s="1"/>
  <c r="G14" i="3" s="1"/>
  <c r="E15" i="3"/>
  <c r="F15" i="3" s="1"/>
  <c r="G15" i="3" s="1"/>
  <c r="E16" i="3"/>
  <c r="L16" i="3" s="1"/>
  <c r="M16" i="3" s="1"/>
  <c r="E17" i="3"/>
  <c r="F17" i="3" s="1"/>
  <c r="G17" i="3" s="1"/>
  <c r="E18" i="3"/>
  <c r="F18" i="3" s="1"/>
  <c r="G18" i="3" s="1"/>
  <c r="E19" i="3"/>
  <c r="F19" i="3" s="1"/>
  <c r="G19" i="3" s="1"/>
  <c r="E20" i="3"/>
  <c r="L20" i="3" s="1"/>
  <c r="M20" i="3" s="1"/>
  <c r="E21" i="3"/>
  <c r="F21" i="3" s="1"/>
  <c r="G21" i="3" s="1"/>
  <c r="E22" i="3"/>
  <c r="F22" i="3" s="1"/>
  <c r="G22" i="3" s="1"/>
  <c r="E23" i="3"/>
  <c r="F23" i="3" s="1"/>
  <c r="G23" i="3" s="1"/>
  <c r="E24" i="3"/>
  <c r="F24" i="3" s="1"/>
  <c r="G24" i="3" s="1"/>
  <c r="E25" i="3"/>
  <c r="L25" i="3" s="1"/>
  <c r="M25" i="3" s="1"/>
  <c r="L11" i="3" l="1"/>
  <c r="M11" i="3" s="1"/>
  <c r="L21" i="3"/>
  <c r="M21" i="3" s="1"/>
  <c r="L17" i="3"/>
  <c r="M17" i="3" s="1"/>
  <c r="L19" i="3"/>
  <c r="M19" i="3" s="1"/>
  <c r="L15" i="3"/>
  <c r="M15" i="3" s="1"/>
  <c r="L13" i="3"/>
  <c r="M13" i="3" s="1"/>
  <c r="F25" i="3"/>
  <c r="G25" i="3" s="1"/>
  <c r="L24" i="3"/>
  <c r="M24" i="3" s="1"/>
  <c r="L23" i="3"/>
  <c r="M23" i="3" s="1"/>
  <c r="L22" i="3"/>
  <c r="M22" i="3" s="1"/>
  <c r="F20" i="3"/>
  <c r="G20" i="3" s="1"/>
  <c r="L18" i="3"/>
  <c r="M18" i="3" s="1"/>
  <c r="F16" i="3"/>
  <c r="G16" i="3" s="1"/>
  <c r="L14" i="3"/>
  <c r="M14" i="3" s="1"/>
  <c r="F12" i="3"/>
  <c r="G12" i="3" s="1"/>
  <c r="E10" i="3" l="1"/>
  <c r="L10" i="3" s="1"/>
  <c r="M10" i="3" s="1"/>
  <c r="E9" i="3"/>
  <c r="L9" i="3" s="1"/>
  <c r="M9" i="3" s="1"/>
  <c r="E8" i="3"/>
  <c r="L8" i="3" s="1"/>
  <c r="F10" i="3" l="1"/>
  <c r="G10" i="3" s="1"/>
  <c r="F9" i="3"/>
  <c r="G9" i="3" s="1"/>
  <c r="F8" i="3"/>
  <c r="G8" i="3" s="1"/>
  <c r="M8" i="3" s="1"/>
</calcChain>
</file>

<file path=xl/sharedStrings.xml><?xml version="1.0" encoding="utf-8"?>
<sst xmlns="http://schemas.openxmlformats.org/spreadsheetml/2006/main" count="213" uniqueCount="170">
  <si>
    <t>Turn on PCR machine</t>
  </si>
  <si>
    <t>Take out NT buffer if not already at Room Temperature</t>
  </si>
  <si>
    <t>Make sure there are no precipitates in the NT buffer</t>
  </si>
  <si>
    <t>Label a 96well PCR plate NTA plate</t>
  </si>
  <si>
    <t>Mix up and down 5 times</t>
  </si>
  <si>
    <t>Run Tagmentation protocol on PCR machine</t>
  </si>
  <si>
    <t xml:space="preserve">Aliquot 7 μl of NT per sample well into strip tubes </t>
  </si>
  <si>
    <t>Tagementation</t>
  </si>
  <si>
    <t>Indexing</t>
  </si>
  <si>
    <t>Check</t>
  </si>
  <si>
    <t>Take out NPM and Index Primers to thaw.</t>
  </si>
  <si>
    <t>Quickly spin down reagents and place on ice.</t>
  </si>
  <si>
    <t>Place NTA plate on the Indexing plate and put the correct primers in correct positions</t>
  </si>
  <si>
    <t>Use multichannel to mix</t>
  </si>
  <si>
    <t>Run index programme, proceed to PCR clean up</t>
  </si>
  <si>
    <t>PCR Clean up</t>
  </si>
  <si>
    <t>Bring enough AMPure XP beads and RSB to RT</t>
  </si>
  <si>
    <t>Label a MIDI plate CAA</t>
  </si>
  <si>
    <t>Vortex AMPure beads until well suspended</t>
  </si>
  <si>
    <t>On stand, remove supernatant</t>
  </si>
  <si>
    <t>Label 96well PCR plate "CAN", date, sample_sheet and your name</t>
  </si>
  <si>
    <t>Label 96well PCR plate "QC", date, sample_sheet and your name</t>
  </si>
  <si>
    <t>Make sure Tagmentation protocol is present:  55C 5mins, hold 10C</t>
  </si>
  <si>
    <t>Cover plate with Microseal B and spin down for 1min at 280xG</t>
  </si>
  <si>
    <t>Sample name</t>
  </si>
  <si>
    <t>RSB</t>
  </si>
  <si>
    <t>SAFE STOPPING POINT: if you need to stop and continue next day, place plate in fridge</t>
  </si>
  <si>
    <t>Transfer 40µl of PCR reaction from NTA to CAA</t>
  </si>
  <si>
    <t>Prepare fresh 80% Ethanol. Make enough so that there are 500µl per sample</t>
  </si>
  <si>
    <t>Add 24µl of AMPure beads to each sample well in CAA, pipette up and down 10x</t>
  </si>
  <si>
    <t>on stand, wash with 200µl 80% ethanol without disturbing the beads</t>
  </si>
  <si>
    <t>Add 30µl of RSB to each well, pipette up and down 10x</t>
  </si>
  <si>
    <t>CAA on magnetic stand, transfer 28µl of supernatant to CAN plate</t>
  </si>
  <si>
    <t>Concentration (ng/µl)</t>
  </si>
  <si>
    <t>nmol/L estimate</t>
  </si>
  <si>
    <t>4nmol/L</t>
  </si>
  <si>
    <t>2nmol/L</t>
  </si>
  <si>
    <t>Average Length (bp)</t>
  </si>
  <si>
    <t>Take out ATM and TD buffer to thaw, invert a few times (do not vortex), spin down and place on ice</t>
  </si>
  <si>
    <t xml:space="preserve">Date: </t>
  </si>
  <si>
    <t xml:space="preserve">Your name: </t>
  </si>
  <si>
    <t xml:space="preserve">Sample Sheet file name: </t>
  </si>
  <si>
    <t xml:space="preserve">Indexing Set: </t>
  </si>
  <si>
    <t>Well</t>
  </si>
  <si>
    <t>Organism</t>
  </si>
  <si>
    <t>Genome size (Mbp)</t>
  </si>
  <si>
    <t>Copy Fragment Analyzer and PicoGreen library quantification results here.</t>
  </si>
  <si>
    <r>
      <t>Add to pool (</t>
    </r>
    <r>
      <rPr>
        <b/>
        <sz val="11"/>
        <color theme="1"/>
        <rFont val="Calibri"/>
        <family val="2"/>
      </rPr>
      <t>µl)</t>
    </r>
  </si>
  <si>
    <t>Proceed to QC. Run picogreen using  5µl and Fragment Analyzer using 2µl from QC plate</t>
  </si>
  <si>
    <t>Library prep kit lot number and expiration date:</t>
  </si>
  <si>
    <t>On stand, Incubate 30sec, remove supernatant</t>
  </si>
  <si>
    <t>RT for 10min without shaking</t>
  </si>
  <si>
    <t>Place on magnetic stand for 2min until supernatant has cleared</t>
  </si>
  <si>
    <t>Centrifuge NTA plate for 1min at 280 G</t>
  </si>
  <si>
    <t>On stand, allow beads to dry for upto 15min. Use P20 to remove any visible supernatant</t>
  </si>
  <si>
    <t>Add 5µl of ATM to each sample well</t>
  </si>
  <si>
    <t>RT 5min, proceed to indexing</t>
  </si>
  <si>
    <t>Add 15µl of NPM to each sample well in NTA (can use multichannel)</t>
  </si>
  <si>
    <t>Add 5µl of Index 2 Primers to appropriate wells. Replace with new caps</t>
  </si>
  <si>
    <t>Add 5µl of Index 1 Primers to appropriate wells. Replace with new caps</t>
  </si>
  <si>
    <t>Seal plate with new Microseal B and spind down for 1min at 280xG</t>
  </si>
  <si>
    <t>RT for 2min</t>
  </si>
  <si>
    <t>Add 18µl of Resuspension Buffer (RSB) into each sample well in QC plate.</t>
  </si>
  <si>
    <t>Transfer 2µl of each sample from CAN plate to QC plate and pipette up and down to mix</t>
  </si>
  <si>
    <t xml:space="preserve">Make sure index programme is on PCR machine:                                                                                  
72°C for 3 minutes                                                                                                                                         95°C for 30 seconds 
12 cycles – 95°C for 10 seconds ; 55°C for 30 seconds ; 72°C for 30 seconds 
72°C for 5 minutes 
Hold at 4°C 
- 50 μl per reaction 
- Heated Lid 
</t>
  </si>
  <si>
    <t>NexteraXT Library Prep check sheet</t>
  </si>
  <si>
    <t>Ensure sample DNA is diluted to 0.3 ng/µl with molecular grade water</t>
  </si>
  <si>
    <t>Add 10µl of TD to each sample well in NTA plate</t>
  </si>
  <si>
    <t xml:space="preserve">Add 5µl of diluted input DNA (0.3 ng/µl) to each sample well </t>
  </si>
  <si>
    <t>As soon as PCR machine reaches 10°C, remove seal and add 5µl of NT buffer to each well and mix 5 times. Use multichannel</t>
  </si>
  <si>
    <t>Cover plate with new sealing film and spin down for 1min at 280xG</t>
  </si>
  <si>
    <t>Remove from stand - Gently so as not to disturb or disperse the dried bead pellet.</t>
  </si>
  <si>
    <t>Seal CAN plate with Microseal B. Stored in -20C in a plastic bag.</t>
  </si>
  <si>
    <t>20AR0267</t>
  </si>
  <si>
    <t>20AR0272</t>
  </si>
  <si>
    <t>20AR0276</t>
  </si>
  <si>
    <t>20AR0288</t>
  </si>
  <si>
    <t>20AR0289</t>
  </si>
  <si>
    <t>20AR0290</t>
  </si>
  <si>
    <t>20AR0295</t>
  </si>
  <si>
    <t>20AR0300</t>
  </si>
  <si>
    <t>20AR0305</t>
  </si>
  <si>
    <t>20AR0308</t>
  </si>
  <si>
    <t>20ER1185</t>
  </si>
  <si>
    <t>20ER1227</t>
  </si>
  <si>
    <t>20ER1228</t>
  </si>
  <si>
    <t>20ER1237</t>
  </si>
  <si>
    <t>20ER1205</t>
  </si>
  <si>
    <t>20ER1226</t>
  </si>
  <si>
    <t>20ER1231</t>
  </si>
  <si>
    <t>20ER1232</t>
  </si>
  <si>
    <t>20ER1233</t>
  </si>
  <si>
    <t>20ER1240</t>
  </si>
  <si>
    <t>20ER1241</t>
  </si>
  <si>
    <t>CMB200436</t>
  </si>
  <si>
    <t>20ER1206</t>
  </si>
  <si>
    <t>20ER1207</t>
  </si>
  <si>
    <t>20ER1208</t>
  </si>
  <si>
    <t>20ER1209</t>
  </si>
  <si>
    <t>20ER1210</t>
  </si>
  <si>
    <t>20ER1211</t>
  </si>
  <si>
    <t>20ER1212</t>
  </si>
  <si>
    <t>20ER1213</t>
  </si>
  <si>
    <t>20ER1214</t>
  </si>
  <si>
    <t>20ER1215</t>
  </si>
  <si>
    <t>20ER1216</t>
  </si>
  <si>
    <t>20ER1217</t>
  </si>
  <si>
    <t>20ER1218</t>
  </si>
  <si>
    <t>20ER1219</t>
  </si>
  <si>
    <t>20ER1220</t>
  </si>
  <si>
    <t>20ER1221</t>
  </si>
  <si>
    <t>20ER1222</t>
  </si>
  <si>
    <t>20ER1223</t>
  </si>
  <si>
    <t>20ER1224</t>
  </si>
  <si>
    <t>20ER1225</t>
  </si>
  <si>
    <t>NC</t>
  </si>
  <si>
    <t>ymantziou</t>
  </si>
  <si>
    <t>20200429LP_YM</t>
  </si>
  <si>
    <t>Set D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</si>
  <si>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</si>
  <si>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</si>
  <si>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</si>
  <si>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</si>
  <si>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</si>
  <si>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</si>
  <si>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</si>
  <si>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</si>
  <si>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</si>
  <si>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</si>
  <si>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</si>
  <si>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</si>
  <si>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</si>
  <si>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</si>
  <si>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</si>
  <si>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</si>
  <si>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</si>
  <si>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</si>
  <si>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</si>
  <si>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</si>
  <si>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</si>
  <si>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</si>
  <si>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</si>
  <si>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</si>
  <si>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</si>
  <si>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</si>
  <si>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</si>
  <si>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</si>
  <si>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</si>
  <si>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</si>
  <si>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</si>
  <si>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</si>
  <si>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</si>
  <si>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D01</t>
  </si>
  <si>
    <t>D02</t>
  </si>
  <si>
    <t>D03</t>
  </si>
  <si>
    <t>D04</t>
  </si>
  <si>
    <t>D05</t>
  </si>
  <si>
    <t>D06</t>
  </si>
  <si>
    <t>D07</t>
  </si>
  <si>
    <t>D08</t>
  </si>
  <si>
    <t>D09</t>
  </si>
  <si>
    <t>D10</t>
  </si>
  <si>
    <t>E. coli</t>
  </si>
  <si>
    <t>E. cloacae complex</t>
  </si>
  <si>
    <t>P. mirabilis</t>
  </si>
  <si>
    <t>K. pnuemoniae</t>
  </si>
  <si>
    <t>STEC</t>
  </si>
  <si>
    <t>Salm</t>
  </si>
  <si>
    <t>Listeria monocytogenes</t>
  </si>
  <si>
    <t>Negative control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</si>
</sst>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color rgb="FFFF0000"/>
      <name val="Arial"/>
      <family val="2"/>
    </font>
    <font>
      <i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Arial"/>
      <family val="2"/>
    </font>
    <font>
      <b/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49998474074526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52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/>
    <xf numFmtId="0" fontId="1" fillId="0" borderId="3" xfId="0" applyFont="1" applyBorder="1" applyAlignment="1">
      <alignment wrapText="1"/>
    </xf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0" fontId="1" fillId="0" borderId="3" xfId="0" applyFont="1" applyBorder="1"/>
    <xf numFmtId="0" fontId="0" fillId="0" borderId="5" xfId="0" applyBorder="1"/>
    <xf numFmtId="0" fontId="0" fillId="0" borderId="1" xfId="0" applyBorder="1"/>
    <xf numFmtId="0" fontId="0" fillId="0" borderId="0" xfId="0" applyBorder="1"/>
    <xf numFmtId="0" fontId="0" fillId="0" borderId="1" xfId="0" applyBorder="1" applyAlignment="1">
      <alignment wrapText="1"/>
    </xf>
    <xf numFmtId="0" fontId="0" fillId="3" borderId="4" xfId="0" applyFill="1" applyBorder="1" applyAlignment="1">
      <alignment wrapText="1"/>
    </xf>
    <xf numFmtId="0" fontId="0" fillId="3" borderId="0" xfId="0" applyFill="1"/>
    <xf numFmtId="0" fontId="0" fillId="0" borderId="0" xfId="0" applyBorder="1" applyAlignment="1">
      <alignment wrapText="1"/>
    </xf>
    <xf numFmtId="0" fontId="1" fillId="0" borderId="5" xfId="0" applyFont="1" applyBorder="1" applyAlignment="1">
      <alignment wrapText="1"/>
    </xf>
    <xf numFmtId="0" fontId="1" fillId="2" borderId="0" xfId="0" applyFont="1" applyFill="1" applyAlignment="1">
      <alignment wrapText="1"/>
    </xf>
    <xf numFmtId="0" fontId="0" fillId="2" borderId="0" xfId="0" applyFill="1"/>
    <xf numFmtId="0" fontId="1" fillId="0" borderId="0" xfId="0" applyFont="1" applyAlignment="1">
      <alignment horizontal="center" wrapText="1"/>
    </xf>
    <xf numFmtId="0" fontId="0" fillId="2" borderId="0" xfId="0" applyFill="1" applyAlignment="1">
      <alignment wrapText="1"/>
    </xf>
    <xf numFmtId="0" fontId="1" fillId="0" borderId="5" xfId="0" applyFont="1" applyBorder="1"/>
    <xf numFmtId="0" fontId="0" fillId="0" borderId="0" xfId="0" applyFill="1"/>
    <xf numFmtId="0" fontId="0" fillId="0" borderId="1" xfId="0" applyFill="1" applyBorder="1"/>
    <xf numFmtId="0" fontId="0" fillId="0" borderId="0" xfId="0" applyFill="1" applyBorder="1"/>
    <xf numFmtId="2" fontId="0" fillId="0" borderId="1" xfId="0" applyNumberFormat="1" applyFill="1" applyBorder="1"/>
    <xf numFmtId="0" fontId="4" fillId="0" borderId="0" xfId="0" applyFont="1" applyBorder="1" applyAlignment="1">
      <alignment wrapText="1"/>
    </xf>
    <xf numFmtId="0" fontId="1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2" fontId="0" fillId="0" borderId="0" xfId="0" applyNumberFormat="1" applyFill="1" applyBorder="1"/>
    <xf numFmtId="0" fontId="0" fillId="0" borderId="2" xfId="0" applyFill="1" applyBorder="1"/>
    <xf numFmtId="0" fontId="3" fillId="0" borderId="2" xfId="0" applyFont="1" applyFill="1" applyBorder="1"/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5" fillId="0" borderId="1" xfId="0" applyFont="1" applyBorder="1" applyAlignment="1" applyProtection="1">
      <alignment horizontal="left" vertical="center"/>
      <protection locked="0"/>
    </xf>
    <xf numFmtId="0" fontId="5" fillId="0" borderId="1" xfId="0" applyFont="1" applyBorder="1" applyAlignment="1">
      <alignment horizontal="left"/>
    </xf>
    <xf numFmtId="0" fontId="5" fillId="0" borderId="1" xfId="0" applyFont="1" applyFill="1" applyBorder="1" applyAlignment="1">
      <alignment horizontal="left" wrapText="1"/>
    </xf>
    <xf numFmtId="0" fontId="6" fillId="0" borderId="1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left" vertical="center"/>
      <protection locked="0"/>
    </xf>
    <xf numFmtId="0" fontId="0" fillId="0" borderId="1" xfId="0" applyFill="1" applyBorder="1" applyAlignment="1">
      <alignment horizontal="left" vertical="center"/>
    </xf>
    <xf numFmtId="0" fontId="0" fillId="0" borderId="6" xfId="0" applyFill="1" applyBorder="1" applyAlignment="1">
      <alignment horizontal="center" vertical="center" wrapText="1"/>
    </xf>
    <xf numFmtId="2" fontId="0" fillId="0" borderId="6" xfId="0" applyNumberFormat="1" applyFill="1" applyBorder="1"/>
    <xf numFmtId="0" fontId="1" fillId="2" borderId="0" xfId="0" applyFont="1" applyFill="1" applyAlignment="1">
      <alignment horizontal="left" wrapText="1"/>
    </xf>
    <xf numFmtId="0" fontId="1" fillId="0" borderId="7" xfId="0" applyFont="1" applyBorder="1" applyAlignment="1">
      <alignment wrapText="1"/>
    </xf>
    <xf numFmtId="0" fontId="0" fillId="0" borderId="4" xfId="0" applyFill="1" applyBorder="1"/>
    <xf numFmtId="0" fontId="0" fillId="4" borderId="1" xfId="0" applyFill="1" applyBorder="1"/>
    <xf numFmtId="0" fontId="0" fillId="4" borderId="1" xfId="0" applyFill="1" applyBorder="1" applyAlignment="1">
      <alignment wrapText="1"/>
    </xf>
    <xf numFmtId="0" fontId="0" fillId="0" borderId="1" xfId="0" applyFill="1" applyBorder="1" applyAlignment="1">
      <alignment wrapText="1"/>
    </xf>
    <xf numFmtId="14" fontId="0" fillId="0" borderId="0" xfId="0" applyNumberFormat="1"/>
    <xf numFmtId="2" fontId="0" fillId="0" borderId="1" xfId="0" applyNumberForma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</cellXfs>
  <cellStyles count="2">
    <cellStyle name="Normal" xfId="0" builtinId="0"/>
    <cellStyle name="Normal 3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P74"/>
  <sheetViews>
    <sheetView topLeftCell="A31" workbookViewId="0">
      <selection activeCell="D38" sqref="D38"/>
    </sheetView>
  </sheetViews>
  <sheetFormatPr defaultRowHeight="15" x14ac:dyDescent="0.25"/>
  <cols>
    <col min="1" max="1" width="8.7109375" customWidth="1"/>
    <col min="2" max="2" width="78.5703125" style="1" customWidth="1"/>
  </cols>
  <sheetData>
    <row r="1" spans="1:2" x14ac:dyDescent="0.25">
      <c r="B1" s="18" t="s">
        <v>65</v>
      </c>
    </row>
    <row r="2" spans="1:2" x14ac:dyDescent="0.25">
      <c r="B2" s="2"/>
    </row>
    <row r="3" spans="1:2" x14ac:dyDescent="0.25">
      <c r="A3" s="17"/>
      <c r="B3" s="16" t="s">
        <v>39</v>
      </c>
    </row>
    <row r="4" spans="1:2" x14ac:dyDescent="0.25">
      <c r="A4" s="17"/>
      <c r="B4" s="16" t="s">
        <v>40</v>
      </c>
    </row>
    <row r="5" spans="1:2" x14ac:dyDescent="0.25">
      <c r="A5" s="17"/>
      <c r="B5" s="16" t="s">
        <v>41</v>
      </c>
    </row>
    <row r="6" spans="1:2" x14ac:dyDescent="0.25">
      <c r="A6" s="17"/>
      <c r="B6" s="16" t="s">
        <v>49</v>
      </c>
    </row>
    <row r="7" spans="1:2" x14ac:dyDescent="0.25">
      <c r="A7" s="17"/>
      <c r="B7" s="19"/>
    </row>
    <row r="8" spans="1:2" x14ac:dyDescent="0.25">
      <c r="A8" s="17"/>
      <c r="B8" s="19"/>
    </row>
    <row r="10" spans="1:2" s="3" customFormat="1" ht="23.25" customHeight="1" x14ac:dyDescent="0.25">
      <c r="A10" s="31" t="s">
        <v>9</v>
      </c>
      <c r="B10" s="32" t="s">
        <v>7</v>
      </c>
    </row>
    <row r="11" spans="1:2" x14ac:dyDescent="0.25">
      <c r="A11" s="9"/>
      <c r="B11" s="11" t="s">
        <v>66</v>
      </c>
    </row>
    <row r="12" spans="1:2" x14ac:dyDescent="0.25">
      <c r="A12" s="9"/>
      <c r="B12" s="11" t="s">
        <v>0</v>
      </c>
    </row>
    <row r="13" spans="1:2" ht="18" customHeight="1" x14ac:dyDescent="0.25">
      <c r="A13" s="9"/>
      <c r="B13" s="11" t="s">
        <v>22</v>
      </c>
    </row>
    <row r="14" spans="1:2" x14ac:dyDescent="0.25">
      <c r="A14" s="9"/>
      <c r="B14" s="11" t="s">
        <v>38</v>
      </c>
    </row>
    <row r="15" spans="1:2" x14ac:dyDescent="0.25">
      <c r="A15" s="9"/>
      <c r="B15" s="11" t="s">
        <v>1</v>
      </c>
    </row>
    <row r="16" spans="1:2" x14ac:dyDescent="0.25">
      <c r="A16" s="9"/>
      <c r="B16" s="11" t="s">
        <v>2</v>
      </c>
    </row>
    <row r="17" spans="1:2" x14ac:dyDescent="0.25">
      <c r="A17" s="9"/>
      <c r="B17" s="11" t="s">
        <v>3</v>
      </c>
    </row>
    <row r="18" spans="1:2" x14ac:dyDescent="0.25">
      <c r="A18" s="9"/>
      <c r="B18" s="11" t="s">
        <v>6</v>
      </c>
    </row>
    <row r="19" spans="1:2" x14ac:dyDescent="0.25">
      <c r="A19" s="33"/>
      <c r="B19" s="34"/>
    </row>
    <row r="20" spans="1:2" x14ac:dyDescent="0.25">
      <c r="A20" s="9"/>
      <c r="B20" s="11" t="s">
        <v>67</v>
      </c>
    </row>
    <row r="21" spans="1:2" x14ac:dyDescent="0.25">
      <c r="A21" s="9"/>
      <c r="B21" s="11" t="s">
        <v>68</v>
      </c>
    </row>
    <row r="22" spans="1:2" x14ac:dyDescent="0.25">
      <c r="A22" s="9"/>
      <c r="B22" s="11" t="s">
        <v>55</v>
      </c>
    </row>
    <row r="23" spans="1:2" x14ac:dyDescent="0.25">
      <c r="A23" s="9"/>
      <c r="B23" s="11" t="s">
        <v>4</v>
      </c>
    </row>
    <row r="24" spans="1:2" x14ac:dyDescent="0.25">
      <c r="A24" s="9"/>
      <c r="B24" s="11" t="s">
        <v>23</v>
      </c>
    </row>
    <row r="25" spans="1:2" x14ac:dyDescent="0.25">
      <c r="A25" s="9"/>
      <c r="B25" s="11" t="s">
        <v>5</v>
      </c>
    </row>
    <row r="26" spans="1:2" ht="30" x14ac:dyDescent="0.25">
      <c r="A26" s="9"/>
      <c r="B26" s="11" t="s">
        <v>69</v>
      </c>
    </row>
    <row r="27" spans="1:2" x14ac:dyDescent="0.25">
      <c r="A27" s="9"/>
      <c r="B27" s="11" t="s">
        <v>70</v>
      </c>
    </row>
    <row r="28" spans="1:2" x14ac:dyDescent="0.25">
      <c r="A28" s="9"/>
      <c r="B28" s="11" t="s">
        <v>56</v>
      </c>
    </row>
    <row r="29" spans="1:2" x14ac:dyDescent="0.25">
      <c r="A29" s="9"/>
      <c r="B29" s="11"/>
    </row>
    <row r="30" spans="1:2" x14ac:dyDescent="0.25">
      <c r="A30" s="10"/>
      <c r="B30" s="14"/>
    </row>
    <row r="31" spans="1:2" ht="27.75" customHeight="1" x14ac:dyDescent="0.25">
      <c r="A31" s="31" t="s">
        <v>9</v>
      </c>
      <c r="B31" s="44" t="s">
        <v>8</v>
      </c>
    </row>
    <row r="32" spans="1:2" ht="135" x14ac:dyDescent="0.25">
      <c r="A32" s="20"/>
      <c r="B32" s="15" t="s">
        <v>64</v>
      </c>
    </row>
    <row r="33" spans="1:68" x14ac:dyDescent="0.25">
      <c r="A33" s="9"/>
      <c r="B33" s="6" t="s">
        <v>10</v>
      </c>
    </row>
    <row r="34" spans="1:68" x14ac:dyDescent="0.25">
      <c r="A34" s="9"/>
      <c r="B34" s="11" t="s">
        <v>11</v>
      </c>
    </row>
    <row r="35" spans="1:68" x14ac:dyDescent="0.25">
      <c r="A35" s="46"/>
      <c r="B35" s="47"/>
    </row>
    <row r="36" spans="1:68" s="13" customFormat="1" x14ac:dyDescent="0.25">
      <c r="A36" s="45"/>
      <c r="B36" s="48" t="s">
        <v>12</v>
      </c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21"/>
      <c r="BA36" s="21"/>
      <c r="BB36" s="21"/>
      <c r="BC36" s="21"/>
      <c r="BD36" s="21"/>
      <c r="BE36" s="21"/>
      <c r="BF36" s="21"/>
      <c r="BG36" s="21"/>
      <c r="BH36" s="21"/>
      <c r="BI36" s="21"/>
      <c r="BJ36" s="21"/>
      <c r="BK36" s="21"/>
      <c r="BL36" s="21"/>
      <c r="BM36" s="21"/>
      <c r="BN36" s="21"/>
      <c r="BO36" s="21"/>
      <c r="BP36" s="21"/>
    </row>
    <row r="37" spans="1:68" x14ac:dyDescent="0.25">
      <c r="A37" s="9"/>
      <c r="B37" s="11" t="s">
        <v>57</v>
      </c>
    </row>
    <row r="38" spans="1:68" x14ac:dyDescent="0.25">
      <c r="A38" s="9"/>
      <c r="B38" s="11" t="s">
        <v>58</v>
      </c>
    </row>
    <row r="39" spans="1:68" x14ac:dyDescent="0.25">
      <c r="A39" s="9"/>
      <c r="B39" s="11" t="s">
        <v>59</v>
      </c>
    </row>
    <row r="40" spans="1:68" x14ac:dyDescent="0.25">
      <c r="A40" s="9"/>
      <c r="B40" s="11" t="s">
        <v>13</v>
      </c>
    </row>
    <row r="41" spans="1:68" x14ac:dyDescent="0.25">
      <c r="A41" s="9"/>
      <c r="B41" s="11" t="s">
        <v>60</v>
      </c>
    </row>
    <row r="42" spans="1:68" x14ac:dyDescent="0.25">
      <c r="A42" s="9"/>
      <c r="B42" s="11" t="s">
        <v>14</v>
      </c>
    </row>
    <row r="43" spans="1:68" x14ac:dyDescent="0.25">
      <c r="A43" s="10"/>
      <c r="B43" s="14"/>
    </row>
    <row r="44" spans="1:68" ht="15.75" customHeight="1" x14ac:dyDescent="0.25">
      <c r="A44" s="10"/>
      <c r="B44" s="25" t="s">
        <v>26</v>
      </c>
    </row>
    <row r="46" spans="1:68" ht="16.5" customHeight="1" x14ac:dyDescent="0.25">
      <c r="A46" s="7"/>
      <c r="B46" s="4" t="s">
        <v>15</v>
      </c>
    </row>
    <row r="47" spans="1:68" ht="16.5" customHeight="1" x14ac:dyDescent="0.25">
      <c r="A47" s="8"/>
      <c r="B47" s="5"/>
    </row>
    <row r="48" spans="1:68" ht="16.5" customHeight="1" x14ac:dyDescent="0.25">
      <c r="A48" s="9"/>
      <c r="B48" s="11" t="s">
        <v>16</v>
      </c>
    </row>
    <row r="49" spans="1:2" ht="16.5" customHeight="1" x14ac:dyDescent="0.25">
      <c r="A49" s="9"/>
      <c r="B49" s="11" t="s">
        <v>28</v>
      </c>
    </row>
    <row r="50" spans="1:2" ht="16.5" customHeight="1" x14ac:dyDescent="0.25">
      <c r="A50" s="9"/>
      <c r="B50" s="11" t="s">
        <v>17</v>
      </c>
    </row>
    <row r="51" spans="1:2" ht="16.5" customHeight="1" x14ac:dyDescent="0.25">
      <c r="A51" s="13"/>
      <c r="B51" s="12"/>
    </row>
    <row r="52" spans="1:2" ht="16.5" customHeight="1" x14ac:dyDescent="0.25">
      <c r="A52" s="9"/>
      <c r="B52" s="11" t="s">
        <v>53</v>
      </c>
    </row>
    <row r="53" spans="1:2" ht="16.5" customHeight="1" x14ac:dyDescent="0.25">
      <c r="A53" s="9"/>
      <c r="B53" s="11" t="s">
        <v>27</v>
      </c>
    </row>
    <row r="54" spans="1:2" ht="16.5" customHeight="1" x14ac:dyDescent="0.25">
      <c r="A54" s="9"/>
      <c r="B54" s="11" t="s">
        <v>18</v>
      </c>
    </row>
    <row r="55" spans="1:2" ht="16.5" customHeight="1" x14ac:dyDescent="0.25">
      <c r="A55" s="9"/>
      <c r="B55" s="11" t="s">
        <v>29</v>
      </c>
    </row>
    <row r="56" spans="1:2" ht="16.5" customHeight="1" x14ac:dyDescent="0.25">
      <c r="A56" s="9"/>
      <c r="B56" s="11" t="s">
        <v>51</v>
      </c>
    </row>
    <row r="57" spans="1:2" ht="16.5" customHeight="1" x14ac:dyDescent="0.25">
      <c r="A57" s="9"/>
      <c r="B57" s="11" t="s">
        <v>52</v>
      </c>
    </row>
    <row r="58" spans="1:2" ht="16.5" customHeight="1" x14ac:dyDescent="0.25">
      <c r="A58" s="9"/>
      <c r="B58" s="11" t="s">
        <v>19</v>
      </c>
    </row>
    <row r="59" spans="1:2" ht="16.5" customHeight="1" x14ac:dyDescent="0.25">
      <c r="A59" s="9"/>
      <c r="B59" s="11" t="s">
        <v>30</v>
      </c>
    </row>
    <row r="60" spans="1:2" ht="16.5" customHeight="1" x14ac:dyDescent="0.25">
      <c r="A60" s="9"/>
      <c r="B60" s="11" t="s">
        <v>50</v>
      </c>
    </row>
    <row r="61" spans="1:2" ht="16.5" customHeight="1" x14ac:dyDescent="0.25">
      <c r="A61" s="9"/>
      <c r="B61" s="11" t="s">
        <v>30</v>
      </c>
    </row>
    <row r="62" spans="1:2" ht="16.5" customHeight="1" x14ac:dyDescent="0.25">
      <c r="A62" s="9"/>
      <c r="B62" s="11" t="s">
        <v>50</v>
      </c>
    </row>
    <row r="63" spans="1:2" ht="16.5" customHeight="1" x14ac:dyDescent="0.25">
      <c r="A63" s="9"/>
      <c r="B63" s="11" t="s">
        <v>54</v>
      </c>
    </row>
    <row r="64" spans="1:2" ht="16.5" customHeight="1" x14ac:dyDescent="0.25">
      <c r="A64" s="9"/>
      <c r="B64" s="11" t="s">
        <v>71</v>
      </c>
    </row>
    <row r="65" spans="1:2" ht="16.5" customHeight="1" x14ac:dyDescent="0.25">
      <c r="A65" s="9"/>
      <c r="B65" s="11" t="s">
        <v>31</v>
      </c>
    </row>
    <row r="66" spans="1:2" ht="16.5" customHeight="1" x14ac:dyDescent="0.25">
      <c r="A66" s="9"/>
      <c r="B66" s="11" t="s">
        <v>61</v>
      </c>
    </row>
    <row r="67" spans="1:2" ht="16.5" customHeight="1" x14ac:dyDescent="0.25">
      <c r="A67" s="9"/>
      <c r="B67" s="11" t="s">
        <v>52</v>
      </c>
    </row>
    <row r="68" spans="1:2" ht="16.5" customHeight="1" x14ac:dyDescent="0.25">
      <c r="A68" s="9"/>
      <c r="B68" s="11" t="s">
        <v>20</v>
      </c>
    </row>
    <row r="69" spans="1:2" ht="16.5" customHeight="1" x14ac:dyDescent="0.25">
      <c r="A69" s="9"/>
      <c r="B69" s="11" t="s">
        <v>32</v>
      </c>
    </row>
    <row r="70" spans="1:2" ht="16.5" customHeight="1" x14ac:dyDescent="0.25">
      <c r="A70" s="9"/>
      <c r="B70" s="11" t="s">
        <v>21</v>
      </c>
    </row>
    <row r="71" spans="1:2" ht="16.5" customHeight="1" x14ac:dyDescent="0.25">
      <c r="A71" s="9"/>
      <c r="B71" s="11" t="s">
        <v>62</v>
      </c>
    </row>
    <row r="72" spans="1:2" ht="16.5" customHeight="1" x14ac:dyDescent="0.25">
      <c r="A72" s="9"/>
      <c r="B72" s="11" t="s">
        <v>63</v>
      </c>
    </row>
    <row r="73" spans="1:2" ht="16.5" customHeight="1" x14ac:dyDescent="0.25">
      <c r="A73" s="9"/>
      <c r="B73" s="11" t="s">
        <v>72</v>
      </c>
    </row>
    <row r="74" spans="1:2" ht="16.5" customHeight="1" x14ac:dyDescent="0.25">
      <c r="A74" s="9"/>
      <c r="B74" s="11" t="s">
        <v>48</v>
      </c>
    </row>
  </sheetData>
  <pageMargins left="0.70866141732283472" right="0.70866141732283472" top="0.74803149606299213" bottom="0.74803149606299213" header="0.31496062992125984" footer="0.31496062992125984"/>
  <pageSetup paperSize="9" scale="99" fitToHeight="0" orientation="portrait" r:id="rId1"/>
  <headerFooter>
    <oddFooter>&amp;Z&amp;F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O50"/>
  <sheetViews>
    <sheetView tabSelected="1" topLeftCell="A16" workbookViewId="0">
      <selection activeCell="D51" sqref="D51"/>
    </sheetView>
  </sheetViews>
  <sheetFormatPr defaultRowHeight="15" x14ac:dyDescent="0.25"/>
  <cols>
    <col min="1" max="1" width="9.140625" style="10"/>
    <col min="2" max="2" width="22.7109375" style="10" customWidth="1"/>
    <col min="3" max="3" width="17" style="10" customWidth="1"/>
    <col min="4" max="4" width="12.5703125" style="10" customWidth="1"/>
    <col min="5" max="5" width="14.140625" style="10" customWidth="1"/>
    <col min="6" max="7" width="9.140625" style="10"/>
    <col min="8" max="8" width="9.140625" style="23"/>
    <col min="9" max="9" width="9.140625" style="10"/>
    <col min="10" max="10" width="27.140625" style="10" customWidth="1"/>
    <col min="11" max="11" width="9" style="10" customWidth="1"/>
    <col min="12" max="13" width="9.140625" style="23"/>
    <col min="14" max="16384" width="9.140625" style="10"/>
  </cols>
  <sheetData>
    <row r="1" spans="1:15" x14ac:dyDescent="0.25">
      <c r="B1" t="s">
        <v>46</v>
      </c>
      <c r="C1"/>
      <c r="D1"/>
      <c r="E1"/>
      <c r="F1"/>
      <c r="G1"/>
      <c r="H1" s="21"/>
      <c r="I1"/>
      <c r="J1"/>
      <c r="K1"/>
      <c r="L1" s="21"/>
      <c r="M1" s="21"/>
      <c r="N1"/>
      <c r="O1"/>
    </row>
    <row r="2" spans="1:15" x14ac:dyDescent="0.25">
      <c r="B2" s="43" t="s">
        <v>39</v>
      </c>
      <c r="C2" s="49">
        <v>43952</v>
      </c>
      <c r="D2"/>
      <c r="E2"/>
      <c r="F2"/>
      <c r="G2"/>
      <c r="H2" s="21"/>
      <c r="I2"/>
      <c r="J2"/>
      <c r="K2"/>
      <c r="L2" s="21"/>
      <c r="M2" s="21"/>
      <c r="N2"/>
      <c r="O2"/>
    </row>
    <row r="3" spans="1:15" x14ac:dyDescent="0.25">
      <c r="B3" s="43" t="s">
        <v>40</v>
      </c>
      <c r="C3" t="s">
        <v>116</v>
      </c>
      <c r="D3"/>
      <c r="E3"/>
      <c r="F3"/>
      <c r="G3"/>
      <c r="H3" s="21"/>
      <c r="I3"/>
      <c r="J3"/>
      <c r="K3"/>
      <c r="L3" s="21"/>
      <c r="M3" s="21"/>
      <c r="N3"/>
      <c r="O3"/>
    </row>
    <row r="4" spans="1:15" ht="30" x14ac:dyDescent="0.25">
      <c r="B4" s="43" t="s">
        <v>41</v>
      </c>
      <c r="C4" t="s">
        <v>117</v>
      </c>
      <c r="D4"/>
      <c r="E4"/>
      <c r="F4"/>
      <c r="G4"/>
      <c r="H4" s="21"/>
      <c r="I4"/>
      <c r="J4"/>
      <c r="K4"/>
      <c r="L4" s="21"/>
      <c r="M4" s="21"/>
      <c r="N4"/>
      <c r="O4"/>
    </row>
    <row r="5" spans="1:15" x14ac:dyDescent="0.25">
      <c r="B5" s="43" t="s">
        <v>42</v>
      </c>
      <c r="C5" t="s">
        <v>118</v>
      </c>
      <c r="D5"/>
      <c r="E5"/>
      <c r="F5"/>
      <c r="G5"/>
      <c r="H5" s="21"/>
      <c r="I5"/>
      <c r="J5"/>
      <c r="K5"/>
      <c r="L5" s="21"/>
      <c r="M5" s="21"/>
      <c r="N5"/>
      <c r="O5"/>
    </row>
    <row r="6" spans="1:15" x14ac:dyDescent="0.25">
      <c r="B6"/>
      <c r="C6"/>
      <c r="D6"/>
      <c r="E6"/>
      <c r="F6"/>
      <c r="G6"/>
      <c r="H6" s="21"/>
      <c r="I6"/>
      <c r="J6"/>
      <c r="K6"/>
      <c r="L6" s="21"/>
      <c r="M6" s="21"/>
      <c r="N6"/>
      <c r="O6"/>
    </row>
    <row r="7" spans="1:15" ht="44.25" customHeight="1" x14ac:dyDescent="0.25">
      <c r="B7" s="26" t="s">
        <v>24</v>
      </c>
      <c r="C7" s="26" t="s">
        <v>33</v>
      </c>
      <c r="D7" s="26" t="s">
        <v>37</v>
      </c>
      <c r="E7" s="27" t="s">
        <v>34</v>
      </c>
      <c r="F7" s="26" t="s">
        <v>35</v>
      </c>
      <c r="G7" s="26" t="s">
        <v>25</v>
      </c>
      <c r="H7" s="26" t="s">
        <v>43</v>
      </c>
      <c r="I7" s="26" t="s">
        <v>47</v>
      </c>
      <c r="J7" s="26" t="s">
        <v>44</v>
      </c>
      <c r="K7" s="26" t="s">
        <v>45</v>
      </c>
      <c r="L7" s="27" t="s">
        <v>36</v>
      </c>
      <c r="M7" s="41" t="s">
        <v>25</v>
      </c>
      <c r="N7" s="29"/>
      <c r="O7" s="23"/>
    </row>
    <row r="8" spans="1:15" x14ac:dyDescent="0.25">
      <c r="A8" s="10">
        <v>1</v>
      </c>
      <c r="B8" s="35" t="s">
        <v>73</v>
      </c>
      <c r="C8" s="9">
        <v>21.094560000000001</v>
      </c>
      <c r="D8" s="22">
        <v>814</v>
      </c>
      <c r="E8" s="24">
        <f>(C8*10^6)/(660*D8)</f>
        <v>39.264686173777086</v>
      </c>
      <c r="F8" s="24">
        <f>4*20/E8</f>
        <v>2.0374542062029262</v>
      </c>
      <c r="G8" s="24">
        <f>20-F8</f>
        <v>17.962545793797073</v>
      </c>
      <c r="H8" s="50" t="s">
        <v>119</v>
      </c>
      <c r="I8" s="51">
        <v>5</v>
      </c>
      <c r="J8" s="24" t="s">
        <v>162</v>
      </c>
      <c r="K8" s="24">
        <v>5</v>
      </c>
      <c r="L8" s="24">
        <f>2*20/E8</f>
        <v>1.0187271031014631</v>
      </c>
      <c r="M8" s="42">
        <f>20-L8</f>
        <v>18.981272896898538</v>
      </c>
      <c r="N8" s="30"/>
      <c r="O8" s="28"/>
    </row>
    <row r="9" spans="1:15" x14ac:dyDescent="0.25">
      <c r="A9" s="10">
        <v>2</v>
      </c>
      <c r="B9" s="35" t="s">
        <v>74</v>
      </c>
      <c r="C9" s="9">
        <v>23.000640000000004</v>
      </c>
      <c r="D9" s="22">
        <v>847</v>
      </c>
      <c r="E9" s="24">
        <f t="shared" ref="E9:E11" si="0">(C9*10^6)/(660*D9)</f>
        <v>41.144574433830641</v>
      </c>
      <c r="F9" s="24">
        <f t="shared" ref="F9:F11" si="1">4*20/E9</f>
        <v>1.9443632872824403</v>
      </c>
      <c r="G9" s="24">
        <f t="shared" ref="G9:G11" si="2">20-F9</f>
        <v>18.055636712717561</v>
      </c>
      <c r="H9" s="50" t="s">
        <v>120</v>
      </c>
      <c r="I9" s="51">
        <v>5</v>
      </c>
      <c r="J9" s="24" t="s">
        <v>162</v>
      </c>
      <c r="K9" s="24">
        <v>5</v>
      </c>
      <c r="L9" s="24">
        <f t="shared" ref="L9:L11" si="3">2*20/E9</f>
        <v>0.97218164364122017</v>
      </c>
      <c r="M9" s="42">
        <f t="shared" ref="M9:M11" si="4">20-L9</f>
        <v>19.027818356358779</v>
      </c>
      <c r="N9" s="30"/>
      <c r="O9" s="28"/>
    </row>
    <row r="10" spans="1:15" x14ac:dyDescent="0.25">
      <c r="A10" s="10">
        <v>3</v>
      </c>
      <c r="B10" s="35" t="s">
        <v>75</v>
      </c>
      <c r="C10" s="9">
        <v>13.041600000000001</v>
      </c>
      <c r="D10" s="22">
        <v>1034</v>
      </c>
      <c r="E10" s="24">
        <f t="shared" si="0"/>
        <v>19.110251450676984</v>
      </c>
      <c r="F10" s="24">
        <f t="shared" si="1"/>
        <v>4.1862348178137649</v>
      </c>
      <c r="G10" s="24">
        <f t="shared" si="2"/>
        <v>15.813765182186234</v>
      </c>
      <c r="H10" s="50" t="s">
        <v>121</v>
      </c>
      <c r="I10" s="51">
        <v>5</v>
      </c>
      <c r="J10" s="24" t="s">
        <v>162</v>
      </c>
      <c r="K10" s="24">
        <v>5</v>
      </c>
      <c r="L10" s="24">
        <f t="shared" si="3"/>
        <v>2.0931174089068825</v>
      </c>
      <c r="M10" s="42">
        <f t="shared" si="4"/>
        <v>17.906882591093119</v>
      </c>
      <c r="N10" s="30"/>
      <c r="O10" s="28"/>
    </row>
    <row r="11" spans="1:15" s="23" customFormat="1" x14ac:dyDescent="0.25">
      <c r="A11" s="23">
        <v>4</v>
      </c>
      <c r="B11" s="35" t="s">
        <v>76</v>
      </c>
      <c r="C11" s="9">
        <v>10.141440000000001</v>
      </c>
      <c r="D11" s="22">
        <v>1173</v>
      </c>
      <c r="E11" s="24">
        <f t="shared" si="0"/>
        <v>13.099589242811751</v>
      </c>
      <c r="F11" s="24">
        <f t="shared" si="1"/>
        <v>6.1070617190458147</v>
      </c>
      <c r="G11" s="24">
        <f t="shared" si="2"/>
        <v>13.892938280954185</v>
      </c>
      <c r="H11" s="50" t="s">
        <v>122</v>
      </c>
      <c r="I11" s="51">
        <v>5.6</v>
      </c>
      <c r="J11" s="24" t="s">
        <v>163</v>
      </c>
      <c r="K11" s="24">
        <v>5.6</v>
      </c>
      <c r="L11" s="24">
        <f t="shared" si="3"/>
        <v>3.0535308595229074</v>
      </c>
      <c r="M11" s="42">
        <f t="shared" si="4"/>
        <v>16.946469140477092</v>
      </c>
      <c r="N11" s="29"/>
    </row>
    <row r="12" spans="1:15" s="23" customFormat="1" x14ac:dyDescent="0.25">
      <c r="A12" s="23">
        <v>5</v>
      </c>
      <c r="B12" s="35" t="s">
        <v>77</v>
      </c>
      <c r="C12" s="9">
        <v>10.96224</v>
      </c>
      <c r="D12" s="22">
        <v>908</v>
      </c>
      <c r="E12" s="24">
        <f t="shared" ref="E12:E34" si="5">(C12*10^6)/(660*D12)</f>
        <v>18.292350820985181</v>
      </c>
      <c r="F12" s="24">
        <f t="shared" ref="F12:F34" si="6">4*20/E12</f>
        <v>4.3734127331640256</v>
      </c>
      <c r="G12" s="24">
        <f t="shared" ref="G12:G34" si="7">20-F12</f>
        <v>15.626587266835974</v>
      </c>
      <c r="H12" s="50" t="s">
        <v>123</v>
      </c>
      <c r="I12" s="51">
        <v>4</v>
      </c>
      <c r="J12" s="24" t="s">
        <v>164</v>
      </c>
      <c r="K12" s="24">
        <v>4</v>
      </c>
      <c r="L12" s="24">
        <f t="shared" ref="L12:L34" si="8">2*20/E12</f>
        <v>2.1867063665820128</v>
      </c>
      <c r="M12" s="24">
        <f t="shared" ref="M12:M34" si="9">20-L12</f>
        <v>17.813293633417988</v>
      </c>
    </row>
    <row r="13" spans="1:15" s="23" customFormat="1" x14ac:dyDescent="0.25">
      <c r="A13" s="23">
        <v>6</v>
      </c>
      <c r="B13" s="35" t="s">
        <v>78</v>
      </c>
      <c r="C13" s="9">
        <v>12.1296</v>
      </c>
      <c r="D13" s="22">
        <v>1122</v>
      </c>
      <c r="E13" s="24">
        <f t="shared" si="5"/>
        <v>16.379841192675418</v>
      </c>
      <c r="F13" s="24">
        <f t="shared" si="6"/>
        <v>4.8840522358527894</v>
      </c>
      <c r="G13" s="24">
        <f t="shared" si="7"/>
        <v>15.115947764147212</v>
      </c>
      <c r="H13" s="50" t="s">
        <v>124</v>
      </c>
      <c r="I13" s="51">
        <v>5.3</v>
      </c>
      <c r="J13" s="24" t="s">
        <v>165</v>
      </c>
      <c r="K13" s="24">
        <v>5.3</v>
      </c>
      <c r="L13" s="24">
        <f t="shared" si="8"/>
        <v>2.4420261179263947</v>
      </c>
      <c r="M13" s="24">
        <f t="shared" si="9"/>
        <v>17.557973882073604</v>
      </c>
    </row>
    <row r="14" spans="1:15" s="23" customFormat="1" x14ac:dyDescent="0.25">
      <c r="A14" s="23">
        <v>7</v>
      </c>
      <c r="B14" s="35" t="s">
        <v>79</v>
      </c>
      <c r="C14" s="9">
        <v>20.027519999999999</v>
      </c>
      <c r="D14" s="22">
        <v>917</v>
      </c>
      <c r="E14" s="24">
        <f t="shared" si="5"/>
        <v>33.091305640923963</v>
      </c>
      <c r="F14" s="24">
        <f t="shared" si="6"/>
        <v>2.4175534464576742</v>
      </c>
      <c r="G14" s="24">
        <f t="shared" si="7"/>
        <v>17.582446553542326</v>
      </c>
      <c r="H14" s="50" t="s">
        <v>125</v>
      </c>
      <c r="I14" s="51">
        <v>5</v>
      </c>
      <c r="J14" s="24" t="s">
        <v>162</v>
      </c>
      <c r="K14" s="24">
        <v>5</v>
      </c>
      <c r="L14" s="24">
        <f t="shared" si="8"/>
        <v>1.2087767232288371</v>
      </c>
      <c r="M14" s="24">
        <f t="shared" si="9"/>
        <v>18.791223276771163</v>
      </c>
    </row>
    <row r="15" spans="1:15" s="23" customFormat="1" x14ac:dyDescent="0.25">
      <c r="A15" s="23">
        <v>8</v>
      </c>
      <c r="B15" s="35" t="s">
        <v>80</v>
      </c>
      <c r="C15" s="9">
        <v>21.31344</v>
      </c>
      <c r="D15" s="22">
        <v>936</v>
      </c>
      <c r="E15" s="24">
        <f t="shared" si="5"/>
        <v>34.501165501165502</v>
      </c>
      <c r="F15" s="24">
        <f t="shared" si="6"/>
        <v>2.3187622457942032</v>
      </c>
      <c r="G15" s="24">
        <f t="shared" si="7"/>
        <v>17.681237754205796</v>
      </c>
      <c r="H15" s="50" t="s">
        <v>126</v>
      </c>
      <c r="I15" s="51">
        <v>5</v>
      </c>
      <c r="J15" s="24" t="s">
        <v>162</v>
      </c>
      <c r="K15" s="24">
        <v>5</v>
      </c>
      <c r="L15" s="24">
        <f t="shared" si="8"/>
        <v>1.1593811228971016</v>
      </c>
      <c r="M15" s="24">
        <f t="shared" si="9"/>
        <v>18.840618877102898</v>
      </c>
    </row>
    <row r="16" spans="1:15" s="23" customFormat="1" x14ac:dyDescent="0.25">
      <c r="A16" s="23">
        <v>9</v>
      </c>
      <c r="B16" s="35" t="s">
        <v>81</v>
      </c>
      <c r="C16" s="9">
        <v>13.990080000000001</v>
      </c>
      <c r="D16" s="22">
        <v>882</v>
      </c>
      <c r="E16" s="24">
        <f t="shared" si="5"/>
        <v>24.032982890125748</v>
      </c>
      <c r="F16" s="24">
        <f t="shared" si="6"/>
        <v>3.3287586632814108</v>
      </c>
      <c r="G16" s="24">
        <f t="shared" si="7"/>
        <v>16.671241336718587</v>
      </c>
      <c r="H16" s="50" t="s">
        <v>127</v>
      </c>
      <c r="I16" s="51">
        <v>5</v>
      </c>
      <c r="J16" s="24" t="s">
        <v>162</v>
      </c>
      <c r="K16" s="24">
        <v>5</v>
      </c>
      <c r="L16" s="24">
        <f t="shared" si="8"/>
        <v>1.6643793316407054</v>
      </c>
      <c r="M16" s="24">
        <f t="shared" si="9"/>
        <v>18.335620668359294</v>
      </c>
    </row>
    <row r="17" spans="1:13" s="23" customFormat="1" x14ac:dyDescent="0.25">
      <c r="A17" s="23">
        <v>10</v>
      </c>
      <c r="B17" s="35" t="s">
        <v>82</v>
      </c>
      <c r="C17" s="9">
        <v>25.791360000000005</v>
      </c>
      <c r="D17" s="22">
        <v>996</v>
      </c>
      <c r="E17" s="24">
        <f t="shared" si="5"/>
        <v>39.234757210660831</v>
      </c>
      <c r="F17" s="24">
        <f t="shared" si="6"/>
        <v>2.039008412119407</v>
      </c>
      <c r="G17" s="24">
        <f t="shared" si="7"/>
        <v>17.960991587880592</v>
      </c>
      <c r="H17" s="50" t="s">
        <v>128</v>
      </c>
      <c r="I17" s="51">
        <v>5</v>
      </c>
      <c r="J17" s="24" t="s">
        <v>162</v>
      </c>
      <c r="K17" s="24">
        <v>5</v>
      </c>
      <c r="L17" s="24">
        <f t="shared" si="8"/>
        <v>1.0195042060597035</v>
      </c>
      <c r="M17" s="24">
        <f t="shared" si="9"/>
        <v>18.980495793940296</v>
      </c>
    </row>
    <row r="18" spans="1:13" s="23" customFormat="1" x14ac:dyDescent="0.25">
      <c r="A18" s="23">
        <v>11</v>
      </c>
      <c r="B18" s="35" t="s">
        <v>83</v>
      </c>
      <c r="C18" s="9">
        <v>14.12688</v>
      </c>
      <c r="D18" s="22">
        <v>1173</v>
      </c>
      <c r="E18" s="24">
        <f t="shared" si="5"/>
        <v>18.247539331938309</v>
      </c>
      <c r="F18" s="24">
        <f t="shared" si="6"/>
        <v>4.3841527640922839</v>
      </c>
      <c r="G18" s="24">
        <f t="shared" si="7"/>
        <v>15.615847235907715</v>
      </c>
      <c r="H18" s="50" t="s">
        <v>129</v>
      </c>
      <c r="I18" s="51">
        <v>5</v>
      </c>
      <c r="J18" s="24" t="s">
        <v>166</v>
      </c>
      <c r="K18" s="24">
        <v>5</v>
      </c>
      <c r="L18" s="24">
        <f t="shared" si="8"/>
        <v>2.192076382046142</v>
      </c>
      <c r="M18" s="24">
        <f t="shared" si="9"/>
        <v>17.807923617953858</v>
      </c>
    </row>
    <row r="19" spans="1:13" s="23" customFormat="1" x14ac:dyDescent="0.25">
      <c r="A19" s="23">
        <v>12</v>
      </c>
      <c r="B19" s="35" t="s">
        <v>84</v>
      </c>
      <c r="C19" s="9">
        <v>22.836479999999998</v>
      </c>
      <c r="D19" s="22">
        <v>739</v>
      </c>
      <c r="E19" s="24">
        <f t="shared" si="5"/>
        <v>46.821011194488861</v>
      </c>
      <c r="F19" s="24">
        <f t="shared" si="6"/>
        <v>1.7086346056835382</v>
      </c>
      <c r="G19" s="24">
        <f t="shared" si="7"/>
        <v>18.291365394316461</v>
      </c>
      <c r="H19" s="50" t="s">
        <v>130</v>
      </c>
      <c r="I19" s="51">
        <v>5</v>
      </c>
      <c r="J19" s="24" t="s">
        <v>166</v>
      </c>
      <c r="K19" s="24">
        <v>5</v>
      </c>
      <c r="L19" s="24">
        <f t="shared" si="8"/>
        <v>0.8543173028417691</v>
      </c>
      <c r="M19" s="24">
        <f t="shared" si="9"/>
        <v>19.145682697158232</v>
      </c>
    </row>
    <row r="20" spans="1:13" s="23" customFormat="1" x14ac:dyDescent="0.25">
      <c r="A20" s="23">
        <v>13</v>
      </c>
      <c r="B20" s="35" t="s">
        <v>85</v>
      </c>
      <c r="C20" s="9">
        <v>24.487200000000001</v>
      </c>
      <c r="D20" s="22">
        <v>783</v>
      </c>
      <c r="E20" s="24">
        <f t="shared" si="5"/>
        <v>47.384186694531522</v>
      </c>
      <c r="F20" s="24">
        <f t="shared" si="6"/>
        <v>1.6883269626580417</v>
      </c>
      <c r="G20" s="24">
        <f t="shared" si="7"/>
        <v>18.311673037341958</v>
      </c>
      <c r="H20" s="50" t="s">
        <v>131</v>
      </c>
      <c r="I20" s="51">
        <v>5</v>
      </c>
      <c r="J20" s="24" t="s">
        <v>166</v>
      </c>
      <c r="K20" s="24">
        <v>5</v>
      </c>
      <c r="L20" s="24">
        <f t="shared" si="8"/>
        <v>0.84416348132902086</v>
      </c>
      <c r="M20" s="24">
        <f t="shared" si="9"/>
        <v>19.155836518670981</v>
      </c>
    </row>
    <row r="21" spans="1:13" s="23" customFormat="1" x14ac:dyDescent="0.25">
      <c r="A21" s="23">
        <v>14</v>
      </c>
      <c r="B21" s="35" t="s">
        <v>86</v>
      </c>
      <c r="C21" s="9">
        <v>20.839200000000002</v>
      </c>
      <c r="D21" s="22">
        <v>822</v>
      </c>
      <c r="E21" s="24">
        <f t="shared" si="5"/>
        <v>38.411855784118558</v>
      </c>
      <c r="F21" s="24">
        <f t="shared" si="6"/>
        <v>2.0826903144074627</v>
      </c>
      <c r="G21" s="24">
        <f t="shared" si="7"/>
        <v>17.917309685592539</v>
      </c>
      <c r="H21" s="50" t="s">
        <v>132</v>
      </c>
      <c r="I21" s="51">
        <v>5</v>
      </c>
      <c r="J21" s="24" t="s">
        <v>166</v>
      </c>
      <c r="K21" s="24">
        <v>5</v>
      </c>
      <c r="L21" s="24">
        <f t="shared" si="8"/>
        <v>1.0413451572037313</v>
      </c>
      <c r="M21" s="24">
        <f t="shared" si="9"/>
        <v>18.958654842796268</v>
      </c>
    </row>
    <row r="22" spans="1:13" s="23" customFormat="1" x14ac:dyDescent="0.25">
      <c r="A22" s="23">
        <v>15</v>
      </c>
      <c r="B22" s="35" t="s">
        <v>87</v>
      </c>
      <c r="C22" s="9">
        <v>13.470240000000002</v>
      </c>
      <c r="D22" s="22">
        <v>934</v>
      </c>
      <c r="E22" s="24">
        <f t="shared" si="5"/>
        <v>21.851664395561613</v>
      </c>
      <c r="F22" s="24">
        <f t="shared" si="6"/>
        <v>3.661048355485871</v>
      </c>
      <c r="G22" s="24">
        <f t="shared" si="7"/>
        <v>16.338951644514129</v>
      </c>
      <c r="H22" s="50" t="s">
        <v>133</v>
      </c>
      <c r="I22" s="51">
        <v>5</v>
      </c>
      <c r="J22" s="24" t="s">
        <v>167</v>
      </c>
      <c r="K22" s="24">
        <v>5</v>
      </c>
      <c r="L22" s="24">
        <f t="shared" si="8"/>
        <v>1.8305241777429355</v>
      </c>
      <c r="M22" s="24">
        <f t="shared" si="9"/>
        <v>18.169475822257063</v>
      </c>
    </row>
    <row r="23" spans="1:13" s="23" customFormat="1" x14ac:dyDescent="0.25">
      <c r="A23" s="23">
        <v>16</v>
      </c>
      <c r="B23" s="35" t="s">
        <v>88</v>
      </c>
      <c r="C23" s="9">
        <v>11.409120000000001</v>
      </c>
      <c r="D23" s="22">
        <v>1092</v>
      </c>
      <c r="E23" s="24">
        <f t="shared" si="5"/>
        <v>15.830169830169833</v>
      </c>
      <c r="F23" s="24">
        <f t="shared" si="6"/>
        <v>5.0536412974883245</v>
      </c>
      <c r="G23" s="24">
        <f t="shared" si="7"/>
        <v>14.946358702511676</v>
      </c>
      <c r="H23" s="50" t="s">
        <v>134</v>
      </c>
      <c r="I23" s="51">
        <v>5</v>
      </c>
      <c r="J23" s="24" t="s">
        <v>167</v>
      </c>
      <c r="K23" s="24">
        <v>5</v>
      </c>
      <c r="L23" s="24">
        <f t="shared" si="8"/>
        <v>2.5268206487441622</v>
      </c>
      <c r="M23" s="24">
        <f t="shared" si="9"/>
        <v>17.473179351255837</v>
      </c>
    </row>
    <row r="24" spans="1:13" s="23" customFormat="1" x14ac:dyDescent="0.25">
      <c r="A24" s="23">
        <v>17</v>
      </c>
      <c r="B24" s="36" t="s">
        <v>89</v>
      </c>
      <c r="C24" s="9">
        <v>14.473439999999998</v>
      </c>
      <c r="D24" s="22">
        <v>1104</v>
      </c>
      <c r="E24" s="24">
        <f t="shared" si="5"/>
        <v>19.86363636363636</v>
      </c>
      <c r="F24" s="24">
        <f t="shared" si="6"/>
        <v>4.02745995423341</v>
      </c>
      <c r="G24" s="24">
        <f t="shared" si="7"/>
        <v>15.972540045766589</v>
      </c>
      <c r="H24" s="50" t="s">
        <v>135</v>
      </c>
      <c r="I24" s="51">
        <v>5</v>
      </c>
      <c r="J24" s="24" t="s">
        <v>167</v>
      </c>
      <c r="K24" s="24">
        <v>5</v>
      </c>
      <c r="L24" s="24">
        <f t="shared" si="8"/>
        <v>2.013729977116705</v>
      </c>
      <c r="M24" s="24">
        <f t="shared" si="9"/>
        <v>17.986270022883296</v>
      </c>
    </row>
    <row r="25" spans="1:13" s="23" customFormat="1" x14ac:dyDescent="0.25">
      <c r="A25" s="23">
        <v>18</v>
      </c>
      <c r="B25" s="37" t="s">
        <v>90</v>
      </c>
      <c r="C25" s="9">
        <v>11.47296</v>
      </c>
      <c r="D25" s="22">
        <v>1276</v>
      </c>
      <c r="E25" s="24">
        <f t="shared" si="5"/>
        <v>13.623254488458251</v>
      </c>
      <c r="F25" s="24">
        <f t="shared" si="6"/>
        <v>5.872311940423395</v>
      </c>
      <c r="G25" s="24">
        <f t="shared" si="7"/>
        <v>14.127688059576606</v>
      </c>
      <c r="H25" s="50" t="s">
        <v>136</v>
      </c>
      <c r="I25" s="51">
        <v>5</v>
      </c>
      <c r="J25" s="24" t="s">
        <v>167</v>
      </c>
      <c r="K25" s="24">
        <v>5</v>
      </c>
      <c r="L25" s="24">
        <f t="shared" si="8"/>
        <v>2.9361559702116975</v>
      </c>
      <c r="M25" s="24">
        <f t="shared" si="9"/>
        <v>17.063844029788303</v>
      </c>
    </row>
    <row r="26" spans="1:13" s="23" customFormat="1" x14ac:dyDescent="0.25">
      <c r="A26" s="23">
        <v>19</v>
      </c>
      <c r="B26" s="38" t="s">
        <v>91</v>
      </c>
      <c r="C26" s="22">
        <v>21.1584</v>
      </c>
      <c r="D26" s="22">
        <v>990</v>
      </c>
      <c r="E26" s="24">
        <f t="shared" si="5"/>
        <v>32.382001836547289</v>
      </c>
      <c r="F26" s="24">
        <f t="shared" si="6"/>
        <v>2.4705081669691471</v>
      </c>
      <c r="G26" s="24">
        <f t="shared" si="7"/>
        <v>17.529491833030853</v>
      </c>
      <c r="H26" s="50" t="s">
        <v>137</v>
      </c>
      <c r="I26" s="51">
        <v>5</v>
      </c>
      <c r="J26" s="24" t="s">
        <v>167</v>
      </c>
      <c r="K26" s="24">
        <v>5</v>
      </c>
      <c r="L26" s="24">
        <f t="shared" si="8"/>
        <v>1.2352540834845736</v>
      </c>
      <c r="M26" s="24">
        <f t="shared" si="9"/>
        <v>18.764745916515427</v>
      </c>
    </row>
    <row r="27" spans="1:13" s="23" customFormat="1" x14ac:dyDescent="0.25">
      <c r="A27" s="23">
        <v>20</v>
      </c>
      <c r="B27" s="39" t="s">
        <v>92</v>
      </c>
      <c r="C27" s="22">
        <v>9.7675200000000011</v>
      </c>
      <c r="D27" s="22">
        <v>1281</v>
      </c>
      <c r="E27" s="24">
        <f t="shared" si="5"/>
        <v>11.552906110283162</v>
      </c>
      <c r="F27" s="24">
        <f t="shared" si="6"/>
        <v>6.9246646026831771</v>
      </c>
      <c r="G27" s="24">
        <f t="shared" si="7"/>
        <v>13.075335397316824</v>
      </c>
      <c r="H27" s="50" t="s">
        <v>138</v>
      </c>
      <c r="I27" s="51">
        <v>5</v>
      </c>
      <c r="J27" s="24" t="s">
        <v>167</v>
      </c>
      <c r="K27" s="24">
        <v>5</v>
      </c>
      <c r="L27" s="24">
        <f t="shared" si="8"/>
        <v>3.4623323013415885</v>
      </c>
      <c r="M27" s="24">
        <f t="shared" si="9"/>
        <v>16.53766769865841</v>
      </c>
    </row>
    <row r="28" spans="1:13" s="23" customFormat="1" x14ac:dyDescent="0.25">
      <c r="A28" s="23">
        <v>21</v>
      </c>
      <c r="B28" s="39" t="s">
        <v>93</v>
      </c>
      <c r="C28" s="22">
        <v>11.317920000000001</v>
      </c>
      <c r="D28" s="22">
        <v>1325</v>
      </c>
      <c r="E28" s="24">
        <f t="shared" si="5"/>
        <v>12.942161234991424</v>
      </c>
      <c r="F28" s="24">
        <f t="shared" si="6"/>
        <v>6.1813478094914966</v>
      </c>
      <c r="G28" s="24">
        <f t="shared" si="7"/>
        <v>13.818652190508503</v>
      </c>
      <c r="H28" s="50" t="s">
        <v>139</v>
      </c>
      <c r="I28" s="51">
        <v>5</v>
      </c>
      <c r="J28" s="24" t="s">
        <v>167</v>
      </c>
      <c r="K28" s="24">
        <v>5</v>
      </c>
      <c r="L28" s="24">
        <f t="shared" si="8"/>
        <v>3.0906739047457483</v>
      </c>
      <c r="M28" s="24">
        <f t="shared" si="9"/>
        <v>16.909326095254251</v>
      </c>
    </row>
    <row r="29" spans="1:13" s="23" customFormat="1" x14ac:dyDescent="0.25">
      <c r="A29" s="23">
        <v>22</v>
      </c>
      <c r="B29" s="39" t="s">
        <v>94</v>
      </c>
      <c r="C29" s="22">
        <v>8.0438399999999994</v>
      </c>
      <c r="D29" s="22">
        <v>969</v>
      </c>
      <c r="E29" s="24">
        <f t="shared" si="5"/>
        <v>12.57754010695187</v>
      </c>
      <c r="F29" s="24">
        <f t="shared" si="6"/>
        <v>6.3605442176870755</v>
      </c>
      <c r="G29" s="24">
        <f t="shared" si="7"/>
        <v>13.639455782312925</v>
      </c>
      <c r="H29" s="50" t="s">
        <v>140</v>
      </c>
      <c r="I29" s="51">
        <v>3</v>
      </c>
      <c r="J29" s="24" t="s">
        <v>168</v>
      </c>
      <c r="K29" s="24">
        <v>3</v>
      </c>
      <c r="L29" s="24">
        <f t="shared" si="8"/>
        <v>3.1802721088435377</v>
      </c>
      <c r="M29" s="24">
        <f t="shared" si="9"/>
        <v>16.819727891156461</v>
      </c>
    </row>
    <row r="30" spans="1:13" s="23" customFormat="1" x14ac:dyDescent="0.25">
      <c r="A30" s="23">
        <v>23</v>
      </c>
      <c r="B30" s="40" t="s">
        <v>95</v>
      </c>
      <c r="C30" s="9">
        <v>22.170720000000003</v>
      </c>
      <c r="D30" s="9">
        <v>808</v>
      </c>
      <c r="E30" s="24">
        <f t="shared" si="5"/>
        <v>41.57425742574258</v>
      </c>
      <c r="F30" s="24">
        <f t="shared" si="6"/>
        <v>1.9242676827816143</v>
      </c>
      <c r="G30" s="24">
        <f t="shared" si="7"/>
        <v>18.075732317218385</v>
      </c>
      <c r="H30" s="50" t="s">
        <v>141</v>
      </c>
      <c r="I30" s="51">
        <v>5</v>
      </c>
      <c r="J30" s="24" t="s">
        <v>166</v>
      </c>
      <c r="K30" s="24">
        <v>5</v>
      </c>
      <c r="L30" s="24">
        <f t="shared" si="8"/>
        <v>0.96213384139080715</v>
      </c>
      <c r="M30" s="24">
        <f t="shared" si="9"/>
        <v>19.037866158609194</v>
      </c>
    </row>
    <row r="31" spans="1:13" s="23" customFormat="1" x14ac:dyDescent="0.25">
      <c r="A31" s="10">
        <v>24</v>
      </c>
      <c r="B31" s="35" t="s">
        <v>96</v>
      </c>
      <c r="C31" s="9">
        <v>17.36448</v>
      </c>
      <c r="D31" s="22">
        <v>737</v>
      </c>
      <c r="E31" s="24">
        <f t="shared" si="5"/>
        <v>35.698532132724807</v>
      </c>
      <c r="F31" s="24">
        <f t="shared" si="6"/>
        <v>2.2409885006634234</v>
      </c>
      <c r="G31" s="24">
        <f t="shared" si="7"/>
        <v>17.759011499336577</v>
      </c>
      <c r="H31" s="50" t="s">
        <v>142</v>
      </c>
      <c r="I31" s="51">
        <v>5</v>
      </c>
      <c r="J31" s="24" t="s">
        <v>166</v>
      </c>
      <c r="K31" s="24">
        <v>5</v>
      </c>
      <c r="L31" s="24">
        <f t="shared" si="8"/>
        <v>1.1204942503317117</v>
      </c>
      <c r="M31" s="42">
        <f t="shared" si="9"/>
        <v>18.87950574966829</v>
      </c>
    </row>
    <row r="32" spans="1:13" x14ac:dyDescent="0.25">
      <c r="A32" s="10">
        <v>25</v>
      </c>
      <c r="B32" s="35" t="s">
        <v>97</v>
      </c>
      <c r="C32" s="9">
        <v>7.8887999999999998</v>
      </c>
      <c r="D32" s="22">
        <v>1073</v>
      </c>
      <c r="E32" s="24">
        <f t="shared" si="5"/>
        <v>11.139540794713209</v>
      </c>
      <c r="F32" s="24">
        <f t="shared" si="6"/>
        <v>7.1816245816854272</v>
      </c>
      <c r="G32" s="24">
        <f t="shared" si="7"/>
        <v>12.818375418314574</v>
      </c>
      <c r="H32" s="50" t="s">
        <v>143</v>
      </c>
      <c r="I32" s="51">
        <v>5</v>
      </c>
      <c r="J32" s="24" t="s">
        <v>166</v>
      </c>
      <c r="K32" s="24">
        <v>5</v>
      </c>
      <c r="L32" s="24">
        <f t="shared" si="8"/>
        <v>3.5908122908427136</v>
      </c>
      <c r="M32" s="42">
        <f t="shared" si="9"/>
        <v>16.409187709157287</v>
      </c>
    </row>
    <row r="33" spans="1:13" x14ac:dyDescent="0.25">
      <c r="A33" s="10">
        <v>26</v>
      </c>
      <c r="B33" s="35" t="s">
        <v>98</v>
      </c>
      <c r="C33" s="9">
        <v>9.9134400000000014</v>
      </c>
      <c r="D33" s="22">
        <v>1188</v>
      </c>
      <c r="E33" s="24">
        <f t="shared" si="5"/>
        <v>12.643403734312827</v>
      </c>
      <c r="F33" s="24">
        <f t="shared" si="6"/>
        <v>6.3274100614922766</v>
      </c>
      <c r="G33" s="24">
        <f t="shared" si="7"/>
        <v>13.672589938507723</v>
      </c>
      <c r="H33" s="50" t="s">
        <v>144</v>
      </c>
      <c r="I33" s="51">
        <v>5</v>
      </c>
      <c r="J33" s="24" t="s">
        <v>166</v>
      </c>
      <c r="K33" s="24">
        <v>5</v>
      </c>
      <c r="L33" s="24">
        <f t="shared" si="8"/>
        <v>3.1637050307461383</v>
      </c>
      <c r="M33" s="42">
        <f t="shared" si="9"/>
        <v>16.836294969253863</v>
      </c>
    </row>
    <row r="34" spans="1:13" x14ac:dyDescent="0.25">
      <c r="A34" s="23">
        <v>27</v>
      </c>
      <c r="B34" s="35" t="s">
        <v>99</v>
      </c>
      <c r="C34" s="9">
        <v>8.3630400000000016</v>
      </c>
      <c r="D34" s="22">
        <v>1188</v>
      </c>
      <c r="E34" s="24">
        <f t="shared" si="5"/>
        <v>10.666054484236305</v>
      </c>
      <c r="F34" s="24">
        <f t="shared" si="6"/>
        <v>7.5004304654766667</v>
      </c>
      <c r="G34" s="24">
        <f t="shared" si="7"/>
        <v>12.499569534523333</v>
      </c>
      <c r="H34" s="50" t="s">
        <v>145</v>
      </c>
      <c r="I34" s="51">
        <v>5</v>
      </c>
      <c r="J34" s="24" t="s">
        <v>166</v>
      </c>
      <c r="K34" s="24">
        <v>5</v>
      </c>
      <c r="L34" s="24">
        <f t="shared" si="8"/>
        <v>3.7502152327383333</v>
      </c>
      <c r="M34" s="42">
        <f t="shared" si="9"/>
        <v>16.249784767261666</v>
      </c>
    </row>
    <row r="35" spans="1:13" x14ac:dyDescent="0.25">
      <c r="A35" s="23">
        <v>28</v>
      </c>
      <c r="B35" s="35" t="s">
        <v>100</v>
      </c>
      <c r="C35" s="9">
        <v>12.384960000000001</v>
      </c>
      <c r="D35" s="22">
        <v>981</v>
      </c>
      <c r="E35" s="24">
        <f t="shared" ref="E35:E50" si="10">(C35*10^6)/(660*D35)</f>
        <v>19.128533036789921</v>
      </c>
      <c r="F35" s="24">
        <f t="shared" ref="F35:F50" si="11">4*20/E35</f>
        <v>4.1822339353538478</v>
      </c>
      <c r="G35" s="24">
        <f t="shared" ref="G35:G50" si="12">20-F35</f>
        <v>15.817766064646152</v>
      </c>
      <c r="H35" s="50" t="s">
        <v>146</v>
      </c>
      <c r="I35" s="51">
        <v>5</v>
      </c>
      <c r="J35" s="24" t="s">
        <v>166</v>
      </c>
      <c r="K35" s="24">
        <v>5</v>
      </c>
      <c r="L35" s="24">
        <f t="shared" ref="L35:L50" si="13">2*20/E35</f>
        <v>2.0911169676769239</v>
      </c>
      <c r="M35" s="24">
        <f t="shared" ref="M35:M50" si="14">20-L35</f>
        <v>17.908883032323075</v>
      </c>
    </row>
    <row r="36" spans="1:13" x14ac:dyDescent="0.25">
      <c r="A36" s="23">
        <v>29</v>
      </c>
      <c r="B36" s="35" t="s">
        <v>101</v>
      </c>
      <c r="C36" s="9">
        <v>13.917119999999999</v>
      </c>
      <c r="D36" s="22">
        <v>944</v>
      </c>
      <c r="E36" s="24">
        <f t="shared" si="10"/>
        <v>22.337442218798149</v>
      </c>
      <c r="F36" s="24">
        <f t="shared" si="11"/>
        <v>3.5814306408222394</v>
      </c>
      <c r="G36" s="24">
        <f t="shared" si="12"/>
        <v>16.418569359177759</v>
      </c>
      <c r="H36" s="50" t="s">
        <v>147</v>
      </c>
      <c r="I36" s="51">
        <v>5</v>
      </c>
      <c r="J36" s="24" t="s">
        <v>166</v>
      </c>
      <c r="K36" s="24">
        <v>5</v>
      </c>
      <c r="L36" s="24">
        <f t="shared" si="13"/>
        <v>1.7907153204111197</v>
      </c>
      <c r="M36" s="24">
        <f t="shared" si="14"/>
        <v>18.20928467958888</v>
      </c>
    </row>
    <row r="37" spans="1:13" x14ac:dyDescent="0.25">
      <c r="A37" s="23">
        <v>30</v>
      </c>
      <c r="B37" s="35" t="s">
        <v>102</v>
      </c>
      <c r="C37" s="9">
        <v>13.169280000000001</v>
      </c>
      <c r="D37" s="22">
        <v>976</v>
      </c>
      <c r="E37" s="24">
        <f t="shared" si="10"/>
        <v>20.444113263785393</v>
      </c>
      <c r="F37" s="24">
        <f t="shared" si="11"/>
        <v>3.9131068668902174</v>
      </c>
      <c r="G37" s="24">
        <f t="shared" si="12"/>
        <v>16.086893133109783</v>
      </c>
      <c r="H37" s="50" t="s">
        <v>148</v>
      </c>
      <c r="I37" s="51">
        <v>5</v>
      </c>
      <c r="J37" s="24" t="s">
        <v>166</v>
      </c>
      <c r="K37" s="24">
        <v>5</v>
      </c>
      <c r="L37" s="24">
        <f t="shared" si="13"/>
        <v>1.9565534334451087</v>
      </c>
      <c r="M37" s="24">
        <f t="shared" si="14"/>
        <v>18.043446566554891</v>
      </c>
    </row>
    <row r="38" spans="1:13" x14ac:dyDescent="0.25">
      <c r="A38" s="23">
        <v>31</v>
      </c>
      <c r="B38" s="35" t="s">
        <v>103</v>
      </c>
      <c r="C38" s="9">
        <v>17.236799999999999</v>
      </c>
      <c r="D38" s="22">
        <v>914</v>
      </c>
      <c r="E38" s="24">
        <f t="shared" si="10"/>
        <v>28.573702009150587</v>
      </c>
      <c r="F38" s="24">
        <f t="shared" si="11"/>
        <v>2.7997772208298524</v>
      </c>
      <c r="G38" s="24">
        <f t="shared" si="12"/>
        <v>17.200222779170147</v>
      </c>
      <c r="H38" s="50" t="s">
        <v>149</v>
      </c>
      <c r="I38" s="51">
        <v>5</v>
      </c>
      <c r="J38" s="24" t="s">
        <v>166</v>
      </c>
      <c r="K38" s="24">
        <v>5</v>
      </c>
      <c r="L38" s="24">
        <f t="shared" si="13"/>
        <v>1.3998886104149262</v>
      </c>
      <c r="M38" s="24">
        <f t="shared" si="14"/>
        <v>18.600111389585074</v>
      </c>
    </row>
    <row r="39" spans="1:13" x14ac:dyDescent="0.25">
      <c r="A39" s="23">
        <v>32</v>
      </c>
      <c r="B39" s="35" t="s">
        <v>104</v>
      </c>
      <c r="C39" s="9">
        <v>17.61984</v>
      </c>
      <c r="D39" s="22">
        <v>888</v>
      </c>
      <c r="E39" s="24">
        <f t="shared" si="10"/>
        <v>30.063882063882065</v>
      </c>
      <c r="F39" s="24">
        <f t="shared" si="11"/>
        <v>2.6610003269042171</v>
      </c>
      <c r="G39" s="24">
        <f t="shared" si="12"/>
        <v>17.338999673095785</v>
      </c>
      <c r="H39" s="50" t="s">
        <v>150</v>
      </c>
      <c r="I39" s="51">
        <v>5</v>
      </c>
      <c r="J39" s="24" t="s">
        <v>166</v>
      </c>
      <c r="K39" s="24">
        <v>5</v>
      </c>
      <c r="L39" s="24">
        <f t="shared" si="13"/>
        <v>1.3305001634521085</v>
      </c>
      <c r="M39" s="24">
        <f t="shared" si="14"/>
        <v>18.669499836547892</v>
      </c>
    </row>
    <row r="40" spans="1:13" x14ac:dyDescent="0.25">
      <c r="A40" s="23">
        <v>33</v>
      </c>
      <c r="B40" s="35" t="s">
        <v>105</v>
      </c>
      <c r="C40" s="9">
        <v>24.934080000000002</v>
      </c>
      <c r="D40" s="22">
        <v>692</v>
      </c>
      <c r="E40" s="24">
        <f t="shared" si="10"/>
        <v>54.593799264319493</v>
      </c>
      <c r="F40" s="24">
        <f t="shared" si="11"/>
        <v>1.4653678820313403</v>
      </c>
      <c r="G40" s="24">
        <f t="shared" si="12"/>
        <v>18.534632117968659</v>
      </c>
      <c r="H40" s="50" t="s">
        <v>151</v>
      </c>
      <c r="I40" s="51">
        <v>5</v>
      </c>
      <c r="J40" s="24" t="s">
        <v>166</v>
      </c>
      <c r="K40" s="24">
        <v>5</v>
      </c>
      <c r="L40" s="24">
        <f t="shared" si="13"/>
        <v>0.73268394101567014</v>
      </c>
      <c r="M40" s="24">
        <f t="shared" si="14"/>
        <v>19.267316058984331</v>
      </c>
    </row>
    <row r="41" spans="1:13" x14ac:dyDescent="0.25">
      <c r="A41" s="23">
        <v>34</v>
      </c>
      <c r="B41" s="35" t="s">
        <v>106</v>
      </c>
      <c r="C41" s="9">
        <v>19.27056</v>
      </c>
      <c r="D41" s="22">
        <v>808</v>
      </c>
      <c r="E41" s="24">
        <f t="shared" si="10"/>
        <v>36.135913591359135</v>
      </c>
      <c r="F41" s="24">
        <f t="shared" si="11"/>
        <v>2.2138640496176554</v>
      </c>
      <c r="G41" s="24">
        <f t="shared" si="12"/>
        <v>17.786135950382345</v>
      </c>
      <c r="H41" s="50" t="s">
        <v>152</v>
      </c>
      <c r="I41" s="51">
        <v>5</v>
      </c>
      <c r="J41" s="24" t="s">
        <v>166</v>
      </c>
      <c r="K41" s="24">
        <v>5</v>
      </c>
      <c r="L41" s="24">
        <f t="shared" si="13"/>
        <v>1.1069320248088277</v>
      </c>
      <c r="M41" s="24">
        <f t="shared" si="14"/>
        <v>18.893067975191173</v>
      </c>
    </row>
    <row r="42" spans="1:13" x14ac:dyDescent="0.25">
      <c r="A42" s="23">
        <v>35</v>
      </c>
      <c r="B42" s="35" t="s">
        <v>107</v>
      </c>
      <c r="C42" s="9">
        <v>14.965920000000001</v>
      </c>
      <c r="D42" s="22">
        <v>940</v>
      </c>
      <c r="E42" s="24">
        <f t="shared" si="10"/>
        <v>24.12301740812379</v>
      </c>
      <c r="F42" s="24">
        <f t="shared" si="11"/>
        <v>3.3163347124667246</v>
      </c>
      <c r="G42" s="24">
        <f t="shared" si="12"/>
        <v>16.683665287533277</v>
      </c>
      <c r="H42" s="50" t="s">
        <v>153</v>
      </c>
      <c r="I42" s="51">
        <v>5</v>
      </c>
      <c r="J42" s="24" t="s">
        <v>166</v>
      </c>
      <c r="K42" s="24">
        <v>5</v>
      </c>
      <c r="L42" s="24">
        <f t="shared" si="13"/>
        <v>1.6581673562333623</v>
      </c>
      <c r="M42" s="24">
        <f t="shared" si="14"/>
        <v>18.341832643766637</v>
      </c>
    </row>
    <row r="43" spans="1:13" x14ac:dyDescent="0.25">
      <c r="A43" s="23">
        <v>36</v>
      </c>
      <c r="B43" s="35" t="s">
        <v>108</v>
      </c>
      <c r="C43" s="9">
        <v>17.109120000000004</v>
      </c>
      <c r="D43" s="22">
        <v>946</v>
      </c>
      <c r="E43" s="24">
        <f t="shared" si="10"/>
        <v>27.402652315971562</v>
      </c>
      <c r="F43" s="24">
        <f t="shared" si="11"/>
        <v>2.919425429244753</v>
      </c>
      <c r="G43" s="24">
        <f t="shared" si="12"/>
        <v>17.080574570755246</v>
      </c>
      <c r="H43" s="50" t="s">
        <v>154</v>
      </c>
      <c r="I43" s="51">
        <v>5</v>
      </c>
      <c r="J43" s="24" t="s">
        <v>166</v>
      </c>
      <c r="K43" s="24">
        <v>5</v>
      </c>
      <c r="L43" s="24">
        <f t="shared" si="13"/>
        <v>1.4597127146223765</v>
      </c>
      <c r="M43" s="24">
        <f t="shared" si="14"/>
        <v>18.540287285377623</v>
      </c>
    </row>
    <row r="44" spans="1:13" x14ac:dyDescent="0.25">
      <c r="A44" s="23">
        <v>37</v>
      </c>
      <c r="B44" s="35" t="s">
        <v>109</v>
      </c>
      <c r="C44" s="9">
        <v>8.0894399999999997</v>
      </c>
      <c r="D44" s="22">
        <v>1134</v>
      </c>
      <c r="E44" s="24">
        <f t="shared" si="10"/>
        <v>10.808401475068141</v>
      </c>
      <c r="F44" s="24">
        <f t="shared" si="11"/>
        <v>7.4016495579422061</v>
      </c>
      <c r="G44" s="24">
        <f t="shared" si="12"/>
        <v>12.598350442057793</v>
      </c>
      <c r="H44" s="50" t="s">
        <v>155</v>
      </c>
      <c r="I44" s="51">
        <v>5</v>
      </c>
      <c r="J44" s="24" t="s">
        <v>166</v>
      </c>
      <c r="K44" s="24">
        <v>5</v>
      </c>
      <c r="L44" s="24">
        <f t="shared" si="13"/>
        <v>3.7008247789711031</v>
      </c>
      <c r="M44" s="24">
        <f t="shared" si="14"/>
        <v>16.299175221028896</v>
      </c>
    </row>
    <row r="45" spans="1:13" x14ac:dyDescent="0.25">
      <c r="A45" s="23">
        <v>38</v>
      </c>
      <c r="B45" s="35" t="s">
        <v>110</v>
      </c>
      <c r="C45" s="9">
        <v>9.2294400000000003</v>
      </c>
      <c r="D45" s="22">
        <v>1134</v>
      </c>
      <c r="E45" s="24">
        <f t="shared" si="10"/>
        <v>12.331569664902998</v>
      </c>
      <c r="F45" s="24">
        <f t="shared" si="11"/>
        <v>6.4874141876430205</v>
      </c>
      <c r="G45" s="24">
        <f t="shared" si="12"/>
        <v>13.51258581235698</v>
      </c>
      <c r="H45" s="50" t="s">
        <v>156</v>
      </c>
      <c r="I45" s="51">
        <v>5</v>
      </c>
      <c r="J45" s="24" t="s">
        <v>166</v>
      </c>
      <c r="K45" s="24">
        <v>5</v>
      </c>
      <c r="L45" s="24">
        <f t="shared" si="13"/>
        <v>3.2437070938215102</v>
      </c>
      <c r="M45" s="24">
        <f t="shared" si="14"/>
        <v>16.756292906178491</v>
      </c>
    </row>
    <row r="46" spans="1:13" x14ac:dyDescent="0.25">
      <c r="A46" s="23">
        <v>39</v>
      </c>
      <c r="B46" s="35" t="s">
        <v>111</v>
      </c>
      <c r="C46" s="9">
        <v>9.8131200000000014</v>
      </c>
      <c r="D46" s="22">
        <v>1021</v>
      </c>
      <c r="E46" s="24">
        <f t="shared" si="10"/>
        <v>14.562550084587306</v>
      </c>
      <c r="F46" s="24">
        <f t="shared" si="11"/>
        <v>5.4935433378986485</v>
      </c>
      <c r="G46" s="24">
        <f t="shared" si="12"/>
        <v>14.506456662101352</v>
      </c>
      <c r="H46" s="50" t="s">
        <v>157</v>
      </c>
      <c r="I46" s="51">
        <v>5</v>
      </c>
      <c r="J46" s="24" t="s">
        <v>166</v>
      </c>
      <c r="K46" s="24">
        <v>5</v>
      </c>
      <c r="L46" s="24">
        <f t="shared" si="13"/>
        <v>2.7467716689493242</v>
      </c>
      <c r="M46" s="24">
        <f t="shared" si="14"/>
        <v>17.253228331050675</v>
      </c>
    </row>
    <row r="47" spans="1:13" x14ac:dyDescent="0.25">
      <c r="A47" s="23">
        <v>40</v>
      </c>
      <c r="B47" s="36" t="s">
        <v>112</v>
      </c>
      <c r="C47" s="9">
        <v>20.492639999999998</v>
      </c>
      <c r="D47" s="22">
        <v>805</v>
      </c>
      <c r="E47" s="24">
        <f t="shared" si="10"/>
        <v>38.570750988142287</v>
      </c>
      <c r="F47" s="24">
        <f t="shared" si="11"/>
        <v>2.0741105099196591</v>
      </c>
      <c r="G47" s="24">
        <f t="shared" si="12"/>
        <v>17.92588949008034</v>
      </c>
      <c r="H47" s="50" t="s">
        <v>158</v>
      </c>
      <c r="I47" s="51">
        <v>5</v>
      </c>
      <c r="J47" s="24" t="s">
        <v>166</v>
      </c>
      <c r="K47" s="24">
        <v>5</v>
      </c>
      <c r="L47" s="24">
        <f t="shared" si="13"/>
        <v>1.0370552549598295</v>
      </c>
      <c r="M47" s="24">
        <f t="shared" si="14"/>
        <v>18.962944745040172</v>
      </c>
    </row>
    <row r="48" spans="1:13" x14ac:dyDescent="0.25">
      <c r="A48" s="23">
        <v>41</v>
      </c>
      <c r="B48" s="37" t="s">
        <v>113</v>
      </c>
      <c r="C48" s="9">
        <v>16.425120000000003</v>
      </c>
      <c r="D48" s="22">
        <v>906</v>
      </c>
      <c r="E48" s="24">
        <f t="shared" si="10"/>
        <v>27.468593216937595</v>
      </c>
      <c r="F48" s="24">
        <f t="shared" si="11"/>
        <v>2.9124170782313912</v>
      </c>
      <c r="G48" s="24">
        <f t="shared" si="12"/>
        <v>17.087582921768607</v>
      </c>
      <c r="H48" s="50" t="s">
        <v>159</v>
      </c>
      <c r="I48" s="51">
        <v>5</v>
      </c>
      <c r="J48" s="24" t="s">
        <v>166</v>
      </c>
      <c r="K48" s="24">
        <v>5</v>
      </c>
      <c r="L48" s="24">
        <f t="shared" si="13"/>
        <v>1.4562085391156956</v>
      </c>
      <c r="M48" s="24">
        <f t="shared" si="14"/>
        <v>18.543791460884304</v>
      </c>
    </row>
    <row r="49" spans="1:13" x14ac:dyDescent="0.25">
      <c r="A49" s="23">
        <v>42</v>
      </c>
      <c r="B49" s="38" t="s">
        <v>114</v>
      </c>
      <c r="C49" s="22">
        <v>8.8737600000000008</v>
      </c>
      <c r="D49" s="22">
        <v>1087</v>
      </c>
      <c r="E49" s="24">
        <f t="shared" si="10"/>
        <v>12.368988876808563</v>
      </c>
      <c r="F49" s="24">
        <f t="shared" si="11"/>
        <v>6.4677881754746585</v>
      </c>
      <c r="G49" s="24">
        <f t="shared" si="12"/>
        <v>13.532211824525341</v>
      </c>
      <c r="H49" s="50" t="s">
        <v>160</v>
      </c>
      <c r="I49" s="51">
        <v>5</v>
      </c>
      <c r="J49" s="24" t="s">
        <v>166</v>
      </c>
      <c r="K49" s="24">
        <v>5</v>
      </c>
      <c r="L49" s="24">
        <f t="shared" si="13"/>
        <v>3.2338940877373292</v>
      </c>
      <c r="M49" s="24">
        <f t="shared" si="14"/>
        <v>16.76610591226267</v>
      </c>
    </row>
    <row r="50" spans="1:13" x14ac:dyDescent="0.25">
      <c r="A50" s="23">
        <v>43</v>
      </c>
      <c r="B50" s="39" t="s">
        <v>115</v>
      </c>
      <c r="C50" s="22">
        <v>0.38304000000000005</v>
      </c>
      <c r="D50" s="22">
        <v>0.16</v>
      </c>
      <c r="E50" s="24">
        <f t="shared" si="10"/>
        <v>3627.2727272727275</v>
      </c>
      <c r="F50" s="24">
        <f t="shared" si="11"/>
        <v>2.2055137844611529E-2</v>
      </c>
      <c r="G50" s="24">
        <f t="shared" si="12"/>
        <v>19.97794486215539</v>
      </c>
      <c r="H50" s="50" t="s">
        <v>161</v>
      </c>
      <c r="I50" s="51">
        <v>5</v>
      </c>
      <c r="J50" s="24" t="s">
        <v>169</v>
      </c>
      <c r="K50" s="24">
        <v>0</v>
      </c>
      <c r="L50" s="24">
        <f t="shared" si="13"/>
        <v>1.1027568922305764E-2</v>
      </c>
      <c r="M50" s="24">
        <f t="shared" si="14"/>
        <v>19.988972431077695</v>
      </c>
    </row>
  </sheetData>
  <pageMargins left="0.70866141732283472" right="0.70866141732283472" top="0.35433070866141736" bottom="0.35433070866141736" header="7.874015748031496E-2" footer="0.11811023622047245"/>
  <pageSetup paperSize="9" scale="70" orientation="landscape" r:id="rId1"/>
  <headerFooter>
    <oddFooter>&amp;Z&amp;F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Library and Clean</vt:lpstr>
      <vt:lpstr>Library analysis</vt:lpstr>
    </vt:vector>
  </TitlesOfParts>
  <Company>Institute of Environmental Science and Research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Una Ren</dc:creator>
  <cp:lastModifiedBy>Matt Storey</cp:lastModifiedBy>
  <cp:lastPrinted>2020-04-30T23:21:45Z</cp:lastPrinted>
  <dcterms:created xsi:type="dcterms:W3CDTF">2016-02-03T00:43:34Z</dcterms:created>
  <dcterms:modified xsi:type="dcterms:W3CDTF">2020-05-29T00:38:36Z</dcterms:modified>
  <cp:contentStatus/>
</cp:coreProperties>
</file>