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opentrons_protocols\Example_data\"/>
    </mc:Choice>
  </mc:AlternateContent>
  <xr:revisionPtr revIDLastSave="0" documentId="13_ncr:1_{672F9E63-C599-43C2-BCEA-5F0317BB586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Library and Clean" sheetId="1" r:id="rId1"/>
    <sheet name="Library 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4" i="3" l="1"/>
  <c r="E76" i="3" l="1"/>
  <c r="F76" i="3" s="1"/>
  <c r="G76" i="3" s="1"/>
  <c r="E77" i="3"/>
  <c r="F77" i="3" s="1"/>
  <c r="G77" i="3" s="1"/>
  <c r="E78" i="3"/>
  <c r="L78" i="3" s="1"/>
  <c r="M78" i="3" s="1"/>
  <c r="E79" i="3"/>
  <c r="F79" i="3" s="1"/>
  <c r="G79" i="3" s="1"/>
  <c r="E80" i="3"/>
  <c r="F80" i="3" s="1"/>
  <c r="G80" i="3" s="1"/>
  <c r="E81" i="3"/>
  <c r="F81" i="3" s="1"/>
  <c r="G81" i="3" s="1"/>
  <c r="E82" i="3"/>
  <c r="F82" i="3" s="1"/>
  <c r="G82" i="3" s="1"/>
  <c r="E83" i="3"/>
  <c r="F83" i="3" s="1"/>
  <c r="G83" i="3" s="1"/>
  <c r="E84" i="3"/>
  <c r="F84" i="3" s="1"/>
  <c r="G84" i="3" s="1"/>
  <c r="E62" i="3"/>
  <c r="L62" i="3" s="1"/>
  <c r="M62" i="3" s="1"/>
  <c r="E63" i="3"/>
  <c r="L63" i="3" s="1"/>
  <c r="M63" i="3" s="1"/>
  <c r="E64" i="3"/>
  <c r="L64" i="3" s="1"/>
  <c r="M64" i="3" s="1"/>
  <c r="E65" i="3"/>
  <c r="F65" i="3" s="1"/>
  <c r="G65" i="3" s="1"/>
  <c r="E66" i="3"/>
  <c r="L66" i="3" s="1"/>
  <c r="M66" i="3" s="1"/>
  <c r="E67" i="3"/>
  <c r="L67" i="3" s="1"/>
  <c r="M67" i="3" s="1"/>
  <c r="E68" i="3"/>
  <c r="L68" i="3" s="1"/>
  <c r="M68" i="3" s="1"/>
  <c r="E69" i="3"/>
  <c r="F69" i="3" s="1"/>
  <c r="G69" i="3" s="1"/>
  <c r="E70" i="3"/>
  <c r="L70" i="3" s="1"/>
  <c r="M70" i="3" s="1"/>
  <c r="F70" i="3"/>
  <c r="G70" i="3" s="1"/>
  <c r="E71" i="3"/>
  <c r="L71" i="3" s="1"/>
  <c r="M71" i="3" s="1"/>
  <c r="E72" i="3"/>
  <c r="L72" i="3" s="1"/>
  <c r="M72" i="3" s="1"/>
  <c r="E73" i="3"/>
  <c r="F73" i="3" s="1"/>
  <c r="G73" i="3" s="1"/>
  <c r="E74" i="3"/>
  <c r="L74" i="3" s="1"/>
  <c r="M74" i="3" s="1"/>
  <c r="E75" i="3"/>
  <c r="L75" i="3" s="1"/>
  <c r="M75" i="3" s="1"/>
  <c r="E31" i="3"/>
  <c r="F31" i="3" s="1"/>
  <c r="G31" i="3" s="1"/>
  <c r="E32" i="3"/>
  <c r="L32" i="3" s="1"/>
  <c r="M32" i="3" s="1"/>
  <c r="E33" i="3"/>
  <c r="L33" i="3" s="1"/>
  <c r="M33" i="3" s="1"/>
  <c r="E34" i="3"/>
  <c r="F34" i="3" s="1"/>
  <c r="G34" i="3" s="1"/>
  <c r="E35" i="3"/>
  <c r="F35" i="3" s="1"/>
  <c r="G35" i="3" s="1"/>
  <c r="E36" i="3"/>
  <c r="F36" i="3" s="1"/>
  <c r="G36" i="3" s="1"/>
  <c r="E37" i="3"/>
  <c r="L37" i="3" s="1"/>
  <c r="M37" i="3" s="1"/>
  <c r="E38" i="3"/>
  <c r="F38" i="3" s="1"/>
  <c r="G38" i="3" s="1"/>
  <c r="E39" i="3"/>
  <c r="F39" i="3" s="1"/>
  <c r="G39" i="3" s="1"/>
  <c r="E40" i="3"/>
  <c r="L40" i="3" s="1"/>
  <c r="M40" i="3" s="1"/>
  <c r="E41" i="3"/>
  <c r="L41" i="3" s="1"/>
  <c r="M41" i="3" s="1"/>
  <c r="E42" i="3"/>
  <c r="F42" i="3" s="1"/>
  <c r="G42" i="3" s="1"/>
  <c r="E43" i="3"/>
  <c r="F43" i="3" s="1"/>
  <c r="G43" i="3" s="1"/>
  <c r="E44" i="3"/>
  <c r="L44" i="3" s="1"/>
  <c r="M44" i="3" s="1"/>
  <c r="E45" i="3"/>
  <c r="L45" i="3" s="1"/>
  <c r="M45" i="3" s="1"/>
  <c r="E46" i="3"/>
  <c r="F46" i="3" s="1"/>
  <c r="G46" i="3" s="1"/>
  <c r="E47" i="3"/>
  <c r="F47" i="3" s="1"/>
  <c r="G47" i="3" s="1"/>
  <c r="E48" i="3"/>
  <c r="L48" i="3" s="1"/>
  <c r="M48" i="3" s="1"/>
  <c r="E49" i="3"/>
  <c r="L49" i="3" s="1"/>
  <c r="M49" i="3" s="1"/>
  <c r="E50" i="3"/>
  <c r="F50" i="3" s="1"/>
  <c r="G50" i="3" s="1"/>
  <c r="E51" i="3"/>
  <c r="F51" i="3" s="1"/>
  <c r="G51" i="3" s="1"/>
  <c r="E52" i="3"/>
  <c r="L52" i="3" s="1"/>
  <c r="M52" i="3" s="1"/>
  <c r="E53" i="3"/>
  <c r="L53" i="3" s="1"/>
  <c r="M53" i="3" s="1"/>
  <c r="E54" i="3"/>
  <c r="F54" i="3" s="1"/>
  <c r="G54" i="3" s="1"/>
  <c r="E55" i="3"/>
  <c r="F55" i="3" s="1"/>
  <c r="G55" i="3" s="1"/>
  <c r="E56" i="3"/>
  <c r="L56" i="3" s="1"/>
  <c r="M56" i="3" s="1"/>
  <c r="E57" i="3"/>
  <c r="L57" i="3" s="1"/>
  <c r="M57" i="3" s="1"/>
  <c r="E58" i="3"/>
  <c r="F58" i="3" s="1"/>
  <c r="G58" i="3" s="1"/>
  <c r="E59" i="3"/>
  <c r="F59" i="3" s="1"/>
  <c r="G59" i="3" s="1"/>
  <c r="E60" i="3"/>
  <c r="L60" i="3" s="1"/>
  <c r="M60" i="3" s="1"/>
  <c r="E61" i="3"/>
  <c r="L61" i="3" s="1"/>
  <c r="M61" i="3" s="1"/>
  <c r="L80" i="3" l="1"/>
  <c r="M80" i="3" s="1"/>
  <c r="L31" i="3"/>
  <c r="M31" i="3" s="1"/>
  <c r="F68" i="3"/>
  <c r="G68" i="3" s="1"/>
  <c r="L39" i="3"/>
  <c r="M39" i="3" s="1"/>
  <c r="F60" i="3"/>
  <c r="G60" i="3" s="1"/>
  <c r="L82" i="3"/>
  <c r="M82" i="3" s="1"/>
  <c r="L47" i="3"/>
  <c r="M47" i="3" s="1"/>
  <c r="F44" i="3"/>
  <c r="G44" i="3" s="1"/>
  <c r="F62" i="3"/>
  <c r="G62" i="3" s="1"/>
  <c r="M84" i="3"/>
  <c r="F53" i="3"/>
  <c r="G53" i="3" s="1"/>
  <c r="F48" i="3"/>
  <c r="G48" i="3" s="1"/>
  <c r="L43" i="3"/>
  <c r="M43" i="3" s="1"/>
  <c r="F40" i="3"/>
  <c r="G40" i="3" s="1"/>
  <c r="F32" i="3"/>
  <c r="G32" i="3" s="1"/>
  <c r="F72" i="3"/>
  <c r="G72" i="3" s="1"/>
  <c r="F64" i="3"/>
  <c r="G64" i="3" s="1"/>
  <c r="L77" i="3"/>
  <c r="M77" i="3" s="1"/>
  <c r="L59" i="3"/>
  <c r="M59" i="3" s="1"/>
  <c r="F49" i="3"/>
  <c r="G49" i="3" s="1"/>
  <c r="F33" i="3"/>
  <c r="G33" i="3" s="1"/>
  <c r="F74" i="3"/>
  <c r="G74" i="3" s="1"/>
  <c r="F66" i="3"/>
  <c r="G66" i="3" s="1"/>
  <c r="L81" i="3"/>
  <c r="M81" i="3" s="1"/>
  <c r="F78" i="3"/>
  <c r="G78" i="3" s="1"/>
  <c r="L76" i="3"/>
  <c r="M76" i="3" s="1"/>
  <c r="F61" i="3"/>
  <c r="G61" i="3" s="1"/>
  <c r="F57" i="3"/>
  <c r="G57" i="3" s="1"/>
  <c r="F56" i="3"/>
  <c r="G56" i="3" s="1"/>
  <c r="F52" i="3"/>
  <c r="G52" i="3" s="1"/>
  <c r="L36" i="3"/>
  <c r="M36" i="3" s="1"/>
  <c r="L35" i="3"/>
  <c r="M35" i="3" s="1"/>
  <c r="L55" i="3"/>
  <c r="M55" i="3" s="1"/>
  <c r="L51" i="3"/>
  <c r="M51" i="3" s="1"/>
  <c r="F45" i="3"/>
  <c r="G45" i="3" s="1"/>
  <c r="F41" i="3"/>
  <c r="G41" i="3" s="1"/>
  <c r="F37" i="3"/>
  <c r="G37" i="3" s="1"/>
  <c r="L83" i="3"/>
  <c r="M83" i="3" s="1"/>
  <c r="L79" i="3"/>
  <c r="M79" i="3" s="1"/>
  <c r="F75" i="3"/>
  <c r="G75" i="3" s="1"/>
  <c r="L73" i="3"/>
  <c r="M73" i="3" s="1"/>
  <c r="F71" i="3"/>
  <c r="G71" i="3" s="1"/>
  <c r="L69" i="3"/>
  <c r="M69" i="3" s="1"/>
  <c r="F67" i="3"/>
  <c r="G67" i="3" s="1"/>
  <c r="L65" i="3"/>
  <c r="M65" i="3" s="1"/>
  <c r="F63" i="3"/>
  <c r="G63" i="3" s="1"/>
  <c r="L58" i="3"/>
  <c r="M58" i="3" s="1"/>
  <c r="L50" i="3"/>
  <c r="M50" i="3" s="1"/>
  <c r="L54" i="3"/>
  <c r="M54" i="3" s="1"/>
  <c r="L46" i="3"/>
  <c r="M46" i="3" s="1"/>
  <c r="L42" i="3"/>
  <c r="M42" i="3" s="1"/>
  <c r="L38" i="3"/>
  <c r="M38" i="3" s="1"/>
  <c r="L34" i="3"/>
  <c r="M34" i="3" s="1"/>
  <c r="E26" i="3"/>
  <c r="L26" i="3" s="1"/>
  <c r="M26" i="3" s="1"/>
  <c r="E27" i="3"/>
  <c r="F27" i="3" s="1"/>
  <c r="G27" i="3" s="1"/>
  <c r="E28" i="3"/>
  <c r="F28" i="3" s="1"/>
  <c r="G28" i="3" s="1"/>
  <c r="E29" i="3"/>
  <c r="L29" i="3" s="1"/>
  <c r="M29" i="3" s="1"/>
  <c r="E30" i="3"/>
  <c r="F30" i="3" s="1"/>
  <c r="G30" i="3" s="1"/>
  <c r="F26" i="3" l="1"/>
  <c r="G26" i="3" s="1"/>
  <c r="L30" i="3"/>
  <c r="M30" i="3" s="1"/>
  <c r="L28" i="3"/>
  <c r="M28" i="3" s="1"/>
  <c r="F29" i="3"/>
  <c r="G29" i="3" s="1"/>
  <c r="L27" i="3"/>
  <c r="M27" i="3" s="1"/>
  <c r="E11" i="3" l="1"/>
  <c r="F11" i="3" s="1"/>
  <c r="G11" i="3" s="1"/>
  <c r="E12" i="3"/>
  <c r="L12" i="3" s="1"/>
  <c r="M12" i="3" s="1"/>
  <c r="E13" i="3"/>
  <c r="F13" i="3" s="1"/>
  <c r="G13" i="3" s="1"/>
  <c r="E14" i="3"/>
  <c r="F14" i="3" s="1"/>
  <c r="G14" i="3" s="1"/>
  <c r="E15" i="3"/>
  <c r="F15" i="3" s="1"/>
  <c r="G15" i="3" s="1"/>
  <c r="E16" i="3"/>
  <c r="L16" i="3" s="1"/>
  <c r="M16" i="3" s="1"/>
  <c r="E17" i="3"/>
  <c r="F17" i="3" s="1"/>
  <c r="G17" i="3" s="1"/>
  <c r="E18" i="3"/>
  <c r="F18" i="3" s="1"/>
  <c r="G18" i="3" s="1"/>
  <c r="E19" i="3"/>
  <c r="F19" i="3" s="1"/>
  <c r="G19" i="3" s="1"/>
  <c r="E20" i="3"/>
  <c r="L20" i="3" s="1"/>
  <c r="M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L25" i="3" s="1"/>
  <c r="M25" i="3" s="1"/>
  <c r="L11" i="3" l="1"/>
  <c r="M11" i="3" s="1"/>
  <c r="L21" i="3"/>
  <c r="M21" i="3" s="1"/>
  <c r="L17" i="3"/>
  <c r="M17" i="3" s="1"/>
  <c r="L19" i="3"/>
  <c r="M19" i="3" s="1"/>
  <c r="L15" i="3"/>
  <c r="M15" i="3" s="1"/>
  <c r="L13" i="3"/>
  <c r="M13" i="3" s="1"/>
  <c r="F25" i="3"/>
  <c r="G25" i="3" s="1"/>
  <c r="L24" i="3"/>
  <c r="M24" i="3" s="1"/>
  <c r="L23" i="3"/>
  <c r="M23" i="3" s="1"/>
  <c r="L22" i="3"/>
  <c r="M22" i="3" s="1"/>
  <c r="F20" i="3"/>
  <c r="G20" i="3" s="1"/>
  <c r="L18" i="3"/>
  <c r="M18" i="3" s="1"/>
  <c r="F16" i="3"/>
  <c r="G16" i="3" s="1"/>
  <c r="L14" i="3"/>
  <c r="M14" i="3" s="1"/>
  <c r="F12" i="3"/>
  <c r="G12" i="3" s="1"/>
  <c r="E10" i="3" l="1"/>
  <c r="L10" i="3" s="1"/>
  <c r="M10" i="3" s="1"/>
  <c r="E9" i="3"/>
  <c r="L9" i="3" s="1"/>
  <c r="M9" i="3" s="1"/>
  <c r="E8" i="3"/>
  <c r="L8" i="3" s="1"/>
  <c r="F10" i="3" l="1"/>
  <c r="G10" i="3" s="1"/>
  <c r="F9" i="3"/>
  <c r="G9" i="3" s="1"/>
  <c r="F8" i="3"/>
  <c r="G8" i="3" s="1"/>
  <c r="M8" i="3" s="1"/>
</calcChain>
</file>

<file path=xl/sharedStrings.xml><?xml version="1.0" encoding="utf-8"?>
<sst xmlns="http://schemas.openxmlformats.org/spreadsheetml/2006/main" count="315" uniqueCount="243">
  <si>
    <t>Turn on PCR machine</t>
  </si>
  <si>
    <t>Take out NT buffer if not already at Room Temperature</t>
  </si>
  <si>
    <t>Make sure there are no precipitates in the NT buffer</t>
  </si>
  <si>
    <t>Label a 96well PCR plate NTA plate</t>
  </si>
  <si>
    <t>Mix up and down 5 times</t>
  </si>
  <si>
    <t>Run Tagmentation protocol on PCR machine</t>
  </si>
  <si>
    <t xml:space="preserve">Aliquot 7 μl of NT per sample well into strip tubes </t>
  </si>
  <si>
    <t>Tagementation</t>
  </si>
  <si>
    <t>Indexing</t>
  </si>
  <si>
    <t>Check</t>
  </si>
  <si>
    <t>Take out NPM and Index Primers to thaw.</t>
  </si>
  <si>
    <t>Quickly spin down reagents and place on ice.</t>
  </si>
  <si>
    <t>Place NTA plate on the Indexing plate and put the correct primers in correct positions</t>
  </si>
  <si>
    <t>Use multichannel to mix</t>
  </si>
  <si>
    <t>Run index programme, proceed to PCR clean up</t>
  </si>
  <si>
    <t>PCR Clean up</t>
  </si>
  <si>
    <t>Bring enough AMPure XP beads and RSB to RT</t>
  </si>
  <si>
    <t>Label a MIDI plate CAA</t>
  </si>
  <si>
    <t>Vortex AMPure beads until well suspended</t>
  </si>
  <si>
    <t>On stand, remove supernatant</t>
  </si>
  <si>
    <t>Label 96well PCR plate "CAN", date, sample_sheet and your name</t>
  </si>
  <si>
    <t>Label 96well PCR plate "QC", date, sample_sheet and your name</t>
  </si>
  <si>
    <t>Make sure Tagmentation protocol is present:  55C 5mins, hold 10C</t>
  </si>
  <si>
    <t>Cover plate with Microseal B and spin down for 1min at 280xG</t>
  </si>
  <si>
    <t>Sample name</t>
  </si>
  <si>
    <t>RSB</t>
  </si>
  <si>
    <t>SAFE STOPPING POINT: if you need to stop and continue next day, place plate in fridge</t>
  </si>
  <si>
    <t>Transfer 40µl of PCR reaction from NTA to CAA</t>
  </si>
  <si>
    <t>Prepare fresh 80% Ethanol. Make enough so that there are 500µl per sample</t>
  </si>
  <si>
    <t>Add 24µl of AMPure beads to each sample well in CAA, pipette up and down 10x</t>
  </si>
  <si>
    <t>on stand, wash with 200µl 80% ethanol without disturbing the beads</t>
  </si>
  <si>
    <t>Add 30µl of RSB to each well, pipette up and down 10x</t>
  </si>
  <si>
    <t>CAA on magnetic stand, transfer 28µl of supernatant to CAN plate</t>
  </si>
  <si>
    <t>Concentration (ng/µl)</t>
  </si>
  <si>
    <t>nmol/L estimate</t>
  </si>
  <si>
    <t>4nmol/L</t>
  </si>
  <si>
    <t>2nmol/L</t>
  </si>
  <si>
    <t>Average Length (bp)</t>
  </si>
  <si>
    <t>Take out ATM and TD buffer to thaw, invert a few times (do not vortex), spin down and place on ice</t>
  </si>
  <si>
    <t xml:space="preserve">Date: </t>
  </si>
  <si>
    <t xml:space="preserve">Your name: </t>
  </si>
  <si>
    <t xml:space="preserve">Sample Sheet file name: </t>
  </si>
  <si>
    <t xml:space="preserve">Indexing Set: </t>
  </si>
  <si>
    <t>Well</t>
  </si>
  <si>
    <t>Organism</t>
  </si>
  <si>
    <t>Genome size (Mbp)</t>
  </si>
  <si>
    <t>Copy Fragment Analyzer and PicoGreen library quantification results here.</t>
  </si>
  <si>
    <t>Proceed to QC. Run picogreen using  5µl and Fragment Analyzer using 2µl from QC plate</t>
  </si>
  <si>
    <t>On stand, Incubate 30sec, remove supernatant</t>
  </si>
  <si>
    <t>RT for 10min without shaking</t>
  </si>
  <si>
    <t>Place on magnetic stand for 2min until supernatant has cleared</t>
  </si>
  <si>
    <t>Centrifuge NTA plate for 1min at 280 G</t>
  </si>
  <si>
    <t>On stand, allow beads to dry for upto 15min. Use P20 to remove any visible supernatant</t>
  </si>
  <si>
    <t>Add 5µl of ATM to each sample well</t>
  </si>
  <si>
    <t>RT 5min, proceed to indexing</t>
  </si>
  <si>
    <t>Add 15µl of NPM to each sample well in NTA (can use multichannel)</t>
  </si>
  <si>
    <t>Add 5µl of Index 2 Primers to appropriate wells. Replace with new caps</t>
  </si>
  <si>
    <t>Add 5µl of Index 1 Primers to appropriate wells. Replace with new caps</t>
  </si>
  <si>
    <t>Seal plate with new Microseal B and spind down for 1min at 280xG</t>
  </si>
  <si>
    <t>RT for 2min</t>
  </si>
  <si>
    <t>Add 18µl of Resuspension Buffer (RSB) into each sample well in QC plate.</t>
  </si>
  <si>
    <t>Transfer 2µl of each sample from CAN plate to QC plate and pipette up and down to mix</t>
  </si>
  <si>
    <t xml:space="preserve">Make sure index programme is on PCR machine:                                                                                  
72°C for 3 minutes                                                                                                                                         95°C for 30 seconds 
12 cycles – 95°C for 10 seconds ; 55°C for 30 seconds ; 72°C for 30 seconds 
72°C for 5 minutes 
Hold at 4°C 
- 50 μl per reaction 
- Heated Lid 
</t>
  </si>
  <si>
    <t>NexteraXT Library Prep check sheet</t>
  </si>
  <si>
    <t>Ensure sample DNA is diluted to 0.3 ng/µl with molecular grade water</t>
  </si>
  <si>
    <t>Add 10µl of TD to each sample well in NTA plate</t>
  </si>
  <si>
    <t xml:space="preserve">Add 5µl of diluted input DNA (0.3 ng/µl) to each sample well </t>
  </si>
  <si>
    <t>As soon as PCR machine reaches 10°C, remove seal and add 5µl of NT buffer to each well and mix 5 times. Use multichannel</t>
  </si>
  <si>
    <t>Cover plate with new sealing film and spin down for 1min at 280xG</t>
  </si>
  <si>
    <t>Remove from stand - Gently so as not to disturb or disperse the dried bead pellet.</t>
  </si>
  <si>
    <t>Seal CAN plate with Microseal B. Stored in -20C in a plastic bag.</t>
  </si>
  <si>
    <t>NK</t>
  </si>
  <si>
    <t>20200504LP_NK</t>
  </si>
  <si>
    <t>20AR0006</t>
  </si>
  <si>
    <t>20AR0291</t>
  </si>
  <si>
    <t>20AR0302</t>
  </si>
  <si>
    <t>20AR0307</t>
  </si>
  <si>
    <t>CMB200437</t>
  </si>
  <si>
    <t>20ER1260</t>
  </si>
  <si>
    <t>20ER1238</t>
  </si>
  <si>
    <t>20ER1257</t>
  </si>
  <si>
    <t>20ER1263</t>
  </si>
  <si>
    <t>20ER1264</t>
  </si>
  <si>
    <t>20ER1265</t>
  </si>
  <si>
    <t>20ER1267</t>
  </si>
  <si>
    <t>CMB200047-3</t>
  </si>
  <si>
    <t>CMB200047-5</t>
  </si>
  <si>
    <t>CMB200047-11</t>
  </si>
  <si>
    <t>CMB2000092-7</t>
  </si>
  <si>
    <t>CMB2000095-1mL</t>
  </si>
  <si>
    <t>CMB200235 100B-6</t>
  </si>
  <si>
    <t>CMB200196-1</t>
  </si>
  <si>
    <t>CMB200231-700-1</t>
  </si>
  <si>
    <t>CMB200231-700-2</t>
  </si>
  <si>
    <t>CMB200232-700-1</t>
  </si>
  <si>
    <t>CMB200232-700-2</t>
  </si>
  <si>
    <t>CMB200235-700-1</t>
  </si>
  <si>
    <t>CMB200235-700-2</t>
  </si>
  <si>
    <t>CMB200237-700-1</t>
  </si>
  <si>
    <t>CMB200237-700-2</t>
  </si>
  <si>
    <t>CMB200237-700-4</t>
  </si>
  <si>
    <t>CMB200266-700-1</t>
  </si>
  <si>
    <t>CMB200267-700-1</t>
  </si>
  <si>
    <t>19AR0281</t>
  </si>
  <si>
    <t>19AR0293</t>
  </si>
  <si>
    <t>19AR0294</t>
  </si>
  <si>
    <t>19AR0295</t>
  </si>
  <si>
    <t>19AR0296</t>
  </si>
  <si>
    <t>19AR0297</t>
  </si>
  <si>
    <t>19AR0306</t>
  </si>
  <si>
    <t>19AR0307</t>
  </si>
  <si>
    <t>19AR0308</t>
  </si>
  <si>
    <t>19AR0309</t>
  </si>
  <si>
    <t>19AR0310</t>
  </si>
  <si>
    <t>19AR0311</t>
  </si>
  <si>
    <t>19AR0312</t>
  </si>
  <si>
    <t>19AR0314</t>
  </si>
  <si>
    <t>19AR0315</t>
  </si>
  <si>
    <t>19AR0316</t>
  </si>
  <si>
    <t>19AR0317</t>
  </si>
  <si>
    <t>19AR0321</t>
  </si>
  <si>
    <t>19AR0322</t>
  </si>
  <si>
    <t>19AR0323</t>
  </si>
  <si>
    <t>19AR0327</t>
  </si>
  <si>
    <t>19AR0328</t>
  </si>
  <si>
    <t>19AR0329</t>
  </si>
  <si>
    <t>19AR0340</t>
  </si>
  <si>
    <t>19AR0341</t>
  </si>
  <si>
    <t>19AR0346</t>
  </si>
  <si>
    <t>19AR0358</t>
  </si>
  <si>
    <t>19AR0360</t>
  </si>
  <si>
    <t>19AR0361</t>
  </si>
  <si>
    <t>19AR0362</t>
  </si>
  <si>
    <t>19AR0363</t>
  </si>
  <si>
    <t>19AR0364</t>
  </si>
  <si>
    <t>19AR0366</t>
  </si>
  <si>
    <t>19AR0367</t>
  </si>
  <si>
    <t>19AR0368</t>
  </si>
  <si>
    <t>19AR0369</t>
  </si>
  <si>
    <t>19AR0370</t>
  </si>
  <si>
    <t>19AR0371</t>
  </si>
  <si>
    <t>19AR0372</t>
  </si>
  <si>
    <t>19AR0373</t>
  </si>
  <si>
    <t>19AR0374</t>
  </si>
  <si>
    <t>19AR0375</t>
  </si>
  <si>
    <t>19AR0376</t>
  </si>
  <si>
    <t>19AR0377</t>
  </si>
  <si>
    <t>19AR0378</t>
  </si>
  <si>
    <t>19AR0379</t>
  </si>
  <si>
    <t>NC</t>
  </si>
  <si>
    <t>Set C</t>
  </si>
  <si>
    <t>P. aeruginosa</t>
  </si>
  <si>
    <t>k. aerogenes</t>
  </si>
  <si>
    <t>E. coli</t>
  </si>
  <si>
    <t>Listeria</t>
  </si>
  <si>
    <t>STEC</t>
  </si>
  <si>
    <t>Salm</t>
  </si>
  <si>
    <t>Salmonella</t>
  </si>
  <si>
    <t>E.coli</t>
  </si>
  <si>
    <t>N. gonorrhoeae</t>
  </si>
  <si>
    <t>Negative Control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</si>
  <si>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</si>
  <si>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</si>
  <si>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</si>
  <si>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</si>
  <si>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</si>
  <si>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</si>
  <si>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</si>
  <si>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</si>
  <si>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</si>
  <si>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</si>
  <si>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</si>
  <si>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</si>
  <si>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</si>
  <si>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</si>
  <si>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</si>
  <si>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</si>
  <si>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</si>
  <si>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</si>
  <si>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</si>
  <si>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</si>
  <si>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</si>
  <si>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</si>
  <si>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</si>
  <si>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</si>
  <si>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</si>
  <si>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</si>
  <si>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</si>
  <si>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</si>
  <si>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</si>
  <si>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</si>
  <si>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</si>
  <si>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</si>
  <si>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</si>
  <si>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</si>
  <si>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</si>
  <si>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</si>
  <si>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</si>
  <si>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</si>
  <si>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</si>
  <si>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</si>
  <si>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</si>
  <si>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</si>
  <si>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</si>
  <si>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</si>
  <si>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</si>
  <si>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</si>
  <si>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</si>
  <si>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</si>
  <si>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</si>
  <si>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</si>
  <si>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</si>
  <si>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</si>
  <si>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</si>
  <si>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</si>
  <si>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</si>
  <si>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</si>
  <si>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</si>
  <si>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</si>
  <si>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</si>
  <si>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</si>
  <si>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</si>
  <si>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</si>
  <si>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</si>
  <si>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</si>
  <si>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</si>
  <si>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</si>
  <si>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</si>
  <si>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</si>
  <si>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</si>
  <si>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</si>
  <si>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</si>
  <si>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</si>
  <si>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</si>
  <si>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</si>
  <si>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</si>
  <si>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</si>
  <si>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</si>
  <si>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Date: 2020/05/04</t>
  </si>
  <si>
    <t>Your name: NK</t>
  </si>
  <si>
    <t>Sample Sheet file name: 20200504LP_NK</t>
  </si>
  <si>
    <r>
      <t>Add to pool (</t>
    </r>
    <r>
      <rPr>
        <b/>
        <sz val="12"/>
        <color theme="1"/>
        <rFont val="Calibri"/>
        <family val="2"/>
      </rPr>
      <t>µl)</t>
    </r>
  </si>
  <si>
    <t>Library prep kit lot number and expiration date: 15032354     2020/09/05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</si>
</sst>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1" fillId="0" borderId="5" xfId="0" applyFont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Border="1" applyAlignment="1">
      <alignment wrapText="1"/>
    </xf>
    <xf numFmtId="2" fontId="0" fillId="0" borderId="0" xfId="0" applyNumberFormat="1" applyFill="1" applyBorder="1"/>
    <xf numFmtId="0" fontId="0" fillId="0" borderId="2" xfId="0" applyFill="1" applyBorder="1"/>
    <xf numFmtId="0" fontId="3" fillId="0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0" xfId="0" applyFont="1" applyBorder="1"/>
    <xf numFmtId="0" fontId="6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 applyProtection="1">
      <alignment horizontal="center"/>
      <protection locked="0"/>
    </xf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 wrapText="1"/>
    </xf>
    <xf numFmtId="14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74"/>
  <sheetViews>
    <sheetView workbookViewId="0">
      <selection activeCell="B6" sqref="B6"/>
    </sheetView>
  </sheetViews>
  <sheetFormatPr defaultRowHeight="15" x14ac:dyDescent="0.25"/>
  <cols>
    <col min="1" max="1" width="8.7109375" customWidth="1"/>
    <col min="2" max="2" width="78.5703125" style="1" customWidth="1"/>
  </cols>
  <sheetData>
    <row r="1" spans="1:2" x14ac:dyDescent="0.25">
      <c r="B1" s="18" t="s">
        <v>63</v>
      </c>
    </row>
    <row r="2" spans="1:2" x14ac:dyDescent="0.25">
      <c r="B2" s="2"/>
    </row>
    <row r="3" spans="1:2" x14ac:dyDescent="0.25">
      <c r="A3" s="17"/>
      <c r="B3" s="16" t="s">
        <v>238</v>
      </c>
    </row>
    <row r="4" spans="1:2" x14ac:dyDescent="0.25">
      <c r="A4" s="17"/>
      <c r="B4" s="16" t="s">
        <v>239</v>
      </c>
    </row>
    <row r="5" spans="1:2" x14ac:dyDescent="0.25">
      <c r="A5" s="17"/>
      <c r="B5" s="16" t="s">
        <v>240</v>
      </c>
    </row>
    <row r="6" spans="1:2" x14ac:dyDescent="0.25">
      <c r="A6" s="17"/>
      <c r="B6" s="16" t="s">
        <v>242</v>
      </c>
    </row>
    <row r="7" spans="1:2" x14ac:dyDescent="0.25">
      <c r="A7" s="17"/>
      <c r="B7" s="19"/>
    </row>
    <row r="8" spans="1:2" x14ac:dyDescent="0.25">
      <c r="A8" s="17"/>
      <c r="B8" s="19"/>
    </row>
    <row r="10" spans="1:2" s="3" customFormat="1" ht="23.25" customHeight="1" x14ac:dyDescent="0.25">
      <c r="A10" s="27" t="s">
        <v>9</v>
      </c>
      <c r="B10" s="28" t="s">
        <v>7</v>
      </c>
    </row>
    <row r="11" spans="1:2" x14ac:dyDescent="0.25">
      <c r="A11" s="9"/>
      <c r="B11" s="11" t="s">
        <v>64</v>
      </c>
    </row>
    <row r="12" spans="1:2" x14ac:dyDescent="0.25">
      <c r="A12" s="9"/>
      <c r="B12" s="11" t="s">
        <v>0</v>
      </c>
    </row>
    <row r="13" spans="1:2" ht="18" customHeight="1" x14ac:dyDescent="0.25">
      <c r="A13" s="9"/>
      <c r="B13" s="11" t="s">
        <v>22</v>
      </c>
    </row>
    <row r="14" spans="1:2" ht="30" x14ac:dyDescent="0.25">
      <c r="A14" s="9"/>
      <c r="B14" s="11" t="s">
        <v>38</v>
      </c>
    </row>
    <row r="15" spans="1:2" x14ac:dyDescent="0.25">
      <c r="A15" s="9"/>
      <c r="B15" s="11" t="s">
        <v>1</v>
      </c>
    </row>
    <row r="16" spans="1:2" x14ac:dyDescent="0.25">
      <c r="A16" s="9"/>
      <c r="B16" s="11" t="s">
        <v>2</v>
      </c>
    </row>
    <row r="17" spans="1:2" x14ac:dyDescent="0.25">
      <c r="A17" s="9"/>
      <c r="B17" s="11" t="s">
        <v>3</v>
      </c>
    </row>
    <row r="18" spans="1:2" x14ac:dyDescent="0.25">
      <c r="A18" s="9"/>
      <c r="B18" s="11" t="s">
        <v>6</v>
      </c>
    </row>
    <row r="19" spans="1:2" x14ac:dyDescent="0.25">
      <c r="A19" s="29"/>
      <c r="B19" s="30"/>
    </row>
    <row r="20" spans="1:2" x14ac:dyDescent="0.25">
      <c r="A20" s="9"/>
      <c r="B20" s="11" t="s">
        <v>65</v>
      </c>
    </row>
    <row r="21" spans="1:2" x14ac:dyDescent="0.25">
      <c r="A21" s="9"/>
      <c r="B21" s="11" t="s">
        <v>66</v>
      </c>
    </row>
    <row r="22" spans="1:2" x14ac:dyDescent="0.25">
      <c r="A22" s="9"/>
      <c r="B22" s="11" t="s">
        <v>53</v>
      </c>
    </row>
    <row r="23" spans="1:2" x14ac:dyDescent="0.25">
      <c r="A23" s="9"/>
      <c r="B23" s="11" t="s">
        <v>4</v>
      </c>
    </row>
    <row r="24" spans="1:2" x14ac:dyDescent="0.25">
      <c r="A24" s="9"/>
      <c r="B24" s="11" t="s">
        <v>23</v>
      </c>
    </row>
    <row r="25" spans="1:2" x14ac:dyDescent="0.25">
      <c r="A25" s="9"/>
      <c r="B25" s="11" t="s">
        <v>5</v>
      </c>
    </row>
    <row r="26" spans="1:2" ht="30" x14ac:dyDescent="0.25">
      <c r="A26" s="9"/>
      <c r="B26" s="11" t="s">
        <v>67</v>
      </c>
    </row>
    <row r="27" spans="1:2" x14ac:dyDescent="0.25">
      <c r="A27" s="9"/>
      <c r="B27" s="11" t="s">
        <v>68</v>
      </c>
    </row>
    <row r="28" spans="1:2" x14ac:dyDescent="0.25">
      <c r="A28" s="9"/>
      <c r="B28" s="11" t="s">
        <v>54</v>
      </c>
    </row>
    <row r="29" spans="1:2" x14ac:dyDescent="0.25">
      <c r="A29" s="9"/>
      <c r="B29" s="11"/>
    </row>
    <row r="30" spans="1:2" x14ac:dyDescent="0.25">
      <c r="A30" s="10"/>
      <c r="B30" s="14"/>
    </row>
    <row r="31" spans="1:2" ht="27.75" customHeight="1" x14ac:dyDescent="0.25">
      <c r="A31" s="27" t="s">
        <v>9</v>
      </c>
      <c r="B31" s="31" t="s">
        <v>8</v>
      </c>
    </row>
    <row r="32" spans="1:2" ht="135" x14ac:dyDescent="0.25">
      <c r="A32" s="20"/>
      <c r="B32" s="15" t="s">
        <v>62</v>
      </c>
    </row>
    <row r="33" spans="1:68" x14ac:dyDescent="0.25">
      <c r="A33" s="9"/>
      <c r="B33" s="6" t="s">
        <v>10</v>
      </c>
    </row>
    <row r="34" spans="1:68" x14ac:dyDescent="0.25">
      <c r="A34" s="9"/>
      <c r="B34" s="11" t="s">
        <v>11</v>
      </c>
    </row>
    <row r="35" spans="1:68" x14ac:dyDescent="0.25">
      <c r="A35" s="33"/>
      <c r="B35" s="34"/>
    </row>
    <row r="36" spans="1:68" s="13" customFormat="1" x14ac:dyDescent="0.25">
      <c r="A36" s="32"/>
      <c r="B36" s="35" t="s">
        <v>12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1:68" x14ac:dyDescent="0.25">
      <c r="A37" s="9"/>
      <c r="B37" s="11" t="s">
        <v>55</v>
      </c>
    </row>
    <row r="38" spans="1:68" x14ac:dyDescent="0.25">
      <c r="A38" s="9"/>
      <c r="B38" s="11" t="s">
        <v>56</v>
      </c>
    </row>
    <row r="39" spans="1:68" x14ac:dyDescent="0.25">
      <c r="A39" s="9"/>
      <c r="B39" s="11" t="s">
        <v>57</v>
      </c>
    </row>
    <row r="40" spans="1:68" x14ac:dyDescent="0.25">
      <c r="A40" s="9"/>
      <c r="B40" s="11" t="s">
        <v>13</v>
      </c>
    </row>
    <row r="41" spans="1:68" x14ac:dyDescent="0.25">
      <c r="A41" s="9"/>
      <c r="B41" s="11" t="s">
        <v>58</v>
      </c>
    </row>
    <row r="42" spans="1:68" x14ac:dyDescent="0.25">
      <c r="A42" s="9"/>
      <c r="B42" s="11" t="s">
        <v>14</v>
      </c>
    </row>
    <row r="43" spans="1:68" x14ac:dyDescent="0.25">
      <c r="A43" s="10"/>
      <c r="B43" s="14"/>
    </row>
    <row r="44" spans="1:68" ht="15.75" customHeight="1" x14ac:dyDescent="0.25">
      <c r="A44" s="10"/>
      <c r="B44" s="23" t="s">
        <v>26</v>
      </c>
    </row>
    <row r="46" spans="1:68" ht="16.5" customHeight="1" x14ac:dyDescent="0.25">
      <c r="A46" s="7"/>
      <c r="B46" s="4" t="s">
        <v>15</v>
      </c>
    </row>
    <row r="47" spans="1:68" ht="16.5" customHeight="1" x14ac:dyDescent="0.25">
      <c r="A47" s="8"/>
      <c r="B47" s="5"/>
    </row>
    <row r="48" spans="1:68" ht="16.5" customHeight="1" x14ac:dyDescent="0.25">
      <c r="A48" s="9"/>
      <c r="B48" s="11" t="s">
        <v>16</v>
      </c>
    </row>
    <row r="49" spans="1:2" ht="16.5" customHeight="1" x14ac:dyDescent="0.25">
      <c r="A49" s="9"/>
      <c r="B49" s="11" t="s">
        <v>28</v>
      </c>
    </row>
    <row r="50" spans="1:2" ht="16.5" customHeight="1" x14ac:dyDescent="0.25">
      <c r="A50" s="9"/>
      <c r="B50" s="11" t="s">
        <v>17</v>
      </c>
    </row>
    <row r="51" spans="1:2" ht="16.5" customHeight="1" x14ac:dyDescent="0.25">
      <c r="A51" s="13"/>
      <c r="B51" s="12"/>
    </row>
    <row r="52" spans="1:2" ht="16.5" customHeight="1" x14ac:dyDescent="0.25">
      <c r="A52" s="9"/>
      <c r="B52" s="11" t="s">
        <v>51</v>
      </c>
    </row>
    <row r="53" spans="1:2" ht="16.5" customHeight="1" x14ac:dyDescent="0.25">
      <c r="A53" s="9"/>
      <c r="B53" s="11" t="s">
        <v>27</v>
      </c>
    </row>
    <row r="54" spans="1:2" ht="16.5" customHeight="1" x14ac:dyDescent="0.25">
      <c r="A54" s="9"/>
      <c r="B54" s="11" t="s">
        <v>18</v>
      </c>
    </row>
    <row r="55" spans="1:2" ht="16.5" customHeight="1" x14ac:dyDescent="0.25">
      <c r="A55" s="9"/>
      <c r="B55" s="11" t="s">
        <v>29</v>
      </c>
    </row>
    <row r="56" spans="1:2" ht="16.5" customHeight="1" x14ac:dyDescent="0.25">
      <c r="A56" s="9"/>
      <c r="B56" s="11" t="s">
        <v>49</v>
      </c>
    </row>
    <row r="57" spans="1:2" ht="16.5" customHeight="1" x14ac:dyDescent="0.25">
      <c r="A57" s="9"/>
      <c r="B57" s="11" t="s">
        <v>50</v>
      </c>
    </row>
    <row r="58" spans="1:2" ht="16.5" customHeight="1" x14ac:dyDescent="0.25">
      <c r="A58" s="9"/>
      <c r="B58" s="11" t="s">
        <v>19</v>
      </c>
    </row>
    <row r="59" spans="1:2" ht="16.5" customHeight="1" x14ac:dyDescent="0.25">
      <c r="A59" s="9"/>
      <c r="B59" s="11" t="s">
        <v>30</v>
      </c>
    </row>
    <row r="60" spans="1:2" ht="16.5" customHeight="1" x14ac:dyDescent="0.25">
      <c r="A60" s="9"/>
      <c r="B60" s="11" t="s">
        <v>48</v>
      </c>
    </row>
    <row r="61" spans="1:2" ht="16.5" customHeight="1" x14ac:dyDescent="0.25">
      <c r="A61" s="9"/>
      <c r="B61" s="11" t="s">
        <v>30</v>
      </c>
    </row>
    <row r="62" spans="1:2" ht="16.5" customHeight="1" x14ac:dyDescent="0.25">
      <c r="A62" s="9"/>
      <c r="B62" s="11" t="s">
        <v>48</v>
      </c>
    </row>
    <row r="63" spans="1:2" ht="16.5" customHeight="1" x14ac:dyDescent="0.25">
      <c r="A63" s="9"/>
      <c r="B63" s="11" t="s">
        <v>52</v>
      </c>
    </row>
    <row r="64" spans="1:2" ht="16.5" customHeight="1" x14ac:dyDescent="0.25">
      <c r="A64" s="9"/>
      <c r="B64" s="11" t="s">
        <v>69</v>
      </c>
    </row>
    <row r="65" spans="1:2" ht="16.5" customHeight="1" x14ac:dyDescent="0.25">
      <c r="A65" s="9"/>
      <c r="B65" s="11" t="s">
        <v>31</v>
      </c>
    </row>
    <row r="66" spans="1:2" ht="16.5" customHeight="1" x14ac:dyDescent="0.25">
      <c r="A66" s="9"/>
      <c r="B66" s="11" t="s">
        <v>59</v>
      </c>
    </row>
    <row r="67" spans="1:2" ht="16.5" customHeight="1" x14ac:dyDescent="0.25">
      <c r="A67" s="9"/>
      <c r="B67" s="11" t="s">
        <v>50</v>
      </c>
    </row>
    <row r="68" spans="1:2" ht="16.5" customHeight="1" x14ac:dyDescent="0.25">
      <c r="A68" s="9"/>
      <c r="B68" s="11" t="s">
        <v>20</v>
      </c>
    </row>
    <row r="69" spans="1:2" ht="16.5" customHeight="1" x14ac:dyDescent="0.25">
      <c r="A69" s="9"/>
      <c r="B69" s="11" t="s">
        <v>32</v>
      </c>
    </row>
    <row r="70" spans="1:2" ht="16.5" customHeight="1" x14ac:dyDescent="0.25">
      <c r="A70" s="9"/>
      <c r="B70" s="11" t="s">
        <v>21</v>
      </c>
    </row>
    <row r="71" spans="1:2" ht="16.5" customHeight="1" x14ac:dyDescent="0.25">
      <c r="A71" s="9"/>
      <c r="B71" s="11" t="s">
        <v>60</v>
      </c>
    </row>
    <row r="72" spans="1:2" ht="16.5" customHeight="1" x14ac:dyDescent="0.25">
      <c r="A72" s="9"/>
      <c r="B72" s="11" t="s">
        <v>61</v>
      </c>
    </row>
    <row r="73" spans="1:2" ht="16.5" customHeight="1" x14ac:dyDescent="0.25">
      <c r="A73" s="9"/>
      <c r="B73" s="11" t="s">
        <v>70</v>
      </c>
    </row>
    <row r="74" spans="1:2" ht="16.5" customHeight="1" x14ac:dyDescent="0.25">
      <c r="A74" s="9"/>
      <c r="B74" s="11" t="s">
        <v>47</v>
      </c>
    </row>
  </sheetData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4"/>
  <sheetViews>
    <sheetView tabSelected="1" topLeftCell="A58" workbookViewId="0">
      <selection activeCell="L84" sqref="L84"/>
    </sheetView>
  </sheetViews>
  <sheetFormatPr defaultColWidth="9.140625" defaultRowHeight="18.75" x14ac:dyDescent="0.3"/>
  <cols>
    <col min="1" max="1" width="9.28515625" style="52" bestFit="1" customWidth="1"/>
    <col min="2" max="2" width="27" style="58" customWidth="1"/>
    <col min="3" max="3" width="17" style="58" customWidth="1"/>
    <col min="4" max="4" width="12.5703125" style="58" customWidth="1"/>
    <col min="5" max="5" width="14.140625" style="58" customWidth="1"/>
    <col min="6" max="6" width="9.28515625" style="59" bestFit="1" customWidth="1"/>
    <col min="7" max="7" width="10" style="58" bestFit="1" customWidth="1"/>
    <col min="8" max="8" width="9.140625" style="60"/>
    <col min="9" max="9" width="9.28515625" style="58" bestFit="1" customWidth="1"/>
    <col min="10" max="10" width="27.140625" style="58" customWidth="1"/>
    <col min="11" max="11" width="9" style="58" customWidth="1"/>
    <col min="12" max="12" width="9.28515625" style="60" bestFit="1" customWidth="1"/>
    <col min="13" max="13" width="10" style="60" bestFit="1" customWidth="1"/>
    <col min="14" max="16384" width="9.140625" style="10"/>
  </cols>
  <sheetData>
    <row r="1" spans="1:15" x14ac:dyDescent="0.3">
      <c r="B1" s="53" t="s">
        <v>46</v>
      </c>
      <c r="C1" s="53"/>
      <c r="D1" s="53"/>
      <c r="E1" s="53"/>
      <c r="F1" s="54"/>
      <c r="G1" s="53"/>
      <c r="H1" s="55"/>
      <c r="I1" s="53"/>
      <c r="J1" s="53"/>
      <c r="K1" s="53"/>
      <c r="L1" s="55"/>
      <c r="M1" s="55"/>
      <c r="N1"/>
      <c r="O1"/>
    </row>
    <row r="2" spans="1:15" x14ac:dyDescent="0.3">
      <c r="B2" s="56" t="s">
        <v>39</v>
      </c>
      <c r="C2" s="57">
        <v>43955</v>
      </c>
      <c r="D2" s="53"/>
      <c r="E2" s="53"/>
      <c r="F2" s="54"/>
      <c r="G2" s="53"/>
      <c r="H2" s="55"/>
      <c r="I2" s="53"/>
      <c r="J2" s="53"/>
      <c r="K2" s="53"/>
      <c r="L2" s="55"/>
      <c r="M2" s="55"/>
      <c r="N2"/>
      <c r="O2"/>
    </row>
    <row r="3" spans="1:15" x14ac:dyDescent="0.3">
      <c r="B3" s="56" t="s">
        <v>40</v>
      </c>
      <c r="C3" s="53" t="s">
        <v>71</v>
      </c>
      <c r="D3" s="53"/>
      <c r="E3" s="53"/>
      <c r="F3" s="54"/>
      <c r="G3" s="53"/>
      <c r="H3" s="55"/>
      <c r="I3" s="53"/>
      <c r="J3" s="53"/>
      <c r="K3" s="53"/>
      <c r="L3" s="55"/>
      <c r="M3" s="55"/>
      <c r="N3"/>
      <c r="O3"/>
    </row>
    <row r="4" spans="1:15" ht="37.5" x14ac:dyDescent="0.3">
      <c r="B4" s="56" t="s">
        <v>41</v>
      </c>
      <c r="C4" s="53" t="s">
        <v>72</v>
      </c>
      <c r="D4" s="53"/>
      <c r="E4" s="53"/>
      <c r="F4" s="54"/>
      <c r="G4" s="53"/>
      <c r="H4" s="55"/>
      <c r="I4" s="53"/>
      <c r="J4" s="53"/>
      <c r="K4" s="53"/>
      <c r="L4" s="55"/>
      <c r="M4" s="55"/>
      <c r="N4"/>
      <c r="O4"/>
    </row>
    <row r="5" spans="1:15" x14ac:dyDescent="0.3">
      <c r="B5" s="56" t="s">
        <v>42</v>
      </c>
      <c r="C5" s="53" t="s">
        <v>150</v>
      </c>
      <c r="D5" s="53"/>
      <c r="E5" s="53"/>
      <c r="F5" s="54"/>
      <c r="G5" s="53"/>
      <c r="H5" s="55"/>
      <c r="I5" s="53"/>
      <c r="J5" s="53"/>
      <c r="K5" s="53"/>
      <c r="L5" s="55"/>
      <c r="M5" s="55"/>
      <c r="N5"/>
      <c r="O5"/>
    </row>
    <row r="6" spans="1:15" x14ac:dyDescent="0.3">
      <c r="B6" s="53"/>
      <c r="C6" s="53"/>
      <c r="D6" s="53"/>
      <c r="E6" s="53"/>
      <c r="F6" s="54"/>
      <c r="G6" s="53"/>
      <c r="H6" s="55"/>
      <c r="I6" s="53"/>
      <c r="J6" s="53"/>
      <c r="K6" s="53"/>
      <c r="L6" s="55"/>
      <c r="M6" s="55"/>
      <c r="N6"/>
      <c r="O6"/>
    </row>
    <row r="7" spans="1:15" ht="44.25" customHeight="1" x14ac:dyDescent="0.25">
      <c r="A7" s="36"/>
      <c r="B7" s="37" t="s">
        <v>24</v>
      </c>
      <c r="C7" s="37" t="s">
        <v>33</v>
      </c>
      <c r="D7" s="37" t="s">
        <v>37</v>
      </c>
      <c r="E7" s="38" t="s">
        <v>34</v>
      </c>
      <c r="F7" s="39" t="s">
        <v>35</v>
      </c>
      <c r="G7" s="37" t="s">
        <v>25</v>
      </c>
      <c r="H7" s="37" t="s">
        <v>43</v>
      </c>
      <c r="I7" s="37" t="s">
        <v>241</v>
      </c>
      <c r="J7" s="37" t="s">
        <v>44</v>
      </c>
      <c r="K7" s="37" t="s">
        <v>45</v>
      </c>
      <c r="L7" s="38" t="s">
        <v>36</v>
      </c>
      <c r="M7" s="40" t="s">
        <v>25</v>
      </c>
      <c r="N7" s="25"/>
      <c r="O7" s="22"/>
    </row>
    <row r="8" spans="1:15" ht="15.75" x14ac:dyDescent="0.25">
      <c r="A8" s="36">
        <v>1</v>
      </c>
      <c r="B8" s="41" t="s">
        <v>73</v>
      </c>
      <c r="C8" s="42">
        <v>22.038959999999999</v>
      </c>
      <c r="D8" s="43">
        <v>1410</v>
      </c>
      <c r="E8" s="42">
        <f>(C8*10^6)/(660*D8)</f>
        <v>23.682527401676339</v>
      </c>
      <c r="F8" s="44">
        <f>4*20/E8</f>
        <v>3.378017837502314</v>
      </c>
      <c r="G8" s="42">
        <f>20-F8</f>
        <v>16.621982162497687</v>
      </c>
      <c r="H8" s="42" t="s">
        <v>161</v>
      </c>
      <c r="I8" s="42">
        <v>6.5</v>
      </c>
      <c r="J8" s="42" t="s">
        <v>151</v>
      </c>
      <c r="K8" s="42">
        <v>6.5</v>
      </c>
      <c r="L8" s="42">
        <f>2*20/E8</f>
        <v>1.689008918751157</v>
      </c>
      <c r="M8" s="45">
        <f>20-L8</f>
        <v>18.310991081248844</v>
      </c>
      <c r="N8" s="26"/>
      <c r="O8" s="24"/>
    </row>
    <row r="9" spans="1:15" ht="15.75" x14ac:dyDescent="0.25">
      <c r="A9" s="36">
        <v>2</v>
      </c>
      <c r="B9" s="41" t="s">
        <v>74</v>
      </c>
      <c r="C9" s="42">
        <v>4.4334400000000009</v>
      </c>
      <c r="D9" s="43">
        <v>1281</v>
      </c>
      <c r="E9" s="42">
        <f t="shared" ref="E9:E11" si="0">(C9*10^6)/(660*D9)</f>
        <v>5.2438199323445236</v>
      </c>
      <c r="F9" s="44">
        <f t="shared" ref="F9:F11" si="1">4*20/E9</f>
        <v>15.25605398967844</v>
      </c>
      <c r="G9" s="42">
        <f t="shared" ref="G9:G11" si="2">20-F9</f>
        <v>4.7439460103215598</v>
      </c>
      <c r="H9" s="42" t="s">
        <v>162</v>
      </c>
      <c r="I9" s="42">
        <v>10</v>
      </c>
      <c r="J9" s="42" t="s">
        <v>152</v>
      </c>
      <c r="K9" s="42">
        <v>5</v>
      </c>
      <c r="L9" s="46">
        <f t="shared" ref="L9:L11" si="3">2*20/E9</f>
        <v>7.6280269948392201</v>
      </c>
      <c r="M9" s="47">
        <f t="shared" ref="M9:M11" si="4">20-L9</f>
        <v>12.371973005160779</v>
      </c>
      <c r="N9" s="26"/>
      <c r="O9" s="24"/>
    </row>
    <row r="10" spans="1:15" ht="15.75" x14ac:dyDescent="0.25">
      <c r="A10" s="36">
        <v>3</v>
      </c>
      <c r="B10" s="41" t="s">
        <v>75</v>
      </c>
      <c r="C10" s="42">
        <v>4.1677999999999988</v>
      </c>
      <c r="D10" s="43">
        <v>1271</v>
      </c>
      <c r="E10" s="42">
        <f t="shared" si="0"/>
        <v>4.9684095081420008</v>
      </c>
      <c r="F10" s="44">
        <f t="shared" si="1"/>
        <v>16.10173232880657</v>
      </c>
      <c r="G10" s="42">
        <f t="shared" si="2"/>
        <v>3.8982676711934303</v>
      </c>
      <c r="H10" s="42" t="s">
        <v>163</v>
      </c>
      <c r="I10" s="42">
        <v>10</v>
      </c>
      <c r="J10" s="42" t="s">
        <v>153</v>
      </c>
      <c r="K10" s="42">
        <v>5</v>
      </c>
      <c r="L10" s="46">
        <f t="shared" si="3"/>
        <v>8.0508661644032848</v>
      </c>
      <c r="M10" s="47">
        <f t="shared" si="4"/>
        <v>11.949133835596715</v>
      </c>
      <c r="N10" s="26"/>
      <c r="O10" s="24"/>
    </row>
    <row r="11" spans="1:15" s="22" customFormat="1" ht="15.75" x14ac:dyDescent="0.25">
      <c r="A11" s="48">
        <v>4</v>
      </c>
      <c r="B11" s="41" t="s">
        <v>76</v>
      </c>
      <c r="C11" s="42">
        <v>5.3769200000000001</v>
      </c>
      <c r="D11" s="43">
        <v>1419</v>
      </c>
      <c r="E11" s="42">
        <f t="shared" si="0"/>
        <v>5.7412603839665151</v>
      </c>
      <c r="F11" s="44">
        <f t="shared" si="1"/>
        <v>13.934222566078722</v>
      </c>
      <c r="G11" s="42">
        <f t="shared" si="2"/>
        <v>6.0657774339212782</v>
      </c>
      <c r="H11" s="42" t="s">
        <v>164</v>
      </c>
      <c r="I11" s="42">
        <v>6.5</v>
      </c>
      <c r="J11" s="42" t="s">
        <v>151</v>
      </c>
      <c r="K11" s="42">
        <v>6.5</v>
      </c>
      <c r="L11" s="42">
        <f t="shared" si="3"/>
        <v>6.9671112830393609</v>
      </c>
      <c r="M11" s="45">
        <f t="shared" si="4"/>
        <v>13.032888716960638</v>
      </c>
      <c r="N11" s="25"/>
    </row>
    <row r="12" spans="1:15" s="22" customFormat="1" ht="15.75" x14ac:dyDescent="0.25">
      <c r="A12" s="48">
        <v>5</v>
      </c>
      <c r="B12" s="41" t="s">
        <v>77</v>
      </c>
      <c r="C12" s="42">
        <v>4.9097600000000003</v>
      </c>
      <c r="D12" s="43">
        <v>930</v>
      </c>
      <c r="E12" s="42">
        <f t="shared" ref="E12:E34" si="5">(C12*10^6)/(660*D12)</f>
        <v>7.9989573150863471</v>
      </c>
      <c r="F12" s="44">
        <f t="shared" ref="F12:F34" si="6">4*20/E12</f>
        <v>10.001303526037933</v>
      </c>
      <c r="G12" s="42">
        <f t="shared" ref="G12:G34" si="7">20-F12</f>
        <v>9.9986964739620667</v>
      </c>
      <c r="H12" s="42" t="s">
        <v>165</v>
      </c>
      <c r="I12" s="42">
        <v>3</v>
      </c>
      <c r="J12" s="42" t="s">
        <v>154</v>
      </c>
      <c r="K12" s="42">
        <v>3</v>
      </c>
      <c r="L12" s="42">
        <f t="shared" ref="L12:L34" si="8">2*20/E12</f>
        <v>5.0006517630189666</v>
      </c>
      <c r="M12" s="42">
        <f t="shared" ref="M12:M34" si="9">20-L12</f>
        <v>14.999348236981033</v>
      </c>
    </row>
    <row r="13" spans="1:15" s="22" customFormat="1" ht="15.75" x14ac:dyDescent="0.25">
      <c r="A13" s="48">
        <v>6</v>
      </c>
      <c r="B13" s="41" t="s">
        <v>78</v>
      </c>
      <c r="C13" s="42">
        <v>7.4928799999999995</v>
      </c>
      <c r="D13" s="43">
        <v>842</v>
      </c>
      <c r="E13" s="42">
        <f t="shared" si="5"/>
        <v>13.483192974879435</v>
      </c>
      <c r="F13" s="44">
        <f t="shared" si="6"/>
        <v>5.9333126915151455</v>
      </c>
      <c r="G13" s="42">
        <f t="shared" si="7"/>
        <v>14.066687308484855</v>
      </c>
      <c r="H13" s="42" t="s">
        <v>166</v>
      </c>
      <c r="I13" s="42">
        <v>5</v>
      </c>
      <c r="J13" s="42" t="s">
        <v>155</v>
      </c>
      <c r="K13" s="42">
        <v>5</v>
      </c>
      <c r="L13" s="42">
        <f t="shared" si="8"/>
        <v>2.9666563457575728</v>
      </c>
      <c r="M13" s="42">
        <f t="shared" si="9"/>
        <v>17.033343654242426</v>
      </c>
    </row>
    <row r="14" spans="1:15" s="22" customFormat="1" ht="15.75" x14ac:dyDescent="0.25">
      <c r="A14" s="48">
        <v>7</v>
      </c>
      <c r="B14" s="41" t="s">
        <v>79</v>
      </c>
      <c r="C14" s="42">
        <v>12.366</v>
      </c>
      <c r="D14" s="43">
        <v>893</v>
      </c>
      <c r="E14" s="42">
        <f t="shared" si="5"/>
        <v>20.981370253486716</v>
      </c>
      <c r="F14" s="44">
        <f t="shared" si="6"/>
        <v>3.8129063561377969</v>
      </c>
      <c r="G14" s="42">
        <f t="shared" si="7"/>
        <v>16.187093643862202</v>
      </c>
      <c r="H14" s="42" t="s">
        <v>167</v>
      </c>
      <c r="I14" s="42">
        <v>5</v>
      </c>
      <c r="J14" s="42" t="s">
        <v>156</v>
      </c>
      <c r="K14" s="42">
        <v>5</v>
      </c>
      <c r="L14" s="42">
        <f t="shared" si="8"/>
        <v>1.9064531780688985</v>
      </c>
      <c r="M14" s="42">
        <f t="shared" si="9"/>
        <v>18.093546821931103</v>
      </c>
    </row>
    <row r="15" spans="1:15" s="22" customFormat="1" ht="15.75" x14ac:dyDescent="0.25">
      <c r="A15" s="48">
        <v>8</v>
      </c>
      <c r="B15" s="41" t="s">
        <v>80</v>
      </c>
      <c r="C15" s="42">
        <v>5.9998000000000005</v>
      </c>
      <c r="D15" s="43">
        <v>1006</v>
      </c>
      <c r="E15" s="42">
        <f t="shared" si="5"/>
        <v>9.0363877342008561</v>
      </c>
      <c r="F15" s="44">
        <f t="shared" si="6"/>
        <v>8.8530951031701051</v>
      </c>
      <c r="G15" s="42">
        <f t="shared" si="7"/>
        <v>11.146904896829895</v>
      </c>
      <c r="H15" s="42" t="s">
        <v>168</v>
      </c>
      <c r="I15" s="42">
        <v>5</v>
      </c>
      <c r="J15" s="42" t="s">
        <v>156</v>
      </c>
      <c r="K15" s="42">
        <v>5</v>
      </c>
      <c r="L15" s="42">
        <f t="shared" si="8"/>
        <v>4.4265475515850525</v>
      </c>
      <c r="M15" s="42">
        <f t="shared" si="9"/>
        <v>15.573452448414947</v>
      </c>
    </row>
    <row r="16" spans="1:15" s="22" customFormat="1" ht="15.75" x14ac:dyDescent="0.25">
      <c r="A16" s="48">
        <v>9</v>
      </c>
      <c r="B16" s="41" t="s">
        <v>81</v>
      </c>
      <c r="C16" s="42">
        <v>29.293680000000002</v>
      </c>
      <c r="D16" s="43">
        <v>876</v>
      </c>
      <c r="E16" s="42">
        <f t="shared" si="5"/>
        <v>50.667081776670827</v>
      </c>
      <c r="F16" s="44">
        <f t="shared" si="6"/>
        <v>1.5789344322734458</v>
      </c>
      <c r="G16" s="42">
        <f t="shared" si="7"/>
        <v>18.421065567726554</v>
      </c>
      <c r="H16" s="42" t="s">
        <v>169</v>
      </c>
      <c r="I16" s="42">
        <v>5</v>
      </c>
      <c r="J16" s="42" t="s">
        <v>156</v>
      </c>
      <c r="K16" s="42">
        <v>5</v>
      </c>
      <c r="L16" s="42">
        <f t="shared" si="8"/>
        <v>0.78946721613672288</v>
      </c>
      <c r="M16" s="42">
        <f t="shared" si="9"/>
        <v>19.210532783863279</v>
      </c>
    </row>
    <row r="17" spans="1:13" s="22" customFormat="1" ht="15.75" x14ac:dyDescent="0.25">
      <c r="A17" s="48">
        <v>10</v>
      </c>
      <c r="B17" s="41" t="s">
        <v>82</v>
      </c>
      <c r="C17" s="42">
        <v>27.800600000000003</v>
      </c>
      <c r="D17" s="43">
        <v>965</v>
      </c>
      <c r="E17" s="42">
        <f t="shared" si="5"/>
        <v>43.649866541058259</v>
      </c>
      <c r="F17" s="44">
        <f t="shared" si="6"/>
        <v>1.8327661992906625</v>
      </c>
      <c r="G17" s="42">
        <f t="shared" si="7"/>
        <v>18.167233800709337</v>
      </c>
      <c r="H17" s="42" t="s">
        <v>170</v>
      </c>
      <c r="I17" s="42">
        <v>5</v>
      </c>
      <c r="J17" s="42" t="s">
        <v>156</v>
      </c>
      <c r="K17" s="42">
        <v>5</v>
      </c>
      <c r="L17" s="42">
        <f t="shared" si="8"/>
        <v>0.91638309964533127</v>
      </c>
      <c r="M17" s="42">
        <f t="shared" si="9"/>
        <v>19.08361690035467</v>
      </c>
    </row>
    <row r="18" spans="1:13" s="22" customFormat="1" ht="15.75" x14ac:dyDescent="0.25">
      <c r="A18" s="48">
        <v>11</v>
      </c>
      <c r="B18" s="41" t="s">
        <v>83</v>
      </c>
      <c r="C18" s="42">
        <v>27.076960000000003</v>
      </c>
      <c r="D18" s="43">
        <v>843</v>
      </c>
      <c r="E18" s="42">
        <f t="shared" si="5"/>
        <v>48.666307200115035</v>
      </c>
      <c r="F18" s="44">
        <f t="shared" si="6"/>
        <v>1.6438477583894202</v>
      </c>
      <c r="G18" s="42">
        <f t="shared" si="7"/>
        <v>18.35615224161058</v>
      </c>
      <c r="H18" s="42" t="s">
        <v>171</v>
      </c>
      <c r="I18" s="42">
        <v>5</v>
      </c>
      <c r="J18" s="42" t="s">
        <v>156</v>
      </c>
      <c r="K18" s="42">
        <v>5</v>
      </c>
      <c r="L18" s="42">
        <f t="shared" si="8"/>
        <v>0.82192387919471011</v>
      </c>
      <c r="M18" s="42">
        <f t="shared" si="9"/>
        <v>19.17807612080529</v>
      </c>
    </row>
    <row r="19" spans="1:13" s="22" customFormat="1" ht="15.75" x14ac:dyDescent="0.25">
      <c r="A19" s="48">
        <v>12</v>
      </c>
      <c r="B19" s="41" t="s">
        <v>84</v>
      </c>
      <c r="C19" s="42">
        <v>21.077159999999999</v>
      </c>
      <c r="D19" s="43">
        <v>1120</v>
      </c>
      <c r="E19" s="42">
        <f t="shared" si="5"/>
        <v>28.513474025974027</v>
      </c>
      <c r="F19" s="44">
        <f t="shared" si="6"/>
        <v>2.8056910893118427</v>
      </c>
      <c r="G19" s="42">
        <f t="shared" si="7"/>
        <v>17.194308910688157</v>
      </c>
      <c r="H19" s="42" t="s">
        <v>172</v>
      </c>
      <c r="I19" s="42">
        <v>5</v>
      </c>
      <c r="J19" s="42" t="s">
        <v>156</v>
      </c>
      <c r="K19" s="42">
        <v>5</v>
      </c>
      <c r="L19" s="42">
        <f t="shared" si="8"/>
        <v>1.4028455446559214</v>
      </c>
      <c r="M19" s="42">
        <f t="shared" si="9"/>
        <v>18.597154455344079</v>
      </c>
    </row>
    <row r="20" spans="1:13" s="22" customFormat="1" ht="15.75" x14ac:dyDescent="0.25">
      <c r="A20" s="48">
        <v>13</v>
      </c>
      <c r="B20" s="41" t="s">
        <v>85</v>
      </c>
      <c r="C20" s="42">
        <v>7.7218800000000005</v>
      </c>
      <c r="D20" s="43">
        <v>1095</v>
      </c>
      <c r="E20" s="42">
        <f t="shared" si="5"/>
        <v>10.684765462847656</v>
      </c>
      <c r="F20" s="44">
        <f t="shared" si="6"/>
        <v>7.487295839873191</v>
      </c>
      <c r="G20" s="42">
        <f t="shared" si="7"/>
        <v>12.512704160126809</v>
      </c>
      <c r="H20" s="42" t="s">
        <v>173</v>
      </c>
      <c r="I20" s="42">
        <v>5</v>
      </c>
      <c r="J20" s="42" t="s">
        <v>157</v>
      </c>
      <c r="K20" s="42">
        <v>5</v>
      </c>
      <c r="L20" s="42">
        <f t="shared" si="8"/>
        <v>3.7436479199365955</v>
      </c>
      <c r="M20" s="42">
        <f t="shared" si="9"/>
        <v>16.256352080063404</v>
      </c>
    </row>
    <row r="21" spans="1:13" s="22" customFormat="1" ht="15.75" x14ac:dyDescent="0.25">
      <c r="A21" s="48">
        <v>14</v>
      </c>
      <c r="B21" s="41" t="s">
        <v>86</v>
      </c>
      <c r="C21" s="42">
        <v>10.33248</v>
      </c>
      <c r="D21" s="43">
        <v>1183</v>
      </c>
      <c r="E21" s="42">
        <f t="shared" si="5"/>
        <v>13.233535695074156</v>
      </c>
      <c r="F21" s="44">
        <f t="shared" si="6"/>
        <v>6.0452476075443649</v>
      </c>
      <c r="G21" s="42">
        <f t="shared" si="7"/>
        <v>13.954752392455635</v>
      </c>
      <c r="H21" s="42" t="s">
        <v>174</v>
      </c>
      <c r="I21" s="42">
        <v>5</v>
      </c>
      <c r="J21" s="42" t="s">
        <v>157</v>
      </c>
      <c r="K21" s="42">
        <v>5</v>
      </c>
      <c r="L21" s="42">
        <f t="shared" si="8"/>
        <v>3.0226238037721824</v>
      </c>
      <c r="M21" s="42">
        <f t="shared" si="9"/>
        <v>16.977376196227816</v>
      </c>
    </row>
    <row r="22" spans="1:13" s="22" customFormat="1" ht="15.75" x14ac:dyDescent="0.25">
      <c r="A22" s="48">
        <v>15</v>
      </c>
      <c r="B22" s="41" t="s">
        <v>87</v>
      </c>
      <c r="C22" s="42">
        <v>17.807040000000001</v>
      </c>
      <c r="D22" s="43">
        <v>1255</v>
      </c>
      <c r="E22" s="42">
        <f t="shared" si="5"/>
        <v>21.498297718218037</v>
      </c>
      <c r="F22" s="44">
        <f t="shared" si="6"/>
        <v>3.7212248638740633</v>
      </c>
      <c r="G22" s="42">
        <f t="shared" si="7"/>
        <v>16.278775136125937</v>
      </c>
      <c r="H22" s="42" t="s">
        <v>175</v>
      </c>
      <c r="I22" s="42">
        <v>5</v>
      </c>
      <c r="J22" s="42" t="s">
        <v>157</v>
      </c>
      <c r="K22" s="42">
        <v>5</v>
      </c>
      <c r="L22" s="42">
        <f t="shared" si="8"/>
        <v>1.8606124319370316</v>
      </c>
      <c r="M22" s="42">
        <f t="shared" si="9"/>
        <v>18.139387568062968</v>
      </c>
    </row>
    <row r="23" spans="1:13" s="22" customFormat="1" ht="15.75" x14ac:dyDescent="0.25">
      <c r="A23" s="48">
        <v>16</v>
      </c>
      <c r="B23" s="41" t="s">
        <v>88</v>
      </c>
      <c r="C23" s="42">
        <v>9.1966400000000004</v>
      </c>
      <c r="D23" s="43">
        <v>1019</v>
      </c>
      <c r="E23" s="42">
        <f t="shared" si="5"/>
        <v>13.674487762809648</v>
      </c>
      <c r="F23" s="44">
        <f t="shared" si="6"/>
        <v>5.8503105482002118</v>
      </c>
      <c r="G23" s="42">
        <f t="shared" si="7"/>
        <v>14.149689451799787</v>
      </c>
      <c r="H23" s="42" t="s">
        <v>176</v>
      </c>
      <c r="I23" s="42">
        <v>5</v>
      </c>
      <c r="J23" s="42" t="s">
        <v>157</v>
      </c>
      <c r="K23" s="42">
        <v>5</v>
      </c>
      <c r="L23" s="42">
        <f t="shared" si="8"/>
        <v>2.9251552741001059</v>
      </c>
      <c r="M23" s="42">
        <f t="shared" si="9"/>
        <v>17.074844725899894</v>
      </c>
    </row>
    <row r="24" spans="1:13" s="22" customFormat="1" ht="15.75" x14ac:dyDescent="0.25">
      <c r="A24" s="48">
        <v>17</v>
      </c>
      <c r="B24" s="49" t="s">
        <v>89</v>
      </c>
      <c r="C24" s="42">
        <v>10.04852</v>
      </c>
      <c r="D24" s="43">
        <v>821</v>
      </c>
      <c r="E24" s="42">
        <f t="shared" si="5"/>
        <v>18.544494887978445</v>
      </c>
      <c r="F24" s="44">
        <f t="shared" si="6"/>
        <v>4.3139487208066463</v>
      </c>
      <c r="G24" s="42">
        <f t="shared" si="7"/>
        <v>15.686051279193354</v>
      </c>
      <c r="H24" s="42" t="s">
        <v>177</v>
      </c>
      <c r="I24" s="42">
        <v>5</v>
      </c>
      <c r="J24" s="42" t="s">
        <v>158</v>
      </c>
      <c r="K24" s="42">
        <v>5</v>
      </c>
      <c r="L24" s="42">
        <f t="shared" si="8"/>
        <v>2.1569743604033231</v>
      </c>
      <c r="M24" s="42">
        <f t="shared" si="9"/>
        <v>17.843025639596675</v>
      </c>
    </row>
    <row r="25" spans="1:13" s="22" customFormat="1" ht="15.75" x14ac:dyDescent="0.25">
      <c r="A25" s="48">
        <v>18</v>
      </c>
      <c r="B25" s="50" t="s">
        <v>90</v>
      </c>
      <c r="C25" s="42">
        <v>10.03936</v>
      </c>
      <c r="D25" s="43">
        <v>805</v>
      </c>
      <c r="E25" s="42">
        <f t="shared" si="5"/>
        <v>18.895840391492566</v>
      </c>
      <c r="F25" s="44">
        <f t="shared" si="6"/>
        <v>4.2337360150447836</v>
      </c>
      <c r="G25" s="42">
        <f t="shared" si="7"/>
        <v>15.766263984955216</v>
      </c>
      <c r="H25" s="42" t="s">
        <v>178</v>
      </c>
      <c r="I25" s="42">
        <v>5</v>
      </c>
      <c r="J25" s="42" t="s">
        <v>158</v>
      </c>
      <c r="K25" s="42">
        <v>5</v>
      </c>
      <c r="L25" s="42">
        <f t="shared" si="8"/>
        <v>2.1168680075223918</v>
      </c>
      <c r="M25" s="42">
        <f t="shared" si="9"/>
        <v>17.883131992477608</v>
      </c>
    </row>
    <row r="26" spans="1:13" s="22" customFormat="1" ht="15.75" x14ac:dyDescent="0.25">
      <c r="A26" s="48">
        <v>19</v>
      </c>
      <c r="B26" s="51" t="s">
        <v>91</v>
      </c>
      <c r="C26" s="42">
        <v>10.6256</v>
      </c>
      <c r="D26" s="43">
        <v>1221</v>
      </c>
      <c r="E26" s="42">
        <f t="shared" si="5"/>
        <v>13.185416821780459</v>
      </c>
      <c r="F26" s="44">
        <f t="shared" si="6"/>
        <v>6.0673091401897299</v>
      </c>
      <c r="G26" s="42">
        <f t="shared" si="7"/>
        <v>13.93269085981027</v>
      </c>
      <c r="H26" s="42" t="s">
        <v>179</v>
      </c>
      <c r="I26" s="42">
        <v>5</v>
      </c>
      <c r="J26" s="42" t="s">
        <v>157</v>
      </c>
      <c r="K26" s="42">
        <v>5</v>
      </c>
      <c r="L26" s="42">
        <f t="shared" si="8"/>
        <v>3.0336545700948649</v>
      </c>
      <c r="M26" s="42">
        <f t="shared" si="9"/>
        <v>16.966345429905136</v>
      </c>
    </row>
    <row r="27" spans="1:13" s="22" customFormat="1" ht="15.75" x14ac:dyDescent="0.25">
      <c r="A27" s="48">
        <v>20</v>
      </c>
      <c r="B27" s="51" t="s">
        <v>92</v>
      </c>
      <c r="C27" s="42">
        <v>19.071120000000001</v>
      </c>
      <c r="D27" s="43">
        <v>1015</v>
      </c>
      <c r="E27" s="42">
        <f t="shared" si="5"/>
        <v>28.468607254814152</v>
      </c>
      <c r="F27" s="44">
        <f t="shared" si="6"/>
        <v>2.8101128827252935</v>
      </c>
      <c r="G27" s="42">
        <f t="shared" si="7"/>
        <v>17.189887117274708</v>
      </c>
      <c r="H27" s="42" t="s">
        <v>180</v>
      </c>
      <c r="I27" s="42">
        <v>5</v>
      </c>
      <c r="J27" s="42" t="s">
        <v>157</v>
      </c>
      <c r="K27" s="42">
        <v>5</v>
      </c>
      <c r="L27" s="42">
        <f t="shared" si="8"/>
        <v>1.4050564413626467</v>
      </c>
      <c r="M27" s="42">
        <f t="shared" si="9"/>
        <v>18.594943558637354</v>
      </c>
    </row>
    <row r="28" spans="1:13" s="22" customFormat="1" ht="15.75" x14ac:dyDescent="0.25">
      <c r="A28" s="48">
        <v>21</v>
      </c>
      <c r="B28" s="51" t="s">
        <v>93</v>
      </c>
      <c r="C28" s="42">
        <v>20.261920000000003</v>
      </c>
      <c r="D28" s="43">
        <v>1155</v>
      </c>
      <c r="E28" s="42">
        <f t="shared" si="5"/>
        <v>26.579981634527094</v>
      </c>
      <c r="F28" s="44">
        <f t="shared" si="6"/>
        <v>3.0097838704328113</v>
      </c>
      <c r="G28" s="42">
        <f t="shared" si="7"/>
        <v>16.990216129567187</v>
      </c>
      <c r="H28" s="42" t="s">
        <v>181</v>
      </c>
      <c r="I28" s="42">
        <v>5</v>
      </c>
      <c r="J28" s="42" t="s">
        <v>157</v>
      </c>
      <c r="K28" s="42">
        <v>5</v>
      </c>
      <c r="L28" s="42">
        <f t="shared" si="8"/>
        <v>1.5048919352164056</v>
      </c>
      <c r="M28" s="42">
        <f t="shared" si="9"/>
        <v>18.495108064783594</v>
      </c>
    </row>
    <row r="29" spans="1:13" s="22" customFormat="1" ht="15.75" x14ac:dyDescent="0.25">
      <c r="A29" s="48">
        <v>22</v>
      </c>
      <c r="B29" s="51" t="s">
        <v>94</v>
      </c>
      <c r="C29" s="42">
        <v>28.707440000000002</v>
      </c>
      <c r="D29" s="43">
        <v>1026</v>
      </c>
      <c r="E29" s="42">
        <f t="shared" si="5"/>
        <v>42.393880323704884</v>
      </c>
      <c r="F29" s="44">
        <f t="shared" si="6"/>
        <v>1.8870648166468345</v>
      </c>
      <c r="G29" s="42">
        <f t="shared" si="7"/>
        <v>18.112935183353166</v>
      </c>
      <c r="H29" s="42" t="s">
        <v>182</v>
      </c>
      <c r="I29" s="42">
        <v>5</v>
      </c>
      <c r="J29" s="42" t="s">
        <v>157</v>
      </c>
      <c r="K29" s="42">
        <v>5</v>
      </c>
      <c r="L29" s="42">
        <f t="shared" si="8"/>
        <v>0.94353240832341723</v>
      </c>
      <c r="M29" s="42">
        <f t="shared" si="9"/>
        <v>19.056467591676583</v>
      </c>
    </row>
    <row r="30" spans="1:13" s="22" customFormat="1" ht="15.75" x14ac:dyDescent="0.25">
      <c r="A30" s="48">
        <v>23</v>
      </c>
      <c r="B30" s="43" t="s">
        <v>95</v>
      </c>
      <c r="C30" s="42">
        <v>27.351760000000002</v>
      </c>
      <c r="D30" s="43">
        <v>1049</v>
      </c>
      <c r="E30" s="42">
        <f t="shared" si="5"/>
        <v>39.506254152583999</v>
      </c>
      <c r="F30" s="44">
        <f t="shared" si="6"/>
        <v>2.0249958320780816</v>
      </c>
      <c r="G30" s="42">
        <f t="shared" si="7"/>
        <v>17.975004167921917</v>
      </c>
      <c r="H30" s="42" t="s">
        <v>183</v>
      </c>
      <c r="I30" s="42">
        <v>5</v>
      </c>
      <c r="J30" s="42" t="s">
        <v>157</v>
      </c>
      <c r="K30" s="42">
        <v>5</v>
      </c>
      <c r="L30" s="42">
        <f t="shared" si="8"/>
        <v>1.0124979160390408</v>
      </c>
      <c r="M30" s="42">
        <f t="shared" si="9"/>
        <v>18.987502083960958</v>
      </c>
    </row>
    <row r="31" spans="1:13" s="22" customFormat="1" ht="15.75" x14ac:dyDescent="0.25">
      <c r="A31" s="36">
        <v>24</v>
      </c>
      <c r="B31" s="41" t="s">
        <v>96</v>
      </c>
      <c r="C31" s="42">
        <v>26.087679999999999</v>
      </c>
      <c r="D31" s="43">
        <v>977</v>
      </c>
      <c r="E31" s="42">
        <f t="shared" si="5"/>
        <v>40.457305914828943</v>
      </c>
      <c r="F31" s="44">
        <f t="shared" si="6"/>
        <v>1.9773931602963546</v>
      </c>
      <c r="G31" s="42">
        <f t="shared" si="7"/>
        <v>18.022606839703645</v>
      </c>
      <c r="H31" s="42" t="s">
        <v>184</v>
      </c>
      <c r="I31" s="42">
        <v>5</v>
      </c>
      <c r="J31" s="42" t="s">
        <v>157</v>
      </c>
      <c r="K31" s="42">
        <v>5</v>
      </c>
      <c r="L31" s="42">
        <f t="shared" si="8"/>
        <v>0.9886965801481773</v>
      </c>
      <c r="M31" s="45">
        <f t="shared" si="9"/>
        <v>19.011303419851824</v>
      </c>
    </row>
    <row r="32" spans="1:13" ht="15.75" x14ac:dyDescent="0.25">
      <c r="A32" s="36">
        <v>25</v>
      </c>
      <c r="B32" s="41" t="s">
        <v>97</v>
      </c>
      <c r="C32" s="42">
        <v>25.959440000000001</v>
      </c>
      <c r="D32" s="43">
        <v>988</v>
      </c>
      <c r="E32" s="42">
        <f t="shared" si="5"/>
        <v>39.810207336523128</v>
      </c>
      <c r="F32" s="44">
        <f t="shared" si="6"/>
        <v>2.0095348744040704</v>
      </c>
      <c r="G32" s="42">
        <f t="shared" si="7"/>
        <v>17.990465125595929</v>
      </c>
      <c r="H32" s="42" t="s">
        <v>185</v>
      </c>
      <c r="I32" s="42">
        <v>5</v>
      </c>
      <c r="J32" s="42" t="s">
        <v>157</v>
      </c>
      <c r="K32" s="42">
        <v>5</v>
      </c>
      <c r="L32" s="42">
        <f t="shared" si="8"/>
        <v>1.0047674372020352</v>
      </c>
      <c r="M32" s="45">
        <f t="shared" si="9"/>
        <v>18.995232562797966</v>
      </c>
    </row>
    <row r="33" spans="1:13" ht="15.75" x14ac:dyDescent="0.25">
      <c r="A33" s="36">
        <v>26</v>
      </c>
      <c r="B33" s="41" t="s">
        <v>98</v>
      </c>
      <c r="C33" s="42">
        <v>19.455839999999998</v>
      </c>
      <c r="D33" s="43">
        <v>1072</v>
      </c>
      <c r="E33" s="42">
        <f t="shared" si="5"/>
        <v>27.498643147896878</v>
      </c>
      <c r="F33" s="44">
        <f t="shared" si="6"/>
        <v>2.9092344509412085</v>
      </c>
      <c r="G33" s="42">
        <f t="shared" si="7"/>
        <v>17.090765549058791</v>
      </c>
      <c r="H33" s="42" t="s">
        <v>186</v>
      </c>
      <c r="I33" s="42">
        <v>5</v>
      </c>
      <c r="J33" s="42" t="s">
        <v>157</v>
      </c>
      <c r="K33" s="42">
        <v>5</v>
      </c>
      <c r="L33" s="42">
        <f t="shared" si="8"/>
        <v>1.4546172254706042</v>
      </c>
      <c r="M33" s="45">
        <f t="shared" si="9"/>
        <v>18.545382774529397</v>
      </c>
    </row>
    <row r="34" spans="1:13" ht="15.75" x14ac:dyDescent="0.25">
      <c r="A34" s="48">
        <v>27</v>
      </c>
      <c r="B34" s="41" t="s">
        <v>99</v>
      </c>
      <c r="C34" s="42">
        <v>17.82536</v>
      </c>
      <c r="D34" s="43">
        <v>1040</v>
      </c>
      <c r="E34" s="42">
        <f t="shared" si="5"/>
        <v>25.969347319347321</v>
      </c>
      <c r="F34" s="44">
        <f t="shared" si="6"/>
        <v>3.0805548948240036</v>
      </c>
      <c r="G34" s="42">
        <f t="shared" si="7"/>
        <v>16.919445105175996</v>
      </c>
      <c r="H34" s="42" t="s">
        <v>187</v>
      </c>
      <c r="I34" s="42">
        <v>5</v>
      </c>
      <c r="J34" s="42" t="s">
        <v>157</v>
      </c>
      <c r="K34" s="42">
        <v>5</v>
      </c>
      <c r="L34" s="42">
        <f t="shared" si="8"/>
        <v>1.5402774474120018</v>
      </c>
      <c r="M34" s="45">
        <f t="shared" si="9"/>
        <v>18.459722552587998</v>
      </c>
    </row>
    <row r="35" spans="1:13" ht="15.75" x14ac:dyDescent="0.25">
      <c r="A35" s="48">
        <v>28</v>
      </c>
      <c r="B35" s="41" t="s">
        <v>100</v>
      </c>
      <c r="C35" s="42">
        <v>11.93548</v>
      </c>
      <c r="D35" s="43">
        <v>914</v>
      </c>
      <c r="E35" s="42">
        <f t="shared" ref="E35:E61" si="10">(C35*10^6)/(660*D35)</f>
        <v>19.785624295471123</v>
      </c>
      <c r="F35" s="44">
        <f t="shared" ref="F35:F61" si="11">4*20/E35</f>
        <v>4.0433396897317913</v>
      </c>
      <c r="G35" s="42">
        <f t="shared" ref="G35:G61" si="12">20-F35</f>
        <v>15.956660310268209</v>
      </c>
      <c r="H35" s="42" t="s">
        <v>188</v>
      </c>
      <c r="I35" s="42">
        <v>5</v>
      </c>
      <c r="J35" s="42" t="s">
        <v>157</v>
      </c>
      <c r="K35" s="42">
        <v>5</v>
      </c>
      <c r="L35" s="42">
        <f t="shared" ref="L35:L61" si="13">2*20/E35</f>
        <v>2.0216698448658956</v>
      </c>
      <c r="M35" s="42">
        <f t="shared" ref="M35:M61" si="14">20-L35</f>
        <v>17.978330155134103</v>
      </c>
    </row>
    <row r="36" spans="1:13" ht="15.75" x14ac:dyDescent="0.25">
      <c r="A36" s="48">
        <v>29</v>
      </c>
      <c r="B36" s="41" t="s">
        <v>101</v>
      </c>
      <c r="C36" s="42">
        <v>9.0500799999999995</v>
      </c>
      <c r="D36" s="43">
        <v>872</v>
      </c>
      <c r="E36" s="42">
        <f t="shared" si="10"/>
        <v>15.725048651654156</v>
      </c>
      <c r="F36" s="44">
        <f t="shared" si="11"/>
        <v>5.0874246415501299</v>
      </c>
      <c r="G36" s="42">
        <f t="shared" si="12"/>
        <v>14.912575358449871</v>
      </c>
      <c r="H36" s="42" t="s">
        <v>189</v>
      </c>
      <c r="I36" s="42">
        <v>5</v>
      </c>
      <c r="J36" s="42" t="s">
        <v>157</v>
      </c>
      <c r="K36" s="42">
        <v>5</v>
      </c>
      <c r="L36" s="42">
        <f t="shared" si="13"/>
        <v>2.5437123207750649</v>
      </c>
      <c r="M36" s="42">
        <f t="shared" si="14"/>
        <v>17.456287679224936</v>
      </c>
    </row>
    <row r="37" spans="1:13" ht="15.75" x14ac:dyDescent="0.25">
      <c r="A37" s="48">
        <v>30</v>
      </c>
      <c r="B37" s="41" t="s">
        <v>102</v>
      </c>
      <c r="C37" s="42">
        <v>8.6653599999999997</v>
      </c>
      <c r="D37" s="43">
        <v>1074</v>
      </c>
      <c r="E37" s="42">
        <f t="shared" si="10"/>
        <v>12.224705152079453</v>
      </c>
      <c r="F37" s="44">
        <f t="shared" si="11"/>
        <v>6.5441251142479944</v>
      </c>
      <c r="G37" s="42">
        <f t="shared" si="12"/>
        <v>13.455874885752007</v>
      </c>
      <c r="H37" s="42" t="s">
        <v>190</v>
      </c>
      <c r="I37" s="42">
        <v>5</v>
      </c>
      <c r="J37" s="42" t="s">
        <v>157</v>
      </c>
      <c r="K37" s="42">
        <v>5</v>
      </c>
      <c r="L37" s="42">
        <f t="shared" si="13"/>
        <v>3.2720625571239972</v>
      </c>
      <c r="M37" s="42">
        <f t="shared" si="14"/>
        <v>16.727937442876001</v>
      </c>
    </row>
    <row r="38" spans="1:13" ht="15.75" x14ac:dyDescent="0.25">
      <c r="A38" s="48">
        <v>31</v>
      </c>
      <c r="B38" s="41" t="s">
        <v>103</v>
      </c>
      <c r="C38" s="42">
        <v>22.515280000000004</v>
      </c>
      <c r="D38" s="43">
        <v>915</v>
      </c>
      <c r="E38" s="42">
        <f t="shared" si="10"/>
        <v>37.283126345421437</v>
      </c>
      <c r="F38" s="44">
        <f t="shared" si="11"/>
        <v>2.1457428022214242</v>
      </c>
      <c r="G38" s="42">
        <f t="shared" si="12"/>
        <v>17.854257197778576</v>
      </c>
      <c r="H38" s="42" t="s">
        <v>191</v>
      </c>
      <c r="I38" s="42">
        <v>2.2000000000000002</v>
      </c>
      <c r="J38" s="42" t="s">
        <v>159</v>
      </c>
      <c r="K38" s="42">
        <v>2.2000000000000002</v>
      </c>
      <c r="L38" s="42">
        <f t="shared" si="13"/>
        <v>1.0728714011107121</v>
      </c>
      <c r="M38" s="42">
        <f t="shared" si="14"/>
        <v>18.927128598889286</v>
      </c>
    </row>
    <row r="39" spans="1:13" ht="15.75" x14ac:dyDescent="0.25">
      <c r="A39" s="48">
        <v>32</v>
      </c>
      <c r="B39" s="41" t="s">
        <v>104</v>
      </c>
      <c r="C39" s="42">
        <v>21.965679999999999</v>
      </c>
      <c r="D39" s="43">
        <v>999</v>
      </c>
      <c r="E39" s="42">
        <f t="shared" si="10"/>
        <v>33.31464798131465</v>
      </c>
      <c r="F39" s="44">
        <f t="shared" si="11"/>
        <v>2.4013460999158687</v>
      </c>
      <c r="G39" s="42">
        <f t="shared" si="12"/>
        <v>17.59865390008413</v>
      </c>
      <c r="H39" s="42" t="s">
        <v>192</v>
      </c>
      <c r="I39" s="42">
        <v>2.2000000000000002</v>
      </c>
      <c r="J39" s="42" t="s">
        <v>159</v>
      </c>
      <c r="K39" s="42">
        <v>2.2000000000000002</v>
      </c>
      <c r="L39" s="42">
        <f t="shared" si="13"/>
        <v>1.2006730499579343</v>
      </c>
      <c r="M39" s="42">
        <f t="shared" si="14"/>
        <v>18.799326950042065</v>
      </c>
    </row>
    <row r="40" spans="1:13" ht="15.75" x14ac:dyDescent="0.25">
      <c r="A40" s="48">
        <v>33</v>
      </c>
      <c r="B40" s="41" t="s">
        <v>105</v>
      </c>
      <c r="C40" s="42">
        <v>23.248080000000002</v>
      </c>
      <c r="D40" s="43">
        <v>909</v>
      </c>
      <c r="E40" s="42">
        <f t="shared" si="10"/>
        <v>38.750675067506748</v>
      </c>
      <c r="F40" s="44">
        <f t="shared" si="11"/>
        <v>2.0644801635231813</v>
      </c>
      <c r="G40" s="42">
        <f t="shared" si="12"/>
        <v>17.935519836476818</v>
      </c>
      <c r="H40" s="42" t="s">
        <v>193</v>
      </c>
      <c r="I40" s="42">
        <v>2.2000000000000002</v>
      </c>
      <c r="J40" s="42" t="s">
        <v>159</v>
      </c>
      <c r="K40" s="42">
        <v>2.2000000000000002</v>
      </c>
      <c r="L40" s="42">
        <f t="shared" si="13"/>
        <v>1.0322400817615907</v>
      </c>
      <c r="M40" s="42">
        <f t="shared" si="14"/>
        <v>18.967759918238411</v>
      </c>
    </row>
    <row r="41" spans="1:13" ht="15.75" x14ac:dyDescent="0.25">
      <c r="A41" s="48">
        <v>34</v>
      </c>
      <c r="B41" s="41" t="s">
        <v>106</v>
      </c>
      <c r="C41" s="42">
        <v>18.805479999999999</v>
      </c>
      <c r="D41" s="43">
        <v>867</v>
      </c>
      <c r="E41" s="42">
        <f t="shared" si="10"/>
        <v>32.864073258536926</v>
      </c>
      <c r="F41" s="44">
        <f t="shared" si="11"/>
        <v>2.4342691598406421</v>
      </c>
      <c r="G41" s="42">
        <f t="shared" si="12"/>
        <v>17.565730840159357</v>
      </c>
      <c r="H41" s="42" t="s">
        <v>194</v>
      </c>
      <c r="I41" s="42">
        <v>2.2000000000000002</v>
      </c>
      <c r="J41" s="42" t="s">
        <v>159</v>
      </c>
      <c r="K41" s="42">
        <v>2.2000000000000002</v>
      </c>
      <c r="L41" s="42">
        <f t="shared" si="13"/>
        <v>1.217134579920321</v>
      </c>
      <c r="M41" s="42">
        <f t="shared" si="14"/>
        <v>18.782865420079681</v>
      </c>
    </row>
    <row r="42" spans="1:13" ht="15.75" x14ac:dyDescent="0.25">
      <c r="A42" s="48">
        <v>35</v>
      </c>
      <c r="B42" s="41" t="s">
        <v>107</v>
      </c>
      <c r="C42" s="42">
        <v>14.994919999999999</v>
      </c>
      <c r="D42" s="43">
        <v>951</v>
      </c>
      <c r="E42" s="42">
        <f t="shared" si="10"/>
        <v>23.890195328681131</v>
      </c>
      <c r="F42" s="44">
        <f t="shared" si="11"/>
        <v>3.3486540775142517</v>
      </c>
      <c r="G42" s="42">
        <f t="shared" si="12"/>
        <v>16.651345922485749</v>
      </c>
      <c r="H42" s="42" t="s">
        <v>195</v>
      </c>
      <c r="I42" s="42">
        <v>2.2000000000000002</v>
      </c>
      <c r="J42" s="42" t="s">
        <v>159</v>
      </c>
      <c r="K42" s="42">
        <v>2.2000000000000002</v>
      </c>
      <c r="L42" s="42">
        <f t="shared" si="13"/>
        <v>1.6743270387571259</v>
      </c>
      <c r="M42" s="42">
        <f t="shared" si="14"/>
        <v>18.325672961242873</v>
      </c>
    </row>
    <row r="43" spans="1:13" ht="15.75" x14ac:dyDescent="0.25">
      <c r="A43" s="48">
        <v>36</v>
      </c>
      <c r="B43" s="41" t="s">
        <v>108</v>
      </c>
      <c r="C43" s="42">
        <v>17.47728</v>
      </c>
      <c r="D43" s="43">
        <v>1068</v>
      </c>
      <c r="E43" s="42">
        <f t="shared" si="10"/>
        <v>24.794688457609805</v>
      </c>
      <c r="F43" s="44">
        <f t="shared" si="11"/>
        <v>3.2264974870231526</v>
      </c>
      <c r="G43" s="42">
        <f t="shared" si="12"/>
        <v>16.773502512976847</v>
      </c>
      <c r="H43" s="42" t="s">
        <v>196</v>
      </c>
      <c r="I43" s="42">
        <v>2.2000000000000002</v>
      </c>
      <c r="J43" s="42" t="s">
        <v>159</v>
      </c>
      <c r="K43" s="42">
        <v>2.2000000000000002</v>
      </c>
      <c r="L43" s="42">
        <f t="shared" si="13"/>
        <v>1.6132487435115763</v>
      </c>
      <c r="M43" s="42">
        <f t="shared" si="14"/>
        <v>18.386751256488424</v>
      </c>
    </row>
    <row r="44" spans="1:13" ht="15.75" x14ac:dyDescent="0.25">
      <c r="A44" s="48">
        <v>37</v>
      </c>
      <c r="B44" s="41" t="s">
        <v>109</v>
      </c>
      <c r="C44" s="42">
        <v>13.538480000000002</v>
      </c>
      <c r="D44" s="43">
        <v>1140</v>
      </c>
      <c r="E44" s="42">
        <f t="shared" si="10"/>
        <v>17.993726741095166</v>
      </c>
      <c r="F44" s="44">
        <f t="shared" si="11"/>
        <v>4.4459939372809938</v>
      </c>
      <c r="G44" s="42">
        <f t="shared" si="12"/>
        <v>15.554006062719006</v>
      </c>
      <c r="H44" s="42" t="s">
        <v>197</v>
      </c>
      <c r="I44" s="42">
        <v>2.2000000000000002</v>
      </c>
      <c r="J44" s="42" t="s">
        <v>159</v>
      </c>
      <c r="K44" s="42">
        <v>2.2000000000000002</v>
      </c>
      <c r="L44" s="42">
        <f t="shared" si="13"/>
        <v>2.2229969686404969</v>
      </c>
      <c r="M44" s="42">
        <f t="shared" si="14"/>
        <v>17.777003031359502</v>
      </c>
    </row>
    <row r="45" spans="1:13" ht="15.75" x14ac:dyDescent="0.25">
      <c r="A45" s="48">
        <v>38</v>
      </c>
      <c r="B45" s="41" t="s">
        <v>110</v>
      </c>
      <c r="C45" s="42">
        <v>17.843679999999999</v>
      </c>
      <c r="D45" s="43">
        <v>1025</v>
      </c>
      <c r="E45" s="42">
        <f t="shared" si="10"/>
        <v>26.376467110125645</v>
      </c>
      <c r="F45" s="44">
        <f t="shared" si="11"/>
        <v>3.0330066443693231</v>
      </c>
      <c r="G45" s="42">
        <f t="shared" si="12"/>
        <v>16.966993355630677</v>
      </c>
      <c r="H45" s="42" t="s">
        <v>198</v>
      </c>
      <c r="I45" s="42">
        <v>2.2000000000000002</v>
      </c>
      <c r="J45" s="42" t="s">
        <v>159</v>
      </c>
      <c r="K45" s="42">
        <v>2.2000000000000002</v>
      </c>
      <c r="L45" s="42">
        <f t="shared" si="13"/>
        <v>1.5165033221846616</v>
      </c>
      <c r="M45" s="42">
        <f t="shared" si="14"/>
        <v>18.483496677815339</v>
      </c>
    </row>
    <row r="46" spans="1:13" ht="15.75" x14ac:dyDescent="0.25">
      <c r="A46" s="48">
        <v>39</v>
      </c>
      <c r="B46" s="41" t="s">
        <v>111</v>
      </c>
      <c r="C46" s="42">
        <v>18.62228</v>
      </c>
      <c r="D46" s="43">
        <v>926</v>
      </c>
      <c r="E46" s="42">
        <f t="shared" si="10"/>
        <v>30.470384187446822</v>
      </c>
      <c r="F46" s="44">
        <f t="shared" si="11"/>
        <v>2.6255002072785931</v>
      </c>
      <c r="G46" s="42">
        <f t="shared" si="12"/>
        <v>17.374499792721409</v>
      </c>
      <c r="H46" s="42" t="s">
        <v>199</v>
      </c>
      <c r="I46" s="42">
        <v>2.2000000000000002</v>
      </c>
      <c r="J46" s="42" t="s">
        <v>159</v>
      </c>
      <c r="K46" s="42">
        <v>2.2000000000000002</v>
      </c>
      <c r="L46" s="42">
        <f t="shared" si="13"/>
        <v>1.3127501036392966</v>
      </c>
      <c r="M46" s="42">
        <f t="shared" si="14"/>
        <v>18.687249896360704</v>
      </c>
    </row>
    <row r="47" spans="1:13" ht="15.75" x14ac:dyDescent="0.25">
      <c r="A47" s="48">
        <v>40</v>
      </c>
      <c r="B47" s="49" t="s">
        <v>112</v>
      </c>
      <c r="C47" s="42">
        <v>22.139720000000001</v>
      </c>
      <c r="D47" s="43">
        <v>874</v>
      </c>
      <c r="E47" s="42">
        <f t="shared" si="10"/>
        <v>38.381041536647942</v>
      </c>
      <c r="F47" s="44">
        <f t="shared" si="11"/>
        <v>2.084362403860573</v>
      </c>
      <c r="G47" s="42">
        <f t="shared" si="12"/>
        <v>17.915637596139426</v>
      </c>
      <c r="H47" s="42" t="s">
        <v>200</v>
      </c>
      <c r="I47" s="42">
        <v>2.2000000000000002</v>
      </c>
      <c r="J47" s="42" t="s">
        <v>159</v>
      </c>
      <c r="K47" s="42">
        <v>2.2000000000000002</v>
      </c>
      <c r="L47" s="42">
        <f t="shared" si="13"/>
        <v>1.0421812019302865</v>
      </c>
      <c r="M47" s="42">
        <f t="shared" si="14"/>
        <v>18.957818798069713</v>
      </c>
    </row>
    <row r="48" spans="1:13" ht="15.75" x14ac:dyDescent="0.25">
      <c r="A48" s="48">
        <v>41</v>
      </c>
      <c r="B48" s="50" t="s">
        <v>113</v>
      </c>
      <c r="C48" s="42">
        <v>19.74896</v>
      </c>
      <c r="D48" s="43">
        <v>981</v>
      </c>
      <c r="E48" s="42">
        <f t="shared" si="10"/>
        <v>30.502208630648997</v>
      </c>
      <c r="F48" s="44">
        <f t="shared" si="11"/>
        <v>2.6227608947509133</v>
      </c>
      <c r="G48" s="42">
        <f t="shared" si="12"/>
        <v>17.377239105249085</v>
      </c>
      <c r="H48" s="42" t="s">
        <v>201</v>
      </c>
      <c r="I48" s="42">
        <v>2.2000000000000002</v>
      </c>
      <c r="J48" s="42" t="s">
        <v>159</v>
      </c>
      <c r="K48" s="42">
        <v>2.2000000000000002</v>
      </c>
      <c r="L48" s="42">
        <f t="shared" si="13"/>
        <v>1.3113804473754567</v>
      </c>
      <c r="M48" s="42">
        <f t="shared" si="14"/>
        <v>18.688619552624544</v>
      </c>
    </row>
    <row r="49" spans="1:13" ht="15.75" x14ac:dyDescent="0.25">
      <c r="A49" s="48">
        <v>42</v>
      </c>
      <c r="B49" s="51" t="s">
        <v>114</v>
      </c>
      <c r="C49" s="42">
        <v>23.303039999999999</v>
      </c>
      <c r="D49" s="43">
        <v>942</v>
      </c>
      <c r="E49" s="42">
        <f t="shared" si="10"/>
        <v>37.481567265006753</v>
      </c>
      <c r="F49" s="44">
        <f t="shared" si="11"/>
        <v>2.1343824668369451</v>
      </c>
      <c r="G49" s="42">
        <f t="shared" si="12"/>
        <v>17.865617533163054</v>
      </c>
      <c r="H49" s="42" t="s">
        <v>202</v>
      </c>
      <c r="I49" s="42">
        <v>2.2000000000000002</v>
      </c>
      <c r="J49" s="42" t="s">
        <v>159</v>
      </c>
      <c r="K49" s="42">
        <v>2.2000000000000002</v>
      </c>
      <c r="L49" s="42">
        <f t="shared" si="13"/>
        <v>1.0671912334184726</v>
      </c>
      <c r="M49" s="42">
        <f t="shared" si="14"/>
        <v>18.932808766581527</v>
      </c>
    </row>
    <row r="50" spans="1:13" ht="15.75" x14ac:dyDescent="0.25">
      <c r="A50" s="48">
        <v>43</v>
      </c>
      <c r="B50" s="51" t="s">
        <v>115</v>
      </c>
      <c r="C50" s="42">
        <v>22.222159999999999</v>
      </c>
      <c r="D50" s="43">
        <v>977</v>
      </c>
      <c r="E50" s="42">
        <f t="shared" si="10"/>
        <v>34.462578704134486</v>
      </c>
      <c r="F50" s="44">
        <f t="shared" si="11"/>
        <v>2.3213584998037997</v>
      </c>
      <c r="G50" s="42">
        <f t="shared" si="12"/>
        <v>17.6786415001962</v>
      </c>
      <c r="H50" s="42" t="s">
        <v>203</v>
      </c>
      <c r="I50" s="42">
        <v>2.2000000000000002</v>
      </c>
      <c r="J50" s="42" t="s">
        <v>159</v>
      </c>
      <c r="K50" s="42">
        <v>2.2000000000000002</v>
      </c>
      <c r="L50" s="42">
        <f t="shared" si="13"/>
        <v>1.1606792499018999</v>
      </c>
      <c r="M50" s="42">
        <f t="shared" si="14"/>
        <v>18.8393207500981</v>
      </c>
    </row>
    <row r="51" spans="1:13" ht="15.75" x14ac:dyDescent="0.25">
      <c r="A51" s="48">
        <v>44</v>
      </c>
      <c r="B51" s="51" t="s">
        <v>116</v>
      </c>
      <c r="C51" s="42">
        <v>26.353320000000004</v>
      </c>
      <c r="D51" s="43">
        <v>931</v>
      </c>
      <c r="E51" s="42">
        <f t="shared" si="10"/>
        <v>42.888585099111424</v>
      </c>
      <c r="F51" s="44">
        <f t="shared" si="11"/>
        <v>1.8652981863385709</v>
      </c>
      <c r="G51" s="42">
        <f t="shared" si="12"/>
        <v>18.13470181366143</v>
      </c>
      <c r="H51" s="42" t="s">
        <v>204</v>
      </c>
      <c r="I51" s="42">
        <v>2.2000000000000002</v>
      </c>
      <c r="J51" s="42" t="s">
        <v>159</v>
      </c>
      <c r="K51" s="42">
        <v>2.2000000000000002</v>
      </c>
      <c r="L51" s="42">
        <f t="shared" si="13"/>
        <v>0.93264909316928546</v>
      </c>
      <c r="M51" s="42">
        <f t="shared" si="14"/>
        <v>19.067350906830715</v>
      </c>
    </row>
    <row r="52" spans="1:13" ht="15.75" x14ac:dyDescent="0.25">
      <c r="A52" s="48">
        <v>45</v>
      </c>
      <c r="B52" s="51" t="s">
        <v>117</v>
      </c>
      <c r="C52" s="42">
        <v>24.090800000000002</v>
      </c>
      <c r="D52" s="43">
        <v>826</v>
      </c>
      <c r="E52" s="42">
        <f t="shared" si="10"/>
        <v>44.190329444566736</v>
      </c>
      <c r="F52" s="44">
        <f t="shared" si="11"/>
        <v>1.8103508393245553</v>
      </c>
      <c r="G52" s="42">
        <f t="shared" si="12"/>
        <v>18.189649160675444</v>
      </c>
      <c r="H52" s="42" t="s">
        <v>205</v>
      </c>
      <c r="I52" s="42">
        <v>2.2000000000000002</v>
      </c>
      <c r="J52" s="42" t="s">
        <v>159</v>
      </c>
      <c r="K52" s="42">
        <v>2.2000000000000002</v>
      </c>
      <c r="L52" s="42">
        <f t="shared" si="13"/>
        <v>0.90517541966227766</v>
      </c>
      <c r="M52" s="42">
        <f t="shared" si="14"/>
        <v>19.094824580337722</v>
      </c>
    </row>
    <row r="53" spans="1:13" ht="15.75" x14ac:dyDescent="0.25">
      <c r="A53" s="48">
        <v>46</v>
      </c>
      <c r="B53" s="43" t="s">
        <v>118</v>
      </c>
      <c r="C53" s="42">
        <v>14.967439999999998</v>
      </c>
      <c r="D53" s="43">
        <v>661</v>
      </c>
      <c r="E53" s="42">
        <f t="shared" si="10"/>
        <v>34.308531609590609</v>
      </c>
      <c r="F53" s="44">
        <f t="shared" si="11"/>
        <v>2.3317815204203258</v>
      </c>
      <c r="G53" s="42">
        <f t="shared" si="12"/>
        <v>17.668218479579675</v>
      </c>
      <c r="H53" s="42" t="s">
        <v>206</v>
      </c>
      <c r="I53" s="42">
        <v>2.2000000000000002</v>
      </c>
      <c r="J53" s="42" t="s">
        <v>159</v>
      </c>
      <c r="K53" s="42">
        <v>2.2000000000000002</v>
      </c>
      <c r="L53" s="42">
        <f t="shared" si="13"/>
        <v>1.1658907602101629</v>
      </c>
      <c r="M53" s="42">
        <f t="shared" si="14"/>
        <v>18.834109239789836</v>
      </c>
    </row>
    <row r="54" spans="1:13" ht="15.75" x14ac:dyDescent="0.25">
      <c r="A54" s="36">
        <v>47</v>
      </c>
      <c r="B54" s="41" t="s">
        <v>119</v>
      </c>
      <c r="C54" s="42">
        <v>20.903120000000001</v>
      </c>
      <c r="D54" s="43">
        <v>830</v>
      </c>
      <c r="E54" s="42">
        <f t="shared" si="10"/>
        <v>38.158305951077033</v>
      </c>
      <c r="F54" s="44">
        <f t="shared" si="11"/>
        <v>2.0965291305795501</v>
      </c>
      <c r="G54" s="42">
        <f t="shared" si="12"/>
        <v>17.903470869420449</v>
      </c>
      <c r="H54" s="42" t="s">
        <v>207</v>
      </c>
      <c r="I54" s="42">
        <v>2.2000000000000002</v>
      </c>
      <c r="J54" s="42" t="s">
        <v>159</v>
      </c>
      <c r="K54" s="42">
        <v>2.2000000000000002</v>
      </c>
      <c r="L54" s="42">
        <f t="shared" si="13"/>
        <v>1.0482645652897751</v>
      </c>
      <c r="M54" s="45">
        <f t="shared" si="14"/>
        <v>18.951735434710226</v>
      </c>
    </row>
    <row r="55" spans="1:13" ht="15.75" x14ac:dyDescent="0.25">
      <c r="A55" s="36">
        <v>48</v>
      </c>
      <c r="B55" s="41" t="s">
        <v>120</v>
      </c>
      <c r="C55" s="42">
        <v>19.08944</v>
      </c>
      <c r="D55" s="43">
        <v>891</v>
      </c>
      <c r="E55" s="42">
        <f t="shared" si="10"/>
        <v>32.461721593034724</v>
      </c>
      <c r="F55" s="44">
        <f t="shared" si="11"/>
        <v>2.4644410731797266</v>
      </c>
      <c r="G55" s="42">
        <f t="shared" si="12"/>
        <v>17.535558926820272</v>
      </c>
      <c r="H55" s="42" t="s">
        <v>208</v>
      </c>
      <c r="I55" s="42">
        <v>2.2000000000000002</v>
      </c>
      <c r="J55" s="42" t="s">
        <v>159</v>
      </c>
      <c r="K55" s="42">
        <v>2.2000000000000002</v>
      </c>
      <c r="L55" s="42">
        <f t="shared" si="13"/>
        <v>1.2322205365898633</v>
      </c>
      <c r="M55" s="45">
        <f t="shared" si="14"/>
        <v>18.767779463410136</v>
      </c>
    </row>
    <row r="56" spans="1:13" ht="15.75" x14ac:dyDescent="0.25">
      <c r="A56" s="36">
        <v>49</v>
      </c>
      <c r="B56" s="41" t="s">
        <v>121</v>
      </c>
      <c r="C56" s="42">
        <v>18.246719999999996</v>
      </c>
      <c r="D56" s="43">
        <v>852</v>
      </c>
      <c r="E56" s="42">
        <f t="shared" si="10"/>
        <v>32.448997012377291</v>
      </c>
      <c r="F56" s="44">
        <f t="shared" si="11"/>
        <v>2.4654074814542013</v>
      </c>
      <c r="G56" s="42">
        <f t="shared" si="12"/>
        <v>17.5345925185458</v>
      </c>
      <c r="H56" s="42" t="s">
        <v>209</v>
      </c>
      <c r="I56" s="42">
        <v>2.2000000000000002</v>
      </c>
      <c r="J56" s="42" t="s">
        <v>159</v>
      </c>
      <c r="K56" s="42">
        <v>2.2000000000000002</v>
      </c>
      <c r="L56" s="42">
        <f t="shared" si="13"/>
        <v>1.2327037407271006</v>
      </c>
      <c r="M56" s="45">
        <f t="shared" si="14"/>
        <v>18.7672962592729</v>
      </c>
    </row>
    <row r="57" spans="1:13" ht="15.75" x14ac:dyDescent="0.25">
      <c r="A57" s="48">
        <v>50</v>
      </c>
      <c r="B57" s="41" t="s">
        <v>122</v>
      </c>
      <c r="C57" s="42">
        <v>17.605520000000002</v>
      </c>
      <c r="D57" s="43">
        <v>855</v>
      </c>
      <c r="E57" s="42">
        <f t="shared" si="10"/>
        <v>31.198865851497438</v>
      </c>
      <c r="F57" s="44">
        <f t="shared" si="11"/>
        <v>2.564195774961489</v>
      </c>
      <c r="G57" s="42">
        <f t="shared" si="12"/>
        <v>17.43580422503851</v>
      </c>
      <c r="H57" s="42" t="s">
        <v>210</v>
      </c>
      <c r="I57" s="42">
        <v>2.2000000000000002</v>
      </c>
      <c r="J57" s="42" t="s">
        <v>159</v>
      </c>
      <c r="K57" s="42">
        <v>2.2000000000000002</v>
      </c>
      <c r="L57" s="42">
        <f t="shared" si="13"/>
        <v>1.2820978874807445</v>
      </c>
      <c r="M57" s="45">
        <f t="shared" si="14"/>
        <v>18.717902112519255</v>
      </c>
    </row>
    <row r="58" spans="1:13" ht="15.75" x14ac:dyDescent="0.25">
      <c r="A58" s="48">
        <v>51</v>
      </c>
      <c r="B58" s="41" t="s">
        <v>123</v>
      </c>
      <c r="C58" s="42">
        <v>20.362680000000001</v>
      </c>
      <c r="D58" s="43">
        <v>788</v>
      </c>
      <c r="E58" s="42">
        <f t="shared" si="10"/>
        <v>39.152976465159206</v>
      </c>
      <c r="F58" s="44">
        <f t="shared" si="11"/>
        <v>2.043267389164884</v>
      </c>
      <c r="G58" s="42">
        <f t="shared" si="12"/>
        <v>17.956732610835115</v>
      </c>
      <c r="H58" s="42" t="s">
        <v>211</v>
      </c>
      <c r="I58" s="42">
        <v>2.2000000000000002</v>
      </c>
      <c r="J58" s="42" t="s">
        <v>159</v>
      </c>
      <c r="K58" s="42">
        <v>2.2000000000000002</v>
      </c>
      <c r="L58" s="42">
        <f t="shared" si="13"/>
        <v>1.021633694582442</v>
      </c>
      <c r="M58" s="42">
        <f t="shared" si="14"/>
        <v>18.978366305417559</v>
      </c>
    </row>
    <row r="59" spans="1:13" ht="15.75" x14ac:dyDescent="0.25">
      <c r="A59" s="48">
        <v>52</v>
      </c>
      <c r="B59" s="41" t="s">
        <v>124</v>
      </c>
      <c r="C59" s="42">
        <v>13.254519999999999</v>
      </c>
      <c r="D59" s="43">
        <v>828</v>
      </c>
      <c r="E59" s="42">
        <f t="shared" si="10"/>
        <v>24.254355145659492</v>
      </c>
      <c r="F59" s="44">
        <f t="shared" si="11"/>
        <v>3.2983767047014907</v>
      </c>
      <c r="G59" s="42">
        <f t="shared" si="12"/>
        <v>16.701623295298511</v>
      </c>
      <c r="H59" s="42" t="s">
        <v>212</v>
      </c>
      <c r="I59" s="42">
        <v>2.2000000000000002</v>
      </c>
      <c r="J59" s="42" t="s">
        <v>159</v>
      </c>
      <c r="K59" s="42">
        <v>2.2000000000000002</v>
      </c>
      <c r="L59" s="42">
        <f t="shared" si="13"/>
        <v>1.6491883523507453</v>
      </c>
      <c r="M59" s="42">
        <f t="shared" si="14"/>
        <v>18.350811647649255</v>
      </c>
    </row>
    <row r="60" spans="1:13" ht="15.75" x14ac:dyDescent="0.25">
      <c r="A60" s="48">
        <v>53</v>
      </c>
      <c r="B60" s="41" t="s">
        <v>125</v>
      </c>
      <c r="C60" s="42">
        <v>21.40692</v>
      </c>
      <c r="D60" s="43">
        <v>776</v>
      </c>
      <c r="E60" s="42">
        <f t="shared" si="10"/>
        <v>41.797328959700096</v>
      </c>
      <c r="F60" s="44">
        <f t="shared" si="11"/>
        <v>1.9139979034816779</v>
      </c>
      <c r="G60" s="42">
        <f t="shared" si="12"/>
        <v>18.086002096518321</v>
      </c>
      <c r="H60" s="42" t="s">
        <v>213</v>
      </c>
      <c r="I60" s="42">
        <v>2.2000000000000002</v>
      </c>
      <c r="J60" s="42" t="s">
        <v>159</v>
      </c>
      <c r="K60" s="42">
        <v>2.2000000000000002</v>
      </c>
      <c r="L60" s="42">
        <f t="shared" si="13"/>
        <v>0.95699895174083893</v>
      </c>
      <c r="M60" s="42">
        <f t="shared" si="14"/>
        <v>19.043001048259161</v>
      </c>
    </row>
    <row r="61" spans="1:13" ht="15.75" x14ac:dyDescent="0.25">
      <c r="A61" s="48">
        <v>54</v>
      </c>
      <c r="B61" s="41" t="s">
        <v>126</v>
      </c>
      <c r="C61" s="42">
        <v>24.319800000000001</v>
      </c>
      <c r="D61" s="43">
        <v>843</v>
      </c>
      <c r="E61" s="42">
        <f t="shared" si="10"/>
        <v>43.710773212552574</v>
      </c>
      <c r="F61" s="44">
        <f t="shared" si="11"/>
        <v>1.8302124195100287</v>
      </c>
      <c r="G61" s="42">
        <f t="shared" si="12"/>
        <v>18.16978758048997</v>
      </c>
      <c r="H61" s="42" t="s">
        <v>214</v>
      </c>
      <c r="I61" s="42">
        <v>2.2000000000000002</v>
      </c>
      <c r="J61" s="42" t="s">
        <v>159</v>
      </c>
      <c r="K61" s="42">
        <v>2.2000000000000002</v>
      </c>
      <c r="L61" s="42">
        <f t="shared" si="13"/>
        <v>0.91510620975501433</v>
      </c>
      <c r="M61" s="42">
        <f t="shared" si="14"/>
        <v>19.084893790244987</v>
      </c>
    </row>
    <row r="62" spans="1:13" ht="15.75" x14ac:dyDescent="0.25">
      <c r="A62" s="48">
        <v>55</v>
      </c>
      <c r="B62" s="41" t="s">
        <v>127</v>
      </c>
      <c r="C62" s="42">
        <v>28.50592</v>
      </c>
      <c r="D62" s="43">
        <v>844</v>
      </c>
      <c r="E62" s="42">
        <f>(C62*10^6)/(660*D62)</f>
        <v>51.173919287663367</v>
      </c>
      <c r="F62" s="44">
        <f>4*20/E62</f>
        <v>1.5632963258158303</v>
      </c>
      <c r="G62" s="42">
        <f>20-F62</f>
        <v>18.436703674184169</v>
      </c>
      <c r="H62" s="42" t="s">
        <v>215</v>
      </c>
      <c r="I62" s="42">
        <v>2.2000000000000002</v>
      </c>
      <c r="J62" s="42" t="s">
        <v>159</v>
      </c>
      <c r="K62" s="42">
        <v>2.2000000000000002</v>
      </c>
      <c r="L62" s="42">
        <f>2*20/E62</f>
        <v>0.78164816290791517</v>
      </c>
      <c r="M62" s="45">
        <f>20-L62</f>
        <v>19.218351837092086</v>
      </c>
    </row>
    <row r="63" spans="1:13" ht="15.75" x14ac:dyDescent="0.25">
      <c r="A63" s="48">
        <v>56</v>
      </c>
      <c r="B63" s="41" t="s">
        <v>128</v>
      </c>
      <c r="C63" s="42">
        <v>25.88616</v>
      </c>
      <c r="D63" s="43">
        <v>1016</v>
      </c>
      <c r="E63" s="42">
        <f t="shared" ref="E63:E75" si="15">(C63*10^6)/(660*D63)</f>
        <v>38.603793843951323</v>
      </c>
      <c r="F63" s="44">
        <f t="shared" ref="F63:F75" si="16">4*20/E63</f>
        <v>2.072335178334678</v>
      </c>
      <c r="G63" s="42">
        <f t="shared" ref="G63:G75" si="17">20-F63</f>
        <v>17.927664821665321</v>
      </c>
      <c r="H63" s="42" t="s">
        <v>216</v>
      </c>
      <c r="I63" s="42">
        <v>2.2000000000000002</v>
      </c>
      <c r="J63" s="42" t="s">
        <v>159</v>
      </c>
      <c r="K63" s="42">
        <v>2.2000000000000002</v>
      </c>
      <c r="L63" s="42">
        <f t="shared" ref="L63:L75" si="18">2*20/E63</f>
        <v>1.036167589167339</v>
      </c>
      <c r="M63" s="45">
        <f t="shared" ref="M63:M75" si="19">20-L63</f>
        <v>18.963832410832662</v>
      </c>
    </row>
    <row r="64" spans="1:13" ht="15.75" x14ac:dyDescent="0.25">
      <c r="A64" s="48">
        <v>57</v>
      </c>
      <c r="B64" s="41" t="s">
        <v>129</v>
      </c>
      <c r="C64" s="42">
        <v>20.179479999999998</v>
      </c>
      <c r="D64" s="43">
        <v>771</v>
      </c>
      <c r="E64" s="42">
        <f t="shared" si="15"/>
        <v>39.656251228235654</v>
      </c>
      <c r="F64" s="44">
        <f t="shared" si="16"/>
        <v>2.0173364229405322</v>
      </c>
      <c r="G64" s="42">
        <f t="shared" si="17"/>
        <v>17.982663577059469</v>
      </c>
      <c r="H64" s="42" t="s">
        <v>217</v>
      </c>
      <c r="I64" s="42">
        <v>2.2000000000000002</v>
      </c>
      <c r="J64" s="42" t="s">
        <v>159</v>
      </c>
      <c r="K64" s="42">
        <v>2.2000000000000002</v>
      </c>
      <c r="L64" s="42">
        <f t="shared" si="18"/>
        <v>1.0086682114702661</v>
      </c>
      <c r="M64" s="45">
        <f t="shared" si="19"/>
        <v>18.991331788529735</v>
      </c>
    </row>
    <row r="65" spans="1:13" ht="15.75" x14ac:dyDescent="0.25">
      <c r="A65" s="48">
        <v>58</v>
      </c>
      <c r="B65" s="41" t="s">
        <v>130</v>
      </c>
      <c r="C65" s="42">
        <v>24.29232</v>
      </c>
      <c r="D65" s="43">
        <v>1049</v>
      </c>
      <c r="E65" s="42">
        <f t="shared" si="15"/>
        <v>35.087269260767833</v>
      </c>
      <c r="F65" s="44">
        <f t="shared" si="16"/>
        <v>2.2800292438103895</v>
      </c>
      <c r="G65" s="42">
        <f t="shared" si="17"/>
        <v>17.71997075618961</v>
      </c>
      <c r="H65" s="42" t="s">
        <v>218</v>
      </c>
      <c r="I65" s="42">
        <v>2.2000000000000002</v>
      </c>
      <c r="J65" s="42" t="s">
        <v>159</v>
      </c>
      <c r="K65" s="42">
        <v>2.2000000000000002</v>
      </c>
      <c r="L65" s="42">
        <f t="shared" si="18"/>
        <v>1.1400146219051948</v>
      </c>
      <c r="M65" s="45">
        <f t="shared" si="19"/>
        <v>18.859985378094805</v>
      </c>
    </row>
    <row r="66" spans="1:13" ht="15.75" x14ac:dyDescent="0.25">
      <c r="A66" s="48">
        <v>59</v>
      </c>
      <c r="B66" s="41" t="s">
        <v>131</v>
      </c>
      <c r="C66" s="42">
        <v>21.049679999999999</v>
      </c>
      <c r="D66" s="43">
        <v>785</v>
      </c>
      <c r="E66" s="42">
        <f t="shared" si="15"/>
        <v>40.628604516502605</v>
      </c>
      <c r="F66" s="44">
        <f t="shared" si="16"/>
        <v>1.9690560616598447</v>
      </c>
      <c r="G66" s="42">
        <f t="shared" si="17"/>
        <v>18.030943938340155</v>
      </c>
      <c r="H66" s="42" t="s">
        <v>219</v>
      </c>
      <c r="I66" s="42">
        <v>2.2000000000000002</v>
      </c>
      <c r="J66" s="42" t="s">
        <v>159</v>
      </c>
      <c r="K66" s="42">
        <v>2.2000000000000002</v>
      </c>
      <c r="L66" s="42">
        <f t="shared" si="18"/>
        <v>0.98452803082992235</v>
      </c>
      <c r="M66" s="42">
        <f t="shared" si="19"/>
        <v>19.015471969170079</v>
      </c>
    </row>
    <row r="67" spans="1:13" ht="15.75" x14ac:dyDescent="0.25">
      <c r="A67" s="48">
        <v>60</v>
      </c>
      <c r="B67" s="41" t="s">
        <v>132</v>
      </c>
      <c r="C67" s="42">
        <v>20.500079999999997</v>
      </c>
      <c r="D67" s="43">
        <v>874</v>
      </c>
      <c r="E67" s="42">
        <f t="shared" si="15"/>
        <v>35.538589556896184</v>
      </c>
      <c r="F67" s="44">
        <f t="shared" si="16"/>
        <v>2.2510741421496898</v>
      </c>
      <c r="G67" s="42">
        <f t="shared" si="17"/>
        <v>17.74892585785031</v>
      </c>
      <c r="H67" s="42" t="s">
        <v>220</v>
      </c>
      <c r="I67" s="42">
        <v>2.2000000000000002</v>
      </c>
      <c r="J67" s="42" t="s">
        <v>159</v>
      </c>
      <c r="K67" s="42">
        <v>2.2000000000000002</v>
      </c>
      <c r="L67" s="42">
        <f t="shared" si="18"/>
        <v>1.1255370710748449</v>
      </c>
      <c r="M67" s="42">
        <f t="shared" si="19"/>
        <v>18.874462928925155</v>
      </c>
    </row>
    <row r="68" spans="1:13" ht="15.75" x14ac:dyDescent="0.25">
      <c r="A68" s="48">
        <v>61</v>
      </c>
      <c r="B68" s="41" t="s">
        <v>133</v>
      </c>
      <c r="C68" s="42">
        <v>26.536519999999999</v>
      </c>
      <c r="D68" s="43">
        <v>815</v>
      </c>
      <c r="E68" s="42">
        <f t="shared" si="15"/>
        <v>49.333556423126979</v>
      </c>
      <c r="F68" s="44">
        <f t="shared" si="16"/>
        <v>1.6216142885351958</v>
      </c>
      <c r="G68" s="42">
        <f t="shared" si="17"/>
        <v>18.378385711464805</v>
      </c>
      <c r="H68" s="42" t="s">
        <v>221</v>
      </c>
      <c r="I68" s="42">
        <v>2.2000000000000002</v>
      </c>
      <c r="J68" s="42" t="s">
        <v>159</v>
      </c>
      <c r="K68" s="42">
        <v>2.2000000000000002</v>
      </c>
      <c r="L68" s="42">
        <f t="shared" si="18"/>
        <v>0.81080714426759792</v>
      </c>
      <c r="M68" s="42">
        <f t="shared" si="19"/>
        <v>19.189192855732401</v>
      </c>
    </row>
    <row r="69" spans="1:13" ht="15.75" x14ac:dyDescent="0.25">
      <c r="A69" s="48">
        <v>62</v>
      </c>
      <c r="B69" s="41" t="s">
        <v>134</v>
      </c>
      <c r="C69" s="42">
        <v>20.234440000000003</v>
      </c>
      <c r="D69" s="43">
        <v>685</v>
      </c>
      <c r="E69" s="42">
        <f t="shared" si="15"/>
        <v>44.756558283565589</v>
      </c>
      <c r="F69" s="44">
        <f t="shared" si="16"/>
        <v>1.7874475399368599</v>
      </c>
      <c r="G69" s="42">
        <f t="shared" si="17"/>
        <v>18.21255246006314</v>
      </c>
      <c r="H69" s="42" t="s">
        <v>222</v>
      </c>
      <c r="I69" s="42">
        <v>2.2000000000000002</v>
      </c>
      <c r="J69" s="42" t="s">
        <v>159</v>
      </c>
      <c r="K69" s="42">
        <v>2.2000000000000002</v>
      </c>
      <c r="L69" s="42">
        <f t="shared" si="18"/>
        <v>0.89372376996842995</v>
      </c>
      <c r="M69" s="42">
        <f t="shared" si="19"/>
        <v>19.106276230031568</v>
      </c>
    </row>
    <row r="70" spans="1:13" ht="15.75" x14ac:dyDescent="0.25">
      <c r="A70" s="48">
        <v>63</v>
      </c>
      <c r="B70" s="41" t="s">
        <v>135</v>
      </c>
      <c r="C70" s="42">
        <v>16.259</v>
      </c>
      <c r="D70" s="43">
        <v>696</v>
      </c>
      <c r="E70" s="42">
        <f t="shared" si="15"/>
        <v>35.394897248345522</v>
      </c>
      <c r="F70" s="44">
        <f t="shared" si="16"/>
        <v>2.260212805215573</v>
      </c>
      <c r="G70" s="42">
        <f t="shared" si="17"/>
        <v>17.739787194784427</v>
      </c>
      <c r="H70" s="42" t="s">
        <v>223</v>
      </c>
      <c r="I70" s="42">
        <v>2.2000000000000002</v>
      </c>
      <c r="J70" s="42" t="s">
        <v>159</v>
      </c>
      <c r="K70" s="42">
        <v>2.2000000000000002</v>
      </c>
      <c r="L70" s="42">
        <f t="shared" si="18"/>
        <v>1.1301064026077865</v>
      </c>
      <c r="M70" s="42">
        <f t="shared" si="19"/>
        <v>18.869893597392213</v>
      </c>
    </row>
    <row r="71" spans="1:13" ht="15.75" x14ac:dyDescent="0.25">
      <c r="A71" s="48">
        <v>64</v>
      </c>
      <c r="B71" s="41" t="s">
        <v>136</v>
      </c>
      <c r="C71" s="42">
        <v>18.567319999999999</v>
      </c>
      <c r="D71" s="43">
        <v>867</v>
      </c>
      <c r="E71" s="42">
        <f t="shared" si="15"/>
        <v>32.447869700464857</v>
      </c>
      <c r="F71" s="44">
        <f t="shared" si="16"/>
        <v>2.4654931352505369</v>
      </c>
      <c r="G71" s="42">
        <f t="shared" si="17"/>
        <v>17.534506864749464</v>
      </c>
      <c r="H71" s="42" t="s">
        <v>224</v>
      </c>
      <c r="I71" s="42">
        <v>2.2000000000000002</v>
      </c>
      <c r="J71" s="42" t="s">
        <v>159</v>
      </c>
      <c r="K71" s="42">
        <v>2.2000000000000002</v>
      </c>
      <c r="L71" s="42">
        <f t="shared" si="18"/>
        <v>1.2327465676252685</v>
      </c>
      <c r="M71" s="42">
        <f t="shared" si="19"/>
        <v>18.76725343237473</v>
      </c>
    </row>
    <row r="72" spans="1:13" ht="15.75" x14ac:dyDescent="0.25">
      <c r="A72" s="48">
        <v>65</v>
      </c>
      <c r="B72" s="41" t="s">
        <v>137</v>
      </c>
      <c r="C72" s="42">
        <v>22.258800000000001</v>
      </c>
      <c r="D72" s="43">
        <v>874</v>
      </c>
      <c r="E72" s="42">
        <f t="shared" si="15"/>
        <v>38.587476596629912</v>
      </c>
      <c r="F72" s="44">
        <f t="shared" si="16"/>
        <v>2.0732114938810717</v>
      </c>
      <c r="G72" s="42">
        <f t="shared" si="17"/>
        <v>17.926788506118928</v>
      </c>
      <c r="H72" s="42" t="s">
        <v>225</v>
      </c>
      <c r="I72" s="42">
        <v>2.2000000000000002</v>
      </c>
      <c r="J72" s="42" t="s">
        <v>159</v>
      </c>
      <c r="K72" s="42">
        <v>2.2000000000000002</v>
      </c>
      <c r="L72" s="42">
        <f t="shared" si="18"/>
        <v>1.0366057469405359</v>
      </c>
      <c r="M72" s="42">
        <f t="shared" si="19"/>
        <v>18.963394253059462</v>
      </c>
    </row>
    <row r="73" spans="1:13" ht="15.75" x14ac:dyDescent="0.25">
      <c r="A73" s="48">
        <v>66</v>
      </c>
      <c r="B73" s="41" t="s">
        <v>138</v>
      </c>
      <c r="C73" s="42">
        <v>18.57648</v>
      </c>
      <c r="D73" s="43">
        <v>860</v>
      </c>
      <c r="E73" s="42">
        <f t="shared" si="15"/>
        <v>32.728118393234674</v>
      </c>
      <c r="F73" s="44">
        <f t="shared" si="16"/>
        <v>2.4443812821374125</v>
      </c>
      <c r="G73" s="42">
        <f t="shared" si="17"/>
        <v>17.555618717862586</v>
      </c>
      <c r="H73" s="42" t="s">
        <v>226</v>
      </c>
      <c r="I73" s="42">
        <v>2.2000000000000002</v>
      </c>
      <c r="J73" s="42" t="s">
        <v>159</v>
      </c>
      <c r="K73" s="42">
        <v>2.2000000000000002</v>
      </c>
      <c r="L73" s="42">
        <f t="shared" si="18"/>
        <v>1.2221906410687062</v>
      </c>
      <c r="M73" s="42">
        <f t="shared" si="19"/>
        <v>18.777809358931293</v>
      </c>
    </row>
    <row r="74" spans="1:13" ht="15.75" x14ac:dyDescent="0.25">
      <c r="A74" s="48">
        <v>67</v>
      </c>
      <c r="B74" s="41" t="s">
        <v>139</v>
      </c>
      <c r="C74" s="42">
        <v>21.287839999999999</v>
      </c>
      <c r="D74" s="43">
        <v>804</v>
      </c>
      <c r="E74" s="42">
        <f t="shared" si="15"/>
        <v>40.117292326247551</v>
      </c>
      <c r="F74" s="44">
        <f t="shared" si="16"/>
        <v>1.9941525302708025</v>
      </c>
      <c r="G74" s="42">
        <f t="shared" si="17"/>
        <v>18.005847469729197</v>
      </c>
      <c r="H74" s="42" t="s">
        <v>227</v>
      </c>
      <c r="I74" s="42">
        <v>2.2000000000000002</v>
      </c>
      <c r="J74" s="42" t="s">
        <v>159</v>
      </c>
      <c r="K74" s="42">
        <v>2.2000000000000002</v>
      </c>
      <c r="L74" s="42">
        <f t="shared" si="18"/>
        <v>0.99707626513540126</v>
      </c>
      <c r="M74" s="42">
        <f t="shared" si="19"/>
        <v>19.002923734864599</v>
      </c>
    </row>
    <row r="75" spans="1:13" ht="15.75" x14ac:dyDescent="0.25">
      <c r="A75" s="48">
        <v>68</v>
      </c>
      <c r="B75" s="41" t="s">
        <v>140</v>
      </c>
      <c r="C75" s="42">
        <v>19.272639999999999</v>
      </c>
      <c r="D75" s="43">
        <v>792</v>
      </c>
      <c r="E75" s="42">
        <f t="shared" si="15"/>
        <v>36.869911233547597</v>
      </c>
      <c r="F75" s="44">
        <f t="shared" si="16"/>
        <v>2.1697909575439587</v>
      </c>
      <c r="G75" s="42">
        <f t="shared" si="17"/>
        <v>17.83020904245604</v>
      </c>
      <c r="H75" s="42" t="s">
        <v>228</v>
      </c>
      <c r="I75" s="42">
        <v>2.2000000000000002</v>
      </c>
      <c r="J75" s="42" t="s">
        <v>159</v>
      </c>
      <c r="K75" s="42">
        <v>2.2000000000000002</v>
      </c>
      <c r="L75" s="42">
        <f t="shared" si="18"/>
        <v>1.0848954787719793</v>
      </c>
      <c r="M75" s="42">
        <f t="shared" si="19"/>
        <v>18.91510452122802</v>
      </c>
    </row>
    <row r="76" spans="1:13" ht="15.75" x14ac:dyDescent="0.25">
      <c r="A76" s="48">
        <v>69</v>
      </c>
      <c r="B76" s="41" t="s">
        <v>141</v>
      </c>
      <c r="C76" s="42">
        <v>26.170120000000004</v>
      </c>
      <c r="D76" s="43">
        <v>879</v>
      </c>
      <c r="E76" s="42">
        <f>(C76*10^6)/(660*D76)</f>
        <v>45.110007929120563</v>
      </c>
      <c r="F76" s="44">
        <f>4*20/E76</f>
        <v>1.7734423839095883</v>
      </c>
      <c r="G76" s="42">
        <f>20-F76</f>
        <v>18.22655761609041</v>
      </c>
      <c r="H76" s="42" t="s">
        <v>229</v>
      </c>
      <c r="I76" s="42">
        <v>2.2000000000000002</v>
      </c>
      <c r="J76" s="42" t="s">
        <v>159</v>
      </c>
      <c r="K76" s="42">
        <v>2.2000000000000002</v>
      </c>
      <c r="L76" s="42">
        <f>2*20/E76</f>
        <v>0.88672119195479415</v>
      </c>
      <c r="M76" s="45">
        <f>20-L76</f>
        <v>19.113278808045205</v>
      </c>
    </row>
    <row r="77" spans="1:13" ht="15.75" x14ac:dyDescent="0.25">
      <c r="A77" s="36">
        <v>70</v>
      </c>
      <c r="B77" s="41" t="s">
        <v>142</v>
      </c>
      <c r="C77" s="42">
        <v>17.880320000000001</v>
      </c>
      <c r="D77" s="43">
        <v>854</v>
      </c>
      <c r="E77" s="42">
        <f t="shared" ref="E77:E84" si="20">(C77*10^6)/(660*D77)</f>
        <v>31.722943722943722</v>
      </c>
      <c r="F77" s="44">
        <f t="shared" ref="F77:F84" si="21">4*20/E77</f>
        <v>2.5218340611353711</v>
      </c>
      <c r="G77" s="42">
        <f t="shared" ref="G77:G84" si="22">20-F77</f>
        <v>17.478165938864628</v>
      </c>
      <c r="H77" s="42" t="s">
        <v>230</v>
      </c>
      <c r="I77" s="42">
        <v>2.2000000000000002</v>
      </c>
      <c r="J77" s="42" t="s">
        <v>159</v>
      </c>
      <c r="K77" s="42">
        <v>2.2000000000000002</v>
      </c>
      <c r="L77" s="42">
        <f t="shared" ref="L77:L84" si="23">2*20/E77</f>
        <v>1.2609170305676856</v>
      </c>
      <c r="M77" s="45">
        <f t="shared" ref="M77:M84" si="24">20-L77</f>
        <v>18.739082969432314</v>
      </c>
    </row>
    <row r="78" spans="1:13" ht="15.75" x14ac:dyDescent="0.25">
      <c r="A78" s="36">
        <v>71</v>
      </c>
      <c r="B78" s="41" t="s">
        <v>143</v>
      </c>
      <c r="C78" s="42">
        <v>17.724600000000002</v>
      </c>
      <c r="D78" s="43">
        <v>869</v>
      </c>
      <c r="E78" s="42">
        <f t="shared" si="20"/>
        <v>30.903860236426411</v>
      </c>
      <c r="F78" s="44">
        <f t="shared" si="21"/>
        <v>2.588673369215666</v>
      </c>
      <c r="G78" s="42">
        <f t="shared" si="22"/>
        <v>17.411326630784334</v>
      </c>
      <c r="H78" s="42" t="s">
        <v>231</v>
      </c>
      <c r="I78" s="42">
        <v>2.2000000000000002</v>
      </c>
      <c r="J78" s="42" t="s">
        <v>159</v>
      </c>
      <c r="K78" s="42">
        <v>2.2000000000000002</v>
      </c>
      <c r="L78" s="42">
        <f t="shared" si="23"/>
        <v>1.294336684607833</v>
      </c>
      <c r="M78" s="45">
        <f t="shared" si="24"/>
        <v>18.705663315392165</v>
      </c>
    </row>
    <row r="79" spans="1:13" ht="15.75" x14ac:dyDescent="0.25">
      <c r="A79" s="36">
        <v>72</v>
      </c>
      <c r="B79" s="41" t="s">
        <v>144</v>
      </c>
      <c r="C79" s="42">
        <v>23.220599999999997</v>
      </c>
      <c r="D79" s="43">
        <v>849</v>
      </c>
      <c r="E79" s="42">
        <f t="shared" si="20"/>
        <v>41.440197023235889</v>
      </c>
      <c r="F79" s="44">
        <f t="shared" si="21"/>
        <v>1.9304927521252682</v>
      </c>
      <c r="G79" s="42">
        <f t="shared" si="22"/>
        <v>18.069507247874732</v>
      </c>
      <c r="H79" s="42" t="s">
        <v>232</v>
      </c>
      <c r="I79" s="42">
        <v>2.2000000000000002</v>
      </c>
      <c r="J79" s="42" t="s">
        <v>159</v>
      </c>
      <c r="K79" s="42">
        <v>2.2000000000000002</v>
      </c>
      <c r="L79" s="42">
        <f t="shared" si="23"/>
        <v>0.96524637606263408</v>
      </c>
      <c r="M79" s="45">
        <f t="shared" si="24"/>
        <v>19.034753623937366</v>
      </c>
    </row>
    <row r="80" spans="1:13" ht="15.75" x14ac:dyDescent="0.25">
      <c r="A80" s="48">
        <v>73</v>
      </c>
      <c r="B80" s="41" t="s">
        <v>145</v>
      </c>
      <c r="C80" s="42">
        <v>20.573360000000001</v>
      </c>
      <c r="D80" s="43">
        <v>816</v>
      </c>
      <c r="E80" s="42">
        <f t="shared" si="20"/>
        <v>38.20068330362448</v>
      </c>
      <c r="F80" s="44">
        <f t="shared" si="21"/>
        <v>2.0942033775717723</v>
      </c>
      <c r="G80" s="42">
        <f t="shared" si="22"/>
        <v>17.905796622428227</v>
      </c>
      <c r="H80" s="42" t="s">
        <v>233</v>
      </c>
      <c r="I80" s="42">
        <v>2.2000000000000002</v>
      </c>
      <c r="J80" s="42" t="s">
        <v>159</v>
      </c>
      <c r="K80" s="42">
        <v>2.2000000000000002</v>
      </c>
      <c r="L80" s="42">
        <f t="shared" si="23"/>
        <v>1.0471016887858862</v>
      </c>
      <c r="M80" s="42">
        <f t="shared" si="24"/>
        <v>18.952898311214113</v>
      </c>
    </row>
    <row r="81" spans="1:13" ht="15.75" x14ac:dyDescent="0.25">
      <c r="A81" s="48">
        <v>74</v>
      </c>
      <c r="B81" s="41" t="s">
        <v>146</v>
      </c>
      <c r="C81" s="42">
        <v>18.420760000000001</v>
      </c>
      <c r="D81" s="43">
        <v>790</v>
      </c>
      <c r="E81" s="42">
        <f t="shared" si="20"/>
        <v>35.329420790180286</v>
      </c>
      <c r="F81" s="44">
        <f t="shared" si="21"/>
        <v>2.2644016859239247</v>
      </c>
      <c r="G81" s="42">
        <f t="shared" si="22"/>
        <v>17.735598314076075</v>
      </c>
      <c r="H81" s="42" t="s">
        <v>234</v>
      </c>
      <c r="I81" s="42">
        <v>2.2000000000000002</v>
      </c>
      <c r="J81" s="42" t="s">
        <v>159</v>
      </c>
      <c r="K81" s="42">
        <v>2.2000000000000002</v>
      </c>
      <c r="L81" s="42">
        <f t="shared" si="23"/>
        <v>1.1322008429619623</v>
      </c>
      <c r="M81" s="42">
        <f t="shared" si="24"/>
        <v>18.867799157038039</v>
      </c>
    </row>
    <row r="82" spans="1:13" ht="15.75" x14ac:dyDescent="0.25">
      <c r="A82" s="48">
        <v>75</v>
      </c>
      <c r="B82" s="41" t="s">
        <v>147</v>
      </c>
      <c r="C82" s="42">
        <v>19.126079999999998</v>
      </c>
      <c r="D82" s="43">
        <v>821</v>
      </c>
      <c r="E82" s="42">
        <f t="shared" si="20"/>
        <v>35.297087808659064</v>
      </c>
      <c r="F82" s="44">
        <f t="shared" si="21"/>
        <v>2.2664759323395072</v>
      </c>
      <c r="G82" s="42">
        <f t="shared" si="22"/>
        <v>17.733524067660493</v>
      </c>
      <c r="H82" s="42" t="s">
        <v>235</v>
      </c>
      <c r="I82" s="42">
        <v>2.2000000000000002</v>
      </c>
      <c r="J82" s="42" t="s">
        <v>159</v>
      </c>
      <c r="K82" s="42">
        <v>2.2000000000000002</v>
      </c>
      <c r="L82" s="42">
        <f t="shared" si="23"/>
        <v>1.1332379661697536</v>
      </c>
      <c r="M82" s="42">
        <f t="shared" si="24"/>
        <v>18.866762033830245</v>
      </c>
    </row>
    <row r="83" spans="1:13" ht="15.75" x14ac:dyDescent="0.25">
      <c r="A83" s="48">
        <v>76</v>
      </c>
      <c r="B83" s="41" t="s">
        <v>148</v>
      </c>
      <c r="C83" s="42">
        <v>21.709199999999999</v>
      </c>
      <c r="D83" s="43">
        <v>924</v>
      </c>
      <c r="E83" s="42">
        <f t="shared" si="20"/>
        <v>35.598189689098781</v>
      </c>
      <c r="F83" s="44">
        <f t="shared" si="21"/>
        <v>2.2473052899231662</v>
      </c>
      <c r="G83" s="42">
        <f t="shared" si="22"/>
        <v>17.752694710076835</v>
      </c>
      <c r="H83" s="42" t="s">
        <v>236</v>
      </c>
      <c r="I83" s="42">
        <v>2.2000000000000002</v>
      </c>
      <c r="J83" s="42" t="s">
        <v>159</v>
      </c>
      <c r="K83" s="42">
        <v>2.2000000000000002</v>
      </c>
      <c r="L83" s="42">
        <f t="shared" si="23"/>
        <v>1.1236526449615831</v>
      </c>
      <c r="M83" s="42">
        <f t="shared" si="24"/>
        <v>18.876347355038416</v>
      </c>
    </row>
    <row r="84" spans="1:13" ht="15.75" x14ac:dyDescent="0.25">
      <c r="A84" s="48">
        <v>77</v>
      </c>
      <c r="B84" s="41" t="s">
        <v>149</v>
      </c>
      <c r="C84" s="42">
        <v>0.20152</v>
      </c>
      <c r="D84" s="43">
        <v>1890</v>
      </c>
      <c r="E84" s="42">
        <f t="shared" si="20"/>
        <v>0.16155202821869488</v>
      </c>
      <c r="F84" s="44">
        <f t="shared" si="21"/>
        <v>495.19650655021837</v>
      </c>
      <c r="G84" s="42">
        <f t="shared" si="22"/>
        <v>-475.19650655021837</v>
      </c>
      <c r="H84" s="42" t="s">
        <v>237</v>
      </c>
      <c r="I84" s="42">
        <v>2.2000000000000002</v>
      </c>
      <c r="J84" s="42" t="s">
        <v>160</v>
      </c>
      <c r="K84" s="42">
        <v>0</v>
      </c>
      <c r="L84" s="42">
        <f>2*20/E84</f>
        <v>247.59825327510919</v>
      </c>
      <c r="M84" s="42">
        <f t="shared" si="24"/>
        <v>-227.59825327510919</v>
      </c>
    </row>
  </sheetData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and Clean</vt:lpstr>
      <vt:lpstr>Library analysis</vt:lpstr>
    </vt:vector>
  </TitlesOfParts>
  <Company>Institute of Environmental Science and Research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Ren</dc:creator>
  <cp:lastModifiedBy>Matt Storey</cp:lastModifiedBy>
  <cp:lastPrinted>2020-05-06T22:52:03Z</cp:lastPrinted>
  <dcterms:created xsi:type="dcterms:W3CDTF">2016-02-03T00:43:34Z</dcterms:created>
  <dcterms:modified xsi:type="dcterms:W3CDTF">2020-05-29T00:27:34Z</dcterms:modified>
  <cp:contentStatus/>
</cp:coreProperties>
</file>