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Environmental Health\Health\Genomic and Metagenomic Resources\NextSeq\Runs\LibraryPrep_20200602_KD\"/>
    </mc:Choice>
  </mc:AlternateContent>
  <xr:revisionPtr revIDLastSave="0" documentId="13_ncr:1_{7F0048A6-680C-4313-9043-CE3AF0BFB0FC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Library and Clean" sheetId="1" r:id="rId1"/>
    <sheet name="Library 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F31" i="3" s="1"/>
  <c r="G31" i="3" s="1"/>
  <c r="E32" i="3"/>
  <c r="L32" i="3" s="1"/>
  <c r="M32" i="3" s="1"/>
  <c r="E33" i="3"/>
  <c r="L33" i="3" s="1"/>
  <c r="M33" i="3" s="1"/>
  <c r="E34" i="3"/>
  <c r="F34" i="3" s="1"/>
  <c r="G34" i="3" s="1"/>
  <c r="E35" i="3"/>
  <c r="F35" i="3" s="1"/>
  <c r="G35" i="3" s="1"/>
  <c r="E36" i="3"/>
  <c r="F36" i="3" s="1"/>
  <c r="G36" i="3" s="1"/>
  <c r="E37" i="3"/>
  <c r="L37" i="3" s="1"/>
  <c r="M37" i="3" s="1"/>
  <c r="E38" i="3"/>
  <c r="F38" i="3" s="1"/>
  <c r="G38" i="3" s="1"/>
  <c r="E39" i="3"/>
  <c r="F39" i="3" s="1"/>
  <c r="G39" i="3" s="1"/>
  <c r="E40" i="3"/>
  <c r="L40" i="3" s="1"/>
  <c r="M40" i="3" s="1"/>
  <c r="E41" i="3"/>
  <c r="L41" i="3" s="1"/>
  <c r="M41" i="3" s="1"/>
  <c r="E42" i="3"/>
  <c r="F42" i="3" s="1"/>
  <c r="G42" i="3" s="1"/>
  <c r="E43" i="3"/>
  <c r="F43" i="3" s="1"/>
  <c r="G43" i="3" s="1"/>
  <c r="E44" i="3"/>
  <c r="L44" i="3" s="1"/>
  <c r="M44" i="3" s="1"/>
  <c r="E45" i="3"/>
  <c r="L45" i="3" s="1"/>
  <c r="M45" i="3" s="1"/>
  <c r="E46" i="3"/>
  <c r="F46" i="3" s="1"/>
  <c r="G46" i="3" s="1"/>
  <c r="E47" i="3"/>
  <c r="F47" i="3" s="1"/>
  <c r="G47" i="3" s="1"/>
  <c r="L47" i="3"/>
  <c r="M47" i="3" s="1"/>
  <c r="E48" i="3"/>
  <c r="F48" i="3" s="1"/>
  <c r="G48" i="3" s="1"/>
  <c r="E49" i="3"/>
  <c r="L49" i="3" s="1"/>
  <c r="M49" i="3" s="1"/>
  <c r="E50" i="3"/>
  <c r="F50" i="3" s="1"/>
  <c r="G50" i="3" s="1"/>
  <c r="E51" i="3"/>
  <c r="F51" i="3" s="1"/>
  <c r="G51" i="3" s="1"/>
  <c r="E52" i="3"/>
  <c r="L52" i="3" s="1"/>
  <c r="M52" i="3" s="1"/>
  <c r="E53" i="3"/>
  <c r="L53" i="3" s="1"/>
  <c r="M53" i="3" s="1"/>
  <c r="E54" i="3"/>
  <c r="F54" i="3" s="1"/>
  <c r="G54" i="3" s="1"/>
  <c r="E55" i="3"/>
  <c r="F55" i="3" s="1"/>
  <c r="G55" i="3" s="1"/>
  <c r="E56" i="3"/>
  <c r="L56" i="3" s="1"/>
  <c r="M56" i="3" s="1"/>
  <c r="F53" i="3" l="1"/>
  <c r="G53" i="3" s="1"/>
  <c r="L43" i="3"/>
  <c r="M43" i="3" s="1"/>
  <c r="L48" i="3"/>
  <c r="M48" i="3" s="1"/>
  <c r="L31" i="3"/>
  <c r="M31" i="3" s="1"/>
  <c r="F40" i="3"/>
  <c r="G40" i="3" s="1"/>
  <c r="L39" i="3"/>
  <c r="M39" i="3" s="1"/>
  <c r="F32" i="3"/>
  <c r="G32" i="3" s="1"/>
  <c r="F49" i="3"/>
  <c r="G49" i="3" s="1"/>
  <c r="F33" i="3"/>
  <c r="G33" i="3" s="1"/>
  <c r="F44" i="3"/>
  <c r="G44" i="3" s="1"/>
  <c r="F56" i="3"/>
  <c r="G56" i="3" s="1"/>
  <c r="F52" i="3"/>
  <c r="G52" i="3" s="1"/>
  <c r="L36" i="3"/>
  <c r="M36" i="3" s="1"/>
  <c r="L35" i="3"/>
  <c r="M35" i="3" s="1"/>
  <c r="L55" i="3"/>
  <c r="M55" i="3" s="1"/>
  <c r="L51" i="3"/>
  <c r="M51" i="3" s="1"/>
  <c r="F45" i="3"/>
  <c r="G45" i="3" s="1"/>
  <c r="F41" i="3"/>
  <c r="G41" i="3" s="1"/>
  <c r="F37" i="3"/>
  <c r="G37" i="3" s="1"/>
  <c r="L50" i="3"/>
  <c r="M50" i="3" s="1"/>
  <c r="L54" i="3"/>
  <c r="M54" i="3" s="1"/>
  <c r="L46" i="3"/>
  <c r="M46" i="3" s="1"/>
  <c r="L42" i="3"/>
  <c r="M42" i="3" s="1"/>
  <c r="L38" i="3"/>
  <c r="M38" i="3" s="1"/>
  <c r="L34" i="3"/>
  <c r="M34" i="3" s="1"/>
  <c r="E26" i="3"/>
  <c r="L26" i="3" s="1"/>
  <c r="M26" i="3" s="1"/>
  <c r="E27" i="3"/>
  <c r="F27" i="3" s="1"/>
  <c r="G27" i="3" s="1"/>
  <c r="E28" i="3"/>
  <c r="F28" i="3" s="1"/>
  <c r="G28" i="3" s="1"/>
  <c r="E29" i="3"/>
  <c r="L29" i="3" s="1"/>
  <c r="M29" i="3" s="1"/>
  <c r="E30" i="3"/>
  <c r="F30" i="3" s="1"/>
  <c r="G30" i="3" s="1"/>
  <c r="F26" i="3" l="1"/>
  <c r="G26" i="3" s="1"/>
  <c r="L30" i="3"/>
  <c r="M30" i="3" s="1"/>
  <c r="L28" i="3"/>
  <c r="M28" i="3" s="1"/>
  <c r="F29" i="3"/>
  <c r="G29" i="3" s="1"/>
  <c r="L27" i="3"/>
  <c r="M27" i="3" s="1"/>
  <c r="E11" i="3" l="1"/>
  <c r="F11" i="3" s="1"/>
  <c r="G11" i="3" s="1"/>
  <c r="E12" i="3"/>
  <c r="L12" i="3" s="1"/>
  <c r="M12" i="3" s="1"/>
  <c r="E13" i="3"/>
  <c r="F13" i="3" s="1"/>
  <c r="G13" i="3" s="1"/>
  <c r="E14" i="3"/>
  <c r="F14" i="3" s="1"/>
  <c r="G14" i="3" s="1"/>
  <c r="E15" i="3"/>
  <c r="F15" i="3" s="1"/>
  <c r="G15" i="3" s="1"/>
  <c r="E16" i="3"/>
  <c r="L16" i="3" s="1"/>
  <c r="M16" i="3" s="1"/>
  <c r="E17" i="3"/>
  <c r="F17" i="3" s="1"/>
  <c r="G17" i="3" s="1"/>
  <c r="E18" i="3"/>
  <c r="F18" i="3" s="1"/>
  <c r="G18" i="3" s="1"/>
  <c r="E19" i="3"/>
  <c r="F19" i="3" s="1"/>
  <c r="G19" i="3" s="1"/>
  <c r="E20" i="3"/>
  <c r="L20" i="3" s="1"/>
  <c r="M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L25" i="3" s="1"/>
  <c r="M25" i="3" s="1"/>
  <c r="L21" i="3" l="1"/>
  <c r="M21" i="3" s="1"/>
  <c r="L11" i="3"/>
  <c r="M11" i="3" s="1"/>
  <c r="L17" i="3"/>
  <c r="M17" i="3" s="1"/>
  <c r="L19" i="3"/>
  <c r="M19" i="3" s="1"/>
  <c r="L15" i="3"/>
  <c r="M15" i="3" s="1"/>
  <c r="L13" i="3"/>
  <c r="M13" i="3" s="1"/>
  <c r="F25" i="3"/>
  <c r="G25" i="3" s="1"/>
  <c r="L24" i="3"/>
  <c r="M24" i="3" s="1"/>
  <c r="L23" i="3"/>
  <c r="M23" i="3" s="1"/>
  <c r="L22" i="3"/>
  <c r="M22" i="3" s="1"/>
  <c r="F20" i="3"/>
  <c r="G20" i="3" s="1"/>
  <c r="L18" i="3"/>
  <c r="M18" i="3" s="1"/>
  <c r="F16" i="3"/>
  <c r="G16" i="3" s="1"/>
  <c r="L14" i="3"/>
  <c r="M14" i="3" s="1"/>
  <c r="F12" i="3"/>
  <c r="G12" i="3" s="1"/>
  <c r="E10" i="3" l="1"/>
  <c r="L10" i="3" s="1"/>
  <c r="M10" i="3" s="1"/>
  <c r="E9" i="3"/>
  <c r="L9" i="3" s="1"/>
  <c r="M9" i="3" s="1"/>
  <c r="E8" i="3"/>
  <c r="L8" i="3" s="1"/>
  <c r="F10" i="3" l="1"/>
  <c r="G10" i="3" s="1"/>
  <c r="F9" i="3"/>
  <c r="G9" i="3" s="1"/>
  <c r="F8" i="3"/>
  <c r="G8" i="3" s="1"/>
  <c r="M8" i="3" s="1"/>
</calcChain>
</file>

<file path=xl/sharedStrings.xml><?xml version="1.0" encoding="utf-8"?>
<sst xmlns="http://schemas.openxmlformats.org/spreadsheetml/2006/main" count="228" uniqueCount="182">
  <si>
    <t>Turn on PCR machine</t>
  </si>
  <si>
    <t>Take out NT buffer if not already at Room Temperature</t>
  </si>
  <si>
    <t>Make sure there are no precipitates in the NT buffer</t>
  </si>
  <si>
    <t>Label a 96well PCR plate NTA plate</t>
  </si>
  <si>
    <t>Mix up and down 5 times</t>
  </si>
  <si>
    <t>Run Tagmentation protocol on PCR machine</t>
  </si>
  <si>
    <t xml:space="preserve">Aliquot 7 μl of NT per sample well into strip tubes </t>
  </si>
  <si>
    <t>Tagementation</t>
  </si>
  <si>
    <t>Indexing</t>
  </si>
  <si>
    <t>Check</t>
  </si>
  <si>
    <t>Take out NPM and Index Primers to thaw.</t>
  </si>
  <si>
    <t>Quickly spin down reagents and place on ice.</t>
  </si>
  <si>
    <t>Place NTA plate on the Indexing plate and put the correct primers in correct positions</t>
  </si>
  <si>
    <t>Use multichannel to mix</t>
  </si>
  <si>
    <t>Run index programme, proceed to PCR clean up</t>
  </si>
  <si>
    <t>PCR Clean up</t>
  </si>
  <si>
    <t>Bring enough AMPure XP beads and RSB to RT</t>
  </si>
  <si>
    <t>Label a MIDI plate CAA</t>
  </si>
  <si>
    <t>Vortex AMPure beads until well suspended</t>
  </si>
  <si>
    <t>On stand, remove supernatant</t>
  </si>
  <si>
    <t>Label 96well PCR plate "CAN", date, sample_sheet and your name</t>
  </si>
  <si>
    <t>Label 96well PCR plate "QC", date, sample_sheet and your name</t>
  </si>
  <si>
    <t>Make sure Tagmentation protocol is present:  55C 5mins, hold 10C</t>
  </si>
  <si>
    <t>Cover plate with Microseal B and spin down for 1min at 280xG</t>
  </si>
  <si>
    <t>Sample name</t>
  </si>
  <si>
    <t>RSB</t>
  </si>
  <si>
    <t>SAFE STOPPING POINT: if you need to stop and continue next day, place plate in fridge</t>
  </si>
  <si>
    <t>Transfer 40µl of PCR reaction from NTA to CAA</t>
  </si>
  <si>
    <t>Prepare fresh 80% Ethanol. Make enough so that there are 500µl per sample</t>
  </si>
  <si>
    <t>Add 24µl of AMPure beads to each sample well in CAA, pipette up and down 10x</t>
  </si>
  <si>
    <t>on stand, wash with 200µl 80% ethanol without disturbing the beads</t>
  </si>
  <si>
    <t>Add 30µl of RSB to each well, pipette up and down 10x</t>
  </si>
  <si>
    <t>CAA on magnetic stand, transfer 28µl of supernatant to CAN plate</t>
  </si>
  <si>
    <t>Concentration (ng/µl)</t>
  </si>
  <si>
    <t>nmol/L estimate</t>
  </si>
  <si>
    <t>4nmol/L</t>
  </si>
  <si>
    <t>2nmol/L</t>
  </si>
  <si>
    <t>Average Length (bp)</t>
  </si>
  <si>
    <t>Take out ATM and TD buffer to thaw, invert a few times (do not vortex), spin down and place on ice</t>
  </si>
  <si>
    <t>Well</t>
  </si>
  <si>
    <t>Organism</t>
  </si>
  <si>
    <t>Genome size (Mbp)</t>
  </si>
  <si>
    <t>Copy Fragment Analyzer and PicoGreen library quantification results here.</t>
  </si>
  <si>
    <r>
      <t>Add to pool (</t>
    </r>
    <r>
      <rPr>
        <b/>
        <sz val="11"/>
        <color theme="1"/>
        <rFont val="Calibri"/>
        <family val="2"/>
      </rPr>
      <t>µl)</t>
    </r>
  </si>
  <si>
    <t>Proceed to QC. Run picogreen using  5µl and Fragment Analyzer using 2µl from QC plate</t>
  </si>
  <si>
    <t>Library prep kit lot number and expiration date:</t>
  </si>
  <si>
    <t>On stand, Incubate 30sec, remove supernatant</t>
  </si>
  <si>
    <t>RT for 10min without shaking</t>
  </si>
  <si>
    <t>Place on magnetic stand for 2min until supernatant has cleared</t>
  </si>
  <si>
    <t>Centrifuge NTA plate for 1min at 280 G</t>
  </si>
  <si>
    <t>On stand, allow beads to dry for upto 15min. Use P20 to remove any visible supernatant</t>
  </si>
  <si>
    <t>Add 5µl of ATM to each sample well</t>
  </si>
  <si>
    <t>RT 5min, proceed to indexing</t>
  </si>
  <si>
    <t>Add 15µl of NPM to each sample well in NTA (can use multichannel)</t>
  </si>
  <si>
    <t>Add 5µl of Index 2 Primers to appropriate wells. Replace with new caps</t>
  </si>
  <si>
    <t>Add 5µl of Index 1 Primers to appropriate wells. Replace with new caps</t>
  </si>
  <si>
    <t>Seal plate with new Microseal B and spind down for 1min at 280xG</t>
  </si>
  <si>
    <t>RT for 2min</t>
  </si>
  <si>
    <t>Add 18µl of Resuspension Buffer (RSB) into each sample well in QC plate.</t>
  </si>
  <si>
    <t>Transfer 2µl of each sample from CAN plate to QC plate and pipette up and down to mix</t>
  </si>
  <si>
    <t xml:space="preserve">Make sure index programme is on PCR machine:                                                                                  
72°C for 3 minutes                                                                                                                                         95°C for 30 seconds 
12 cycles – 95°C for 10 seconds ; 55°C for 30 seconds ; 72°C for 30 seconds 
72°C for 5 minutes 
Hold at 4°C 
- 50 μl per reaction 
- Heated Lid 
</t>
  </si>
  <si>
    <t>NexteraXT Library Prep check sheet</t>
  </si>
  <si>
    <t>Ensure sample DNA is diluted to 0.3 ng/µl with molecular grade water</t>
  </si>
  <si>
    <t>Add 10µl of TD to each sample well in NTA plate</t>
  </si>
  <si>
    <t xml:space="preserve">Add 5µl of diluted input DNA (0.3 ng/µl) to each sample well </t>
  </si>
  <si>
    <t>As soon as PCR machine reaches 10°C, remove seal and add 5µl of NT buffer to each well and mix 5 times. Use multichannel</t>
  </si>
  <si>
    <t>Cover plate with new sealing film and spin down for 1min at 280xG</t>
  </si>
  <si>
    <t>Remove from stand - Gently so as not to disturb or disperse the dried bead pellet.</t>
  </si>
  <si>
    <t>Seal CAN plate with Microseal B. Stored in -20C in a plastic bag.</t>
  </si>
  <si>
    <t>Date: 02/06/2020</t>
  </si>
  <si>
    <t>Your name: Kirti Deo</t>
  </si>
  <si>
    <t>Sample Sheet file name: 20200602LP_KD</t>
  </si>
  <si>
    <t>Date:  03/06/2020</t>
  </si>
  <si>
    <t>Your name:  Kirti Deo</t>
  </si>
  <si>
    <t>Sample Sheet file name:  20200602LP_KD</t>
  </si>
  <si>
    <t>Indexing Set:  C</t>
  </si>
  <si>
    <t>20ER1366</t>
  </si>
  <si>
    <t>20ER1380</t>
  </si>
  <si>
    <t>29ER1383</t>
  </si>
  <si>
    <t>20ER1389</t>
  </si>
  <si>
    <t>20ER1390</t>
  </si>
  <si>
    <t>20ER1392</t>
  </si>
  <si>
    <t>20ER1393</t>
  </si>
  <si>
    <t>20ER1395</t>
  </si>
  <si>
    <t>20ER1398</t>
  </si>
  <si>
    <t>20ER1401</t>
  </si>
  <si>
    <t>20ER1402</t>
  </si>
  <si>
    <t>20ER1403</t>
  </si>
  <si>
    <t>20ER1404</t>
  </si>
  <si>
    <t>20ER1442</t>
  </si>
  <si>
    <t>20ER1388</t>
  </si>
  <si>
    <t>20ER1396</t>
  </si>
  <si>
    <t>20ER1405</t>
  </si>
  <si>
    <t>20ER1434</t>
  </si>
  <si>
    <t>20ER1435</t>
  </si>
  <si>
    <t>20ER1436</t>
  </si>
  <si>
    <t>20ER1437</t>
  </si>
  <si>
    <t>CMB200163</t>
  </si>
  <si>
    <t>CMB200169</t>
  </si>
  <si>
    <t>CMB200184</t>
  </si>
  <si>
    <t>CMB200185</t>
  </si>
  <si>
    <t>CMB200186</t>
  </si>
  <si>
    <t>CMB200790</t>
  </si>
  <si>
    <t>CMB200791</t>
  </si>
  <si>
    <t>CMB200792</t>
  </si>
  <si>
    <t>CMB200793</t>
  </si>
  <si>
    <t>CMB200794</t>
  </si>
  <si>
    <t>CMB200795</t>
  </si>
  <si>
    <t>20AR0372A0B</t>
  </si>
  <si>
    <t>20AR0392A0A</t>
  </si>
  <si>
    <t>CMB200232</t>
  </si>
  <si>
    <t>CMB200233</t>
  </si>
  <si>
    <t>CMB200234</t>
  </si>
  <si>
    <t>CMB200235A</t>
  </si>
  <si>
    <t>CMB200235B</t>
  </si>
  <si>
    <t>CMB200236A</t>
  </si>
  <si>
    <t>CMB200236B</t>
  </si>
  <si>
    <t>CMB200237</t>
  </si>
  <si>
    <t>CMB200266-1</t>
  </si>
  <si>
    <t>CMB200266-2</t>
  </si>
  <si>
    <t>CMB200267</t>
  </si>
  <si>
    <t>CMB200268</t>
  </si>
  <si>
    <t>CMB200269</t>
  </si>
  <si>
    <t>CMB200704</t>
  </si>
  <si>
    <t>NC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</si>
  <si>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</si>
  <si>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</si>
  <si>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</si>
  <si>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</si>
  <si>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</si>
  <si>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</si>
  <si>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</si>
  <si>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</si>
  <si>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</si>
  <si>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</si>
  <si>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</si>
  <si>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</si>
  <si>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</si>
  <si>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</si>
  <si>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</si>
  <si>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</si>
  <si>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</si>
  <si>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</si>
  <si>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</si>
  <si>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</si>
  <si>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</si>
  <si>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</si>
  <si>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</si>
  <si>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</si>
  <si>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</si>
  <si>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</si>
  <si>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</si>
  <si>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</si>
  <si>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</si>
  <si>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</si>
  <si>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</si>
  <si>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</si>
  <si>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</si>
  <si>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</si>
  <si>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</si>
  <si>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</si>
  <si>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</si>
  <si>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</si>
  <si>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</si>
  <si>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</si>
  <si>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</si>
  <si>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</si>
  <si>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</si>
  <si>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</si>
  <si>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</si>
  <si>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</si>
  <si>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</si>
  <si>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</si>
  <si>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</si>
  <si>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non-O157 STEC</t>
  </si>
  <si>
    <t>O157 STEC</t>
  </si>
  <si>
    <t>Salmonella</t>
  </si>
  <si>
    <t>Cronobacter</t>
  </si>
  <si>
    <t>E. coli</t>
  </si>
  <si>
    <t>Campylobacter</t>
  </si>
  <si>
    <t>Listeria</t>
  </si>
  <si>
    <t>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</si>
</sst>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1" fillId="0" borderId="5" xfId="0" applyFont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2" xfId="0" applyFill="1" applyBorder="1"/>
    <xf numFmtId="0" fontId="3" fillId="0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2" fontId="0" fillId="0" borderId="1" xfId="0" applyNumberFormat="1" applyFont="1" applyFill="1" applyBorder="1"/>
    <xf numFmtId="2" fontId="0" fillId="6" borderId="1" xfId="0" applyNumberFormat="1" applyFont="1" applyFill="1" applyBorder="1"/>
    <xf numFmtId="2" fontId="0" fillId="0" borderId="1" xfId="0" applyNumberFormat="1" applyFont="1" applyFill="1" applyBorder="1" applyAlignment="1">
      <alignment horizontal="center"/>
    </xf>
    <xf numFmtId="2" fontId="0" fillId="0" borderId="6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2" fontId="0" fillId="5" borderId="1" xfId="0" applyNumberFormat="1" applyFont="1" applyFill="1" applyBorder="1"/>
    <xf numFmtId="2" fontId="8" fillId="5" borderId="1" xfId="0" applyNumberFormat="1" applyFont="1" applyFill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74"/>
  <sheetViews>
    <sheetView workbookViewId="0">
      <selection activeCell="F13" sqref="F13"/>
    </sheetView>
  </sheetViews>
  <sheetFormatPr defaultRowHeight="15" x14ac:dyDescent="0.25"/>
  <cols>
    <col min="1" max="1" width="8.7109375" customWidth="1"/>
    <col min="2" max="2" width="78.5703125" style="1" customWidth="1"/>
  </cols>
  <sheetData>
    <row r="1" spans="1:2" x14ac:dyDescent="0.25">
      <c r="B1" s="18" t="s">
        <v>61</v>
      </c>
    </row>
    <row r="2" spans="1:2" x14ac:dyDescent="0.25">
      <c r="B2" s="2"/>
    </row>
    <row r="3" spans="1:2" x14ac:dyDescent="0.25">
      <c r="A3" s="17"/>
      <c r="B3" s="16" t="s">
        <v>69</v>
      </c>
    </row>
    <row r="4" spans="1:2" x14ac:dyDescent="0.25">
      <c r="A4" s="17"/>
      <c r="B4" s="16" t="s">
        <v>70</v>
      </c>
    </row>
    <row r="5" spans="1:2" x14ac:dyDescent="0.25">
      <c r="A5" s="17"/>
      <c r="B5" s="16" t="s">
        <v>71</v>
      </c>
    </row>
    <row r="6" spans="1:2" x14ac:dyDescent="0.25">
      <c r="A6" s="17"/>
      <c r="B6" s="16" t="s">
        <v>45</v>
      </c>
    </row>
    <row r="7" spans="1:2" x14ac:dyDescent="0.25">
      <c r="A7" s="17"/>
      <c r="B7" s="42">
        <v>20425315</v>
      </c>
    </row>
    <row r="8" spans="1:2" x14ac:dyDescent="0.25">
      <c r="A8" s="17"/>
      <c r="B8" s="43">
        <v>44079</v>
      </c>
    </row>
    <row r="10" spans="1:2" s="3" customFormat="1" ht="23.25" customHeight="1" x14ac:dyDescent="0.25">
      <c r="A10" s="27" t="s">
        <v>9</v>
      </c>
      <c r="B10" s="28" t="s">
        <v>7</v>
      </c>
    </row>
    <row r="11" spans="1:2" x14ac:dyDescent="0.25">
      <c r="A11" s="9"/>
      <c r="B11" s="11" t="s">
        <v>62</v>
      </c>
    </row>
    <row r="12" spans="1:2" x14ac:dyDescent="0.25">
      <c r="A12" s="9"/>
      <c r="B12" s="11" t="s">
        <v>0</v>
      </c>
    </row>
    <row r="13" spans="1:2" ht="18" customHeight="1" x14ac:dyDescent="0.25">
      <c r="A13" s="9"/>
      <c r="B13" s="11" t="s">
        <v>22</v>
      </c>
    </row>
    <row r="14" spans="1:2" x14ac:dyDescent="0.25">
      <c r="A14" s="9"/>
      <c r="B14" s="11" t="s">
        <v>38</v>
      </c>
    </row>
    <row r="15" spans="1:2" x14ac:dyDescent="0.25">
      <c r="A15" s="9"/>
      <c r="B15" s="11" t="s">
        <v>1</v>
      </c>
    </row>
    <row r="16" spans="1:2" x14ac:dyDescent="0.25">
      <c r="A16" s="9"/>
      <c r="B16" s="11" t="s">
        <v>2</v>
      </c>
    </row>
    <row r="17" spans="1:2" x14ac:dyDescent="0.25">
      <c r="A17" s="9"/>
      <c r="B17" s="11" t="s">
        <v>3</v>
      </c>
    </row>
    <row r="18" spans="1:2" x14ac:dyDescent="0.25">
      <c r="A18" s="9"/>
      <c r="B18" s="11" t="s">
        <v>6</v>
      </c>
    </row>
    <row r="19" spans="1:2" x14ac:dyDescent="0.25">
      <c r="A19" s="29"/>
      <c r="B19" s="30"/>
    </row>
    <row r="20" spans="1:2" x14ac:dyDescent="0.25">
      <c r="A20" s="9"/>
      <c r="B20" s="11" t="s">
        <v>63</v>
      </c>
    </row>
    <row r="21" spans="1:2" x14ac:dyDescent="0.25">
      <c r="A21" s="9"/>
      <c r="B21" s="11" t="s">
        <v>64</v>
      </c>
    </row>
    <row r="22" spans="1:2" x14ac:dyDescent="0.25">
      <c r="A22" s="9"/>
      <c r="B22" s="11" t="s">
        <v>51</v>
      </c>
    </row>
    <row r="23" spans="1:2" x14ac:dyDescent="0.25">
      <c r="A23" s="9"/>
      <c r="B23" s="11" t="s">
        <v>4</v>
      </c>
    </row>
    <row r="24" spans="1:2" x14ac:dyDescent="0.25">
      <c r="A24" s="9"/>
      <c r="B24" s="11" t="s">
        <v>23</v>
      </c>
    </row>
    <row r="25" spans="1:2" x14ac:dyDescent="0.25">
      <c r="A25" s="9"/>
      <c r="B25" s="11" t="s">
        <v>5</v>
      </c>
    </row>
    <row r="26" spans="1:2" ht="30" x14ac:dyDescent="0.25">
      <c r="A26" s="9"/>
      <c r="B26" s="11" t="s">
        <v>65</v>
      </c>
    </row>
    <row r="27" spans="1:2" x14ac:dyDescent="0.25">
      <c r="A27" s="9"/>
      <c r="B27" s="11" t="s">
        <v>66</v>
      </c>
    </row>
    <row r="28" spans="1:2" x14ac:dyDescent="0.25">
      <c r="A28" s="9"/>
      <c r="B28" s="11" t="s">
        <v>52</v>
      </c>
    </row>
    <row r="29" spans="1:2" x14ac:dyDescent="0.25">
      <c r="A29" s="9"/>
      <c r="B29" s="11"/>
    </row>
    <row r="30" spans="1:2" x14ac:dyDescent="0.25">
      <c r="A30" s="10"/>
      <c r="B30" s="14"/>
    </row>
    <row r="31" spans="1:2" ht="27.75" customHeight="1" x14ac:dyDescent="0.25">
      <c r="A31" s="27" t="s">
        <v>9</v>
      </c>
      <c r="B31" s="33" t="s">
        <v>8</v>
      </c>
    </row>
    <row r="32" spans="1:2" ht="135" x14ac:dyDescent="0.25">
      <c r="A32" s="19"/>
      <c r="B32" s="15" t="s">
        <v>60</v>
      </c>
    </row>
    <row r="33" spans="1:68" x14ac:dyDescent="0.25">
      <c r="A33" s="9"/>
      <c r="B33" s="6" t="s">
        <v>10</v>
      </c>
    </row>
    <row r="34" spans="1:68" x14ac:dyDescent="0.25">
      <c r="A34" s="9"/>
      <c r="B34" s="11" t="s">
        <v>11</v>
      </c>
    </row>
    <row r="35" spans="1:68" x14ac:dyDescent="0.25">
      <c r="A35" s="35"/>
      <c r="B35" s="36"/>
    </row>
    <row r="36" spans="1:68" s="13" customFormat="1" x14ac:dyDescent="0.25">
      <c r="A36" s="34"/>
      <c r="B36" s="37" t="s">
        <v>12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</row>
    <row r="37" spans="1:68" x14ac:dyDescent="0.25">
      <c r="A37" s="9"/>
      <c r="B37" s="11" t="s">
        <v>53</v>
      </c>
    </row>
    <row r="38" spans="1:68" x14ac:dyDescent="0.25">
      <c r="A38" s="9"/>
      <c r="B38" s="11" t="s">
        <v>54</v>
      </c>
    </row>
    <row r="39" spans="1:68" x14ac:dyDescent="0.25">
      <c r="A39" s="9"/>
      <c r="B39" s="11" t="s">
        <v>55</v>
      </c>
    </row>
    <row r="40" spans="1:68" x14ac:dyDescent="0.25">
      <c r="A40" s="9"/>
      <c r="B40" s="11" t="s">
        <v>13</v>
      </c>
    </row>
    <row r="41" spans="1:68" x14ac:dyDescent="0.25">
      <c r="A41" s="9"/>
      <c r="B41" s="11" t="s">
        <v>56</v>
      </c>
    </row>
    <row r="42" spans="1:68" x14ac:dyDescent="0.25">
      <c r="A42" s="9"/>
      <c r="B42" s="11" t="s">
        <v>14</v>
      </c>
    </row>
    <row r="43" spans="1:68" x14ac:dyDescent="0.25">
      <c r="A43" s="10"/>
      <c r="B43" s="14"/>
    </row>
    <row r="44" spans="1:68" ht="15.75" customHeight="1" x14ac:dyDescent="0.25">
      <c r="A44" s="10"/>
      <c r="B44" s="22" t="s">
        <v>26</v>
      </c>
    </row>
    <row r="46" spans="1:68" ht="16.5" customHeight="1" x14ac:dyDescent="0.25">
      <c r="A46" s="7"/>
      <c r="B46" s="4" t="s">
        <v>15</v>
      </c>
    </row>
    <row r="47" spans="1:68" ht="16.5" customHeight="1" x14ac:dyDescent="0.25">
      <c r="A47" s="8"/>
      <c r="B47" s="5"/>
    </row>
    <row r="48" spans="1:68" ht="16.5" customHeight="1" x14ac:dyDescent="0.25">
      <c r="A48" s="9"/>
      <c r="B48" s="11" t="s">
        <v>16</v>
      </c>
    </row>
    <row r="49" spans="1:2" ht="16.5" customHeight="1" x14ac:dyDescent="0.25">
      <c r="A49" s="9"/>
      <c r="B49" s="11" t="s">
        <v>28</v>
      </c>
    </row>
    <row r="50" spans="1:2" ht="16.5" customHeight="1" x14ac:dyDescent="0.25">
      <c r="A50" s="9"/>
      <c r="B50" s="11" t="s">
        <v>17</v>
      </c>
    </row>
    <row r="51" spans="1:2" ht="16.5" customHeight="1" x14ac:dyDescent="0.25">
      <c r="A51" s="13"/>
      <c r="B51" s="12"/>
    </row>
    <row r="52" spans="1:2" ht="16.5" customHeight="1" x14ac:dyDescent="0.25">
      <c r="A52" s="9"/>
      <c r="B52" s="11" t="s">
        <v>49</v>
      </c>
    </row>
    <row r="53" spans="1:2" ht="16.5" customHeight="1" x14ac:dyDescent="0.25">
      <c r="A53" s="9"/>
      <c r="B53" s="11" t="s">
        <v>27</v>
      </c>
    </row>
    <row r="54" spans="1:2" ht="16.5" customHeight="1" x14ac:dyDescent="0.25">
      <c r="A54" s="9"/>
      <c r="B54" s="11" t="s">
        <v>18</v>
      </c>
    </row>
    <row r="55" spans="1:2" ht="16.5" customHeight="1" x14ac:dyDescent="0.25">
      <c r="A55" s="9"/>
      <c r="B55" s="11" t="s">
        <v>29</v>
      </c>
    </row>
    <row r="56" spans="1:2" ht="16.5" customHeight="1" x14ac:dyDescent="0.25">
      <c r="A56" s="9"/>
      <c r="B56" s="11" t="s">
        <v>47</v>
      </c>
    </row>
    <row r="57" spans="1:2" ht="16.5" customHeight="1" x14ac:dyDescent="0.25">
      <c r="A57" s="9"/>
      <c r="B57" s="11" t="s">
        <v>48</v>
      </c>
    </row>
    <row r="58" spans="1:2" ht="16.5" customHeight="1" x14ac:dyDescent="0.25">
      <c r="A58" s="9"/>
      <c r="B58" s="11" t="s">
        <v>19</v>
      </c>
    </row>
    <row r="59" spans="1:2" ht="16.5" customHeight="1" x14ac:dyDescent="0.25">
      <c r="A59" s="9"/>
      <c r="B59" s="11" t="s">
        <v>30</v>
      </c>
    </row>
    <row r="60" spans="1:2" ht="16.5" customHeight="1" x14ac:dyDescent="0.25">
      <c r="A60" s="9"/>
      <c r="B60" s="11" t="s">
        <v>46</v>
      </c>
    </row>
    <row r="61" spans="1:2" ht="16.5" customHeight="1" x14ac:dyDescent="0.25">
      <c r="A61" s="9"/>
      <c r="B61" s="11" t="s">
        <v>30</v>
      </c>
    </row>
    <row r="62" spans="1:2" ht="16.5" customHeight="1" x14ac:dyDescent="0.25">
      <c r="A62" s="9"/>
      <c r="B62" s="11" t="s">
        <v>46</v>
      </c>
    </row>
    <row r="63" spans="1:2" ht="16.5" customHeight="1" x14ac:dyDescent="0.25">
      <c r="A63" s="9"/>
      <c r="B63" s="11" t="s">
        <v>50</v>
      </c>
    </row>
    <row r="64" spans="1:2" ht="16.5" customHeight="1" x14ac:dyDescent="0.25">
      <c r="A64" s="9"/>
      <c r="B64" s="11" t="s">
        <v>67</v>
      </c>
    </row>
    <row r="65" spans="1:2" ht="16.5" customHeight="1" x14ac:dyDescent="0.25">
      <c r="A65" s="9"/>
      <c r="B65" s="11" t="s">
        <v>31</v>
      </c>
    </row>
    <row r="66" spans="1:2" ht="16.5" customHeight="1" x14ac:dyDescent="0.25">
      <c r="A66" s="9"/>
      <c r="B66" s="11" t="s">
        <v>57</v>
      </c>
    </row>
    <row r="67" spans="1:2" ht="16.5" customHeight="1" x14ac:dyDescent="0.25">
      <c r="A67" s="9"/>
      <c r="B67" s="11" t="s">
        <v>48</v>
      </c>
    </row>
    <row r="68" spans="1:2" ht="16.5" customHeight="1" x14ac:dyDescent="0.25">
      <c r="A68" s="9"/>
      <c r="B68" s="11" t="s">
        <v>20</v>
      </c>
    </row>
    <row r="69" spans="1:2" ht="16.5" customHeight="1" x14ac:dyDescent="0.25">
      <c r="A69" s="9"/>
      <c r="B69" s="11" t="s">
        <v>32</v>
      </c>
    </row>
    <row r="70" spans="1:2" ht="16.5" customHeight="1" x14ac:dyDescent="0.25">
      <c r="A70" s="9"/>
      <c r="B70" s="11" t="s">
        <v>21</v>
      </c>
    </row>
    <row r="71" spans="1:2" ht="16.5" customHeight="1" x14ac:dyDescent="0.25">
      <c r="A71" s="9"/>
      <c r="B71" s="11" t="s">
        <v>58</v>
      </c>
    </row>
    <row r="72" spans="1:2" ht="16.5" customHeight="1" x14ac:dyDescent="0.25">
      <c r="A72" s="9"/>
      <c r="B72" s="11" t="s">
        <v>59</v>
      </c>
    </row>
    <row r="73" spans="1:2" ht="16.5" customHeight="1" x14ac:dyDescent="0.25">
      <c r="A73" s="9"/>
      <c r="B73" s="11" t="s">
        <v>68</v>
      </c>
    </row>
    <row r="74" spans="1:2" ht="16.5" customHeight="1" x14ac:dyDescent="0.25">
      <c r="A74" s="9"/>
      <c r="B74" s="11" t="s">
        <v>44</v>
      </c>
    </row>
  </sheetData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6"/>
  <sheetViews>
    <sheetView tabSelected="1" workbookViewId="0">
      <selection activeCell="P5" sqref="P5"/>
    </sheetView>
  </sheetViews>
  <sheetFormatPr defaultRowHeight="15" x14ac:dyDescent="0.25"/>
  <cols>
    <col min="1" max="1" width="9.140625" style="10"/>
    <col min="2" max="2" width="27" style="10" customWidth="1"/>
    <col min="3" max="3" width="17" style="10" customWidth="1"/>
    <col min="4" max="4" width="12.5703125" style="10" customWidth="1"/>
    <col min="5" max="5" width="14.140625" style="10" customWidth="1"/>
    <col min="6" max="7" width="14.5703125" style="10" bestFit="1" customWidth="1"/>
    <col min="8" max="8" width="9.140625" style="21"/>
    <col min="9" max="9" width="9.42578125" style="10" bestFit="1" customWidth="1"/>
    <col min="10" max="10" width="27.140625" style="10" customWidth="1"/>
    <col min="11" max="11" width="9" style="10" customWidth="1"/>
    <col min="12" max="13" width="14.5703125" style="21" bestFit="1" customWidth="1"/>
    <col min="14" max="16384" width="9.140625" style="10"/>
  </cols>
  <sheetData>
    <row r="1" spans="1:15" x14ac:dyDescent="0.25">
      <c r="B1" t="s">
        <v>42</v>
      </c>
      <c r="C1"/>
      <c r="D1"/>
      <c r="E1"/>
      <c r="F1"/>
      <c r="G1"/>
      <c r="H1" s="20"/>
      <c r="I1"/>
      <c r="J1"/>
      <c r="K1"/>
      <c r="L1" s="20"/>
      <c r="M1" s="20"/>
      <c r="N1"/>
      <c r="O1"/>
    </row>
    <row r="2" spans="1:15" x14ac:dyDescent="0.25">
      <c r="B2" s="32" t="s">
        <v>72</v>
      </c>
      <c r="C2"/>
      <c r="D2"/>
      <c r="E2"/>
      <c r="F2"/>
      <c r="G2"/>
      <c r="H2" s="20"/>
      <c r="I2"/>
      <c r="J2"/>
      <c r="K2"/>
      <c r="L2" s="20"/>
      <c r="M2" s="20"/>
      <c r="N2"/>
      <c r="O2"/>
    </row>
    <row r="3" spans="1:15" x14ac:dyDescent="0.25">
      <c r="B3" s="32" t="s">
        <v>73</v>
      </c>
      <c r="C3"/>
      <c r="D3"/>
      <c r="E3"/>
      <c r="F3"/>
      <c r="G3"/>
      <c r="H3" s="20"/>
      <c r="I3"/>
      <c r="J3"/>
      <c r="K3"/>
      <c r="L3" s="20"/>
      <c r="M3" s="20"/>
      <c r="N3"/>
      <c r="O3"/>
    </row>
    <row r="4" spans="1:15" ht="30" x14ac:dyDescent="0.25">
      <c r="B4" s="32" t="s">
        <v>74</v>
      </c>
      <c r="C4"/>
      <c r="D4"/>
      <c r="E4"/>
      <c r="F4"/>
      <c r="G4"/>
      <c r="H4" s="20"/>
      <c r="I4"/>
      <c r="J4"/>
      <c r="K4"/>
      <c r="L4" s="20"/>
      <c r="M4" s="20"/>
      <c r="N4"/>
      <c r="O4"/>
    </row>
    <row r="5" spans="1:15" x14ac:dyDescent="0.25">
      <c r="B5" s="32" t="s">
        <v>75</v>
      </c>
      <c r="C5"/>
      <c r="D5"/>
      <c r="E5"/>
      <c r="F5"/>
      <c r="G5"/>
      <c r="H5" s="20"/>
      <c r="I5"/>
      <c r="J5"/>
      <c r="K5"/>
      <c r="L5" s="20"/>
      <c r="M5" s="20"/>
      <c r="N5"/>
      <c r="O5"/>
    </row>
    <row r="6" spans="1:15" x14ac:dyDescent="0.25">
      <c r="B6"/>
      <c r="C6"/>
      <c r="D6"/>
      <c r="E6"/>
      <c r="F6"/>
      <c r="G6"/>
      <c r="H6" s="20"/>
      <c r="I6"/>
      <c r="J6"/>
      <c r="K6"/>
      <c r="L6" s="20"/>
      <c r="M6" s="20"/>
      <c r="N6"/>
      <c r="O6"/>
    </row>
    <row r="7" spans="1:15" ht="44.25" customHeight="1" x14ac:dyDescent="0.25">
      <c r="B7" s="23" t="s">
        <v>24</v>
      </c>
      <c r="C7" s="23" t="s">
        <v>33</v>
      </c>
      <c r="D7" s="23" t="s">
        <v>37</v>
      </c>
      <c r="E7" s="45" t="s">
        <v>34</v>
      </c>
      <c r="F7" s="44" t="s">
        <v>35</v>
      </c>
      <c r="G7" s="23" t="s">
        <v>25</v>
      </c>
      <c r="H7" s="23" t="s">
        <v>39</v>
      </c>
      <c r="I7" s="23" t="s">
        <v>43</v>
      </c>
      <c r="J7" s="23" t="s">
        <v>40</v>
      </c>
      <c r="K7" s="23" t="s">
        <v>41</v>
      </c>
      <c r="L7" s="45" t="s">
        <v>36</v>
      </c>
      <c r="M7" s="46" t="s">
        <v>25</v>
      </c>
      <c r="N7" s="25"/>
      <c r="O7" s="21"/>
    </row>
    <row r="8" spans="1:15" x14ac:dyDescent="0.25">
      <c r="A8" s="10">
        <v>1</v>
      </c>
      <c r="B8" s="38" t="s">
        <v>76</v>
      </c>
      <c r="C8" s="47">
        <v>15.6912</v>
      </c>
      <c r="D8" s="47">
        <v>937</v>
      </c>
      <c r="E8" s="48">
        <f>(C8*10^6)/(660*D8)</f>
        <v>25.37304744348501</v>
      </c>
      <c r="F8" s="49">
        <f>4*20/E8</f>
        <v>3.1529519730804529</v>
      </c>
      <c r="G8" s="48">
        <f>20-F8</f>
        <v>16.847048026919548</v>
      </c>
      <c r="H8" s="50" t="s">
        <v>125</v>
      </c>
      <c r="I8" s="50">
        <v>5</v>
      </c>
      <c r="J8" s="50" t="s">
        <v>174</v>
      </c>
      <c r="K8" s="50">
        <v>5</v>
      </c>
      <c r="L8" s="48">
        <f>2*20/E8</f>
        <v>1.5764759865402265</v>
      </c>
      <c r="M8" s="51">
        <f>20-L8</f>
        <v>18.423524013459772</v>
      </c>
      <c r="N8" s="26"/>
      <c r="O8" s="24"/>
    </row>
    <row r="9" spans="1:15" x14ac:dyDescent="0.25">
      <c r="A9" s="10">
        <v>2</v>
      </c>
      <c r="B9" s="38" t="s">
        <v>77</v>
      </c>
      <c r="C9" s="47">
        <v>14.498400000000002</v>
      </c>
      <c r="D9" s="47">
        <v>907</v>
      </c>
      <c r="E9" s="48">
        <f t="shared" ref="E9:E11" si="0">(C9*10^6)/(660*D9)</f>
        <v>24.219705322241158</v>
      </c>
      <c r="F9" s="49">
        <f t="shared" ref="F9:F11" si="1">4*20/E9</f>
        <v>3.30309551398775</v>
      </c>
      <c r="G9" s="48">
        <f t="shared" ref="G9:G11" si="2">20-F9</f>
        <v>16.696904486012251</v>
      </c>
      <c r="H9" s="50" t="s">
        <v>126</v>
      </c>
      <c r="I9" s="50">
        <v>5</v>
      </c>
      <c r="J9" s="50" t="s">
        <v>174</v>
      </c>
      <c r="K9" s="50">
        <v>5</v>
      </c>
      <c r="L9" s="48">
        <f t="shared" ref="L9:L11" si="3">2*20/E9</f>
        <v>1.651547756993875</v>
      </c>
      <c r="M9" s="51">
        <f t="shared" ref="M9:M11" si="4">20-L9</f>
        <v>18.348452243006125</v>
      </c>
      <c r="N9" s="26"/>
      <c r="O9" s="24"/>
    </row>
    <row r="10" spans="1:15" x14ac:dyDescent="0.25">
      <c r="A10" s="10">
        <v>3</v>
      </c>
      <c r="B10" s="38" t="s">
        <v>78</v>
      </c>
      <c r="C10" s="47">
        <v>12.263999999999999</v>
      </c>
      <c r="D10" s="47">
        <v>991</v>
      </c>
      <c r="E10" s="48">
        <f t="shared" si="0"/>
        <v>18.75057334189524</v>
      </c>
      <c r="F10" s="49">
        <f t="shared" si="1"/>
        <v>4.266536203522505</v>
      </c>
      <c r="G10" s="48">
        <f t="shared" si="2"/>
        <v>15.733463796477494</v>
      </c>
      <c r="H10" s="50" t="s">
        <v>127</v>
      </c>
      <c r="I10" s="50">
        <v>5</v>
      </c>
      <c r="J10" s="50" t="s">
        <v>175</v>
      </c>
      <c r="K10" s="50">
        <v>5</v>
      </c>
      <c r="L10" s="48">
        <f t="shared" si="3"/>
        <v>2.1332681017612525</v>
      </c>
      <c r="M10" s="51">
        <f t="shared" si="4"/>
        <v>17.866731898238747</v>
      </c>
      <c r="N10" s="26"/>
      <c r="O10" s="24"/>
    </row>
    <row r="11" spans="1:15" s="21" customFormat="1" x14ac:dyDescent="0.25">
      <c r="A11" s="21">
        <v>4</v>
      </c>
      <c r="B11" s="38" t="s">
        <v>79</v>
      </c>
      <c r="C11" s="47">
        <v>11.550000000000002</v>
      </c>
      <c r="D11" s="47">
        <v>996</v>
      </c>
      <c r="E11" s="48">
        <f t="shared" si="0"/>
        <v>17.570281124497996</v>
      </c>
      <c r="F11" s="49">
        <f t="shared" si="1"/>
        <v>4.5531428571428565</v>
      </c>
      <c r="G11" s="48">
        <f t="shared" si="2"/>
        <v>15.446857142857144</v>
      </c>
      <c r="H11" s="50" t="s">
        <v>128</v>
      </c>
      <c r="I11" s="50">
        <v>5</v>
      </c>
      <c r="J11" s="50" t="s">
        <v>175</v>
      </c>
      <c r="K11" s="50">
        <v>5</v>
      </c>
      <c r="L11" s="48">
        <f t="shared" si="3"/>
        <v>2.2765714285714282</v>
      </c>
      <c r="M11" s="51">
        <f t="shared" si="4"/>
        <v>17.72342857142857</v>
      </c>
      <c r="N11" s="25"/>
    </row>
    <row r="12" spans="1:15" s="21" customFormat="1" x14ac:dyDescent="0.25">
      <c r="A12" s="21">
        <v>5</v>
      </c>
      <c r="B12" s="38" t="s">
        <v>80</v>
      </c>
      <c r="C12" s="47">
        <v>13.020000000000001</v>
      </c>
      <c r="D12" s="47">
        <v>1037</v>
      </c>
      <c r="E12" s="48">
        <f t="shared" ref="E12:E34" si="5">(C12*10^6)/(660*D12)</f>
        <v>19.023406680108707</v>
      </c>
      <c r="F12" s="49">
        <f t="shared" ref="F12:F34" si="6">4*20/E12</f>
        <v>4.2053456221198156</v>
      </c>
      <c r="G12" s="48">
        <f t="shared" ref="G12:G34" si="7">20-F12</f>
        <v>15.794654377880185</v>
      </c>
      <c r="H12" s="50" t="s">
        <v>129</v>
      </c>
      <c r="I12" s="50">
        <v>5</v>
      </c>
      <c r="J12" s="50" t="s">
        <v>175</v>
      </c>
      <c r="K12" s="50">
        <v>5</v>
      </c>
      <c r="L12" s="48">
        <f t="shared" ref="L12:L34" si="8">2*20/E12</f>
        <v>2.1026728110599078</v>
      </c>
      <c r="M12" s="48">
        <f t="shared" ref="M12:M34" si="9">20-L12</f>
        <v>17.897327188940093</v>
      </c>
    </row>
    <row r="13" spans="1:15" s="21" customFormat="1" x14ac:dyDescent="0.25">
      <c r="A13" s="21">
        <v>6</v>
      </c>
      <c r="B13" s="38" t="s">
        <v>81</v>
      </c>
      <c r="C13" s="47">
        <v>12.692400000000001</v>
      </c>
      <c r="D13" s="47">
        <v>1087</v>
      </c>
      <c r="E13" s="48">
        <f t="shared" si="5"/>
        <v>17.691728694488585</v>
      </c>
      <c r="F13" s="49">
        <f t="shared" si="6"/>
        <v>4.5218871135482646</v>
      </c>
      <c r="G13" s="48">
        <f t="shared" si="7"/>
        <v>15.478112886451736</v>
      </c>
      <c r="H13" s="50" t="s">
        <v>130</v>
      </c>
      <c r="I13" s="50">
        <v>5</v>
      </c>
      <c r="J13" s="50" t="s">
        <v>174</v>
      </c>
      <c r="K13" s="50">
        <v>5</v>
      </c>
      <c r="L13" s="48">
        <f t="shared" si="8"/>
        <v>2.2609435567741323</v>
      </c>
      <c r="M13" s="48">
        <f t="shared" si="9"/>
        <v>17.739056443225866</v>
      </c>
    </row>
    <row r="14" spans="1:15" s="21" customFormat="1" x14ac:dyDescent="0.25">
      <c r="A14" s="21">
        <v>7</v>
      </c>
      <c r="B14" s="38" t="s">
        <v>82</v>
      </c>
      <c r="C14" s="47">
        <v>15.178800000000001</v>
      </c>
      <c r="D14" s="47">
        <v>1024</v>
      </c>
      <c r="E14" s="48">
        <f t="shared" si="5"/>
        <v>22.459161931818183</v>
      </c>
      <c r="F14" s="49">
        <f t="shared" si="6"/>
        <v>3.5620207130998494</v>
      </c>
      <c r="G14" s="48">
        <f t="shared" si="7"/>
        <v>16.437979286900152</v>
      </c>
      <c r="H14" s="50" t="s">
        <v>131</v>
      </c>
      <c r="I14" s="50">
        <v>5</v>
      </c>
      <c r="J14" s="50" t="s">
        <v>174</v>
      </c>
      <c r="K14" s="50">
        <v>5</v>
      </c>
      <c r="L14" s="48">
        <f t="shared" si="8"/>
        <v>1.7810103565499247</v>
      </c>
      <c r="M14" s="48">
        <f t="shared" si="9"/>
        <v>18.218989643450076</v>
      </c>
    </row>
    <row r="15" spans="1:15" s="21" customFormat="1" x14ac:dyDescent="0.25">
      <c r="A15" s="21">
        <v>8</v>
      </c>
      <c r="B15" s="38" t="s">
        <v>83</v>
      </c>
      <c r="C15" s="47">
        <v>16.976400000000002</v>
      </c>
      <c r="D15" s="47">
        <v>1078</v>
      </c>
      <c r="E15" s="48">
        <f t="shared" si="5"/>
        <v>23.860684769775681</v>
      </c>
      <c r="F15" s="49">
        <f t="shared" si="6"/>
        <v>3.3527956457199406</v>
      </c>
      <c r="G15" s="48">
        <f t="shared" si="7"/>
        <v>16.64720435428006</v>
      </c>
      <c r="H15" s="50" t="s">
        <v>132</v>
      </c>
      <c r="I15" s="50">
        <v>5</v>
      </c>
      <c r="J15" s="50" t="s">
        <v>174</v>
      </c>
      <c r="K15" s="50">
        <v>5</v>
      </c>
      <c r="L15" s="48">
        <f t="shared" si="8"/>
        <v>1.6763978228599703</v>
      </c>
      <c r="M15" s="48">
        <f t="shared" si="9"/>
        <v>18.323602177140028</v>
      </c>
    </row>
    <row r="16" spans="1:15" s="21" customFormat="1" x14ac:dyDescent="0.25">
      <c r="A16" s="21">
        <v>9</v>
      </c>
      <c r="B16" s="38" t="s">
        <v>84</v>
      </c>
      <c r="C16" s="47">
        <v>11.97</v>
      </c>
      <c r="D16" s="47">
        <v>1045</v>
      </c>
      <c r="E16" s="48">
        <f t="shared" si="5"/>
        <v>17.355371900826448</v>
      </c>
      <c r="F16" s="49">
        <f t="shared" si="6"/>
        <v>4.6095238095238091</v>
      </c>
      <c r="G16" s="48">
        <f t="shared" si="7"/>
        <v>15.390476190476191</v>
      </c>
      <c r="H16" s="50" t="s">
        <v>133</v>
      </c>
      <c r="I16" s="50">
        <v>5</v>
      </c>
      <c r="J16" s="50" t="s">
        <v>175</v>
      </c>
      <c r="K16" s="50">
        <v>5</v>
      </c>
      <c r="L16" s="48">
        <f t="shared" si="8"/>
        <v>2.3047619047619046</v>
      </c>
      <c r="M16" s="48">
        <f t="shared" si="9"/>
        <v>17.695238095238096</v>
      </c>
    </row>
    <row r="17" spans="1:13" s="21" customFormat="1" x14ac:dyDescent="0.25">
      <c r="A17" s="21">
        <v>10</v>
      </c>
      <c r="B17" s="38" t="s">
        <v>85</v>
      </c>
      <c r="C17" s="47">
        <v>9.7608000000000015</v>
      </c>
      <c r="D17" s="47">
        <v>1081</v>
      </c>
      <c r="E17" s="48">
        <f t="shared" si="5"/>
        <v>13.680935161046172</v>
      </c>
      <c r="F17" s="49">
        <f t="shared" si="6"/>
        <v>5.8475534792230137</v>
      </c>
      <c r="G17" s="48">
        <f t="shared" si="7"/>
        <v>14.152446520776987</v>
      </c>
      <c r="H17" s="50" t="s">
        <v>134</v>
      </c>
      <c r="I17" s="50">
        <v>5</v>
      </c>
      <c r="J17" s="50" t="s">
        <v>174</v>
      </c>
      <c r="K17" s="50">
        <v>5</v>
      </c>
      <c r="L17" s="48">
        <f t="shared" si="8"/>
        <v>2.9237767396115069</v>
      </c>
      <c r="M17" s="48">
        <f t="shared" si="9"/>
        <v>17.076223260388492</v>
      </c>
    </row>
    <row r="18" spans="1:13" s="21" customFormat="1" x14ac:dyDescent="0.25">
      <c r="A18" s="21">
        <v>11</v>
      </c>
      <c r="B18" s="38" t="s">
        <v>86</v>
      </c>
      <c r="C18" s="47">
        <v>11.533200000000001</v>
      </c>
      <c r="D18" s="47">
        <v>1006</v>
      </c>
      <c r="E18" s="48">
        <f t="shared" si="5"/>
        <v>17.370323513464665</v>
      </c>
      <c r="F18" s="49">
        <f t="shared" si="6"/>
        <v>4.6055561335969202</v>
      </c>
      <c r="G18" s="48">
        <f t="shared" si="7"/>
        <v>15.39444386640308</v>
      </c>
      <c r="H18" s="50" t="s">
        <v>135</v>
      </c>
      <c r="I18" s="50">
        <v>5</v>
      </c>
      <c r="J18" s="50" t="s">
        <v>174</v>
      </c>
      <c r="K18" s="50">
        <v>5</v>
      </c>
      <c r="L18" s="48">
        <f t="shared" si="8"/>
        <v>2.3027780667984601</v>
      </c>
      <c r="M18" s="48">
        <f t="shared" si="9"/>
        <v>17.69722193320154</v>
      </c>
    </row>
    <row r="19" spans="1:13" s="21" customFormat="1" x14ac:dyDescent="0.25">
      <c r="A19" s="21">
        <v>12</v>
      </c>
      <c r="B19" s="38" t="s">
        <v>87</v>
      </c>
      <c r="C19" s="47">
        <v>14.254799999999999</v>
      </c>
      <c r="D19" s="47">
        <v>794</v>
      </c>
      <c r="E19" s="48">
        <f t="shared" si="5"/>
        <v>27.201740325166018</v>
      </c>
      <c r="F19" s="49">
        <f t="shared" si="6"/>
        <v>2.9409882986783398</v>
      </c>
      <c r="G19" s="48">
        <f t="shared" si="7"/>
        <v>17.059011701321658</v>
      </c>
      <c r="H19" s="50" t="s">
        <v>136</v>
      </c>
      <c r="I19" s="50">
        <v>5</v>
      </c>
      <c r="J19" s="50" t="s">
        <v>174</v>
      </c>
      <c r="K19" s="50">
        <v>5</v>
      </c>
      <c r="L19" s="48">
        <f t="shared" si="8"/>
        <v>1.4704941493391699</v>
      </c>
      <c r="M19" s="48">
        <f t="shared" si="9"/>
        <v>18.529505850660829</v>
      </c>
    </row>
    <row r="20" spans="1:13" s="21" customFormat="1" x14ac:dyDescent="0.25">
      <c r="A20" s="21">
        <v>13</v>
      </c>
      <c r="B20" s="38" t="s">
        <v>88</v>
      </c>
      <c r="C20" s="47">
        <v>15.632400000000002</v>
      </c>
      <c r="D20" s="47">
        <v>823</v>
      </c>
      <c r="E20" s="48">
        <f t="shared" si="5"/>
        <v>28.779410140284991</v>
      </c>
      <c r="F20" s="49">
        <f t="shared" si="6"/>
        <v>2.7797651032471018</v>
      </c>
      <c r="G20" s="48">
        <f t="shared" si="7"/>
        <v>17.220234896752899</v>
      </c>
      <c r="H20" s="50" t="s">
        <v>137</v>
      </c>
      <c r="I20" s="50">
        <v>5</v>
      </c>
      <c r="J20" s="50" t="s">
        <v>174</v>
      </c>
      <c r="K20" s="50">
        <v>5</v>
      </c>
      <c r="L20" s="48">
        <f t="shared" si="8"/>
        <v>1.3898825516235509</v>
      </c>
      <c r="M20" s="48">
        <f t="shared" si="9"/>
        <v>18.61011744837645</v>
      </c>
    </row>
    <row r="21" spans="1:13" s="21" customFormat="1" x14ac:dyDescent="0.25">
      <c r="A21" s="21">
        <v>14</v>
      </c>
      <c r="B21" s="38" t="s">
        <v>89</v>
      </c>
      <c r="C21" s="47">
        <v>12.641999999999999</v>
      </c>
      <c r="D21" s="47">
        <v>776</v>
      </c>
      <c r="E21" s="48">
        <f t="shared" si="5"/>
        <v>24.683692596063729</v>
      </c>
      <c r="F21" s="49">
        <f t="shared" si="6"/>
        <v>3.2410061699098245</v>
      </c>
      <c r="G21" s="48">
        <f t="shared" si="7"/>
        <v>16.758993830090176</v>
      </c>
      <c r="H21" s="50" t="s">
        <v>138</v>
      </c>
      <c r="I21" s="50">
        <v>5</v>
      </c>
      <c r="J21" s="50" t="s">
        <v>174</v>
      </c>
      <c r="K21" s="50">
        <v>5</v>
      </c>
      <c r="L21" s="48">
        <f t="shared" si="8"/>
        <v>1.6205030849549122</v>
      </c>
      <c r="M21" s="48">
        <f t="shared" si="9"/>
        <v>18.379496915045088</v>
      </c>
    </row>
    <row r="22" spans="1:13" s="21" customFormat="1" x14ac:dyDescent="0.25">
      <c r="A22" s="21">
        <v>15</v>
      </c>
      <c r="B22" s="38" t="s">
        <v>90</v>
      </c>
      <c r="C22" s="47">
        <v>14.6496</v>
      </c>
      <c r="D22" s="47">
        <v>827</v>
      </c>
      <c r="E22" s="48">
        <f t="shared" si="5"/>
        <v>26.839617456304275</v>
      </c>
      <c r="F22" s="49">
        <f t="shared" si="6"/>
        <v>2.9806684141546529</v>
      </c>
      <c r="G22" s="48">
        <f t="shared" si="7"/>
        <v>17.019331585845347</v>
      </c>
      <c r="H22" s="50" t="s">
        <v>139</v>
      </c>
      <c r="I22" s="50">
        <v>5</v>
      </c>
      <c r="J22" s="50" t="s">
        <v>176</v>
      </c>
      <c r="K22" s="50">
        <v>5</v>
      </c>
      <c r="L22" s="48">
        <f t="shared" si="8"/>
        <v>1.4903342070773264</v>
      </c>
      <c r="M22" s="48">
        <f t="shared" si="9"/>
        <v>18.509665792922675</v>
      </c>
    </row>
    <row r="23" spans="1:13" s="21" customFormat="1" x14ac:dyDescent="0.25">
      <c r="A23" s="21">
        <v>16</v>
      </c>
      <c r="B23" s="38" t="s">
        <v>91</v>
      </c>
      <c r="C23" s="47">
        <v>14.876400000000002</v>
      </c>
      <c r="D23" s="47">
        <v>774</v>
      </c>
      <c r="E23" s="48">
        <f t="shared" si="5"/>
        <v>29.121447028423777</v>
      </c>
      <c r="F23" s="49">
        <f t="shared" si="6"/>
        <v>2.7471162377994673</v>
      </c>
      <c r="G23" s="48">
        <f t="shared" si="7"/>
        <v>17.252883762200533</v>
      </c>
      <c r="H23" s="50" t="s">
        <v>140</v>
      </c>
      <c r="I23" s="50">
        <v>5</v>
      </c>
      <c r="J23" s="50" t="s">
        <v>176</v>
      </c>
      <c r="K23" s="50">
        <v>5</v>
      </c>
      <c r="L23" s="48">
        <f t="shared" si="8"/>
        <v>1.3735581188997337</v>
      </c>
      <c r="M23" s="48">
        <f t="shared" si="9"/>
        <v>18.626441881100266</v>
      </c>
    </row>
    <row r="24" spans="1:13" s="21" customFormat="1" x14ac:dyDescent="0.25">
      <c r="A24" s="21">
        <v>17</v>
      </c>
      <c r="B24" s="39" t="s">
        <v>92</v>
      </c>
      <c r="C24" s="47">
        <v>15.716400000000002</v>
      </c>
      <c r="D24" s="47">
        <v>787</v>
      </c>
      <c r="E24" s="48">
        <f t="shared" si="5"/>
        <v>30.257595009818647</v>
      </c>
      <c r="F24" s="49">
        <f t="shared" si="6"/>
        <v>2.6439642666259444</v>
      </c>
      <c r="G24" s="48">
        <f t="shared" si="7"/>
        <v>17.356035733374057</v>
      </c>
      <c r="H24" s="50" t="s">
        <v>141</v>
      </c>
      <c r="I24" s="50">
        <v>5</v>
      </c>
      <c r="J24" s="50" t="s">
        <v>176</v>
      </c>
      <c r="K24" s="50">
        <v>5</v>
      </c>
      <c r="L24" s="48">
        <f t="shared" si="8"/>
        <v>1.3219821333129722</v>
      </c>
      <c r="M24" s="48">
        <f t="shared" si="9"/>
        <v>18.678017866687028</v>
      </c>
    </row>
    <row r="25" spans="1:13" s="21" customFormat="1" x14ac:dyDescent="0.25">
      <c r="A25" s="21">
        <v>18</v>
      </c>
      <c r="B25" s="31" t="s">
        <v>93</v>
      </c>
      <c r="C25" s="47">
        <v>19.328400000000002</v>
      </c>
      <c r="D25" s="47">
        <v>781</v>
      </c>
      <c r="E25" s="48">
        <f t="shared" si="5"/>
        <v>37.497380980095457</v>
      </c>
      <c r="F25" s="49">
        <f t="shared" si="6"/>
        <v>2.1334823368721669</v>
      </c>
      <c r="G25" s="48">
        <f t="shared" si="7"/>
        <v>17.866517663127834</v>
      </c>
      <c r="H25" s="50" t="s">
        <v>142</v>
      </c>
      <c r="I25" s="50">
        <v>5</v>
      </c>
      <c r="J25" s="50" t="s">
        <v>176</v>
      </c>
      <c r="K25" s="50">
        <v>5</v>
      </c>
      <c r="L25" s="48">
        <f t="shared" si="8"/>
        <v>1.0667411684360835</v>
      </c>
      <c r="M25" s="48">
        <f t="shared" si="9"/>
        <v>18.933258831563915</v>
      </c>
    </row>
    <row r="26" spans="1:13" s="21" customFormat="1" x14ac:dyDescent="0.25">
      <c r="A26" s="21">
        <v>19</v>
      </c>
      <c r="B26" s="40" t="s">
        <v>94</v>
      </c>
      <c r="C26" s="47">
        <v>19.269599999999997</v>
      </c>
      <c r="D26" s="47">
        <v>762</v>
      </c>
      <c r="E26" s="48">
        <f t="shared" si="5"/>
        <v>38.315437842996893</v>
      </c>
      <c r="F26" s="49">
        <f t="shared" si="6"/>
        <v>2.087931249221572</v>
      </c>
      <c r="G26" s="48">
        <f t="shared" si="7"/>
        <v>17.912068750778428</v>
      </c>
      <c r="H26" s="50" t="s">
        <v>143</v>
      </c>
      <c r="I26" s="50">
        <v>5</v>
      </c>
      <c r="J26" s="50" t="s">
        <v>176</v>
      </c>
      <c r="K26" s="50">
        <v>5</v>
      </c>
      <c r="L26" s="48">
        <f t="shared" si="8"/>
        <v>1.043965624610786</v>
      </c>
      <c r="M26" s="48">
        <f t="shared" si="9"/>
        <v>18.956034375389216</v>
      </c>
    </row>
    <row r="27" spans="1:13" s="21" customFormat="1" x14ac:dyDescent="0.25">
      <c r="A27" s="21">
        <v>20</v>
      </c>
      <c r="B27" s="41" t="s">
        <v>95</v>
      </c>
      <c r="C27" s="47">
        <v>15.094800000000001</v>
      </c>
      <c r="D27" s="47">
        <v>844</v>
      </c>
      <c r="E27" s="48">
        <f t="shared" si="5"/>
        <v>27.098233520034473</v>
      </c>
      <c r="F27" s="49">
        <f t="shared" si="6"/>
        <v>2.9522219572303041</v>
      </c>
      <c r="G27" s="48">
        <f t="shared" si="7"/>
        <v>17.047778042769696</v>
      </c>
      <c r="H27" s="50" t="s">
        <v>144</v>
      </c>
      <c r="I27" s="50">
        <v>5</v>
      </c>
      <c r="J27" s="50" t="s">
        <v>176</v>
      </c>
      <c r="K27" s="50">
        <v>5</v>
      </c>
      <c r="L27" s="48">
        <f t="shared" si="8"/>
        <v>1.4761109786151521</v>
      </c>
      <c r="M27" s="48">
        <f t="shared" si="9"/>
        <v>18.523889021384846</v>
      </c>
    </row>
    <row r="28" spans="1:13" s="21" customFormat="1" x14ac:dyDescent="0.25">
      <c r="A28" s="21">
        <v>21</v>
      </c>
      <c r="B28" s="41" t="s">
        <v>96</v>
      </c>
      <c r="C28" s="47">
        <v>14.5152</v>
      </c>
      <c r="D28" s="47">
        <v>945</v>
      </c>
      <c r="E28" s="48">
        <f t="shared" si="5"/>
        <v>23.272727272727273</v>
      </c>
      <c r="F28" s="49">
        <f t="shared" si="6"/>
        <v>3.4375</v>
      </c>
      <c r="G28" s="48">
        <f t="shared" si="7"/>
        <v>16.5625</v>
      </c>
      <c r="H28" s="50" t="s">
        <v>145</v>
      </c>
      <c r="I28" s="50">
        <v>5</v>
      </c>
      <c r="J28" s="50" t="s">
        <v>176</v>
      </c>
      <c r="K28" s="50">
        <v>5</v>
      </c>
      <c r="L28" s="48">
        <f t="shared" si="8"/>
        <v>1.71875</v>
      </c>
      <c r="M28" s="48">
        <f t="shared" si="9"/>
        <v>18.28125</v>
      </c>
    </row>
    <row r="29" spans="1:13" s="21" customFormat="1" x14ac:dyDescent="0.25">
      <c r="A29" s="21">
        <v>22</v>
      </c>
      <c r="B29" s="41" t="s">
        <v>97</v>
      </c>
      <c r="C29" s="47">
        <v>10.5252</v>
      </c>
      <c r="D29" s="47">
        <v>952</v>
      </c>
      <c r="E29" s="48">
        <f t="shared" si="5"/>
        <v>16.751336898395721</v>
      </c>
      <c r="F29" s="49">
        <f t="shared" si="6"/>
        <v>4.7757382282521954</v>
      </c>
      <c r="G29" s="48">
        <f t="shared" si="7"/>
        <v>15.224261771747805</v>
      </c>
      <c r="H29" s="50" t="s">
        <v>146</v>
      </c>
      <c r="I29" s="50">
        <v>5</v>
      </c>
      <c r="J29" s="50" t="s">
        <v>177</v>
      </c>
      <c r="K29" s="50">
        <v>5</v>
      </c>
      <c r="L29" s="48">
        <f t="shared" si="8"/>
        <v>2.3878691141260977</v>
      </c>
      <c r="M29" s="48">
        <f t="shared" si="9"/>
        <v>17.612130885873903</v>
      </c>
    </row>
    <row r="30" spans="1:13" s="21" customFormat="1" x14ac:dyDescent="0.25">
      <c r="A30" s="21">
        <v>23</v>
      </c>
      <c r="B30" s="52" t="s">
        <v>98</v>
      </c>
      <c r="C30" s="47">
        <v>12.793200000000001</v>
      </c>
      <c r="D30" s="47">
        <v>961</v>
      </c>
      <c r="E30" s="48">
        <f t="shared" si="5"/>
        <v>20.170277173398922</v>
      </c>
      <c r="F30" s="49">
        <f t="shared" si="6"/>
        <v>3.9662320607822905</v>
      </c>
      <c r="G30" s="48">
        <f t="shared" si="7"/>
        <v>16.033767939217711</v>
      </c>
      <c r="H30" s="50" t="s">
        <v>147</v>
      </c>
      <c r="I30" s="50">
        <v>5</v>
      </c>
      <c r="J30" s="50" t="s">
        <v>177</v>
      </c>
      <c r="K30" s="50">
        <v>5</v>
      </c>
      <c r="L30" s="48">
        <f t="shared" si="8"/>
        <v>1.9831160303911453</v>
      </c>
      <c r="M30" s="48">
        <f t="shared" si="9"/>
        <v>18.016883969608855</v>
      </c>
    </row>
    <row r="31" spans="1:13" s="21" customFormat="1" x14ac:dyDescent="0.25">
      <c r="A31" s="10">
        <v>24</v>
      </c>
      <c r="B31" s="38" t="s">
        <v>99</v>
      </c>
      <c r="C31" s="47">
        <v>11.2308</v>
      </c>
      <c r="D31" s="47">
        <v>1030</v>
      </c>
      <c r="E31" s="48">
        <f t="shared" si="5"/>
        <v>16.520741394527803</v>
      </c>
      <c r="F31" s="49">
        <f t="shared" si="6"/>
        <v>4.8423976920611169</v>
      </c>
      <c r="G31" s="48">
        <f t="shared" si="7"/>
        <v>15.157602307938884</v>
      </c>
      <c r="H31" s="50" t="s">
        <v>148</v>
      </c>
      <c r="I31" s="50">
        <v>5</v>
      </c>
      <c r="J31" s="50" t="s">
        <v>177</v>
      </c>
      <c r="K31" s="50">
        <v>5</v>
      </c>
      <c r="L31" s="48">
        <f t="shared" si="8"/>
        <v>2.4211988460305585</v>
      </c>
      <c r="M31" s="51">
        <f t="shared" si="9"/>
        <v>17.57880115396944</v>
      </c>
    </row>
    <row r="32" spans="1:13" x14ac:dyDescent="0.25">
      <c r="A32" s="10">
        <v>25</v>
      </c>
      <c r="B32" s="38" t="s">
        <v>100</v>
      </c>
      <c r="C32" s="47">
        <v>10.096800000000002</v>
      </c>
      <c r="D32" s="47">
        <v>1073</v>
      </c>
      <c r="E32" s="48">
        <f t="shared" si="5"/>
        <v>14.257392188426675</v>
      </c>
      <c r="F32" s="49">
        <f t="shared" si="6"/>
        <v>5.6111243166151636</v>
      </c>
      <c r="G32" s="48">
        <f t="shared" si="7"/>
        <v>14.388875683384835</v>
      </c>
      <c r="H32" s="50" t="s">
        <v>149</v>
      </c>
      <c r="I32" s="50">
        <v>5</v>
      </c>
      <c r="J32" s="50" t="s">
        <v>177</v>
      </c>
      <c r="K32" s="50">
        <v>5</v>
      </c>
      <c r="L32" s="48">
        <f t="shared" si="8"/>
        <v>2.8055621583075818</v>
      </c>
      <c r="M32" s="51">
        <f t="shared" si="9"/>
        <v>17.19443784169242</v>
      </c>
    </row>
    <row r="33" spans="1:13" x14ac:dyDescent="0.25">
      <c r="A33" s="10">
        <v>26</v>
      </c>
      <c r="B33" s="38" t="s">
        <v>101</v>
      </c>
      <c r="C33" s="47">
        <v>11.3736</v>
      </c>
      <c r="D33" s="47">
        <v>1099</v>
      </c>
      <c r="E33" s="48">
        <f t="shared" si="5"/>
        <v>15.680370584829184</v>
      </c>
      <c r="F33" s="49">
        <f t="shared" si="6"/>
        <v>5.1019202363367802</v>
      </c>
      <c r="G33" s="48">
        <f t="shared" si="7"/>
        <v>14.898079763663219</v>
      </c>
      <c r="H33" s="50" t="s">
        <v>150</v>
      </c>
      <c r="I33" s="50">
        <v>5</v>
      </c>
      <c r="J33" s="50" t="s">
        <v>177</v>
      </c>
      <c r="K33" s="50">
        <v>5</v>
      </c>
      <c r="L33" s="48">
        <f t="shared" si="8"/>
        <v>2.5509601181683901</v>
      </c>
      <c r="M33" s="51">
        <f t="shared" si="9"/>
        <v>17.449039881831609</v>
      </c>
    </row>
    <row r="34" spans="1:13" x14ac:dyDescent="0.25">
      <c r="A34" s="21">
        <v>27</v>
      </c>
      <c r="B34" s="38" t="s">
        <v>102</v>
      </c>
      <c r="C34" s="47">
        <v>15.010800000000001</v>
      </c>
      <c r="D34" s="47">
        <v>1135</v>
      </c>
      <c r="E34" s="48">
        <f t="shared" si="5"/>
        <v>20.038446135362438</v>
      </c>
      <c r="F34" s="49">
        <f t="shared" si="6"/>
        <v>3.9923255256215517</v>
      </c>
      <c r="G34" s="48">
        <f t="shared" si="7"/>
        <v>16.007674474378447</v>
      </c>
      <c r="H34" s="50" t="s">
        <v>151</v>
      </c>
      <c r="I34" s="50">
        <v>5</v>
      </c>
      <c r="J34" s="50" t="s">
        <v>177</v>
      </c>
      <c r="K34" s="50">
        <v>5</v>
      </c>
      <c r="L34" s="48">
        <f t="shared" si="8"/>
        <v>1.9961627628107759</v>
      </c>
      <c r="M34" s="51">
        <f t="shared" si="9"/>
        <v>18.003837237189224</v>
      </c>
    </row>
    <row r="35" spans="1:13" x14ac:dyDescent="0.25">
      <c r="A35" s="21">
        <v>28</v>
      </c>
      <c r="B35" s="38" t="s">
        <v>103</v>
      </c>
      <c r="C35" s="47">
        <v>15.103200000000001</v>
      </c>
      <c r="D35" s="47">
        <v>1043</v>
      </c>
      <c r="E35" s="48">
        <f t="shared" ref="E35:E56" si="10">(C35*10^6)/(660*D35)</f>
        <v>21.94020744356315</v>
      </c>
      <c r="F35" s="49">
        <f t="shared" ref="F35:F56" si="11">4*20/E35</f>
        <v>3.6462736373748608</v>
      </c>
      <c r="G35" s="48">
        <f t="shared" ref="G35:G56" si="12">20-F35</f>
        <v>16.353726362625139</v>
      </c>
      <c r="H35" s="50" t="s">
        <v>152</v>
      </c>
      <c r="I35" s="50">
        <v>5</v>
      </c>
      <c r="J35" s="50" t="s">
        <v>177</v>
      </c>
      <c r="K35" s="50">
        <v>5</v>
      </c>
      <c r="L35" s="48">
        <f t="shared" ref="L35:L56" si="13">2*20/E35</f>
        <v>1.8231368186874304</v>
      </c>
      <c r="M35" s="48">
        <f t="shared" ref="M35:M56" si="14">20-L35</f>
        <v>18.176863181312569</v>
      </c>
    </row>
    <row r="36" spans="1:13" x14ac:dyDescent="0.25">
      <c r="A36" s="21">
        <v>29</v>
      </c>
      <c r="B36" s="38" t="s">
        <v>104</v>
      </c>
      <c r="C36" s="47">
        <v>14.1624</v>
      </c>
      <c r="D36" s="47">
        <v>1068</v>
      </c>
      <c r="E36" s="48">
        <f t="shared" si="10"/>
        <v>20.091930541368743</v>
      </c>
      <c r="F36" s="49">
        <f t="shared" si="11"/>
        <v>3.9816980172852059</v>
      </c>
      <c r="G36" s="48">
        <f t="shared" si="12"/>
        <v>16.018301982714796</v>
      </c>
      <c r="H36" s="50" t="s">
        <v>153</v>
      </c>
      <c r="I36" s="50">
        <v>5</v>
      </c>
      <c r="J36" s="50" t="s">
        <v>177</v>
      </c>
      <c r="K36" s="50">
        <v>5</v>
      </c>
      <c r="L36" s="48">
        <f t="shared" si="13"/>
        <v>1.9908490086426029</v>
      </c>
      <c r="M36" s="48">
        <f t="shared" si="14"/>
        <v>18.009150991357398</v>
      </c>
    </row>
    <row r="37" spans="1:13" x14ac:dyDescent="0.25">
      <c r="A37" s="21">
        <v>30</v>
      </c>
      <c r="B37" s="38" t="s">
        <v>105</v>
      </c>
      <c r="C37" s="47">
        <v>16.606800000000003</v>
      </c>
      <c r="D37" s="47">
        <v>1060</v>
      </c>
      <c r="E37" s="48">
        <f t="shared" si="10"/>
        <v>23.737564322469989</v>
      </c>
      <c r="F37" s="49">
        <f t="shared" si="11"/>
        <v>3.3701857070597576</v>
      </c>
      <c r="G37" s="48">
        <f t="shared" si="12"/>
        <v>16.629814292940242</v>
      </c>
      <c r="H37" s="50" t="s">
        <v>154</v>
      </c>
      <c r="I37" s="50">
        <v>5</v>
      </c>
      <c r="J37" s="50" t="s">
        <v>177</v>
      </c>
      <c r="K37" s="50">
        <v>5</v>
      </c>
      <c r="L37" s="48">
        <f t="shared" si="13"/>
        <v>1.6850928535298788</v>
      </c>
      <c r="M37" s="48">
        <f t="shared" si="14"/>
        <v>18.314907146470119</v>
      </c>
    </row>
    <row r="38" spans="1:13" x14ac:dyDescent="0.25">
      <c r="A38" s="21">
        <v>31</v>
      </c>
      <c r="B38" s="38" t="s">
        <v>106</v>
      </c>
      <c r="C38" s="47">
        <v>15.850800000000001</v>
      </c>
      <c r="D38" s="47">
        <v>958</v>
      </c>
      <c r="E38" s="48">
        <f t="shared" si="10"/>
        <v>25.069273106851398</v>
      </c>
      <c r="F38" s="49">
        <f t="shared" si="11"/>
        <v>3.1911575440987203</v>
      </c>
      <c r="G38" s="48">
        <f t="shared" si="12"/>
        <v>16.808842455901278</v>
      </c>
      <c r="H38" s="50" t="s">
        <v>155</v>
      </c>
      <c r="I38" s="50">
        <v>5</v>
      </c>
      <c r="J38" s="50" t="s">
        <v>177</v>
      </c>
      <c r="K38" s="50">
        <v>5</v>
      </c>
      <c r="L38" s="48">
        <f t="shared" si="13"/>
        <v>1.5955787720493602</v>
      </c>
      <c r="M38" s="48">
        <f t="shared" si="14"/>
        <v>18.404421227950639</v>
      </c>
    </row>
    <row r="39" spans="1:13" x14ac:dyDescent="0.25">
      <c r="A39" s="21">
        <v>32</v>
      </c>
      <c r="B39" s="38" t="s">
        <v>107</v>
      </c>
      <c r="C39" s="47">
        <v>11.953200000000001</v>
      </c>
      <c r="D39" s="47">
        <v>996</v>
      </c>
      <c r="E39" s="48">
        <f t="shared" si="10"/>
        <v>18.183643665571378</v>
      </c>
      <c r="F39" s="49">
        <f t="shared" si="11"/>
        <v>4.3995582772813968</v>
      </c>
      <c r="G39" s="48">
        <f t="shared" si="12"/>
        <v>15.600441722718603</v>
      </c>
      <c r="H39" s="50" t="s">
        <v>156</v>
      </c>
      <c r="I39" s="50">
        <v>5</v>
      </c>
      <c r="J39" s="50" t="s">
        <v>177</v>
      </c>
      <c r="K39" s="50">
        <v>5</v>
      </c>
      <c r="L39" s="48">
        <f t="shared" si="13"/>
        <v>2.1997791386406984</v>
      </c>
      <c r="M39" s="48">
        <f t="shared" si="14"/>
        <v>17.8002208613593</v>
      </c>
    </row>
    <row r="40" spans="1:13" x14ac:dyDescent="0.25">
      <c r="A40" s="21">
        <v>33</v>
      </c>
      <c r="B40" s="38" t="s">
        <v>108</v>
      </c>
      <c r="C40" s="47">
        <v>20.218800000000002</v>
      </c>
      <c r="D40" s="47">
        <v>909</v>
      </c>
      <c r="E40" s="48">
        <f t="shared" si="10"/>
        <v>33.701370137013704</v>
      </c>
      <c r="F40" s="49">
        <f t="shared" si="11"/>
        <v>2.3737907294201435</v>
      </c>
      <c r="G40" s="48">
        <f t="shared" si="12"/>
        <v>17.626209270579857</v>
      </c>
      <c r="H40" s="50" t="s">
        <v>157</v>
      </c>
      <c r="I40" s="50">
        <v>5</v>
      </c>
      <c r="J40" s="50" t="s">
        <v>178</v>
      </c>
      <c r="K40" s="50">
        <v>5</v>
      </c>
      <c r="L40" s="48">
        <f t="shared" si="13"/>
        <v>1.1868953647100717</v>
      </c>
      <c r="M40" s="48">
        <f t="shared" si="14"/>
        <v>18.813104635289928</v>
      </c>
    </row>
    <row r="41" spans="1:13" x14ac:dyDescent="0.25">
      <c r="A41" s="21">
        <v>34</v>
      </c>
      <c r="B41" s="38" t="s">
        <v>109</v>
      </c>
      <c r="C41" s="47">
        <v>12.054</v>
      </c>
      <c r="D41" s="47">
        <v>898</v>
      </c>
      <c r="E41" s="48">
        <f t="shared" si="10"/>
        <v>20.338125126543837</v>
      </c>
      <c r="F41" s="49">
        <f t="shared" si="11"/>
        <v>3.93349925335988</v>
      </c>
      <c r="G41" s="48">
        <f t="shared" si="12"/>
        <v>16.06650074664012</v>
      </c>
      <c r="H41" s="50" t="s">
        <v>158</v>
      </c>
      <c r="I41" s="50">
        <v>5</v>
      </c>
      <c r="J41" s="50" t="s">
        <v>178</v>
      </c>
      <c r="K41" s="50">
        <v>5</v>
      </c>
      <c r="L41" s="48">
        <f t="shared" si="13"/>
        <v>1.96674962667994</v>
      </c>
      <c r="M41" s="48">
        <f t="shared" si="14"/>
        <v>18.033250373320058</v>
      </c>
    </row>
    <row r="42" spans="1:13" x14ac:dyDescent="0.25">
      <c r="A42" s="21">
        <v>35</v>
      </c>
      <c r="B42" s="38" t="s">
        <v>110</v>
      </c>
      <c r="C42" s="47">
        <v>3.3516000000000004</v>
      </c>
      <c r="D42" s="47">
        <v>617</v>
      </c>
      <c r="E42" s="48">
        <f t="shared" si="10"/>
        <v>8.2304405481066762</v>
      </c>
      <c r="F42" s="49">
        <f t="shared" si="11"/>
        <v>9.7200143215180788</v>
      </c>
      <c r="G42" s="48">
        <f t="shared" si="12"/>
        <v>10.279985678481921</v>
      </c>
      <c r="H42" s="50" t="s">
        <v>159</v>
      </c>
      <c r="I42" s="50">
        <v>2.5</v>
      </c>
      <c r="J42" s="50" t="s">
        <v>179</v>
      </c>
      <c r="K42" s="50">
        <v>2</v>
      </c>
      <c r="L42" s="48">
        <f t="shared" si="13"/>
        <v>4.8600071607590394</v>
      </c>
      <c r="M42" s="48">
        <f t="shared" si="14"/>
        <v>15.139992839240961</v>
      </c>
    </row>
    <row r="43" spans="1:13" x14ac:dyDescent="0.25">
      <c r="A43" s="21">
        <v>36</v>
      </c>
      <c r="B43" s="38" t="s">
        <v>111</v>
      </c>
      <c r="C43" s="47">
        <v>3.6372</v>
      </c>
      <c r="D43" s="47">
        <v>671</v>
      </c>
      <c r="E43" s="48">
        <f t="shared" si="10"/>
        <v>8.2129792711014762</v>
      </c>
      <c r="F43" s="49">
        <f t="shared" si="11"/>
        <v>9.740679643681954</v>
      </c>
      <c r="G43" s="48">
        <f t="shared" si="12"/>
        <v>10.259320356318046</v>
      </c>
      <c r="H43" s="50" t="s">
        <v>160</v>
      </c>
      <c r="I43" s="50">
        <v>2.5</v>
      </c>
      <c r="J43" s="50" t="s">
        <v>179</v>
      </c>
      <c r="K43" s="50">
        <v>2</v>
      </c>
      <c r="L43" s="48">
        <f t="shared" si="13"/>
        <v>4.870339821840977</v>
      </c>
      <c r="M43" s="48">
        <f t="shared" si="14"/>
        <v>15.129660178159023</v>
      </c>
    </row>
    <row r="44" spans="1:13" x14ac:dyDescent="0.25">
      <c r="A44" s="21">
        <v>37</v>
      </c>
      <c r="B44" s="38" t="s">
        <v>112</v>
      </c>
      <c r="C44" s="47">
        <v>3.024</v>
      </c>
      <c r="D44" s="47">
        <v>681</v>
      </c>
      <c r="E44" s="48">
        <f t="shared" si="10"/>
        <v>6.728073688426111</v>
      </c>
      <c r="F44" s="49">
        <f t="shared" si="11"/>
        <v>11.890476190476191</v>
      </c>
      <c r="G44" s="48">
        <f t="shared" si="12"/>
        <v>8.1095238095238091</v>
      </c>
      <c r="H44" s="50" t="s">
        <v>161</v>
      </c>
      <c r="I44" s="50">
        <v>2.5</v>
      </c>
      <c r="J44" s="50" t="s">
        <v>179</v>
      </c>
      <c r="K44" s="50">
        <v>2</v>
      </c>
      <c r="L44" s="48">
        <f t="shared" si="13"/>
        <v>5.9452380952380954</v>
      </c>
      <c r="M44" s="48">
        <f t="shared" si="14"/>
        <v>14.054761904761904</v>
      </c>
    </row>
    <row r="45" spans="1:13" x14ac:dyDescent="0.25">
      <c r="A45" s="21">
        <v>38</v>
      </c>
      <c r="B45" s="38" t="s">
        <v>113</v>
      </c>
      <c r="C45" s="47">
        <v>3.1164000000000001</v>
      </c>
      <c r="D45" s="47">
        <v>666</v>
      </c>
      <c r="E45" s="48">
        <f t="shared" si="10"/>
        <v>7.0898170898170898</v>
      </c>
      <c r="F45" s="49">
        <f t="shared" si="11"/>
        <v>11.283788987293031</v>
      </c>
      <c r="G45" s="48">
        <f t="shared" si="12"/>
        <v>8.7162110127069692</v>
      </c>
      <c r="H45" s="50" t="s">
        <v>162</v>
      </c>
      <c r="I45" s="50">
        <v>2.5</v>
      </c>
      <c r="J45" s="50" t="s">
        <v>179</v>
      </c>
      <c r="K45" s="50">
        <v>2</v>
      </c>
      <c r="L45" s="48">
        <f t="shared" si="13"/>
        <v>5.6418944936465154</v>
      </c>
      <c r="M45" s="48">
        <f t="shared" si="14"/>
        <v>14.358105506353485</v>
      </c>
    </row>
    <row r="46" spans="1:13" x14ac:dyDescent="0.25">
      <c r="A46" s="21">
        <v>39</v>
      </c>
      <c r="B46" s="38" t="s">
        <v>114</v>
      </c>
      <c r="C46" s="47">
        <v>1.8984000000000001</v>
      </c>
      <c r="D46" s="47">
        <v>671</v>
      </c>
      <c r="E46" s="53">
        <f t="shared" si="10"/>
        <v>4.2866820214063139</v>
      </c>
      <c r="F46" s="54">
        <f t="shared" si="11"/>
        <v>18.66245259165613</v>
      </c>
      <c r="G46" s="54">
        <f t="shared" si="12"/>
        <v>1.3375474083438696</v>
      </c>
      <c r="H46" s="50" t="s">
        <v>163</v>
      </c>
      <c r="I46" s="50">
        <v>2.5</v>
      </c>
      <c r="J46" s="50" t="s">
        <v>179</v>
      </c>
      <c r="K46" s="50">
        <v>2</v>
      </c>
      <c r="L46" s="54">
        <f t="shared" si="13"/>
        <v>9.3312262958280652</v>
      </c>
      <c r="M46" s="54">
        <f t="shared" si="14"/>
        <v>10.668773704171935</v>
      </c>
    </row>
    <row r="47" spans="1:13" x14ac:dyDescent="0.25">
      <c r="A47" s="21">
        <v>40</v>
      </c>
      <c r="B47" s="39" t="s">
        <v>115</v>
      </c>
      <c r="C47" s="47">
        <v>3.4020000000000006</v>
      </c>
      <c r="D47" s="47">
        <v>625</v>
      </c>
      <c r="E47" s="48">
        <f t="shared" si="10"/>
        <v>8.247272727272728</v>
      </c>
      <c r="F47" s="49">
        <f t="shared" si="11"/>
        <v>9.7001763668430332</v>
      </c>
      <c r="G47" s="48">
        <f t="shared" si="12"/>
        <v>10.299823633156967</v>
      </c>
      <c r="H47" s="50" t="s">
        <v>164</v>
      </c>
      <c r="I47" s="50">
        <v>2.5</v>
      </c>
      <c r="J47" s="50" t="s">
        <v>179</v>
      </c>
      <c r="K47" s="50">
        <v>2</v>
      </c>
      <c r="L47" s="48">
        <f t="shared" si="13"/>
        <v>4.8500881834215166</v>
      </c>
      <c r="M47" s="48">
        <f t="shared" si="14"/>
        <v>15.149911816578484</v>
      </c>
    </row>
    <row r="48" spans="1:13" x14ac:dyDescent="0.25">
      <c r="A48" s="21">
        <v>41</v>
      </c>
      <c r="B48" s="31" t="s">
        <v>116</v>
      </c>
      <c r="C48" s="47">
        <v>4.1411999999999995</v>
      </c>
      <c r="D48" s="47">
        <v>620</v>
      </c>
      <c r="E48" s="48">
        <f t="shared" si="10"/>
        <v>10.120234604105571</v>
      </c>
      <c r="F48" s="49">
        <f t="shared" si="11"/>
        <v>7.9049550854824693</v>
      </c>
      <c r="G48" s="48">
        <f t="shared" si="12"/>
        <v>12.09504491451753</v>
      </c>
      <c r="H48" s="50" t="s">
        <v>165</v>
      </c>
      <c r="I48" s="50">
        <v>2.5</v>
      </c>
      <c r="J48" s="50" t="s">
        <v>179</v>
      </c>
      <c r="K48" s="50">
        <v>2</v>
      </c>
      <c r="L48" s="48">
        <f t="shared" si="13"/>
        <v>3.9524775427412346</v>
      </c>
      <c r="M48" s="48">
        <f t="shared" si="14"/>
        <v>16.047522457258765</v>
      </c>
    </row>
    <row r="49" spans="1:13" x14ac:dyDescent="0.25">
      <c r="A49" s="21">
        <v>42</v>
      </c>
      <c r="B49" s="40" t="s">
        <v>117</v>
      </c>
      <c r="C49" s="47">
        <v>5.8464000000000009</v>
      </c>
      <c r="D49" s="47">
        <v>574</v>
      </c>
      <c r="E49" s="48">
        <f t="shared" si="10"/>
        <v>15.43237250554324</v>
      </c>
      <c r="F49" s="49">
        <f t="shared" si="11"/>
        <v>5.1839080459770104</v>
      </c>
      <c r="G49" s="48">
        <f t="shared" si="12"/>
        <v>14.816091954022991</v>
      </c>
      <c r="H49" s="50" t="s">
        <v>166</v>
      </c>
      <c r="I49" s="50">
        <v>2.5</v>
      </c>
      <c r="J49" s="50" t="s">
        <v>179</v>
      </c>
      <c r="K49" s="50">
        <v>2</v>
      </c>
      <c r="L49" s="48">
        <f t="shared" si="13"/>
        <v>2.5919540229885052</v>
      </c>
      <c r="M49" s="48">
        <f t="shared" si="14"/>
        <v>17.408045977011493</v>
      </c>
    </row>
    <row r="50" spans="1:13" x14ac:dyDescent="0.25">
      <c r="A50" s="21">
        <v>43</v>
      </c>
      <c r="B50" s="41" t="s">
        <v>118</v>
      </c>
      <c r="C50" s="47">
        <v>5.6112000000000002</v>
      </c>
      <c r="D50" s="47">
        <v>525</v>
      </c>
      <c r="E50" s="48">
        <f t="shared" si="10"/>
        <v>16.193939393939395</v>
      </c>
      <c r="F50" s="49">
        <f t="shared" si="11"/>
        <v>4.9401197604790417</v>
      </c>
      <c r="G50" s="48">
        <f t="shared" si="12"/>
        <v>15.059880239520957</v>
      </c>
      <c r="H50" s="50" t="s">
        <v>167</v>
      </c>
      <c r="I50" s="50">
        <v>2.5</v>
      </c>
      <c r="J50" s="50" t="s">
        <v>179</v>
      </c>
      <c r="K50" s="50">
        <v>2</v>
      </c>
      <c r="L50" s="48">
        <f t="shared" si="13"/>
        <v>2.4700598802395208</v>
      </c>
      <c r="M50" s="48">
        <f t="shared" si="14"/>
        <v>17.529940119760479</v>
      </c>
    </row>
    <row r="51" spans="1:13" x14ac:dyDescent="0.25">
      <c r="A51" s="21">
        <v>44</v>
      </c>
      <c r="B51" s="41" t="s">
        <v>119</v>
      </c>
      <c r="C51" s="47">
        <v>5.4936000000000007</v>
      </c>
      <c r="D51" s="47">
        <v>568</v>
      </c>
      <c r="E51" s="48">
        <f t="shared" si="10"/>
        <v>14.654289372599234</v>
      </c>
      <c r="F51" s="49">
        <f t="shared" si="11"/>
        <v>5.4591524683267796</v>
      </c>
      <c r="G51" s="48">
        <f t="shared" si="12"/>
        <v>14.54084753167322</v>
      </c>
      <c r="H51" s="50" t="s">
        <v>168</v>
      </c>
      <c r="I51" s="50">
        <v>2.5</v>
      </c>
      <c r="J51" s="50" t="s">
        <v>179</v>
      </c>
      <c r="K51" s="50">
        <v>2</v>
      </c>
      <c r="L51" s="48">
        <f t="shared" si="13"/>
        <v>2.7295762341633898</v>
      </c>
      <c r="M51" s="48">
        <f t="shared" si="14"/>
        <v>17.270423765836611</v>
      </c>
    </row>
    <row r="52" spans="1:13" x14ac:dyDescent="0.25">
      <c r="A52" s="21">
        <v>45</v>
      </c>
      <c r="B52" s="41" t="s">
        <v>120</v>
      </c>
      <c r="C52" s="47">
        <v>4.8971999999999998</v>
      </c>
      <c r="D52" s="47">
        <v>505</v>
      </c>
      <c r="E52" s="48">
        <f t="shared" si="10"/>
        <v>14.693069306930694</v>
      </c>
      <c r="F52" s="49">
        <f t="shared" si="11"/>
        <v>5.4447439353099725</v>
      </c>
      <c r="G52" s="48">
        <f t="shared" si="12"/>
        <v>14.555256064690028</v>
      </c>
      <c r="H52" s="50" t="s">
        <v>169</v>
      </c>
      <c r="I52" s="50">
        <v>2.5</v>
      </c>
      <c r="J52" s="50" t="s">
        <v>179</v>
      </c>
      <c r="K52" s="50">
        <v>2</v>
      </c>
      <c r="L52" s="48">
        <f t="shared" si="13"/>
        <v>2.7223719676549862</v>
      </c>
      <c r="M52" s="48">
        <f t="shared" si="14"/>
        <v>17.277628032345014</v>
      </c>
    </row>
    <row r="53" spans="1:13" x14ac:dyDescent="0.25">
      <c r="A53" s="21">
        <v>46</v>
      </c>
      <c r="B53" s="52" t="s">
        <v>121</v>
      </c>
      <c r="C53" s="47">
        <v>4.1916000000000002</v>
      </c>
      <c r="D53" s="47">
        <v>487</v>
      </c>
      <c r="E53" s="48">
        <f t="shared" si="10"/>
        <v>13.040881090162404</v>
      </c>
      <c r="F53" s="49">
        <f t="shared" si="11"/>
        <v>6.1345548239335814</v>
      </c>
      <c r="G53" s="48">
        <f t="shared" si="12"/>
        <v>13.865445176066419</v>
      </c>
      <c r="H53" s="50" t="s">
        <v>170</v>
      </c>
      <c r="I53" s="50">
        <v>2.5</v>
      </c>
      <c r="J53" s="50" t="s">
        <v>179</v>
      </c>
      <c r="K53" s="50">
        <v>2</v>
      </c>
      <c r="L53" s="48">
        <f t="shared" si="13"/>
        <v>3.0672774119667907</v>
      </c>
      <c r="M53" s="48">
        <f t="shared" si="14"/>
        <v>16.932722588033208</v>
      </c>
    </row>
    <row r="54" spans="1:13" x14ac:dyDescent="0.25">
      <c r="A54" s="10">
        <v>47</v>
      </c>
      <c r="B54" s="38" t="s">
        <v>122</v>
      </c>
      <c r="C54" s="47">
        <v>4.8216000000000001</v>
      </c>
      <c r="D54" s="47">
        <v>525</v>
      </c>
      <c r="E54" s="48">
        <f t="shared" si="10"/>
        <v>13.915151515151516</v>
      </c>
      <c r="F54" s="49">
        <f t="shared" si="11"/>
        <v>5.7491289198606266</v>
      </c>
      <c r="G54" s="48">
        <f t="shared" si="12"/>
        <v>14.250871080139373</v>
      </c>
      <c r="H54" s="50" t="s">
        <v>171</v>
      </c>
      <c r="I54" s="50">
        <v>2.5</v>
      </c>
      <c r="J54" s="50" t="s">
        <v>179</v>
      </c>
      <c r="K54" s="50">
        <v>2</v>
      </c>
      <c r="L54" s="48">
        <f t="shared" si="13"/>
        <v>2.8745644599303133</v>
      </c>
      <c r="M54" s="51">
        <f t="shared" si="14"/>
        <v>17.125435540069688</v>
      </c>
    </row>
    <row r="55" spans="1:13" x14ac:dyDescent="0.25">
      <c r="A55" s="10">
        <v>48</v>
      </c>
      <c r="B55" s="38" t="s">
        <v>123</v>
      </c>
      <c r="C55" s="47">
        <v>7.6944000000000008</v>
      </c>
      <c r="D55" s="47">
        <v>641</v>
      </c>
      <c r="E55" s="48">
        <f t="shared" si="10"/>
        <v>18.187491136009079</v>
      </c>
      <c r="F55" s="49">
        <f t="shared" si="11"/>
        <v>4.3986275733000619</v>
      </c>
      <c r="G55" s="48">
        <f t="shared" si="12"/>
        <v>15.601372426699939</v>
      </c>
      <c r="H55" s="50" t="s">
        <v>172</v>
      </c>
      <c r="I55" s="50">
        <v>3.5</v>
      </c>
      <c r="J55" s="50" t="s">
        <v>180</v>
      </c>
      <c r="K55" s="50">
        <v>3.5</v>
      </c>
      <c r="L55" s="48">
        <f t="shared" si="13"/>
        <v>2.199313786650031</v>
      </c>
      <c r="M55" s="51">
        <f t="shared" si="14"/>
        <v>17.800686213349969</v>
      </c>
    </row>
    <row r="56" spans="1:13" x14ac:dyDescent="0.25">
      <c r="A56" s="10">
        <v>49</v>
      </c>
      <c r="B56" s="38" t="s">
        <v>124</v>
      </c>
      <c r="C56" s="47">
        <v>0.6804</v>
      </c>
      <c r="D56" s="47"/>
      <c r="E56" s="48" t="e">
        <f t="shared" si="10"/>
        <v>#DIV/0!</v>
      </c>
      <c r="F56" s="49" t="e">
        <f t="shared" si="11"/>
        <v>#DIV/0!</v>
      </c>
      <c r="G56" s="48" t="e">
        <f t="shared" si="12"/>
        <v>#DIV/0!</v>
      </c>
      <c r="H56" s="50" t="s">
        <v>173</v>
      </c>
      <c r="I56" s="50">
        <v>0</v>
      </c>
      <c r="J56" s="50" t="s">
        <v>181</v>
      </c>
      <c r="K56" s="50">
        <v>0</v>
      </c>
      <c r="L56" s="48" t="e">
        <f t="shared" si="13"/>
        <v>#DIV/0!</v>
      </c>
      <c r="M56" s="51" t="e">
        <f t="shared" si="14"/>
        <v>#DIV/0!</v>
      </c>
    </row>
  </sheetData>
  <pageMargins left="0.7" right="0.7" top="0.75" bottom="0.75" header="0.3" footer="0.3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and Clean</vt:lpstr>
      <vt:lpstr>Library analysis</vt:lpstr>
    </vt:vector>
  </TitlesOfParts>
  <Company>Institute of Environmental Science and Research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Ren</dc:creator>
  <cp:lastModifiedBy>Kirti Deo</cp:lastModifiedBy>
  <cp:lastPrinted>2020-06-03T20:51:52Z</cp:lastPrinted>
  <dcterms:created xsi:type="dcterms:W3CDTF">2016-02-03T00:43:34Z</dcterms:created>
  <dcterms:modified xsi:type="dcterms:W3CDTF">2020-06-03T20:53:56Z</dcterms:modified>
  <cp:contentStatus/>
</cp:coreProperties>
</file>