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atatiltfr-my.sharepoint.com/personal/laurent_mariotte_datatilt_fr/Documents/"/>
    </mc:Choice>
  </mc:AlternateContent>
  <xr:revisionPtr revIDLastSave="0" documentId="8_{815CC889-3F8E-4E1F-91FD-29CFC322B4DA}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Context" sheetId="1" r:id="rId1"/>
    <sheet name="Transdev Total LTP" sheetId="24" r:id="rId2"/>
    <sheet name="Liste des ajustements" sheetId="26" r:id="rId3"/>
    <sheet name="Calcul des dividendes" sheetId="33" r:id="rId4"/>
    <sheet name="Active Form Pondération" sheetId="32" r:id="rId5"/>
    <sheet name="TopAdj_Not Allocated LTP Curren" sheetId="5" r:id="rId6"/>
    <sheet name="TopAdj_Not Allocated LTP LY" sheetId="28" r:id="rId7"/>
    <sheet name="TopAdj_Allocated" sheetId="2" r:id="rId8"/>
    <sheet name="Récap sécurités" sheetId="18" r:id="rId9"/>
    <sheet name="Security RESOP vs CAFOP" sheetId="21" r:id="rId10"/>
    <sheet name="Check Seurité Tango" sheetId="27" r:id="rId11"/>
    <sheet name="Anticroissance" sheetId="29" r:id="rId12"/>
    <sheet name="&gt;&gt;&gt;LY" sheetId="25" r:id="rId13"/>
    <sheet name="Récap sécurités LY (LTP 2020)" sheetId="23" r:id="rId14"/>
    <sheet name="Country_Top_Adj 2020" sheetId="19" r:id="rId15"/>
    <sheet name="Country_Top_Adj 2019" sheetId="22" r:id="rId16"/>
  </sheets>
  <externalReferences>
    <externalReference r:id="rId17"/>
    <externalReference r:id="rId18"/>
    <externalReference r:id="rId19"/>
  </externalReferences>
  <definedNames>
    <definedName name="__123Graph_D" localSheetId="15" hidden="1">[1]Proforma!#REF!</definedName>
    <definedName name="__123Graph_D" localSheetId="14" hidden="1">[1]Proforma!#REF!</definedName>
    <definedName name="__123Graph_D" localSheetId="2" hidden="1">[1]Proforma!#REF!</definedName>
    <definedName name="__123Graph_D" localSheetId="8" hidden="1">[1]Proforma!#REF!</definedName>
    <definedName name="__123Graph_D" localSheetId="13" hidden="1">[1]Proforma!#REF!</definedName>
    <definedName name="__123Graph_D" localSheetId="9" hidden="1">[1]Proforma!#REF!</definedName>
    <definedName name="__123Graph_D" localSheetId="6" hidden="1">[1]Proforma!#REF!</definedName>
    <definedName name="__123Graph_D" hidden="1">[1]Proforma!#REF!</definedName>
    <definedName name="_1" localSheetId="15" hidden="1">[1]Proforma!#REF!</definedName>
    <definedName name="_1" localSheetId="2" hidden="1">[1]Proforma!#REF!</definedName>
    <definedName name="_1" localSheetId="13" hidden="1">[1]Proforma!#REF!</definedName>
    <definedName name="_1" localSheetId="9" hidden="1">[1]Proforma!#REF!</definedName>
    <definedName name="_1" localSheetId="6" hidden="1">[1]Proforma!#REF!</definedName>
    <definedName name="_1" hidden="1">[1]Proforma!#REF!</definedName>
    <definedName name="_121graph" localSheetId="15" hidden="1">[1]Proforma!#REF!</definedName>
    <definedName name="_121graph" localSheetId="2" hidden="1">[1]Proforma!#REF!</definedName>
    <definedName name="_121graph" localSheetId="13" hidden="1">[1]Proforma!#REF!</definedName>
    <definedName name="_121graph" localSheetId="9" hidden="1">[1]Proforma!#REF!</definedName>
    <definedName name="_121graph" localSheetId="6" hidden="1">[1]Proforma!#REF!</definedName>
    <definedName name="_121graph" hidden="1">[1]Proforma!#REF!</definedName>
    <definedName name="_2" localSheetId="15" hidden="1">[1]Proforma!#REF!</definedName>
    <definedName name="_2" localSheetId="2" hidden="1">[1]Proforma!#REF!</definedName>
    <definedName name="_2" localSheetId="13" hidden="1">[1]Proforma!#REF!</definedName>
    <definedName name="_2" localSheetId="9" hidden="1">[1]Proforma!#REF!</definedName>
    <definedName name="_2" localSheetId="6" hidden="1">[1]Proforma!#REF!</definedName>
    <definedName name="_2" hidden="1">[1]Proforma!#REF!</definedName>
    <definedName name="_fi" localSheetId="15" hidden="1">[2]Worksheet!#REF!</definedName>
    <definedName name="_fi" localSheetId="2" hidden="1">[2]Worksheet!#REF!</definedName>
    <definedName name="_fi" localSheetId="13" hidden="1">[2]Worksheet!#REF!</definedName>
    <definedName name="_fi" localSheetId="9" hidden="1">[2]Worksheet!#REF!</definedName>
    <definedName name="_fi" localSheetId="6" hidden="1">[2]Worksheet!#REF!</definedName>
    <definedName name="_fi" hidden="1">[2]Worksheet!#REF!</definedName>
    <definedName name="_fi1" localSheetId="15" hidden="1">[2]Worksheet!#REF!</definedName>
    <definedName name="_fi1" localSheetId="2" hidden="1">[2]Worksheet!#REF!</definedName>
    <definedName name="_fi1" localSheetId="13" hidden="1">[2]Worksheet!#REF!</definedName>
    <definedName name="_fi1" localSheetId="9" hidden="1">[2]Worksheet!#REF!</definedName>
    <definedName name="_fi1" localSheetId="6" hidden="1">[2]Worksheet!#REF!</definedName>
    <definedName name="_fi1" hidden="1">[2]Worksheet!#REF!</definedName>
    <definedName name="_Fill" localSheetId="15" hidden="1">'[3]EF-OE'!#REF!</definedName>
    <definedName name="_Fill" localSheetId="14" hidden="1">'[3]EF-OE'!#REF!</definedName>
    <definedName name="_Fill" localSheetId="2" hidden="1">'[3]EF-OE'!#REF!</definedName>
    <definedName name="_Fill" localSheetId="8" hidden="1">'[3]EF-OE'!#REF!</definedName>
    <definedName name="_Fill" localSheetId="13" hidden="1">'[3]EF-OE'!#REF!</definedName>
    <definedName name="_Fill" localSheetId="9" hidden="1">'[3]EF-OE'!#REF!</definedName>
    <definedName name="_Fill" localSheetId="6" hidden="1">'[3]EF-OE'!#REF!</definedName>
    <definedName name="_Fill" hidden="1">'[3]EF-OE'!#REF!</definedName>
    <definedName name="_fill1" localSheetId="15" hidden="1">'[3]EF-OE'!#REF!</definedName>
    <definedName name="_fill1" localSheetId="2" hidden="1">'[3]EF-OE'!#REF!</definedName>
    <definedName name="_fill1" localSheetId="13" hidden="1">'[3]EF-OE'!#REF!</definedName>
    <definedName name="_fill1" localSheetId="9" hidden="1">'[3]EF-OE'!#REF!</definedName>
    <definedName name="_fill1" localSheetId="6" hidden="1">'[3]EF-OE'!#REF!</definedName>
    <definedName name="_fill1" hidden="1">'[3]EF-OE'!#REF!</definedName>
    <definedName name="_xlnm._FilterDatabase" localSheetId="15" hidden="1">[2]Worksheet!#REF!</definedName>
    <definedName name="_xlnm._FilterDatabase" localSheetId="14" hidden="1">[2]Worksheet!#REF!</definedName>
    <definedName name="_xlnm._FilterDatabase" localSheetId="2" hidden="1">[2]Worksheet!#REF!</definedName>
    <definedName name="_xlnm._FilterDatabase" localSheetId="8" hidden="1">[2]Worksheet!#REF!</definedName>
    <definedName name="_xlnm._FilterDatabase" localSheetId="13" hidden="1">[2]Worksheet!#REF!</definedName>
    <definedName name="_xlnm._FilterDatabase" localSheetId="9" hidden="1">[2]Worksheet!#REF!</definedName>
    <definedName name="_xlnm._FilterDatabase" localSheetId="6" hidden="1">[2]Worksheet!#REF!</definedName>
    <definedName name="_xlnm._FilterDatabase" hidden="1">[2]Worksheet!#REF!</definedName>
    <definedName name="_Order1" hidden="1">255</definedName>
    <definedName name="_Order2" hidden="1">255</definedName>
    <definedName name="_ta" localSheetId="15" hidden="1">'[1]#REF'!#REF!</definedName>
    <definedName name="_ta" localSheetId="2" hidden="1">'[1]#REF'!#REF!</definedName>
    <definedName name="_ta" localSheetId="13" hidden="1">'[1]#REF'!#REF!</definedName>
    <definedName name="_ta" localSheetId="9" hidden="1">'[1]#REF'!#REF!</definedName>
    <definedName name="_ta" localSheetId="6" hidden="1">'[1]#REF'!#REF!</definedName>
    <definedName name="_ta" hidden="1">'[1]#REF'!#REF!</definedName>
    <definedName name="_ta1" localSheetId="15" hidden="1">'[1]#REF'!#REF!</definedName>
    <definedName name="_ta1" localSheetId="2" hidden="1">'[1]#REF'!#REF!</definedName>
    <definedName name="_ta1" localSheetId="13" hidden="1">'[1]#REF'!#REF!</definedName>
    <definedName name="_ta1" localSheetId="9" hidden="1">'[1]#REF'!#REF!</definedName>
    <definedName name="_ta1" localSheetId="6" hidden="1">'[1]#REF'!#REF!</definedName>
    <definedName name="_ta1" hidden="1">'[1]#REF'!#REF!</definedName>
    <definedName name="_ta2" localSheetId="15" hidden="1">'[1]#REF'!#REF!</definedName>
    <definedName name="_ta2" localSheetId="2" hidden="1">'[1]#REF'!#REF!</definedName>
    <definedName name="_ta2" localSheetId="13" hidden="1">'[1]#REF'!#REF!</definedName>
    <definedName name="_ta2" localSheetId="9" hidden="1">'[1]#REF'!#REF!</definedName>
    <definedName name="_ta2" localSheetId="6" hidden="1">'[1]#REF'!#REF!</definedName>
    <definedName name="_ta2" hidden="1">'[1]#REF'!#REF!</definedName>
    <definedName name="_ta2bis" localSheetId="15" hidden="1">'[1]#REF'!#REF!</definedName>
    <definedName name="_ta2bis" localSheetId="2" hidden="1">'[1]#REF'!#REF!</definedName>
    <definedName name="_ta2bis" localSheetId="13" hidden="1">'[1]#REF'!#REF!</definedName>
    <definedName name="_ta2bis" localSheetId="9" hidden="1">'[1]#REF'!#REF!</definedName>
    <definedName name="_ta2bis" localSheetId="6" hidden="1">'[1]#REF'!#REF!</definedName>
    <definedName name="_ta2bis" hidden="1">'[1]#REF'!#REF!</definedName>
    <definedName name="_Table1_In1" localSheetId="15" hidden="1">'[1]#REF'!#REF!</definedName>
    <definedName name="_Table1_In1" localSheetId="14" hidden="1">'[1]#REF'!#REF!</definedName>
    <definedName name="_Table1_In1" localSheetId="2" hidden="1">'[1]#REF'!#REF!</definedName>
    <definedName name="_Table1_In1" localSheetId="8" hidden="1">'[1]#REF'!#REF!</definedName>
    <definedName name="_Table1_In1" localSheetId="13" hidden="1">'[1]#REF'!#REF!</definedName>
    <definedName name="_Table1_In1" localSheetId="9" hidden="1">'[1]#REF'!#REF!</definedName>
    <definedName name="_Table1_In1" localSheetId="6" hidden="1">'[1]#REF'!#REF!</definedName>
    <definedName name="_Table1_In1" hidden="1">'[1]#REF'!#REF!</definedName>
    <definedName name="_Table1_Out" hidden="1">'[1]#REF'!$Q$47:$R$52</definedName>
    <definedName name="_Table2_In1" localSheetId="15" hidden="1">'[1]#REF'!#REF!</definedName>
    <definedName name="_Table2_In1" localSheetId="14" hidden="1">'[1]#REF'!#REF!</definedName>
    <definedName name="_Table2_In1" localSheetId="2" hidden="1">'[1]#REF'!#REF!</definedName>
    <definedName name="_Table2_In1" localSheetId="8" hidden="1">'[1]#REF'!#REF!</definedName>
    <definedName name="_Table2_In1" localSheetId="13" hidden="1">'[1]#REF'!#REF!</definedName>
    <definedName name="_Table2_In1" localSheetId="9" hidden="1">'[1]#REF'!#REF!</definedName>
    <definedName name="_Table2_In1" localSheetId="6" hidden="1">'[1]#REF'!#REF!</definedName>
    <definedName name="_Table2_In1" hidden="1">'[1]#REF'!#REF!</definedName>
    <definedName name="_Table2_In2" hidden="1">'[1]#REF'!$M$14</definedName>
    <definedName name="_Table2_Out" hidden="1">'[1]#REF'!$C$11:$I$22</definedName>
    <definedName name="ACE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CE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CE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CE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CE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CE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CE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CE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ctivité">Context!$B$64:$B$116</definedName>
    <definedName name="Activity">Context!$E$8</definedName>
    <definedName name="ake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ke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ke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ke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ke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ke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ke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ke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nscount" hidden="1">1</definedName>
    <definedName name="arf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rf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rf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rf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rf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rf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rf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rf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s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s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s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s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s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s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s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s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AutoRefresh_Output">'Transdev Total LTP'!$H$3</definedName>
    <definedName name="Budget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Budget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Budget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Budget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Budget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Budget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Budget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Budget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a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a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a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a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a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a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a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a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A.reg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A.reg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A.reg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A.reg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A.reg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A.reg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A.reg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A.reg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Arecap" localSheetId="9" hidden="1">{#N/A,#N/A,FALSE,"RECAP Note Global";#N/A,#N/A,FALSE,"RECAP Note France";#N/A,#N/A,FALSE,"RECAP Note étranger";#N/A,#N/A,FALSE,"RECAP Note Zones"}</definedName>
    <definedName name="CArecap" hidden="1">{#N/A,#N/A,FALSE,"RECAP Note Global";#N/A,#N/A,FALSE,"RECAP Note France";#N/A,#N/A,FALSE,"RECAP Note étranger";#N/A,#N/A,FALSE,"RECAP Note Zones"}</definedName>
    <definedName name="Composant_LTP">Context!$C$64:$C$74</definedName>
    <definedName name="ctx_activity_Context">'Transdev Total LTP'!$H$12</definedName>
    <definedName name="ctx_legal_Context">'Transdev Total LTP'!$H$11</definedName>
    <definedName name="Cube">Context!$E$6</definedName>
    <definedName name="Cumul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umul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umul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umul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umul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umul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umul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umul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Currency">Context!$E$10</definedName>
    <definedName name="Current_LTP">Context!$E$19</definedName>
    <definedName name="DBS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DBS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DBS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DBS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DBS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DBS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DBS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DBS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e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e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e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e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e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e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e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e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FAC" localSheetId="9">'Security RESOP vs CAFOP'!#REF!</definedName>
    <definedName name="FEUILLE3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FEUILLE3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FEUILLE3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FEUILLE3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FEUILLE3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FEUILLE3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FEUILLE3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FEUILLE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ff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ff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ff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ff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ff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ff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ff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ff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GG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GG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GG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GG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GG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GG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GG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GG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ID" localSheetId="12" hidden="1">"a3fe71dd-130f-4ab0-a9b2-473519226985"</definedName>
    <definedName name="ID" localSheetId="4" hidden="1">"d5cacbca-1235-4f11-a6d8-6d55d9137724"</definedName>
    <definedName name="ID" localSheetId="11" hidden="1">"01330938-9320-4847-b225-94c22bdc2c9b"</definedName>
    <definedName name="ID" localSheetId="3" hidden="1">"94e17f9d-7839-438a-9883-971adbf245ee"</definedName>
    <definedName name="ID" localSheetId="10" hidden="1">"60b83814-fc6e-4e1d-8bbc-adef511f774d"</definedName>
    <definedName name="ID" localSheetId="0" hidden="1">"869b7558-7128-4ddd-94ca-416d93ed13bb"</definedName>
    <definedName name="ID" localSheetId="15" hidden="1">"78afc709-903f-4a7d-902f-38fe35d653c3"</definedName>
    <definedName name="ID" localSheetId="14" hidden="1">"01608da1-6ac5-4ae7-a865-5ea183692f06"</definedName>
    <definedName name="ID" localSheetId="2" hidden="1">"6c9cf379-ddef-4887-b1a7-1db2a3e7c18e"</definedName>
    <definedName name="ID" localSheetId="8" hidden="1">"7b94a339-18e8-47e9-9f89-7980fb644792"</definedName>
    <definedName name="ID" localSheetId="13" hidden="1">"4ecacc0e-de22-4ff3-a112-cc938b30cd82"</definedName>
    <definedName name="ID" localSheetId="9" hidden="1">"384fdbbe-aa60-4f88-8117-6c41fc25d245"</definedName>
    <definedName name="ID" localSheetId="7" hidden="1">"8b1dcce9-ddaf-4917-8acd-5b15a35c582b"</definedName>
    <definedName name="ID" localSheetId="5" hidden="1">"f4877a44-7ef4-4859-993f-074a67062ba2"</definedName>
    <definedName name="ID" localSheetId="6" hidden="1">"720c6b86-d150-48ab-958a-7c57d557b2c1"</definedName>
    <definedName name="ID" localSheetId="1" hidden="1">"d9c42bd4-a801-4461-bd9a-d8f9a666d95a"</definedName>
    <definedName name="ii" localSheetId="9" hidden="1">{#N/A,#N/A,FALSE,"RECAP Note Global";#N/A,#N/A,FALSE,"RECAP Note France";#N/A,#N/A,FALSE,"RECAP Note étranger";#N/A,#N/A,FALSE,"RECAP Note Zones"}</definedName>
    <definedName name="ii" hidden="1">{#N/A,#N/A,FALSE,"RECAP Note Global";#N/A,#N/A,FALSE,"RECAP Note France";#N/A,#N/A,FALSE,"RECAP Note étranger";#N/A,#N/A,FALSE,"RECAP Note Zones"}</definedName>
    <definedName name="_xlnm.Print_Titles" localSheetId="7">TopAdj_Allocated!$5:$14</definedName>
    <definedName name="_xlnm.Print_Titles" localSheetId="5">'TopAdj_Not Allocated LTP Curren'!$5:$14</definedName>
    <definedName name="_xlnm.Print_Titles" localSheetId="6">'TopAdj_Not Allocated LTP LY'!$5:$14</definedName>
    <definedName name="janvier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janvier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janvier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janvier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janvier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janvier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janvier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janvier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k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k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k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k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k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k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k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k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Language">Context!$E$14</definedName>
    <definedName name="LTP_Components">Context!$E$12</definedName>
    <definedName name="LY_LTP">Context!$E$23</definedName>
    <definedName name="MARS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MARS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MARS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MARS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MARS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MARS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MARS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MARS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n">Context!$K$17</definedName>
    <definedName name="passgd" localSheetId="9" hidden="1">{#N/A,#N/A,FALSE,"RECAP Note Global";#N/A,#N/A,FALSE,"RECAP Note France";#N/A,#N/A,FALSE,"RECAP Note étranger";#N/A,#N/A,FALSE,"RECAP Note Zones"}</definedName>
    <definedName name="passgd" hidden="1">{#N/A,#N/A,FALSE,"RECAP Note Global";#N/A,#N/A,FALSE,"RECAP Note France";#N/A,#N/A,FALSE,"RECAP Note étranger";#N/A,#N/A,FALSE,"RECAP Note Zones"}</definedName>
    <definedName name="Print_Area" localSheetId="1">'Transdev Total LTP'!$F$17:$S$133</definedName>
    <definedName name="Projets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Projets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Projets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Projets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Projets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Projets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Projets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Projets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pts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pts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pts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pts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pts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pts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pts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pts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e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e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e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e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e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e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e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e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ec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ec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ec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ec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ec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ec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ec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ec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edo" localSheetId="9" hidden="1">{#N/A,#N/A,FALSE,"ACQ_GRAPHS";#N/A,#N/A,FALSE,"T_1 GRAPHS";#N/A,#N/A,FALSE,"T_2 GRAPHS";#N/A,#N/A,FALSE,"COMB_GRAPHS"}</definedName>
    <definedName name="redo" hidden="1">{#N/A,#N/A,FALSE,"ACQ_GRAPHS";#N/A,#N/A,FALSE,"T_1 GRAPHS";#N/A,#N/A,FALSE,"T_2 GRAPHS";#N/A,#N/A,FALSE,"COMB_GRAPHS"}</definedName>
    <definedName name="rf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f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f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f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f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f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f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rf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Securité.1">'Récap sécurités'!$A$2:$AE$29</definedName>
    <definedName name="Securité.2">'Récap sécurités'!$A$46:$AE$74</definedName>
    <definedName name="Securités" localSheetId="8">'Récap sécurités'!$C$1:$J$30</definedName>
    <definedName name="Securités" localSheetId="13">'Récap sécurités LY (LTP 2020)'!$C$1:$I$28</definedName>
    <definedName name="sécurités" localSheetId="8">'Récap sécurités'!$C$1:$J$30</definedName>
    <definedName name="sécurités" localSheetId="13">'Récap sécurités LY (LTP 2020)'!$C$1:$I$28</definedName>
    <definedName name="securities" localSheetId="8">'Récap sécurités'!$A$1:$AF$74</definedName>
    <definedName name="securities" localSheetId="13">'Récap sécurités LY (LTP 2020)'!$A$1:$Y$45</definedName>
    <definedName name="Securities_EBIT">'Récap sécurités'!$A$1:$AE$29</definedName>
    <definedName name="Securities_FCF">'Récap sécurités'!$A$45:$AE$74</definedName>
    <definedName name="Security1">'Récap sécurités'!$A$2:$AE$74</definedName>
    <definedName name="Server" localSheetId="1">'Transdev Total LTP'!$H$7</definedName>
    <definedName name="sqdqsd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sqdqsd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sqdqsd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sqdqsd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sqdqsd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sqdqsd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sqdqsd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sqdqsd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r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r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r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r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r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r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r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r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2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2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2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2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2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2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2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2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3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3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3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3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3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3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3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4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4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4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4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4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4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4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est4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M1REBUILDOPTION" localSheetId="10">1</definedName>
    <definedName name="TM1REBUILDOPTION">0</definedName>
    <definedName name="TM1RPTDATARNG2" localSheetId="4">'Active Form Pondération'!$16:$16</definedName>
    <definedName name="TM1RPTFMTIDCOL" localSheetId="4">'Active Form Pondération'!$A$1:$A$8</definedName>
    <definedName name="TM1RPTFMTRNG" localSheetId="4">'Active Form Pondération'!$B$1:$I$8</definedName>
    <definedName name="top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op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otal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otal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otal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otal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otal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otal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otal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otal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riste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riste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riste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riste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riste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riste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riste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riste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t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t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t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t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t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t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t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tt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Weighting">Context!$E$21</definedName>
    <definedName name="Weighting_LTP">Context!$E$25</definedName>
    <definedName name="wrn.ALL." localSheetId="9" hidden="1">{#N/A,#N/A,FALSE,"INPUTS";#N/A,#N/A,FALSE,"PROFORMA BSHEET";#N/A,#N/A,FALSE,"COMBINED";#N/A,#N/A,FALSE,"ACQUIROR";#N/A,#N/A,FALSE,"TARGET 1";#N/A,#N/A,FALSE,"TARGET 2";#N/A,#N/A,FALSE,"HIGH YIELD";#N/A,#N/A,FALSE,"OVERFUND"}</definedName>
    <definedName name="wrn.ALL." hidden="1">{#N/A,#N/A,FALSE,"INPUTS";#N/A,#N/A,FALSE,"PROFORMA BSHEET";#N/A,#N/A,FALSE,"COMBINED";#N/A,#N/A,FALSE,"ACQUIROR";#N/A,#N/A,FALSE,"TARGET 1";#N/A,#N/A,FALSE,"TARGET 2";#N/A,#N/A,FALSE,"HIGH YIELD";#N/A,#N/A,FALSE,"OVERFUND"}</definedName>
    <definedName name="wrn.All._.Pages." localSheetId="9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COMBINED." localSheetId="9" hidden="1">{#N/A,#N/A,FALSE,"INPUTS";#N/A,#N/A,FALSE,"PROFORMA BSHEET";#N/A,#N/A,FALSE,"COMBINED";#N/A,#N/A,FALSE,"HIGH YIELD";#N/A,#N/A,FALSE,"COMB_GRAPHS"}</definedName>
    <definedName name="wrn.COMBINED." hidden="1">{#N/A,#N/A,FALSE,"INPUTS";#N/A,#N/A,FALSE,"PROFORMA BSHEET";#N/A,#N/A,FALSE,"COMBINED";#N/A,#N/A,FALSE,"HIGH YIELD";#N/A,#N/A,FALSE,"COMB_GRAPHS"}</definedName>
    <definedName name="wrn.GRAPHS." localSheetId="9" hidden="1">{#N/A,#N/A,FALSE,"ACQ_GRAPHS";#N/A,#N/A,FALSE,"T_1 GRAPHS";#N/A,#N/A,FALSE,"T_2 GRAPHS";#N/A,#N/A,FALSE,"COMB_GRAPHS"}</definedName>
    <definedName name="wrn.GRAPHS." hidden="1">{#N/A,#N/A,FALSE,"ACQ_GRAPHS";#N/A,#N/A,FALSE,"T_1 GRAPHS";#N/A,#N/A,FALSE,"T_2 GRAPHS";#N/A,#N/A,FALSE,"COMB_GRAPHS"}</definedName>
    <definedName name="wrn.RECAP." localSheetId="9" hidden="1">{#N/A,#N/A,FALSE,"RECAP Note Global";#N/A,#N/A,FALSE,"RECAP Note France";#N/A,#N/A,FALSE,"RECAP Note étranger";#N/A,#N/A,FALSE,"RECAP Note Zones"}</definedName>
    <definedName name="wrn.RECAP." hidden="1">{#N/A,#N/A,FALSE,"RECAP Note Global";#N/A,#N/A,FALSE,"RECAP Note France";#N/A,#N/A,FALSE,"RECAP Note étranger";#N/A,#N/A,FALSE,"RECAP Note Zones"}</definedName>
    <definedName name="wrn.TER." localSheetId="8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wrn.TER." localSheetId="13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wrn.TER." localSheetId="9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wrn.TER." localSheetId="7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wrn.TER." localSheetId="5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wrn.TER." localSheetId="6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wrn.TER." localSheetId="1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wrn.TER." hidden="1">{#N/A,#N/A,TRUE,"C.A. reg.";#N/A,#N/A,TRUE,"Provence";#N/A,#N/A,TRUE,"Rhône";#N/A,#N/A,TRUE,"Côte d'Azur";#N/A,#N/A,TRUE,"Briançonnais";#N/A,#N/A,TRUE,"Abt Travail";#N/A,#N/A,TRUE,"Abt EEA";#N/A,#N/A,TRUE,"Prod.Région.";#N/A,#N/A,TRUE,"ANNEXES"}</definedName>
    <definedName name="wrn.Tout._.Sauf._.BG." localSheetId="9" hidden="1">{#N/A,#N/A,FALSE,"A BS";#N/A,#N/A,FALSE,"B Ratios";#N/A,#N/A,FALSE,"A P&amp;L";#N/A,#N/A,FALSE,"A SIG";#N/A,#N/A,FALSE,"B Verif";#N/A,#N/A,FALSE,"B Verif LEADS";#N/A,#N/A,FALSE,"C";#N/A,#N/A,FALSE,"D";#N/A,#N/A,FALSE,"E";#N/A,#N/A,FALSE,"F";#N/A,#N/A,FALSE,"G";#N/A,#N/A,FALSE,"H";#N/A,#N/A,FALSE,"I";#N/A,#N/A,FALSE,"K";#N/A,#N/A,FALSE,"L";#N/A,#N/A,FALSE,"M";#N/A,#N/A,FALSE,"N";#N/A,#N/A,FALSE,"O";#N/A,#N/A,FALSE,"P";#N/A,#N/A,FALSE,"R";#N/A,#N/A,FALSE,"S";#N/A,#N/A,FALSE,"T"}</definedName>
    <definedName name="wrn.Tout._.Sauf._.BG." hidden="1">{#N/A,#N/A,FALSE,"A BS";#N/A,#N/A,FALSE,"B Ratios";#N/A,#N/A,FALSE,"A P&amp;L";#N/A,#N/A,FALSE,"A SIG";#N/A,#N/A,FALSE,"B Verif";#N/A,#N/A,FALSE,"B Verif LEADS";#N/A,#N/A,FALSE,"C";#N/A,#N/A,FALSE,"D";#N/A,#N/A,FALSE,"E";#N/A,#N/A,FALSE,"F";#N/A,#N/A,FALSE,"G";#N/A,#N/A,FALSE,"H";#N/A,#N/A,FALSE,"I";#N/A,#N/A,FALSE,"K";#N/A,#N/A,FALSE,"L";#N/A,#N/A,FALSE,"M";#N/A,#N/A,FALSE,"N";#N/A,#N/A,FALSE,"O";#N/A,#N/A,FALSE,"P";#N/A,#N/A,FALSE,"R";#N/A,#N/A,FALSE,"S";#N/A,#N/A,FALSE,"T"}</definedName>
    <definedName name="wrn.VALUATION." localSheetId="9" hidden="1">{#N/A,#N/A,FALSE,"Valuation Assumptions";#N/A,#N/A,FALSE,"Summary";#N/A,#N/A,FALSE,"DCF";#N/A,#N/A,FALSE,"Valuation";#N/A,#N/A,FALSE,"WACC";#N/A,#N/A,FALSE,"UBVH";#N/A,#N/A,FALSE,"Free Cash Flow"}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xActualPhase">'Transdev Total LTP'!$H$5</definedName>
    <definedName name="xServer">'Transdev Total LTP'!$H$6</definedName>
    <definedName name="_xlnm.Print_Area" localSheetId="15">'Country_Top_Adj 2019'!$A$1:$L$28</definedName>
    <definedName name="_xlnm.Print_Area" localSheetId="14">'Country_Top_Adj 2020'!$A$1:$L$19</definedName>
    <definedName name="_xlnm.Print_Area" localSheetId="2">'Liste des ajustements'!$A$1:$M$21</definedName>
    <definedName name="_xlnm.Print_Area" localSheetId="8">'Récap sécurités'!$C$1:$AF$74</definedName>
    <definedName name="_xlnm.Print_Area" localSheetId="13">'Récap sécurités LY (LTP 2020)'!$C$1:$Y$45</definedName>
    <definedName name="_xlnm.Print_Area" localSheetId="7">TopAdj_Allocated!$A$5:$BX$175</definedName>
    <definedName name="_xlnm.Print_Area" localSheetId="5">'TopAdj_Not Allocated LTP Curren'!$A$5:$BX$171</definedName>
    <definedName name="_xlnm.Print_Area" localSheetId="6">'TopAdj_Not Allocated LTP LY'!$A$5:$BX$171</definedName>
    <definedName name="_xlnm.Print_Area" localSheetId="1">'Transdev Total LTP'!$G$17:$S$118</definedName>
  </definedNames>
  <calcPr calcId="191029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7" l="1"/>
  <c r="AB67" i="18"/>
  <c r="AC67" i="18"/>
  <c r="AD67" i="18"/>
  <c r="AE67" i="18"/>
  <c r="AA67" i="18"/>
  <c r="E53" i="26"/>
  <c r="D59" i="26"/>
  <c r="E63" i="26"/>
  <c r="I5" i="33"/>
  <c r="F59" i="26"/>
  <c r="C1" i="5"/>
  <c r="C1" i="2"/>
  <c r="BP12" i="2"/>
  <c r="A35" i="2"/>
  <c r="A48" i="2" s="1"/>
  <c r="A61" i="2" s="1"/>
  <c r="A74" i="2" s="1"/>
  <c r="A87" i="2" s="1"/>
  <c r="BO12" i="2"/>
  <c r="BN12" i="2"/>
  <c r="BM12" i="2"/>
  <c r="BL12" i="2"/>
  <c r="AR12" i="2"/>
  <c r="AQ12" i="2"/>
  <c r="AP12" i="2"/>
  <c r="AO12" i="2"/>
  <c r="AN12" i="2"/>
  <c r="Z41" i="18"/>
  <c r="Y41" i="18"/>
  <c r="X41" i="18"/>
  <c r="Q41" i="18"/>
  <c r="P41" i="18"/>
  <c r="O41" i="18"/>
  <c r="H36" i="18"/>
  <c r="H37" i="18"/>
  <c r="H38" i="18"/>
  <c r="H39" i="18" s="1"/>
  <c r="H41" i="18" s="1"/>
  <c r="H40" i="18"/>
  <c r="G36" i="18"/>
  <c r="G37" i="18"/>
  <c r="G38" i="18"/>
  <c r="G39" i="18"/>
  <c r="G40" i="18"/>
  <c r="G41" i="18"/>
  <c r="F41" i="18"/>
  <c r="H35" i="18"/>
  <c r="G35" i="18"/>
  <c r="H32" i="18"/>
  <c r="H34" i="18" s="1"/>
  <c r="H33" i="18"/>
  <c r="G32" i="18"/>
  <c r="G33" i="18"/>
  <c r="G34" i="18"/>
  <c r="C1" i="29"/>
  <c r="A5" i="32"/>
  <c r="A4" i="32"/>
  <c r="A3" i="32"/>
  <c r="A2" i="32"/>
  <c r="Z28" i="18"/>
  <c r="Y28" i="18"/>
  <c r="X28" i="18"/>
  <c r="Q28" i="18"/>
  <c r="P28" i="18"/>
  <c r="O28" i="18"/>
  <c r="H23" i="18"/>
  <c r="H28" i="18" s="1"/>
  <c r="G23" i="18"/>
  <c r="G28" i="18" s="1"/>
  <c r="F28" i="18"/>
  <c r="R1" i="29"/>
  <c r="Z19" i="29"/>
  <c r="AA19" i="29" s="1"/>
  <c r="AB19" i="29" s="1"/>
  <c r="AC19" i="29" s="1"/>
  <c r="AD19" i="29" s="1"/>
  <c r="Z18" i="29"/>
  <c r="AA18" i="29"/>
  <c r="AB18" i="29"/>
  <c r="AC18" i="29" s="1"/>
  <c r="AD18" i="29" s="1"/>
  <c r="Z9" i="29"/>
  <c r="AA9" i="29"/>
  <c r="AB9" i="29"/>
  <c r="AC9" i="29"/>
  <c r="AD9" i="29"/>
  <c r="Z8" i="29"/>
  <c r="AA8" i="29"/>
  <c r="AB8" i="29" s="1"/>
  <c r="AC8" i="29" s="1"/>
  <c r="AD8" i="29" s="1"/>
  <c r="Z39" i="29"/>
  <c r="AA39" i="29"/>
  <c r="AB39" i="29"/>
  <c r="AC39" i="29"/>
  <c r="AD39" i="29" s="1"/>
  <c r="Z29" i="29"/>
  <c r="AA29" i="29" s="1"/>
  <c r="AB29" i="29" s="1"/>
  <c r="AC29" i="29" s="1"/>
  <c r="AD29" i="29" s="1"/>
  <c r="S19" i="29"/>
  <c r="S18" i="29"/>
  <c r="S9" i="29"/>
  <c r="S8" i="29"/>
  <c r="T8" i="29" s="1"/>
  <c r="U8" i="29" s="1"/>
  <c r="V8" i="29" s="1"/>
  <c r="W8" i="29" s="1"/>
  <c r="T19" i="29"/>
  <c r="T18" i="29"/>
  <c r="T9" i="29"/>
  <c r="U19" i="29"/>
  <c r="U18" i="29"/>
  <c r="U9" i="29"/>
  <c r="V19" i="29"/>
  <c r="V18" i="29"/>
  <c r="V9" i="29"/>
  <c r="W19" i="29"/>
  <c r="W18" i="29"/>
  <c r="W9" i="29"/>
  <c r="Q26" i="29"/>
  <c r="Q36" i="29"/>
  <c r="Q47" i="29" s="1"/>
  <c r="Q25" i="29"/>
  <c r="Q35" i="29"/>
  <c r="Q46" i="29"/>
  <c r="Q24" i="29"/>
  <c r="Q34" i="29"/>
  <c r="Q44" i="29" s="1"/>
  <c r="Q23" i="29"/>
  <c r="Q33" i="29" s="1"/>
  <c r="Q43" i="29" s="1"/>
  <c r="Q22" i="29"/>
  <c r="Q32" i="29" s="1"/>
  <c r="Q42" i="29" s="1"/>
  <c r="Q21" i="29"/>
  <c r="Q31" i="29" s="1"/>
  <c r="Q41" i="29" s="1"/>
  <c r="S39" i="29"/>
  <c r="T39" i="29"/>
  <c r="U39" i="29"/>
  <c r="V39" i="29"/>
  <c r="W39" i="29" s="1"/>
  <c r="S29" i="29"/>
  <c r="T29" i="29" s="1"/>
  <c r="U29" i="29" s="1"/>
  <c r="V29" i="29" s="1"/>
  <c r="W29" i="29" s="1"/>
  <c r="BE12" i="5"/>
  <c r="A29" i="5"/>
  <c r="BM12" i="5"/>
  <c r="A31" i="5"/>
  <c r="A35" i="5"/>
  <c r="AO12" i="5"/>
  <c r="A32" i="5"/>
  <c r="A34" i="5"/>
  <c r="BF12" i="5"/>
  <c r="BN12" i="5"/>
  <c r="AP12" i="5"/>
  <c r="BG12" i="5"/>
  <c r="BO12" i="5"/>
  <c r="AQ12" i="5"/>
  <c r="BH12" i="5"/>
  <c r="BP12" i="5"/>
  <c r="AR12" i="5"/>
  <c r="BD12" i="5"/>
  <c r="BL12" i="5"/>
  <c r="AN12" i="5"/>
  <c r="Z27" i="18"/>
  <c r="Y27" i="18"/>
  <c r="X27" i="18"/>
  <c r="Q27" i="18"/>
  <c r="P27" i="18"/>
  <c r="O27" i="18"/>
  <c r="H15" i="18"/>
  <c r="H27" i="18" s="1"/>
  <c r="G15" i="18"/>
  <c r="G27" i="18" s="1"/>
  <c r="F27" i="18"/>
  <c r="Z24" i="18"/>
  <c r="Z12" i="18"/>
  <c r="Z29" i="18" s="1"/>
  <c r="Y24" i="18"/>
  <c r="Y12" i="18"/>
  <c r="Y29" i="18"/>
  <c r="X24" i="18"/>
  <c r="X12" i="18"/>
  <c r="X29" i="18" s="1"/>
  <c r="Q24" i="18"/>
  <c r="Q29" i="18" s="1"/>
  <c r="Q12" i="18"/>
  <c r="P24" i="18"/>
  <c r="P29" i="18" s="1"/>
  <c r="P12" i="18"/>
  <c r="O24" i="18"/>
  <c r="O29" i="18" s="1"/>
  <c r="O12" i="18"/>
  <c r="H19" i="18"/>
  <c r="H20" i="18"/>
  <c r="H21" i="18"/>
  <c r="H22" i="18"/>
  <c r="H24" i="18" s="1"/>
  <c r="H12" i="18"/>
  <c r="G19" i="18"/>
  <c r="G22" i="18" s="1"/>
  <c r="G24" i="18" s="1"/>
  <c r="G29" i="18" s="1"/>
  <c r="G20" i="18"/>
  <c r="G21" i="18"/>
  <c r="G12" i="18"/>
  <c r="F24" i="18"/>
  <c r="F12" i="18"/>
  <c r="BX12" i="5"/>
  <c r="A42" i="5"/>
  <c r="A55" i="5" s="1"/>
  <c r="A68" i="5"/>
  <c r="A81" i="5" s="1"/>
  <c r="A94" i="5" s="1"/>
  <c r="A107" i="5" s="1"/>
  <c r="A120" i="5"/>
  <c r="A133" i="5" s="1"/>
  <c r="A30" i="5"/>
  <c r="A43" i="5" s="1"/>
  <c r="A56" i="5" s="1"/>
  <c r="A69" i="5" s="1"/>
  <c r="A82" i="5" s="1"/>
  <c r="A95" i="5" s="1"/>
  <c r="A108" i="5" s="1"/>
  <c r="A121" i="5" s="1"/>
  <c r="BC12" i="5"/>
  <c r="BK12" i="5"/>
  <c r="BB12" i="5"/>
  <c r="BJ12" i="5"/>
  <c r="BA12" i="5"/>
  <c r="BI12" i="5"/>
  <c r="AM12" i="5"/>
  <c r="AL12" i="5"/>
  <c r="AK12" i="5"/>
  <c r="C27" i="29"/>
  <c r="D27" i="29"/>
  <c r="E27" i="29"/>
  <c r="F27" i="29"/>
  <c r="G27" i="29"/>
  <c r="H27" i="29"/>
  <c r="J27" i="29"/>
  <c r="K27" i="29"/>
  <c r="L27" i="29"/>
  <c r="M27" i="29"/>
  <c r="N27" i="29"/>
  <c r="O27" i="29"/>
  <c r="C35" i="29"/>
  <c r="D35" i="29"/>
  <c r="E35" i="29"/>
  <c r="F35" i="29"/>
  <c r="G35" i="29"/>
  <c r="H35" i="29"/>
  <c r="J35" i="29"/>
  <c r="K35" i="29"/>
  <c r="L35" i="29"/>
  <c r="M35" i="29"/>
  <c r="N35" i="29"/>
  <c r="O35" i="29"/>
  <c r="A45" i="5"/>
  <c r="A58" i="5" s="1"/>
  <c r="A71" i="5"/>
  <c r="A84" i="5" s="1"/>
  <c r="A97" i="5" s="1"/>
  <c r="A110" i="5" s="1"/>
  <c r="A123" i="5" s="1"/>
  <c r="A136" i="5" s="1"/>
  <c r="A44" i="5"/>
  <c r="A57" i="5"/>
  <c r="A70" i="5" s="1"/>
  <c r="A83" i="5" s="1"/>
  <c r="A96" i="5" s="1"/>
  <c r="A109" i="5" s="1"/>
  <c r="A122" i="5" s="1"/>
  <c r="C1" i="28"/>
  <c r="BG12" i="28"/>
  <c r="A29" i="28"/>
  <c r="A42" i="28" s="1"/>
  <c r="A55" i="28" s="1"/>
  <c r="A68" i="28" s="1"/>
  <c r="A81" i="28" s="1"/>
  <c r="A94" i="28" s="1"/>
  <c r="A107" i="28" s="1"/>
  <c r="A120" i="28" s="1"/>
  <c r="A133" i="28" s="1"/>
  <c r="A146" i="28" s="1"/>
  <c r="A159" i="28" s="1"/>
  <c r="BO12" i="28"/>
  <c r="AQ12" i="28"/>
  <c r="A32" i="28"/>
  <c r="A45" i="28"/>
  <c r="A58" i="28" s="1"/>
  <c r="A71" i="28"/>
  <c r="A84" i="28" s="1"/>
  <c r="A97" i="28" s="1"/>
  <c r="A110" i="28" s="1"/>
  <c r="A123" i="28" s="1"/>
  <c r="A136" i="28" s="1"/>
  <c r="A149" i="28" s="1"/>
  <c r="A162" i="28" s="1"/>
  <c r="A31" i="28"/>
  <c r="A44" i="28"/>
  <c r="A57" i="28" s="1"/>
  <c r="A70" i="28" s="1"/>
  <c r="A83" i="28" s="1"/>
  <c r="A96" i="28" s="1"/>
  <c r="A109" i="28" s="1"/>
  <c r="A122" i="28" s="1"/>
  <c r="A135" i="28" s="1"/>
  <c r="A148" i="28" s="1"/>
  <c r="BH12" i="28"/>
  <c r="BP12" i="28"/>
  <c r="AR12" i="28"/>
  <c r="C88" i="18"/>
  <c r="C96" i="18" s="1"/>
  <c r="C89" i="18"/>
  <c r="C97" i="18" s="1"/>
  <c r="C85" i="18"/>
  <c r="C93" i="18" s="1"/>
  <c r="BB12" i="28"/>
  <c r="BJ12" i="28"/>
  <c r="BC12" i="28"/>
  <c r="BK12" i="28"/>
  <c r="BD12" i="28"/>
  <c r="BL12" i="28"/>
  <c r="BE12" i="28"/>
  <c r="BM12" i="28"/>
  <c r="BF12" i="28"/>
  <c r="BN12" i="28"/>
  <c r="AO12" i="28"/>
  <c r="AP12" i="28"/>
  <c r="AN12" i="28"/>
  <c r="BA12" i="28"/>
  <c r="BI12" i="28"/>
  <c r="AM12" i="28"/>
  <c r="AL12" i="28"/>
  <c r="AK12" i="28"/>
  <c r="BX12" i="28"/>
  <c r="A169" i="28"/>
  <c r="BW12" i="28"/>
  <c r="BV12" i="28"/>
  <c r="BU12" i="28"/>
  <c r="BT12" i="28"/>
  <c r="BS12" i="28"/>
  <c r="BR12" i="28"/>
  <c r="BQ12" i="28"/>
  <c r="A30" i="28"/>
  <c r="A43" i="28"/>
  <c r="A56" i="28" s="1"/>
  <c r="A69" i="28" s="1"/>
  <c r="A82" i="28" s="1"/>
  <c r="A95" i="28" s="1"/>
  <c r="A108" i="28" s="1"/>
  <c r="A121" i="28" s="1"/>
  <c r="A134" i="28" s="1"/>
  <c r="A147" i="28"/>
  <c r="A160" i="28" s="1"/>
  <c r="A161" i="28"/>
  <c r="A33" i="28"/>
  <c r="A46" i="28" s="1"/>
  <c r="A59" i="28" s="1"/>
  <c r="A72" i="28" s="1"/>
  <c r="A85" i="28" s="1"/>
  <c r="A98" i="28"/>
  <c r="A111" i="28" s="1"/>
  <c r="A124" i="28" s="1"/>
  <c r="A137" i="28" s="1"/>
  <c r="A150" i="28" s="1"/>
  <c r="A163" i="28" s="1"/>
  <c r="A34" i="28"/>
  <c r="A47" i="28" s="1"/>
  <c r="A60" i="28" s="1"/>
  <c r="A73" i="28" s="1"/>
  <c r="A86" i="28" s="1"/>
  <c r="A99" i="28" s="1"/>
  <c r="A112" i="28" s="1"/>
  <c r="A125" i="28" s="1"/>
  <c r="A138" i="28"/>
  <c r="A151" i="28" s="1"/>
  <c r="A164" i="28" s="1"/>
  <c r="A35" i="28"/>
  <c r="A48" i="28" s="1"/>
  <c r="A61" i="28" s="1"/>
  <c r="A74" i="28" s="1"/>
  <c r="A87" i="28" s="1"/>
  <c r="A100" i="28" s="1"/>
  <c r="A113" i="28" s="1"/>
  <c r="A126" i="28" s="1"/>
  <c r="A139" i="28" s="1"/>
  <c r="A152" i="28" s="1"/>
  <c r="A165" i="28" s="1"/>
  <c r="A36" i="28"/>
  <c r="A49" i="28" s="1"/>
  <c r="A62" i="28" s="1"/>
  <c r="A75" i="28" s="1"/>
  <c r="A88" i="28" s="1"/>
  <c r="A101" i="28" s="1"/>
  <c r="A114" i="28" s="1"/>
  <c r="A127" i="28" s="1"/>
  <c r="A140" i="28"/>
  <c r="A153" i="28" s="1"/>
  <c r="A166" i="28" s="1"/>
  <c r="A37" i="28"/>
  <c r="A50" i="28" s="1"/>
  <c r="A63" i="28" s="1"/>
  <c r="A76" i="28" s="1"/>
  <c r="A89" i="28" s="1"/>
  <c r="A102" i="28" s="1"/>
  <c r="A115" i="28" s="1"/>
  <c r="A128" i="28" s="1"/>
  <c r="A141" i="28"/>
  <c r="A154" i="28" s="1"/>
  <c r="A167" i="28" s="1"/>
  <c r="A38" i="28"/>
  <c r="A51" i="28" s="1"/>
  <c r="A64" i="28" s="1"/>
  <c r="A77" i="28" s="1"/>
  <c r="A90" i="28" s="1"/>
  <c r="A103" i="28" s="1"/>
  <c r="A116" i="28" s="1"/>
  <c r="A129" i="28" s="1"/>
  <c r="A142" i="28"/>
  <c r="A155" i="28" s="1"/>
  <c r="A168" i="28" s="1"/>
  <c r="AZ12" i="28"/>
  <c r="AY12" i="28"/>
  <c r="AX12" i="28"/>
  <c r="AW12" i="28"/>
  <c r="AV12" i="28"/>
  <c r="AU12" i="28"/>
  <c r="AT12" i="28"/>
  <c r="AS12" i="28"/>
  <c r="AI12" i="28"/>
  <c r="AD107" i="28"/>
  <c r="AD146" i="28"/>
  <c r="AE107" i="28"/>
  <c r="AE146" i="28"/>
  <c r="AF107" i="28"/>
  <c r="AF146" i="28" s="1"/>
  <c r="AG107" i="28"/>
  <c r="AG146" i="28" s="1"/>
  <c r="AH107" i="28"/>
  <c r="AH146" i="28"/>
  <c r="AI107" i="28"/>
  <c r="AI146" i="28" s="1"/>
  <c r="AD108" i="28"/>
  <c r="AD147" i="28" s="1"/>
  <c r="AD160" i="28" s="1"/>
  <c r="AE160" i="28" s="1"/>
  <c r="AF160" i="28" s="1"/>
  <c r="AG160" i="28" s="1"/>
  <c r="AH160" i="28" s="1"/>
  <c r="AE108" i="28"/>
  <c r="AE147" i="28"/>
  <c r="AF108" i="28"/>
  <c r="AF147" i="28"/>
  <c r="AG108" i="28"/>
  <c r="AG147" i="28"/>
  <c r="AH108" i="28"/>
  <c r="AH147" i="28"/>
  <c r="AI108" i="28"/>
  <c r="AE162" i="28"/>
  <c r="AF162" i="28"/>
  <c r="AG162" i="28" s="1"/>
  <c r="AH162" i="28" s="1"/>
  <c r="AI162" i="28" s="1"/>
  <c r="AH12" i="28"/>
  <c r="AG12" i="28"/>
  <c r="AF12" i="28"/>
  <c r="AE12" i="28"/>
  <c r="AD12" i="28"/>
  <c r="AC12" i="28"/>
  <c r="AC158" i="28"/>
  <c r="AB12" i="28"/>
  <c r="AB158" i="28"/>
  <c r="AA12" i="28"/>
  <c r="V107" i="28"/>
  <c r="V146" i="28" s="1"/>
  <c r="W107" i="28"/>
  <c r="W146" i="28"/>
  <c r="X107" i="28"/>
  <c r="Y107" i="28"/>
  <c r="Y146" i="28" s="1"/>
  <c r="Z107" i="28"/>
  <c r="Z146" i="28"/>
  <c r="AA107" i="28"/>
  <c r="AA146" i="28"/>
  <c r="AA145" i="28" s="1"/>
  <c r="V108" i="28"/>
  <c r="V147" i="28"/>
  <c r="V160" i="28" s="1"/>
  <c r="W160" i="28" s="1"/>
  <c r="W108" i="28"/>
  <c r="W147" i="28"/>
  <c r="X108" i="28"/>
  <c r="X147" i="28" s="1"/>
  <c r="Y108" i="28"/>
  <c r="Y147" i="28" s="1"/>
  <c r="Y145" i="28" s="1"/>
  <c r="Z108" i="28"/>
  <c r="Z147" i="28" s="1"/>
  <c r="AA108" i="28"/>
  <c r="AA147" i="28" s="1"/>
  <c r="Z12" i="28"/>
  <c r="Y12" i="28"/>
  <c r="X12" i="28"/>
  <c r="W12" i="28"/>
  <c r="V12" i="28"/>
  <c r="U12" i="28"/>
  <c r="U158" i="28"/>
  <c r="T12" i="28"/>
  <c r="T158" i="28"/>
  <c r="S12" i="28"/>
  <c r="N107" i="28"/>
  <c r="N146" i="28"/>
  <c r="N159" i="28"/>
  <c r="N158" i="28" s="1"/>
  <c r="O107" i="28"/>
  <c r="O146" i="28"/>
  <c r="O145" i="28" s="1"/>
  <c r="P107" i="28"/>
  <c r="P146" i="28"/>
  <c r="Q107" i="28"/>
  <c r="Q146" i="28"/>
  <c r="R107" i="28"/>
  <c r="R146" i="28" s="1"/>
  <c r="R145" i="28" s="1"/>
  <c r="S107" i="28"/>
  <c r="S146" i="28" s="1"/>
  <c r="N108" i="28"/>
  <c r="N147" i="28" s="1"/>
  <c r="N160" i="28"/>
  <c r="O108" i="28"/>
  <c r="O147" i="28" s="1"/>
  <c r="O160" i="28"/>
  <c r="P108" i="28"/>
  <c r="Q108" i="28"/>
  <c r="Q147" i="28"/>
  <c r="R108" i="28"/>
  <c r="R147" i="28"/>
  <c r="S108" i="28"/>
  <c r="S147" i="28" s="1"/>
  <c r="R12" i="28"/>
  <c r="Q12" i="28"/>
  <c r="P12" i="28"/>
  <c r="O12" i="28"/>
  <c r="N12" i="28"/>
  <c r="M12" i="28"/>
  <c r="M158" i="28"/>
  <c r="L12" i="28"/>
  <c r="L158" i="28"/>
  <c r="K12" i="28"/>
  <c r="F107" i="28"/>
  <c r="G107" i="28"/>
  <c r="G146" i="28"/>
  <c r="H107" i="28"/>
  <c r="H146" i="28" s="1"/>
  <c r="I107" i="28"/>
  <c r="J107" i="28"/>
  <c r="J146" i="28" s="1"/>
  <c r="J145" i="28" s="1"/>
  <c r="K107" i="28"/>
  <c r="K146" i="28"/>
  <c r="F108" i="28"/>
  <c r="F147" i="28"/>
  <c r="F160" i="28" s="1"/>
  <c r="G160" i="28" s="1"/>
  <c r="H160" i="28" s="1"/>
  <c r="G108" i="28"/>
  <c r="G147" i="28"/>
  <c r="H108" i="28"/>
  <c r="H147" i="28"/>
  <c r="I108" i="28"/>
  <c r="I147" i="28"/>
  <c r="I160" i="28" s="1"/>
  <c r="J160" i="28" s="1"/>
  <c r="K160" i="28" s="1"/>
  <c r="J108" i="28"/>
  <c r="J147" i="28" s="1"/>
  <c r="K108" i="28"/>
  <c r="K147" i="28" s="1"/>
  <c r="J12" i="28"/>
  <c r="I12" i="28"/>
  <c r="H12" i="28"/>
  <c r="G12" i="28"/>
  <c r="F12" i="28"/>
  <c r="E12" i="28"/>
  <c r="E158" i="28"/>
  <c r="D12" i="28"/>
  <c r="D158" i="28"/>
  <c r="C169" i="28"/>
  <c r="C38" i="28"/>
  <c r="C51" i="28" s="1"/>
  <c r="C64" i="28" s="1"/>
  <c r="C77" i="28" s="1"/>
  <c r="C90" i="28" s="1"/>
  <c r="C103" i="28" s="1"/>
  <c r="C116" i="28" s="1"/>
  <c r="C129" i="28" s="1"/>
  <c r="C142" i="28" s="1"/>
  <c r="C155" i="28" s="1"/>
  <c r="C168" i="28" s="1"/>
  <c r="C37" i="28"/>
  <c r="C50" i="28"/>
  <c r="C63" i="28" s="1"/>
  <c r="C76" i="28" s="1"/>
  <c r="C89" i="28" s="1"/>
  <c r="C102" i="28"/>
  <c r="C115" i="28"/>
  <c r="C128" i="28" s="1"/>
  <c r="C141" i="28" s="1"/>
  <c r="C154" i="28" s="1"/>
  <c r="C167" i="28" s="1"/>
  <c r="C36" i="28"/>
  <c r="C49" i="28"/>
  <c r="C62" i="28"/>
  <c r="C75" i="28"/>
  <c r="C88" i="28" s="1"/>
  <c r="C101" i="28" s="1"/>
  <c r="C114" i="28" s="1"/>
  <c r="C127" i="28" s="1"/>
  <c r="C140" i="28" s="1"/>
  <c r="C153" i="28" s="1"/>
  <c r="C166" i="28" s="1"/>
  <c r="C35" i="28"/>
  <c r="C48" i="28"/>
  <c r="C61" i="28" s="1"/>
  <c r="C74" i="28"/>
  <c r="C87" i="28" s="1"/>
  <c r="C100" i="28" s="1"/>
  <c r="C113" i="28" s="1"/>
  <c r="C126" i="28" s="1"/>
  <c r="C139" i="28" s="1"/>
  <c r="C152" i="28" s="1"/>
  <c r="C165" i="28" s="1"/>
  <c r="C34" i="28"/>
  <c r="C47" i="28" s="1"/>
  <c r="C60" i="28" s="1"/>
  <c r="C73" i="28" s="1"/>
  <c r="C86" i="28" s="1"/>
  <c r="C99" i="28" s="1"/>
  <c r="C112" i="28" s="1"/>
  <c r="C125" i="28" s="1"/>
  <c r="C138" i="28" s="1"/>
  <c r="C151" i="28" s="1"/>
  <c r="C164" i="28" s="1"/>
  <c r="C33" i="28"/>
  <c r="C46" i="28" s="1"/>
  <c r="C59" i="28" s="1"/>
  <c r="C72" i="28" s="1"/>
  <c r="C85" i="28" s="1"/>
  <c r="C98" i="28" s="1"/>
  <c r="C111" i="28" s="1"/>
  <c r="C124" i="28" s="1"/>
  <c r="C137" i="28" s="1"/>
  <c r="C150" i="28" s="1"/>
  <c r="C163" i="28" s="1"/>
  <c r="C32" i="28"/>
  <c r="C45" i="28" s="1"/>
  <c r="C58" i="28" s="1"/>
  <c r="C71" i="28" s="1"/>
  <c r="C84" i="28"/>
  <c r="C97" i="28" s="1"/>
  <c r="C110" i="28" s="1"/>
  <c r="C123" i="28" s="1"/>
  <c r="C136" i="28" s="1"/>
  <c r="C149" i="28" s="1"/>
  <c r="C162" i="28" s="1"/>
  <c r="C31" i="28"/>
  <c r="C44" i="28"/>
  <c r="C57" i="28" s="1"/>
  <c r="C70" i="28" s="1"/>
  <c r="C83" i="28" s="1"/>
  <c r="C96" i="28" s="1"/>
  <c r="C109" i="28" s="1"/>
  <c r="C122" i="28" s="1"/>
  <c r="C135" i="28" s="1"/>
  <c r="C148" i="28" s="1"/>
  <c r="C161" i="28" s="1"/>
  <c r="C30" i="28"/>
  <c r="C43" i="28" s="1"/>
  <c r="C56" i="28" s="1"/>
  <c r="C69" i="28" s="1"/>
  <c r="C82" i="28" s="1"/>
  <c r="C95" i="28" s="1"/>
  <c r="C108" i="28"/>
  <c r="C121" i="28" s="1"/>
  <c r="C134" i="28" s="1"/>
  <c r="C147" i="28" s="1"/>
  <c r="C160" i="28" s="1"/>
  <c r="C29" i="28"/>
  <c r="C42" i="28"/>
  <c r="C55" i="28"/>
  <c r="C68" i="28"/>
  <c r="C81" i="28"/>
  <c r="C94" i="28" s="1"/>
  <c r="C107" i="28" s="1"/>
  <c r="C120" i="28" s="1"/>
  <c r="C133" i="28" s="1"/>
  <c r="C146" i="28" s="1"/>
  <c r="C159" i="28" s="1"/>
  <c r="A156" i="28"/>
  <c r="AG145" i="28"/>
  <c r="AF145" i="28"/>
  <c r="AE145" i="28"/>
  <c r="AC107" i="28"/>
  <c r="AC146" i="28"/>
  <c r="AC108" i="28"/>
  <c r="AB107" i="28"/>
  <c r="AB146" i="28"/>
  <c r="AB108" i="28"/>
  <c r="AB147" i="28"/>
  <c r="AB145" i="28"/>
  <c r="Z145" i="28"/>
  <c r="W145" i="28"/>
  <c r="U107" i="28"/>
  <c r="U146" i="28"/>
  <c r="U108" i="28"/>
  <c r="T107" i="28"/>
  <c r="T146" i="28"/>
  <c r="T108" i="28"/>
  <c r="T147" i="28"/>
  <c r="T145" i="28"/>
  <c r="Q145" i="28"/>
  <c r="N145" i="28"/>
  <c r="M107" i="28"/>
  <c r="M146" i="28"/>
  <c r="M108" i="28"/>
  <c r="L107" i="28"/>
  <c r="L146" i="28"/>
  <c r="L108" i="28"/>
  <c r="L147" i="28"/>
  <c r="L145" i="28" s="1"/>
  <c r="K145" i="28"/>
  <c r="H145" i="28"/>
  <c r="G145" i="28"/>
  <c r="E145" i="28"/>
  <c r="D145" i="28"/>
  <c r="C156" i="28"/>
  <c r="A143" i="28"/>
  <c r="AI132" i="28"/>
  <c r="AH132" i="28"/>
  <c r="AG132" i="28"/>
  <c r="AF132" i="28"/>
  <c r="AE132" i="28"/>
  <c r="AD132" i="28"/>
  <c r="AC132" i="28"/>
  <c r="AB132" i="28"/>
  <c r="AA132" i="28"/>
  <c r="Z132" i="28"/>
  <c r="Y132" i="28"/>
  <c r="X132" i="28"/>
  <c r="W132" i="28"/>
  <c r="V132" i="28"/>
  <c r="U132" i="28"/>
  <c r="T132" i="28"/>
  <c r="S132" i="28"/>
  <c r="R132" i="28"/>
  <c r="Q132" i="28"/>
  <c r="P132" i="28"/>
  <c r="O132" i="28"/>
  <c r="N132" i="28"/>
  <c r="M132" i="28"/>
  <c r="L132" i="28"/>
  <c r="K132" i="28"/>
  <c r="J132" i="28"/>
  <c r="I132" i="28"/>
  <c r="H132" i="28"/>
  <c r="G132" i="28"/>
  <c r="F132" i="28"/>
  <c r="E132" i="28"/>
  <c r="D132" i="28"/>
  <c r="C143" i="28"/>
  <c r="A130" i="28"/>
  <c r="AI119" i="28"/>
  <c r="AH119" i="28"/>
  <c r="AG119" i="28"/>
  <c r="AF119" i="28"/>
  <c r="AE119" i="28"/>
  <c r="AD119" i="28"/>
  <c r="AC119" i="28"/>
  <c r="AB119" i="28"/>
  <c r="AA119" i="28"/>
  <c r="Z119" i="28"/>
  <c r="Y119" i="28"/>
  <c r="X119" i="28"/>
  <c r="W119" i="28"/>
  <c r="V119" i="28"/>
  <c r="U119" i="28"/>
  <c r="T119" i="28"/>
  <c r="S119" i="28"/>
  <c r="R119" i="28"/>
  <c r="Q119" i="28"/>
  <c r="P119" i="28"/>
  <c r="O119" i="28"/>
  <c r="N119" i="28"/>
  <c r="M119" i="28"/>
  <c r="L119" i="28"/>
  <c r="K119" i="28"/>
  <c r="J119" i="28"/>
  <c r="I119" i="28"/>
  <c r="H119" i="28"/>
  <c r="G119" i="28"/>
  <c r="F119" i="28"/>
  <c r="E119" i="28"/>
  <c r="D119" i="28"/>
  <c r="C130" i="28"/>
  <c r="A117" i="28"/>
  <c r="AH106" i="28"/>
  <c r="AG106" i="28"/>
  <c r="AF106" i="28"/>
  <c r="AE106" i="28"/>
  <c r="AD106" i="28"/>
  <c r="AB106" i="28"/>
  <c r="AA106" i="28"/>
  <c r="Z106" i="28"/>
  <c r="Y106" i="28"/>
  <c r="W106" i="28"/>
  <c r="V106" i="28"/>
  <c r="T106" i="28"/>
  <c r="S106" i="28"/>
  <c r="R106" i="28"/>
  <c r="Q106" i="28"/>
  <c r="O106" i="28"/>
  <c r="N106" i="28"/>
  <c r="L106" i="28"/>
  <c r="K106" i="28"/>
  <c r="J106" i="28"/>
  <c r="H106" i="28"/>
  <c r="G106" i="28"/>
  <c r="E106" i="28"/>
  <c r="D106" i="28"/>
  <c r="C117" i="28"/>
  <c r="A104" i="28"/>
  <c r="AI93" i="28"/>
  <c r="AH93" i="28"/>
  <c r="AG93" i="28"/>
  <c r="AF93" i="28"/>
  <c r="AE93" i="28"/>
  <c r="AD93" i="28"/>
  <c r="AC93" i="28"/>
  <c r="AB93" i="28"/>
  <c r="AA93" i="28"/>
  <c r="Z93" i="28"/>
  <c r="Y93" i="28"/>
  <c r="X93" i="28"/>
  <c r="W93" i="28"/>
  <c r="V93" i="28"/>
  <c r="U93" i="28"/>
  <c r="T93" i="28"/>
  <c r="S93" i="28"/>
  <c r="R93" i="28"/>
  <c r="Q93" i="28"/>
  <c r="P93" i="28"/>
  <c r="O93" i="28"/>
  <c r="N93" i="28"/>
  <c r="M93" i="28"/>
  <c r="L93" i="28"/>
  <c r="K93" i="28"/>
  <c r="J93" i="28"/>
  <c r="I93" i="28"/>
  <c r="H93" i="28"/>
  <c r="G93" i="28"/>
  <c r="F93" i="28"/>
  <c r="E93" i="28"/>
  <c r="D93" i="28"/>
  <c r="C104" i="28"/>
  <c r="A91" i="28"/>
  <c r="AI81" i="28"/>
  <c r="AI82" i="28"/>
  <c r="AI80" i="28"/>
  <c r="AH81" i="28"/>
  <c r="AH80" i="28" s="1"/>
  <c r="AH82" i="28"/>
  <c r="AG81" i="28"/>
  <c r="AG82" i="28"/>
  <c r="AF81" i="28"/>
  <c r="AF82" i="28"/>
  <c r="AE81" i="28"/>
  <c r="AE82" i="28"/>
  <c r="AE80" i="28"/>
  <c r="AD81" i="28"/>
  <c r="AD80" i="28" s="1"/>
  <c r="AD82" i="28"/>
  <c r="AC80" i="28"/>
  <c r="AB80" i="28"/>
  <c r="AA81" i="28"/>
  <c r="AA82" i="28"/>
  <c r="Z81" i="28"/>
  <c r="Z82" i="28"/>
  <c r="Z80" i="28"/>
  <c r="Y81" i="28"/>
  <c r="Y80" i="28" s="1"/>
  <c r="Y82" i="28"/>
  <c r="X81" i="28"/>
  <c r="X82" i="28"/>
  <c r="W81" i="28"/>
  <c r="W82" i="28"/>
  <c r="V81" i="28"/>
  <c r="V82" i="28"/>
  <c r="V80" i="28"/>
  <c r="U80" i="28"/>
  <c r="T80" i="28"/>
  <c r="S81" i="28"/>
  <c r="S82" i="28"/>
  <c r="S80" i="28"/>
  <c r="R81" i="28"/>
  <c r="R82" i="28"/>
  <c r="Q81" i="28"/>
  <c r="Q82" i="28"/>
  <c r="Q80" i="28" s="1"/>
  <c r="P81" i="28"/>
  <c r="P82" i="28"/>
  <c r="O81" i="28"/>
  <c r="O80" i="28" s="1"/>
  <c r="O82" i="28"/>
  <c r="N81" i="28"/>
  <c r="N80" i="28" s="1"/>
  <c r="N82" i="28"/>
  <c r="M80" i="28"/>
  <c r="L80" i="28"/>
  <c r="K81" i="28"/>
  <c r="K82" i="28"/>
  <c r="J81" i="28"/>
  <c r="J82" i="28"/>
  <c r="J80" i="28"/>
  <c r="I81" i="28"/>
  <c r="I82" i="28"/>
  <c r="H81" i="28"/>
  <c r="H82" i="28"/>
  <c r="H80" i="28" s="1"/>
  <c r="G81" i="28"/>
  <c r="G82" i="28"/>
  <c r="F81" i="28"/>
  <c r="F80" i="28" s="1"/>
  <c r="F82" i="28"/>
  <c r="E80" i="28"/>
  <c r="D80" i="28"/>
  <c r="C91" i="28"/>
  <c r="A78" i="28"/>
  <c r="AI67" i="28"/>
  <c r="AH67" i="28"/>
  <c r="AG67" i="28"/>
  <c r="AF67" i="28"/>
  <c r="AE67" i="28"/>
  <c r="AD67" i="28"/>
  <c r="AC67" i="28"/>
  <c r="AB67" i="28"/>
  <c r="AA67" i="28"/>
  <c r="Z67" i="28"/>
  <c r="Y67" i="28"/>
  <c r="X67" i="28"/>
  <c r="W67" i="28"/>
  <c r="V67" i="28"/>
  <c r="U67" i="28"/>
  <c r="T67" i="28"/>
  <c r="S67" i="28"/>
  <c r="R67" i="28"/>
  <c r="Q67" i="28"/>
  <c r="P67" i="28"/>
  <c r="O67" i="28"/>
  <c r="N67" i="28"/>
  <c r="M67" i="28"/>
  <c r="L67" i="28"/>
  <c r="K67" i="28"/>
  <c r="J67" i="28"/>
  <c r="I67" i="28"/>
  <c r="H67" i="28"/>
  <c r="G67" i="28"/>
  <c r="F67" i="28"/>
  <c r="E67" i="28"/>
  <c r="D67" i="28"/>
  <c r="C78" i="28"/>
  <c r="A65" i="28"/>
  <c r="AI54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C65" i="28"/>
  <c r="A52" i="28"/>
  <c r="AI41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C52" i="28"/>
  <c r="A39" i="28"/>
  <c r="AI28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C39" i="28"/>
  <c r="AI15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C26" i="28"/>
  <c r="B33" i="5"/>
  <c r="A33" i="5"/>
  <c r="A36" i="5"/>
  <c r="A37" i="5"/>
  <c r="A38" i="5"/>
  <c r="BW12" i="5"/>
  <c r="BV12" i="5"/>
  <c r="BU12" i="5"/>
  <c r="BS12" i="5"/>
  <c r="BR12" i="5"/>
  <c r="BQ12" i="5"/>
  <c r="BT12" i="5"/>
  <c r="H8" i="24"/>
  <c r="G119" i="24"/>
  <c r="D2" i="1"/>
  <c r="H16" i="18"/>
  <c r="H17" i="18" s="1"/>
  <c r="G16" i="18"/>
  <c r="G17" i="18" s="1"/>
  <c r="H18" i="18"/>
  <c r="G18" i="18"/>
  <c r="BX12" i="2"/>
  <c r="A29" i="2"/>
  <c r="A42" i="2"/>
  <c r="A55" i="2"/>
  <c r="A68" i="2"/>
  <c r="A81" i="2" s="1"/>
  <c r="A94" i="2" s="1"/>
  <c r="A107" i="2" s="1"/>
  <c r="A120" i="2" s="1"/>
  <c r="A133" i="2" s="1"/>
  <c r="A146" i="2" s="1"/>
  <c r="A159" i="2" s="1"/>
  <c r="A30" i="2"/>
  <c r="A43" i="2"/>
  <c r="A56" i="2"/>
  <c r="A69" i="2"/>
  <c r="A82" i="2"/>
  <c r="A95" i="2" s="1"/>
  <c r="A108" i="2" s="1"/>
  <c r="A121" i="2" s="1"/>
  <c r="A134" i="2" s="1"/>
  <c r="A147" i="2" s="1"/>
  <c r="A160" i="2" s="1"/>
  <c r="A31" i="2"/>
  <c r="A44" i="2"/>
  <c r="A57" i="2"/>
  <c r="A70" i="2"/>
  <c r="A83" i="2"/>
  <c r="A96" i="2" s="1"/>
  <c r="A109" i="2" s="1"/>
  <c r="A122" i="2" s="1"/>
  <c r="A135" i="2" s="1"/>
  <c r="A148" i="2" s="1"/>
  <c r="A161" i="2" s="1"/>
  <c r="A32" i="2"/>
  <c r="A45" i="2"/>
  <c r="A58" i="2"/>
  <c r="A71" i="2"/>
  <c r="A84" i="2" s="1"/>
  <c r="A97" i="2" s="1"/>
  <c r="A110" i="2" s="1"/>
  <c r="A123" i="2" s="1"/>
  <c r="A136" i="2" s="1"/>
  <c r="A149" i="2" s="1"/>
  <c r="A162" i="2" s="1"/>
  <c r="A33" i="2"/>
  <c r="A46" i="2"/>
  <c r="A59" i="2"/>
  <c r="A72" i="2"/>
  <c r="A85" i="2" s="1"/>
  <c r="A98" i="2" s="1"/>
  <c r="A111" i="2" s="1"/>
  <c r="A124" i="2" s="1"/>
  <c r="A137" i="2" s="1"/>
  <c r="A150" i="2" s="1"/>
  <c r="A163" i="2" s="1"/>
  <c r="A34" i="2"/>
  <c r="A47" i="2"/>
  <c r="A60" i="2"/>
  <c r="A73" i="2"/>
  <c r="A86" i="2"/>
  <c r="A99" i="2" s="1"/>
  <c r="A112" i="2" s="1"/>
  <c r="A125" i="2" s="1"/>
  <c r="A138" i="2" s="1"/>
  <c r="A151" i="2" s="1"/>
  <c r="A164" i="2" s="1"/>
  <c r="A100" i="2"/>
  <c r="A113" i="2"/>
  <c r="A126" i="2"/>
  <c r="A139" i="2" s="1"/>
  <c r="A152" i="2" s="1"/>
  <c r="A165" i="2" s="1"/>
  <c r="A36" i="2"/>
  <c r="A49" i="2"/>
  <c r="A62" i="2" s="1"/>
  <c r="A75" i="2" s="1"/>
  <c r="A88" i="2" s="1"/>
  <c r="A101" i="2" s="1"/>
  <c r="A114" i="2" s="1"/>
  <c r="A127" i="2" s="1"/>
  <c r="A140" i="2" s="1"/>
  <c r="A153" i="2" s="1"/>
  <c r="A166" i="2" s="1"/>
  <c r="A37" i="2"/>
  <c r="A50" i="2"/>
  <c r="A63" i="2" s="1"/>
  <c r="A76" i="2" s="1"/>
  <c r="A89" i="2" s="1"/>
  <c r="A102" i="2" s="1"/>
  <c r="A115" i="2"/>
  <c r="A128" i="2" s="1"/>
  <c r="A141" i="2" s="1"/>
  <c r="A154" i="2" s="1"/>
  <c r="A167" i="2" s="1"/>
  <c r="A38" i="2"/>
  <c r="A51" i="2"/>
  <c r="A64" i="2" s="1"/>
  <c r="A77" i="2" s="1"/>
  <c r="A90" i="2" s="1"/>
  <c r="A103" i="2" s="1"/>
  <c r="A116" i="2"/>
  <c r="A129" i="2" s="1"/>
  <c r="A142" i="2" s="1"/>
  <c r="A155" i="2" s="1"/>
  <c r="A168" i="2" s="1"/>
  <c r="BW12" i="2"/>
  <c r="BV12" i="2"/>
  <c r="BU12" i="2"/>
  <c r="BT12" i="2"/>
  <c r="BS12" i="2"/>
  <c r="BR12" i="2"/>
  <c r="BQ12" i="2"/>
  <c r="K15" i="2"/>
  <c r="F69" i="2"/>
  <c r="F108" i="2"/>
  <c r="F147" i="2"/>
  <c r="F160" i="2" s="1"/>
  <c r="G160" i="2" s="1"/>
  <c r="H160" i="2" s="1"/>
  <c r="G69" i="2"/>
  <c r="G108" i="2" s="1"/>
  <c r="G147" i="2" s="1"/>
  <c r="H69" i="2"/>
  <c r="H108" i="2"/>
  <c r="H147" i="2" s="1"/>
  <c r="I69" i="2"/>
  <c r="I108" i="2" s="1"/>
  <c r="I147" i="2" s="1"/>
  <c r="J69" i="2"/>
  <c r="J108" i="2" s="1"/>
  <c r="J147" i="2" s="1"/>
  <c r="K69" i="2"/>
  <c r="F71" i="2"/>
  <c r="F110" i="2" s="1"/>
  <c r="F149" i="2" s="1"/>
  <c r="F162" i="2" s="1"/>
  <c r="G162" i="2" s="1"/>
  <c r="H162" i="2" s="1"/>
  <c r="I162" i="2" s="1"/>
  <c r="G71" i="2"/>
  <c r="G110" i="2" s="1"/>
  <c r="G149" i="2"/>
  <c r="H71" i="2"/>
  <c r="H110" i="2"/>
  <c r="H149" i="2"/>
  <c r="I71" i="2"/>
  <c r="I110" i="2" s="1"/>
  <c r="I149" i="2" s="1"/>
  <c r="J71" i="2"/>
  <c r="J110" i="2"/>
  <c r="J149" i="2" s="1"/>
  <c r="K71" i="2"/>
  <c r="K110" i="2" s="1"/>
  <c r="K149" i="2" s="1"/>
  <c r="K132" i="2"/>
  <c r="K119" i="2"/>
  <c r="K93" i="2"/>
  <c r="K82" i="2"/>
  <c r="K74" i="2"/>
  <c r="K54" i="2"/>
  <c r="K41" i="2"/>
  <c r="K28" i="2"/>
  <c r="H6" i="24"/>
  <c r="G118" i="24"/>
  <c r="G117" i="24"/>
  <c r="G116" i="24"/>
  <c r="G112" i="24"/>
  <c r="G107" i="24"/>
  <c r="G45" i="24"/>
  <c r="G36" i="24"/>
  <c r="G33" i="24"/>
  <c r="G26" i="24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K190" i="2"/>
  <c r="S190" i="2" s="1"/>
  <c r="AA190" i="2" s="1"/>
  <c r="AI190" i="2" s="1"/>
  <c r="J190" i="2"/>
  <c r="R190" i="2"/>
  <c r="Z190" i="2" s="1"/>
  <c r="AH190" i="2" s="1"/>
  <c r="I190" i="2"/>
  <c r="Q190" i="2" s="1"/>
  <c r="Y190" i="2" s="1"/>
  <c r="AG190" i="2" s="1"/>
  <c r="H190" i="2"/>
  <c r="P190" i="2"/>
  <c r="X190" i="2" s="1"/>
  <c r="AF190" i="2" s="1"/>
  <c r="G190" i="2"/>
  <c r="O190" i="2" s="1"/>
  <c r="W190" i="2" s="1"/>
  <c r="AE190" i="2" s="1"/>
  <c r="F190" i="2"/>
  <c r="N190" i="2"/>
  <c r="V190" i="2" s="1"/>
  <c r="AD190" i="2" s="1"/>
  <c r="E190" i="2"/>
  <c r="M190" i="2" s="1"/>
  <c r="U190" i="2" s="1"/>
  <c r="AC190" i="2" s="1"/>
  <c r="D190" i="2"/>
  <c r="L190" i="2"/>
  <c r="T190" i="2" s="1"/>
  <c r="AB190" i="2" s="1"/>
  <c r="K189" i="2"/>
  <c r="AR189" i="2" s="1"/>
  <c r="J189" i="2"/>
  <c r="R189" i="2" s="1"/>
  <c r="Z189" i="2" s="1"/>
  <c r="AH189" i="2" s="1"/>
  <c r="I189" i="2"/>
  <c r="H189" i="2"/>
  <c r="P189" i="2"/>
  <c r="X189" i="2" s="1"/>
  <c r="AF189" i="2" s="1"/>
  <c r="G189" i="2"/>
  <c r="AN189" i="2"/>
  <c r="F189" i="2"/>
  <c r="N189" i="2" s="1"/>
  <c r="V189" i="2" s="1"/>
  <c r="AD189" i="2" s="1"/>
  <c r="E189" i="2"/>
  <c r="AL189" i="2" s="1"/>
  <c r="D189" i="2"/>
  <c r="L189" i="2"/>
  <c r="T189" i="2"/>
  <c r="AB189" i="2" s="1"/>
  <c r="AR188" i="2"/>
  <c r="AQ188" i="2"/>
  <c r="AP188" i="2"/>
  <c r="AO188" i="2"/>
  <c r="AN188" i="2"/>
  <c r="AM188" i="2"/>
  <c r="AL188" i="2"/>
  <c r="AK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A39" i="5"/>
  <c r="B46" i="5"/>
  <c r="B59" i="5" s="1"/>
  <c r="B72" i="5" s="1"/>
  <c r="B85" i="5" s="1"/>
  <c r="B98" i="5" s="1"/>
  <c r="B111" i="5" s="1"/>
  <c r="B124" i="5" s="1"/>
  <c r="B137" i="5" s="1"/>
  <c r="B150" i="5" s="1"/>
  <c r="B163" i="5" s="1"/>
  <c r="BD12" i="2"/>
  <c r="BE12" i="2"/>
  <c r="BF12" i="2"/>
  <c r="BG12" i="2"/>
  <c r="BH12" i="2"/>
  <c r="BC12" i="2"/>
  <c r="A146" i="5"/>
  <c r="A159" i="5" s="1"/>
  <c r="A135" i="5"/>
  <c r="A148" i="5"/>
  <c r="A161" i="5" s="1"/>
  <c r="A149" i="5"/>
  <c r="A162" i="5" s="1"/>
  <c r="A47" i="5"/>
  <c r="A60" i="5"/>
  <c r="A73" i="5" s="1"/>
  <c r="A86" i="5" s="1"/>
  <c r="A99" i="5" s="1"/>
  <c r="A112" i="5" s="1"/>
  <c r="A125" i="5" s="1"/>
  <c r="A138" i="5" s="1"/>
  <c r="A151" i="5" s="1"/>
  <c r="A164" i="5" s="1"/>
  <c r="A46" i="5"/>
  <c r="A59" i="5"/>
  <c r="A72" i="5"/>
  <c r="A85" i="5" s="1"/>
  <c r="A98" i="5" s="1"/>
  <c r="A111" i="5" s="1"/>
  <c r="A124" i="5" s="1"/>
  <c r="A137" i="5" s="1"/>
  <c r="A150" i="5" s="1"/>
  <c r="A163" i="5" s="1"/>
  <c r="A50" i="5"/>
  <c r="A63" i="5" s="1"/>
  <c r="A76" i="5" s="1"/>
  <c r="A89" i="5" s="1"/>
  <c r="A102" i="5" s="1"/>
  <c r="A115" i="5" s="1"/>
  <c r="A128" i="5" s="1"/>
  <c r="A141" i="5" s="1"/>
  <c r="A154" i="5" s="1"/>
  <c r="A167" i="5" s="1"/>
  <c r="A51" i="5"/>
  <c r="A64" i="5" s="1"/>
  <c r="A77" i="5" s="1"/>
  <c r="A90" i="5" s="1"/>
  <c r="A103" i="5" s="1"/>
  <c r="A116" i="5" s="1"/>
  <c r="A129" i="5" s="1"/>
  <c r="A142" i="5" s="1"/>
  <c r="A155" i="5" s="1"/>
  <c r="A168" i="5" s="1"/>
  <c r="AZ12" i="5"/>
  <c r="AY12" i="5"/>
  <c r="AX12" i="5"/>
  <c r="AW12" i="5"/>
  <c r="AV12" i="5"/>
  <c r="AU12" i="5"/>
  <c r="A48" i="5"/>
  <c r="A61" i="5"/>
  <c r="A74" i="5"/>
  <c r="A87" i="5" s="1"/>
  <c r="A100" i="5" s="1"/>
  <c r="A113" i="5" s="1"/>
  <c r="A126" i="5" s="1"/>
  <c r="A139" i="5" s="1"/>
  <c r="A152" i="5" s="1"/>
  <c r="A165" i="5" s="1"/>
  <c r="A49" i="5"/>
  <c r="A62" i="5" s="1"/>
  <c r="A75" i="5" s="1"/>
  <c r="A88" i="5" s="1"/>
  <c r="A101" i="5" s="1"/>
  <c r="A114" i="5" s="1"/>
  <c r="A127" i="5" s="1"/>
  <c r="A140" i="5" s="1"/>
  <c r="A153" i="5" s="1"/>
  <c r="A166" i="5" s="1"/>
  <c r="A134" i="5"/>
  <c r="A147" i="5" s="1"/>
  <c r="A160" i="5" s="1"/>
  <c r="A104" i="5"/>
  <c r="C36" i="2"/>
  <c r="C49" i="2" s="1"/>
  <c r="A91" i="5"/>
  <c r="A143" i="5"/>
  <c r="C31" i="5"/>
  <c r="C44" i="5" s="1"/>
  <c r="C57" i="5" s="1"/>
  <c r="C70" i="5" s="1"/>
  <c r="C83" i="5" s="1"/>
  <c r="C96" i="5" s="1"/>
  <c r="C109" i="5" s="1"/>
  <c r="A52" i="5"/>
  <c r="A65" i="5"/>
  <c r="A78" i="5"/>
  <c r="A117" i="5"/>
  <c r="A130" i="5"/>
  <c r="A156" i="5"/>
  <c r="A169" i="5"/>
  <c r="Y74" i="2"/>
  <c r="X74" i="2"/>
  <c r="W74" i="2"/>
  <c r="V74" i="2"/>
  <c r="J74" i="2"/>
  <c r="I74" i="2"/>
  <c r="H74" i="2"/>
  <c r="G74" i="2"/>
  <c r="F74" i="2"/>
  <c r="C35" i="2"/>
  <c r="F82" i="2"/>
  <c r="F84" i="2"/>
  <c r="F80" i="2" s="1"/>
  <c r="F12" i="2"/>
  <c r="AD160" i="2"/>
  <c r="AE160" i="2"/>
  <c r="V160" i="2"/>
  <c r="W160" i="2" s="1"/>
  <c r="X160" i="2" s="1"/>
  <c r="Y160" i="2" s="1"/>
  <c r="Z160" i="2" s="1"/>
  <c r="N160" i="2"/>
  <c r="O160" i="2" s="1"/>
  <c r="P160" i="2"/>
  <c r="Q160" i="2" s="1"/>
  <c r="R160" i="2" s="1"/>
  <c r="S160" i="2" s="1"/>
  <c r="AK12" i="2"/>
  <c r="AL12" i="2"/>
  <c r="AM12" i="2"/>
  <c r="AS12" i="2"/>
  <c r="AT12" i="2"/>
  <c r="AU12" i="2"/>
  <c r="AI69" i="2"/>
  <c r="AI67" i="2" s="1"/>
  <c r="AI71" i="2"/>
  <c r="AI12" i="2"/>
  <c r="AH69" i="2"/>
  <c r="AH82" i="2"/>
  <c r="AG69" i="2"/>
  <c r="AG82" i="2"/>
  <c r="AF69" i="2"/>
  <c r="AF82" i="2" s="1"/>
  <c r="AE69" i="2"/>
  <c r="AE67" i="2" s="1"/>
  <c r="AE71" i="2"/>
  <c r="AE110" i="2" s="1"/>
  <c r="AE149" i="2" s="1"/>
  <c r="AE145" i="2" s="1"/>
  <c r="AE12" i="2"/>
  <c r="AD69" i="2"/>
  <c r="AC69" i="2"/>
  <c r="AC82" i="2" s="1"/>
  <c r="AB69" i="2"/>
  <c r="AB108" i="2" s="1"/>
  <c r="AA69" i="2"/>
  <c r="AA108" i="2"/>
  <c r="Z69" i="2"/>
  <c r="Z82" i="2"/>
  <c r="Y69" i="2"/>
  <c r="X69" i="2"/>
  <c r="X108" i="2"/>
  <c r="W69" i="2"/>
  <c r="W108" i="2" s="1"/>
  <c r="V69" i="2"/>
  <c r="V82" i="2" s="1"/>
  <c r="U69" i="2"/>
  <c r="T69" i="2"/>
  <c r="T82" i="2" s="1"/>
  <c r="S69" i="2"/>
  <c r="R69" i="2"/>
  <c r="R108" i="2" s="1"/>
  <c r="Q69" i="2"/>
  <c r="Q108" i="2"/>
  <c r="P69" i="2"/>
  <c r="P108" i="2" s="1"/>
  <c r="O69" i="2"/>
  <c r="O108" i="2" s="1"/>
  <c r="N69" i="2"/>
  <c r="N82" i="2"/>
  <c r="M69" i="2"/>
  <c r="L69" i="2"/>
  <c r="L71" i="2"/>
  <c r="L110" i="2"/>
  <c r="L149" i="2" s="1"/>
  <c r="L12" i="2"/>
  <c r="Y82" i="2"/>
  <c r="Y80" i="2" s="1"/>
  <c r="Y71" i="2"/>
  <c r="Y84" i="2" s="1"/>
  <c r="Y12" i="2"/>
  <c r="H82" i="2"/>
  <c r="AI110" i="2"/>
  <c r="AI149" i="2" s="1"/>
  <c r="AI145" i="2" s="1"/>
  <c r="AH71" i="2"/>
  <c r="AH84" i="2" s="1"/>
  <c r="AG71" i="2"/>
  <c r="AG84" i="2" s="1"/>
  <c r="AF71" i="2"/>
  <c r="AF110" i="2" s="1"/>
  <c r="AF149" i="2" s="1"/>
  <c r="AE84" i="2"/>
  <c r="AD71" i="2"/>
  <c r="AD84" i="2" s="1"/>
  <c r="AC71" i="2"/>
  <c r="AC110" i="2" s="1"/>
  <c r="AC149" i="2"/>
  <c r="AB71" i="2"/>
  <c r="AB84" i="2" s="1"/>
  <c r="AA71" i="2"/>
  <c r="AA84" i="2" s="1"/>
  <c r="Z71" i="2"/>
  <c r="X71" i="2"/>
  <c r="X110" i="2" s="1"/>
  <c r="W71" i="2"/>
  <c r="W110" i="2" s="1"/>
  <c r="W149" i="2" s="1"/>
  <c r="W145" i="2" s="1"/>
  <c r="W12" i="2"/>
  <c r="V71" i="2"/>
  <c r="U71" i="2"/>
  <c r="U84" i="2"/>
  <c r="T71" i="2"/>
  <c r="S71" i="2"/>
  <c r="S110" i="2" s="1"/>
  <c r="S149" i="2" s="1"/>
  <c r="S84" i="2"/>
  <c r="R71" i="2"/>
  <c r="Q71" i="2"/>
  <c r="Q84" i="2"/>
  <c r="P71" i="2"/>
  <c r="P110" i="2"/>
  <c r="P149" i="2" s="1"/>
  <c r="P145" i="2" s="1"/>
  <c r="P12" i="2"/>
  <c r="O71" i="2"/>
  <c r="N71" i="2"/>
  <c r="M71" i="2"/>
  <c r="M110" i="2"/>
  <c r="M149" i="2" s="1"/>
  <c r="L84" i="2"/>
  <c r="J84" i="2"/>
  <c r="G84" i="2"/>
  <c r="Y110" i="2"/>
  <c r="Y149" i="2" s="1"/>
  <c r="Y145" i="2" s="1"/>
  <c r="L145" i="2"/>
  <c r="AE162" i="5"/>
  <c r="AF162" i="5"/>
  <c r="AG162" i="5" s="1"/>
  <c r="AH162" i="5" s="1"/>
  <c r="AI162" i="5" s="1"/>
  <c r="AF108" i="5"/>
  <c r="AF147" i="5"/>
  <c r="AG82" i="5"/>
  <c r="AH82" i="5"/>
  <c r="AH108" i="5"/>
  <c r="AH147" i="5" s="1"/>
  <c r="AI82" i="5"/>
  <c r="V108" i="5"/>
  <c r="V147" i="5" s="1"/>
  <c r="V160" i="5" s="1"/>
  <c r="Z108" i="5"/>
  <c r="Z147" i="5" s="1"/>
  <c r="N82" i="5"/>
  <c r="P108" i="5"/>
  <c r="P147" i="5" s="1"/>
  <c r="Q82" i="5"/>
  <c r="R108" i="5"/>
  <c r="R147" i="5"/>
  <c r="F108" i="5"/>
  <c r="F147" i="5" s="1"/>
  <c r="F160" i="5" s="1"/>
  <c r="G82" i="5"/>
  <c r="H108" i="5"/>
  <c r="H147" i="5"/>
  <c r="I82" i="5"/>
  <c r="J108" i="5"/>
  <c r="J147" i="5" s="1"/>
  <c r="K82" i="5"/>
  <c r="L108" i="5"/>
  <c r="L147" i="5" s="1"/>
  <c r="T108" i="5"/>
  <c r="T147" i="5"/>
  <c r="U108" i="5"/>
  <c r="U147" i="5"/>
  <c r="AB108" i="5"/>
  <c r="AB147" i="5" s="1"/>
  <c r="AC108" i="5"/>
  <c r="AC147" i="5" s="1"/>
  <c r="H82" i="5"/>
  <c r="P82" i="5"/>
  <c r="R82" i="5"/>
  <c r="R81" i="5"/>
  <c r="R80" i="5" s="1"/>
  <c r="R12" i="5"/>
  <c r="V82" i="5"/>
  <c r="C30" i="5"/>
  <c r="C43" i="5"/>
  <c r="C56" i="5" s="1"/>
  <c r="C69" i="5" s="1"/>
  <c r="C82" i="5" s="1"/>
  <c r="C95" i="5" s="1"/>
  <c r="C108" i="5" s="1"/>
  <c r="C121" i="5" s="1"/>
  <c r="C134" i="5" s="1"/>
  <c r="C147" i="5" s="1"/>
  <c r="C160" i="5" s="1"/>
  <c r="AD81" i="5"/>
  <c r="AE107" i="5"/>
  <c r="AF81" i="5"/>
  <c r="AG107" i="5"/>
  <c r="AG146" i="5" s="1"/>
  <c r="AH81" i="5"/>
  <c r="AI81" i="5"/>
  <c r="V81" i="5"/>
  <c r="V107" i="5"/>
  <c r="V106" i="5" s="1"/>
  <c r="V12" i="5"/>
  <c r="W107" i="5"/>
  <c r="X107" i="5"/>
  <c r="X146" i="5"/>
  <c r="Y107" i="5"/>
  <c r="Y146" i="5"/>
  <c r="Z107" i="5"/>
  <c r="AA107" i="5"/>
  <c r="P107" i="5"/>
  <c r="Q107" i="5"/>
  <c r="Q146" i="5" s="1"/>
  <c r="R107" i="5"/>
  <c r="R146" i="5" s="1"/>
  <c r="F107" i="5"/>
  <c r="G107" i="5"/>
  <c r="H107" i="5"/>
  <c r="I107" i="5"/>
  <c r="I146" i="5" s="1"/>
  <c r="K107" i="5"/>
  <c r="AC107" i="5"/>
  <c r="AC106" i="5" s="1"/>
  <c r="AC12" i="5"/>
  <c r="U107" i="5"/>
  <c r="M107" i="5"/>
  <c r="L107" i="5"/>
  <c r="Z81" i="5"/>
  <c r="K81" i="5"/>
  <c r="F81" i="5"/>
  <c r="AT12" i="5"/>
  <c r="AS12" i="5"/>
  <c r="AI12" i="5"/>
  <c r="AH12" i="5"/>
  <c r="AG12" i="5"/>
  <c r="AF12" i="5"/>
  <c r="AE12" i="5"/>
  <c r="AD12" i="5"/>
  <c r="AC158" i="5"/>
  <c r="AB12" i="5"/>
  <c r="AB158" i="5"/>
  <c r="AA12" i="5"/>
  <c r="Z12" i="5"/>
  <c r="Y12" i="5"/>
  <c r="X12" i="5"/>
  <c r="W12" i="5"/>
  <c r="U12" i="5"/>
  <c r="U158" i="5"/>
  <c r="T12" i="5"/>
  <c r="T158" i="5"/>
  <c r="S12" i="5"/>
  <c r="Q12" i="5"/>
  <c r="P12" i="5"/>
  <c r="O12" i="5"/>
  <c r="N12" i="5"/>
  <c r="M12" i="5"/>
  <c r="M158" i="5"/>
  <c r="L12" i="5"/>
  <c r="L158" i="5"/>
  <c r="K12" i="5"/>
  <c r="J12" i="5"/>
  <c r="I12" i="5"/>
  <c r="H12" i="5"/>
  <c r="G12" i="5"/>
  <c r="F12" i="5"/>
  <c r="E12" i="5"/>
  <c r="E158" i="5"/>
  <c r="D12" i="5"/>
  <c r="D158" i="5"/>
  <c r="C169" i="5"/>
  <c r="C38" i="5"/>
  <c r="C51" i="5"/>
  <c r="C64" i="5" s="1"/>
  <c r="C77" i="5" s="1"/>
  <c r="C90" i="5" s="1"/>
  <c r="C103" i="5" s="1"/>
  <c r="C116" i="5" s="1"/>
  <c r="C129" i="5" s="1"/>
  <c r="C142" i="5" s="1"/>
  <c r="C155" i="5" s="1"/>
  <c r="C168" i="5" s="1"/>
  <c r="C37" i="5"/>
  <c r="C50" i="5"/>
  <c r="C63" i="5" s="1"/>
  <c r="C76" i="5"/>
  <c r="C89" i="5" s="1"/>
  <c r="C102" i="5" s="1"/>
  <c r="C115" i="5" s="1"/>
  <c r="C128" i="5" s="1"/>
  <c r="C141" i="5" s="1"/>
  <c r="C154" i="5" s="1"/>
  <c r="C167" i="5" s="1"/>
  <c r="C36" i="5"/>
  <c r="C49" i="5" s="1"/>
  <c r="C62" i="5" s="1"/>
  <c r="C75" i="5"/>
  <c r="C88" i="5" s="1"/>
  <c r="C101" i="5" s="1"/>
  <c r="C114" i="5" s="1"/>
  <c r="C127" i="5" s="1"/>
  <c r="C140" i="5" s="1"/>
  <c r="C153" i="5" s="1"/>
  <c r="C166" i="5" s="1"/>
  <c r="C35" i="5"/>
  <c r="C48" i="5"/>
  <c r="C61" i="5" s="1"/>
  <c r="C74" i="5" s="1"/>
  <c r="C87" i="5" s="1"/>
  <c r="C100" i="5" s="1"/>
  <c r="C113" i="5" s="1"/>
  <c r="C126" i="5" s="1"/>
  <c r="C139" i="5" s="1"/>
  <c r="C152" i="5" s="1"/>
  <c r="C165" i="5" s="1"/>
  <c r="C34" i="5"/>
  <c r="C47" i="5" s="1"/>
  <c r="C60" i="5" s="1"/>
  <c r="C73" i="5" s="1"/>
  <c r="C86" i="5" s="1"/>
  <c r="C99" i="5" s="1"/>
  <c r="C112" i="5" s="1"/>
  <c r="C125" i="5" s="1"/>
  <c r="C138" i="5" s="1"/>
  <c r="C151" i="5" s="1"/>
  <c r="C164" i="5" s="1"/>
  <c r="C33" i="5"/>
  <c r="C46" i="5" s="1"/>
  <c r="C59" i="5" s="1"/>
  <c r="C72" i="5" s="1"/>
  <c r="C85" i="5" s="1"/>
  <c r="C98" i="5" s="1"/>
  <c r="C111" i="5" s="1"/>
  <c r="C124" i="5" s="1"/>
  <c r="C137" i="5" s="1"/>
  <c r="C150" i="5" s="1"/>
  <c r="C163" i="5" s="1"/>
  <c r="C32" i="5"/>
  <c r="C45" i="5" s="1"/>
  <c r="C58" i="5" s="1"/>
  <c r="C71" i="5" s="1"/>
  <c r="C84" i="5" s="1"/>
  <c r="C97" i="5" s="1"/>
  <c r="C110" i="5" s="1"/>
  <c r="C123" i="5" s="1"/>
  <c r="C136" i="5" s="1"/>
  <c r="C149" i="5" s="1"/>
  <c r="C162" i="5" s="1"/>
  <c r="C122" i="5"/>
  <c r="C135" i="5" s="1"/>
  <c r="C148" i="5" s="1"/>
  <c r="C161" i="5"/>
  <c r="C29" i="5"/>
  <c r="C42" i="5" s="1"/>
  <c r="C55" i="5" s="1"/>
  <c r="C68" i="5" s="1"/>
  <c r="C81" i="5" s="1"/>
  <c r="C94" i="5" s="1"/>
  <c r="C107" i="5" s="1"/>
  <c r="C120" i="5" s="1"/>
  <c r="C133" i="5" s="1"/>
  <c r="C146" i="5" s="1"/>
  <c r="C159" i="5" s="1"/>
  <c r="E145" i="5"/>
  <c r="D145" i="5"/>
  <c r="C156" i="5"/>
  <c r="AI132" i="5"/>
  <c r="AH132" i="5"/>
  <c r="AG132" i="5"/>
  <c r="AF132" i="5"/>
  <c r="AE132" i="5"/>
  <c r="AD132" i="5"/>
  <c r="AC132" i="5"/>
  <c r="AB132" i="5"/>
  <c r="AA132" i="5"/>
  <c r="Z132" i="5"/>
  <c r="Y132" i="5"/>
  <c r="X132" i="5"/>
  <c r="W132" i="5"/>
  <c r="V132" i="5"/>
  <c r="U132" i="5"/>
  <c r="T132" i="5"/>
  <c r="S132" i="5"/>
  <c r="R132" i="5"/>
  <c r="Q132" i="5"/>
  <c r="P132" i="5"/>
  <c r="O132" i="5"/>
  <c r="N132" i="5"/>
  <c r="M132" i="5"/>
  <c r="L132" i="5"/>
  <c r="K132" i="5"/>
  <c r="J132" i="5"/>
  <c r="I132" i="5"/>
  <c r="H132" i="5"/>
  <c r="G132" i="5"/>
  <c r="F132" i="5"/>
  <c r="E132" i="5"/>
  <c r="D132" i="5"/>
  <c r="C143" i="5"/>
  <c r="AI119" i="5"/>
  <c r="AH119" i="5"/>
  <c r="AG119" i="5"/>
  <c r="AF119" i="5"/>
  <c r="AE119" i="5"/>
  <c r="AD119" i="5"/>
  <c r="AC119" i="5"/>
  <c r="AB119" i="5"/>
  <c r="AA119" i="5"/>
  <c r="Z119" i="5"/>
  <c r="Y119" i="5"/>
  <c r="X119" i="5"/>
  <c r="W119" i="5"/>
  <c r="V119" i="5"/>
  <c r="U119" i="5"/>
  <c r="T119" i="5"/>
  <c r="S119" i="5"/>
  <c r="R119" i="5"/>
  <c r="Q119" i="5"/>
  <c r="P119" i="5"/>
  <c r="O119" i="5"/>
  <c r="N119" i="5"/>
  <c r="M119" i="5"/>
  <c r="L119" i="5"/>
  <c r="K119" i="5"/>
  <c r="J119" i="5"/>
  <c r="I119" i="5"/>
  <c r="H119" i="5"/>
  <c r="G119" i="5"/>
  <c r="F119" i="5"/>
  <c r="E119" i="5"/>
  <c r="D119" i="5"/>
  <c r="C130" i="5"/>
  <c r="E106" i="5"/>
  <c r="D106" i="5"/>
  <c r="C117" i="5"/>
  <c r="AI93" i="5"/>
  <c r="AH93" i="5"/>
  <c r="AG93" i="5"/>
  <c r="AF93" i="5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O93" i="5"/>
  <c r="N93" i="5"/>
  <c r="M93" i="5"/>
  <c r="L93" i="5"/>
  <c r="K93" i="5"/>
  <c r="J93" i="5"/>
  <c r="I93" i="5"/>
  <c r="H93" i="5"/>
  <c r="G93" i="5"/>
  <c r="F93" i="5"/>
  <c r="E93" i="5"/>
  <c r="D93" i="5"/>
  <c r="C104" i="5"/>
  <c r="AC80" i="5"/>
  <c r="AB80" i="5"/>
  <c r="U80" i="5"/>
  <c r="T80" i="5"/>
  <c r="M80" i="5"/>
  <c r="L80" i="5"/>
  <c r="E80" i="5"/>
  <c r="D80" i="5"/>
  <c r="C91" i="5"/>
  <c r="AI67" i="5"/>
  <c r="AC67" i="5"/>
  <c r="Z67" i="5"/>
  <c r="X67" i="5"/>
  <c r="V67" i="5"/>
  <c r="R67" i="5"/>
  <c r="P67" i="5"/>
  <c r="L67" i="5"/>
  <c r="K67" i="5"/>
  <c r="G67" i="5"/>
  <c r="F67" i="5"/>
  <c r="E67" i="5"/>
  <c r="D67" i="5"/>
  <c r="C78" i="5"/>
  <c r="AI54" i="5"/>
  <c r="AH54" i="5"/>
  <c r="AG54" i="5"/>
  <c r="AF54" i="5"/>
  <c r="AE54" i="5"/>
  <c r="AD54" i="5"/>
  <c r="AC54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C65" i="5"/>
  <c r="AI41" i="5"/>
  <c r="AH41" i="5"/>
  <c r="AG41" i="5"/>
  <c r="AF41" i="5"/>
  <c r="AE41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C52" i="5"/>
  <c r="AI28" i="5"/>
  <c r="AH28" i="5"/>
  <c r="AG28" i="5"/>
  <c r="AF28" i="5"/>
  <c r="AE28" i="5"/>
  <c r="AD28" i="5"/>
  <c r="AC28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39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26" i="5"/>
  <c r="BK12" i="2"/>
  <c r="BJ12" i="2"/>
  <c r="BI12" i="2"/>
  <c r="BB12" i="2"/>
  <c r="BA12" i="2"/>
  <c r="AZ12" i="2"/>
  <c r="AY12" i="2"/>
  <c r="AX12" i="2"/>
  <c r="AW12" i="2"/>
  <c r="AV12" i="2"/>
  <c r="AH12" i="2"/>
  <c r="AG12" i="2"/>
  <c r="AF12" i="2"/>
  <c r="AD12" i="2"/>
  <c r="AC158" i="2"/>
  <c r="AC12" i="2"/>
  <c r="AB158" i="2"/>
  <c r="AB12" i="2"/>
  <c r="AA12" i="2"/>
  <c r="Z12" i="2"/>
  <c r="X12" i="2"/>
  <c r="V12" i="2"/>
  <c r="U158" i="2"/>
  <c r="U12" i="2"/>
  <c r="T158" i="2"/>
  <c r="T12" i="2"/>
  <c r="S12" i="2"/>
  <c r="R12" i="2"/>
  <c r="Q12" i="2"/>
  <c r="O12" i="2"/>
  <c r="N12" i="2"/>
  <c r="M158" i="2"/>
  <c r="M12" i="2"/>
  <c r="L158" i="2"/>
  <c r="K12" i="2"/>
  <c r="J12" i="2"/>
  <c r="I12" i="2"/>
  <c r="H12" i="2"/>
  <c r="G12" i="2"/>
  <c r="E158" i="2"/>
  <c r="E12" i="2"/>
  <c r="D158" i="2"/>
  <c r="D12" i="2"/>
  <c r="C169" i="2"/>
  <c r="AF145" i="2"/>
  <c r="AC145" i="2"/>
  <c r="S145" i="2"/>
  <c r="M145" i="2"/>
  <c r="E145" i="2"/>
  <c r="D145" i="2"/>
  <c r="C156" i="2"/>
  <c r="AI132" i="2"/>
  <c r="AH132" i="2"/>
  <c r="AG132" i="2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J132" i="2"/>
  <c r="I132" i="2"/>
  <c r="H132" i="2"/>
  <c r="G132" i="2"/>
  <c r="F132" i="2"/>
  <c r="E132" i="2"/>
  <c r="D132" i="2"/>
  <c r="C143" i="2"/>
  <c r="AI119" i="2"/>
  <c r="AH119" i="2"/>
  <c r="AG119" i="2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J119" i="2"/>
  <c r="I119" i="2"/>
  <c r="H119" i="2"/>
  <c r="G119" i="2"/>
  <c r="F119" i="2"/>
  <c r="E119" i="2"/>
  <c r="D119" i="2"/>
  <c r="C130" i="2"/>
  <c r="W106" i="2"/>
  <c r="E106" i="2"/>
  <c r="D106" i="2"/>
  <c r="C117" i="2"/>
  <c r="AI93" i="2"/>
  <c r="AH93" i="2"/>
  <c r="AG93" i="2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J93" i="2"/>
  <c r="I93" i="2"/>
  <c r="H93" i="2"/>
  <c r="G93" i="2"/>
  <c r="F93" i="2"/>
  <c r="E93" i="2"/>
  <c r="D93" i="2"/>
  <c r="C104" i="2"/>
  <c r="AH80" i="2"/>
  <c r="E80" i="2"/>
  <c r="D80" i="2"/>
  <c r="C91" i="2"/>
  <c r="AH67" i="2"/>
  <c r="AF67" i="2"/>
  <c r="AD67" i="2"/>
  <c r="AC67" i="2"/>
  <c r="AB67" i="2"/>
  <c r="W67" i="2"/>
  <c r="V67" i="2"/>
  <c r="U67" i="2"/>
  <c r="R67" i="2"/>
  <c r="Q67" i="2"/>
  <c r="P67" i="2"/>
  <c r="L67" i="2"/>
  <c r="J67" i="2"/>
  <c r="H67" i="2"/>
  <c r="G67" i="2"/>
  <c r="E67" i="2"/>
  <c r="D67" i="2"/>
  <c r="C78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J54" i="2"/>
  <c r="I54" i="2"/>
  <c r="H54" i="2"/>
  <c r="G54" i="2"/>
  <c r="F54" i="2"/>
  <c r="E54" i="2"/>
  <c r="D54" i="2"/>
  <c r="C65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J41" i="2"/>
  <c r="I41" i="2"/>
  <c r="H41" i="2"/>
  <c r="G41" i="2"/>
  <c r="F41" i="2"/>
  <c r="E41" i="2"/>
  <c r="D41" i="2"/>
  <c r="C52" i="2"/>
  <c r="AI28" i="2"/>
  <c r="AH28" i="2"/>
  <c r="AG28" i="2"/>
  <c r="AF28" i="2"/>
  <c r="AE28" i="2"/>
  <c r="AD28" i="2"/>
  <c r="AC28" i="2"/>
  <c r="AB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J28" i="2"/>
  <c r="I28" i="2"/>
  <c r="H28" i="2"/>
  <c r="G28" i="2"/>
  <c r="F28" i="2"/>
  <c r="E28" i="2"/>
  <c r="D28" i="2"/>
  <c r="C39" i="2"/>
  <c r="C38" i="2"/>
  <c r="C51" i="2" s="1"/>
  <c r="C64" i="2" s="1"/>
  <c r="C77" i="2" s="1"/>
  <c r="C90" i="2" s="1"/>
  <c r="C103" i="2" s="1"/>
  <c r="C116" i="2" s="1"/>
  <c r="C129" i="2" s="1"/>
  <c r="C142" i="2" s="1"/>
  <c r="C155" i="2" s="1"/>
  <c r="C168" i="2" s="1"/>
  <c r="C37" i="2"/>
  <c r="C50" i="2"/>
  <c r="C63" i="2" s="1"/>
  <c r="C76" i="2" s="1"/>
  <c r="C89" i="2" s="1"/>
  <c r="C102" i="2" s="1"/>
  <c r="C115" i="2" s="1"/>
  <c r="C128" i="2" s="1"/>
  <c r="C141" i="2" s="1"/>
  <c r="C154" i="2" s="1"/>
  <c r="C167" i="2" s="1"/>
  <c r="C62" i="2"/>
  <c r="C75" i="2" s="1"/>
  <c r="C88" i="2" s="1"/>
  <c r="C101" i="2" s="1"/>
  <c r="C114" i="2" s="1"/>
  <c r="C127" i="2" s="1"/>
  <c r="C140" i="2" s="1"/>
  <c r="C153" i="2" s="1"/>
  <c r="C166" i="2" s="1"/>
  <c r="C48" i="2"/>
  <c r="C61" i="2"/>
  <c r="C74" i="2" s="1"/>
  <c r="C87" i="2" s="1"/>
  <c r="C100" i="2" s="1"/>
  <c r="C113" i="2" s="1"/>
  <c r="C126" i="2" s="1"/>
  <c r="C139" i="2" s="1"/>
  <c r="C152" i="2" s="1"/>
  <c r="C165" i="2" s="1"/>
  <c r="C34" i="2"/>
  <c r="C47" i="2" s="1"/>
  <c r="C60" i="2" s="1"/>
  <c r="C73" i="2" s="1"/>
  <c r="C86" i="2" s="1"/>
  <c r="C99" i="2" s="1"/>
  <c r="C112" i="2" s="1"/>
  <c r="C125" i="2" s="1"/>
  <c r="C138" i="2" s="1"/>
  <c r="C151" i="2" s="1"/>
  <c r="C164" i="2" s="1"/>
  <c r="C33" i="2"/>
  <c r="C46" i="2" s="1"/>
  <c r="C59" i="2" s="1"/>
  <c r="C72" i="2" s="1"/>
  <c r="C85" i="2" s="1"/>
  <c r="C98" i="2" s="1"/>
  <c r="C111" i="2" s="1"/>
  <c r="C124" i="2" s="1"/>
  <c r="C137" i="2" s="1"/>
  <c r="C150" i="2" s="1"/>
  <c r="C163" i="2" s="1"/>
  <c r="C32" i="2"/>
  <c r="C45" i="2"/>
  <c r="C58" i="2" s="1"/>
  <c r="C71" i="2" s="1"/>
  <c r="C84" i="2" s="1"/>
  <c r="C97" i="2" s="1"/>
  <c r="C110" i="2" s="1"/>
  <c r="C123" i="2" s="1"/>
  <c r="C136" i="2" s="1"/>
  <c r="C149" i="2" s="1"/>
  <c r="C162" i="2" s="1"/>
  <c r="C31" i="2"/>
  <c r="C44" i="2" s="1"/>
  <c r="C57" i="2" s="1"/>
  <c r="C70" i="2" s="1"/>
  <c r="C83" i="2" s="1"/>
  <c r="C96" i="2" s="1"/>
  <c r="C109" i="2" s="1"/>
  <c r="C122" i="2" s="1"/>
  <c r="C135" i="2" s="1"/>
  <c r="C148" i="2" s="1"/>
  <c r="C161" i="2" s="1"/>
  <c r="C30" i="2"/>
  <c r="C43" i="2"/>
  <c r="C56" i="2" s="1"/>
  <c r="C69" i="2" s="1"/>
  <c r="C82" i="2" s="1"/>
  <c r="C95" i="2" s="1"/>
  <c r="C108" i="2" s="1"/>
  <c r="C121" i="2" s="1"/>
  <c r="C134" i="2" s="1"/>
  <c r="C147" i="2" s="1"/>
  <c r="C160" i="2" s="1"/>
  <c r="C29" i="2"/>
  <c r="C42" i="2" s="1"/>
  <c r="C55" i="2" s="1"/>
  <c r="C68" i="2" s="1"/>
  <c r="C81" i="2" s="1"/>
  <c r="C94" i="2" s="1"/>
  <c r="C107" i="2" s="1"/>
  <c r="C120" i="2" s="1"/>
  <c r="C133" i="2" s="1"/>
  <c r="C146" i="2" s="1"/>
  <c r="C159" i="2" s="1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J15" i="2"/>
  <c r="I15" i="2"/>
  <c r="H15" i="2"/>
  <c r="G15" i="2"/>
  <c r="F15" i="2"/>
  <c r="E15" i="2"/>
  <c r="D15" i="2"/>
  <c r="C26" i="2"/>
  <c r="Q67" i="5"/>
  <c r="AE67" i="5"/>
  <c r="J82" i="5"/>
  <c r="AD110" i="2"/>
  <c r="AD149" i="2"/>
  <c r="AD162" i="2" s="1"/>
  <c r="F67" i="2"/>
  <c r="N67" i="2"/>
  <c r="AG67" i="2"/>
  <c r="H67" i="5"/>
  <c r="AF67" i="5"/>
  <c r="P81" i="5"/>
  <c r="P80" i="5"/>
  <c r="AG81" i="5"/>
  <c r="AG80" i="5" s="1"/>
  <c r="G145" i="2"/>
  <c r="I82" i="2"/>
  <c r="Z74" i="2"/>
  <c r="Z67" i="2" s="1"/>
  <c r="X67" i="2"/>
  <c r="U67" i="5"/>
  <c r="AG67" i="5"/>
  <c r="Q81" i="5"/>
  <c r="Q80" i="5"/>
  <c r="F82" i="5"/>
  <c r="F80" i="5" s="1"/>
  <c r="M84" i="2"/>
  <c r="AF84" i="2"/>
  <c r="AF80" i="2" s="1"/>
  <c r="AG80" i="2"/>
  <c r="AH67" i="5"/>
  <c r="AH107" i="5"/>
  <c r="AH146" i="5" s="1"/>
  <c r="AH145" i="5" s="1"/>
  <c r="G108" i="5"/>
  <c r="G147" i="5"/>
  <c r="G160" i="5" s="1"/>
  <c r="H160" i="5" s="1"/>
  <c r="Q110" i="2"/>
  <c r="Q149" i="2"/>
  <c r="Q145" i="2" s="1"/>
  <c r="M67" i="2"/>
  <c r="S189" i="2"/>
  <c r="AA189" i="2"/>
  <c r="AI189" i="2" s="1"/>
  <c r="W81" i="5"/>
  <c r="W80" i="5" s="1"/>
  <c r="AH80" i="5"/>
  <c r="X81" i="5"/>
  <c r="X80" i="5" s="1"/>
  <c r="U110" i="2"/>
  <c r="U149" i="2" s="1"/>
  <c r="U145" i="2" s="1"/>
  <c r="AC84" i="2"/>
  <c r="AC80" i="2" s="1"/>
  <c r="AC108" i="2"/>
  <c r="AC106" i="2"/>
  <c r="AK190" i="2"/>
  <c r="Y81" i="5"/>
  <c r="N108" i="5"/>
  <c r="N147" i="5" s="1"/>
  <c r="AG108" i="5"/>
  <c r="AG147" i="5" s="1"/>
  <c r="AG145" i="5" s="1"/>
  <c r="AI84" i="2"/>
  <c r="AI80" i="2" s="1"/>
  <c r="AL190" i="2"/>
  <c r="J81" i="5"/>
  <c r="J80" i="5" s="1"/>
  <c r="J67" i="5"/>
  <c r="J107" i="5"/>
  <c r="J106" i="5"/>
  <c r="T110" i="2"/>
  <c r="T149" i="2" s="1"/>
  <c r="T145" i="2" s="1"/>
  <c r="T67" i="2"/>
  <c r="T84" i="2"/>
  <c r="T80" i="2" s="1"/>
  <c r="P106" i="5"/>
  <c r="P146" i="5"/>
  <c r="P145" i="5"/>
  <c r="AF160" i="2"/>
  <c r="AG160" i="2" s="1"/>
  <c r="U146" i="5"/>
  <c r="U145" i="5"/>
  <c r="U106" i="5"/>
  <c r="H106" i="5"/>
  <c r="H146" i="5"/>
  <c r="H145" i="5" s="1"/>
  <c r="O107" i="5"/>
  <c r="O146" i="5" s="1"/>
  <c r="O145" i="5" s="1"/>
  <c r="O81" i="5"/>
  <c r="I67" i="2"/>
  <c r="O84" i="2"/>
  <c r="O110" i="2"/>
  <c r="O106" i="2" s="1"/>
  <c r="O67" i="2"/>
  <c r="W82" i="5"/>
  <c r="W67" i="5"/>
  <c r="P106" i="2"/>
  <c r="AD107" i="5"/>
  <c r="AD67" i="5"/>
  <c r="M67" i="5"/>
  <c r="M108" i="5"/>
  <c r="M147" i="5"/>
  <c r="AA82" i="5"/>
  <c r="AA67" i="5"/>
  <c r="AA108" i="5"/>
  <c r="AA147" i="5" s="1"/>
  <c r="AA145" i="5" s="1"/>
  <c r="S107" i="5"/>
  <c r="S146" i="5" s="1"/>
  <c r="S145" i="5" s="1"/>
  <c r="S81" i="5"/>
  <c r="G106" i="2"/>
  <c r="R145" i="5"/>
  <c r="AD82" i="5"/>
  <c r="AD80" i="5" s="1"/>
  <c r="AD108" i="5"/>
  <c r="AD147" i="5"/>
  <c r="AD160" i="5" s="1"/>
  <c r="AE160" i="5" s="1"/>
  <c r="AF160" i="5" s="1"/>
  <c r="AG160" i="5" s="1"/>
  <c r="AH160" i="5" s="1"/>
  <c r="AI160" i="5" s="1"/>
  <c r="Y108" i="2"/>
  <c r="Y106" i="2" s="1"/>
  <c r="Y67" i="2"/>
  <c r="Z84" i="2"/>
  <c r="Z80" i="2" s="1"/>
  <c r="Z110" i="2"/>
  <c r="Z149" i="2"/>
  <c r="Z145" i="2" s="1"/>
  <c r="S108" i="2"/>
  <c r="S106" i="2"/>
  <c r="S82" i="2"/>
  <c r="S80" i="2" s="1"/>
  <c r="S67" i="2"/>
  <c r="AA74" i="2"/>
  <c r="AA67" i="2"/>
  <c r="AA28" i="2"/>
  <c r="AA81" i="5"/>
  <c r="AA80" i="5" s="1"/>
  <c r="AH110" i="2"/>
  <c r="AH149" i="2"/>
  <c r="AH145" i="2" s="1"/>
  <c r="G81" i="5"/>
  <c r="G80" i="5"/>
  <c r="AE81" i="5"/>
  <c r="AE80" i="5" s="1"/>
  <c r="AA110" i="2"/>
  <c r="P84" i="2"/>
  <c r="AA82" i="2"/>
  <c r="AA80" i="2"/>
  <c r="T108" i="2"/>
  <c r="T106" i="2" s="1"/>
  <c r="H81" i="5"/>
  <c r="R106" i="5"/>
  <c r="AB110" i="2"/>
  <c r="AB149" i="2" s="1"/>
  <c r="AB145" i="2" s="1"/>
  <c r="AB82" i="2"/>
  <c r="AB80" i="2" s="1"/>
  <c r="I81" i="5"/>
  <c r="I80" i="5"/>
  <c r="AC146" i="5"/>
  <c r="AC145" i="5" s="1"/>
  <c r="AF107" i="5"/>
  <c r="AF106" i="5"/>
  <c r="AF82" i="5"/>
  <c r="AF80" i="5" s="1"/>
  <c r="W84" i="2"/>
  <c r="AG108" i="2"/>
  <c r="AG106" i="2" s="1"/>
  <c r="K80" i="5"/>
  <c r="H80" i="5"/>
  <c r="AG106" i="5"/>
  <c r="O82" i="5"/>
  <c r="O108" i="5"/>
  <c r="O147" i="5"/>
  <c r="O67" i="5"/>
  <c r="J82" i="2"/>
  <c r="J80" i="2"/>
  <c r="X149" i="2"/>
  <c r="X145" i="2" s="1"/>
  <c r="X106" i="2"/>
  <c r="AI108" i="2"/>
  <c r="AI106" i="2"/>
  <c r="AI82" i="2"/>
  <c r="Y82" i="5"/>
  <c r="Y80" i="5" s="1"/>
  <c r="Y108" i="5"/>
  <c r="Y67" i="5"/>
  <c r="AA160" i="2"/>
  <c r="M82" i="2"/>
  <c r="M80" i="2"/>
  <c r="M108" i="2"/>
  <c r="M106" i="2" s="1"/>
  <c r="L106" i="5"/>
  <c r="L146" i="5"/>
  <c r="L145" i="5"/>
  <c r="I108" i="5"/>
  <c r="I147" i="5" s="1"/>
  <c r="I145" i="5" s="1"/>
  <c r="O80" i="5"/>
  <c r="M146" i="5"/>
  <c r="M145" i="5" s="1"/>
  <c r="M106" i="5"/>
  <c r="I67" i="5"/>
  <c r="AE108" i="5"/>
  <c r="AE147" i="5"/>
  <c r="AE82" i="5"/>
  <c r="T67" i="5"/>
  <c r="T107" i="5"/>
  <c r="AA146" i="5"/>
  <c r="AA106" i="5"/>
  <c r="F106" i="5"/>
  <c r="F146" i="5"/>
  <c r="F159" i="5" s="1"/>
  <c r="Z106" i="5"/>
  <c r="Z146" i="5"/>
  <c r="Z145" i="5"/>
  <c r="S108" i="5"/>
  <c r="S147" i="5" s="1"/>
  <c r="S82" i="5"/>
  <c r="S80" i="5" s="1"/>
  <c r="S67" i="5"/>
  <c r="R84" i="2"/>
  <c r="R110" i="2"/>
  <c r="R106" i="2" s="1"/>
  <c r="AE146" i="5"/>
  <c r="AE145" i="5" s="1"/>
  <c r="H84" i="2"/>
  <c r="H80" i="2"/>
  <c r="K146" i="5"/>
  <c r="K145" i="5" s="1"/>
  <c r="W146" i="5"/>
  <c r="AI108" i="5"/>
  <c r="AI147" i="5" s="1"/>
  <c r="AI145" i="5" s="1"/>
  <c r="I84" i="2"/>
  <c r="I80" i="2" s="1"/>
  <c r="N84" i="2"/>
  <c r="N80" i="2"/>
  <c r="N110" i="2"/>
  <c r="N149" i="2" s="1"/>
  <c r="N108" i="2"/>
  <c r="N106" i="2"/>
  <c r="Q82" i="2"/>
  <c r="Q80" i="2" s="1"/>
  <c r="Z108" i="2"/>
  <c r="AE108" i="2"/>
  <c r="AE106" i="2" s="1"/>
  <c r="AE82" i="2"/>
  <c r="AE80" i="2"/>
  <c r="U82" i="2"/>
  <c r="U80" i="2" s="1"/>
  <c r="U108" i="2"/>
  <c r="U106" i="2"/>
  <c r="J146" i="5"/>
  <c r="J145" i="5" s="1"/>
  <c r="G146" i="5"/>
  <c r="G145" i="5"/>
  <c r="G106" i="5"/>
  <c r="V146" i="5"/>
  <c r="V145" i="5" s="1"/>
  <c r="K108" i="5"/>
  <c r="K147" i="5"/>
  <c r="Q108" i="5"/>
  <c r="Q147" i="5" s="1"/>
  <c r="Q145" i="5" s="1"/>
  <c r="W108" i="5"/>
  <c r="W147" i="5" s="1"/>
  <c r="W160" i="5" s="1"/>
  <c r="X160" i="5" s="1"/>
  <c r="Y160" i="5" s="1"/>
  <c r="Z160" i="5" s="1"/>
  <c r="AA160" i="5" s="1"/>
  <c r="G82" i="2"/>
  <c r="G80" i="2"/>
  <c r="V108" i="2"/>
  <c r="V106" i="2" s="1"/>
  <c r="AI80" i="5"/>
  <c r="V84" i="2"/>
  <c r="V80" i="2"/>
  <c r="V110" i="2"/>
  <c r="V149" i="2" s="1"/>
  <c r="AB107" i="5"/>
  <c r="AB106" i="5"/>
  <c r="AB67" i="5"/>
  <c r="V80" i="5"/>
  <c r="AG110" i="2"/>
  <c r="X84" i="2"/>
  <c r="AP189" i="2"/>
  <c r="Q189" i="2"/>
  <c r="Y189" i="2"/>
  <c r="AG189" i="2" s="1"/>
  <c r="W82" i="2"/>
  <c r="W80" i="2" s="1"/>
  <c r="AH108" i="2"/>
  <c r="AH106" i="2"/>
  <c r="O82" i="2"/>
  <c r="O80" i="2" s="1"/>
  <c r="O189" i="2"/>
  <c r="W189" i="2"/>
  <c r="AE189" i="2" s="1"/>
  <c r="AO189" i="2"/>
  <c r="AK189" i="2"/>
  <c r="AM189" i="2"/>
  <c r="I106" i="2"/>
  <c r="Z106" i="2"/>
  <c r="Q106" i="2"/>
  <c r="AD145" i="2"/>
  <c r="O149" i="2"/>
  <c r="O145" i="2" s="1"/>
  <c r="AA106" i="2"/>
  <c r="AA149" i="2"/>
  <c r="AA145" i="2"/>
  <c r="AE106" i="5"/>
  <c r="F106" i="2"/>
  <c r="AD106" i="5"/>
  <c r="AD146" i="5"/>
  <c r="AD159" i="5" s="1"/>
  <c r="AF146" i="5"/>
  <c r="AF145" i="5"/>
  <c r="AB106" i="2"/>
  <c r="K106" i="5"/>
  <c r="J145" i="2"/>
  <c r="J106" i="2"/>
  <c r="Q106" i="5"/>
  <c r="T106" i="5"/>
  <c r="T146" i="5"/>
  <c r="T145" i="5" s="1"/>
  <c r="Y147" i="5"/>
  <c r="Y145" i="5"/>
  <c r="Y106" i="5"/>
  <c r="V159" i="5"/>
  <c r="V158" i="5" s="1"/>
  <c r="F145" i="5"/>
  <c r="AG149" i="2"/>
  <c r="AG145" i="2" s="1"/>
  <c r="H106" i="2"/>
  <c r="AB146" i="5"/>
  <c r="AB145" i="5" s="1"/>
  <c r="F158" i="2"/>
  <c r="F145" i="2"/>
  <c r="H145" i="2"/>
  <c r="G158" i="2"/>
  <c r="H158" i="2"/>
  <c r="I145" i="2"/>
  <c r="O106" i="5"/>
  <c r="N81" i="5"/>
  <c r="N80" i="5" s="1"/>
  <c r="N107" i="5"/>
  <c r="N67" i="5"/>
  <c r="AD108" i="2"/>
  <c r="AD106" i="2" s="1"/>
  <c r="AD82" i="2"/>
  <c r="AD80" i="2"/>
  <c r="X82" i="5"/>
  <c r="X108" i="5"/>
  <c r="X106" i="5" s="1"/>
  <c r="P82" i="2"/>
  <c r="P80" i="2" s="1"/>
  <c r="AI107" i="5"/>
  <c r="Z82" i="5"/>
  <c r="Z80" i="5" s="1"/>
  <c r="X82" i="2"/>
  <c r="X80" i="2"/>
  <c r="M189" i="2"/>
  <c r="U189" i="2" s="1"/>
  <c r="AC189" i="2" s="1"/>
  <c r="AI146" i="5"/>
  <c r="X147" i="5"/>
  <c r="X145" i="5" s="1"/>
  <c r="N146" i="5"/>
  <c r="N159" i="5"/>
  <c r="C29" i="29"/>
  <c r="C28" i="29"/>
  <c r="C50" i="29"/>
  <c r="C32" i="29"/>
  <c r="C52" i="29" s="1"/>
  <c r="C51" i="29"/>
  <c r="C30" i="29"/>
  <c r="C53" i="29" s="1"/>
  <c r="C31" i="29"/>
  <c r="C54" i="29" s="1"/>
  <c r="C33" i="29"/>
  <c r="C55" i="29" s="1"/>
  <c r="E23" i="1"/>
  <c r="B16" i="5"/>
  <c r="K5" i="21"/>
  <c r="J17" i="21"/>
  <c r="E12" i="1"/>
  <c r="A22" i="27"/>
  <c r="B3" i="27"/>
  <c r="U4" i="27"/>
  <c r="B16" i="28"/>
  <c r="H12" i="24"/>
  <c r="J10" i="21"/>
  <c r="B2" i="27"/>
  <c r="C3" i="28"/>
  <c r="H14" i="24"/>
  <c r="B22" i="2"/>
  <c r="C6" i="29"/>
  <c r="C12" i="32"/>
  <c r="J16" i="21"/>
  <c r="C4" i="27"/>
  <c r="H10" i="24"/>
  <c r="C3" i="2"/>
  <c r="C2" i="29"/>
  <c r="R3" i="29"/>
  <c r="B6" i="21"/>
  <c r="A33" i="27"/>
  <c r="E19" i="1"/>
  <c r="H11" i="24"/>
  <c r="C2" i="2"/>
  <c r="C5" i="29"/>
  <c r="C5" i="21"/>
  <c r="A9" i="27"/>
  <c r="B18" i="5"/>
  <c r="B192" i="2"/>
  <c r="A22" i="21"/>
  <c r="A10" i="21"/>
  <c r="AM4" i="27"/>
  <c r="C3" i="5"/>
  <c r="B17" i="5"/>
  <c r="B19" i="5"/>
  <c r="R4" i="29"/>
  <c r="K6" i="21"/>
  <c r="B34" i="5"/>
  <c r="A16" i="32"/>
  <c r="R2" i="29"/>
  <c r="E10" i="1"/>
  <c r="B86" i="5"/>
  <c r="R5" i="29"/>
  <c r="AB16" i="29"/>
  <c r="Z15" i="29"/>
  <c r="AD13" i="29"/>
  <c r="AB12" i="29"/>
  <c r="Z11" i="29"/>
  <c r="R24" i="29"/>
  <c r="T25" i="29"/>
  <c r="V26" i="29"/>
  <c r="L5" i="21"/>
  <c r="AA26" i="29"/>
  <c r="Y25" i="29"/>
  <c r="AC23" i="29"/>
  <c r="AA22" i="29"/>
  <c r="Y21" i="29"/>
  <c r="W22" i="29"/>
  <c r="R14" i="29"/>
  <c r="T15" i="29"/>
  <c r="V16" i="29"/>
  <c r="J22" i="21"/>
  <c r="W24" i="29"/>
  <c r="S26" i="29"/>
  <c r="V21" i="29"/>
  <c r="B23" i="28"/>
  <c r="V11" i="29"/>
  <c r="J21" i="21"/>
  <c r="J11" i="21"/>
  <c r="B18" i="28"/>
  <c r="AC15" i="29"/>
  <c r="B24" i="28"/>
  <c r="AA14" i="29"/>
  <c r="B20" i="28"/>
  <c r="Y13" i="29"/>
  <c r="B5" i="21"/>
  <c r="AC11" i="29"/>
  <c r="A21" i="21"/>
  <c r="G44" i="24"/>
  <c r="A11" i="21"/>
  <c r="B25" i="28"/>
  <c r="A17" i="21"/>
  <c r="B164" i="28"/>
  <c r="A16" i="21"/>
  <c r="B22" i="5"/>
  <c r="A44" i="27"/>
  <c r="U23" i="29"/>
  <c r="B17" i="28"/>
  <c r="B22" i="28"/>
  <c r="B151" i="28"/>
  <c r="B169" i="28"/>
  <c r="B19" i="28"/>
  <c r="B138" i="28"/>
  <c r="B143" i="28"/>
  <c r="B117" i="28"/>
  <c r="B130" i="28"/>
  <c r="B26" i="28"/>
  <c r="B156" i="28"/>
  <c r="B99" i="28"/>
  <c r="B104" i="28"/>
  <c r="B73" i="28"/>
  <c r="B78" i="28"/>
  <c r="B86" i="28"/>
  <c r="B91" i="28"/>
  <c r="B112" i="28"/>
  <c r="B60" i="28"/>
  <c r="B125" i="28"/>
  <c r="B65" i="28"/>
  <c r="B47" i="28"/>
  <c r="B34" i="28"/>
  <c r="B39" i="28"/>
  <c r="B52" i="28"/>
  <c r="B16" i="2"/>
  <c r="B21" i="2"/>
  <c r="B24" i="2"/>
  <c r="B19" i="2"/>
  <c r="B25" i="2"/>
  <c r="B23" i="5"/>
  <c r="B17" i="2"/>
  <c r="B156" i="2"/>
  <c r="B24" i="5"/>
  <c r="B143" i="2"/>
  <c r="B130" i="2"/>
  <c r="B20" i="2"/>
  <c r="B117" i="2"/>
  <c r="B25" i="5"/>
  <c r="B104" i="2"/>
  <c r="B23" i="2"/>
  <c r="B91" i="2"/>
  <c r="B18" i="2"/>
  <c r="B78" i="2"/>
  <c r="G111" i="24"/>
  <c r="G83" i="24"/>
  <c r="G37" i="24"/>
  <c r="G51" i="24"/>
  <c r="G40" i="24"/>
  <c r="G31" i="24"/>
  <c r="B39" i="5"/>
  <c r="G110" i="24"/>
  <c r="G74" i="24"/>
  <c r="G50" i="24"/>
  <c r="G30" i="24"/>
  <c r="B143" i="5"/>
  <c r="B26" i="5"/>
  <c r="B21" i="28"/>
  <c r="B169" i="2"/>
  <c r="B26" i="2"/>
  <c r="G109" i="24"/>
  <c r="G73" i="24"/>
  <c r="G57" i="24"/>
  <c r="B99" i="5"/>
  <c r="B91" i="5"/>
  <c r="B117" i="5"/>
  <c r="B65" i="2"/>
  <c r="G98" i="24"/>
  <c r="G72" i="24"/>
  <c r="G56" i="24"/>
  <c r="G97" i="24"/>
  <c r="G71" i="24"/>
  <c r="G55" i="24"/>
  <c r="G35" i="24"/>
  <c r="G27" i="24"/>
  <c r="B21" i="5"/>
  <c r="G103" i="24"/>
  <c r="G69" i="24"/>
  <c r="G25" i="24"/>
  <c r="B164" i="5"/>
  <c r="B65" i="5"/>
  <c r="G102" i="24"/>
  <c r="G68" i="24"/>
  <c r="G60" i="24"/>
  <c r="G24" i="24"/>
  <c r="B138" i="5"/>
  <c r="G100" i="24"/>
  <c r="G92" i="24"/>
  <c r="G99" i="24"/>
  <c r="G91" i="24"/>
  <c r="G81" i="24"/>
  <c r="G65" i="24"/>
  <c r="G49" i="24"/>
  <c r="G38" i="24"/>
  <c r="G29" i="24"/>
  <c r="B73" i="5"/>
  <c r="B39" i="2"/>
  <c r="G90" i="24"/>
  <c r="G80" i="24"/>
  <c r="G64" i="24"/>
  <c r="G47" i="24"/>
  <c r="B60" i="5"/>
  <c r="G105" i="24"/>
  <c r="G89" i="24"/>
  <c r="G79" i="24"/>
  <c r="G63" i="24"/>
  <c r="B151" i="5"/>
  <c r="B47" i="5"/>
  <c r="G123" i="24"/>
  <c r="G88" i="24"/>
  <c r="G78" i="24"/>
  <c r="G62" i="24"/>
  <c r="G54" i="24"/>
  <c r="G95" i="24"/>
  <c r="G86" i="24"/>
  <c r="G77" i="24"/>
  <c r="G61" i="24"/>
  <c r="G53" i="24"/>
  <c r="G42" i="24"/>
  <c r="B52" i="5"/>
  <c r="B78" i="5"/>
  <c r="B52" i="2"/>
  <c r="G94" i="24"/>
  <c r="G84" i="24"/>
  <c r="G76" i="24"/>
  <c r="G52" i="24"/>
  <c r="G41" i="24"/>
  <c r="G32" i="24"/>
  <c r="B104" i="5"/>
  <c r="G58" i="24"/>
  <c r="G23" i="24"/>
  <c r="B125" i="5"/>
  <c r="B130" i="5"/>
  <c r="G82" i="24"/>
  <c r="G21" i="24"/>
  <c r="B112" i="5"/>
  <c r="G93" i="24"/>
  <c r="G39" i="24"/>
  <c r="G34" i="24"/>
  <c r="B156" i="5"/>
  <c r="G70" i="24"/>
  <c r="G67" i="24"/>
  <c r="G104" i="24"/>
  <c r="G66" i="24"/>
  <c r="G101" i="24"/>
  <c r="B169" i="5"/>
  <c r="G43" i="24"/>
  <c r="G59" i="24"/>
  <c r="G28" i="24"/>
  <c r="G96" i="24"/>
  <c r="E8" i="1"/>
  <c r="C184" i="2"/>
  <c r="W21" i="29"/>
  <c r="T26" i="29"/>
  <c r="R25" i="29"/>
  <c r="V23" i="29"/>
  <c r="V22" i="29"/>
  <c r="S22" i="29"/>
  <c r="AB11" i="29"/>
  <c r="AD12" i="29"/>
  <c r="Z14" i="29"/>
  <c r="AB15" i="29"/>
  <c r="AD16" i="29"/>
  <c r="S16" i="29"/>
  <c r="W14" i="29"/>
  <c r="U13" i="29"/>
  <c r="AB21" i="29"/>
  <c r="AD22" i="29"/>
  <c r="Z24" i="29"/>
  <c r="AB25" i="29"/>
  <c r="U11" i="29"/>
  <c r="R16" i="29"/>
  <c r="V14" i="29"/>
  <c r="T13" i="29"/>
  <c r="U12" i="29"/>
  <c r="R12" i="29"/>
  <c r="AC21" i="29"/>
  <c r="Y23" i="29"/>
  <c r="AA24" i="29"/>
  <c r="AC25" i="29"/>
  <c r="U21" i="29"/>
  <c r="R26" i="29"/>
  <c r="V24" i="29"/>
  <c r="T23" i="29"/>
  <c r="R22" i="29"/>
  <c r="AD11" i="29"/>
  <c r="Z13" i="29"/>
  <c r="AB14" i="29"/>
  <c r="AD15" i="29"/>
  <c r="T11" i="29"/>
  <c r="W15" i="29"/>
  <c r="U14" i="29"/>
  <c r="S13" i="29"/>
  <c r="U22" i="29"/>
  <c r="AD21" i="29"/>
  <c r="Z23" i="29"/>
  <c r="AB24" i="29"/>
  <c r="AD25" i="29"/>
  <c r="T21" i="29"/>
  <c r="W25" i="29"/>
  <c r="U24" i="29"/>
  <c r="S23" i="29"/>
  <c r="Y12" i="29"/>
  <c r="AA13" i="29"/>
  <c r="AC14" i="29"/>
  <c r="Y16" i="29"/>
  <c r="S11" i="29"/>
  <c r="V15" i="29"/>
  <c r="T14" i="29"/>
  <c r="R13" i="29"/>
  <c r="Y22" i="29"/>
  <c r="AA23" i="29"/>
  <c r="AC24" i="29"/>
  <c r="Y26" i="29"/>
  <c r="S21" i="29"/>
  <c r="V25" i="29"/>
  <c r="T24" i="29"/>
  <c r="R23" i="29"/>
  <c r="T12" i="29"/>
  <c r="Z12" i="29"/>
  <c r="AB13" i="29"/>
  <c r="AD14" i="29"/>
  <c r="Z16" i="29"/>
  <c r="AD26" i="29"/>
  <c r="W16" i="29"/>
  <c r="U15" i="29"/>
  <c r="S14" i="29"/>
  <c r="W12" i="29"/>
  <c r="Z22" i="29"/>
  <c r="AB23" i="29"/>
  <c r="AD24" i="29"/>
  <c r="Z26" i="29"/>
  <c r="W26" i="29"/>
  <c r="U25" i="29"/>
  <c r="S24" i="29"/>
  <c r="T22" i="29"/>
  <c r="Y11" i="29"/>
  <c r="AA12" i="29"/>
  <c r="AC13" i="29"/>
  <c r="Y15" i="29"/>
  <c r="AA16" i="29"/>
  <c r="W11" i="29"/>
  <c r="T16" i="29"/>
  <c r="R15" i="29"/>
  <c r="V13" i="29"/>
  <c r="AA21" i="29"/>
  <c r="AC22" i="29"/>
  <c r="Y24" i="29"/>
  <c r="AA25" i="29"/>
  <c r="AC26" i="29"/>
  <c r="R11" i="29"/>
  <c r="U16" i="29"/>
  <c r="S15" i="29"/>
  <c r="W13" i="29"/>
  <c r="S12" i="29"/>
  <c r="Z21" i="29"/>
  <c r="AB22" i="29"/>
  <c r="AD23" i="29"/>
  <c r="Z25" i="29"/>
  <c r="AB26" i="29"/>
  <c r="R21" i="29"/>
  <c r="U26" i="29"/>
  <c r="S25" i="29"/>
  <c r="W23" i="29"/>
  <c r="V12" i="29"/>
  <c r="AA11" i="29"/>
  <c r="AC12" i="29"/>
  <c r="Y14" i="29"/>
  <c r="AA15" i="29"/>
  <c r="AC16" i="29"/>
  <c r="AD36" i="29" l="1"/>
  <c r="AD47" i="29" s="1"/>
  <c r="G75" i="24"/>
  <c r="B31" i="2"/>
  <c r="B36" i="2"/>
  <c r="B38" i="5"/>
  <c r="B33" i="2"/>
  <c r="B37" i="5"/>
  <c r="B30" i="2"/>
  <c r="B36" i="5"/>
  <c r="B38" i="2"/>
  <c r="B32" i="2"/>
  <c r="B37" i="2"/>
  <c r="B34" i="2"/>
  <c r="B29" i="2"/>
  <c r="B32" i="28"/>
  <c r="B35" i="28"/>
  <c r="B30" i="28"/>
  <c r="A45" i="27"/>
  <c r="A46" i="27" s="1"/>
  <c r="A47" i="27" s="1"/>
  <c r="A48" i="27" s="1"/>
  <c r="A49" i="27" s="1"/>
  <c r="A50" i="27" s="1"/>
  <c r="A51" i="27" s="1"/>
  <c r="B35" i="5"/>
  <c r="B38" i="28"/>
  <c r="B6" i="33"/>
  <c r="B33" i="28"/>
  <c r="B37" i="28"/>
  <c r="B31" i="28"/>
  <c r="B36" i="28"/>
  <c r="B32" i="5"/>
  <c r="B30" i="5"/>
  <c r="B31" i="5"/>
  <c r="A10" i="27"/>
  <c r="A11" i="27" s="1"/>
  <c r="A12" i="27" s="1"/>
  <c r="A13" i="27" s="1"/>
  <c r="A14" i="27" s="1"/>
  <c r="A15" i="27" s="1"/>
  <c r="A16" i="27" s="1"/>
  <c r="A18" i="27" s="1"/>
  <c r="H9" i="24"/>
  <c r="H5" i="24" s="1"/>
  <c r="A34" i="27"/>
  <c r="A35" i="27" s="1"/>
  <c r="A36" i="27" s="1"/>
  <c r="A37" i="27" s="1"/>
  <c r="A38" i="27" s="1"/>
  <c r="A39" i="27" s="1"/>
  <c r="A41" i="27" s="1"/>
  <c r="A42" i="27" s="1"/>
  <c r="H17" i="24"/>
  <c r="B35" i="2"/>
  <c r="B29" i="28"/>
  <c r="A23" i="27"/>
  <c r="A24" i="27" s="1"/>
  <c r="A25" i="27" s="1"/>
  <c r="A26" i="27" s="1"/>
  <c r="A27" i="27" s="1"/>
  <c r="A28" i="27" s="1"/>
  <c r="A30" i="27" s="1"/>
  <c r="A31" i="27" s="1"/>
  <c r="J9" i="21"/>
  <c r="B29" i="5"/>
  <c r="E25" i="1"/>
  <c r="AV7" i="27" s="1"/>
  <c r="K4" i="21"/>
  <c r="B4" i="21"/>
  <c r="C11" i="32"/>
  <c r="AB31" i="29"/>
  <c r="AB41" i="29" s="1"/>
  <c r="W36" i="29"/>
  <c r="W47" i="29" s="1"/>
  <c r="S34" i="29"/>
  <c r="S44" i="29" s="1"/>
  <c r="T35" i="29"/>
  <c r="T46" i="29" s="1"/>
  <c r="U32" i="29"/>
  <c r="U42" i="29" s="1"/>
  <c r="AB34" i="29"/>
  <c r="AB44" i="29" s="1"/>
  <c r="AD35" i="29"/>
  <c r="AD46" i="29" s="1"/>
  <c r="AB36" i="29"/>
  <c r="AB47" i="29" s="1"/>
  <c r="AA31" i="29"/>
  <c r="AA41" i="29" s="1"/>
  <c r="AE6" i="27"/>
  <c r="AU6" i="27"/>
  <c r="I6" i="27"/>
  <c r="Z32" i="29"/>
  <c r="Z42" i="29" s="1"/>
  <c r="AB35" i="29"/>
  <c r="AB46" i="29" s="1"/>
  <c r="AC31" i="29"/>
  <c r="AC41" i="29" s="1"/>
  <c r="T33" i="29"/>
  <c r="T43" i="29" s="1"/>
  <c r="Z31" i="29"/>
  <c r="Z41" i="29" s="1"/>
  <c r="S35" i="29"/>
  <c r="S46" i="29" s="1"/>
  <c r="U34" i="29"/>
  <c r="U44" i="29" s="1"/>
  <c r="V32" i="29"/>
  <c r="V42" i="29" s="1"/>
  <c r="R33" i="29"/>
  <c r="R43" i="29" s="1"/>
  <c r="T32" i="29"/>
  <c r="T42" i="29" s="1"/>
  <c r="AC32" i="29"/>
  <c r="AC42" i="29" s="1"/>
  <c r="Y36" i="29"/>
  <c r="Y47" i="29" s="1"/>
  <c r="R31" i="29"/>
  <c r="R41" i="29" s="1"/>
  <c r="T31" i="29"/>
  <c r="T41" i="29" s="1"/>
  <c r="Y31" i="29"/>
  <c r="Y41" i="29" s="1"/>
  <c r="AD32" i="29"/>
  <c r="AD42" i="29" s="1"/>
  <c r="AB33" i="29"/>
  <c r="AB43" i="29" s="1"/>
  <c r="Z34" i="29"/>
  <c r="Z44" i="29" s="1"/>
  <c r="AD34" i="29"/>
  <c r="AD44" i="29" s="1"/>
  <c r="Z36" i="29"/>
  <c r="Z47" i="29" s="1"/>
  <c r="W31" i="29"/>
  <c r="W41" i="29" s="1"/>
  <c r="S31" i="29"/>
  <c r="S41" i="29" s="1"/>
  <c r="S33" i="29"/>
  <c r="S43" i="29" s="1"/>
  <c r="AA32" i="29"/>
  <c r="AA42" i="29" s="1"/>
  <c r="AC33" i="29"/>
  <c r="AC43" i="29" s="1"/>
  <c r="R35" i="29"/>
  <c r="R46" i="29" s="1"/>
  <c r="T34" i="29"/>
  <c r="T44" i="29" s="1"/>
  <c r="V33" i="29"/>
  <c r="V43" i="29" s="1"/>
  <c r="AD31" i="29"/>
  <c r="AD41" i="29" s="1"/>
  <c r="A9" i="21"/>
  <c r="AB32" i="29"/>
  <c r="AB42" i="29" s="1"/>
  <c r="Z33" i="29"/>
  <c r="Z43" i="29" s="1"/>
  <c r="AD33" i="29"/>
  <c r="AD43" i="29" s="1"/>
  <c r="Z35" i="29"/>
  <c r="Z46" i="29" s="1"/>
  <c r="V36" i="29"/>
  <c r="V47" i="29" s="1"/>
  <c r="R36" i="29"/>
  <c r="R47" i="29" s="1"/>
  <c r="U36" i="29"/>
  <c r="U47" i="29" s="1"/>
  <c r="W35" i="29"/>
  <c r="W46" i="29" s="1"/>
  <c r="B2" i="21"/>
  <c r="K2" i="21"/>
  <c r="S32" i="29"/>
  <c r="S42" i="29" s="1"/>
  <c r="U31" i="29"/>
  <c r="U41" i="29" s="1"/>
  <c r="W32" i="29"/>
  <c r="W42" i="29" s="1"/>
  <c r="AA33" i="29"/>
  <c r="AA43" i="29" s="1"/>
  <c r="AA34" i="29"/>
  <c r="AA44" i="29" s="1"/>
  <c r="AA35" i="29"/>
  <c r="AA46" i="29" s="1"/>
  <c r="AA36" i="29"/>
  <c r="AA47" i="29" s="1"/>
  <c r="V34" i="29"/>
  <c r="V44" i="29" s="1"/>
  <c r="AD6" i="27"/>
  <c r="R34" i="29"/>
  <c r="R44" i="29" s="1"/>
  <c r="Y32" i="29"/>
  <c r="Y42" i="29" s="1"/>
  <c r="Y33" i="29"/>
  <c r="Y43" i="29" s="1"/>
  <c r="Y34" i="29"/>
  <c r="Y44" i="29" s="1"/>
  <c r="Y35" i="29"/>
  <c r="Y46" i="29" s="1"/>
  <c r="AT6" i="27"/>
  <c r="T36" i="29"/>
  <c r="T47" i="29" s="1"/>
  <c r="V35" i="29"/>
  <c r="V46" i="29" s="1"/>
  <c r="W33" i="29"/>
  <c r="W43" i="29" s="1"/>
  <c r="R32" i="29"/>
  <c r="R42" i="29" s="1"/>
  <c r="AC34" i="29"/>
  <c r="AC44" i="29" s="1"/>
  <c r="AC35" i="29"/>
  <c r="AC46" i="29" s="1"/>
  <c r="AC36" i="29"/>
  <c r="AC47" i="29" s="1"/>
  <c r="N145" i="2"/>
  <c r="N162" i="2"/>
  <c r="G159" i="5"/>
  <c r="F158" i="5"/>
  <c r="V145" i="2"/>
  <c r="V162" i="2"/>
  <c r="W145" i="5"/>
  <c r="AH160" i="2"/>
  <c r="N145" i="5"/>
  <c r="N160" i="5"/>
  <c r="O160" i="5" s="1"/>
  <c r="P160" i="5" s="1"/>
  <c r="Q160" i="5" s="1"/>
  <c r="R160" i="5" s="1"/>
  <c r="S160" i="5" s="1"/>
  <c r="I160" i="5"/>
  <c r="J160" i="5" s="1"/>
  <c r="K160" i="5" s="1"/>
  <c r="AD158" i="2"/>
  <c r="AE162" i="2"/>
  <c r="AE159" i="5"/>
  <c r="AD158" i="5"/>
  <c r="N106" i="5"/>
  <c r="R149" i="2"/>
  <c r="R145" i="2" s="1"/>
  <c r="S106" i="5"/>
  <c r="AD145" i="5"/>
  <c r="W106" i="5"/>
  <c r="AH106" i="5"/>
  <c r="I106" i="5"/>
  <c r="O159" i="5"/>
  <c r="AI106" i="5"/>
  <c r="W159" i="5"/>
  <c r="L82" i="2"/>
  <c r="L80" i="2" s="1"/>
  <c r="L108" i="2"/>
  <c r="L106" i="2" s="1"/>
  <c r="R82" i="2"/>
  <c r="R80" i="2" s="1"/>
  <c r="AF108" i="2"/>
  <c r="AF106" i="2" s="1"/>
  <c r="I160" i="2"/>
  <c r="J162" i="2"/>
  <c r="K162" i="2" s="1"/>
  <c r="AQ189" i="2"/>
  <c r="K108" i="2"/>
  <c r="K67" i="2"/>
  <c r="K84" i="2"/>
  <c r="K80" i="2" s="1"/>
  <c r="AG80" i="28"/>
  <c r="F146" i="28"/>
  <c r="F106" i="28"/>
  <c r="X80" i="28"/>
  <c r="AI160" i="28"/>
  <c r="I80" i="28"/>
  <c r="R80" i="28"/>
  <c r="U106" i="28"/>
  <c r="U147" i="28"/>
  <c r="AD159" i="28"/>
  <c r="AD145" i="28"/>
  <c r="AA80" i="28"/>
  <c r="U145" i="28"/>
  <c r="S145" i="28"/>
  <c r="X146" i="28"/>
  <c r="X145" i="28" s="1"/>
  <c r="X106" i="28"/>
  <c r="A29" i="27"/>
  <c r="G80" i="28"/>
  <c r="P80" i="28"/>
  <c r="X160" i="28"/>
  <c r="Y160" i="28" s="1"/>
  <c r="Z160" i="28" s="1"/>
  <c r="AA160" i="28" s="1"/>
  <c r="AH145" i="28"/>
  <c r="M106" i="28"/>
  <c r="M147" i="28"/>
  <c r="M145" i="28" s="1"/>
  <c r="I146" i="28"/>
  <c r="I145" i="28" s="1"/>
  <c r="I106" i="28"/>
  <c r="P106" i="28"/>
  <c r="P147" i="28"/>
  <c r="P145" i="28" s="1"/>
  <c r="W80" i="28"/>
  <c r="AF80" i="28"/>
  <c r="P160" i="28"/>
  <c r="Q160" i="28" s="1"/>
  <c r="R160" i="28" s="1"/>
  <c r="S160" i="28" s="1"/>
  <c r="V159" i="28"/>
  <c r="V145" i="28"/>
  <c r="AI106" i="28"/>
  <c r="AI147" i="28"/>
  <c r="AI145" i="28" s="1"/>
  <c r="K80" i="28"/>
  <c r="AC106" i="28"/>
  <c r="AC147" i="28"/>
  <c r="AC145" i="28" s="1"/>
  <c r="O159" i="28"/>
  <c r="A40" i="27"/>
  <c r="A52" i="27"/>
  <c r="A53" i="27" s="1"/>
  <c r="H29" i="18"/>
  <c r="U35" i="29"/>
  <c r="U46" i="29" s="1"/>
  <c r="U33" i="29"/>
  <c r="U43" i="29" s="1"/>
  <c r="F29" i="18"/>
  <c r="V31" i="29"/>
  <c r="V41" i="29" s="1"/>
  <c r="W34" i="29"/>
  <c r="W44" i="29" s="1"/>
  <c r="S36" i="29"/>
  <c r="S47" i="29" s="1"/>
  <c r="AM6" i="27"/>
  <c r="AN6" i="27" s="1"/>
  <c r="AO6" i="27" s="1"/>
  <c r="AP6" i="27" s="1"/>
  <c r="AQ6" i="27" s="1"/>
  <c r="K17" i="1"/>
  <c r="C4" i="2"/>
  <c r="C8" i="2" s="1"/>
  <c r="C4" i="5"/>
  <c r="C8" i="5" s="1"/>
  <c r="E21" i="1"/>
  <c r="C6" i="27"/>
  <c r="D6" i="27" s="1"/>
  <c r="E6" i="27" s="1"/>
  <c r="F6" i="27" s="1"/>
  <c r="G6" i="27" s="1"/>
  <c r="U6" i="27"/>
  <c r="V6" i="27" s="1"/>
  <c r="W6" i="27" s="1"/>
  <c r="X6" i="27" s="1"/>
  <c r="Y6" i="27" s="1"/>
  <c r="AD7" i="27"/>
  <c r="C2" i="28"/>
  <c r="AC6" i="27"/>
  <c r="AS6" i="27"/>
  <c r="L6" i="27"/>
  <c r="AB6" i="27"/>
  <c r="AA6" i="27"/>
  <c r="J6" i="27"/>
  <c r="M6" i="27"/>
  <c r="C4" i="28"/>
  <c r="C8" i="28" s="1"/>
  <c r="AW6" i="27"/>
  <c r="AV6" i="27"/>
  <c r="K6" i="27"/>
  <c r="H13" i="24"/>
  <c r="B9" i="32"/>
  <c r="C16" i="32"/>
  <c r="B16" i="32"/>
  <c r="D16" i="32"/>
  <c r="I16" i="32"/>
  <c r="G16" i="32"/>
  <c r="F16" i="32"/>
  <c r="E16" i="32"/>
  <c r="H16" i="32"/>
  <c r="AT7" i="27" l="1"/>
  <c r="AC7" i="27"/>
  <c r="L7" i="27"/>
  <c r="J7" i="27"/>
  <c r="M7" i="27"/>
  <c r="AE7" i="27"/>
  <c r="AW7" i="27"/>
  <c r="AU7" i="27"/>
  <c r="AS7" i="27"/>
  <c r="AB7" i="27"/>
  <c r="I7" i="27"/>
  <c r="AA7" i="27"/>
  <c r="A17" i="27"/>
  <c r="A19" i="27" s="1"/>
  <c r="H19" i="24"/>
  <c r="H123" i="24"/>
  <c r="H1" i="24"/>
  <c r="H2" i="24" s="1"/>
  <c r="H18" i="24"/>
  <c r="B45" i="28"/>
  <c r="B42" i="2"/>
  <c r="B47" i="2"/>
  <c r="B44" i="5"/>
  <c r="B50" i="2"/>
  <c r="B43" i="5"/>
  <c r="B45" i="2"/>
  <c r="B45" i="5"/>
  <c r="B51" i="2"/>
  <c r="B49" i="28"/>
  <c r="B49" i="5"/>
  <c r="B44" i="28"/>
  <c r="B43" i="2"/>
  <c r="B50" i="28"/>
  <c r="B50" i="5"/>
  <c r="K7" i="27"/>
  <c r="K3" i="21"/>
  <c r="B46" i="28"/>
  <c r="B46" i="2"/>
  <c r="B42" i="5"/>
  <c r="B51" i="5"/>
  <c r="B51" i="28"/>
  <c r="B49" i="2"/>
  <c r="B48" i="5"/>
  <c r="B44" i="2"/>
  <c r="B42" i="28"/>
  <c r="B48" i="2"/>
  <c r="B43" i="28"/>
  <c r="B48" i="28"/>
  <c r="P159" i="28"/>
  <c r="O158" i="28"/>
  <c r="AE158" i="2"/>
  <c r="AF162" i="2"/>
  <c r="W162" i="2"/>
  <c r="V158" i="2"/>
  <c r="AF159" i="5"/>
  <c r="AE158" i="5"/>
  <c r="V158" i="28"/>
  <c r="W159" i="28"/>
  <c r="M17" i="1"/>
  <c r="Q17" i="1"/>
  <c r="P17" i="1"/>
  <c r="N17" i="1"/>
  <c r="O17" i="1"/>
  <c r="J17" i="1"/>
  <c r="G2" i="18"/>
  <c r="L17" i="1"/>
  <c r="K18" i="1"/>
  <c r="E14" i="28"/>
  <c r="E14" i="2"/>
  <c r="E14" i="5"/>
  <c r="G158" i="5"/>
  <c r="H159" i="5"/>
  <c r="K106" i="2"/>
  <c r="K147" i="2"/>
  <c r="K145" i="2" s="1"/>
  <c r="X159" i="5"/>
  <c r="W158" i="5"/>
  <c r="N158" i="5"/>
  <c r="AD158" i="28"/>
  <c r="AE159" i="28"/>
  <c r="J160" i="2"/>
  <c r="I158" i="2"/>
  <c r="AI160" i="2"/>
  <c r="O162" i="2"/>
  <c r="N158" i="2"/>
  <c r="F159" i="28"/>
  <c r="F145" i="28"/>
  <c r="C7" i="27"/>
  <c r="U7" i="27"/>
  <c r="AM7" i="27"/>
  <c r="C3" i="29"/>
  <c r="C2" i="5"/>
  <c r="B3" i="21"/>
  <c r="P159" i="5"/>
  <c r="O158" i="5"/>
  <c r="E12" i="29"/>
  <c r="L19" i="29"/>
  <c r="H17" i="29"/>
  <c r="F18" i="29"/>
  <c r="J20" i="29"/>
  <c r="K17" i="29"/>
  <c r="J12" i="29"/>
  <c r="D20" i="29"/>
  <c r="D18" i="29"/>
  <c r="G20" i="29"/>
  <c r="J11" i="29"/>
  <c r="K19" i="29"/>
  <c r="J17" i="29"/>
  <c r="E18" i="29"/>
  <c r="H20" i="29"/>
  <c r="L17" i="29"/>
  <c r="D12" i="29"/>
  <c r="F19" i="29"/>
  <c r="H12" i="29"/>
  <c r="E19" i="29"/>
  <c r="N11" i="29"/>
  <c r="C19" i="29"/>
  <c r="N12" i="29"/>
  <c r="D16" i="29"/>
  <c r="C16" i="29"/>
  <c r="D17" i="29"/>
  <c r="N16" i="29"/>
  <c r="M16" i="29"/>
  <c r="K16" i="29"/>
  <c r="F20" i="29"/>
  <c r="C18" i="29"/>
  <c r="O20" i="29"/>
  <c r="K11" i="29"/>
  <c r="K18" i="29"/>
  <c r="E20" i="29"/>
  <c r="J16" i="29"/>
  <c r="N20" i="29"/>
  <c r="K12" i="29"/>
  <c r="O17" i="29"/>
  <c r="C20" i="29"/>
  <c r="H16" i="29"/>
  <c r="M20" i="29"/>
  <c r="L11" i="29"/>
  <c r="O18" i="29"/>
  <c r="J19" i="29"/>
  <c r="G16" i="29"/>
  <c r="L20" i="29"/>
  <c r="C12" i="29"/>
  <c r="L12" i="29"/>
  <c r="N17" i="29"/>
  <c r="H19" i="29"/>
  <c r="F16" i="29"/>
  <c r="K20" i="29"/>
  <c r="C11" i="29"/>
  <c r="M11" i="29"/>
  <c r="N18" i="29"/>
  <c r="G19" i="29"/>
  <c r="E16" i="29"/>
  <c r="O16" i="29"/>
  <c r="D11" i="29"/>
  <c r="M12" i="29"/>
  <c r="M17" i="29"/>
  <c r="M18" i="29"/>
  <c r="D19" i="29"/>
  <c r="C17" i="29"/>
  <c r="L16" i="29"/>
  <c r="G11" i="29"/>
  <c r="O12" i="29"/>
  <c r="O11" i="29"/>
  <c r="G12" i="29"/>
  <c r="H11" i="29"/>
  <c r="J18" i="29"/>
  <c r="E17" i="29"/>
  <c r="O19" i="29"/>
  <c r="F11" i="29"/>
  <c r="L18" i="29"/>
  <c r="H18" i="29"/>
  <c r="F17" i="29"/>
  <c r="N19" i="29"/>
  <c r="F12" i="29"/>
  <c r="G18" i="29"/>
  <c r="G17" i="29"/>
  <c r="M19" i="29"/>
  <c r="E11" i="29"/>
  <c r="K23" i="1"/>
  <c r="K19" i="1"/>
  <c r="E13" i="29" l="1"/>
  <c r="E14" i="29" s="1"/>
  <c r="G22" i="29"/>
  <c r="H22" i="29"/>
  <c r="L22" i="29"/>
  <c r="F13" i="29"/>
  <c r="F14" i="29" s="1"/>
  <c r="J39" i="29"/>
  <c r="J22" i="29"/>
  <c r="H24" i="29"/>
  <c r="H13" i="29"/>
  <c r="H14" i="29" s="1"/>
  <c r="O13" i="29"/>
  <c r="O14" i="29" s="1"/>
  <c r="G13" i="29"/>
  <c r="G14" i="29" s="1"/>
  <c r="L21" i="29"/>
  <c r="C38" i="29"/>
  <c r="M22" i="29"/>
  <c r="D13" i="29"/>
  <c r="D14" i="29" s="1"/>
  <c r="O21" i="29"/>
  <c r="E21" i="29"/>
  <c r="N22" i="29"/>
  <c r="M13" i="29"/>
  <c r="M14" i="29" s="1"/>
  <c r="C36" i="29"/>
  <c r="C13" i="29"/>
  <c r="F21" i="29"/>
  <c r="G21" i="29"/>
  <c r="J40" i="29"/>
  <c r="O22" i="29"/>
  <c r="L13" i="29"/>
  <c r="L14" i="29" s="1"/>
  <c r="H21" i="29"/>
  <c r="C41" i="29"/>
  <c r="J37" i="29"/>
  <c r="J21" i="29"/>
  <c r="K22" i="29"/>
  <c r="K13" i="29"/>
  <c r="K14" i="29" s="1"/>
  <c r="C39" i="29"/>
  <c r="C22" i="29"/>
  <c r="K21" i="29"/>
  <c r="M21" i="29"/>
  <c r="N21" i="29"/>
  <c r="C21" i="29"/>
  <c r="C37" i="29"/>
  <c r="D21" i="29"/>
  <c r="C40" i="29"/>
  <c r="N13" i="29"/>
  <c r="N14" i="29" s="1"/>
  <c r="E22" i="29"/>
  <c r="J38" i="29"/>
  <c r="J36" i="29"/>
  <c r="J13" i="29"/>
  <c r="J14" i="29" s="1"/>
  <c r="D22" i="29"/>
  <c r="J41" i="29"/>
  <c r="F22" i="29"/>
  <c r="B63" i="5"/>
  <c r="B63" i="28"/>
  <c r="B61" i="28"/>
  <c r="B56" i="2"/>
  <c r="B57" i="28"/>
  <c r="B61" i="2"/>
  <c r="B62" i="5"/>
  <c r="B56" i="28"/>
  <c r="B55" i="28"/>
  <c r="B62" i="28"/>
  <c r="B57" i="2"/>
  <c r="B64" i="2"/>
  <c r="B61" i="5"/>
  <c r="B58" i="5"/>
  <c r="B62" i="2"/>
  <c r="B58" i="2"/>
  <c r="B64" i="28"/>
  <c r="B56" i="5"/>
  <c r="B63" i="2"/>
  <c r="B57" i="5"/>
  <c r="B64" i="5"/>
  <c r="V7" i="27"/>
  <c r="B59" i="2"/>
  <c r="B60" i="2"/>
  <c r="AN7" i="27"/>
  <c r="D7" i="27"/>
  <c r="B59" i="28"/>
  <c r="B55" i="2"/>
  <c r="B58" i="28"/>
  <c r="B55" i="5"/>
  <c r="J3" i="24"/>
  <c r="J2" i="24"/>
  <c r="AF159" i="28"/>
  <c r="AE158" i="28"/>
  <c r="O18" i="1"/>
  <c r="K2" i="18"/>
  <c r="I14" i="28"/>
  <c r="I14" i="2"/>
  <c r="I14" i="5"/>
  <c r="M18" i="1"/>
  <c r="I2" i="18"/>
  <c r="G14" i="28"/>
  <c r="G14" i="2"/>
  <c r="G14" i="5"/>
  <c r="Q159" i="28"/>
  <c r="P158" i="28"/>
  <c r="F158" i="28"/>
  <c r="G159" i="28"/>
  <c r="K160" i="2"/>
  <c r="K158" i="2" s="1"/>
  <c r="J158" i="2"/>
  <c r="F2" i="18"/>
  <c r="J18" i="1"/>
  <c r="D14" i="28"/>
  <c r="D14" i="2"/>
  <c r="D14" i="5"/>
  <c r="W158" i="28"/>
  <c r="X159" i="28"/>
  <c r="AL14" i="5"/>
  <c r="M14" i="5"/>
  <c r="X162" i="2"/>
  <c r="W158" i="2"/>
  <c r="Q159" i="5"/>
  <c r="P158" i="5"/>
  <c r="I159" i="5"/>
  <c r="H158" i="5"/>
  <c r="M14" i="2"/>
  <c r="AL14" i="2"/>
  <c r="P18" i="1"/>
  <c r="L2" i="18"/>
  <c r="J14" i="28"/>
  <c r="J14" i="2"/>
  <c r="J14" i="5"/>
  <c r="AF158" i="2"/>
  <c r="AG162" i="2"/>
  <c r="N18" i="1"/>
  <c r="J2" i="18"/>
  <c r="H14" i="28"/>
  <c r="H14" i="2"/>
  <c r="H14" i="5"/>
  <c r="P162" i="2"/>
  <c r="O158" i="2"/>
  <c r="Y159" i="5"/>
  <c r="X158" i="5"/>
  <c r="M14" i="28"/>
  <c r="AL14" i="28"/>
  <c r="Q18" i="1"/>
  <c r="M2" i="18"/>
  <c r="K14" i="28"/>
  <c r="K14" i="2"/>
  <c r="K14" i="5"/>
  <c r="AF158" i="5"/>
  <c r="AG159" i="5"/>
  <c r="E13" i="5"/>
  <c r="L9" i="21"/>
  <c r="C9" i="21"/>
  <c r="E13" i="28"/>
  <c r="E13" i="2"/>
  <c r="H2" i="18"/>
  <c r="L18" i="1"/>
  <c r="F14" i="2"/>
  <c r="F14" i="28"/>
  <c r="F14" i="5"/>
  <c r="Y2" i="18"/>
  <c r="P2" i="18"/>
  <c r="G31" i="18"/>
  <c r="G46" i="18"/>
  <c r="Y46" i="18" s="1"/>
  <c r="P46" i="18"/>
  <c r="G78" i="18"/>
  <c r="J23" i="1"/>
  <c r="J19" i="1"/>
  <c r="J44" i="24"/>
  <c r="J42" i="24"/>
  <c r="J40" i="24"/>
  <c r="J39" i="24"/>
  <c r="J84" i="24"/>
  <c r="J83" i="24"/>
  <c r="J57" i="24"/>
  <c r="J59" i="24"/>
  <c r="J88" i="24"/>
  <c r="J90" i="24"/>
  <c r="J92" i="24"/>
  <c r="J50" i="24"/>
  <c r="J75" i="24"/>
  <c r="J77" i="24"/>
  <c r="J79" i="24"/>
  <c r="J81" i="24"/>
  <c r="J73" i="24"/>
  <c r="J25" i="24"/>
  <c r="J61" i="24"/>
  <c r="J63" i="24"/>
  <c r="J65" i="24"/>
  <c r="J67" i="24"/>
  <c r="J69" i="24"/>
  <c r="J71" i="24"/>
  <c r="J55" i="24"/>
  <c r="J35" i="24"/>
  <c r="J93" i="24"/>
  <c r="J24" i="24"/>
  <c r="J95" i="24"/>
  <c r="J100" i="24"/>
  <c r="J102" i="24"/>
  <c r="J49" i="24"/>
  <c r="J53" i="24"/>
  <c r="J23" i="24"/>
  <c r="J96" i="24"/>
  <c r="J98" i="24"/>
  <c r="J94" i="24"/>
  <c r="J41" i="24"/>
  <c r="J109" i="24"/>
  <c r="J89" i="24"/>
  <c r="J91" i="24"/>
  <c r="J110" i="24"/>
  <c r="J76" i="24"/>
  <c r="J78" i="24"/>
  <c r="J80" i="24"/>
  <c r="J60" i="24"/>
  <c r="J111" i="24"/>
  <c r="J62" i="24"/>
  <c r="J64" i="24"/>
  <c r="J66" i="24"/>
  <c r="J68" i="24"/>
  <c r="J70" i="24"/>
  <c r="J72" i="24"/>
  <c r="J54" i="24"/>
  <c r="J56" i="24"/>
  <c r="J97" i="24"/>
  <c r="J28" i="24"/>
  <c r="J34" i="24"/>
  <c r="J99" i="24"/>
  <c r="J101" i="24"/>
  <c r="J103" i="24"/>
  <c r="J51" i="24"/>
  <c r="J38" i="24"/>
  <c r="J32" i="24"/>
  <c r="J104" i="24"/>
  <c r="J82" i="24"/>
  <c r="J74" i="24"/>
  <c r="J37" i="24"/>
  <c r="J31" i="24"/>
  <c r="J29" i="24"/>
  <c r="J58" i="24"/>
  <c r="J43" i="24"/>
  <c r="J30" i="24"/>
  <c r="J27" i="24"/>
  <c r="J4" i="24"/>
  <c r="I2" i="24"/>
  <c r="K2" i="24"/>
  <c r="P19" i="1"/>
  <c r="P23" i="1"/>
  <c r="I3" i="24"/>
  <c r="K3" i="24"/>
  <c r="L3" i="24" s="1"/>
  <c r="M3" i="24" s="1"/>
  <c r="N3" i="24" s="1"/>
  <c r="O3" i="24" s="1"/>
  <c r="P3" i="24" s="1"/>
  <c r="E143" i="5"/>
  <c r="E169" i="5"/>
  <c r="E156" i="5"/>
  <c r="E130" i="5"/>
  <c r="E117" i="5"/>
  <c r="E65" i="5"/>
  <c r="E78" i="5"/>
  <c r="E91" i="5"/>
  <c r="E39" i="5"/>
  <c r="E104" i="5"/>
  <c r="E26" i="5"/>
  <c r="E52" i="5"/>
  <c r="M23" i="1"/>
  <c r="M19" i="1"/>
  <c r="L22" i="21"/>
  <c r="L10" i="21"/>
  <c r="L11" i="21"/>
  <c r="L21" i="21"/>
  <c r="L16" i="21"/>
  <c r="L17" i="21"/>
  <c r="C22" i="21"/>
  <c r="C17" i="21"/>
  <c r="C10" i="21"/>
  <c r="C11" i="21"/>
  <c r="C16" i="21"/>
  <c r="C21" i="21"/>
  <c r="O19" i="1"/>
  <c r="O23" i="1"/>
  <c r="E104" i="28"/>
  <c r="E117" i="28"/>
  <c r="E52" i="28"/>
  <c r="E39" i="28"/>
  <c r="E78" i="28"/>
  <c r="E65" i="28"/>
  <c r="E91" i="28"/>
  <c r="E26" i="28"/>
  <c r="E130" i="28"/>
  <c r="E143" i="28"/>
  <c r="E156" i="28"/>
  <c r="E169" i="28"/>
  <c r="E65" i="2"/>
  <c r="E52" i="2"/>
  <c r="E39" i="2"/>
  <c r="E26" i="2"/>
  <c r="E104" i="2"/>
  <c r="E91" i="2"/>
  <c r="E130" i="2"/>
  <c r="E78" i="2"/>
  <c r="E117" i="2"/>
  <c r="E143" i="2"/>
  <c r="E169" i="2"/>
  <c r="E156" i="2"/>
  <c r="L23" i="1"/>
  <c r="L19" i="1"/>
  <c r="Q23" i="1"/>
  <c r="Q19" i="1"/>
  <c r="N23" i="1"/>
  <c r="N19" i="1"/>
  <c r="I44" i="24"/>
  <c r="I42" i="24"/>
  <c r="I40" i="24"/>
  <c r="I39" i="24"/>
  <c r="I88" i="24"/>
  <c r="I90" i="24"/>
  <c r="I92" i="24"/>
  <c r="I75" i="24"/>
  <c r="I77" i="24"/>
  <c r="I79" i="24"/>
  <c r="I81" i="24"/>
  <c r="I73" i="24"/>
  <c r="I37" i="24"/>
  <c r="I84" i="24"/>
  <c r="I61" i="24"/>
  <c r="I63" i="24"/>
  <c r="I65" i="24"/>
  <c r="I67" i="24"/>
  <c r="I69" i="24"/>
  <c r="I71" i="24"/>
  <c r="I55" i="24"/>
  <c r="I35" i="24"/>
  <c r="I38" i="24"/>
  <c r="I28" i="24"/>
  <c r="I50" i="24"/>
  <c r="I25" i="24"/>
  <c r="I94" i="24"/>
  <c r="I41" i="24"/>
  <c r="I82" i="24"/>
  <c r="I74" i="24"/>
  <c r="I58" i="24"/>
  <c r="I31" i="24"/>
  <c r="I32" i="24"/>
  <c r="I96" i="24"/>
  <c r="I95" i="24"/>
  <c r="I76" i="24"/>
  <c r="I24" i="24"/>
  <c r="I98" i="24"/>
  <c r="I62" i="24"/>
  <c r="I64" i="24"/>
  <c r="I66" i="24"/>
  <c r="I68" i="24"/>
  <c r="I70" i="24"/>
  <c r="I72" i="24"/>
  <c r="I54" i="24"/>
  <c r="I56" i="24"/>
  <c r="I23" i="24"/>
  <c r="I104" i="24"/>
  <c r="I97" i="24"/>
  <c r="I109" i="24"/>
  <c r="I34" i="24"/>
  <c r="I110" i="24"/>
  <c r="I99" i="24"/>
  <c r="I101" i="24"/>
  <c r="I103" i="24"/>
  <c r="I51" i="24"/>
  <c r="I111" i="24"/>
  <c r="I83" i="24"/>
  <c r="I57" i="24"/>
  <c r="I59" i="24"/>
  <c r="I91" i="24"/>
  <c r="I49" i="24"/>
  <c r="I60" i="24"/>
  <c r="I93" i="24"/>
  <c r="I100" i="24"/>
  <c r="I53" i="24"/>
  <c r="I102" i="24"/>
  <c r="I29" i="24"/>
  <c r="I89" i="24"/>
  <c r="I80" i="24"/>
  <c r="I78" i="24"/>
  <c r="I43" i="24"/>
  <c r="I30" i="24"/>
  <c r="I27" i="24"/>
  <c r="I4" i="24"/>
  <c r="K44" i="24"/>
  <c r="K42" i="24"/>
  <c r="K40" i="24"/>
  <c r="K39" i="24"/>
  <c r="K93" i="24"/>
  <c r="K32" i="24"/>
  <c r="K50" i="24"/>
  <c r="K83" i="24"/>
  <c r="K57" i="24"/>
  <c r="K59" i="24"/>
  <c r="K25" i="24"/>
  <c r="K28" i="24"/>
  <c r="K24" i="24"/>
  <c r="K88" i="24"/>
  <c r="K90" i="24"/>
  <c r="K92" i="24"/>
  <c r="K23" i="24"/>
  <c r="K95" i="24"/>
  <c r="K84" i="24"/>
  <c r="K75" i="24"/>
  <c r="K77" i="24"/>
  <c r="K79" i="24"/>
  <c r="K81" i="24"/>
  <c r="K73" i="24"/>
  <c r="K98" i="24"/>
  <c r="K61" i="24"/>
  <c r="K63" i="24"/>
  <c r="K65" i="24"/>
  <c r="K67" i="24"/>
  <c r="K69" i="24"/>
  <c r="K71" i="24"/>
  <c r="K55" i="24"/>
  <c r="K35" i="24"/>
  <c r="K38" i="24"/>
  <c r="K37" i="24"/>
  <c r="K109" i="24"/>
  <c r="K110" i="24"/>
  <c r="K100" i="24"/>
  <c r="K102" i="24"/>
  <c r="K49" i="24"/>
  <c r="K53" i="24"/>
  <c r="K82" i="24"/>
  <c r="K74" i="24"/>
  <c r="K89" i="24"/>
  <c r="K91" i="24"/>
  <c r="K76" i="24"/>
  <c r="K78" i="24"/>
  <c r="K80" i="24"/>
  <c r="K60" i="24"/>
  <c r="K62" i="24"/>
  <c r="K64" i="24"/>
  <c r="K66" i="24"/>
  <c r="K68" i="24"/>
  <c r="K70" i="24"/>
  <c r="K72" i="24"/>
  <c r="K54" i="24"/>
  <c r="K56" i="24"/>
  <c r="K97" i="24"/>
  <c r="K34" i="24"/>
  <c r="K99" i="24"/>
  <c r="K101" i="24"/>
  <c r="K103" i="24"/>
  <c r="K51" i="24"/>
  <c r="K104" i="24"/>
  <c r="K96" i="24"/>
  <c r="K31" i="24"/>
  <c r="K111" i="24"/>
  <c r="K41" i="24"/>
  <c r="K29" i="24"/>
  <c r="K94" i="24"/>
  <c r="K58" i="24"/>
  <c r="K43" i="24"/>
  <c r="K30" i="24"/>
  <c r="K27" i="24"/>
  <c r="K4" i="24"/>
  <c r="L2" i="24"/>
  <c r="L43" i="24"/>
  <c r="L42" i="24"/>
  <c r="L44" i="24"/>
  <c r="L40" i="24"/>
  <c r="L39" i="24"/>
  <c r="L50" i="24"/>
  <c r="L95" i="24"/>
  <c r="L99" i="24"/>
  <c r="L101" i="24"/>
  <c r="L103" i="24"/>
  <c r="L51" i="24"/>
  <c r="L25" i="24"/>
  <c r="L28" i="24"/>
  <c r="L98" i="24"/>
  <c r="L104" i="24"/>
  <c r="L83" i="24"/>
  <c r="L57" i="24"/>
  <c r="L59" i="24"/>
  <c r="L96" i="24"/>
  <c r="L109" i="24"/>
  <c r="L88" i="24"/>
  <c r="L90" i="24"/>
  <c r="L92" i="24"/>
  <c r="L37" i="24"/>
  <c r="L110" i="24"/>
  <c r="L84" i="24"/>
  <c r="L75" i="24"/>
  <c r="L77" i="24"/>
  <c r="L79" i="24"/>
  <c r="L81" i="24"/>
  <c r="L73" i="24"/>
  <c r="L29" i="24"/>
  <c r="L94" i="24"/>
  <c r="L82" i="24"/>
  <c r="L74" i="24"/>
  <c r="L58" i="24"/>
  <c r="L31" i="24"/>
  <c r="L89" i="24"/>
  <c r="L91" i="24"/>
  <c r="L93" i="24"/>
  <c r="L76" i="24"/>
  <c r="L78" i="24"/>
  <c r="L80" i="24"/>
  <c r="L60" i="24"/>
  <c r="L32" i="24"/>
  <c r="L62" i="24"/>
  <c r="L64" i="24"/>
  <c r="L66" i="24"/>
  <c r="L68" i="24"/>
  <c r="L70" i="24"/>
  <c r="L72" i="24"/>
  <c r="L54" i="24"/>
  <c r="L56" i="24"/>
  <c r="L24" i="24"/>
  <c r="L97" i="24"/>
  <c r="L23" i="24"/>
  <c r="L34" i="24"/>
  <c r="L41" i="24"/>
  <c r="L55" i="24"/>
  <c r="L69" i="24"/>
  <c r="L38" i="24"/>
  <c r="L71" i="24"/>
  <c r="L49" i="24"/>
  <c r="L61" i="24"/>
  <c r="L100" i="24"/>
  <c r="L53" i="24"/>
  <c r="L102" i="24"/>
  <c r="L63" i="24"/>
  <c r="L35" i="24"/>
  <c r="L111" i="24"/>
  <c r="L67" i="24"/>
  <c r="L65" i="24"/>
  <c r="L27" i="24"/>
  <c r="L30" i="24"/>
  <c r="L4" i="24"/>
  <c r="M2" i="24"/>
  <c r="M43" i="24"/>
  <c r="M37" i="24"/>
  <c r="M38" i="24"/>
  <c r="M42" i="24"/>
  <c r="M44" i="24"/>
  <c r="M39" i="24"/>
  <c r="M109" i="24"/>
  <c r="M34" i="24"/>
  <c r="M110" i="24"/>
  <c r="M99" i="24"/>
  <c r="M101" i="24"/>
  <c r="M103" i="24"/>
  <c r="M84" i="24"/>
  <c r="M51" i="24"/>
  <c r="M96" i="24"/>
  <c r="M111" i="24"/>
  <c r="M83" i="24"/>
  <c r="M57" i="24"/>
  <c r="M59" i="24"/>
  <c r="M88" i="24"/>
  <c r="M90" i="24"/>
  <c r="M92" i="24"/>
  <c r="M29" i="24"/>
  <c r="M61" i="24"/>
  <c r="M63" i="24"/>
  <c r="M65" i="24"/>
  <c r="M67" i="24"/>
  <c r="M69" i="24"/>
  <c r="M71" i="24"/>
  <c r="M55" i="24"/>
  <c r="M35" i="24"/>
  <c r="M40" i="24"/>
  <c r="M32" i="24"/>
  <c r="M100" i="24"/>
  <c r="M102" i="24"/>
  <c r="M24" i="24"/>
  <c r="M94" i="24"/>
  <c r="M41" i="24"/>
  <c r="M23" i="24"/>
  <c r="M82" i="24"/>
  <c r="M74" i="24"/>
  <c r="M58" i="24"/>
  <c r="M31" i="24"/>
  <c r="M89" i="24"/>
  <c r="M91" i="24"/>
  <c r="M95" i="24"/>
  <c r="M76" i="24"/>
  <c r="M78" i="24"/>
  <c r="M80" i="24"/>
  <c r="M60" i="24"/>
  <c r="M28" i="24"/>
  <c r="M98" i="24"/>
  <c r="M62" i="24"/>
  <c r="M64" i="24"/>
  <c r="M66" i="24"/>
  <c r="M68" i="24"/>
  <c r="M70" i="24"/>
  <c r="M72" i="24"/>
  <c r="M54" i="24"/>
  <c r="M56" i="24"/>
  <c r="M50" i="24"/>
  <c r="M104" i="24"/>
  <c r="M97" i="24"/>
  <c r="M25" i="24"/>
  <c r="M81" i="24"/>
  <c r="M73" i="24"/>
  <c r="M93" i="24"/>
  <c r="M49" i="24"/>
  <c r="M75" i="24"/>
  <c r="M53" i="24"/>
  <c r="M77" i="24"/>
  <c r="M79" i="24"/>
  <c r="M30" i="24"/>
  <c r="M27" i="24"/>
  <c r="M4" i="24"/>
  <c r="N2" i="24"/>
  <c r="N43" i="24"/>
  <c r="N42" i="24"/>
  <c r="N44" i="24"/>
  <c r="N40" i="24"/>
  <c r="N24" i="24"/>
  <c r="N96" i="24"/>
  <c r="N97" i="24"/>
  <c r="N37" i="24"/>
  <c r="N34" i="24"/>
  <c r="N99" i="24"/>
  <c r="N101" i="24"/>
  <c r="N103" i="24"/>
  <c r="N51" i="24"/>
  <c r="N83" i="24"/>
  <c r="N57" i="24"/>
  <c r="N59" i="24"/>
  <c r="N32" i="24"/>
  <c r="N75" i="24"/>
  <c r="N77" i="24"/>
  <c r="N79" i="24"/>
  <c r="N81" i="24"/>
  <c r="N73" i="24"/>
  <c r="N38" i="24"/>
  <c r="N29" i="24"/>
  <c r="N23" i="24"/>
  <c r="N61" i="24"/>
  <c r="N63" i="24"/>
  <c r="N65" i="24"/>
  <c r="N67" i="24"/>
  <c r="N69" i="24"/>
  <c r="N71" i="24"/>
  <c r="N55" i="24"/>
  <c r="N35" i="24"/>
  <c r="N39" i="24"/>
  <c r="N95" i="24"/>
  <c r="N100" i="24"/>
  <c r="N102" i="24"/>
  <c r="N49" i="24"/>
  <c r="N53" i="24"/>
  <c r="N98" i="24"/>
  <c r="N94" i="24"/>
  <c r="N41" i="24"/>
  <c r="N104" i="24"/>
  <c r="N82" i="24"/>
  <c r="N74" i="24"/>
  <c r="N58" i="24"/>
  <c r="N31" i="24"/>
  <c r="N109" i="24"/>
  <c r="N89" i="24"/>
  <c r="N91" i="24"/>
  <c r="N50" i="24"/>
  <c r="N110" i="24"/>
  <c r="N76" i="24"/>
  <c r="N78" i="24"/>
  <c r="N80" i="24"/>
  <c r="N60" i="24"/>
  <c r="N25" i="24"/>
  <c r="N111" i="24"/>
  <c r="N62" i="24"/>
  <c r="N64" i="24"/>
  <c r="N66" i="24"/>
  <c r="N68" i="24"/>
  <c r="N70" i="24"/>
  <c r="N72" i="24"/>
  <c r="N54" i="24"/>
  <c r="N56" i="24"/>
  <c r="N28" i="24"/>
  <c r="N90" i="24"/>
  <c r="N92" i="24"/>
  <c r="N93" i="24"/>
  <c r="N84" i="24"/>
  <c r="N88" i="24"/>
  <c r="N27" i="24"/>
  <c r="N30" i="24"/>
  <c r="N4" i="24"/>
  <c r="O2" i="24"/>
  <c r="O43" i="24"/>
  <c r="O42" i="24"/>
  <c r="O40" i="24"/>
  <c r="O39" i="24"/>
  <c r="O93" i="24"/>
  <c r="O62" i="24"/>
  <c r="O64" i="24"/>
  <c r="O66" i="24"/>
  <c r="O68" i="24"/>
  <c r="O70" i="24"/>
  <c r="O72" i="24"/>
  <c r="O54" i="24"/>
  <c r="O56" i="24"/>
  <c r="O97" i="24"/>
  <c r="O32" i="24"/>
  <c r="O34" i="24"/>
  <c r="O24" i="24"/>
  <c r="O99" i="24"/>
  <c r="O101" i="24"/>
  <c r="O103" i="24"/>
  <c r="O51" i="24"/>
  <c r="O23" i="24"/>
  <c r="O88" i="24"/>
  <c r="O90" i="24"/>
  <c r="O92" i="24"/>
  <c r="O84" i="24"/>
  <c r="O95" i="24"/>
  <c r="O75" i="24"/>
  <c r="O77" i="24"/>
  <c r="O79" i="24"/>
  <c r="O81" i="24"/>
  <c r="O73" i="24"/>
  <c r="O38" i="24"/>
  <c r="O104" i="24"/>
  <c r="O109" i="24"/>
  <c r="O110" i="24"/>
  <c r="O100" i="24"/>
  <c r="O102" i="24"/>
  <c r="O49" i="24"/>
  <c r="O53" i="24"/>
  <c r="O111" i="24"/>
  <c r="O94" i="24"/>
  <c r="O41" i="24"/>
  <c r="O96" i="24"/>
  <c r="O50" i="24"/>
  <c r="O82" i="24"/>
  <c r="O74" i="24"/>
  <c r="O58" i="24"/>
  <c r="O25" i="24"/>
  <c r="O31" i="24"/>
  <c r="O89" i="24"/>
  <c r="O91" i="24"/>
  <c r="O28" i="24"/>
  <c r="O37" i="24"/>
  <c r="O76" i="24"/>
  <c r="O78" i="24"/>
  <c r="O80" i="24"/>
  <c r="O60" i="24"/>
  <c r="O67" i="24"/>
  <c r="O55" i="24"/>
  <c r="O98" i="24"/>
  <c r="O69" i="24"/>
  <c r="O83" i="24"/>
  <c r="O71" i="24"/>
  <c r="O61" i="24"/>
  <c r="O63" i="24"/>
  <c r="O57" i="24"/>
  <c r="O35" i="24"/>
  <c r="O59" i="24"/>
  <c r="O29" i="24"/>
  <c r="O65" i="24"/>
  <c r="O44" i="24"/>
  <c r="O27" i="24"/>
  <c r="O30" i="24"/>
  <c r="O4" i="24"/>
  <c r="P2" i="24"/>
  <c r="P44" i="24"/>
  <c r="P43" i="24"/>
  <c r="P42" i="24"/>
  <c r="P40" i="24"/>
  <c r="P39" i="24"/>
  <c r="P76" i="24"/>
  <c r="P78" i="24"/>
  <c r="P80" i="24"/>
  <c r="P60" i="24"/>
  <c r="P93" i="24"/>
  <c r="P62" i="24"/>
  <c r="P64" i="24"/>
  <c r="P66" i="24"/>
  <c r="P68" i="24"/>
  <c r="P70" i="24"/>
  <c r="P72" i="24"/>
  <c r="P54" i="24"/>
  <c r="P56" i="24"/>
  <c r="P97" i="24"/>
  <c r="P29" i="24"/>
  <c r="P95" i="24"/>
  <c r="P99" i="24"/>
  <c r="P101" i="24"/>
  <c r="P103" i="24"/>
  <c r="P51" i="24"/>
  <c r="P104" i="24"/>
  <c r="P83" i="24"/>
  <c r="P57" i="24"/>
  <c r="P59" i="24"/>
  <c r="P109" i="24"/>
  <c r="P88" i="24"/>
  <c r="P90" i="24"/>
  <c r="P92" i="24"/>
  <c r="P111" i="24"/>
  <c r="P32" i="24"/>
  <c r="P28" i="24"/>
  <c r="P24" i="24"/>
  <c r="P37" i="24"/>
  <c r="P50" i="24"/>
  <c r="P100" i="24"/>
  <c r="P102" i="24"/>
  <c r="P49" i="24"/>
  <c r="P53" i="24"/>
  <c r="P25" i="24"/>
  <c r="P94" i="24"/>
  <c r="P41" i="24"/>
  <c r="P23" i="24"/>
  <c r="P96" i="24"/>
  <c r="P82" i="24"/>
  <c r="P74" i="24"/>
  <c r="P58" i="24"/>
  <c r="P31" i="24"/>
  <c r="P89" i="24"/>
  <c r="P91" i="24"/>
  <c r="P84" i="24"/>
  <c r="P81" i="24"/>
  <c r="P67" i="24"/>
  <c r="P98" i="24"/>
  <c r="P55" i="24"/>
  <c r="P38" i="24"/>
  <c r="P73" i="24"/>
  <c r="P69" i="24"/>
  <c r="P34" i="24"/>
  <c r="P71" i="24"/>
  <c r="P61" i="24"/>
  <c r="P75" i="24"/>
  <c r="P77" i="24"/>
  <c r="P63" i="24"/>
  <c r="P79" i="24"/>
  <c r="P65" i="24"/>
  <c r="P110" i="24"/>
  <c r="P35" i="24"/>
  <c r="P30" i="24"/>
  <c r="P27" i="24"/>
  <c r="H124" i="24"/>
  <c r="P4" i="24"/>
  <c r="J42" i="29" l="1"/>
  <c r="P21" i="24"/>
  <c r="S27" i="24"/>
  <c r="S30" i="24"/>
  <c r="S35" i="24"/>
  <c r="P36" i="24"/>
  <c r="S65" i="24"/>
  <c r="S79" i="24"/>
  <c r="S63" i="24"/>
  <c r="S77" i="24"/>
  <c r="S75" i="24"/>
  <c r="S61" i="24"/>
  <c r="S71" i="24"/>
  <c r="S34" i="24"/>
  <c r="S69" i="24"/>
  <c r="S73" i="24"/>
  <c r="S38" i="24"/>
  <c r="S55" i="24"/>
  <c r="S98" i="24"/>
  <c r="S67" i="24"/>
  <c r="S81" i="24"/>
  <c r="S84" i="24"/>
  <c r="S91" i="24"/>
  <c r="S89" i="24"/>
  <c r="S31" i="24"/>
  <c r="S58" i="24"/>
  <c r="S74" i="24"/>
  <c r="S82" i="24"/>
  <c r="S96" i="24"/>
  <c r="P127" i="24"/>
  <c r="S23" i="24"/>
  <c r="S41" i="24"/>
  <c r="S94" i="24"/>
  <c r="P45" i="24"/>
  <c r="S25" i="24"/>
  <c r="S53" i="24"/>
  <c r="S49" i="24"/>
  <c r="S102" i="24"/>
  <c r="S100" i="24"/>
  <c r="S50" i="24"/>
  <c r="P116" i="24"/>
  <c r="P118" i="24"/>
  <c r="S37" i="24"/>
  <c r="S24" i="24"/>
  <c r="S28" i="24"/>
  <c r="P26" i="24"/>
  <c r="P126" i="24"/>
  <c r="P128" i="24" s="1"/>
  <c r="S32" i="24"/>
  <c r="P33" i="24"/>
  <c r="S92" i="24"/>
  <c r="S90" i="24"/>
  <c r="S88" i="24"/>
  <c r="P112" i="24"/>
  <c r="S59" i="24"/>
  <c r="S57" i="24"/>
  <c r="S83" i="24"/>
  <c r="S104" i="24"/>
  <c r="S51" i="24"/>
  <c r="S103" i="24"/>
  <c r="S101" i="24"/>
  <c r="S99" i="24"/>
  <c r="P105" i="24"/>
  <c r="S95" i="24"/>
  <c r="S29" i="24"/>
  <c r="S97" i="24"/>
  <c r="S56" i="24"/>
  <c r="S54" i="24"/>
  <c r="P52" i="24"/>
  <c r="S72" i="24"/>
  <c r="S70" i="24"/>
  <c r="S68" i="24"/>
  <c r="S66" i="24"/>
  <c r="S64" i="24"/>
  <c r="S62" i="24"/>
  <c r="S93" i="24"/>
  <c r="S60" i="24"/>
  <c r="S80" i="24"/>
  <c r="S78" i="24"/>
  <c r="S76" i="24"/>
  <c r="S39" i="24"/>
  <c r="P119" i="24"/>
  <c r="S40" i="24"/>
  <c r="S42" i="24"/>
  <c r="S43" i="24"/>
  <c r="H67" i="26"/>
  <c r="H6" i="33"/>
  <c r="I7" i="33" s="1"/>
  <c r="S44" i="24"/>
  <c r="O21" i="24"/>
  <c r="G6" i="33"/>
  <c r="H7" i="33" s="1"/>
  <c r="G67" i="26"/>
  <c r="H68" i="26" s="1"/>
  <c r="O45" i="24"/>
  <c r="O36" i="24"/>
  <c r="O118" i="24"/>
  <c r="O116" i="24"/>
  <c r="O112" i="24"/>
  <c r="O105" i="24"/>
  <c r="O127" i="24"/>
  <c r="O126" i="24"/>
  <c r="O128" i="24" s="1"/>
  <c r="O26" i="24"/>
  <c r="O33" i="24"/>
  <c r="O52" i="24"/>
  <c r="O119" i="24"/>
  <c r="N21" i="24"/>
  <c r="N52" i="24"/>
  <c r="N116" i="24"/>
  <c r="N112" i="24"/>
  <c r="N105" i="24"/>
  <c r="N36" i="24"/>
  <c r="N127" i="24"/>
  <c r="N26" i="24"/>
  <c r="N126" i="24"/>
  <c r="N128" i="24" s="1"/>
  <c r="N33" i="24"/>
  <c r="N118" i="24"/>
  <c r="N119" i="24"/>
  <c r="F67" i="26"/>
  <c r="G68" i="26" s="1"/>
  <c r="F6" i="33"/>
  <c r="G7" i="33" s="1"/>
  <c r="N45" i="24"/>
  <c r="M21" i="24"/>
  <c r="R27" i="24"/>
  <c r="R30" i="24"/>
  <c r="R79" i="24"/>
  <c r="R77" i="24"/>
  <c r="R53" i="24"/>
  <c r="R75" i="24"/>
  <c r="R49" i="24"/>
  <c r="R93" i="24"/>
  <c r="R73" i="24"/>
  <c r="R81" i="24"/>
  <c r="M45" i="24"/>
  <c r="R25" i="24"/>
  <c r="R97" i="24"/>
  <c r="R104" i="24"/>
  <c r="M116" i="24"/>
  <c r="R50" i="24"/>
  <c r="R56" i="24"/>
  <c r="R54" i="24"/>
  <c r="M52" i="24"/>
  <c r="R72" i="24"/>
  <c r="R70" i="24"/>
  <c r="R68" i="24"/>
  <c r="R66" i="24"/>
  <c r="R64" i="24"/>
  <c r="R62" i="24"/>
  <c r="R98" i="24"/>
  <c r="R28" i="24"/>
  <c r="R60" i="24"/>
  <c r="R80" i="24"/>
  <c r="R78" i="24"/>
  <c r="R76" i="24"/>
  <c r="R95" i="24"/>
  <c r="M105" i="24"/>
  <c r="R91" i="24"/>
  <c r="R89" i="24"/>
  <c r="R31" i="24"/>
  <c r="R58" i="24"/>
  <c r="R74" i="24"/>
  <c r="R82" i="24"/>
  <c r="R23" i="24"/>
  <c r="M127" i="24"/>
  <c r="R41" i="24"/>
  <c r="R94" i="24"/>
  <c r="R24" i="24"/>
  <c r="R102" i="24"/>
  <c r="R100" i="24"/>
  <c r="R32" i="24"/>
  <c r="M33" i="24"/>
  <c r="M26" i="24"/>
  <c r="M126" i="24"/>
  <c r="M128" i="24" s="1"/>
  <c r="R40" i="24"/>
  <c r="M119" i="24"/>
  <c r="M36" i="24"/>
  <c r="R35" i="24"/>
  <c r="R55" i="24"/>
  <c r="R71" i="24"/>
  <c r="R69" i="24"/>
  <c r="R67" i="24"/>
  <c r="R65" i="24"/>
  <c r="R63" i="24"/>
  <c r="R61" i="24"/>
  <c r="R29" i="24"/>
  <c r="R92" i="24"/>
  <c r="R90" i="24"/>
  <c r="R88" i="24"/>
  <c r="R59" i="24"/>
  <c r="R57" i="24"/>
  <c r="R83" i="24"/>
  <c r="R96" i="24"/>
  <c r="R51" i="24"/>
  <c r="R84" i="24"/>
  <c r="R103" i="24"/>
  <c r="R101" i="24"/>
  <c r="R99" i="24"/>
  <c r="R34" i="24"/>
  <c r="M112" i="24"/>
  <c r="R39" i="24"/>
  <c r="E6" i="33"/>
  <c r="F7" i="33" s="1"/>
  <c r="E67" i="26"/>
  <c r="F68" i="26" s="1"/>
  <c r="R44" i="24"/>
  <c r="R42" i="24"/>
  <c r="R38" i="24"/>
  <c r="C51" i="26"/>
  <c r="R37" i="24"/>
  <c r="R43" i="24"/>
  <c r="L21" i="24"/>
  <c r="L36" i="24"/>
  <c r="L127" i="24"/>
  <c r="L52" i="24"/>
  <c r="L26" i="24"/>
  <c r="L33" i="24"/>
  <c r="L126" i="24"/>
  <c r="L128" i="24" s="1"/>
  <c r="L118" i="24"/>
  <c r="L112" i="24"/>
  <c r="M118" i="24"/>
  <c r="L105" i="24"/>
  <c r="L116" i="24"/>
  <c r="L119" i="24"/>
  <c r="D6" i="33"/>
  <c r="E7" i="33" s="1"/>
  <c r="L45" i="24"/>
  <c r="D67" i="26"/>
  <c r="E68" i="26" s="1"/>
  <c r="K21" i="24"/>
  <c r="K52" i="24"/>
  <c r="K112" i="24"/>
  <c r="K118" i="24"/>
  <c r="K36" i="24"/>
  <c r="K105" i="24"/>
  <c r="K127" i="24"/>
  <c r="K116" i="24"/>
  <c r="K26" i="24"/>
  <c r="K33" i="24"/>
  <c r="K126" i="24"/>
  <c r="K128" i="24" s="1"/>
  <c r="K119" i="24"/>
  <c r="C6" i="33"/>
  <c r="D7" i="33" s="1"/>
  <c r="K45" i="24"/>
  <c r="C67" i="26"/>
  <c r="D68" i="26" s="1"/>
  <c r="I21" i="24"/>
  <c r="Q93" i="24"/>
  <c r="Q60" i="24"/>
  <c r="Q49" i="24"/>
  <c r="Q57" i="24"/>
  <c r="I112" i="24"/>
  <c r="Q104" i="24"/>
  <c r="I127" i="24"/>
  <c r="Q54" i="24"/>
  <c r="I52" i="24"/>
  <c r="Q98" i="24"/>
  <c r="Q95" i="24"/>
  <c r="I105" i="24"/>
  <c r="I26" i="24"/>
  <c r="Q26" i="24" s="1"/>
  <c r="I33" i="24"/>
  <c r="I126" i="24"/>
  <c r="I128" i="24" s="1"/>
  <c r="Q74" i="24"/>
  <c r="Q82" i="24"/>
  <c r="Q25" i="24"/>
  <c r="I116" i="24"/>
  <c r="Q35" i="24"/>
  <c r="I36" i="24"/>
  <c r="Q84" i="24"/>
  <c r="Q73" i="24"/>
  <c r="Q42" i="24"/>
  <c r="Q39" i="24"/>
  <c r="I119" i="24"/>
  <c r="Q44" i="24"/>
  <c r="I6" i="33" s="1"/>
  <c r="I45" i="24"/>
  <c r="C12" i="21"/>
  <c r="C18" i="21"/>
  <c r="C23" i="21"/>
  <c r="L18" i="21"/>
  <c r="L12" i="21"/>
  <c r="L23" i="21"/>
  <c r="J118" i="24"/>
  <c r="J26" i="24"/>
  <c r="J33" i="24"/>
  <c r="J126" i="24"/>
  <c r="J128" i="24" s="1"/>
  <c r="J52" i="24"/>
  <c r="J112" i="24"/>
  <c r="J127" i="24"/>
  <c r="J105" i="24"/>
  <c r="J36" i="24"/>
  <c r="J116" i="24"/>
  <c r="J119" i="24"/>
  <c r="J45" i="24"/>
  <c r="B69" i="5"/>
  <c r="B76" i="28"/>
  <c r="B77" i="28"/>
  <c r="B76" i="5"/>
  <c r="B75" i="2"/>
  <c r="B68" i="5"/>
  <c r="B71" i="5"/>
  <c r="H25" i="29"/>
  <c r="C25" i="29"/>
  <c r="B71" i="28"/>
  <c r="B74" i="5"/>
  <c r="B71" i="2"/>
  <c r="B68" i="2"/>
  <c r="B77" i="2"/>
  <c r="J43" i="29"/>
  <c r="B72" i="28"/>
  <c r="B70" i="2"/>
  <c r="E7" i="27"/>
  <c r="B75" i="28"/>
  <c r="AO7" i="27"/>
  <c r="B68" i="28"/>
  <c r="J21" i="24"/>
  <c r="J86" i="24" s="1"/>
  <c r="B69" i="28"/>
  <c r="B72" i="2"/>
  <c r="B73" i="2"/>
  <c r="B75" i="5"/>
  <c r="W7" i="27"/>
  <c r="B74" i="2"/>
  <c r="B77" i="5"/>
  <c r="B70" i="28"/>
  <c r="B70" i="5"/>
  <c r="B69" i="2"/>
  <c r="B76" i="2"/>
  <c r="B74" i="28"/>
  <c r="M13" i="2"/>
  <c r="AL13" i="2"/>
  <c r="L31" i="18"/>
  <c r="AD2" i="18"/>
  <c r="AD31" i="18" s="1"/>
  <c r="U2" i="18"/>
  <c r="U31" i="18" s="1"/>
  <c r="L46" i="18"/>
  <c r="U46" i="18"/>
  <c r="AC2" i="18"/>
  <c r="AC31" i="18" s="1"/>
  <c r="K31" i="18"/>
  <c r="T2" i="18"/>
  <c r="T31" i="18" s="1"/>
  <c r="K46" i="18"/>
  <c r="T46" i="18"/>
  <c r="P31" i="18"/>
  <c r="P78" i="18"/>
  <c r="AM14" i="28"/>
  <c r="N14" i="28"/>
  <c r="P14" i="2"/>
  <c r="AO14" i="2"/>
  <c r="AO190" i="2" s="1"/>
  <c r="AH162" i="2"/>
  <c r="AG158" i="2"/>
  <c r="J13" i="5"/>
  <c r="L8" i="27"/>
  <c r="F8" i="27"/>
  <c r="J13" i="28"/>
  <c r="J13" i="2"/>
  <c r="H9" i="21"/>
  <c r="Q9" i="21"/>
  <c r="AN14" i="2"/>
  <c r="AN190" i="2" s="1"/>
  <c r="O14" i="2"/>
  <c r="I13" i="5"/>
  <c r="I13" i="28"/>
  <c r="K8" i="27"/>
  <c r="I13" i="2"/>
  <c r="E8" i="27"/>
  <c r="P9" i="21"/>
  <c r="G9" i="21"/>
  <c r="AR14" i="28"/>
  <c r="S14" i="28"/>
  <c r="Y159" i="28"/>
  <c r="X158" i="28"/>
  <c r="M13" i="28"/>
  <c r="AL13" i="28"/>
  <c r="V2" i="18"/>
  <c r="V31" i="18" s="1"/>
  <c r="M31" i="18"/>
  <c r="AE2" i="18"/>
  <c r="AE31" i="18" s="1"/>
  <c r="M46" i="18"/>
  <c r="V46" i="18"/>
  <c r="AP14" i="28"/>
  <c r="Q14" i="28"/>
  <c r="AN14" i="5"/>
  <c r="O14" i="5"/>
  <c r="Y31" i="18"/>
  <c r="Y78" i="18"/>
  <c r="N14" i="2"/>
  <c r="AM14" i="2"/>
  <c r="AM190" i="2" s="1"/>
  <c r="M13" i="5"/>
  <c r="AL13" i="5"/>
  <c r="AG158" i="5"/>
  <c r="AH159" i="5"/>
  <c r="U14" i="28"/>
  <c r="AT14" i="28"/>
  <c r="Z159" i="5"/>
  <c r="Y158" i="5"/>
  <c r="P14" i="28"/>
  <c r="AO14" i="28"/>
  <c r="J159" i="5"/>
  <c r="I158" i="5"/>
  <c r="Y162" i="2"/>
  <c r="X158" i="2"/>
  <c r="AK14" i="5"/>
  <c r="L14" i="5"/>
  <c r="O14" i="28"/>
  <c r="AN14" i="28"/>
  <c r="R14" i="2"/>
  <c r="AQ14" i="2"/>
  <c r="AQ190" i="2" s="1"/>
  <c r="Q14" i="2"/>
  <c r="AP14" i="2"/>
  <c r="AP190" i="2" s="1"/>
  <c r="H159" i="28"/>
  <c r="G158" i="28"/>
  <c r="J31" i="18"/>
  <c r="S2" i="18"/>
  <c r="AB2" i="18"/>
  <c r="J46" i="18"/>
  <c r="J78" i="18"/>
  <c r="S46" i="18"/>
  <c r="U14" i="2"/>
  <c r="AT14" i="2"/>
  <c r="AK14" i="2"/>
  <c r="L14" i="2"/>
  <c r="R2" i="18"/>
  <c r="AA2" i="18"/>
  <c r="I31" i="18"/>
  <c r="I46" i="18"/>
  <c r="I78" i="18"/>
  <c r="R46" i="18"/>
  <c r="R159" i="5"/>
  <c r="Q158" i="5"/>
  <c r="X2" i="18"/>
  <c r="O2" i="18"/>
  <c r="F31" i="18"/>
  <c r="F46" i="18"/>
  <c r="X46" i="18" s="1"/>
  <c r="O46" i="18"/>
  <c r="F78" i="18"/>
  <c r="K13" i="5"/>
  <c r="M8" i="27"/>
  <c r="G8" i="27"/>
  <c r="K13" i="28"/>
  <c r="K13" i="2"/>
  <c r="Z2" i="18"/>
  <c r="Q2" i="18"/>
  <c r="H31" i="18"/>
  <c r="H46" i="18"/>
  <c r="Z46" i="18" s="1"/>
  <c r="Q46" i="18"/>
  <c r="H78" i="18"/>
  <c r="J8" i="27"/>
  <c r="H13" i="28"/>
  <c r="D8" i="27"/>
  <c r="H13" i="5"/>
  <c r="H13" i="2"/>
  <c r="O9" i="21"/>
  <c r="F9" i="21"/>
  <c r="U14" i="5"/>
  <c r="AT14" i="5"/>
  <c r="L14" i="28"/>
  <c r="AK14" i="28"/>
  <c r="R159" i="28"/>
  <c r="Q158" i="28"/>
  <c r="G13" i="5"/>
  <c r="C8" i="27"/>
  <c r="G13" i="2"/>
  <c r="G13" i="28"/>
  <c r="I8" i="27"/>
  <c r="N9" i="21"/>
  <c r="E9" i="21"/>
  <c r="AQ14" i="28"/>
  <c r="R14" i="28"/>
  <c r="N14" i="5"/>
  <c r="AM14" i="5"/>
  <c r="AO14" i="5"/>
  <c r="P14" i="5"/>
  <c r="D9" i="21"/>
  <c r="F13" i="5"/>
  <c r="M9" i="21"/>
  <c r="F13" i="28"/>
  <c r="F13" i="2"/>
  <c r="S14" i="5"/>
  <c r="AR14" i="5"/>
  <c r="S14" i="2"/>
  <c r="AR14" i="2"/>
  <c r="AR190" i="2" s="1"/>
  <c r="Q162" i="2"/>
  <c r="P158" i="2"/>
  <c r="AQ14" i="5"/>
  <c r="R14" i="5"/>
  <c r="D13" i="5"/>
  <c r="B9" i="21"/>
  <c r="K9" i="21"/>
  <c r="D13" i="28"/>
  <c r="D13" i="2"/>
  <c r="AP14" i="5"/>
  <c r="Q14" i="5"/>
  <c r="AG159" i="28"/>
  <c r="AF158" i="28"/>
  <c r="AL69" i="5"/>
  <c r="AL70" i="2"/>
  <c r="AL76" i="2"/>
  <c r="J156" i="28"/>
  <c r="J130" i="28"/>
  <c r="J78" i="28"/>
  <c r="J65" i="28"/>
  <c r="J117" i="28"/>
  <c r="J91" i="28"/>
  <c r="J52" i="28"/>
  <c r="J39" i="28"/>
  <c r="J26" i="28"/>
  <c r="J104" i="28"/>
  <c r="J143" i="28"/>
  <c r="AL63" i="28"/>
  <c r="AL64" i="28"/>
  <c r="AL58" i="28"/>
  <c r="AL59" i="28"/>
  <c r="AL62" i="28"/>
  <c r="AL55" i="28"/>
  <c r="AL56" i="28"/>
  <c r="AL57" i="28"/>
  <c r="AL61" i="28"/>
  <c r="AL50" i="28"/>
  <c r="AL48" i="28"/>
  <c r="AL44" i="28"/>
  <c r="AL43" i="28"/>
  <c r="AL42" i="28"/>
  <c r="AL49" i="28"/>
  <c r="AL51" i="28"/>
  <c r="AL46" i="28"/>
  <c r="AL45" i="28"/>
  <c r="AL32" i="28"/>
  <c r="AL138" i="28"/>
  <c r="AL151" i="28"/>
  <c r="AL164" i="28"/>
  <c r="AL99" i="28"/>
  <c r="AL86" i="28"/>
  <c r="AL73" i="28"/>
  <c r="AL20" i="28"/>
  <c r="AL47" i="28"/>
  <c r="AL25" i="28"/>
  <c r="AL60" i="28"/>
  <c r="AL17" i="28"/>
  <c r="AL18" i="28"/>
  <c r="AL22" i="28"/>
  <c r="AL23" i="28"/>
  <c r="AL24" i="28"/>
  <c r="AL34" i="28"/>
  <c r="AL16" i="28"/>
  <c r="AL19" i="28"/>
  <c r="AL112" i="28"/>
  <c r="AL125" i="28"/>
  <c r="AL21" i="28"/>
  <c r="AL36" i="28"/>
  <c r="AL31" i="28"/>
  <c r="AL37" i="28"/>
  <c r="AL33" i="28"/>
  <c r="AL38" i="28"/>
  <c r="AL29" i="28"/>
  <c r="AL30" i="28"/>
  <c r="AL35" i="28"/>
  <c r="G130" i="5"/>
  <c r="G78" i="5"/>
  <c r="G39" i="5"/>
  <c r="G26" i="5"/>
  <c r="G104" i="5"/>
  <c r="G52" i="5"/>
  <c r="G143" i="5"/>
  <c r="G65" i="5"/>
  <c r="G156" i="5"/>
  <c r="G91" i="5"/>
  <c r="G117" i="5"/>
  <c r="G169" i="5"/>
  <c r="Q17" i="21"/>
  <c r="Q16" i="21"/>
  <c r="Q22" i="21"/>
  <c r="Q11" i="21"/>
  <c r="Q10" i="21"/>
  <c r="Q21" i="21"/>
  <c r="M22" i="21"/>
  <c r="M21" i="21"/>
  <c r="M17" i="21"/>
  <c r="M10" i="21"/>
  <c r="M11" i="21"/>
  <c r="M16" i="21"/>
  <c r="J36" i="27"/>
  <c r="J46" i="27"/>
  <c r="J27" i="27"/>
  <c r="J37" i="27"/>
  <c r="J38" i="27"/>
  <c r="J49" i="27"/>
  <c r="J30" i="27"/>
  <c r="J40" i="27"/>
  <c r="J14" i="27"/>
  <c r="J50" i="27"/>
  <c r="J41" i="27"/>
  <c r="J33" i="27"/>
  <c r="J51" i="27"/>
  <c r="J42" i="27"/>
  <c r="J34" i="27"/>
  <c r="J48" i="27"/>
  <c r="J29" i="27"/>
  <c r="J17" i="27"/>
  <c r="J47" i="27"/>
  <c r="J24" i="27"/>
  <c r="J39" i="27"/>
  <c r="J25" i="27"/>
  <c r="J15" i="27"/>
  <c r="J31" i="27"/>
  <c r="J23" i="27"/>
  <c r="J16" i="27"/>
  <c r="J22" i="27"/>
  <c r="J28" i="27"/>
  <c r="J12" i="27"/>
  <c r="J10" i="27"/>
  <c r="J19" i="27"/>
  <c r="J11" i="27"/>
  <c r="J13" i="27"/>
  <c r="J9" i="27"/>
  <c r="J44" i="27"/>
  <c r="J52" i="27"/>
  <c r="J35" i="27"/>
  <c r="J18" i="27"/>
  <c r="J26" i="27"/>
  <c r="J45" i="27"/>
  <c r="J53" i="27"/>
  <c r="F169" i="28"/>
  <c r="F156" i="28"/>
  <c r="F65" i="28"/>
  <c r="F91" i="28"/>
  <c r="F104" i="28"/>
  <c r="F39" i="28"/>
  <c r="F78" i="28"/>
  <c r="F52" i="28"/>
  <c r="F26" i="28"/>
  <c r="F130" i="28"/>
  <c r="F143" i="28"/>
  <c r="F117" i="28"/>
  <c r="AL76" i="28"/>
  <c r="E37" i="27"/>
  <c r="E46" i="27"/>
  <c r="E27" i="27"/>
  <c r="E36" i="27"/>
  <c r="E10" i="27"/>
  <c r="E13" i="27"/>
  <c r="E19" i="27"/>
  <c r="E11" i="27"/>
  <c r="E12" i="27"/>
  <c r="E9" i="27"/>
  <c r="E40" i="27"/>
  <c r="E42" i="27"/>
  <c r="E22" i="27"/>
  <c r="E35" i="27"/>
  <c r="E17" i="27"/>
  <c r="E16" i="27"/>
  <c r="E15" i="27"/>
  <c r="E23" i="27"/>
  <c r="E31" i="27"/>
  <c r="E26" i="27"/>
  <c r="E34" i="27"/>
  <c r="E39" i="27"/>
  <c r="E50" i="27"/>
  <c r="E45" i="27"/>
  <c r="E53" i="27"/>
  <c r="E25" i="27"/>
  <c r="E44" i="27"/>
  <c r="E52" i="27"/>
  <c r="E14" i="27"/>
  <c r="E24" i="27"/>
  <c r="E51" i="27"/>
  <c r="E33" i="27"/>
  <c r="E41" i="27"/>
  <c r="E30" i="27"/>
  <c r="E49" i="27"/>
  <c r="E18" i="27"/>
  <c r="E29" i="27"/>
  <c r="E48" i="27"/>
  <c r="E38" i="27"/>
  <c r="E28" i="27"/>
  <c r="E47" i="27"/>
  <c r="AL74" i="28"/>
  <c r="J169" i="2"/>
  <c r="J26" i="2"/>
  <c r="J117" i="2"/>
  <c r="J65" i="2"/>
  <c r="J91" i="2"/>
  <c r="J156" i="2"/>
  <c r="J52" i="2"/>
  <c r="J39" i="2"/>
  <c r="J143" i="2"/>
  <c r="J104" i="2"/>
  <c r="J78" i="2"/>
  <c r="J130" i="2"/>
  <c r="M104" i="28"/>
  <c r="M130" i="28"/>
  <c r="M91" i="28"/>
  <c r="M78" i="28"/>
  <c r="M52" i="28"/>
  <c r="M39" i="28"/>
  <c r="M65" i="28"/>
  <c r="M26" i="28"/>
  <c r="M143" i="28"/>
  <c r="M169" i="28"/>
  <c r="M117" i="28"/>
  <c r="M156" i="28"/>
  <c r="I169" i="5"/>
  <c r="D22" i="21"/>
  <c r="D17" i="21"/>
  <c r="D21" i="21"/>
  <c r="D16" i="21"/>
  <c r="D10" i="21"/>
  <c r="D11" i="21"/>
  <c r="C53" i="27"/>
  <c r="C45" i="27"/>
  <c r="C26" i="27"/>
  <c r="C36" i="27"/>
  <c r="C46" i="27"/>
  <c r="C27" i="27"/>
  <c r="C47" i="27"/>
  <c r="C28" i="27"/>
  <c r="C18" i="27"/>
  <c r="C39" i="27"/>
  <c r="C49" i="27"/>
  <c r="C30" i="27"/>
  <c r="C22" i="27"/>
  <c r="C50" i="27"/>
  <c r="C31" i="27"/>
  <c r="C41" i="27"/>
  <c r="C14" i="27"/>
  <c r="C51" i="27"/>
  <c r="C38" i="27"/>
  <c r="C33" i="27"/>
  <c r="C48" i="27"/>
  <c r="C29" i="27"/>
  <c r="C15" i="27"/>
  <c r="C16" i="27"/>
  <c r="C24" i="27"/>
  <c r="C17" i="27"/>
  <c r="C37" i="27"/>
  <c r="C23" i="27"/>
  <c r="C40" i="27"/>
  <c r="C19" i="27"/>
  <c r="C11" i="27"/>
  <c r="C9" i="27"/>
  <c r="C13" i="27"/>
  <c r="C12" i="27"/>
  <c r="C10" i="27"/>
  <c r="C34" i="27"/>
  <c r="C42" i="27"/>
  <c r="C25" i="27"/>
  <c r="C44" i="27"/>
  <c r="C52" i="27"/>
  <c r="C35" i="27"/>
  <c r="G78" i="2"/>
  <c r="G169" i="2"/>
  <c r="G117" i="2"/>
  <c r="G156" i="2"/>
  <c r="G52" i="2"/>
  <c r="G39" i="2"/>
  <c r="G91" i="2"/>
  <c r="G26" i="2"/>
  <c r="G104" i="2"/>
  <c r="G65" i="2"/>
  <c r="G143" i="2"/>
  <c r="G130" i="2"/>
  <c r="AL77" i="28"/>
  <c r="AL75" i="28"/>
  <c r="H16" i="21"/>
  <c r="H10" i="21"/>
  <c r="H11" i="21"/>
  <c r="H21" i="21"/>
  <c r="H17" i="21"/>
  <c r="H22" i="21"/>
  <c r="AL76" i="5"/>
  <c r="F143" i="5"/>
  <c r="F104" i="5"/>
  <c r="F130" i="5"/>
  <c r="F65" i="5"/>
  <c r="F78" i="5"/>
  <c r="F39" i="5"/>
  <c r="F26" i="5"/>
  <c r="F52" i="5"/>
  <c r="F156" i="5"/>
  <c r="F91" i="5"/>
  <c r="F117" i="5"/>
  <c r="F169" i="5"/>
  <c r="AL75" i="2"/>
  <c r="AL68" i="28"/>
  <c r="AL68" i="5"/>
  <c r="G117" i="28"/>
  <c r="G130" i="28"/>
  <c r="G78" i="28"/>
  <c r="G39" i="28"/>
  <c r="G65" i="28"/>
  <c r="G104" i="28"/>
  <c r="G52" i="28"/>
  <c r="G26" i="28"/>
  <c r="G143" i="28"/>
  <c r="G156" i="28"/>
  <c r="G91" i="28"/>
  <c r="S86" i="24"/>
  <c r="AL71" i="5"/>
  <c r="AL69" i="28"/>
  <c r="I130" i="5"/>
  <c r="I143" i="5"/>
  <c r="I104" i="5"/>
  <c r="I52" i="5"/>
  <c r="I65" i="5"/>
  <c r="I39" i="5"/>
  <c r="I26" i="5"/>
  <c r="I156" i="5"/>
  <c r="I78" i="5"/>
  <c r="I91" i="5"/>
  <c r="I117" i="5"/>
  <c r="H143" i="28"/>
  <c r="H91" i="28"/>
  <c r="H104" i="28"/>
  <c r="H65" i="28"/>
  <c r="H78" i="28"/>
  <c r="H39" i="28"/>
  <c r="H26" i="28"/>
  <c r="H52" i="28"/>
  <c r="H117" i="28"/>
  <c r="H130" i="28"/>
  <c r="H156" i="28"/>
  <c r="I35" i="27"/>
  <c r="I53" i="27"/>
  <c r="I45" i="27"/>
  <c r="I26" i="27"/>
  <c r="I18" i="27"/>
  <c r="I36" i="27"/>
  <c r="I37" i="27"/>
  <c r="I48" i="27"/>
  <c r="I29" i="27"/>
  <c r="I39" i="27"/>
  <c r="I49" i="27"/>
  <c r="I40" i="27"/>
  <c r="I50" i="27"/>
  <c r="I41" i="27"/>
  <c r="I33" i="27"/>
  <c r="I22" i="27"/>
  <c r="I38" i="27"/>
  <c r="I17" i="27"/>
  <c r="I30" i="27"/>
  <c r="I47" i="27"/>
  <c r="I24" i="27"/>
  <c r="I31" i="27"/>
  <c r="I46" i="27"/>
  <c r="I27" i="27"/>
  <c r="I15" i="27"/>
  <c r="I23" i="27"/>
  <c r="I28" i="27"/>
  <c r="I16" i="27"/>
  <c r="I19" i="27"/>
  <c r="I9" i="27"/>
  <c r="I11" i="27"/>
  <c r="I13" i="27"/>
  <c r="I12" i="27"/>
  <c r="I10" i="27"/>
  <c r="I51" i="27"/>
  <c r="I14" i="27"/>
  <c r="I34" i="27"/>
  <c r="I42" i="27"/>
  <c r="I25" i="27"/>
  <c r="I44" i="27"/>
  <c r="I52" i="27"/>
  <c r="F104" i="2"/>
  <c r="F78" i="2"/>
  <c r="F117" i="2"/>
  <c r="F156" i="2"/>
  <c r="F52" i="2"/>
  <c r="F39" i="2"/>
  <c r="F169" i="2"/>
  <c r="F26" i="2"/>
  <c r="F130" i="2"/>
  <c r="F65" i="2"/>
  <c r="F143" i="2"/>
  <c r="F91" i="2"/>
  <c r="AL62" i="2"/>
  <c r="AL58" i="2"/>
  <c r="AL55" i="2"/>
  <c r="AL64" i="2"/>
  <c r="AL57" i="2"/>
  <c r="AL59" i="2"/>
  <c r="AL60" i="2"/>
  <c r="AL61" i="2"/>
  <c r="AL56" i="2"/>
  <c r="AL63" i="2"/>
  <c r="AL43" i="2"/>
  <c r="AL48" i="2"/>
  <c r="AL44" i="2"/>
  <c r="AL51" i="2"/>
  <c r="AL49" i="2"/>
  <c r="AL45" i="2"/>
  <c r="AL50" i="2"/>
  <c r="AL46" i="2"/>
  <c r="AL47" i="2"/>
  <c r="AL42" i="2"/>
  <c r="AL29" i="2"/>
  <c r="AL34" i="2"/>
  <c r="AL37" i="2"/>
  <c r="AL32" i="2"/>
  <c r="AL38" i="2"/>
  <c r="AL30" i="2"/>
  <c r="AL33" i="2"/>
  <c r="AL36" i="2"/>
  <c r="AL31" i="2"/>
  <c r="AL35" i="2"/>
  <c r="AL16" i="2"/>
  <c r="AL25" i="2"/>
  <c r="AL24" i="2"/>
  <c r="AL23" i="2"/>
  <c r="AL22" i="2"/>
  <c r="AL21" i="2"/>
  <c r="AL20" i="2"/>
  <c r="AL18" i="2"/>
  <c r="AL19" i="2"/>
  <c r="AL17" i="2"/>
  <c r="AL192" i="2"/>
  <c r="K91" i="28"/>
  <c r="K130" i="28"/>
  <c r="K78" i="28"/>
  <c r="K104" i="28"/>
  <c r="K143" i="28"/>
  <c r="K117" i="28"/>
  <c r="K26" i="28"/>
  <c r="K65" i="28"/>
  <c r="K39" i="28"/>
  <c r="K52" i="28"/>
  <c r="K156" i="28"/>
  <c r="J130" i="5"/>
  <c r="J143" i="5"/>
  <c r="J104" i="5"/>
  <c r="J52" i="5"/>
  <c r="J65" i="5"/>
  <c r="J39" i="5"/>
  <c r="J26" i="5"/>
  <c r="J117" i="5"/>
  <c r="J91" i="5"/>
  <c r="J156" i="5"/>
  <c r="J78" i="5"/>
  <c r="S47" i="24"/>
  <c r="AL72" i="2"/>
  <c r="I91" i="28"/>
  <c r="I104" i="28"/>
  <c r="I65" i="28"/>
  <c r="I78" i="28"/>
  <c r="I26" i="28"/>
  <c r="I52" i="28"/>
  <c r="I39" i="28"/>
  <c r="I143" i="28"/>
  <c r="I130" i="28"/>
  <c r="I156" i="28"/>
  <c r="I117" i="28"/>
  <c r="M143" i="5"/>
  <c r="M169" i="5"/>
  <c r="M104" i="5"/>
  <c r="M91" i="5"/>
  <c r="M130" i="5"/>
  <c r="M65" i="5"/>
  <c r="M26" i="5"/>
  <c r="M52" i="5"/>
  <c r="M39" i="5"/>
  <c r="M156" i="5"/>
  <c r="M78" i="5"/>
  <c r="M117" i="5"/>
  <c r="K130" i="5"/>
  <c r="K143" i="5"/>
  <c r="K104" i="5"/>
  <c r="K78" i="5"/>
  <c r="K52" i="5"/>
  <c r="K65" i="5"/>
  <c r="K26" i="5"/>
  <c r="K39" i="5"/>
  <c r="K91" i="5"/>
  <c r="K117" i="5"/>
  <c r="K156" i="5"/>
  <c r="D46" i="27"/>
  <c r="D27" i="27"/>
  <c r="D37" i="27"/>
  <c r="D47" i="27"/>
  <c r="D28" i="27"/>
  <c r="D18" i="27"/>
  <c r="D48" i="27"/>
  <c r="D29" i="27"/>
  <c r="D40" i="27"/>
  <c r="D14" i="27"/>
  <c r="D50" i="27"/>
  <c r="D31" i="27"/>
  <c r="D23" i="27"/>
  <c r="D51" i="27"/>
  <c r="D24" i="27"/>
  <c r="D42" i="27"/>
  <c r="D52" i="27"/>
  <c r="D44" i="27"/>
  <c r="D15" i="27"/>
  <c r="D16" i="27"/>
  <c r="D30" i="27"/>
  <c r="D17" i="27"/>
  <c r="D39" i="27"/>
  <c r="D34" i="27"/>
  <c r="D25" i="27"/>
  <c r="D41" i="27"/>
  <c r="D49" i="27"/>
  <c r="D22" i="27"/>
  <c r="D38" i="27"/>
  <c r="D33" i="27"/>
  <c r="D10" i="27"/>
  <c r="D19" i="27"/>
  <c r="D13" i="27"/>
  <c r="D9" i="27"/>
  <c r="D12" i="27"/>
  <c r="D11" i="27"/>
  <c r="D35" i="27"/>
  <c r="D26" i="27"/>
  <c r="D45" i="27"/>
  <c r="D53" i="27"/>
  <c r="D36" i="27"/>
  <c r="N22" i="21"/>
  <c r="N10" i="21"/>
  <c r="N11" i="21"/>
  <c r="N16" i="21"/>
  <c r="N17" i="21"/>
  <c r="N21" i="21"/>
  <c r="D156" i="5"/>
  <c r="D78" i="5"/>
  <c r="D169" i="5"/>
  <c r="D143" i="5"/>
  <c r="D130" i="5"/>
  <c r="D65" i="5"/>
  <c r="D91" i="5"/>
  <c r="D104" i="5"/>
  <c r="D117" i="5"/>
  <c r="D26" i="5"/>
  <c r="D39" i="5"/>
  <c r="D52" i="5"/>
  <c r="H169" i="5"/>
  <c r="H143" i="5"/>
  <c r="H39" i="5"/>
  <c r="H104" i="5"/>
  <c r="H52" i="5"/>
  <c r="H130" i="5"/>
  <c r="H65" i="5"/>
  <c r="H26" i="5"/>
  <c r="H156" i="5"/>
  <c r="H91" i="5"/>
  <c r="H117" i="5"/>
  <c r="H78" i="5"/>
  <c r="E10" i="21"/>
  <c r="E11" i="21"/>
  <c r="E16" i="21"/>
  <c r="E21" i="21"/>
  <c r="E17" i="21"/>
  <c r="E22" i="21"/>
  <c r="B10" i="21"/>
  <c r="B16" i="21"/>
  <c r="B21" i="21"/>
  <c r="B11" i="21"/>
  <c r="B17" i="21"/>
  <c r="B22" i="21"/>
  <c r="P11" i="21"/>
  <c r="P17" i="21"/>
  <c r="P16" i="21"/>
  <c r="P22" i="21"/>
  <c r="P10" i="21"/>
  <c r="P21" i="21"/>
  <c r="K169" i="2"/>
  <c r="K156" i="2"/>
  <c r="K117" i="2"/>
  <c r="K78" i="2"/>
  <c r="K91" i="2"/>
  <c r="K39" i="2"/>
  <c r="K26" i="2"/>
  <c r="K52" i="2"/>
  <c r="K65" i="2"/>
  <c r="K130" i="2"/>
  <c r="K104" i="2"/>
  <c r="K143" i="2"/>
  <c r="AL68" i="2"/>
  <c r="S21" i="24"/>
  <c r="AL73" i="2"/>
  <c r="K37" i="27"/>
  <c r="K47" i="27"/>
  <c r="K28" i="27"/>
  <c r="K38" i="27"/>
  <c r="K39" i="27"/>
  <c r="K50" i="27"/>
  <c r="K31" i="27"/>
  <c r="K41" i="27"/>
  <c r="K33" i="27"/>
  <c r="K51" i="27"/>
  <c r="K14" i="27"/>
  <c r="K42" i="27"/>
  <c r="K34" i="27"/>
  <c r="K52" i="27"/>
  <c r="K44" i="27"/>
  <c r="K35" i="27"/>
  <c r="K30" i="27"/>
  <c r="K17" i="27"/>
  <c r="K25" i="27"/>
  <c r="K24" i="27"/>
  <c r="K26" i="27"/>
  <c r="K15" i="27"/>
  <c r="K23" i="27"/>
  <c r="K49" i="27"/>
  <c r="K40" i="27"/>
  <c r="K48" i="27"/>
  <c r="K29" i="27"/>
  <c r="K16" i="27"/>
  <c r="K22" i="27"/>
  <c r="K9" i="27"/>
  <c r="K10" i="27"/>
  <c r="K19" i="27"/>
  <c r="K11" i="27"/>
  <c r="K13" i="27"/>
  <c r="K12" i="27"/>
  <c r="K45" i="27"/>
  <c r="K53" i="27"/>
  <c r="K36" i="27"/>
  <c r="K27" i="27"/>
  <c r="K46" i="27"/>
  <c r="K18" i="27"/>
  <c r="AL56" i="5"/>
  <c r="AL63" i="5"/>
  <c r="AL55" i="5"/>
  <c r="AL58" i="5"/>
  <c r="AL61" i="5"/>
  <c r="AL62" i="5"/>
  <c r="AL64" i="5"/>
  <c r="AL57" i="5"/>
  <c r="AL50" i="5"/>
  <c r="AL49" i="5"/>
  <c r="AL48" i="5"/>
  <c r="AL45" i="5"/>
  <c r="AL33" i="5"/>
  <c r="AL34" i="5"/>
  <c r="AL163" i="5"/>
  <c r="AL164" i="5"/>
  <c r="AL99" i="5"/>
  <c r="AL150" i="5"/>
  <c r="AL137" i="5"/>
  <c r="AL151" i="5"/>
  <c r="AL138" i="5"/>
  <c r="AL111" i="5"/>
  <c r="AL112" i="5"/>
  <c r="AL85" i="5"/>
  <c r="AL86" i="5"/>
  <c r="AL46" i="5"/>
  <c r="AL98" i="5"/>
  <c r="AL59" i="5"/>
  <c r="AL47" i="5"/>
  <c r="AL60" i="5"/>
  <c r="AL124" i="5"/>
  <c r="AL72" i="5"/>
  <c r="AL16" i="5"/>
  <c r="AL125" i="5"/>
  <c r="AL73" i="5"/>
  <c r="AL17" i="5"/>
  <c r="AL18" i="5"/>
  <c r="AL19" i="5"/>
  <c r="AL20" i="5"/>
  <c r="AL21" i="5"/>
  <c r="AL22" i="5"/>
  <c r="AL23" i="5"/>
  <c r="AL24" i="5"/>
  <c r="AL25" i="5"/>
  <c r="AL35" i="5"/>
  <c r="AL38" i="5"/>
  <c r="AL29" i="5"/>
  <c r="AL37" i="5"/>
  <c r="AL36" i="5"/>
  <c r="AL32" i="5"/>
  <c r="AL30" i="5"/>
  <c r="AL31" i="5"/>
  <c r="AL43" i="5"/>
  <c r="AL44" i="5"/>
  <c r="AL51" i="5"/>
  <c r="AL42" i="5"/>
  <c r="M39" i="27"/>
  <c r="M18" i="27"/>
  <c r="M49" i="27"/>
  <c r="M30" i="27"/>
  <c r="M22" i="27"/>
  <c r="M40" i="27"/>
  <c r="M41" i="27"/>
  <c r="M33" i="27"/>
  <c r="M52" i="27"/>
  <c r="M44" i="27"/>
  <c r="M35" i="27"/>
  <c r="M53" i="27"/>
  <c r="M45" i="27"/>
  <c r="M36" i="27"/>
  <c r="M46" i="27"/>
  <c r="M14" i="27"/>
  <c r="M37" i="27"/>
  <c r="M16" i="27"/>
  <c r="M24" i="27"/>
  <c r="M50" i="27"/>
  <c r="M25" i="27"/>
  <c r="M34" i="27"/>
  <c r="M26" i="27"/>
  <c r="M23" i="27"/>
  <c r="M31" i="27"/>
  <c r="M17" i="27"/>
  <c r="M27" i="27"/>
  <c r="M15" i="27"/>
  <c r="M28" i="27"/>
  <c r="M51" i="27"/>
  <c r="M42" i="27"/>
  <c r="M13" i="27"/>
  <c r="M9" i="27"/>
  <c r="M12" i="27"/>
  <c r="M10" i="27"/>
  <c r="M11" i="27"/>
  <c r="M19" i="27"/>
  <c r="M47" i="27"/>
  <c r="M38" i="27"/>
  <c r="M29" i="27"/>
  <c r="M48" i="27"/>
  <c r="K22" i="21"/>
  <c r="K10" i="21"/>
  <c r="K11" i="21"/>
  <c r="K16" i="21"/>
  <c r="K21" i="21"/>
  <c r="K17" i="21"/>
  <c r="O22" i="21"/>
  <c r="O16" i="21"/>
  <c r="O11" i="21"/>
  <c r="O17" i="21"/>
  <c r="O10" i="21"/>
  <c r="O21" i="21"/>
  <c r="F10" i="21"/>
  <c r="F11" i="21"/>
  <c r="F16" i="21"/>
  <c r="F21" i="21"/>
  <c r="F17" i="21"/>
  <c r="F22" i="21"/>
  <c r="D52" i="2"/>
  <c r="D65" i="2"/>
  <c r="D91" i="2"/>
  <c r="D39" i="2"/>
  <c r="D26" i="2"/>
  <c r="D130" i="2"/>
  <c r="D78" i="2"/>
  <c r="D117" i="2"/>
  <c r="D143" i="2"/>
  <c r="D104" i="2"/>
  <c r="D169" i="2"/>
  <c r="D156" i="2"/>
  <c r="AL77" i="5"/>
  <c r="AL71" i="28"/>
  <c r="AL75" i="5"/>
  <c r="M52" i="2"/>
  <c r="M39" i="2"/>
  <c r="M117" i="2"/>
  <c r="M26" i="2"/>
  <c r="M91" i="2"/>
  <c r="M130" i="2"/>
  <c r="M65" i="2"/>
  <c r="M78" i="2"/>
  <c r="M104" i="2"/>
  <c r="M143" i="2"/>
  <c r="M156" i="2"/>
  <c r="M169" i="2"/>
  <c r="I169" i="2"/>
  <c r="I26" i="2"/>
  <c r="I65" i="2"/>
  <c r="I156" i="2"/>
  <c r="I52" i="2"/>
  <c r="I39" i="2"/>
  <c r="I78" i="2"/>
  <c r="I117" i="2"/>
  <c r="I91" i="2"/>
  <c r="I143" i="2"/>
  <c r="I104" i="2"/>
  <c r="I130" i="2"/>
  <c r="H169" i="2"/>
  <c r="H78" i="2"/>
  <c r="H91" i="2"/>
  <c r="H156" i="2"/>
  <c r="H143" i="2"/>
  <c r="H52" i="2"/>
  <c r="H117" i="2"/>
  <c r="H39" i="2"/>
  <c r="H26" i="2"/>
  <c r="H65" i="2"/>
  <c r="H104" i="2"/>
  <c r="H130" i="2"/>
  <c r="AL74" i="5"/>
  <c r="D117" i="28"/>
  <c r="D104" i="28"/>
  <c r="D65" i="28"/>
  <c r="D130" i="28"/>
  <c r="D91" i="28"/>
  <c r="D52" i="28"/>
  <c r="D39" i="28"/>
  <c r="D78" i="28"/>
  <c r="D26" i="28"/>
  <c r="D156" i="28"/>
  <c r="D143" i="28"/>
  <c r="D169" i="28"/>
  <c r="R47" i="24"/>
  <c r="AL71" i="2"/>
  <c r="AL74" i="2"/>
  <c r="G10" i="21"/>
  <c r="G11" i="21"/>
  <c r="G16" i="21"/>
  <c r="G21" i="21"/>
  <c r="G17" i="21"/>
  <c r="G22" i="21"/>
  <c r="AL69" i="2"/>
  <c r="R21" i="24"/>
  <c r="AL77" i="2"/>
  <c r="AL70" i="28"/>
  <c r="R86" i="24"/>
  <c r="AL70" i="5"/>
  <c r="L18" i="27"/>
  <c r="L38" i="27"/>
  <c r="L48" i="27"/>
  <c r="L29" i="27"/>
  <c r="L39" i="27"/>
  <c r="L40" i="27"/>
  <c r="L51" i="27"/>
  <c r="L42" i="27"/>
  <c r="L34" i="27"/>
  <c r="L52" i="27"/>
  <c r="L35" i="27"/>
  <c r="L14" i="27"/>
  <c r="L53" i="27"/>
  <c r="L45" i="27"/>
  <c r="L36" i="27"/>
  <c r="L16" i="27"/>
  <c r="L30" i="27"/>
  <c r="L50" i="27"/>
  <c r="L25" i="27"/>
  <c r="L24" i="27"/>
  <c r="L17" i="27"/>
  <c r="L41" i="27"/>
  <c r="L26" i="27"/>
  <c r="L44" i="27"/>
  <c r="L31" i="27"/>
  <c r="L23" i="27"/>
  <c r="L49" i="27"/>
  <c r="L15" i="27"/>
  <c r="L27" i="27"/>
  <c r="L22" i="27"/>
  <c r="L33" i="27"/>
  <c r="L9" i="27"/>
  <c r="L12" i="27"/>
  <c r="L10" i="27"/>
  <c r="L11" i="27"/>
  <c r="L19" i="27"/>
  <c r="L13" i="27"/>
  <c r="L46" i="27"/>
  <c r="L37" i="27"/>
  <c r="L28" i="27"/>
  <c r="L47" i="27"/>
  <c r="G169" i="28"/>
  <c r="AL72" i="28"/>
  <c r="J107" i="24" l="1"/>
  <c r="R52" i="24"/>
  <c r="L85" i="18"/>
  <c r="L90" i="18" s="1"/>
  <c r="L89" i="18"/>
  <c r="L88" i="18"/>
  <c r="L86" i="18"/>
  <c r="L87" i="18"/>
  <c r="G23" i="21"/>
  <c r="G18" i="21"/>
  <c r="G12" i="21"/>
  <c r="F23" i="21"/>
  <c r="F18" i="21"/>
  <c r="F12" i="21"/>
  <c r="O18" i="21"/>
  <c r="O12" i="21"/>
  <c r="O23" i="21"/>
  <c r="K18" i="21"/>
  <c r="K12" i="21"/>
  <c r="K23" i="21"/>
  <c r="M85" i="18"/>
  <c r="M90" i="18" s="1"/>
  <c r="M89" i="18"/>
  <c r="M88" i="18"/>
  <c r="M86" i="18"/>
  <c r="M87" i="18"/>
  <c r="AL41" i="5"/>
  <c r="AL28" i="5"/>
  <c r="AL15" i="5"/>
  <c r="AL54" i="5"/>
  <c r="K87" i="18"/>
  <c r="K88" i="18"/>
  <c r="K85" i="18"/>
  <c r="K89" i="18"/>
  <c r="K86" i="18"/>
  <c r="AL67" i="2"/>
  <c r="P23" i="21"/>
  <c r="P18" i="21"/>
  <c r="P12" i="21"/>
  <c r="B23" i="21"/>
  <c r="B18" i="21"/>
  <c r="B12" i="21"/>
  <c r="E23" i="21"/>
  <c r="E18" i="21"/>
  <c r="E12" i="21"/>
  <c r="N18" i="21"/>
  <c r="N12" i="21"/>
  <c r="N23" i="21"/>
  <c r="P36" i="27"/>
  <c r="P53" i="27"/>
  <c r="P45" i="27"/>
  <c r="P26" i="27"/>
  <c r="P35" i="27"/>
  <c r="P11" i="27"/>
  <c r="P12" i="27"/>
  <c r="P9" i="27"/>
  <c r="P13" i="27"/>
  <c r="P19" i="27"/>
  <c r="P10" i="27"/>
  <c r="P33" i="27"/>
  <c r="P38" i="27"/>
  <c r="P22" i="27"/>
  <c r="P49" i="27"/>
  <c r="P41" i="27"/>
  <c r="P25" i="27"/>
  <c r="P34" i="27"/>
  <c r="P39" i="27"/>
  <c r="J97" i="18"/>
  <c r="P17" i="27"/>
  <c r="P30" i="27"/>
  <c r="J96" i="18"/>
  <c r="P16" i="27"/>
  <c r="J93" i="18"/>
  <c r="P15" i="27"/>
  <c r="P44" i="27"/>
  <c r="P52" i="27"/>
  <c r="P42" i="27"/>
  <c r="P24" i="27"/>
  <c r="P51" i="27"/>
  <c r="P23" i="27"/>
  <c r="P31" i="27"/>
  <c r="P50" i="27"/>
  <c r="J94" i="18"/>
  <c r="P14" i="27"/>
  <c r="P40" i="27"/>
  <c r="P29" i="27"/>
  <c r="P48" i="27"/>
  <c r="J95" i="18"/>
  <c r="P18" i="27"/>
  <c r="P28" i="27"/>
  <c r="P47" i="27"/>
  <c r="P37" i="27"/>
  <c r="P27" i="27"/>
  <c r="P46" i="27"/>
  <c r="AL191" i="2"/>
  <c r="AL15" i="2"/>
  <c r="AL28" i="2"/>
  <c r="AL41" i="2"/>
  <c r="AL54" i="2"/>
  <c r="I86" i="18"/>
  <c r="I88" i="18"/>
  <c r="I85" i="18"/>
  <c r="I89" i="18"/>
  <c r="I87" i="18"/>
  <c r="AL67" i="5"/>
  <c r="AL67" i="28"/>
  <c r="H23" i="21"/>
  <c r="H18" i="21"/>
  <c r="H12" i="21"/>
  <c r="O35" i="27"/>
  <c r="O52" i="27"/>
  <c r="O44" i="27"/>
  <c r="O25" i="27"/>
  <c r="O42" i="27"/>
  <c r="O34" i="27"/>
  <c r="O10" i="27"/>
  <c r="O12" i="27"/>
  <c r="O13" i="27"/>
  <c r="O9" i="27"/>
  <c r="O11" i="27"/>
  <c r="O19" i="27"/>
  <c r="O40" i="27"/>
  <c r="O23" i="27"/>
  <c r="O37" i="27"/>
  <c r="I97" i="18"/>
  <c r="O17" i="27"/>
  <c r="O24" i="27"/>
  <c r="I96" i="18"/>
  <c r="O16" i="27"/>
  <c r="I93" i="18"/>
  <c r="O15" i="27"/>
  <c r="O29" i="27"/>
  <c r="O48" i="27"/>
  <c r="O33" i="27"/>
  <c r="O38" i="27"/>
  <c r="O51" i="27"/>
  <c r="I94" i="18"/>
  <c r="O14" i="27"/>
  <c r="O41" i="27"/>
  <c r="O31" i="27"/>
  <c r="O50" i="27"/>
  <c r="O22" i="27"/>
  <c r="O30" i="27"/>
  <c r="O49" i="27"/>
  <c r="O39" i="27"/>
  <c r="O18" i="27"/>
  <c r="I95" i="18"/>
  <c r="O28" i="27"/>
  <c r="O47" i="27"/>
  <c r="O27" i="27"/>
  <c r="O46" i="27"/>
  <c r="O36" i="27"/>
  <c r="O26" i="27"/>
  <c r="O45" i="27"/>
  <c r="O53" i="27"/>
  <c r="D12" i="21"/>
  <c r="D18" i="21"/>
  <c r="D23" i="21"/>
  <c r="Q47" i="27"/>
  <c r="Q28" i="27"/>
  <c r="Q38" i="27"/>
  <c r="Q48" i="27"/>
  <c r="Q29" i="27"/>
  <c r="K95" i="18"/>
  <c r="Q18" i="27"/>
  <c r="Q49" i="27"/>
  <c r="Q30" i="27"/>
  <c r="Q41" i="27"/>
  <c r="Q33" i="27"/>
  <c r="Q51" i="27"/>
  <c r="Q24" i="27"/>
  <c r="K94" i="18"/>
  <c r="Q14" i="27"/>
  <c r="Q52" i="27"/>
  <c r="Q44" i="27"/>
  <c r="Q25" i="27"/>
  <c r="Q53" i="27"/>
  <c r="Q45" i="27"/>
  <c r="Q50" i="27"/>
  <c r="Q39" i="27"/>
  <c r="Q34" i="27"/>
  <c r="Q26" i="27"/>
  <c r="Q31" i="27"/>
  <c r="Q23" i="27"/>
  <c r="K93" i="18"/>
  <c r="Q15" i="27"/>
  <c r="K96" i="18"/>
  <c r="Q16" i="27"/>
  <c r="K97" i="18"/>
  <c r="Q17" i="27"/>
  <c r="Q35" i="27"/>
  <c r="Q22" i="27"/>
  <c r="Q42" i="27"/>
  <c r="Q40" i="27"/>
  <c r="Q9" i="27"/>
  <c r="Q12" i="27"/>
  <c r="Q11" i="27"/>
  <c r="Q19" i="27"/>
  <c r="Q13" i="27"/>
  <c r="Q10" i="27"/>
  <c r="Q36" i="27"/>
  <c r="Q27" i="27"/>
  <c r="Q46" i="27"/>
  <c r="Q37" i="27"/>
  <c r="J87" i="18"/>
  <c r="J88" i="18"/>
  <c r="J85" i="18"/>
  <c r="J89" i="18"/>
  <c r="J86" i="18"/>
  <c r="M12" i="21"/>
  <c r="M18" i="21"/>
  <c r="M23" i="21"/>
  <c r="Q12" i="21"/>
  <c r="Q23" i="21"/>
  <c r="Q18" i="21"/>
  <c r="AL28" i="28"/>
  <c r="AL15" i="28"/>
  <c r="AL41" i="28"/>
  <c r="AL54" i="28"/>
  <c r="B85" i="28"/>
  <c r="I107" i="24"/>
  <c r="I86" i="24"/>
  <c r="I114" i="24"/>
  <c r="I47" i="24"/>
  <c r="B83" i="5"/>
  <c r="B83" i="28"/>
  <c r="B90" i="2"/>
  <c r="P130" i="24"/>
  <c r="P131" i="24" s="1"/>
  <c r="P117" i="24" s="1"/>
  <c r="P129" i="24"/>
  <c r="B82" i="2"/>
  <c r="S26" i="24"/>
  <c r="B87" i="2"/>
  <c r="B84" i="2"/>
  <c r="B87" i="5"/>
  <c r="K129" i="24"/>
  <c r="K130" i="24"/>
  <c r="K131" i="24" s="1"/>
  <c r="K117" i="24" s="1"/>
  <c r="E51" i="26"/>
  <c r="C55" i="26"/>
  <c r="I130" i="24"/>
  <c r="I129" i="24"/>
  <c r="B88" i="5"/>
  <c r="B84" i="28"/>
  <c r="M130" i="24"/>
  <c r="M131" i="24" s="1"/>
  <c r="M117" i="24" s="1"/>
  <c r="M129" i="24"/>
  <c r="G66" i="26"/>
  <c r="O114" i="24"/>
  <c r="O86" i="24"/>
  <c r="G5" i="33"/>
  <c r="O47" i="24"/>
  <c r="O107" i="24"/>
  <c r="B90" i="5"/>
  <c r="B86" i="2"/>
  <c r="M33" i="29"/>
  <c r="K33" i="29"/>
  <c r="M32" i="29"/>
  <c r="L29" i="29"/>
  <c r="K31" i="29"/>
  <c r="N30" i="29"/>
  <c r="N28" i="29"/>
  <c r="N32" i="29"/>
  <c r="L33" i="29"/>
  <c r="K28" i="29"/>
  <c r="L30" i="29"/>
  <c r="M31" i="29"/>
  <c r="O33" i="29"/>
  <c r="M30" i="29"/>
  <c r="L31" i="29"/>
  <c r="K32" i="29"/>
  <c r="O31" i="29"/>
  <c r="M28" i="29"/>
  <c r="O32" i="29"/>
  <c r="O29" i="29"/>
  <c r="K29" i="29"/>
  <c r="N33" i="29"/>
  <c r="L28" i="29"/>
  <c r="L32" i="29"/>
  <c r="M29" i="29"/>
  <c r="K30" i="29"/>
  <c r="N31" i="29"/>
  <c r="O30" i="29"/>
  <c r="N29" i="29"/>
  <c r="O28" i="29"/>
  <c r="R26" i="24"/>
  <c r="F66" i="26"/>
  <c r="F5" i="33"/>
  <c r="N114" i="24"/>
  <c r="N107" i="24"/>
  <c r="N47" i="24"/>
  <c r="N86" i="24"/>
  <c r="B81" i="2"/>
  <c r="X7" i="27"/>
  <c r="B85" i="2"/>
  <c r="J129" i="24"/>
  <c r="J130" i="24"/>
  <c r="J131" i="24" s="1"/>
  <c r="J117" i="24" s="1"/>
  <c r="E5" i="33"/>
  <c r="E66" i="26"/>
  <c r="M114" i="24"/>
  <c r="M107" i="24"/>
  <c r="M86" i="24"/>
  <c r="M47" i="24"/>
  <c r="J47" i="24"/>
  <c r="B82" i="28"/>
  <c r="B84" i="5"/>
  <c r="L129" i="24"/>
  <c r="L130" i="24"/>
  <c r="L131" i="24" s="1"/>
  <c r="L117" i="24" s="1"/>
  <c r="B81" i="5"/>
  <c r="B81" i="28"/>
  <c r="B88" i="2"/>
  <c r="J114" i="24"/>
  <c r="AP7" i="27"/>
  <c r="B89" i="5"/>
  <c r="Q32" i="24"/>
  <c r="O130" i="24"/>
  <c r="O131" i="24" s="1"/>
  <c r="O117" i="24" s="1"/>
  <c r="O129" i="24"/>
  <c r="B88" i="28"/>
  <c r="B90" i="28"/>
  <c r="S52" i="24"/>
  <c r="B87" i="28"/>
  <c r="F7" i="27"/>
  <c r="B89" i="28"/>
  <c r="B89" i="2"/>
  <c r="B83" i="2"/>
  <c r="B82" i="5"/>
  <c r="K107" i="24"/>
  <c r="K47" i="24"/>
  <c r="C5" i="33"/>
  <c r="K114" i="24"/>
  <c r="C66" i="26"/>
  <c r="K86" i="24"/>
  <c r="D66" i="26"/>
  <c r="D5" i="33"/>
  <c r="L47" i="24"/>
  <c r="L114" i="24"/>
  <c r="L107" i="24"/>
  <c r="L86" i="24"/>
  <c r="N130" i="24"/>
  <c r="N131" i="24" s="1"/>
  <c r="N117" i="24" s="1"/>
  <c r="N129" i="24"/>
  <c r="H5" i="33"/>
  <c r="P86" i="24"/>
  <c r="P47" i="24"/>
  <c r="P114" i="24"/>
  <c r="P107" i="24"/>
  <c r="H66" i="26"/>
  <c r="W14" i="28"/>
  <c r="AV14" i="28"/>
  <c r="AW14" i="28"/>
  <c r="X14" i="28"/>
  <c r="Y158" i="28"/>
  <c r="Z159" i="28"/>
  <c r="AG158" i="28"/>
  <c r="AH159" i="28"/>
  <c r="AY14" i="5"/>
  <c r="Z14" i="5"/>
  <c r="AA14" i="2"/>
  <c r="AZ14" i="2"/>
  <c r="O13" i="5"/>
  <c r="AN13" i="5"/>
  <c r="AR13" i="28"/>
  <c r="S13" i="28"/>
  <c r="I84" i="18"/>
  <c r="AA46" i="18"/>
  <c r="AC14" i="2"/>
  <c r="BJ14" i="2" s="1"/>
  <c r="BR14" i="2" s="1"/>
  <c r="BB14" i="2"/>
  <c r="H158" i="28"/>
  <c r="I159" i="28"/>
  <c r="Z158" i="5"/>
  <c r="AA159" i="5"/>
  <c r="AA158" i="5" s="1"/>
  <c r="V14" i="2"/>
  <c r="AU14" i="2"/>
  <c r="W14" i="5"/>
  <c r="AV14" i="5"/>
  <c r="W14" i="2"/>
  <c r="AV14" i="2"/>
  <c r="R13" i="5"/>
  <c r="AQ13" i="5"/>
  <c r="AN13" i="28"/>
  <c r="O13" i="28"/>
  <c r="S31" i="18"/>
  <c r="S78" i="18"/>
  <c r="AC14" i="5"/>
  <c r="BJ14" i="5" s="1"/>
  <c r="BR14" i="5" s="1"/>
  <c r="BB14" i="5"/>
  <c r="U13" i="5"/>
  <c r="AT13" i="5"/>
  <c r="AM8" i="27"/>
  <c r="U8" i="27"/>
  <c r="O8" i="27"/>
  <c r="S13" i="2"/>
  <c r="AR13" i="2"/>
  <c r="T14" i="5"/>
  <c r="AS14" i="5"/>
  <c r="M84" i="18"/>
  <c r="AE46" i="18"/>
  <c r="Q13" i="5"/>
  <c r="AP13" i="5"/>
  <c r="L84" i="18"/>
  <c r="AD46" i="18"/>
  <c r="Y14" i="5"/>
  <c r="AX14" i="5"/>
  <c r="AZ14" i="5"/>
  <c r="AA14" i="5"/>
  <c r="AW14" i="5"/>
  <c r="X14" i="5"/>
  <c r="P13" i="2"/>
  <c r="AO13" i="2"/>
  <c r="AQ8" i="27"/>
  <c r="Y8" i="27"/>
  <c r="S8" i="27"/>
  <c r="V14" i="28"/>
  <c r="AU14" i="28"/>
  <c r="Q13" i="28"/>
  <c r="AP13" i="28"/>
  <c r="AK13" i="5"/>
  <c r="L13" i="5"/>
  <c r="AZ14" i="28"/>
  <c r="AA14" i="28"/>
  <c r="S159" i="28"/>
  <c r="S158" i="28" s="1"/>
  <c r="R158" i="28"/>
  <c r="P13" i="5"/>
  <c r="AO13" i="5"/>
  <c r="Q31" i="18"/>
  <c r="Q78" i="18"/>
  <c r="O31" i="18"/>
  <c r="O78" i="18"/>
  <c r="AA31" i="18"/>
  <c r="AA78" i="18"/>
  <c r="Y14" i="2"/>
  <c r="AX14" i="2"/>
  <c r="Z162" i="2"/>
  <c r="Y158" i="2"/>
  <c r="AC14" i="28"/>
  <c r="BJ14" i="28" s="1"/>
  <c r="BR14" i="28" s="1"/>
  <c r="BB14" i="28"/>
  <c r="AI162" i="2"/>
  <c r="AI158" i="2" s="1"/>
  <c r="AH158" i="2"/>
  <c r="K84" i="18"/>
  <c r="AC46" i="18"/>
  <c r="Z14" i="28"/>
  <c r="AY14" i="28"/>
  <c r="S159" i="5"/>
  <c r="S158" i="5" s="1"/>
  <c r="R158" i="5"/>
  <c r="AQ13" i="28"/>
  <c r="R13" i="28"/>
  <c r="X8" i="27"/>
  <c r="AP8" i="27"/>
  <c r="R8" i="27"/>
  <c r="V8" i="27"/>
  <c r="AN8" i="27"/>
  <c r="P8" i="27"/>
  <c r="Z31" i="18"/>
  <c r="Z78" i="18"/>
  <c r="S13" i="5"/>
  <c r="AR13" i="5"/>
  <c r="X31" i="18"/>
  <c r="X78" i="18"/>
  <c r="R31" i="18"/>
  <c r="R78" i="18"/>
  <c r="J84" i="18"/>
  <c r="AB46" i="18"/>
  <c r="AH158" i="5"/>
  <c r="AI159" i="5"/>
  <c r="AI158" i="5" s="1"/>
  <c r="W8" i="27"/>
  <c r="AO8" i="27"/>
  <c r="Q8" i="27"/>
  <c r="AM13" i="28"/>
  <c r="N13" i="28"/>
  <c r="AN13" i="2"/>
  <c r="O13" i="2"/>
  <c r="N13" i="5"/>
  <c r="AM13" i="5"/>
  <c r="L13" i="2"/>
  <c r="AK13" i="2"/>
  <c r="L13" i="28"/>
  <c r="AK13" i="28"/>
  <c r="R162" i="2"/>
  <c r="Q158" i="2"/>
  <c r="N13" i="2"/>
  <c r="AM13" i="2"/>
  <c r="V14" i="5"/>
  <c r="AU14" i="5"/>
  <c r="T14" i="28"/>
  <c r="AS14" i="28"/>
  <c r="P13" i="28"/>
  <c r="AO13" i="28"/>
  <c r="T14" i="2"/>
  <c r="AS14" i="2"/>
  <c r="AB31" i="18"/>
  <c r="AB78" i="18"/>
  <c r="Z14" i="2"/>
  <c r="AY14" i="2"/>
  <c r="K159" i="5"/>
  <c r="K158" i="5" s="1"/>
  <c r="J158" i="5"/>
  <c r="AX14" i="28"/>
  <c r="Y14" i="28"/>
  <c r="U13" i="28"/>
  <c r="AT13" i="28"/>
  <c r="Q13" i="2"/>
  <c r="AP13" i="2"/>
  <c r="R13" i="2"/>
  <c r="AQ13" i="2"/>
  <c r="X14" i="2"/>
  <c r="AW14" i="2"/>
  <c r="U13" i="2"/>
  <c r="AT13" i="2"/>
  <c r="AO83" i="28"/>
  <c r="AR83" i="28"/>
  <c r="AL83" i="28"/>
  <c r="AT83" i="28"/>
  <c r="AQ83" i="28"/>
  <c r="AN83" i="28"/>
  <c r="AK83" i="28"/>
  <c r="AP83" i="28"/>
  <c r="AM83" i="28"/>
  <c r="AL84" i="28"/>
  <c r="AP84" i="28"/>
  <c r="AT84" i="28"/>
  <c r="AO84" i="28"/>
  <c r="AQ84" i="28"/>
  <c r="AN84" i="28"/>
  <c r="AK84" i="28"/>
  <c r="AM84" i="28"/>
  <c r="AR84" i="28"/>
  <c r="AR81" i="2"/>
  <c r="AP81" i="2"/>
  <c r="AK81" i="2"/>
  <c r="AM81" i="2"/>
  <c r="AT81" i="2"/>
  <c r="AO81" i="2"/>
  <c r="AQ81" i="2"/>
  <c r="AL81" i="2"/>
  <c r="AN81" i="2"/>
  <c r="AT81" i="5"/>
  <c r="AL81" i="5"/>
  <c r="AK81" i="5"/>
  <c r="AM81" i="5"/>
  <c r="AN81" i="5"/>
  <c r="AO81" i="5"/>
  <c r="AQ81" i="5"/>
  <c r="AR81" i="5"/>
  <c r="AP81" i="5"/>
  <c r="AM83" i="2"/>
  <c r="AR83" i="2"/>
  <c r="AT83" i="2"/>
  <c r="AO83" i="2"/>
  <c r="AQ83" i="2"/>
  <c r="AL83" i="2"/>
  <c r="AN83" i="2"/>
  <c r="AP83" i="2"/>
  <c r="AK83" i="2"/>
  <c r="O169" i="28"/>
  <c r="O156" i="28"/>
  <c r="O104" i="28"/>
  <c r="O117" i="28"/>
  <c r="O91" i="28"/>
  <c r="O52" i="28"/>
  <c r="O39" i="28"/>
  <c r="O65" i="28"/>
  <c r="O78" i="28"/>
  <c r="O26" i="28"/>
  <c r="O130" i="28"/>
  <c r="O143" i="28"/>
  <c r="Q169" i="5"/>
  <c r="Q143" i="5"/>
  <c r="Q104" i="5"/>
  <c r="Q130" i="5"/>
  <c r="Q65" i="5"/>
  <c r="Q39" i="5"/>
  <c r="Q26" i="5"/>
  <c r="Q52" i="5"/>
  <c r="Q78" i="5"/>
  <c r="Q91" i="5"/>
  <c r="Q156" i="5"/>
  <c r="Q117" i="5"/>
  <c r="AL90" i="2"/>
  <c r="AQ90" i="2"/>
  <c r="AN90" i="2"/>
  <c r="AK90" i="2"/>
  <c r="AP90" i="2"/>
  <c r="AR90" i="2"/>
  <c r="AM90" i="2"/>
  <c r="AT90" i="2"/>
  <c r="AO90" i="2"/>
  <c r="X52" i="27"/>
  <c r="X44" i="27"/>
  <c r="X25" i="27"/>
  <c r="X42" i="27"/>
  <c r="X34" i="27"/>
  <c r="X9" i="27"/>
  <c r="X15" i="27"/>
  <c r="X24" i="27"/>
  <c r="X48" i="27"/>
  <c r="X33" i="27"/>
  <c r="X38" i="27"/>
  <c r="X40" i="27"/>
  <c r="X29" i="27"/>
  <c r="X19" i="27"/>
  <c r="X10" i="27"/>
  <c r="X14" i="27"/>
  <c r="X17" i="27"/>
  <c r="X37" i="27"/>
  <c r="X12" i="27"/>
  <c r="X23" i="27"/>
  <c r="X51" i="27"/>
  <c r="X41" i="27"/>
  <c r="X31" i="27"/>
  <c r="X50" i="27"/>
  <c r="X11" i="27"/>
  <c r="X22" i="27"/>
  <c r="X30" i="27"/>
  <c r="X49" i="27"/>
  <c r="X39" i="27"/>
  <c r="X28" i="27"/>
  <c r="X47" i="27"/>
  <c r="X13" i="27"/>
  <c r="X27" i="27"/>
  <c r="X46" i="27"/>
  <c r="X16" i="27"/>
  <c r="X36" i="27"/>
  <c r="X18" i="27"/>
  <c r="X26" i="27"/>
  <c r="X45" i="27"/>
  <c r="X53" i="27"/>
  <c r="X35" i="27"/>
  <c r="AR81" i="28"/>
  <c r="AM81" i="28"/>
  <c r="AO81" i="28"/>
  <c r="AL81" i="28"/>
  <c r="AT81" i="28"/>
  <c r="AQ81" i="28"/>
  <c r="AN81" i="28"/>
  <c r="AK81" i="28"/>
  <c r="AP81" i="28"/>
  <c r="AL82" i="5"/>
  <c r="AT82" i="5"/>
  <c r="AK82" i="5"/>
  <c r="AM82" i="5"/>
  <c r="AP82" i="5"/>
  <c r="AO82" i="5"/>
  <c r="AN82" i="5"/>
  <c r="AR82" i="5"/>
  <c r="AQ82" i="5"/>
  <c r="AP70" i="5"/>
  <c r="AP74" i="5"/>
  <c r="AP75" i="5"/>
  <c r="AP77" i="5"/>
  <c r="AP71" i="5"/>
  <c r="AP68" i="5"/>
  <c r="AP76" i="5"/>
  <c r="AP69" i="5"/>
  <c r="AP56" i="5"/>
  <c r="AP63" i="5"/>
  <c r="AP55" i="5"/>
  <c r="AP58" i="5"/>
  <c r="AP61" i="5"/>
  <c r="AP62" i="5"/>
  <c r="AP64" i="5"/>
  <c r="AP57" i="5"/>
  <c r="AP50" i="5"/>
  <c r="AP49" i="5"/>
  <c r="AP48" i="5"/>
  <c r="AP45" i="5"/>
  <c r="AP33" i="5"/>
  <c r="AP99" i="5"/>
  <c r="AP85" i="5"/>
  <c r="AP137" i="5"/>
  <c r="AP98" i="5"/>
  <c r="AP163" i="5"/>
  <c r="AP150" i="5"/>
  <c r="AP111" i="5"/>
  <c r="AP151" i="5"/>
  <c r="AP124" i="5"/>
  <c r="AP125" i="5"/>
  <c r="AP164" i="5"/>
  <c r="AP72" i="5"/>
  <c r="AP73" i="5"/>
  <c r="AP20" i="5"/>
  <c r="AP22" i="5"/>
  <c r="AP23" i="5"/>
  <c r="AP24" i="5"/>
  <c r="AP112" i="5"/>
  <c r="AP59" i="5"/>
  <c r="AP46" i="5"/>
  <c r="AP16" i="5"/>
  <c r="AP47" i="5"/>
  <c r="AP17" i="5"/>
  <c r="AP18" i="5"/>
  <c r="AP19" i="5"/>
  <c r="AP21" i="5"/>
  <c r="AP25" i="5"/>
  <c r="AP60" i="5"/>
  <c r="AP34" i="5"/>
  <c r="AP86" i="5"/>
  <c r="AP138" i="5"/>
  <c r="AP35" i="5"/>
  <c r="AP38" i="5"/>
  <c r="AP29" i="5"/>
  <c r="AP37" i="5"/>
  <c r="AP36" i="5"/>
  <c r="AP32" i="5"/>
  <c r="AP30" i="5"/>
  <c r="AP31" i="5"/>
  <c r="AP43" i="5"/>
  <c r="AP44" i="5"/>
  <c r="AP51" i="5"/>
  <c r="AP42" i="5"/>
  <c r="R169" i="5"/>
  <c r="AM70" i="5"/>
  <c r="AM74" i="5"/>
  <c r="AM75" i="5"/>
  <c r="AM77" i="5"/>
  <c r="AM71" i="5"/>
  <c r="AM68" i="5"/>
  <c r="AM76" i="5"/>
  <c r="AM69" i="5"/>
  <c r="AM56" i="5"/>
  <c r="AM63" i="5"/>
  <c r="AM55" i="5"/>
  <c r="AM58" i="5"/>
  <c r="AM61" i="5"/>
  <c r="AM62" i="5"/>
  <c r="AM64" i="5"/>
  <c r="AM57" i="5"/>
  <c r="AM50" i="5"/>
  <c r="AM49" i="5"/>
  <c r="AM48" i="5"/>
  <c r="AM45" i="5"/>
  <c r="AM33" i="5"/>
  <c r="AM34" i="5"/>
  <c r="AM85" i="5"/>
  <c r="AM98" i="5"/>
  <c r="AM99" i="5"/>
  <c r="AM86" i="5"/>
  <c r="AM137" i="5"/>
  <c r="AM164" i="5"/>
  <c r="AM150" i="5"/>
  <c r="AM151" i="5"/>
  <c r="AM124" i="5"/>
  <c r="AM111" i="5"/>
  <c r="AM22" i="5"/>
  <c r="AM163" i="5"/>
  <c r="AM125" i="5"/>
  <c r="AM24" i="5"/>
  <c r="AM25" i="5"/>
  <c r="AM46" i="5"/>
  <c r="AM59" i="5"/>
  <c r="AM112" i="5"/>
  <c r="AM72" i="5"/>
  <c r="AM18" i="5"/>
  <c r="AM19" i="5"/>
  <c r="AM60" i="5"/>
  <c r="AM47" i="5"/>
  <c r="AM20" i="5"/>
  <c r="AM21" i="5"/>
  <c r="AM23" i="5"/>
  <c r="AM73" i="5"/>
  <c r="AM16" i="5"/>
  <c r="AM17" i="5"/>
  <c r="AM138" i="5"/>
  <c r="AM35" i="5"/>
  <c r="AM38" i="5"/>
  <c r="AM29" i="5"/>
  <c r="AM37" i="5"/>
  <c r="AM36" i="5"/>
  <c r="AM32" i="5"/>
  <c r="AM30" i="5"/>
  <c r="AM31" i="5"/>
  <c r="AM43" i="5"/>
  <c r="AM44" i="5"/>
  <c r="AM51" i="5"/>
  <c r="AM42" i="5"/>
  <c r="AT85" i="2"/>
  <c r="AO85" i="2"/>
  <c r="AM85" i="2"/>
  <c r="AQ85" i="2"/>
  <c r="AL85" i="2"/>
  <c r="AN85" i="2"/>
  <c r="AP85" i="2"/>
  <c r="AK85" i="2"/>
  <c r="AR85" i="2"/>
  <c r="AQ88" i="2"/>
  <c r="AO88" i="2"/>
  <c r="AL88" i="2"/>
  <c r="AN88" i="2"/>
  <c r="AK88" i="2"/>
  <c r="AP88" i="2"/>
  <c r="AR88" i="2"/>
  <c r="AM88" i="2"/>
  <c r="AT88" i="2"/>
  <c r="AQ72" i="28"/>
  <c r="AQ70" i="28"/>
  <c r="AQ71" i="28"/>
  <c r="AQ69" i="28"/>
  <c r="AQ68" i="28"/>
  <c r="AQ75" i="28"/>
  <c r="AQ77" i="28"/>
  <c r="AQ74" i="28"/>
  <c r="AQ76" i="28"/>
  <c r="AQ63" i="28"/>
  <c r="AQ64" i="28"/>
  <c r="AQ58" i="28"/>
  <c r="AQ59" i="28"/>
  <c r="AQ62" i="28"/>
  <c r="AQ55" i="28"/>
  <c r="AQ56" i="28"/>
  <c r="AQ57" i="28"/>
  <c r="AQ61" i="28"/>
  <c r="AQ50" i="28"/>
  <c r="AQ48" i="28"/>
  <c r="AQ44" i="28"/>
  <c r="AQ43" i="28"/>
  <c r="AQ42" i="28"/>
  <c r="AQ49" i="28"/>
  <c r="AQ51" i="28"/>
  <c r="AQ46" i="28"/>
  <c r="AQ45" i="28"/>
  <c r="AQ32" i="28"/>
  <c r="AQ164" i="28"/>
  <c r="AQ151" i="28"/>
  <c r="AQ99" i="28"/>
  <c r="AQ22" i="28"/>
  <c r="AQ47" i="28"/>
  <c r="AQ23" i="28"/>
  <c r="AQ60" i="28"/>
  <c r="AQ73" i="28"/>
  <c r="AQ25" i="28"/>
  <c r="AQ86" i="28"/>
  <c r="AQ16" i="28"/>
  <c r="AQ34" i="28"/>
  <c r="AQ18" i="28"/>
  <c r="AQ19" i="28"/>
  <c r="AQ24" i="28"/>
  <c r="AQ17" i="28"/>
  <c r="AQ20" i="28"/>
  <c r="AQ138" i="28"/>
  <c r="AQ112" i="28"/>
  <c r="AQ125" i="28"/>
  <c r="AQ21" i="28"/>
  <c r="AQ36" i="28"/>
  <c r="AQ31" i="28"/>
  <c r="AQ37" i="28"/>
  <c r="AQ33" i="28"/>
  <c r="AQ38" i="28"/>
  <c r="AQ29" i="28"/>
  <c r="AQ30" i="28"/>
  <c r="AQ35" i="28"/>
  <c r="L91" i="2"/>
  <c r="L117" i="2"/>
  <c r="L52" i="2"/>
  <c r="L39" i="2"/>
  <c r="L26" i="2"/>
  <c r="L65" i="2"/>
  <c r="L130" i="2"/>
  <c r="L104" i="2"/>
  <c r="L78" i="2"/>
  <c r="L143" i="2"/>
  <c r="L169" i="2"/>
  <c r="L156" i="2"/>
  <c r="U117" i="2"/>
  <c r="U26" i="2"/>
  <c r="U65" i="2"/>
  <c r="U91" i="2"/>
  <c r="U52" i="2"/>
  <c r="U78" i="2"/>
  <c r="U39" i="2"/>
  <c r="U156" i="2"/>
  <c r="U143" i="2"/>
  <c r="U104" i="2"/>
  <c r="U130" i="2"/>
  <c r="U169" i="2"/>
  <c r="R91" i="28"/>
  <c r="R143" i="28"/>
  <c r="R117" i="28"/>
  <c r="R104" i="28"/>
  <c r="R78" i="28"/>
  <c r="R65" i="28"/>
  <c r="R52" i="28"/>
  <c r="R39" i="28"/>
  <c r="R26" i="28"/>
  <c r="R130" i="28"/>
  <c r="R156" i="28"/>
  <c r="AT77" i="2"/>
  <c r="AT69" i="2"/>
  <c r="AT74" i="2"/>
  <c r="AT71" i="2"/>
  <c r="AT73" i="2"/>
  <c r="AT68" i="2"/>
  <c r="AT72" i="2"/>
  <c r="AT75" i="2"/>
  <c r="AT76" i="2"/>
  <c r="AT70" i="2"/>
  <c r="AT62" i="2"/>
  <c r="AT58" i="2"/>
  <c r="AT55" i="2"/>
  <c r="AT64" i="2"/>
  <c r="AT57" i="2"/>
  <c r="AT59" i="2"/>
  <c r="AT60" i="2"/>
  <c r="AT61" i="2"/>
  <c r="AT56" i="2"/>
  <c r="AT63" i="2"/>
  <c r="AT43" i="2"/>
  <c r="AT48" i="2"/>
  <c r="AT44" i="2"/>
  <c r="AT51" i="2"/>
  <c r="AT49" i="2"/>
  <c r="AT45" i="2"/>
  <c r="AT50" i="2"/>
  <c r="AT46" i="2"/>
  <c r="AT47" i="2"/>
  <c r="AT42" i="2"/>
  <c r="AT29" i="2"/>
  <c r="AT34" i="2"/>
  <c r="AT37" i="2"/>
  <c r="AT32" i="2"/>
  <c r="AT38" i="2"/>
  <c r="AT30" i="2"/>
  <c r="AT33" i="2"/>
  <c r="AT36" i="2"/>
  <c r="AT31" i="2"/>
  <c r="AT35" i="2"/>
  <c r="AT20" i="2"/>
  <c r="AT21" i="2"/>
  <c r="AT19" i="2"/>
  <c r="AT18" i="2"/>
  <c r="AT16" i="2"/>
  <c r="AT22" i="2"/>
  <c r="AT25" i="2"/>
  <c r="AT24" i="2"/>
  <c r="AT23" i="2"/>
  <c r="AT17" i="2"/>
  <c r="N169" i="2"/>
  <c r="N156" i="2"/>
  <c r="N52" i="2"/>
  <c r="N26" i="2"/>
  <c r="N78" i="2"/>
  <c r="N65" i="2"/>
  <c r="N117" i="2"/>
  <c r="N91" i="2"/>
  <c r="N130" i="2"/>
  <c r="N104" i="2"/>
  <c r="N39" i="2"/>
  <c r="N143" i="2"/>
  <c r="AR77" i="2"/>
  <c r="AR69" i="2"/>
  <c r="AR74" i="2"/>
  <c r="AR71" i="2"/>
  <c r="AR73" i="2"/>
  <c r="AR68" i="2"/>
  <c r="AR72" i="2"/>
  <c r="AR75" i="2"/>
  <c r="AR76" i="2"/>
  <c r="AR70" i="2"/>
  <c r="AR62" i="2"/>
  <c r="AR58" i="2"/>
  <c r="AR55" i="2"/>
  <c r="AR64" i="2"/>
  <c r="AR57" i="2"/>
  <c r="AR59" i="2"/>
  <c r="AR60" i="2"/>
  <c r="AR61" i="2"/>
  <c r="AR56" i="2"/>
  <c r="AR63" i="2"/>
  <c r="AR43" i="2"/>
  <c r="AR48" i="2"/>
  <c r="AR44" i="2"/>
  <c r="AR51" i="2"/>
  <c r="AR49" i="2"/>
  <c r="AR45" i="2"/>
  <c r="AR50" i="2"/>
  <c r="AR46" i="2"/>
  <c r="AR47" i="2"/>
  <c r="AR42" i="2"/>
  <c r="AR29" i="2"/>
  <c r="AR34" i="2"/>
  <c r="AR37" i="2"/>
  <c r="AR32" i="2"/>
  <c r="AR38" i="2"/>
  <c r="AR30" i="2"/>
  <c r="AR33" i="2"/>
  <c r="AR36" i="2"/>
  <c r="AR31" i="2"/>
  <c r="AR35" i="2"/>
  <c r="AR24" i="2"/>
  <c r="AR25" i="2"/>
  <c r="AR23" i="2"/>
  <c r="AR22" i="2"/>
  <c r="AR21" i="2"/>
  <c r="AR19" i="2"/>
  <c r="AR20" i="2"/>
  <c r="AR18" i="2"/>
  <c r="AR17" i="2"/>
  <c r="AR16" i="2"/>
  <c r="AR192" i="2"/>
  <c r="H169" i="28"/>
  <c r="AK77" i="2"/>
  <c r="AK69" i="2"/>
  <c r="AK74" i="2"/>
  <c r="AK71" i="2"/>
  <c r="AK73" i="2"/>
  <c r="AK68" i="2"/>
  <c r="AK72" i="2"/>
  <c r="AK75" i="2"/>
  <c r="AK76" i="2"/>
  <c r="AK70" i="2"/>
  <c r="AK62" i="2"/>
  <c r="AK58" i="2"/>
  <c r="AK55" i="2"/>
  <c r="AK64" i="2"/>
  <c r="AK57" i="2"/>
  <c r="AK59" i="2"/>
  <c r="AK60" i="2"/>
  <c r="AK61" i="2"/>
  <c r="AK56" i="2"/>
  <c r="AK63" i="2"/>
  <c r="AK43" i="2"/>
  <c r="AK48" i="2"/>
  <c r="AK44" i="2"/>
  <c r="AK51" i="2"/>
  <c r="AK49" i="2"/>
  <c r="AK45" i="2"/>
  <c r="AK50" i="2"/>
  <c r="AK46" i="2"/>
  <c r="AK47" i="2"/>
  <c r="AK42" i="2"/>
  <c r="AK29" i="2"/>
  <c r="AK34" i="2"/>
  <c r="AK37" i="2"/>
  <c r="AK32" i="2"/>
  <c r="AK38" i="2"/>
  <c r="AK30" i="2"/>
  <c r="AK33" i="2"/>
  <c r="AK36" i="2"/>
  <c r="AK31" i="2"/>
  <c r="AK35" i="2"/>
  <c r="AK20" i="2"/>
  <c r="AK19" i="2"/>
  <c r="AK21" i="2"/>
  <c r="AK18" i="2"/>
  <c r="AK17" i="2"/>
  <c r="AK16" i="2"/>
  <c r="AK22" i="2"/>
  <c r="AK24" i="2"/>
  <c r="AK25" i="2"/>
  <c r="AK23" i="2"/>
  <c r="AK192" i="2"/>
  <c r="AN50" i="27"/>
  <c r="AN31" i="27"/>
  <c r="AN42" i="27"/>
  <c r="AN34" i="27"/>
  <c r="AN52" i="27"/>
  <c r="AN44" i="27"/>
  <c r="AN25" i="27"/>
  <c r="AN18" i="27"/>
  <c r="AN53" i="27"/>
  <c r="AN45" i="27"/>
  <c r="AN26" i="27"/>
  <c r="AN46" i="27"/>
  <c r="AN41" i="27"/>
  <c r="AN27" i="27"/>
  <c r="AN9" i="27"/>
  <c r="AN10" i="27"/>
  <c r="AN15" i="27"/>
  <c r="AN35" i="27"/>
  <c r="AN40" i="27"/>
  <c r="AN33" i="27"/>
  <c r="AN16" i="27"/>
  <c r="AN24" i="27"/>
  <c r="AN23" i="27"/>
  <c r="AN12" i="27"/>
  <c r="AN51" i="27"/>
  <c r="AN13" i="27"/>
  <c r="AN19" i="27"/>
  <c r="AN36" i="27"/>
  <c r="AN37" i="27"/>
  <c r="AN28" i="27"/>
  <c r="AN47" i="27"/>
  <c r="AN11" i="27"/>
  <c r="AN22" i="27"/>
  <c r="AN30" i="27"/>
  <c r="AN49" i="27"/>
  <c r="AN14" i="27"/>
  <c r="AN39" i="27"/>
  <c r="AN17" i="27"/>
  <c r="AN29" i="27"/>
  <c r="AN48" i="27"/>
  <c r="AN38" i="27"/>
  <c r="AO72" i="28"/>
  <c r="AO70" i="28"/>
  <c r="AO71" i="28"/>
  <c r="AO69" i="28"/>
  <c r="AO68" i="28"/>
  <c r="AO75" i="28"/>
  <c r="AO77" i="28"/>
  <c r="AO74" i="28"/>
  <c r="AO76" i="28"/>
  <c r="AO63" i="28"/>
  <c r="AO64" i="28"/>
  <c r="AO58" i="28"/>
  <c r="AO59" i="28"/>
  <c r="AO62" i="28"/>
  <c r="AO55" i="28"/>
  <c r="AO56" i="28"/>
  <c r="AO57" i="28"/>
  <c r="AO61" i="28"/>
  <c r="AO50" i="28"/>
  <c r="AO48" i="28"/>
  <c r="AO44" i="28"/>
  <c r="AO43" i="28"/>
  <c r="AO42" i="28"/>
  <c r="AO49" i="28"/>
  <c r="AO51" i="28"/>
  <c r="AO46" i="28"/>
  <c r="AO45" i="28"/>
  <c r="AO32" i="28"/>
  <c r="AO164" i="28"/>
  <c r="AO138" i="28"/>
  <c r="AO99" i="28"/>
  <c r="AO112" i="28"/>
  <c r="AO18" i="28"/>
  <c r="AO60" i="28"/>
  <c r="AO19" i="28"/>
  <c r="AO47" i="28"/>
  <c r="AO23" i="28"/>
  <c r="AO24" i="28"/>
  <c r="AO25" i="28"/>
  <c r="AO16" i="28"/>
  <c r="AO17" i="28"/>
  <c r="AO20" i="28"/>
  <c r="AO22" i="28"/>
  <c r="AO151" i="28"/>
  <c r="AO73" i="28"/>
  <c r="AO86" i="28"/>
  <c r="AO125" i="28"/>
  <c r="AO34" i="28"/>
  <c r="AO21" i="28"/>
  <c r="AO36" i="28"/>
  <c r="AO31" i="28"/>
  <c r="AO37" i="28"/>
  <c r="AO33" i="28"/>
  <c r="AO38" i="28"/>
  <c r="AO29" i="28"/>
  <c r="AO30" i="28"/>
  <c r="AO35" i="28"/>
  <c r="AK82" i="2"/>
  <c r="AR82" i="2"/>
  <c r="AM82" i="2"/>
  <c r="AT82" i="2"/>
  <c r="AO82" i="2"/>
  <c r="AQ82" i="2"/>
  <c r="AL82" i="2"/>
  <c r="AN82" i="2"/>
  <c r="AP82" i="2"/>
  <c r="AP40" i="27"/>
  <c r="AP50" i="27"/>
  <c r="AP31" i="27"/>
  <c r="AP23" i="27"/>
  <c r="AP41" i="27"/>
  <c r="AP33" i="27"/>
  <c r="AP51" i="27"/>
  <c r="AP24" i="27"/>
  <c r="AP17" i="27"/>
  <c r="AP49" i="27"/>
  <c r="AP30" i="27"/>
  <c r="AP22" i="27"/>
  <c r="AP13" i="27"/>
  <c r="AP39" i="27"/>
  <c r="AP45" i="27"/>
  <c r="AP26" i="27"/>
  <c r="AP34" i="27"/>
  <c r="AP12" i="27"/>
  <c r="AP16" i="27"/>
  <c r="AP38" i="27"/>
  <c r="AP11" i="27"/>
  <c r="AP42" i="27"/>
  <c r="AP10" i="27"/>
  <c r="AP29" i="27"/>
  <c r="AP9" i="27"/>
  <c r="AP35" i="27"/>
  <c r="AP14" i="27"/>
  <c r="AP37" i="27"/>
  <c r="AP19" i="27"/>
  <c r="AP53" i="27"/>
  <c r="AP48" i="27"/>
  <c r="AP28" i="27"/>
  <c r="AP47" i="27"/>
  <c r="AP15" i="27"/>
  <c r="AP27" i="27"/>
  <c r="AP46" i="27"/>
  <c r="AP36" i="27"/>
  <c r="AP18" i="27"/>
  <c r="AP25" i="27"/>
  <c r="AP44" i="27"/>
  <c r="AP52" i="27"/>
  <c r="Q169" i="28"/>
  <c r="Q117" i="28"/>
  <c r="Q65" i="28"/>
  <c r="Q91" i="28"/>
  <c r="Q104" i="28"/>
  <c r="Q26" i="28"/>
  <c r="Q78" i="28"/>
  <c r="Q39" i="28"/>
  <c r="Q52" i="28"/>
  <c r="Q130" i="28"/>
  <c r="Q143" i="28"/>
  <c r="Q156" i="28"/>
  <c r="L78" i="28"/>
  <c r="L104" i="28"/>
  <c r="L117" i="28"/>
  <c r="L91" i="28"/>
  <c r="L52" i="28"/>
  <c r="L65" i="28"/>
  <c r="L39" i="28"/>
  <c r="L26" i="28"/>
  <c r="L130" i="28"/>
  <c r="L143" i="28"/>
  <c r="L156" i="28"/>
  <c r="L169" i="28"/>
  <c r="J169" i="5"/>
  <c r="AL78" i="5"/>
  <c r="AK89" i="5"/>
  <c r="AT89" i="5"/>
  <c r="AL89" i="5"/>
  <c r="AR89" i="5"/>
  <c r="AN89" i="5"/>
  <c r="AM89" i="5"/>
  <c r="AQ89" i="5"/>
  <c r="AP89" i="5"/>
  <c r="AO89" i="5"/>
  <c r="U169" i="5"/>
  <c r="U130" i="5"/>
  <c r="U143" i="5"/>
  <c r="U91" i="5"/>
  <c r="U104" i="5"/>
  <c r="U52" i="5"/>
  <c r="U65" i="5"/>
  <c r="U39" i="5"/>
  <c r="U26" i="5"/>
  <c r="U78" i="5"/>
  <c r="U117" i="5"/>
  <c r="U156" i="5"/>
  <c r="AP72" i="28"/>
  <c r="AP70" i="28"/>
  <c r="AP71" i="28"/>
  <c r="AP69" i="28"/>
  <c r="AP68" i="28"/>
  <c r="AP75" i="28"/>
  <c r="AP77" i="28"/>
  <c r="AP74" i="28"/>
  <c r="AP76" i="28"/>
  <c r="AP63" i="28"/>
  <c r="AP64" i="28"/>
  <c r="AP58" i="28"/>
  <c r="AP59" i="28"/>
  <c r="AP62" i="28"/>
  <c r="AP55" i="28"/>
  <c r="AP56" i="28"/>
  <c r="AP57" i="28"/>
  <c r="AP61" i="28"/>
  <c r="AP50" i="28"/>
  <c r="AP48" i="28"/>
  <c r="AP44" i="28"/>
  <c r="AP43" i="28"/>
  <c r="AP42" i="28"/>
  <c r="AP49" i="28"/>
  <c r="AP51" i="28"/>
  <c r="AP46" i="28"/>
  <c r="AP45" i="28"/>
  <c r="AP32" i="28"/>
  <c r="AP138" i="28"/>
  <c r="AP99" i="28"/>
  <c r="AP17" i="28"/>
  <c r="AP73" i="28"/>
  <c r="AP20" i="28"/>
  <c r="AP22" i="28"/>
  <c r="AP16" i="28"/>
  <c r="AP18" i="28"/>
  <c r="AP19" i="28"/>
  <c r="AP34" i="28"/>
  <c r="AP23" i="28"/>
  <c r="AP24" i="28"/>
  <c r="AP25" i="28"/>
  <c r="AP47" i="28"/>
  <c r="AP164" i="28"/>
  <c r="AP151" i="28"/>
  <c r="AP86" i="28"/>
  <c r="AP112" i="28"/>
  <c r="AP60" i="28"/>
  <c r="AP125" i="28"/>
  <c r="AP21" i="28"/>
  <c r="AP36" i="28"/>
  <c r="AP31" i="28"/>
  <c r="AP37" i="28"/>
  <c r="AP33" i="28"/>
  <c r="AP38" i="28"/>
  <c r="AP29" i="28"/>
  <c r="AP30" i="28"/>
  <c r="AP35" i="28"/>
  <c r="AK72" i="28"/>
  <c r="AK70" i="28"/>
  <c r="AK71" i="28"/>
  <c r="AK69" i="28"/>
  <c r="AK68" i="28"/>
  <c r="AK75" i="28"/>
  <c r="AK77" i="28"/>
  <c r="AK74" i="28"/>
  <c r="AK76" i="28"/>
  <c r="AK63" i="28"/>
  <c r="AK64" i="28"/>
  <c r="AK58" i="28"/>
  <c r="AK59" i="28"/>
  <c r="AK62" i="28"/>
  <c r="AK55" i="28"/>
  <c r="AK56" i="28"/>
  <c r="AK57" i="28"/>
  <c r="AK61" i="28"/>
  <c r="AK50" i="28"/>
  <c r="AK48" i="28"/>
  <c r="AK44" i="28"/>
  <c r="AK43" i="28"/>
  <c r="AK42" i="28"/>
  <c r="AK49" i="28"/>
  <c r="AK51" i="28"/>
  <c r="AK46" i="28"/>
  <c r="AK45" i="28"/>
  <c r="AK32" i="28"/>
  <c r="AK138" i="28"/>
  <c r="AK73" i="28"/>
  <c r="AK18" i="28"/>
  <c r="AK47" i="28"/>
  <c r="AK16" i="28"/>
  <c r="AK17" i="28"/>
  <c r="AK19" i="28"/>
  <c r="AK20" i="28"/>
  <c r="AK60" i="28"/>
  <c r="AK22" i="28"/>
  <c r="AK23" i="28"/>
  <c r="AK24" i="28"/>
  <c r="AK25" i="28"/>
  <c r="AK34" i="28"/>
  <c r="AK164" i="28"/>
  <c r="AK151" i="28"/>
  <c r="AK99" i="28"/>
  <c r="AK86" i="28"/>
  <c r="AK112" i="28"/>
  <c r="AK125" i="28"/>
  <c r="AK21" i="28"/>
  <c r="AK36" i="28"/>
  <c r="AK31" i="28"/>
  <c r="AK37" i="28"/>
  <c r="AK33" i="28"/>
  <c r="AK38" i="28"/>
  <c r="AK29" i="28"/>
  <c r="AK30" i="28"/>
  <c r="AK35" i="28"/>
  <c r="V41" i="27"/>
  <c r="V33" i="27"/>
  <c r="V51" i="27"/>
  <c r="V24" i="27"/>
  <c r="V13" i="27"/>
  <c r="V42" i="27"/>
  <c r="V34" i="27"/>
  <c r="V10" i="27"/>
  <c r="V52" i="27"/>
  <c r="V44" i="27"/>
  <c r="V25" i="27"/>
  <c r="V53" i="27"/>
  <c r="V45" i="27"/>
  <c r="V26" i="27"/>
  <c r="V18" i="27"/>
  <c r="V37" i="27"/>
  <c r="V47" i="27"/>
  <c r="V28" i="27"/>
  <c r="V48" i="27"/>
  <c r="V29" i="27"/>
  <c r="V49" i="27"/>
  <c r="V30" i="27"/>
  <c r="V12" i="27"/>
  <c r="V17" i="27"/>
  <c r="V39" i="27"/>
  <c r="V27" i="27"/>
  <c r="V14" i="27"/>
  <c r="V19" i="27"/>
  <c r="V35" i="27"/>
  <c r="V22" i="27"/>
  <c r="V46" i="27"/>
  <c r="V15" i="27"/>
  <c r="V9" i="27"/>
  <c r="V11" i="27"/>
  <c r="V36" i="27"/>
  <c r="V16" i="27"/>
  <c r="V38" i="27"/>
  <c r="V40" i="27"/>
  <c r="V23" i="27"/>
  <c r="V31" i="27"/>
  <c r="V50" i="27"/>
  <c r="Q169" i="2"/>
  <c r="U40" i="27"/>
  <c r="U50" i="27"/>
  <c r="U31" i="27"/>
  <c r="U23" i="27"/>
  <c r="U10" i="27"/>
  <c r="U41" i="27"/>
  <c r="U33" i="27"/>
  <c r="U9" i="27"/>
  <c r="U51" i="27"/>
  <c r="U24" i="27"/>
  <c r="U52" i="27"/>
  <c r="U44" i="27"/>
  <c r="U25" i="27"/>
  <c r="U18" i="27"/>
  <c r="U36" i="27"/>
  <c r="U46" i="27"/>
  <c r="U27" i="27"/>
  <c r="U47" i="27"/>
  <c r="U28" i="27"/>
  <c r="U48" i="27"/>
  <c r="U45" i="27"/>
  <c r="U17" i="27"/>
  <c r="U34" i="27"/>
  <c r="U53" i="27"/>
  <c r="U13" i="27"/>
  <c r="U26" i="27"/>
  <c r="U14" i="27"/>
  <c r="U19" i="27"/>
  <c r="U37" i="27"/>
  <c r="U35" i="27"/>
  <c r="U15" i="27"/>
  <c r="U11" i="27"/>
  <c r="U42" i="27"/>
  <c r="U38" i="27"/>
  <c r="U12" i="27"/>
  <c r="U29" i="27"/>
  <c r="U39" i="27"/>
  <c r="U16" i="27"/>
  <c r="U22" i="27"/>
  <c r="U30" i="27"/>
  <c r="U49" i="27"/>
  <c r="AO77" i="2"/>
  <c r="AO69" i="2"/>
  <c r="AO74" i="2"/>
  <c r="AO71" i="2"/>
  <c r="AO73" i="2"/>
  <c r="AO68" i="2"/>
  <c r="AO72" i="2"/>
  <c r="AO75" i="2"/>
  <c r="AO76" i="2"/>
  <c r="AO70" i="2"/>
  <c r="AO62" i="2"/>
  <c r="AO58" i="2"/>
  <c r="AO55" i="2"/>
  <c r="AO64" i="2"/>
  <c r="AO57" i="2"/>
  <c r="AO59" i="2"/>
  <c r="AO60" i="2"/>
  <c r="AO61" i="2"/>
  <c r="AO56" i="2"/>
  <c r="AO63" i="2"/>
  <c r="AO43" i="2"/>
  <c r="AO48" i="2"/>
  <c r="AO44" i="2"/>
  <c r="AO51" i="2"/>
  <c r="AO49" i="2"/>
  <c r="AO45" i="2"/>
  <c r="AO50" i="2"/>
  <c r="AO46" i="2"/>
  <c r="AO47" i="2"/>
  <c r="AO42" i="2"/>
  <c r="AO29" i="2"/>
  <c r="AO34" i="2"/>
  <c r="AO37" i="2"/>
  <c r="AO32" i="2"/>
  <c r="AO38" i="2"/>
  <c r="AO30" i="2"/>
  <c r="AO33" i="2"/>
  <c r="AO36" i="2"/>
  <c r="AO31" i="2"/>
  <c r="AO35" i="2"/>
  <c r="AO25" i="2"/>
  <c r="AO24" i="2"/>
  <c r="AO23" i="2"/>
  <c r="AO21" i="2"/>
  <c r="AO22" i="2"/>
  <c r="AO20" i="2"/>
  <c r="AO19" i="2"/>
  <c r="AO18" i="2"/>
  <c r="AO17" i="2"/>
  <c r="AO16" i="2"/>
  <c r="AO192" i="2"/>
  <c r="AT72" i="28"/>
  <c r="AT70" i="28"/>
  <c r="AT71" i="28"/>
  <c r="AT69" i="28"/>
  <c r="AT68" i="28"/>
  <c r="AT75" i="28"/>
  <c r="AT77" i="28"/>
  <c r="AT74" i="28"/>
  <c r="AT76" i="28"/>
  <c r="AT63" i="28"/>
  <c r="AT64" i="28"/>
  <c r="AT58" i="28"/>
  <c r="AT59" i="28"/>
  <c r="AT62" i="28"/>
  <c r="AT55" i="28"/>
  <c r="AT56" i="28"/>
  <c r="AT57" i="28"/>
  <c r="AT61" i="28"/>
  <c r="AT50" i="28"/>
  <c r="AT48" i="28"/>
  <c r="AT44" i="28"/>
  <c r="AT43" i="28"/>
  <c r="AT42" i="28"/>
  <c r="AT49" i="28"/>
  <c r="AT51" i="28"/>
  <c r="AT46" i="28"/>
  <c r="AT45" i="28"/>
  <c r="AT32" i="28"/>
  <c r="AT151" i="28"/>
  <c r="AT164" i="28"/>
  <c r="AT138" i="28"/>
  <c r="AT99" i="28"/>
  <c r="AT112" i="28"/>
  <c r="AT86" i="28"/>
  <c r="AT73" i="28"/>
  <c r="AT20" i="28"/>
  <c r="AT47" i="28"/>
  <c r="AT23" i="28"/>
  <c r="AT25" i="28"/>
  <c r="AT22" i="28"/>
  <c r="AT24" i="28"/>
  <c r="AT34" i="28"/>
  <c r="AT16" i="28"/>
  <c r="AT60" i="28"/>
  <c r="AT17" i="28"/>
  <c r="AT18" i="28"/>
  <c r="AT19" i="28"/>
  <c r="AT125" i="28"/>
  <c r="AT21" i="28"/>
  <c r="AT36" i="28"/>
  <c r="AT31" i="28"/>
  <c r="AT37" i="28"/>
  <c r="AT33" i="28"/>
  <c r="AT38" i="28"/>
  <c r="AT29" i="28"/>
  <c r="AT30" i="28"/>
  <c r="AT35" i="28"/>
  <c r="AN72" i="28"/>
  <c r="AN70" i="28"/>
  <c r="AN71" i="28"/>
  <c r="AN69" i="28"/>
  <c r="AN68" i="28"/>
  <c r="AN75" i="28"/>
  <c r="AN77" i="28"/>
  <c r="AN74" i="28"/>
  <c r="AN76" i="28"/>
  <c r="AN63" i="28"/>
  <c r="AN64" i="28"/>
  <c r="AN58" i="28"/>
  <c r="AN59" i="28"/>
  <c r="AN62" i="28"/>
  <c r="AN55" i="28"/>
  <c r="AN56" i="28"/>
  <c r="AN57" i="28"/>
  <c r="AN61" i="28"/>
  <c r="AN50" i="28"/>
  <c r="AN48" i="28"/>
  <c r="AN44" i="28"/>
  <c r="AN43" i="28"/>
  <c r="AN42" i="28"/>
  <c r="AN49" i="28"/>
  <c r="AN51" i="28"/>
  <c r="AN46" i="28"/>
  <c r="AN45" i="28"/>
  <c r="AN32" i="28"/>
  <c r="AN138" i="28"/>
  <c r="AN151" i="28"/>
  <c r="AN99" i="28"/>
  <c r="AN86" i="28"/>
  <c r="AN73" i="28"/>
  <c r="AN24" i="28"/>
  <c r="AN25" i="28"/>
  <c r="AN60" i="28"/>
  <c r="AN16" i="28"/>
  <c r="AN18" i="28"/>
  <c r="AN34" i="28"/>
  <c r="AN19" i="28"/>
  <c r="AN20" i="28"/>
  <c r="AN22" i="28"/>
  <c r="AN23" i="28"/>
  <c r="AN17" i="28"/>
  <c r="AN164" i="28"/>
  <c r="AN112" i="28"/>
  <c r="AN125" i="28"/>
  <c r="AN47" i="28"/>
  <c r="AN21" i="28"/>
  <c r="AN36" i="28"/>
  <c r="AN31" i="28"/>
  <c r="AN37" i="28"/>
  <c r="AN33" i="28"/>
  <c r="AN38" i="28"/>
  <c r="AN29" i="28"/>
  <c r="AN30" i="28"/>
  <c r="AN35" i="28"/>
  <c r="AL52" i="5"/>
  <c r="AL78" i="28"/>
  <c r="AL39" i="28"/>
  <c r="AT87" i="2"/>
  <c r="AL87" i="2"/>
  <c r="AK87" i="2"/>
  <c r="AM87" i="2"/>
  <c r="AO87" i="2"/>
  <c r="AQ87" i="2"/>
  <c r="AN87" i="2"/>
  <c r="AP87" i="2"/>
  <c r="AR87" i="2"/>
  <c r="AT70" i="5"/>
  <c r="AT74" i="5"/>
  <c r="AT75" i="5"/>
  <c r="AT77" i="5"/>
  <c r="AT71" i="5"/>
  <c r="AT68" i="5"/>
  <c r="AT76" i="5"/>
  <c r="AT69" i="5"/>
  <c r="AT56" i="5"/>
  <c r="AT63" i="5"/>
  <c r="AT55" i="5"/>
  <c r="AT58" i="5"/>
  <c r="AT61" i="5"/>
  <c r="AT62" i="5"/>
  <c r="AT64" i="5"/>
  <c r="AT57" i="5"/>
  <c r="AT50" i="5"/>
  <c r="AT49" i="5"/>
  <c r="AT48" i="5"/>
  <c r="AT45" i="5"/>
  <c r="AT163" i="5"/>
  <c r="AT137" i="5"/>
  <c r="AT138" i="5"/>
  <c r="AT99" i="5"/>
  <c r="AT164" i="5"/>
  <c r="AT150" i="5"/>
  <c r="AT151" i="5"/>
  <c r="AT111" i="5"/>
  <c r="AT112" i="5"/>
  <c r="AT24" i="5"/>
  <c r="AT85" i="5"/>
  <c r="AT86" i="5"/>
  <c r="AT33" i="5"/>
  <c r="AT34" i="5"/>
  <c r="AT46" i="5"/>
  <c r="AT59" i="5"/>
  <c r="AT47" i="5"/>
  <c r="AT124" i="5"/>
  <c r="AT60" i="5"/>
  <c r="AT125" i="5"/>
  <c r="AT16" i="5"/>
  <c r="AT98" i="5"/>
  <c r="AT72" i="5"/>
  <c r="AT23" i="5"/>
  <c r="AT25" i="5"/>
  <c r="AT73" i="5"/>
  <c r="AT17" i="5"/>
  <c r="AT18" i="5"/>
  <c r="AT19" i="5"/>
  <c r="AT20" i="5"/>
  <c r="AT21" i="5"/>
  <c r="AT22" i="5"/>
  <c r="AT35" i="5"/>
  <c r="AT38" i="5"/>
  <c r="AT29" i="5"/>
  <c r="AT37" i="5"/>
  <c r="AT36" i="5"/>
  <c r="AT32" i="5"/>
  <c r="AT30" i="5"/>
  <c r="AT31" i="5"/>
  <c r="AT43" i="5"/>
  <c r="AT44" i="5"/>
  <c r="AT51" i="5"/>
  <c r="AT42" i="5"/>
  <c r="AK70" i="5"/>
  <c r="AK74" i="5"/>
  <c r="AK75" i="5"/>
  <c r="AK77" i="5"/>
  <c r="AK71" i="5"/>
  <c r="AK68" i="5"/>
  <c r="AK76" i="5"/>
  <c r="AK69" i="5"/>
  <c r="AK56" i="5"/>
  <c r="AK63" i="5"/>
  <c r="AK55" i="5"/>
  <c r="AK58" i="5"/>
  <c r="AK61" i="5"/>
  <c r="AK62" i="5"/>
  <c r="AK64" i="5"/>
  <c r="AK57" i="5"/>
  <c r="AK50" i="5"/>
  <c r="AK49" i="5"/>
  <c r="AK48" i="5"/>
  <c r="AK45" i="5"/>
  <c r="AK33" i="5"/>
  <c r="AK34" i="5"/>
  <c r="AK137" i="5"/>
  <c r="AK138" i="5"/>
  <c r="AK124" i="5"/>
  <c r="AK111" i="5"/>
  <c r="AK125" i="5"/>
  <c r="AK163" i="5"/>
  <c r="AK164" i="5"/>
  <c r="AK151" i="5"/>
  <c r="AK59" i="5"/>
  <c r="AK47" i="5"/>
  <c r="AK72" i="5"/>
  <c r="AK60" i="5"/>
  <c r="AK73" i="5"/>
  <c r="AK18" i="5"/>
  <c r="AK20" i="5"/>
  <c r="AK21" i="5"/>
  <c r="AK112" i="5"/>
  <c r="AK85" i="5"/>
  <c r="AK86" i="5"/>
  <c r="AK98" i="5"/>
  <c r="AK99" i="5"/>
  <c r="AK150" i="5"/>
  <c r="AK19" i="5"/>
  <c r="AK22" i="5"/>
  <c r="AK23" i="5"/>
  <c r="AK24" i="5"/>
  <c r="AK25" i="5"/>
  <c r="AK46" i="5"/>
  <c r="AK16" i="5"/>
  <c r="AK17" i="5"/>
  <c r="AK35" i="5"/>
  <c r="AK38" i="5"/>
  <c r="AK29" i="5"/>
  <c r="AK37" i="5"/>
  <c r="AK36" i="5"/>
  <c r="AK32" i="5"/>
  <c r="AK30" i="5"/>
  <c r="AK31" i="5"/>
  <c r="AK43" i="5"/>
  <c r="AK44" i="5"/>
  <c r="AK51" i="5"/>
  <c r="AK42" i="5"/>
  <c r="K169" i="5"/>
  <c r="AL89" i="2"/>
  <c r="AQ89" i="2"/>
  <c r="AO89" i="2"/>
  <c r="AN89" i="2"/>
  <c r="AK89" i="2"/>
  <c r="AP89" i="2"/>
  <c r="AR89" i="2"/>
  <c r="AM89" i="2"/>
  <c r="AT89" i="2"/>
  <c r="AL26" i="28"/>
  <c r="AT84" i="2"/>
  <c r="AM84" i="2"/>
  <c r="AO84" i="2"/>
  <c r="AQ84" i="2"/>
  <c r="AL84" i="2"/>
  <c r="AN84" i="2"/>
  <c r="AP84" i="2"/>
  <c r="AK84" i="2"/>
  <c r="AR84" i="2"/>
  <c r="AM49" i="27"/>
  <c r="AM30" i="27"/>
  <c r="AM41" i="27"/>
  <c r="AM33" i="27"/>
  <c r="AM51" i="27"/>
  <c r="AM24" i="27"/>
  <c r="AM52" i="27"/>
  <c r="AM44" i="27"/>
  <c r="AM25" i="27"/>
  <c r="AM18" i="27"/>
  <c r="AM53" i="27"/>
  <c r="AM45" i="27"/>
  <c r="AM39" i="27"/>
  <c r="AM34" i="27"/>
  <c r="AM26" i="27"/>
  <c r="AM22" i="27"/>
  <c r="AM50" i="27"/>
  <c r="AM31" i="27"/>
  <c r="AM10" i="27"/>
  <c r="AM15" i="27"/>
  <c r="AM9" i="27"/>
  <c r="AM35" i="27"/>
  <c r="AM16" i="27"/>
  <c r="AM40" i="27"/>
  <c r="AM12" i="27"/>
  <c r="AM42" i="27"/>
  <c r="AM17" i="27"/>
  <c r="AM13" i="27"/>
  <c r="AM19" i="27"/>
  <c r="AM23" i="27"/>
  <c r="AM36" i="27"/>
  <c r="AM27" i="27"/>
  <c r="AM46" i="27"/>
  <c r="AM29" i="27"/>
  <c r="AM48" i="27"/>
  <c r="AM11" i="27"/>
  <c r="AM38" i="27"/>
  <c r="AM14" i="27"/>
  <c r="AM28" i="27"/>
  <c r="AM47" i="27"/>
  <c r="AM37" i="27"/>
  <c r="L143" i="5"/>
  <c r="L169" i="5"/>
  <c r="L130" i="5"/>
  <c r="L104" i="5"/>
  <c r="L78" i="5"/>
  <c r="L52" i="5"/>
  <c r="L91" i="5"/>
  <c r="L65" i="5"/>
  <c r="L26" i="5"/>
  <c r="L39" i="5"/>
  <c r="L156" i="5"/>
  <c r="L117" i="5"/>
  <c r="AL26" i="5"/>
  <c r="AL52" i="28"/>
  <c r="AK87" i="5"/>
  <c r="AL87" i="5"/>
  <c r="AT87" i="5"/>
  <c r="AM87" i="5"/>
  <c r="AP87" i="5"/>
  <c r="AR87" i="5"/>
  <c r="AO87" i="5"/>
  <c r="AQ87" i="5"/>
  <c r="AN87" i="5"/>
  <c r="O169" i="5"/>
  <c r="O143" i="5"/>
  <c r="O130" i="5"/>
  <c r="O65" i="5"/>
  <c r="O39" i="5"/>
  <c r="O26" i="5"/>
  <c r="O52" i="5"/>
  <c r="O104" i="5"/>
  <c r="O117" i="5"/>
  <c r="O91" i="5"/>
  <c r="O156" i="5"/>
  <c r="O78" i="5"/>
  <c r="R169" i="28"/>
  <c r="AL65" i="5"/>
  <c r="AL65" i="28"/>
  <c r="AL90" i="5"/>
  <c r="AT90" i="5"/>
  <c r="AK90" i="5"/>
  <c r="AQ90" i="5"/>
  <c r="AN90" i="5"/>
  <c r="AM90" i="5"/>
  <c r="AR90" i="5"/>
  <c r="AP90" i="5"/>
  <c r="AO90" i="5"/>
  <c r="AN88" i="28"/>
  <c r="AR88" i="28"/>
  <c r="AQ88" i="28"/>
  <c r="AK88" i="28"/>
  <c r="AP88" i="28"/>
  <c r="AM88" i="28"/>
  <c r="AO88" i="28"/>
  <c r="AL88" i="28"/>
  <c r="AT88" i="28"/>
  <c r="W42" i="27"/>
  <c r="W34" i="27"/>
  <c r="W52" i="27"/>
  <c r="W44" i="27"/>
  <c r="W25" i="27"/>
  <c r="W35" i="27"/>
  <c r="W13" i="27"/>
  <c r="W53" i="27"/>
  <c r="W45" i="27"/>
  <c r="W26" i="27"/>
  <c r="W10" i="27"/>
  <c r="W18" i="27"/>
  <c r="W46" i="27"/>
  <c r="W27" i="27"/>
  <c r="W38" i="27"/>
  <c r="W48" i="27"/>
  <c r="W29" i="27"/>
  <c r="W49" i="27"/>
  <c r="W30" i="27"/>
  <c r="W40" i="27"/>
  <c r="W50" i="27"/>
  <c r="W31" i="27"/>
  <c r="W16" i="27"/>
  <c r="W12" i="27"/>
  <c r="W23" i="27"/>
  <c r="W39" i="27"/>
  <c r="W17" i="27"/>
  <c r="W47" i="27"/>
  <c r="W37" i="27"/>
  <c r="W22" i="27"/>
  <c r="W14" i="27"/>
  <c r="W28" i="27"/>
  <c r="W19" i="27"/>
  <c r="W36" i="27"/>
  <c r="W11" i="27"/>
  <c r="W15" i="27"/>
  <c r="W33" i="27"/>
  <c r="W41" i="27"/>
  <c r="W9" i="27"/>
  <c r="W24" i="27"/>
  <c r="W51" i="27"/>
  <c r="AM77" i="2"/>
  <c r="AM69" i="2"/>
  <c r="AM74" i="2"/>
  <c r="AM71" i="2"/>
  <c r="AM73" i="2"/>
  <c r="AM68" i="2"/>
  <c r="AM72" i="2"/>
  <c r="AM75" i="2"/>
  <c r="AM76" i="2"/>
  <c r="AM70" i="2"/>
  <c r="AM62" i="2"/>
  <c r="AM58" i="2"/>
  <c r="AM55" i="2"/>
  <c r="AM64" i="2"/>
  <c r="AM57" i="2"/>
  <c r="AM59" i="2"/>
  <c r="AM60" i="2"/>
  <c r="AM61" i="2"/>
  <c r="AM56" i="2"/>
  <c r="AM63" i="2"/>
  <c r="AM43" i="2"/>
  <c r="AM48" i="2"/>
  <c r="AM44" i="2"/>
  <c r="AM51" i="2"/>
  <c r="AM49" i="2"/>
  <c r="AM45" i="2"/>
  <c r="AM50" i="2"/>
  <c r="AM46" i="2"/>
  <c r="AM47" i="2"/>
  <c r="AM42" i="2"/>
  <c r="AM29" i="2"/>
  <c r="AM34" i="2"/>
  <c r="AM37" i="2"/>
  <c r="AM32" i="2"/>
  <c r="AM38" i="2"/>
  <c r="AM30" i="2"/>
  <c r="AM33" i="2"/>
  <c r="AM36" i="2"/>
  <c r="AM31" i="2"/>
  <c r="AM35" i="2"/>
  <c r="AM24" i="2"/>
  <c r="AM25" i="2"/>
  <c r="AM22" i="2"/>
  <c r="AM23" i="2"/>
  <c r="AM21" i="2"/>
  <c r="AM20" i="2"/>
  <c r="AM19" i="2"/>
  <c r="AM17" i="2"/>
  <c r="AM16" i="2"/>
  <c r="AM18" i="2"/>
  <c r="AM192" i="2"/>
  <c r="S78" i="2"/>
  <c r="S91" i="2"/>
  <c r="S39" i="2"/>
  <c r="S52" i="2"/>
  <c r="S117" i="2"/>
  <c r="S26" i="2"/>
  <c r="S104" i="2"/>
  <c r="S65" i="2"/>
  <c r="S143" i="2"/>
  <c r="S130" i="2"/>
  <c r="S156" i="2"/>
  <c r="P169" i="2"/>
  <c r="P117" i="2"/>
  <c r="P52" i="2"/>
  <c r="P91" i="2"/>
  <c r="P39" i="2"/>
  <c r="P26" i="2"/>
  <c r="P104" i="2"/>
  <c r="P78" i="2"/>
  <c r="P130" i="2"/>
  <c r="P65" i="2"/>
  <c r="P143" i="2"/>
  <c r="P156" i="2"/>
  <c r="S169" i="28"/>
  <c r="AO51" i="27"/>
  <c r="AO24" i="27"/>
  <c r="AO35" i="27"/>
  <c r="AO18" i="27"/>
  <c r="AO53" i="27"/>
  <c r="AO45" i="27"/>
  <c r="AO26" i="27"/>
  <c r="AO12" i="27"/>
  <c r="AO46" i="27"/>
  <c r="AO27" i="27"/>
  <c r="AO47" i="27"/>
  <c r="AO41" i="27"/>
  <c r="AO13" i="27"/>
  <c r="AO19" i="27"/>
  <c r="AO44" i="27"/>
  <c r="AO37" i="27"/>
  <c r="AO9" i="27"/>
  <c r="AO28" i="27"/>
  <c r="AO52" i="27"/>
  <c r="AO15" i="27"/>
  <c r="AO33" i="27"/>
  <c r="AO11" i="27"/>
  <c r="AO42" i="27"/>
  <c r="AO16" i="27"/>
  <c r="AO25" i="27"/>
  <c r="AO36" i="27"/>
  <c r="AO34" i="27"/>
  <c r="AO38" i="27"/>
  <c r="AO10" i="27"/>
  <c r="AO29" i="27"/>
  <c r="AO48" i="27"/>
  <c r="AO14" i="27"/>
  <c r="AO23" i="27"/>
  <c r="AO31" i="27"/>
  <c r="AO50" i="27"/>
  <c r="AO17" i="27"/>
  <c r="AO40" i="27"/>
  <c r="AO22" i="27"/>
  <c r="AO30" i="27"/>
  <c r="AO49" i="27"/>
  <c r="AO39" i="27"/>
  <c r="U78" i="28"/>
  <c r="U104" i="28"/>
  <c r="U91" i="28"/>
  <c r="U65" i="28"/>
  <c r="U52" i="28"/>
  <c r="U26" i="28"/>
  <c r="U39" i="28"/>
  <c r="U130" i="28"/>
  <c r="U143" i="28"/>
  <c r="U169" i="28"/>
  <c r="U156" i="28"/>
  <c r="U117" i="28"/>
  <c r="AT85" i="28"/>
  <c r="AL85" i="28"/>
  <c r="AO85" i="28"/>
  <c r="AQ85" i="28"/>
  <c r="AN85" i="28"/>
  <c r="AK85" i="28"/>
  <c r="AP85" i="28"/>
  <c r="AM85" i="28"/>
  <c r="AR85" i="28"/>
  <c r="AO86" i="2"/>
  <c r="AM86" i="2"/>
  <c r="AT86" i="2"/>
  <c r="AQ86" i="2"/>
  <c r="AL86" i="2"/>
  <c r="AN86" i="2"/>
  <c r="AP86" i="2"/>
  <c r="AK86" i="2"/>
  <c r="AR86" i="2"/>
  <c r="AO90" i="28"/>
  <c r="AK90" i="28"/>
  <c r="AN90" i="28"/>
  <c r="AP90" i="28"/>
  <c r="AM90" i="28"/>
  <c r="AR90" i="28"/>
  <c r="AL90" i="28"/>
  <c r="AT90" i="28"/>
  <c r="AQ90" i="28"/>
  <c r="AL26" i="2"/>
  <c r="AO82" i="28"/>
  <c r="AK82" i="28"/>
  <c r="AR82" i="28"/>
  <c r="AL82" i="28"/>
  <c r="AT82" i="28"/>
  <c r="AQ82" i="28"/>
  <c r="AN82" i="28"/>
  <c r="AP82" i="28"/>
  <c r="AM82" i="28"/>
  <c r="AQ87" i="28"/>
  <c r="AL87" i="28"/>
  <c r="AT87" i="28"/>
  <c r="AN87" i="28"/>
  <c r="AK87" i="28"/>
  <c r="AP87" i="28"/>
  <c r="AM87" i="28"/>
  <c r="AR87" i="28"/>
  <c r="AO87" i="28"/>
  <c r="AN70" i="5"/>
  <c r="AN74" i="5"/>
  <c r="AN75" i="5"/>
  <c r="AN77" i="5"/>
  <c r="AN71" i="5"/>
  <c r="AN68" i="5"/>
  <c r="AN76" i="5"/>
  <c r="AN69" i="5"/>
  <c r="AN56" i="5"/>
  <c r="AN63" i="5"/>
  <c r="AN55" i="5"/>
  <c r="AN58" i="5"/>
  <c r="AN61" i="5"/>
  <c r="AN62" i="5"/>
  <c r="AN64" i="5"/>
  <c r="AN57" i="5"/>
  <c r="AN50" i="5"/>
  <c r="AN49" i="5"/>
  <c r="AN48" i="5"/>
  <c r="AN45" i="5"/>
  <c r="AN33" i="5"/>
  <c r="AN85" i="5"/>
  <c r="AN98" i="5"/>
  <c r="AN137" i="5"/>
  <c r="AN99" i="5"/>
  <c r="AN138" i="5"/>
  <c r="AN163" i="5"/>
  <c r="AN112" i="5"/>
  <c r="AN164" i="5"/>
  <c r="AN59" i="5"/>
  <c r="AN47" i="5"/>
  <c r="AN60" i="5"/>
  <c r="AN124" i="5"/>
  <c r="AN16" i="5"/>
  <c r="AN125" i="5"/>
  <c r="AN72" i="5"/>
  <c r="AN73" i="5"/>
  <c r="AN18" i="5"/>
  <c r="AN19" i="5"/>
  <c r="AN111" i="5"/>
  <c r="AN20" i="5"/>
  <c r="AN150" i="5"/>
  <c r="AN151" i="5"/>
  <c r="AN46" i="5"/>
  <c r="AN17" i="5"/>
  <c r="AN21" i="5"/>
  <c r="AN22" i="5"/>
  <c r="AN23" i="5"/>
  <c r="AN24" i="5"/>
  <c r="AN25" i="5"/>
  <c r="AN34" i="5"/>
  <c r="AN86" i="5"/>
  <c r="AN35" i="5"/>
  <c r="AN38" i="5"/>
  <c r="AN29" i="5"/>
  <c r="AN37" i="5"/>
  <c r="AN36" i="5"/>
  <c r="AN32" i="5"/>
  <c r="AN30" i="5"/>
  <c r="AN31" i="5"/>
  <c r="AN43" i="5"/>
  <c r="AN44" i="5"/>
  <c r="AN51" i="5"/>
  <c r="AN42" i="5"/>
  <c r="P169" i="5"/>
  <c r="P130" i="5"/>
  <c r="P143" i="5"/>
  <c r="P65" i="5"/>
  <c r="P39" i="5"/>
  <c r="P104" i="5"/>
  <c r="P26" i="5"/>
  <c r="P52" i="5"/>
  <c r="P78" i="5"/>
  <c r="P91" i="5"/>
  <c r="P117" i="5"/>
  <c r="P156" i="5"/>
  <c r="S130" i="5"/>
  <c r="S26" i="5"/>
  <c r="S104" i="5"/>
  <c r="S143" i="5"/>
  <c r="S39" i="5"/>
  <c r="S65" i="5"/>
  <c r="S52" i="5"/>
  <c r="S78" i="5"/>
  <c r="S91" i="5"/>
  <c r="S156" i="5"/>
  <c r="S117" i="5"/>
  <c r="AM72" i="28"/>
  <c r="AM70" i="28"/>
  <c r="AM71" i="28"/>
  <c r="AM69" i="28"/>
  <c r="AM68" i="28"/>
  <c r="AM75" i="28"/>
  <c r="AM77" i="28"/>
  <c r="AM74" i="28"/>
  <c r="AM76" i="28"/>
  <c r="AM63" i="28"/>
  <c r="AM64" i="28"/>
  <c r="AM58" i="28"/>
  <c r="AM59" i="28"/>
  <c r="AM62" i="28"/>
  <c r="AM55" i="28"/>
  <c r="AM56" i="28"/>
  <c r="AM57" i="28"/>
  <c r="AM61" i="28"/>
  <c r="AM50" i="28"/>
  <c r="AM48" i="28"/>
  <c r="AM44" i="28"/>
  <c r="AM43" i="28"/>
  <c r="AM42" i="28"/>
  <c r="AM49" i="28"/>
  <c r="AM51" i="28"/>
  <c r="AM46" i="28"/>
  <c r="AM45" i="28"/>
  <c r="AM32" i="28"/>
  <c r="AM138" i="28"/>
  <c r="AM99" i="28"/>
  <c r="AM60" i="28"/>
  <c r="AM73" i="28"/>
  <c r="AM17" i="28"/>
  <c r="AM34" i="28"/>
  <c r="AM19" i="28"/>
  <c r="AM22" i="28"/>
  <c r="AM86" i="28"/>
  <c r="AM47" i="28"/>
  <c r="AM16" i="28"/>
  <c r="AM18" i="28"/>
  <c r="AM20" i="28"/>
  <c r="AM23" i="28"/>
  <c r="AM24" i="28"/>
  <c r="AM25" i="28"/>
  <c r="AM164" i="28"/>
  <c r="AM151" i="28"/>
  <c r="AM112" i="28"/>
  <c r="AM125" i="28"/>
  <c r="AM21" i="28"/>
  <c r="AM36" i="28"/>
  <c r="AM31" i="28"/>
  <c r="AM37" i="28"/>
  <c r="AM33" i="28"/>
  <c r="AM38" i="28"/>
  <c r="AM29" i="28"/>
  <c r="AM30" i="28"/>
  <c r="AM35" i="28"/>
  <c r="Q156" i="2"/>
  <c r="Q52" i="2"/>
  <c r="Q39" i="2"/>
  <c r="Q78" i="2"/>
  <c r="Q91" i="2"/>
  <c r="Q117" i="2"/>
  <c r="Q26" i="2"/>
  <c r="Q65" i="2"/>
  <c r="Q104" i="2"/>
  <c r="Q143" i="2"/>
  <c r="Q130" i="2"/>
  <c r="O169" i="2"/>
  <c r="O91" i="2"/>
  <c r="O52" i="2"/>
  <c r="O39" i="2"/>
  <c r="O78" i="2"/>
  <c r="O156" i="2"/>
  <c r="O117" i="2"/>
  <c r="O26" i="2"/>
  <c r="O65" i="2"/>
  <c r="O130" i="2"/>
  <c r="O104" i="2"/>
  <c r="O143" i="2"/>
  <c r="AQ77" i="2"/>
  <c r="AQ69" i="2"/>
  <c r="AQ74" i="2"/>
  <c r="AQ71" i="2"/>
  <c r="AQ73" i="2"/>
  <c r="AQ68" i="2"/>
  <c r="AQ72" i="2"/>
  <c r="AQ75" i="2"/>
  <c r="AQ76" i="2"/>
  <c r="AQ70" i="2"/>
  <c r="AQ62" i="2"/>
  <c r="AQ58" i="2"/>
  <c r="AQ55" i="2"/>
  <c r="AQ64" i="2"/>
  <c r="AQ57" i="2"/>
  <c r="AQ59" i="2"/>
  <c r="AQ60" i="2"/>
  <c r="AQ61" i="2"/>
  <c r="AQ56" i="2"/>
  <c r="AQ63" i="2"/>
  <c r="AQ43" i="2"/>
  <c r="AQ48" i="2"/>
  <c r="AQ44" i="2"/>
  <c r="AQ51" i="2"/>
  <c r="AQ49" i="2"/>
  <c r="AQ45" i="2"/>
  <c r="AQ50" i="2"/>
  <c r="AQ46" i="2"/>
  <c r="AQ47" i="2"/>
  <c r="AQ42" i="2"/>
  <c r="AQ29" i="2"/>
  <c r="AQ34" i="2"/>
  <c r="AQ37" i="2"/>
  <c r="AQ32" i="2"/>
  <c r="AQ38" i="2"/>
  <c r="AQ30" i="2"/>
  <c r="AQ33" i="2"/>
  <c r="AQ36" i="2"/>
  <c r="AQ31" i="2"/>
  <c r="AQ35" i="2"/>
  <c r="AQ17" i="2"/>
  <c r="AQ16" i="2"/>
  <c r="AQ18" i="2"/>
  <c r="AQ25" i="2"/>
  <c r="AQ24" i="2"/>
  <c r="AQ23" i="2"/>
  <c r="AQ22" i="2"/>
  <c r="AQ21" i="2"/>
  <c r="AQ20" i="2"/>
  <c r="AQ19" i="2"/>
  <c r="AQ192" i="2"/>
  <c r="AL39" i="2"/>
  <c r="AK84" i="5"/>
  <c r="AT84" i="5"/>
  <c r="AL84" i="5"/>
  <c r="AM84" i="5"/>
  <c r="AO84" i="5"/>
  <c r="AP84" i="5"/>
  <c r="AR84" i="5"/>
  <c r="AQ84" i="5"/>
  <c r="AN84" i="5"/>
  <c r="F38" i="27"/>
  <c r="F47" i="27"/>
  <c r="F28" i="27"/>
  <c r="F37" i="27"/>
  <c r="F9" i="27"/>
  <c r="F13" i="27"/>
  <c r="F19" i="27"/>
  <c r="F10" i="27"/>
  <c r="F11" i="27"/>
  <c r="F12" i="27"/>
  <c r="F33" i="27"/>
  <c r="F51" i="27"/>
  <c r="F40" i="27"/>
  <c r="F35" i="27"/>
  <c r="F27" i="27"/>
  <c r="F23" i="27"/>
  <c r="F41" i="27"/>
  <c r="F17" i="27"/>
  <c r="F24" i="27"/>
  <c r="F16" i="27"/>
  <c r="F36" i="27"/>
  <c r="F15" i="27"/>
  <c r="F46" i="27"/>
  <c r="F26" i="27"/>
  <c r="F45" i="27"/>
  <c r="F53" i="27"/>
  <c r="F14" i="27"/>
  <c r="F25" i="27"/>
  <c r="F44" i="27"/>
  <c r="F52" i="27"/>
  <c r="F34" i="27"/>
  <c r="F42" i="27"/>
  <c r="F18" i="27"/>
  <c r="F31" i="27"/>
  <c r="F50" i="27"/>
  <c r="F22" i="27"/>
  <c r="F30" i="27"/>
  <c r="F49" i="27"/>
  <c r="F39" i="27"/>
  <c r="F29" i="27"/>
  <c r="F48" i="27"/>
  <c r="AR72" i="28"/>
  <c r="AR70" i="28"/>
  <c r="AR71" i="28"/>
  <c r="AR69" i="28"/>
  <c r="AR68" i="28"/>
  <c r="AR75" i="28"/>
  <c r="AR77" i="28"/>
  <c r="AR74" i="28"/>
  <c r="AR76" i="28"/>
  <c r="AR63" i="28"/>
  <c r="AR64" i="28"/>
  <c r="AR58" i="28"/>
  <c r="AR59" i="28"/>
  <c r="AR62" i="28"/>
  <c r="AR55" i="28"/>
  <c r="AR56" i="28"/>
  <c r="AR57" i="28"/>
  <c r="AR61" i="28"/>
  <c r="AR50" i="28"/>
  <c r="AR48" i="28"/>
  <c r="AR44" i="28"/>
  <c r="AR43" i="28"/>
  <c r="AR42" i="28"/>
  <c r="AR49" i="28"/>
  <c r="AR51" i="28"/>
  <c r="AR46" i="28"/>
  <c r="AR45" i="28"/>
  <c r="AR32" i="28"/>
  <c r="AR151" i="28"/>
  <c r="AR99" i="28"/>
  <c r="AR73" i="28"/>
  <c r="AR138" i="28"/>
  <c r="AR16" i="28"/>
  <c r="AR17" i="28"/>
  <c r="AR34" i="28"/>
  <c r="AR19" i="28"/>
  <c r="AR24" i="28"/>
  <c r="AR60" i="28"/>
  <c r="AR47" i="28"/>
  <c r="AR18" i="28"/>
  <c r="AR20" i="28"/>
  <c r="AR22" i="28"/>
  <c r="AR23" i="28"/>
  <c r="AR25" i="28"/>
  <c r="AR164" i="28"/>
  <c r="AR86" i="28"/>
  <c r="AR112" i="28"/>
  <c r="AR125" i="28"/>
  <c r="AR21" i="28"/>
  <c r="AR36" i="28"/>
  <c r="AR31" i="28"/>
  <c r="AR37" i="28"/>
  <c r="AR33" i="28"/>
  <c r="AR38" i="28"/>
  <c r="AR29" i="28"/>
  <c r="AR30" i="28"/>
  <c r="AR35" i="28"/>
  <c r="R91" i="5"/>
  <c r="R130" i="5"/>
  <c r="R104" i="5"/>
  <c r="R52" i="5"/>
  <c r="R143" i="5"/>
  <c r="R78" i="5"/>
  <c r="R65" i="5"/>
  <c r="R39" i="5"/>
  <c r="R26" i="5"/>
  <c r="R117" i="5"/>
  <c r="R156" i="5"/>
  <c r="AO70" i="5"/>
  <c r="AO74" i="5"/>
  <c r="AO75" i="5"/>
  <c r="AO77" i="5"/>
  <c r="AO71" i="5"/>
  <c r="AO68" i="5"/>
  <c r="AO76" i="5"/>
  <c r="AO69" i="5"/>
  <c r="AO56" i="5"/>
  <c r="AO63" i="5"/>
  <c r="AO55" i="5"/>
  <c r="AO58" i="5"/>
  <c r="AO61" i="5"/>
  <c r="AO62" i="5"/>
  <c r="AO64" i="5"/>
  <c r="AO57" i="5"/>
  <c r="AO50" i="5"/>
  <c r="AO49" i="5"/>
  <c r="AO48" i="5"/>
  <c r="AO45" i="5"/>
  <c r="AO34" i="5"/>
  <c r="AO33" i="5"/>
  <c r="AO98" i="5"/>
  <c r="AO137" i="5"/>
  <c r="AO85" i="5"/>
  <c r="AO138" i="5"/>
  <c r="AO163" i="5"/>
  <c r="AO164" i="5"/>
  <c r="AO99" i="5"/>
  <c r="AO150" i="5"/>
  <c r="AO151" i="5"/>
  <c r="AO72" i="5"/>
  <c r="AO124" i="5"/>
  <c r="AO111" i="5"/>
  <c r="AO125" i="5"/>
  <c r="AO112" i="5"/>
  <c r="AO46" i="5"/>
  <c r="AO59" i="5"/>
  <c r="AO47" i="5"/>
  <c r="AO60" i="5"/>
  <c r="AO73" i="5"/>
  <c r="AO18" i="5"/>
  <c r="AO19" i="5"/>
  <c r="AO20" i="5"/>
  <c r="AO21" i="5"/>
  <c r="AO22" i="5"/>
  <c r="AO23" i="5"/>
  <c r="AO24" i="5"/>
  <c r="AO25" i="5"/>
  <c r="AO16" i="5"/>
  <c r="AO17" i="5"/>
  <c r="AO86" i="5"/>
  <c r="AO35" i="5"/>
  <c r="AO38" i="5"/>
  <c r="AO29" i="5"/>
  <c r="AO37" i="5"/>
  <c r="AO36" i="5"/>
  <c r="AO32" i="5"/>
  <c r="AO30" i="5"/>
  <c r="AO31" i="5"/>
  <c r="AO43" i="5"/>
  <c r="AO44" i="5"/>
  <c r="AO51" i="5"/>
  <c r="AO42" i="5"/>
  <c r="AR70" i="5"/>
  <c r="AR74" i="5"/>
  <c r="AR75" i="5"/>
  <c r="AR77" i="5"/>
  <c r="AR71" i="5"/>
  <c r="AR68" i="5"/>
  <c r="AR76" i="5"/>
  <c r="AR69" i="5"/>
  <c r="AR56" i="5"/>
  <c r="AR63" i="5"/>
  <c r="AR55" i="5"/>
  <c r="AR58" i="5"/>
  <c r="AR61" i="5"/>
  <c r="AR62" i="5"/>
  <c r="AR64" i="5"/>
  <c r="AR57" i="5"/>
  <c r="AR50" i="5"/>
  <c r="AR49" i="5"/>
  <c r="AR48" i="5"/>
  <c r="AR45" i="5"/>
  <c r="AR86" i="5"/>
  <c r="AR33" i="5"/>
  <c r="AR98" i="5"/>
  <c r="AR137" i="5"/>
  <c r="AR164" i="5"/>
  <c r="AR85" i="5"/>
  <c r="AR99" i="5"/>
  <c r="AR163" i="5"/>
  <c r="AR150" i="5"/>
  <c r="AR151" i="5"/>
  <c r="AR73" i="5"/>
  <c r="AR111" i="5"/>
  <c r="AR112" i="5"/>
  <c r="AR24" i="5"/>
  <c r="AR46" i="5"/>
  <c r="AR59" i="5"/>
  <c r="AR47" i="5"/>
  <c r="AR60" i="5"/>
  <c r="AR124" i="5"/>
  <c r="AR125" i="5"/>
  <c r="AR25" i="5"/>
  <c r="AR72" i="5"/>
  <c r="AR16" i="5"/>
  <c r="AR17" i="5"/>
  <c r="AR18" i="5"/>
  <c r="AR19" i="5"/>
  <c r="AR20" i="5"/>
  <c r="AR21" i="5"/>
  <c r="AR22" i="5"/>
  <c r="AR23" i="5"/>
  <c r="AR34" i="5"/>
  <c r="AR138" i="5"/>
  <c r="AR35" i="5"/>
  <c r="AR38" i="5"/>
  <c r="AR29" i="5"/>
  <c r="AR37" i="5"/>
  <c r="AR36" i="5"/>
  <c r="AR32" i="5"/>
  <c r="AR30" i="5"/>
  <c r="AR31" i="5"/>
  <c r="AR43" i="5"/>
  <c r="AR44" i="5"/>
  <c r="AR51" i="5"/>
  <c r="AR42" i="5"/>
  <c r="N104" i="28"/>
  <c r="N117" i="28"/>
  <c r="N91" i="28"/>
  <c r="N52" i="28"/>
  <c r="N65" i="28"/>
  <c r="N39" i="28"/>
  <c r="N26" i="28"/>
  <c r="N78" i="28"/>
  <c r="N156" i="28"/>
  <c r="N130" i="28"/>
  <c r="N143" i="28"/>
  <c r="N169" i="28"/>
  <c r="AP77" i="2"/>
  <c r="AP69" i="2"/>
  <c r="AP74" i="2"/>
  <c r="AP71" i="2"/>
  <c r="AP73" i="2"/>
  <c r="AP68" i="2"/>
  <c r="AP72" i="2"/>
  <c r="AP75" i="2"/>
  <c r="AP76" i="2"/>
  <c r="AP70" i="2"/>
  <c r="AP62" i="2"/>
  <c r="AP58" i="2"/>
  <c r="AP55" i="2"/>
  <c r="AP64" i="2"/>
  <c r="AP57" i="2"/>
  <c r="AP59" i="2"/>
  <c r="AP60" i="2"/>
  <c r="AP61" i="2"/>
  <c r="AP56" i="2"/>
  <c r="AP63" i="2"/>
  <c r="AP43" i="2"/>
  <c r="AP48" i="2"/>
  <c r="AP44" i="2"/>
  <c r="AP51" i="2"/>
  <c r="AP49" i="2"/>
  <c r="AP45" i="2"/>
  <c r="AP50" i="2"/>
  <c r="AP46" i="2"/>
  <c r="AP47" i="2"/>
  <c r="AP42" i="2"/>
  <c r="AP29" i="2"/>
  <c r="AP34" i="2"/>
  <c r="AP37" i="2"/>
  <c r="AP32" i="2"/>
  <c r="AP38" i="2"/>
  <c r="AP30" i="2"/>
  <c r="AP33" i="2"/>
  <c r="AP36" i="2"/>
  <c r="AP31" i="2"/>
  <c r="AP35" i="2"/>
  <c r="AP22" i="2"/>
  <c r="AP23" i="2"/>
  <c r="AP21" i="2"/>
  <c r="AP20" i="2"/>
  <c r="AP19" i="2"/>
  <c r="AP18" i="2"/>
  <c r="AP17" i="2"/>
  <c r="AP16" i="2"/>
  <c r="AP24" i="2"/>
  <c r="AP25" i="2"/>
  <c r="AP192" i="2"/>
  <c r="N143" i="5"/>
  <c r="N52" i="5"/>
  <c r="N130" i="5"/>
  <c r="N65" i="5"/>
  <c r="N39" i="5"/>
  <c r="N104" i="5"/>
  <c r="N26" i="5"/>
  <c r="N91" i="5"/>
  <c r="N78" i="5"/>
  <c r="N156" i="5"/>
  <c r="N117" i="5"/>
  <c r="N169" i="5"/>
  <c r="AL52" i="2"/>
  <c r="AN89" i="28"/>
  <c r="AQ89" i="28"/>
  <c r="AK89" i="28"/>
  <c r="AP89" i="28"/>
  <c r="AM89" i="28"/>
  <c r="AR89" i="28"/>
  <c r="AO89" i="28"/>
  <c r="AL89" i="28"/>
  <c r="AT89" i="28"/>
  <c r="S65" i="28"/>
  <c r="S91" i="28"/>
  <c r="S117" i="28"/>
  <c r="S130" i="28"/>
  <c r="S104" i="28"/>
  <c r="S26" i="28"/>
  <c r="S78" i="28"/>
  <c r="S52" i="28"/>
  <c r="S39" i="28"/>
  <c r="S143" i="28"/>
  <c r="S156" i="28"/>
  <c r="AQ70" i="5"/>
  <c r="AQ74" i="5"/>
  <c r="AQ75" i="5"/>
  <c r="AQ77" i="5"/>
  <c r="AQ71" i="5"/>
  <c r="AQ68" i="5"/>
  <c r="AQ76" i="5"/>
  <c r="AQ69" i="5"/>
  <c r="AQ56" i="5"/>
  <c r="AQ63" i="5"/>
  <c r="AQ55" i="5"/>
  <c r="AQ58" i="5"/>
  <c r="AQ61" i="5"/>
  <c r="AQ62" i="5"/>
  <c r="AQ64" i="5"/>
  <c r="AQ57" i="5"/>
  <c r="AQ50" i="5"/>
  <c r="AQ49" i="5"/>
  <c r="AQ48" i="5"/>
  <c r="AQ45" i="5"/>
  <c r="AQ34" i="5"/>
  <c r="AQ33" i="5"/>
  <c r="AQ98" i="5"/>
  <c r="AQ137" i="5"/>
  <c r="AQ85" i="5"/>
  <c r="AQ164" i="5"/>
  <c r="AQ150" i="5"/>
  <c r="AQ151" i="5"/>
  <c r="AQ124" i="5"/>
  <c r="AQ163" i="5"/>
  <c r="AQ111" i="5"/>
  <c r="AQ112" i="5"/>
  <c r="AQ46" i="5"/>
  <c r="AQ59" i="5"/>
  <c r="AQ47" i="5"/>
  <c r="AQ60" i="5"/>
  <c r="AQ16" i="5"/>
  <c r="AQ17" i="5"/>
  <c r="AQ18" i="5"/>
  <c r="AQ72" i="5"/>
  <c r="AQ73" i="5"/>
  <c r="AQ125" i="5"/>
  <c r="AQ19" i="5"/>
  <c r="AQ20" i="5"/>
  <c r="AQ21" i="5"/>
  <c r="AQ22" i="5"/>
  <c r="AQ23" i="5"/>
  <c r="AQ24" i="5"/>
  <c r="AQ25" i="5"/>
  <c r="AQ86" i="5"/>
  <c r="AQ99" i="5"/>
  <c r="AQ138" i="5"/>
  <c r="AQ35" i="5"/>
  <c r="AQ38" i="5"/>
  <c r="AQ29" i="5"/>
  <c r="AQ37" i="5"/>
  <c r="AQ36" i="5"/>
  <c r="AQ32" i="5"/>
  <c r="AQ30" i="5"/>
  <c r="AQ31" i="5"/>
  <c r="AQ43" i="5"/>
  <c r="AQ44" i="5"/>
  <c r="AQ51" i="5"/>
  <c r="AQ42" i="5"/>
  <c r="AN77" i="2"/>
  <c r="AN69" i="2"/>
  <c r="AN74" i="2"/>
  <c r="AN71" i="2"/>
  <c r="AN73" i="2"/>
  <c r="AN68" i="2"/>
  <c r="AN72" i="2"/>
  <c r="AN75" i="2"/>
  <c r="AN76" i="2"/>
  <c r="AN70" i="2"/>
  <c r="AN62" i="2"/>
  <c r="AN58" i="2"/>
  <c r="AN55" i="2"/>
  <c r="AN64" i="2"/>
  <c r="AN57" i="2"/>
  <c r="AN59" i="2"/>
  <c r="AN60" i="2"/>
  <c r="AN61" i="2"/>
  <c r="AN56" i="2"/>
  <c r="AN63" i="2"/>
  <c r="AN43" i="2"/>
  <c r="AN48" i="2"/>
  <c r="AN44" i="2"/>
  <c r="AN51" i="2"/>
  <c r="AN49" i="2"/>
  <c r="AN45" i="2"/>
  <c r="AN50" i="2"/>
  <c r="AN46" i="2"/>
  <c r="AN47" i="2"/>
  <c r="AN42" i="2"/>
  <c r="AN29" i="2"/>
  <c r="AN34" i="2"/>
  <c r="AN37" i="2"/>
  <c r="AN32" i="2"/>
  <c r="AN38" i="2"/>
  <c r="AN30" i="2"/>
  <c r="AN33" i="2"/>
  <c r="AN36" i="2"/>
  <c r="AN31" i="2"/>
  <c r="AN35" i="2"/>
  <c r="AN18" i="2"/>
  <c r="AN17" i="2"/>
  <c r="AN19" i="2"/>
  <c r="AN16" i="2"/>
  <c r="AN25" i="2"/>
  <c r="AN24" i="2"/>
  <c r="AN23" i="2"/>
  <c r="AN22" i="2"/>
  <c r="AN21" i="2"/>
  <c r="AN20" i="2"/>
  <c r="AN192" i="2"/>
  <c r="P169" i="28"/>
  <c r="P91" i="28"/>
  <c r="P130" i="28"/>
  <c r="P78" i="28"/>
  <c r="P104" i="28"/>
  <c r="P39" i="28"/>
  <c r="P65" i="28"/>
  <c r="P26" i="28"/>
  <c r="P52" i="28"/>
  <c r="P143" i="28"/>
  <c r="P117" i="28"/>
  <c r="P156" i="28"/>
  <c r="R156" i="2"/>
  <c r="R91" i="2"/>
  <c r="R117" i="2"/>
  <c r="R52" i="2"/>
  <c r="R39" i="2"/>
  <c r="R104" i="2"/>
  <c r="R26" i="2"/>
  <c r="R78" i="2"/>
  <c r="R130" i="2"/>
  <c r="R65" i="2"/>
  <c r="R143" i="2"/>
  <c r="AL78" i="2"/>
  <c r="AL65" i="2"/>
  <c r="AT83" i="5"/>
  <c r="AK83" i="5"/>
  <c r="AL83" i="5"/>
  <c r="AM83" i="5"/>
  <c r="AN83" i="5"/>
  <c r="AO83" i="5"/>
  <c r="AQ83" i="5"/>
  <c r="AR83" i="5"/>
  <c r="AP83" i="5"/>
  <c r="AK88" i="5"/>
  <c r="AL88" i="5"/>
  <c r="AT88" i="5"/>
  <c r="AQ88" i="5"/>
  <c r="AM88" i="5"/>
  <c r="AN88" i="5"/>
  <c r="AR88" i="5"/>
  <c r="AP88" i="5"/>
  <c r="AO88" i="5"/>
  <c r="S169" i="5"/>
  <c r="T33" i="18" l="1"/>
  <c r="V33" i="18"/>
  <c r="U33" i="18"/>
  <c r="S33" i="18"/>
  <c r="R33" i="18"/>
  <c r="AN191" i="2"/>
  <c r="AN15" i="2"/>
  <c r="R23" i="18"/>
  <c r="AN28" i="2"/>
  <c r="AN41" i="2"/>
  <c r="AN54" i="2"/>
  <c r="AN67" i="2"/>
  <c r="AQ41" i="5"/>
  <c r="U16" i="18"/>
  <c r="U67" i="18" s="1"/>
  <c r="U70" i="18" s="1"/>
  <c r="U20" i="18"/>
  <c r="U15" i="18"/>
  <c r="U17" i="18" s="1"/>
  <c r="U19" i="18" s="1"/>
  <c r="U22" i="18" s="1"/>
  <c r="AQ28" i="5"/>
  <c r="U18" i="18"/>
  <c r="U38" i="18"/>
  <c r="AQ15" i="5"/>
  <c r="U21" i="18"/>
  <c r="AQ54" i="5"/>
  <c r="AQ67" i="5"/>
  <c r="AP191" i="2"/>
  <c r="AP15" i="2"/>
  <c r="T23" i="18"/>
  <c r="AP28" i="2"/>
  <c r="AP41" i="2"/>
  <c r="AP54" i="2"/>
  <c r="AP67" i="2"/>
  <c r="AR41" i="5"/>
  <c r="V16" i="18"/>
  <c r="V67" i="18" s="1"/>
  <c r="V70" i="18" s="1"/>
  <c r="V20" i="18"/>
  <c r="V15" i="18"/>
  <c r="V17" i="18" s="1"/>
  <c r="V19" i="18" s="1"/>
  <c r="V22" i="18" s="1"/>
  <c r="AR28" i="5"/>
  <c r="V18" i="18"/>
  <c r="V21" i="18"/>
  <c r="AR15" i="5"/>
  <c r="V38" i="18"/>
  <c r="AR54" i="5"/>
  <c r="AR67" i="5"/>
  <c r="AO41" i="5"/>
  <c r="S16" i="18"/>
  <c r="S67" i="18" s="1"/>
  <c r="S70" i="18" s="1"/>
  <c r="S20" i="18"/>
  <c r="S15" i="18"/>
  <c r="AO28" i="5"/>
  <c r="D50" i="26"/>
  <c r="S18" i="18"/>
  <c r="S38" i="18"/>
  <c r="AO15" i="5"/>
  <c r="S21" i="18"/>
  <c r="AO54" i="5"/>
  <c r="AO67" i="5"/>
  <c r="AR28" i="28"/>
  <c r="AR15" i="28"/>
  <c r="AR41" i="28"/>
  <c r="AR54" i="28"/>
  <c r="AR67" i="28"/>
  <c r="R48" i="27"/>
  <c r="R29" i="27"/>
  <c r="R39" i="27"/>
  <c r="R49" i="27"/>
  <c r="R30" i="27"/>
  <c r="R22" i="27"/>
  <c r="R50" i="27"/>
  <c r="R31" i="27"/>
  <c r="L95" i="18"/>
  <c r="R18" i="27"/>
  <c r="R42" i="27"/>
  <c r="R34" i="27"/>
  <c r="R52" i="27"/>
  <c r="R44" i="27"/>
  <c r="R25" i="27"/>
  <c r="L94" i="18"/>
  <c r="R14" i="27"/>
  <c r="R53" i="27"/>
  <c r="R45" i="27"/>
  <c r="R26" i="27"/>
  <c r="R46" i="27"/>
  <c r="L93" i="18"/>
  <c r="R15" i="27"/>
  <c r="R36" i="27"/>
  <c r="L96" i="18"/>
  <c r="R16" i="27"/>
  <c r="R24" i="27"/>
  <c r="L97" i="18"/>
  <c r="R17" i="27"/>
  <c r="R41" i="27"/>
  <c r="R23" i="27"/>
  <c r="R27" i="27"/>
  <c r="R35" i="27"/>
  <c r="R40" i="27"/>
  <c r="R51" i="27"/>
  <c r="R33" i="27"/>
  <c r="R12" i="27"/>
  <c r="R11" i="27"/>
  <c r="R10" i="27"/>
  <c r="R19" i="27"/>
  <c r="R13" i="27"/>
  <c r="R9" i="27"/>
  <c r="R37" i="27"/>
  <c r="R28" i="27"/>
  <c r="R47" i="27"/>
  <c r="R38" i="27"/>
  <c r="R37" i="18"/>
  <c r="U37" i="18"/>
  <c r="V37" i="18"/>
  <c r="T37" i="18"/>
  <c r="S37" i="18"/>
  <c r="AQ191" i="2"/>
  <c r="AQ15" i="2"/>
  <c r="U23" i="18"/>
  <c r="AQ28" i="2"/>
  <c r="AQ41" i="2"/>
  <c r="AQ54" i="2"/>
  <c r="AQ67" i="2"/>
  <c r="AM28" i="28"/>
  <c r="AM15" i="28"/>
  <c r="AM41" i="28"/>
  <c r="AM54" i="28"/>
  <c r="AM67" i="28"/>
  <c r="AN41" i="5"/>
  <c r="R16" i="18"/>
  <c r="R67" i="18" s="1"/>
  <c r="R70" i="18" s="1"/>
  <c r="R20" i="18"/>
  <c r="R15" i="18"/>
  <c r="AN28" i="5"/>
  <c r="R18" i="18"/>
  <c r="R38" i="18"/>
  <c r="R21" i="18"/>
  <c r="AN15" i="5"/>
  <c r="AN54" i="5"/>
  <c r="AN67" i="5"/>
  <c r="AM191" i="2"/>
  <c r="AM15" i="2"/>
  <c r="AM28" i="2"/>
  <c r="AM41" i="2"/>
  <c r="AM54" i="2"/>
  <c r="AM67" i="2"/>
  <c r="R35" i="18"/>
  <c r="U35" i="18"/>
  <c r="S35" i="18"/>
  <c r="V35" i="18"/>
  <c r="T35" i="18"/>
  <c r="AK41" i="5"/>
  <c r="AK28" i="5"/>
  <c r="AK15" i="5"/>
  <c r="AK54" i="5"/>
  <c r="AK67" i="5"/>
  <c r="AT41" i="5"/>
  <c r="AT28" i="5"/>
  <c r="AT15" i="5"/>
  <c r="AT54" i="5"/>
  <c r="AT67" i="5"/>
  <c r="V40" i="18"/>
  <c r="T40" i="18"/>
  <c r="R40" i="18"/>
  <c r="U40" i="18"/>
  <c r="S40" i="18"/>
  <c r="AN28" i="28"/>
  <c r="AN15" i="28"/>
  <c r="AN41" i="28"/>
  <c r="AN54" i="28"/>
  <c r="AN67" i="28"/>
  <c r="AT28" i="28"/>
  <c r="AT15" i="28"/>
  <c r="AT41" i="28"/>
  <c r="AT54" i="28"/>
  <c r="AT67" i="28"/>
  <c r="AO191" i="2"/>
  <c r="AO15" i="2"/>
  <c r="S23" i="18"/>
  <c r="AO28" i="2"/>
  <c r="AO41" i="2"/>
  <c r="AO54" i="2"/>
  <c r="AO67" i="2"/>
  <c r="AK28" i="28"/>
  <c r="AK15" i="28"/>
  <c r="AK41" i="28"/>
  <c r="AK54" i="28"/>
  <c r="AK67" i="28"/>
  <c r="AP28" i="28"/>
  <c r="AP15" i="28"/>
  <c r="AP41" i="28"/>
  <c r="AP54" i="28"/>
  <c r="AP67" i="28"/>
  <c r="AO28" i="28"/>
  <c r="AO15" i="28"/>
  <c r="AO41" i="28"/>
  <c r="AO54" i="28"/>
  <c r="AO67" i="28"/>
  <c r="AK191" i="2"/>
  <c r="AK15" i="2"/>
  <c r="AK28" i="2"/>
  <c r="AK41" i="2"/>
  <c r="AK54" i="2"/>
  <c r="AK67" i="2"/>
  <c r="AR191" i="2"/>
  <c r="AR15" i="2"/>
  <c r="V23" i="18"/>
  <c r="AR28" i="2"/>
  <c r="AR41" i="2"/>
  <c r="AR54" i="2"/>
  <c r="AR67" i="2"/>
  <c r="AT15" i="2"/>
  <c r="AT28" i="2"/>
  <c r="AT41" i="2"/>
  <c r="AT54" i="2"/>
  <c r="AT67" i="2"/>
  <c r="AQ28" i="28"/>
  <c r="AQ15" i="28"/>
  <c r="AQ41" i="28"/>
  <c r="AQ54" i="28"/>
  <c r="AQ67" i="28"/>
  <c r="AM41" i="5"/>
  <c r="AM28" i="5"/>
  <c r="AM15" i="5"/>
  <c r="AM54" i="5"/>
  <c r="AM67" i="5"/>
  <c r="AP41" i="5"/>
  <c r="T16" i="18"/>
  <c r="T67" i="18" s="1"/>
  <c r="T70" i="18" s="1"/>
  <c r="T20" i="18"/>
  <c r="T15" i="18"/>
  <c r="AP28" i="5"/>
  <c r="T18" i="18"/>
  <c r="T38" i="18"/>
  <c r="T21" i="18"/>
  <c r="AP15" i="5"/>
  <c r="AP54" i="5"/>
  <c r="AP67" i="5"/>
  <c r="AP80" i="28"/>
  <c r="AK80" i="28"/>
  <c r="AN80" i="28"/>
  <c r="AQ80" i="28"/>
  <c r="AT80" i="28"/>
  <c r="AL80" i="28"/>
  <c r="AO80" i="28"/>
  <c r="AM80" i="28"/>
  <c r="AR80" i="28"/>
  <c r="T32" i="18"/>
  <c r="T34" i="18" s="1"/>
  <c r="T36" i="18" s="1"/>
  <c r="T39" i="18" s="1"/>
  <c r="AP80" i="5"/>
  <c r="V32" i="18"/>
  <c r="V34" i="18" s="1"/>
  <c r="V36" i="18" s="1"/>
  <c r="V39" i="18" s="1"/>
  <c r="AR80" i="5"/>
  <c r="U32" i="18"/>
  <c r="U34" i="18" s="1"/>
  <c r="U36" i="18" s="1"/>
  <c r="U39" i="18" s="1"/>
  <c r="AQ80" i="5"/>
  <c r="S32" i="18"/>
  <c r="S34" i="18" s="1"/>
  <c r="S36" i="18" s="1"/>
  <c r="S39" i="18" s="1"/>
  <c r="AO80" i="5"/>
  <c r="R32" i="18"/>
  <c r="R34" i="18" s="1"/>
  <c r="R36" i="18" s="1"/>
  <c r="R39" i="18" s="1"/>
  <c r="AN80" i="5"/>
  <c r="AM80" i="5"/>
  <c r="AK80" i="5"/>
  <c r="AL80" i="5"/>
  <c r="AT80" i="5"/>
  <c r="AN80" i="2"/>
  <c r="AL80" i="2"/>
  <c r="AQ80" i="2"/>
  <c r="AO80" i="2"/>
  <c r="AT80" i="2"/>
  <c r="AM80" i="2"/>
  <c r="AK80" i="2"/>
  <c r="AP80" i="2"/>
  <c r="AR80" i="2"/>
  <c r="D29" i="29"/>
  <c r="D37" i="29" s="1"/>
  <c r="K37" i="29"/>
  <c r="K47" i="29"/>
  <c r="K49" i="29"/>
  <c r="D31" i="29"/>
  <c r="K39" i="29"/>
  <c r="B101" i="5"/>
  <c r="B96" i="5"/>
  <c r="B102" i="28"/>
  <c r="O37" i="29"/>
  <c r="H29" i="29"/>
  <c r="O47" i="29"/>
  <c r="E29" i="29"/>
  <c r="E37" i="29" s="1"/>
  <c r="L47" i="29"/>
  <c r="L37" i="29"/>
  <c r="G7" i="27"/>
  <c r="B97" i="5"/>
  <c r="H32" i="29"/>
  <c r="O40" i="29"/>
  <c r="O50" i="29"/>
  <c r="M40" i="29"/>
  <c r="F32" i="29"/>
  <c r="M50" i="29"/>
  <c r="B100" i="28"/>
  <c r="B95" i="28"/>
  <c r="F28" i="29"/>
  <c r="M46" i="29"/>
  <c r="M36" i="29"/>
  <c r="K51" i="29"/>
  <c r="D33" i="29"/>
  <c r="K41" i="29"/>
  <c r="B103" i="28"/>
  <c r="D32" i="29"/>
  <c r="K50" i="29"/>
  <c r="K40" i="29"/>
  <c r="B99" i="2"/>
  <c r="B98" i="28"/>
  <c r="B101" i="28"/>
  <c r="E31" i="29"/>
  <c r="L39" i="29"/>
  <c r="L49" i="29"/>
  <c r="B103" i="5"/>
  <c r="P28" i="29"/>
  <c r="H28" i="29"/>
  <c r="O36" i="29"/>
  <c r="O46" i="29"/>
  <c r="M38" i="29"/>
  <c r="F30" i="29"/>
  <c r="B100" i="5"/>
  <c r="N47" i="29"/>
  <c r="N37" i="29"/>
  <c r="G29" i="29"/>
  <c r="G37" i="29" s="1"/>
  <c r="O51" i="29"/>
  <c r="O41" i="29"/>
  <c r="H33" i="29"/>
  <c r="B97" i="2"/>
  <c r="P79" i="18"/>
  <c r="B102" i="2"/>
  <c r="H30" i="29"/>
  <c r="H38" i="29" s="1"/>
  <c r="O38" i="29"/>
  <c r="M39" i="29"/>
  <c r="F31" i="29"/>
  <c r="M49" i="29"/>
  <c r="B100" i="2"/>
  <c r="H31" i="29"/>
  <c r="O49" i="29"/>
  <c r="O39" i="29"/>
  <c r="B102" i="5"/>
  <c r="N49" i="29"/>
  <c r="G31" i="29"/>
  <c r="N39" i="29"/>
  <c r="E30" i="29"/>
  <c r="L38" i="29"/>
  <c r="AQ7" i="27"/>
  <c r="D30" i="29"/>
  <c r="K38" i="29"/>
  <c r="D28" i="29"/>
  <c r="K46" i="29"/>
  <c r="K36" i="29"/>
  <c r="B95" i="2"/>
  <c r="F29" i="29"/>
  <c r="F37" i="29" s="1"/>
  <c r="M47" i="29"/>
  <c r="M37" i="29"/>
  <c r="L41" i="29"/>
  <c r="L51" i="29"/>
  <c r="E33" i="29"/>
  <c r="M41" i="29"/>
  <c r="F33" i="29"/>
  <c r="M51" i="29"/>
  <c r="B101" i="2"/>
  <c r="B98" i="2"/>
  <c r="E32" i="29"/>
  <c r="L40" i="29"/>
  <c r="L50" i="29"/>
  <c r="N50" i="29"/>
  <c r="G32" i="29"/>
  <c r="N40" i="29"/>
  <c r="B95" i="5"/>
  <c r="B94" i="28"/>
  <c r="Y7" i="27"/>
  <c r="L46" i="29"/>
  <c r="E28" i="29"/>
  <c r="L36" i="29"/>
  <c r="G28" i="29"/>
  <c r="N36" i="29"/>
  <c r="N46" i="29"/>
  <c r="B103" i="2"/>
  <c r="B96" i="2"/>
  <c r="B94" i="5"/>
  <c r="B94" i="2"/>
  <c r="N41" i="29"/>
  <c r="N51" i="29"/>
  <c r="G33" i="29"/>
  <c r="G30" i="29"/>
  <c r="N38" i="29"/>
  <c r="B97" i="28"/>
  <c r="B96" i="28"/>
  <c r="AB8" i="27"/>
  <c r="AH8" i="27"/>
  <c r="Y13" i="2"/>
  <c r="AX13" i="2"/>
  <c r="AA13" i="5"/>
  <c r="AZ13" i="5"/>
  <c r="Z158" i="28"/>
  <c r="AA159" i="28"/>
  <c r="AA158" i="28" s="1"/>
  <c r="AD8" i="27"/>
  <c r="AJ8" i="27"/>
  <c r="AG14" i="2"/>
  <c r="BN14" i="2" s="1"/>
  <c r="BV14" i="2" s="1"/>
  <c r="BF14" i="2"/>
  <c r="AW8" i="27"/>
  <c r="BC8" i="27"/>
  <c r="BF14" i="5"/>
  <c r="AG14" i="5"/>
  <c r="BN14" i="5" s="1"/>
  <c r="BV14" i="5" s="1"/>
  <c r="BA14" i="5"/>
  <c r="AB14" i="5"/>
  <c r="BI14" i="5" s="1"/>
  <c r="BQ14" i="5" s="1"/>
  <c r="W13" i="5"/>
  <c r="AV13" i="5"/>
  <c r="AC13" i="2"/>
  <c r="BB13" i="2"/>
  <c r="BC14" i="5"/>
  <c r="AD14" i="5"/>
  <c r="BK14" i="5" s="1"/>
  <c r="BS14" i="5" s="1"/>
  <c r="AU8" i="27"/>
  <c r="BA8" i="27"/>
  <c r="X13" i="2"/>
  <c r="AW13" i="2"/>
  <c r="BE14" i="28"/>
  <c r="AF14" i="28"/>
  <c r="BM14" i="28" s="1"/>
  <c r="BU14" i="28" s="1"/>
  <c r="BF14" i="28"/>
  <c r="AG14" i="28"/>
  <c r="BN14" i="28" s="1"/>
  <c r="BV14" i="28" s="1"/>
  <c r="AC8" i="27"/>
  <c r="AI8" i="27"/>
  <c r="BH14" i="28"/>
  <c r="AI14" i="28"/>
  <c r="BP14" i="28" s="1"/>
  <c r="BX14" i="28" s="1"/>
  <c r="AF14" i="5"/>
  <c r="BM14" i="5" s="1"/>
  <c r="BU14" i="5" s="1"/>
  <c r="BE14" i="5"/>
  <c r="BD14" i="5"/>
  <c r="AE14" i="5"/>
  <c r="BL14" i="5" s="1"/>
  <c r="BT14" i="5" s="1"/>
  <c r="AI14" i="2"/>
  <c r="BP14" i="2" s="1"/>
  <c r="BX14" i="2" s="1"/>
  <c r="BH14" i="2"/>
  <c r="AH14" i="2"/>
  <c r="BO14" i="2" s="1"/>
  <c r="BW14" i="2" s="1"/>
  <c r="BG14" i="2"/>
  <c r="AB14" i="28"/>
  <c r="BI14" i="28" s="1"/>
  <c r="BQ14" i="28" s="1"/>
  <c r="BA14" i="28"/>
  <c r="T13" i="28"/>
  <c r="AS13" i="28"/>
  <c r="X13" i="5"/>
  <c r="AW13" i="5"/>
  <c r="Y13" i="28"/>
  <c r="AX13" i="28"/>
  <c r="I158" i="28"/>
  <c r="J159" i="28"/>
  <c r="Z13" i="28"/>
  <c r="AY13" i="28"/>
  <c r="AE14" i="2"/>
  <c r="BL14" i="2" s="1"/>
  <c r="BT14" i="2" s="1"/>
  <c r="BD14" i="2"/>
  <c r="BB13" i="28"/>
  <c r="AC13" i="28"/>
  <c r="T13" i="2"/>
  <c r="AS13" i="2"/>
  <c r="AA13" i="2"/>
  <c r="AZ13" i="2"/>
  <c r="AF14" i="2"/>
  <c r="BM14" i="2" s="1"/>
  <c r="BU14" i="2" s="1"/>
  <c r="BE14" i="2"/>
  <c r="AB14" i="2"/>
  <c r="BI14" i="2" s="1"/>
  <c r="BQ14" i="2" s="1"/>
  <c r="BA14" i="2"/>
  <c r="V13" i="2"/>
  <c r="AU13" i="2"/>
  <c r="V13" i="5"/>
  <c r="AU13" i="5"/>
  <c r="AT8" i="27"/>
  <c r="AZ8" i="27"/>
  <c r="Y13" i="5"/>
  <c r="AX13" i="5"/>
  <c r="AA8" i="27"/>
  <c r="AG8" i="27"/>
  <c r="W13" i="28"/>
  <c r="AV13" i="28"/>
  <c r="AH14" i="5"/>
  <c r="BO14" i="5" s="1"/>
  <c r="BW14" i="5" s="1"/>
  <c r="BG14" i="5"/>
  <c r="W13" i="2"/>
  <c r="AV13" i="2"/>
  <c r="BH14" i="5"/>
  <c r="AI14" i="5"/>
  <c r="BP14" i="5" s="1"/>
  <c r="BX14" i="5" s="1"/>
  <c r="T13" i="5"/>
  <c r="AS13" i="5"/>
  <c r="AD14" i="28"/>
  <c r="BK14" i="28" s="1"/>
  <c r="BS14" i="28" s="1"/>
  <c r="BC14" i="28"/>
  <c r="AS8" i="27"/>
  <c r="AY8" i="27"/>
  <c r="AD14" i="2"/>
  <c r="BK14" i="2" s="1"/>
  <c r="BS14" i="2" s="1"/>
  <c r="BC14" i="2"/>
  <c r="AE14" i="28"/>
  <c r="BL14" i="28" s="1"/>
  <c r="BT14" i="28" s="1"/>
  <c r="BD14" i="28"/>
  <c r="Z13" i="2"/>
  <c r="AY13" i="2"/>
  <c r="X13" i="28"/>
  <c r="AW13" i="28"/>
  <c r="S162" i="2"/>
  <c r="S158" i="2" s="1"/>
  <c r="R158" i="2"/>
  <c r="AH14" i="28"/>
  <c r="BO14" i="28" s="1"/>
  <c r="BW14" i="28" s="1"/>
  <c r="BG14" i="28"/>
  <c r="AA162" i="2"/>
  <c r="AA158" i="2" s="1"/>
  <c r="Z158" i="2"/>
  <c r="AA13" i="28"/>
  <c r="AZ13" i="28"/>
  <c r="AI159" i="28"/>
  <c r="AI158" i="28" s="1"/>
  <c r="AH158" i="28"/>
  <c r="V13" i="28"/>
  <c r="AU13" i="28"/>
  <c r="AV8" i="27"/>
  <c r="BB8" i="27"/>
  <c r="AE8" i="27"/>
  <c r="AK8" i="27"/>
  <c r="BB13" i="5"/>
  <c r="AC13" i="5"/>
  <c r="Z13" i="5"/>
  <c r="AY13" i="5"/>
  <c r="AQ39" i="2"/>
  <c r="AM52" i="2"/>
  <c r="AT39" i="5"/>
  <c r="AT52" i="28"/>
  <c r="AK78" i="28"/>
  <c r="AO26" i="28"/>
  <c r="AK52" i="2"/>
  <c r="AO26" i="5"/>
  <c r="AQ52" i="2"/>
  <c r="AN26" i="5"/>
  <c r="AM65" i="2"/>
  <c r="AT26" i="5"/>
  <c r="AT65" i="28"/>
  <c r="AP39" i="28"/>
  <c r="AO52" i="28"/>
  <c r="AK65" i="2"/>
  <c r="AQ52" i="28"/>
  <c r="AP26" i="5"/>
  <c r="AK91" i="5"/>
  <c r="AX98" i="28"/>
  <c r="BB98" i="28"/>
  <c r="AZ98" i="28"/>
  <c r="AQ98" i="28"/>
  <c r="AS98" i="28"/>
  <c r="AK98" i="28"/>
  <c r="AM98" i="28"/>
  <c r="AU98" i="28"/>
  <c r="AW98" i="28"/>
  <c r="AL98" i="28"/>
  <c r="AN98" i="28"/>
  <c r="AP98" i="28"/>
  <c r="AT98" i="28"/>
  <c r="AV98" i="28"/>
  <c r="AO98" i="28"/>
  <c r="AY98" i="28"/>
  <c r="AR98" i="28"/>
  <c r="AK102" i="5"/>
  <c r="AY102" i="5"/>
  <c r="BB102" i="5"/>
  <c r="AW102" i="5"/>
  <c r="AU102" i="5"/>
  <c r="AX102" i="5"/>
  <c r="AS102" i="5"/>
  <c r="AV102" i="5"/>
  <c r="AZ102" i="5"/>
  <c r="AL102" i="5"/>
  <c r="AT102" i="5"/>
  <c r="AO102" i="5"/>
  <c r="AP102" i="5"/>
  <c r="AM102" i="5"/>
  <c r="AR102" i="5"/>
  <c r="AQ102" i="5"/>
  <c r="AN102" i="5"/>
  <c r="Y53" i="27"/>
  <c r="Y45" i="27"/>
  <c r="Y26" i="27"/>
  <c r="Y12" i="27"/>
  <c r="Y35" i="27"/>
  <c r="Y9" i="27"/>
  <c r="Y30" i="27"/>
  <c r="Y15" i="27"/>
  <c r="Y11" i="27"/>
  <c r="Y25" i="27"/>
  <c r="Y19" i="27"/>
  <c r="Y10" i="27"/>
  <c r="Y33" i="27"/>
  <c r="Y38" i="27"/>
  <c r="Y14" i="27"/>
  <c r="Y49" i="27"/>
  <c r="Y17" i="27"/>
  <c r="Y13" i="27"/>
  <c r="Y22" i="27"/>
  <c r="Y41" i="27"/>
  <c r="Y34" i="27"/>
  <c r="Y39" i="27"/>
  <c r="Y44" i="27"/>
  <c r="Y52" i="27"/>
  <c r="Y42" i="27"/>
  <c r="Y24" i="27"/>
  <c r="Y51" i="27"/>
  <c r="Y23" i="27"/>
  <c r="Y31" i="27"/>
  <c r="Y50" i="27"/>
  <c r="Y40" i="27"/>
  <c r="Y29" i="27"/>
  <c r="Y48" i="27"/>
  <c r="Y16" i="27"/>
  <c r="Y28" i="27"/>
  <c r="Y47" i="27"/>
  <c r="Y37" i="27"/>
  <c r="Y27" i="27"/>
  <c r="Y46" i="27"/>
  <c r="Y36" i="27"/>
  <c r="Y18" i="27"/>
  <c r="AV97" i="28"/>
  <c r="AX97" i="28"/>
  <c r="BB97" i="28"/>
  <c r="AO97" i="28"/>
  <c r="AQ97" i="28"/>
  <c r="AS97" i="28"/>
  <c r="AK97" i="28"/>
  <c r="AM97" i="28"/>
  <c r="AU97" i="28"/>
  <c r="AW97" i="28"/>
  <c r="AY97" i="28"/>
  <c r="AR97" i="28"/>
  <c r="AL97" i="28"/>
  <c r="AN97" i="28"/>
  <c r="AP97" i="28"/>
  <c r="AT97" i="28"/>
  <c r="AZ97" i="28"/>
  <c r="T130" i="28"/>
  <c r="T143" i="28"/>
  <c r="T117" i="28"/>
  <c r="T104" i="28"/>
  <c r="T65" i="28"/>
  <c r="T91" i="28"/>
  <c r="T78" i="28"/>
  <c r="T52" i="28"/>
  <c r="T26" i="28"/>
  <c r="T39" i="28"/>
  <c r="T169" i="28"/>
  <c r="T156" i="28"/>
  <c r="AA156" i="2"/>
  <c r="AA117" i="2"/>
  <c r="AA78" i="2"/>
  <c r="AA130" i="2"/>
  <c r="AA39" i="2"/>
  <c r="AA65" i="2"/>
  <c r="AA52" i="2"/>
  <c r="AA91" i="2"/>
  <c r="AA26" i="2"/>
  <c r="AA104" i="2"/>
  <c r="AA143" i="2"/>
  <c r="W169" i="28"/>
  <c r="W78" i="28"/>
  <c r="W104" i="28"/>
  <c r="W65" i="28"/>
  <c r="W117" i="28"/>
  <c r="W52" i="28"/>
  <c r="W26" i="28"/>
  <c r="W39" i="28"/>
  <c r="W130" i="28"/>
  <c r="W143" i="28"/>
  <c r="W156" i="28"/>
  <c r="W91" i="28"/>
  <c r="V169" i="28"/>
  <c r="V130" i="28"/>
  <c r="V78" i="28"/>
  <c r="V104" i="28"/>
  <c r="V117" i="28"/>
  <c r="V91" i="28"/>
  <c r="V65" i="28"/>
  <c r="V52" i="28"/>
  <c r="V26" i="28"/>
  <c r="V39" i="28"/>
  <c r="V143" i="28"/>
  <c r="V156" i="28"/>
  <c r="AL96" i="28"/>
  <c r="AN96" i="28"/>
  <c r="AV96" i="28"/>
  <c r="AX96" i="28"/>
  <c r="AZ96" i="28"/>
  <c r="BB96" i="28"/>
  <c r="AO96" i="28"/>
  <c r="AQ96" i="28"/>
  <c r="AS96" i="28"/>
  <c r="AK96" i="28"/>
  <c r="AU96" i="28"/>
  <c r="AW96" i="28"/>
  <c r="AY96" i="28"/>
  <c r="AR96" i="28"/>
  <c r="AM96" i="28"/>
  <c r="AT96" i="28"/>
  <c r="AP96" i="28"/>
  <c r="AS89" i="28"/>
  <c r="AS87" i="28"/>
  <c r="AS82" i="28"/>
  <c r="AS90" i="28"/>
  <c r="AS85" i="28"/>
  <c r="AS88" i="28"/>
  <c r="AS81" i="28"/>
  <c r="AS84" i="28"/>
  <c r="AS83" i="28"/>
  <c r="AS72" i="28"/>
  <c r="AS70" i="28"/>
  <c r="AS71" i="28"/>
  <c r="AS69" i="28"/>
  <c r="AS68" i="28"/>
  <c r="AS75" i="28"/>
  <c r="AS77" i="28"/>
  <c r="AS74" i="28"/>
  <c r="AS76" i="28"/>
  <c r="AS63" i="28"/>
  <c r="AS64" i="28"/>
  <c r="AS58" i="28"/>
  <c r="AS59" i="28"/>
  <c r="AS62" i="28"/>
  <c r="AS55" i="28"/>
  <c r="AS56" i="28"/>
  <c r="AS57" i="28"/>
  <c r="AS61" i="28"/>
  <c r="AS50" i="28"/>
  <c r="AS48" i="28"/>
  <c r="AS44" i="28"/>
  <c r="AS43" i="28"/>
  <c r="AS42" i="28"/>
  <c r="AS49" i="28"/>
  <c r="AS51" i="28"/>
  <c r="AS46" i="28"/>
  <c r="AS45" i="28"/>
  <c r="AS32" i="28"/>
  <c r="AS138" i="28"/>
  <c r="AS73" i="28"/>
  <c r="AS99" i="28"/>
  <c r="AS60" i="28"/>
  <c r="AS18" i="28"/>
  <c r="AS20" i="28"/>
  <c r="AS47" i="28"/>
  <c r="AS17" i="28"/>
  <c r="AS19" i="28"/>
  <c r="AS22" i="28"/>
  <c r="AS23" i="28"/>
  <c r="AS24" i="28"/>
  <c r="AS25" i="28"/>
  <c r="AS34" i="28"/>
  <c r="AS16" i="28"/>
  <c r="AS164" i="28"/>
  <c r="AS151" i="28"/>
  <c r="AS86" i="28"/>
  <c r="AS112" i="28"/>
  <c r="AS125" i="28"/>
  <c r="AS21" i="28"/>
  <c r="AS36" i="28"/>
  <c r="AS31" i="28"/>
  <c r="AS37" i="28"/>
  <c r="AS33" i="28"/>
  <c r="AS38" i="28"/>
  <c r="AS29" i="28"/>
  <c r="AS30" i="28"/>
  <c r="AS35" i="28"/>
  <c r="AZ86" i="2"/>
  <c r="AZ84" i="2"/>
  <c r="AZ89" i="2"/>
  <c r="AZ87" i="2"/>
  <c r="AZ82" i="2"/>
  <c r="AZ88" i="2"/>
  <c r="AZ85" i="2"/>
  <c r="AZ90" i="2"/>
  <c r="AZ83" i="2"/>
  <c r="AZ81" i="2"/>
  <c r="AZ77" i="2"/>
  <c r="AZ69" i="2"/>
  <c r="AZ74" i="2"/>
  <c r="AZ71" i="2"/>
  <c r="AZ73" i="2"/>
  <c r="AZ68" i="2"/>
  <c r="AZ72" i="2"/>
  <c r="AZ75" i="2"/>
  <c r="AZ76" i="2"/>
  <c r="AZ70" i="2"/>
  <c r="AZ62" i="2"/>
  <c r="AZ58" i="2"/>
  <c r="AZ55" i="2"/>
  <c r="AZ64" i="2"/>
  <c r="AZ57" i="2"/>
  <c r="AZ59" i="2"/>
  <c r="AZ60" i="2"/>
  <c r="AZ61" i="2"/>
  <c r="AZ56" i="2"/>
  <c r="AZ63" i="2"/>
  <c r="AZ43" i="2"/>
  <c r="AZ48" i="2"/>
  <c r="AZ44" i="2"/>
  <c r="AZ51" i="2"/>
  <c r="AZ49" i="2"/>
  <c r="AZ45" i="2"/>
  <c r="AZ50" i="2"/>
  <c r="AZ46" i="2"/>
  <c r="AZ47" i="2"/>
  <c r="AZ42" i="2"/>
  <c r="AZ29" i="2"/>
  <c r="AZ34" i="2"/>
  <c r="AZ37" i="2"/>
  <c r="AZ32" i="2"/>
  <c r="AZ38" i="2"/>
  <c r="AZ30" i="2"/>
  <c r="AZ33" i="2"/>
  <c r="AZ36" i="2"/>
  <c r="AZ31" i="2"/>
  <c r="AZ35" i="2"/>
  <c r="AZ16" i="2"/>
  <c r="AZ17" i="2"/>
  <c r="AZ25" i="2"/>
  <c r="AZ18" i="2"/>
  <c r="AZ24" i="2"/>
  <c r="AZ23" i="2"/>
  <c r="AZ22" i="2"/>
  <c r="AZ21" i="2"/>
  <c r="AZ20" i="2"/>
  <c r="AZ19" i="2"/>
  <c r="AP78" i="28"/>
  <c r="AO102" i="28"/>
  <c r="AQ102" i="28"/>
  <c r="AK102" i="28"/>
  <c r="AM102" i="28"/>
  <c r="AU102" i="28"/>
  <c r="AW102" i="28"/>
  <c r="AY102" i="28"/>
  <c r="AL102" i="28"/>
  <c r="AN102" i="28"/>
  <c r="AP102" i="28"/>
  <c r="AR102" i="28"/>
  <c r="AT102" i="28"/>
  <c r="AV102" i="28"/>
  <c r="AX102" i="28"/>
  <c r="AZ102" i="28"/>
  <c r="BB102" i="28"/>
  <c r="AS102" i="28"/>
  <c r="AV95" i="28"/>
  <c r="AP95" i="28"/>
  <c r="AR95" i="28"/>
  <c r="AT95" i="28"/>
  <c r="AL95" i="28"/>
  <c r="AN95" i="28"/>
  <c r="AX95" i="28"/>
  <c r="AZ95" i="28"/>
  <c r="AM95" i="28"/>
  <c r="AO95" i="28"/>
  <c r="AQ95" i="28"/>
  <c r="AS95" i="28"/>
  <c r="AK95" i="28"/>
  <c r="AW95" i="28"/>
  <c r="AY95" i="28"/>
  <c r="BB95" i="28"/>
  <c r="AU95" i="28"/>
  <c r="Y169" i="2"/>
  <c r="Y26" i="2"/>
  <c r="Y65" i="2"/>
  <c r="Y78" i="2"/>
  <c r="Y52" i="2"/>
  <c r="Y117" i="2"/>
  <c r="Y39" i="2"/>
  <c r="Y130" i="2"/>
  <c r="Y143" i="2"/>
  <c r="Y104" i="2"/>
  <c r="Y156" i="2"/>
  <c r="Y91" i="2"/>
  <c r="Y169" i="28"/>
  <c r="Y156" i="28"/>
  <c r="Y104" i="28"/>
  <c r="Y91" i="28"/>
  <c r="Y117" i="28"/>
  <c r="Y65" i="28"/>
  <c r="Y39" i="28"/>
  <c r="Y52" i="28"/>
  <c r="Y26" i="28"/>
  <c r="Y78" i="28"/>
  <c r="Y130" i="28"/>
  <c r="Y143" i="28"/>
  <c r="W169" i="2"/>
  <c r="W26" i="2"/>
  <c r="W65" i="2"/>
  <c r="W143" i="2"/>
  <c r="W52" i="2"/>
  <c r="W91" i="2"/>
  <c r="W39" i="2"/>
  <c r="W78" i="2"/>
  <c r="W104" i="2"/>
  <c r="W117" i="2"/>
  <c r="W130" i="2"/>
  <c r="W156" i="2"/>
  <c r="X169" i="28"/>
  <c r="X104" i="28"/>
  <c r="X78" i="28"/>
  <c r="X65" i="28"/>
  <c r="X39" i="28"/>
  <c r="X52" i="28"/>
  <c r="X26" i="28"/>
  <c r="X130" i="28"/>
  <c r="X143" i="28"/>
  <c r="X91" i="28"/>
  <c r="X117" i="28"/>
  <c r="X156" i="28"/>
  <c r="AQ65" i="2"/>
  <c r="AN65" i="5"/>
  <c r="AM78" i="2"/>
  <c r="AT65" i="5"/>
  <c r="AT78" i="28"/>
  <c r="AP26" i="28"/>
  <c r="AO65" i="28"/>
  <c r="AK78" i="2"/>
  <c r="AQ65" i="28"/>
  <c r="AP65" i="5"/>
  <c r="AL91" i="5"/>
  <c r="AS101" i="28"/>
  <c r="AO101" i="28"/>
  <c r="AQ101" i="28"/>
  <c r="AK101" i="28"/>
  <c r="AU101" i="28"/>
  <c r="AW101" i="28"/>
  <c r="AY101" i="28"/>
  <c r="AL101" i="28"/>
  <c r="AN101" i="28"/>
  <c r="AP101" i="28"/>
  <c r="AR101" i="28"/>
  <c r="AV101" i="28"/>
  <c r="AX101" i="28"/>
  <c r="AZ101" i="28"/>
  <c r="BB101" i="28"/>
  <c r="AM101" i="28"/>
  <c r="AT101" i="28"/>
  <c r="AV89" i="28"/>
  <c r="AV87" i="28"/>
  <c r="AV82" i="28"/>
  <c r="AV90" i="28"/>
  <c r="AV85" i="28"/>
  <c r="AV88" i="28"/>
  <c r="AV81" i="28"/>
  <c r="AV84" i="28"/>
  <c r="AV83" i="28"/>
  <c r="AV72" i="28"/>
  <c r="AV70" i="28"/>
  <c r="AV71" i="28"/>
  <c r="AV69" i="28"/>
  <c r="AV68" i="28"/>
  <c r="AV75" i="28"/>
  <c r="AV77" i="28"/>
  <c r="AV74" i="28"/>
  <c r="AV76" i="28"/>
  <c r="AV63" i="28"/>
  <c r="AV64" i="28"/>
  <c r="AV58" i="28"/>
  <c r="AV59" i="28"/>
  <c r="AV62" i="28"/>
  <c r="AV55" i="28"/>
  <c r="AV56" i="28"/>
  <c r="AV57" i="28"/>
  <c r="AV61" i="28"/>
  <c r="AV50" i="28"/>
  <c r="AV48" i="28"/>
  <c r="AV44" i="28"/>
  <c r="AV43" i="28"/>
  <c r="AV42" i="28"/>
  <c r="AV49" i="28"/>
  <c r="AV51" i="28"/>
  <c r="AV46" i="28"/>
  <c r="AV45" i="28"/>
  <c r="AV32" i="28"/>
  <c r="AV151" i="28"/>
  <c r="AV99" i="28"/>
  <c r="AV86" i="28"/>
  <c r="AV73" i="28"/>
  <c r="AV24" i="28"/>
  <c r="AV25" i="28"/>
  <c r="AV16" i="28"/>
  <c r="AV18" i="28"/>
  <c r="AV17" i="28"/>
  <c r="AV19" i="28"/>
  <c r="AV22" i="28"/>
  <c r="AV23" i="28"/>
  <c r="AV60" i="28"/>
  <c r="AV34" i="28"/>
  <c r="AV20" i="28"/>
  <c r="AV164" i="28"/>
  <c r="AV138" i="28"/>
  <c r="AV112" i="28"/>
  <c r="AV125" i="28"/>
  <c r="AV47" i="28"/>
  <c r="AV21" i="28"/>
  <c r="AV36" i="28"/>
  <c r="AV31" i="28"/>
  <c r="AV37" i="28"/>
  <c r="AV33" i="28"/>
  <c r="AV38" i="28"/>
  <c r="AV29" i="28"/>
  <c r="AV30" i="28"/>
  <c r="AV35" i="28"/>
  <c r="AU89" i="28"/>
  <c r="AU87" i="28"/>
  <c r="AU82" i="28"/>
  <c r="AU90" i="28"/>
  <c r="AU85" i="28"/>
  <c r="AU88" i="28"/>
  <c r="AU81" i="28"/>
  <c r="AU84" i="28"/>
  <c r="AU83" i="28"/>
  <c r="AU72" i="28"/>
  <c r="AU70" i="28"/>
  <c r="AU71" i="28"/>
  <c r="AU69" i="28"/>
  <c r="AU68" i="28"/>
  <c r="AU75" i="28"/>
  <c r="AU77" i="28"/>
  <c r="AU74" i="28"/>
  <c r="AU76" i="28"/>
  <c r="AU63" i="28"/>
  <c r="AU64" i="28"/>
  <c r="AU58" i="28"/>
  <c r="AU59" i="28"/>
  <c r="AU62" i="28"/>
  <c r="AU55" i="28"/>
  <c r="AU56" i="28"/>
  <c r="AU57" i="28"/>
  <c r="AU61" i="28"/>
  <c r="AU50" i="28"/>
  <c r="AU48" i="28"/>
  <c r="AU44" i="28"/>
  <c r="AU43" i="28"/>
  <c r="AU42" i="28"/>
  <c r="AU49" i="28"/>
  <c r="AU51" i="28"/>
  <c r="AU46" i="28"/>
  <c r="AU45" i="28"/>
  <c r="AU32" i="28"/>
  <c r="AU138" i="28"/>
  <c r="AU99" i="28"/>
  <c r="AU73" i="28"/>
  <c r="AU60" i="28"/>
  <c r="AU17" i="28"/>
  <c r="AU34" i="28"/>
  <c r="AU19" i="28"/>
  <c r="AU22" i="28"/>
  <c r="AU24" i="28"/>
  <c r="AU86" i="28"/>
  <c r="AU16" i="28"/>
  <c r="AU18" i="28"/>
  <c r="AU20" i="28"/>
  <c r="AU23" i="28"/>
  <c r="AU25" i="28"/>
  <c r="AU47" i="28"/>
  <c r="AU164" i="28"/>
  <c r="AU151" i="28"/>
  <c r="AU112" i="28"/>
  <c r="AU125" i="28"/>
  <c r="AU21" i="28"/>
  <c r="AU36" i="28"/>
  <c r="AU31" i="28"/>
  <c r="AU37" i="28"/>
  <c r="AU33" i="28"/>
  <c r="AU38" i="28"/>
  <c r="AU29" i="28"/>
  <c r="AU30" i="28"/>
  <c r="AU35" i="28"/>
  <c r="AL91" i="2"/>
  <c r="W104" i="5"/>
  <c r="W52" i="5"/>
  <c r="W143" i="5"/>
  <c r="W65" i="5"/>
  <c r="W39" i="5"/>
  <c r="W130" i="5"/>
  <c r="W26" i="5"/>
  <c r="W91" i="5"/>
  <c r="W78" i="5"/>
  <c r="W117" i="5"/>
  <c r="W156" i="5"/>
  <c r="W169" i="5"/>
  <c r="AQ26" i="5"/>
  <c r="AO65" i="5"/>
  <c r="AQ78" i="2"/>
  <c r="AN78" i="5"/>
  <c r="AT78" i="5"/>
  <c r="AP52" i="28"/>
  <c r="AO78" i="28"/>
  <c r="AQ78" i="28"/>
  <c r="AP78" i="5"/>
  <c r="AT91" i="5"/>
  <c r="AT101" i="5"/>
  <c r="AW101" i="5"/>
  <c r="AL101" i="5"/>
  <c r="AU101" i="5"/>
  <c r="AX101" i="5"/>
  <c r="AS101" i="5"/>
  <c r="AZ101" i="5"/>
  <c r="BB101" i="5"/>
  <c r="AY101" i="5"/>
  <c r="AK101" i="5"/>
  <c r="AV101" i="5"/>
  <c r="AM101" i="5"/>
  <c r="AQ101" i="5"/>
  <c r="AR101" i="5"/>
  <c r="AP101" i="5"/>
  <c r="AO101" i="5"/>
  <c r="AN101" i="5"/>
  <c r="AB50" i="27"/>
  <c r="AB31" i="27"/>
  <c r="AB41" i="27"/>
  <c r="AB33" i="27"/>
  <c r="AB51" i="27"/>
  <c r="AB24" i="27"/>
  <c r="AB42" i="27"/>
  <c r="AB34" i="27"/>
  <c r="AB10" i="27"/>
  <c r="AB14" i="27"/>
  <c r="AB19" i="27"/>
  <c r="AB35" i="27"/>
  <c r="AB18" i="27"/>
  <c r="AB46" i="27"/>
  <c r="AB27" i="27"/>
  <c r="AB37" i="27"/>
  <c r="AB47" i="27"/>
  <c r="AB38" i="27"/>
  <c r="AB48" i="27"/>
  <c r="AB39" i="27"/>
  <c r="AB36" i="27"/>
  <c r="AB25" i="27"/>
  <c r="AB53" i="27"/>
  <c r="AB26" i="27"/>
  <c r="AB44" i="27"/>
  <c r="AB23" i="27"/>
  <c r="AB15" i="27"/>
  <c r="AB52" i="27"/>
  <c r="AB28" i="27"/>
  <c r="AB22" i="27"/>
  <c r="AB16" i="27"/>
  <c r="AB11" i="27"/>
  <c r="AB29" i="27"/>
  <c r="AB12" i="27"/>
  <c r="AB45" i="27"/>
  <c r="AB30" i="27"/>
  <c r="AB49" i="27"/>
  <c r="AB17" i="27"/>
  <c r="AB13" i="27"/>
  <c r="AB9" i="27"/>
  <c r="AB40" i="27"/>
  <c r="AC51" i="27"/>
  <c r="AC24" i="27"/>
  <c r="AC42" i="27"/>
  <c r="AC34" i="27"/>
  <c r="AC52" i="27"/>
  <c r="AC44" i="27"/>
  <c r="AC25" i="27"/>
  <c r="AC35" i="27"/>
  <c r="AC18" i="27"/>
  <c r="AC36" i="27"/>
  <c r="AC47" i="27"/>
  <c r="AC28" i="27"/>
  <c r="AC38" i="27"/>
  <c r="AC48" i="27"/>
  <c r="AC39" i="27"/>
  <c r="AC49" i="27"/>
  <c r="AC40" i="27"/>
  <c r="AC53" i="27"/>
  <c r="AC26" i="27"/>
  <c r="AC13" i="27"/>
  <c r="AC23" i="27"/>
  <c r="AC14" i="27"/>
  <c r="AC27" i="27"/>
  <c r="AC37" i="27"/>
  <c r="AC22" i="27"/>
  <c r="AC9" i="27"/>
  <c r="AC15" i="27"/>
  <c r="AC10" i="27"/>
  <c r="AC46" i="27"/>
  <c r="AC16" i="27"/>
  <c r="AC29" i="27"/>
  <c r="AC11" i="27"/>
  <c r="AC45" i="27"/>
  <c r="AC19" i="27"/>
  <c r="AC30" i="27"/>
  <c r="AC12" i="27"/>
  <c r="AC17" i="27"/>
  <c r="AC31" i="27"/>
  <c r="AC50" i="27"/>
  <c r="AC33" i="27"/>
  <c r="AC41" i="27"/>
  <c r="X169" i="5"/>
  <c r="X143" i="5"/>
  <c r="X104" i="5"/>
  <c r="X52" i="5"/>
  <c r="X65" i="5"/>
  <c r="X39" i="5"/>
  <c r="X130" i="5"/>
  <c r="X78" i="5"/>
  <c r="X26" i="5"/>
  <c r="X156" i="5"/>
  <c r="X91" i="5"/>
  <c r="X117" i="5"/>
  <c r="Z78" i="2"/>
  <c r="Z130" i="2"/>
  <c r="Z39" i="2"/>
  <c r="Z65" i="2"/>
  <c r="Z26" i="2"/>
  <c r="Z156" i="2"/>
  <c r="Z91" i="2"/>
  <c r="Z117" i="2"/>
  <c r="Z52" i="2"/>
  <c r="Z104" i="2"/>
  <c r="Z143" i="2"/>
  <c r="AV42" i="27"/>
  <c r="AV34" i="27"/>
  <c r="AV18" i="27"/>
  <c r="AV53" i="27"/>
  <c r="AV45" i="27"/>
  <c r="AV26" i="27"/>
  <c r="AV36" i="27"/>
  <c r="AV9" i="27"/>
  <c r="AV46" i="27"/>
  <c r="AV37" i="27"/>
  <c r="AV47" i="27"/>
  <c r="AV38" i="27"/>
  <c r="AV27" i="27"/>
  <c r="AV14" i="27"/>
  <c r="AV44" i="27"/>
  <c r="AV19" i="27"/>
  <c r="AV13" i="27"/>
  <c r="AV28" i="27"/>
  <c r="AV52" i="27"/>
  <c r="AV35" i="27"/>
  <c r="AV12" i="27"/>
  <c r="AV29" i="27"/>
  <c r="AV24" i="27"/>
  <c r="AV16" i="27"/>
  <c r="AV51" i="27"/>
  <c r="AV25" i="27"/>
  <c r="AV15" i="27"/>
  <c r="AV10" i="27"/>
  <c r="AV22" i="27"/>
  <c r="AV48" i="27"/>
  <c r="AV11" i="27"/>
  <c r="AV39" i="27"/>
  <c r="AV33" i="27"/>
  <c r="AV41" i="27"/>
  <c r="AV23" i="27"/>
  <c r="AV31" i="27"/>
  <c r="AV50" i="27"/>
  <c r="AV17" i="27"/>
  <c r="AV40" i="27"/>
  <c r="AV30" i="27"/>
  <c r="AV49" i="27"/>
  <c r="AW88" i="5"/>
  <c r="AW83" i="5"/>
  <c r="AW84" i="5"/>
  <c r="AW90" i="5"/>
  <c r="AW87" i="5"/>
  <c r="AW89" i="5"/>
  <c r="AW82" i="5"/>
  <c r="AW81" i="5"/>
  <c r="AW70" i="5"/>
  <c r="AW74" i="5"/>
  <c r="AW75" i="5"/>
  <c r="AW77" i="5"/>
  <c r="AW71" i="5"/>
  <c r="AW68" i="5"/>
  <c r="AW76" i="5"/>
  <c r="AW69" i="5"/>
  <c r="AW56" i="5"/>
  <c r="AW63" i="5"/>
  <c r="AW55" i="5"/>
  <c r="AW58" i="5"/>
  <c r="AW61" i="5"/>
  <c r="AW62" i="5"/>
  <c r="AW64" i="5"/>
  <c r="AW57" i="5"/>
  <c r="AW50" i="5"/>
  <c r="AW49" i="5"/>
  <c r="AW48" i="5"/>
  <c r="AW45" i="5"/>
  <c r="AW33" i="5"/>
  <c r="AW34" i="5"/>
  <c r="AW164" i="5"/>
  <c r="AW86" i="5"/>
  <c r="AW72" i="5"/>
  <c r="AW150" i="5"/>
  <c r="AW137" i="5"/>
  <c r="AW151" i="5"/>
  <c r="AW163" i="5"/>
  <c r="AW125" i="5"/>
  <c r="AW22" i="5"/>
  <c r="AW124" i="5"/>
  <c r="AW25" i="5"/>
  <c r="AW73" i="5"/>
  <c r="AW98" i="5"/>
  <c r="AW46" i="5"/>
  <c r="AW99" i="5"/>
  <c r="AW59" i="5"/>
  <c r="AW47" i="5"/>
  <c r="AW85" i="5"/>
  <c r="AW60" i="5"/>
  <c r="AW111" i="5"/>
  <c r="AW112" i="5"/>
  <c r="AW138" i="5"/>
  <c r="AW16" i="5"/>
  <c r="AW17" i="5"/>
  <c r="AW18" i="5"/>
  <c r="AW19" i="5"/>
  <c r="AW20" i="5"/>
  <c r="AW21" i="5"/>
  <c r="AW23" i="5"/>
  <c r="AW24" i="5"/>
  <c r="AW35" i="5"/>
  <c r="AW38" i="5"/>
  <c r="AW29" i="5"/>
  <c r="AW37" i="5"/>
  <c r="AW36" i="5"/>
  <c r="AW32" i="5"/>
  <c r="AW30" i="5"/>
  <c r="AW31" i="5"/>
  <c r="AW43" i="5"/>
  <c r="AW44" i="5"/>
  <c r="AW51" i="5"/>
  <c r="AW42" i="5"/>
  <c r="AY86" i="2"/>
  <c r="AY84" i="2"/>
  <c r="AY89" i="2"/>
  <c r="AY87" i="2"/>
  <c r="AY82" i="2"/>
  <c r="AY88" i="2"/>
  <c r="AY85" i="2"/>
  <c r="AY90" i="2"/>
  <c r="AY83" i="2"/>
  <c r="AY81" i="2"/>
  <c r="AY77" i="2"/>
  <c r="AY69" i="2"/>
  <c r="AY74" i="2"/>
  <c r="AY71" i="2"/>
  <c r="AY73" i="2"/>
  <c r="AY68" i="2"/>
  <c r="AY72" i="2"/>
  <c r="AY75" i="2"/>
  <c r="AY76" i="2"/>
  <c r="AY70" i="2"/>
  <c r="AY62" i="2"/>
  <c r="AY58" i="2"/>
  <c r="AY55" i="2"/>
  <c r="AY64" i="2"/>
  <c r="AY57" i="2"/>
  <c r="AY59" i="2"/>
  <c r="AY60" i="2"/>
  <c r="AY61" i="2"/>
  <c r="AY56" i="2"/>
  <c r="AY63" i="2"/>
  <c r="AY43" i="2"/>
  <c r="AY48" i="2"/>
  <c r="AY44" i="2"/>
  <c r="AY51" i="2"/>
  <c r="AY49" i="2"/>
  <c r="AY45" i="2"/>
  <c r="AY50" i="2"/>
  <c r="AY46" i="2"/>
  <c r="AY47" i="2"/>
  <c r="AY42" i="2"/>
  <c r="AY29" i="2"/>
  <c r="AY34" i="2"/>
  <c r="AY37" i="2"/>
  <c r="AY32" i="2"/>
  <c r="AY38" i="2"/>
  <c r="AY30" i="2"/>
  <c r="AY33" i="2"/>
  <c r="AY36" i="2"/>
  <c r="AY31" i="2"/>
  <c r="AY35" i="2"/>
  <c r="AY22" i="2"/>
  <c r="AY23" i="2"/>
  <c r="AY21" i="2"/>
  <c r="AY20" i="2"/>
  <c r="AY19" i="2"/>
  <c r="AY18" i="2"/>
  <c r="AY17" i="2"/>
  <c r="AY24" i="2"/>
  <c r="AY16" i="2"/>
  <c r="AY25" i="2"/>
  <c r="AK91" i="28"/>
  <c r="AE53" i="27"/>
  <c r="AE45" i="27"/>
  <c r="AE26" i="27"/>
  <c r="AE18" i="27"/>
  <c r="AE36" i="27"/>
  <c r="AE46" i="27"/>
  <c r="AE27" i="27"/>
  <c r="AE9" i="27"/>
  <c r="AE13" i="27"/>
  <c r="AE17" i="27"/>
  <c r="AE37" i="27"/>
  <c r="AE38" i="27"/>
  <c r="AE49" i="27"/>
  <c r="AE30" i="27"/>
  <c r="AE40" i="27"/>
  <c r="AE50" i="27"/>
  <c r="AE41" i="27"/>
  <c r="AE33" i="27"/>
  <c r="AE51" i="27"/>
  <c r="AE42" i="27"/>
  <c r="AE34" i="27"/>
  <c r="AE19" i="27"/>
  <c r="AE12" i="27"/>
  <c r="AE47" i="27"/>
  <c r="AE39" i="27"/>
  <c r="AE31" i="27"/>
  <c r="AE22" i="27"/>
  <c r="AE14" i="27"/>
  <c r="AE28" i="27"/>
  <c r="AE15" i="27"/>
  <c r="AE29" i="27"/>
  <c r="AE10" i="27"/>
  <c r="AE16" i="27"/>
  <c r="AE25" i="27"/>
  <c r="AE23" i="27"/>
  <c r="AE11" i="27"/>
  <c r="AE24" i="27"/>
  <c r="AE48" i="27"/>
  <c r="AE44" i="27"/>
  <c r="AE52" i="27"/>
  <c r="AE35" i="27"/>
  <c r="AO78" i="5"/>
  <c r="AM39" i="28"/>
  <c r="AO26" i="2"/>
  <c r="AP65" i="28"/>
  <c r="AR26" i="2"/>
  <c r="AM52" i="5"/>
  <c r="AP91" i="28"/>
  <c r="AN91" i="2"/>
  <c r="AV96" i="5"/>
  <c r="AY96" i="5"/>
  <c r="AK96" i="5"/>
  <c r="AT96" i="5"/>
  <c r="AW96" i="5"/>
  <c r="AZ96" i="5"/>
  <c r="AS96" i="5"/>
  <c r="AX96" i="5"/>
  <c r="AU96" i="5"/>
  <c r="AL96" i="5"/>
  <c r="BB96" i="5"/>
  <c r="AR96" i="5"/>
  <c r="AQ96" i="5"/>
  <c r="AN96" i="5"/>
  <c r="AP96" i="5"/>
  <c r="AM96" i="5"/>
  <c r="AO96" i="5"/>
  <c r="AZ100" i="28"/>
  <c r="AS100" i="28"/>
  <c r="AM100" i="28"/>
  <c r="AO100" i="28"/>
  <c r="AK100" i="28"/>
  <c r="AU100" i="28"/>
  <c r="AW100" i="28"/>
  <c r="AY100" i="28"/>
  <c r="AL100" i="28"/>
  <c r="AN100" i="28"/>
  <c r="AP100" i="28"/>
  <c r="AR100" i="28"/>
  <c r="AT100" i="28"/>
  <c r="AX100" i="28"/>
  <c r="AQ100" i="28"/>
  <c r="AV100" i="28"/>
  <c r="BB100" i="28"/>
  <c r="AM97" i="2"/>
  <c r="AU97" i="2"/>
  <c r="AP97" i="2"/>
  <c r="AX97" i="2"/>
  <c r="AR97" i="2"/>
  <c r="AZ97" i="2"/>
  <c r="AO97" i="2"/>
  <c r="AW97" i="2"/>
  <c r="AL97" i="2"/>
  <c r="AT97" i="2"/>
  <c r="BB97" i="2"/>
  <c r="AQ97" i="2"/>
  <c r="AY97" i="2"/>
  <c r="AN97" i="2"/>
  <c r="AV97" i="2"/>
  <c r="AK97" i="2"/>
  <c r="AS97" i="2"/>
  <c r="AQ65" i="5"/>
  <c r="AR26" i="5"/>
  <c r="AR39" i="28"/>
  <c r="AM26" i="28"/>
  <c r="AN26" i="2"/>
  <c r="AQ78" i="5"/>
  <c r="AR26" i="28"/>
  <c r="AM52" i="28"/>
  <c r="AO39" i="2"/>
  <c r="AR39" i="2"/>
  <c r="AM26" i="5"/>
  <c r="AN91" i="28"/>
  <c r="AQ91" i="2"/>
  <c r="AY103" i="5"/>
  <c r="AT103" i="5"/>
  <c r="AZ103" i="5"/>
  <c r="AU103" i="5"/>
  <c r="AX103" i="5"/>
  <c r="AL103" i="5"/>
  <c r="AW103" i="5"/>
  <c r="BB103" i="5"/>
  <c r="AK103" i="5"/>
  <c r="AV103" i="5"/>
  <c r="AS103" i="5"/>
  <c r="AO103" i="5"/>
  <c r="AQ103" i="5"/>
  <c r="AP103" i="5"/>
  <c r="AM103" i="5"/>
  <c r="AR103" i="5"/>
  <c r="AN103" i="5"/>
  <c r="AL39" i="5"/>
  <c r="AX86" i="2"/>
  <c r="AX84" i="2"/>
  <c r="AX89" i="2"/>
  <c r="AX87" i="2"/>
  <c r="AX82" i="2"/>
  <c r="AX88" i="2"/>
  <c r="AX85" i="2"/>
  <c r="AX90" i="2"/>
  <c r="AX83" i="2"/>
  <c r="AX81" i="2"/>
  <c r="AX77" i="2"/>
  <c r="AX69" i="2"/>
  <c r="AX74" i="2"/>
  <c r="AX71" i="2"/>
  <c r="AX73" i="2"/>
  <c r="AX68" i="2"/>
  <c r="AX72" i="2"/>
  <c r="AX75" i="2"/>
  <c r="AX76" i="2"/>
  <c r="AX70" i="2"/>
  <c r="AX62" i="2"/>
  <c r="AX58" i="2"/>
  <c r="AX55" i="2"/>
  <c r="AX64" i="2"/>
  <c r="AX57" i="2"/>
  <c r="AX59" i="2"/>
  <c r="AX60" i="2"/>
  <c r="AX61" i="2"/>
  <c r="AX56" i="2"/>
  <c r="AX63" i="2"/>
  <c r="AX43" i="2"/>
  <c r="AX48" i="2"/>
  <c r="AX44" i="2"/>
  <c r="AX51" i="2"/>
  <c r="AX49" i="2"/>
  <c r="AX45" i="2"/>
  <c r="AX50" i="2"/>
  <c r="AX46" i="2"/>
  <c r="AX47" i="2"/>
  <c r="AX42" i="2"/>
  <c r="AX29" i="2"/>
  <c r="AX34" i="2"/>
  <c r="AX37" i="2"/>
  <c r="AX32" i="2"/>
  <c r="AX38" i="2"/>
  <c r="AX30" i="2"/>
  <c r="AX33" i="2"/>
  <c r="AX36" i="2"/>
  <c r="AX31" i="2"/>
  <c r="AX35" i="2"/>
  <c r="AX25" i="2"/>
  <c r="AX24" i="2"/>
  <c r="AX23" i="2"/>
  <c r="AX21" i="2"/>
  <c r="AX22" i="2"/>
  <c r="AX20" i="2"/>
  <c r="AX19" i="2"/>
  <c r="AX18" i="2"/>
  <c r="AX17" i="2"/>
  <c r="AX16" i="2"/>
  <c r="AV88" i="5"/>
  <c r="AV83" i="5"/>
  <c r="AV84" i="5"/>
  <c r="AV90" i="5"/>
  <c r="AV87" i="5"/>
  <c r="AV89" i="5"/>
  <c r="AV82" i="5"/>
  <c r="AV81" i="5"/>
  <c r="AV70" i="5"/>
  <c r="AV74" i="5"/>
  <c r="AV75" i="5"/>
  <c r="AV77" i="5"/>
  <c r="AV71" i="5"/>
  <c r="AV68" i="5"/>
  <c r="AV76" i="5"/>
  <c r="AV69" i="5"/>
  <c r="AV56" i="5"/>
  <c r="AV63" i="5"/>
  <c r="AV55" i="5"/>
  <c r="AV58" i="5"/>
  <c r="AV61" i="5"/>
  <c r="AV62" i="5"/>
  <c r="AV64" i="5"/>
  <c r="AV57" i="5"/>
  <c r="AV50" i="5"/>
  <c r="AV49" i="5"/>
  <c r="AV48" i="5"/>
  <c r="AV45" i="5"/>
  <c r="AV33" i="5"/>
  <c r="AV34" i="5"/>
  <c r="AV137" i="5"/>
  <c r="AV150" i="5"/>
  <c r="AV112" i="5"/>
  <c r="AV124" i="5"/>
  <c r="AV125" i="5"/>
  <c r="AV163" i="5"/>
  <c r="AV151" i="5"/>
  <c r="AV164" i="5"/>
  <c r="AV138" i="5"/>
  <c r="AV99" i="5"/>
  <c r="AV85" i="5"/>
  <c r="AV111" i="5"/>
  <c r="AV86" i="5"/>
  <c r="AV46" i="5"/>
  <c r="AV59" i="5"/>
  <c r="AV47" i="5"/>
  <c r="AV60" i="5"/>
  <c r="AV16" i="5"/>
  <c r="AV18" i="5"/>
  <c r="AV19" i="5"/>
  <c r="AV20" i="5"/>
  <c r="AV72" i="5"/>
  <c r="AV98" i="5"/>
  <c r="AV21" i="5"/>
  <c r="AV22" i="5"/>
  <c r="AV73" i="5"/>
  <c r="AV23" i="5"/>
  <c r="AV24" i="5"/>
  <c r="AV25" i="5"/>
  <c r="AV17" i="5"/>
  <c r="AV35" i="5"/>
  <c r="AV38" i="5"/>
  <c r="AV29" i="5"/>
  <c r="AV37" i="5"/>
  <c r="AV36" i="5"/>
  <c r="AV32" i="5"/>
  <c r="AV30" i="5"/>
  <c r="AV31" i="5"/>
  <c r="AV43" i="5"/>
  <c r="AV44" i="5"/>
  <c r="AV51" i="5"/>
  <c r="AV42" i="5"/>
  <c r="AX89" i="28"/>
  <c r="AX87" i="28"/>
  <c r="AX82" i="28"/>
  <c r="AX90" i="28"/>
  <c r="AX85" i="28"/>
  <c r="AX88" i="28"/>
  <c r="AX81" i="28"/>
  <c r="AX84" i="28"/>
  <c r="AX83" i="28"/>
  <c r="AX72" i="28"/>
  <c r="AX70" i="28"/>
  <c r="AX71" i="28"/>
  <c r="AX69" i="28"/>
  <c r="AX68" i="28"/>
  <c r="AX75" i="28"/>
  <c r="AX77" i="28"/>
  <c r="AX74" i="28"/>
  <c r="AX76" i="28"/>
  <c r="AX63" i="28"/>
  <c r="AX64" i="28"/>
  <c r="AX58" i="28"/>
  <c r="AX59" i="28"/>
  <c r="AX62" i="28"/>
  <c r="AX55" i="28"/>
  <c r="AX56" i="28"/>
  <c r="AX57" i="28"/>
  <c r="AX61" i="28"/>
  <c r="AX50" i="28"/>
  <c r="AX48" i="28"/>
  <c r="AX44" i="28"/>
  <c r="AX43" i="28"/>
  <c r="AX42" i="28"/>
  <c r="AX49" i="28"/>
  <c r="AX51" i="28"/>
  <c r="AX46" i="28"/>
  <c r="AX45" i="28"/>
  <c r="AX32" i="28"/>
  <c r="AX138" i="28"/>
  <c r="AX99" i="28"/>
  <c r="AX17" i="28"/>
  <c r="AX73" i="28"/>
  <c r="AX20" i="28"/>
  <c r="AX22" i="28"/>
  <c r="AX16" i="28"/>
  <c r="AX18" i="28"/>
  <c r="AX34" i="28"/>
  <c r="AX19" i="28"/>
  <c r="AX47" i="28"/>
  <c r="AX23" i="28"/>
  <c r="AX24" i="28"/>
  <c r="AX25" i="28"/>
  <c r="AX164" i="28"/>
  <c r="AX151" i="28"/>
  <c r="AX86" i="28"/>
  <c r="AX112" i="28"/>
  <c r="AX60" i="28"/>
  <c r="AX125" i="28"/>
  <c r="AX21" i="28"/>
  <c r="AX36" i="28"/>
  <c r="AX31" i="28"/>
  <c r="AX37" i="28"/>
  <c r="AX33" i="28"/>
  <c r="AX38" i="28"/>
  <c r="AX29" i="28"/>
  <c r="AX30" i="28"/>
  <c r="AX35" i="28"/>
  <c r="AV86" i="2"/>
  <c r="AV84" i="2"/>
  <c r="AV89" i="2"/>
  <c r="AV87" i="2"/>
  <c r="AV82" i="2"/>
  <c r="AV88" i="2"/>
  <c r="AV85" i="2"/>
  <c r="AV90" i="2"/>
  <c r="AV83" i="2"/>
  <c r="AV81" i="2"/>
  <c r="AV77" i="2"/>
  <c r="AV69" i="2"/>
  <c r="AV74" i="2"/>
  <c r="AV71" i="2"/>
  <c r="AV73" i="2"/>
  <c r="AV68" i="2"/>
  <c r="AV72" i="2"/>
  <c r="AV75" i="2"/>
  <c r="AV76" i="2"/>
  <c r="AV70" i="2"/>
  <c r="AV62" i="2"/>
  <c r="AV58" i="2"/>
  <c r="AV55" i="2"/>
  <c r="AV64" i="2"/>
  <c r="AV57" i="2"/>
  <c r="AV59" i="2"/>
  <c r="AV60" i="2"/>
  <c r="AV61" i="2"/>
  <c r="AV56" i="2"/>
  <c r="AV63" i="2"/>
  <c r="AV43" i="2"/>
  <c r="AV48" i="2"/>
  <c r="AV44" i="2"/>
  <c r="AV51" i="2"/>
  <c r="AV49" i="2"/>
  <c r="AV45" i="2"/>
  <c r="AV50" i="2"/>
  <c r="AV46" i="2"/>
  <c r="AV47" i="2"/>
  <c r="AV42" i="2"/>
  <c r="AV29" i="2"/>
  <c r="AV34" i="2"/>
  <c r="AV37" i="2"/>
  <c r="AV32" i="2"/>
  <c r="AV38" i="2"/>
  <c r="AV30" i="2"/>
  <c r="AV33" i="2"/>
  <c r="AV36" i="2"/>
  <c r="AV31" i="2"/>
  <c r="AV35" i="2"/>
  <c r="AV25" i="2"/>
  <c r="AV24" i="2"/>
  <c r="AV23" i="2"/>
  <c r="AV22" i="2"/>
  <c r="AV21" i="2"/>
  <c r="AV20" i="2"/>
  <c r="AV19" i="2"/>
  <c r="AV17" i="2"/>
  <c r="AV16" i="2"/>
  <c r="AV18" i="2"/>
  <c r="AW89" i="28"/>
  <c r="AW87" i="28"/>
  <c r="AW82" i="28"/>
  <c r="AW90" i="28"/>
  <c r="AW85" i="28"/>
  <c r="AW88" i="28"/>
  <c r="AW81" i="28"/>
  <c r="AW84" i="28"/>
  <c r="AW83" i="28"/>
  <c r="AW72" i="28"/>
  <c r="AW70" i="28"/>
  <c r="AW71" i="28"/>
  <c r="AW69" i="28"/>
  <c r="AW68" i="28"/>
  <c r="AW75" i="28"/>
  <c r="AW77" i="28"/>
  <c r="AW74" i="28"/>
  <c r="AW76" i="28"/>
  <c r="AW63" i="28"/>
  <c r="AW64" i="28"/>
  <c r="AW58" i="28"/>
  <c r="AW59" i="28"/>
  <c r="AW62" i="28"/>
  <c r="AW55" i="28"/>
  <c r="AW56" i="28"/>
  <c r="AW57" i="28"/>
  <c r="AW61" i="28"/>
  <c r="AW50" i="28"/>
  <c r="AW48" i="28"/>
  <c r="AW44" i="28"/>
  <c r="AW43" i="28"/>
  <c r="AW42" i="28"/>
  <c r="AW49" i="28"/>
  <c r="AW51" i="28"/>
  <c r="AW46" i="28"/>
  <c r="AW45" i="28"/>
  <c r="AW32" i="28"/>
  <c r="AW164" i="28"/>
  <c r="AW112" i="28"/>
  <c r="AW18" i="28"/>
  <c r="AW19" i="28"/>
  <c r="AW60" i="28"/>
  <c r="AW47" i="28"/>
  <c r="AW23" i="28"/>
  <c r="AW16" i="28"/>
  <c r="AW17" i="28"/>
  <c r="AW20" i="28"/>
  <c r="AW22" i="28"/>
  <c r="AW24" i="28"/>
  <c r="AW25" i="28"/>
  <c r="AW151" i="28"/>
  <c r="AW138" i="28"/>
  <c r="AW99" i="28"/>
  <c r="AW73" i="28"/>
  <c r="AW86" i="28"/>
  <c r="AW125" i="28"/>
  <c r="AW34" i="28"/>
  <c r="AW21" i="28"/>
  <c r="AW36" i="28"/>
  <c r="AW31" i="28"/>
  <c r="AW37" i="28"/>
  <c r="AW33" i="28"/>
  <c r="AW38" i="28"/>
  <c r="AW29" i="28"/>
  <c r="AW30" i="28"/>
  <c r="AW35" i="28"/>
  <c r="AP96" i="2"/>
  <c r="AX96" i="2"/>
  <c r="AK96" i="2"/>
  <c r="AS96" i="2"/>
  <c r="AM96" i="2"/>
  <c r="AU96" i="2"/>
  <c r="AR96" i="2"/>
  <c r="AZ96" i="2"/>
  <c r="AO96" i="2"/>
  <c r="AW96" i="2"/>
  <c r="AL96" i="2"/>
  <c r="AT96" i="2"/>
  <c r="BB96" i="2"/>
  <c r="AQ96" i="2"/>
  <c r="AY96" i="2"/>
  <c r="AN96" i="2"/>
  <c r="AV96" i="2"/>
  <c r="Z169" i="28"/>
  <c r="V117" i="5"/>
  <c r="V143" i="5"/>
  <c r="V104" i="5"/>
  <c r="V130" i="5"/>
  <c r="V52" i="5"/>
  <c r="V65" i="5"/>
  <c r="V78" i="5"/>
  <c r="V26" i="5"/>
  <c r="V39" i="5"/>
  <c r="V169" i="5"/>
  <c r="V91" i="5"/>
  <c r="V156" i="5"/>
  <c r="Z169" i="5"/>
  <c r="Z143" i="5"/>
  <c r="Z130" i="5"/>
  <c r="Z65" i="5"/>
  <c r="Z39" i="5"/>
  <c r="Z78" i="5"/>
  <c r="Z26" i="5"/>
  <c r="Z52" i="5"/>
  <c r="Z104" i="5"/>
  <c r="Z117" i="5"/>
  <c r="Z156" i="5"/>
  <c r="Z91" i="5"/>
  <c r="AM91" i="28"/>
  <c r="AS94" i="2"/>
  <c r="AK94" i="2"/>
  <c r="AN94" i="2"/>
  <c r="AV94" i="2"/>
  <c r="AP94" i="2"/>
  <c r="AX94" i="2"/>
  <c r="AM94" i="2"/>
  <c r="AU94" i="2"/>
  <c r="AR94" i="2"/>
  <c r="AZ94" i="2"/>
  <c r="AO94" i="2"/>
  <c r="AW94" i="2"/>
  <c r="AL94" i="2"/>
  <c r="AT94" i="2"/>
  <c r="BB94" i="2"/>
  <c r="AQ94" i="2"/>
  <c r="AY94" i="2"/>
  <c r="AT40" i="27"/>
  <c r="AT51" i="27"/>
  <c r="AT42" i="27"/>
  <c r="AT34" i="27"/>
  <c r="AT52" i="27"/>
  <c r="AT44" i="27"/>
  <c r="AT35" i="27"/>
  <c r="AT18" i="27"/>
  <c r="AT53" i="27"/>
  <c r="AT45" i="27"/>
  <c r="AT36" i="27"/>
  <c r="AT22" i="27"/>
  <c r="AT50" i="27"/>
  <c r="AT41" i="27"/>
  <c r="AT31" i="27"/>
  <c r="AT9" i="27"/>
  <c r="AT27" i="27"/>
  <c r="AT19" i="27"/>
  <c r="AT13" i="27"/>
  <c r="AT49" i="27"/>
  <c r="AT12" i="27"/>
  <c r="AT33" i="27"/>
  <c r="AT16" i="27"/>
  <c r="AT30" i="27"/>
  <c r="AT24" i="27"/>
  <c r="AT25" i="27"/>
  <c r="AT23" i="27"/>
  <c r="AT15" i="27"/>
  <c r="AT10" i="27"/>
  <c r="AT26" i="27"/>
  <c r="AT46" i="27"/>
  <c r="AT37" i="27"/>
  <c r="AT17" i="27"/>
  <c r="AT39" i="27"/>
  <c r="AT14" i="27"/>
  <c r="AT29" i="27"/>
  <c r="AT48" i="27"/>
  <c r="AT11" i="27"/>
  <c r="AT38" i="27"/>
  <c r="AT28" i="27"/>
  <c r="AT47" i="27"/>
  <c r="Z169" i="2"/>
  <c r="AZ99" i="2"/>
  <c r="AR99" i="2"/>
  <c r="AM99" i="2"/>
  <c r="AU99" i="2"/>
  <c r="AO99" i="2"/>
  <c r="AW99" i="2"/>
  <c r="AL99" i="2"/>
  <c r="AT99" i="2"/>
  <c r="BB99" i="2"/>
  <c r="AQ99" i="2"/>
  <c r="AY99" i="2"/>
  <c r="AN99" i="2"/>
  <c r="AV99" i="2"/>
  <c r="AK99" i="2"/>
  <c r="AS99" i="2"/>
  <c r="AP99" i="2"/>
  <c r="AX99" i="2"/>
  <c r="AT94" i="28"/>
  <c r="AV94" i="28"/>
  <c r="AX94" i="28"/>
  <c r="AZ94" i="28"/>
  <c r="AS94" i="28"/>
  <c r="AU94" i="28"/>
  <c r="AY94" i="28"/>
  <c r="AW94" i="28"/>
  <c r="AM94" i="28"/>
  <c r="BB94" i="28"/>
  <c r="AK94" i="28"/>
  <c r="AL94" i="28"/>
  <c r="AN94" i="28"/>
  <c r="AO94" i="28"/>
  <c r="AP94" i="28"/>
  <c r="AQ94" i="28"/>
  <c r="AR94" i="28"/>
  <c r="AR65" i="5"/>
  <c r="AR52" i="28"/>
  <c r="AM65" i="28"/>
  <c r="AO52" i="2"/>
  <c r="AR52" i="2"/>
  <c r="AM65" i="5"/>
  <c r="AQ91" i="28"/>
  <c r="AP91" i="5"/>
  <c r="AO91" i="2"/>
  <c r="AO102" i="2"/>
  <c r="AW102" i="2"/>
  <c r="AR102" i="2"/>
  <c r="AZ102" i="2"/>
  <c r="AL102" i="2"/>
  <c r="AT102" i="2"/>
  <c r="BB102" i="2"/>
  <c r="AQ102" i="2"/>
  <c r="AY102" i="2"/>
  <c r="AN102" i="2"/>
  <c r="AV102" i="2"/>
  <c r="AK102" i="2"/>
  <c r="AS102" i="2"/>
  <c r="AP102" i="2"/>
  <c r="AX102" i="2"/>
  <c r="AM102" i="2"/>
  <c r="AU102" i="2"/>
  <c r="AQ41" i="27"/>
  <c r="AQ33" i="27"/>
  <c r="AQ51" i="27"/>
  <c r="AQ24" i="27"/>
  <c r="AQ10" i="27"/>
  <c r="AQ42" i="27"/>
  <c r="AQ34" i="27"/>
  <c r="AQ52" i="27"/>
  <c r="AQ44" i="27"/>
  <c r="AQ25" i="27"/>
  <c r="AQ50" i="27"/>
  <c r="AQ31" i="27"/>
  <c r="AQ23" i="27"/>
  <c r="AQ16" i="27"/>
  <c r="AQ40" i="27"/>
  <c r="AQ17" i="27"/>
  <c r="AQ12" i="27"/>
  <c r="AQ22" i="27"/>
  <c r="AQ27" i="27"/>
  <c r="AQ36" i="27"/>
  <c r="AQ11" i="27"/>
  <c r="AQ38" i="27"/>
  <c r="AQ15" i="27"/>
  <c r="AQ46" i="27"/>
  <c r="AQ9" i="27"/>
  <c r="AQ14" i="27"/>
  <c r="AQ35" i="27"/>
  <c r="AQ13" i="27"/>
  <c r="AQ30" i="27"/>
  <c r="AQ49" i="27"/>
  <c r="AQ39" i="27"/>
  <c r="AQ29" i="27"/>
  <c r="AQ48" i="27"/>
  <c r="AQ19" i="27"/>
  <c r="AQ28" i="27"/>
  <c r="AQ47" i="27"/>
  <c r="AQ37" i="27"/>
  <c r="AQ26" i="27"/>
  <c r="AQ45" i="27"/>
  <c r="AQ53" i="27"/>
  <c r="AQ18" i="27"/>
  <c r="AO101" i="2"/>
  <c r="AW101" i="2"/>
  <c r="AR101" i="2"/>
  <c r="AZ101" i="2"/>
  <c r="AL101" i="2"/>
  <c r="AT101" i="2"/>
  <c r="BB101" i="2"/>
  <c r="AQ101" i="2"/>
  <c r="AY101" i="2"/>
  <c r="AN101" i="2"/>
  <c r="AV101" i="2"/>
  <c r="AK101" i="2"/>
  <c r="AS101" i="2"/>
  <c r="AP101" i="2"/>
  <c r="AX101" i="2"/>
  <c r="AM101" i="2"/>
  <c r="AU101" i="2"/>
  <c r="AA169" i="5"/>
  <c r="AA143" i="5"/>
  <c r="AA130" i="5"/>
  <c r="AA65" i="5"/>
  <c r="AA104" i="5"/>
  <c r="AA26" i="5"/>
  <c r="AA52" i="5"/>
  <c r="AA39" i="5"/>
  <c r="AA156" i="5"/>
  <c r="AA78" i="5"/>
  <c r="AA91" i="5"/>
  <c r="AA117" i="5"/>
  <c r="AC39" i="2"/>
  <c r="AC52" i="2"/>
  <c r="AC26" i="2"/>
  <c r="AC117" i="2"/>
  <c r="AC91" i="2"/>
  <c r="AC78" i="2"/>
  <c r="AC104" i="2"/>
  <c r="AC156" i="2"/>
  <c r="AC130" i="2"/>
  <c r="AC143" i="2"/>
  <c r="AC65" i="2"/>
  <c r="AC169" i="2"/>
  <c r="I169" i="28"/>
  <c r="V169" i="2"/>
  <c r="V156" i="2"/>
  <c r="V91" i="2"/>
  <c r="V26" i="2"/>
  <c r="V65" i="2"/>
  <c r="V117" i="2"/>
  <c r="V39" i="2"/>
  <c r="V78" i="2"/>
  <c r="V104" i="2"/>
  <c r="V52" i="2"/>
  <c r="V143" i="2"/>
  <c r="V130" i="2"/>
  <c r="S169" i="2"/>
  <c r="BB88" i="5"/>
  <c r="BB83" i="5"/>
  <c r="BB84" i="5"/>
  <c r="BB90" i="5"/>
  <c r="BB87" i="5"/>
  <c r="BB89" i="5"/>
  <c r="BB82" i="5"/>
  <c r="BB81" i="5"/>
  <c r="BB70" i="5"/>
  <c r="BB74" i="5"/>
  <c r="BB75" i="5"/>
  <c r="BB77" i="5"/>
  <c r="BB71" i="5"/>
  <c r="BB68" i="5"/>
  <c r="BB76" i="5"/>
  <c r="BB69" i="5"/>
  <c r="BB56" i="5"/>
  <c r="BB63" i="5"/>
  <c r="BB55" i="5"/>
  <c r="BB58" i="5"/>
  <c r="BB61" i="5"/>
  <c r="BB62" i="5"/>
  <c r="BB64" i="5"/>
  <c r="BB57" i="5"/>
  <c r="BB50" i="5"/>
  <c r="BB49" i="5"/>
  <c r="BB48" i="5"/>
  <c r="BB45" i="5"/>
  <c r="BB33" i="5"/>
  <c r="BB34" i="5"/>
  <c r="BB164" i="5"/>
  <c r="BB137" i="5"/>
  <c r="BB150" i="5"/>
  <c r="BB151" i="5"/>
  <c r="BB138" i="5"/>
  <c r="BB98" i="5"/>
  <c r="BB111" i="5"/>
  <c r="BB112" i="5"/>
  <c r="BB124" i="5"/>
  <c r="BB125" i="5"/>
  <c r="BB85" i="5"/>
  <c r="BB24" i="5"/>
  <c r="BB86" i="5"/>
  <c r="BB46" i="5"/>
  <c r="BB59" i="5"/>
  <c r="BB47" i="5"/>
  <c r="BB60" i="5"/>
  <c r="BB72" i="5"/>
  <c r="BB16" i="5"/>
  <c r="BB163" i="5"/>
  <c r="BB73" i="5"/>
  <c r="BB99" i="5"/>
  <c r="BB17" i="5"/>
  <c r="BB18" i="5"/>
  <c r="BB19" i="5"/>
  <c r="BB20" i="5"/>
  <c r="BB21" i="5"/>
  <c r="BB22" i="5"/>
  <c r="BB25" i="5"/>
  <c r="BB23" i="5"/>
  <c r="BB35" i="5"/>
  <c r="BB38" i="5"/>
  <c r="BB29" i="5"/>
  <c r="BB37" i="5"/>
  <c r="BB36" i="5"/>
  <c r="BB32" i="5"/>
  <c r="BB30" i="5"/>
  <c r="BB31" i="5"/>
  <c r="BB43" i="5"/>
  <c r="BB44" i="5"/>
  <c r="BB51" i="5"/>
  <c r="BB42" i="5"/>
  <c r="AC117" i="5"/>
  <c r="AC169" i="5"/>
  <c r="AC78" i="5"/>
  <c r="AC130" i="5"/>
  <c r="AC143" i="5"/>
  <c r="AC104" i="5"/>
  <c r="AC91" i="5"/>
  <c r="AC52" i="5"/>
  <c r="AC39" i="5"/>
  <c r="AC65" i="5"/>
  <c r="AC26" i="5"/>
  <c r="AC156" i="5"/>
  <c r="AN39" i="2"/>
  <c r="AP26" i="2"/>
  <c r="AR78" i="5"/>
  <c r="AR65" i="28"/>
  <c r="AM78" i="28"/>
  <c r="AO65" i="2"/>
  <c r="AR65" i="2"/>
  <c r="AM78" i="5"/>
  <c r="AT91" i="28"/>
  <c r="AT91" i="2"/>
  <c r="AM98" i="2"/>
  <c r="AU98" i="2"/>
  <c r="AP98" i="2"/>
  <c r="AX98" i="2"/>
  <c r="AR98" i="2"/>
  <c r="AZ98" i="2"/>
  <c r="AO98" i="2"/>
  <c r="AW98" i="2"/>
  <c r="AL98" i="2"/>
  <c r="AT98" i="2"/>
  <c r="BB98" i="2"/>
  <c r="AQ98" i="2"/>
  <c r="AY98" i="2"/>
  <c r="AN98" i="2"/>
  <c r="AV98" i="2"/>
  <c r="AK98" i="2"/>
  <c r="AS98" i="2"/>
  <c r="BB103" i="2"/>
  <c r="AT103" i="2"/>
  <c r="AL103" i="2"/>
  <c r="AO103" i="2"/>
  <c r="AW103" i="2"/>
  <c r="AQ103" i="2"/>
  <c r="AY103" i="2"/>
  <c r="AN103" i="2"/>
  <c r="AV103" i="2"/>
  <c r="AK103" i="2"/>
  <c r="AS103" i="2"/>
  <c r="AP103" i="2"/>
  <c r="AX103" i="2"/>
  <c r="AM103" i="2"/>
  <c r="AU103" i="2"/>
  <c r="AR103" i="2"/>
  <c r="AZ103" i="2"/>
  <c r="AZ88" i="5"/>
  <c r="AZ83" i="5"/>
  <c r="AZ84" i="5"/>
  <c r="AZ90" i="5"/>
  <c r="AZ87" i="5"/>
  <c r="AZ89" i="5"/>
  <c r="AZ82" i="5"/>
  <c r="AZ81" i="5"/>
  <c r="AZ70" i="5"/>
  <c r="AZ74" i="5"/>
  <c r="AZ75" i="5"/>
  <c r="AZ77" i="5"/>
  <c r="AZ71" i="5"/>
  <c r="AZ68" i="5"/>
  <c r="AZ76" i="5"/>
  <c r="AZ69" i="5"/>
  <c r="AZ56" i="5"/>
  <c r="AZ63" i="5"/>
  <c r="AZ55" i="5"/>
  <c r="AZ58" i="5"/>
  <c r="AZ61" i="5"/>
  <c r="AZ62" i="5"/>
  <c r="AZ64" i="5"/>
  <c r="AZ57" i="5"/>
  <c r="AZ50" i="5"/>
  <c r="AZ49" i="5"/>
  <c r="AZ48" i="5"/>
  <c r="AZ45" i="5"/>
  <c r="AZ33" i="5"/>
  <c r="AZ34" i="5"/>
  <c r="AZ163" i="5"/>
  <c r="AZ164" i="5"/>
  <c r="AZ150" i="5"/>
  <c r="AZ137" i="5"/>
  <c r="AZ125" i="5"/>
  <c r="AZ151" i="5"/>
  <c r="AZ138" i="5"/>
  <c r="AZ98" i="5"/>
  <c r="AZ124" i="5"/>
  <c r="AZ112" i="5"/>
  <c r="AZ85" i="5"/>
  <c r="AZ20" i="5"/>
  <c r="AZ86" i="5"/>
  <c r="AZ23" i="5"/>
  <c r="AZ24" i="5"/>
  <c r="AZ99" i="5"/>
  <c r="AZ72" i="5"/>
  <c r="AZ46" i="5"/>
  <c r="AZ73" i="5"/>
  <c r="AZ59" i="5"/>
  <c r="AZ47" i="5"/>
  <c r="AZ60" i="5"/>
  <c r="AZ111" i="5"/>
  <c r="AZ16" i="5"/>
  <c r="AZ17" i="5"/>
  <c r="AZ18" i="5"/>
  <c r="AZ19" i="5"/>
  <c r="AZ21" i="5"/>
  <c r="AZ22" i="5"/>
  <c r="AZ25" i="5"/>
  <c r="AZ35" i="5"/>
  <c r="AZ38" i="5"/>
  <c r="AZ29" i="5"/>
  <c r="AZ37" i="5"/>
  <c r="AZ36" i="5"/>
  <c r="AZ32" i="5"/>
  <c r="AZ30" i="5"/>
  <c r="AZ31" i="5"/>
  <c r="AZ43" i="5"/>
  <c r="AZ44" i="5"/>
  <c r="AZ51" i="5"/>
  <c r="AZ42" i="5"/>
  <c r="BB86" i="2"/>
  <c r="BB84" i="2"/>
  <c r="BB89" i="2"/>
  <c r="BB87" i="2"/>
  <c r="BB82" i="2"/>
  <c r="BB88" i="2"/>
  <c r="BB85" i="2"/>
  <c r="BB90" i="2"/>
  <c r="BB83" i="2"/>
  <c r="BB81" i="2"/>
  <c r="BB77" i="2"/>
  <c r="BB69" i="2"/>
  <c r="BB74" i="2"/>
  <c r="BB71" i="2"/>
  <c r="BB73" i="2"/>
  <c r="BB68" i="2"/>
  <c r="BB72" i="2"/>
  <c r="BB75" i="2"/>
  <c r="BB76" i="2"/>
  <c r="BB70" i="2"/>
  <c r="BB62" i="2"/>
  <c r="BB58" i="2"/>
  <c r="BB55" i="2"/>
  <c r="BB64" i="2"/>
  <c r="BB57" i="2"/>
  <c r="BB59" i="2"/>
  <c r="BB60" i="2"/>
  <c r="BB61" i="2"/>
  <c r="BB56" i="2"/>
  <c r="BB63" i="2"/>
  <c r="BB43" i="2"/>
  <c r="BB48" i="2"/>
  <c r="BB44" i="2"/>
  <c r="BB51" i="2"/>
  <c r="BB49" i="2"/>
  <c r="BB45" i="2"/>
  <c r="BB50" i="2"/>
  <c r="BB46" i="2"/>
  <c r="BB47" i="2"/>
  <c r="BB42" i="2"/>
  <c r="BB29" i="2"/>
  <c r="BB34" i="2"/>
  <c r="BB37" i="2"/>
  <c r="BB32" i="2"/>
  <c r="BB38" i="2"/>
  <c r="BB30" i="2"/>
  <c r="BB33" i="2"/>
  <c r="BB36" i="2"/>
  <c r="BB31" i="2"/>
  <c r="BB35" i="2"/>
  <c r="BB22" i="2"/>
  <c r="BB21" i="2"/>
  <c r="BB20" i="2"/>
  <c r="BB19" i="2"/>
  <c r="BB18" i="2"/>
  <c r="BB17" i="2"/>
  <c r="BB16" i="2"/>
  <c r="BB25" i="2"/>
  <c r="BB24" i="2"/>
  <c r="BB23" i="2"/>
  <c r="AU86" i="2"/>
  <c r="AU84" i="2"/>
  <c r="AU89" i="2"/>
  <c r="AU87" i="2"/>
  <c r="AU82" i="2"/>
  <c r="AU88" i="2"/>
  <c r="AU85" i="2"/>
  <c r="AU90" i="2"/>
  <c r="AU83" i="2"/>
  <c r="AU81" i="2"/>
  <c r="AU77" i="2"/>
  <c r="AU69" i="2"/>
  <c r="AU74" i="2"/>
  <c r="AU71" i="2"/>
  <c r="AU73" i="2"/>
  <c r="AU68" i="2"/>
  <c r="AU72" i="2"/>
  <c r="AU75" i="2"/>
  <c r="AU76" i="2"/>
  <c r="AU70" i="2"/>
  <c r="AU62" i="2"/>
  <c r="AU58" i="2"/>
  <c r="AU55" i="2"/>
  <c r="AU64" i="2"/>
  <c r="AU57" i="2"/>
  <c r="AU59" i="2"/>
  <c r="AU60" i="2"/>
  <c r="AU61" i="2"/>
  <c r="AU56" i="2"/>
  <c r="AU63" i="2"/>
  <c r="AU43" i="2"/>
  <c r="AU48" i="2"/>
  <c r="AU44" i="2"/>
  <c r="AU51" i="2"/>
  <c r="AU49" i="2"/>
  <c r="AU45" i="2"/>
  <c r="AU50" i="2"/>
  <c r="AU46" i="2"/>
  <c r="AU47" i="2"/>
  <c r="AU42" i="2"/>
  <c r="AU29" i="2"/>
  <c r="AU34" i="2"/>
  <c r="AU37" i="2"/>
  <c r="AU32" i="2"/>
  <c r="AU38" i="2"/>
  <c r="AU30" i="2"/>
  <c r="AU33" i="2"/>
  <c r="AU36" i="2"/>
  <c r="AU31" i="2"/>
  <c r="AU35" i="2"/>
  <c r="AU16" i="2"/>
  <c r="AU25" i="2"/>
  <c r="AU23" i="2"/>
  <c r="AU22" i="2"/>
  <c r="AU21" i="2"/>
  <c r="AU20" i="2"/>
  <c r="AU19" i="2"/>
  <c r="AU18" i="2"/>
  <c r="AU24" i="2"/>
  <c r="AU17" i="2"/>
  <c r="R169" i="2"/>
  <c r="Z91" i="28"/>
  <c r="Z104" i="28"/>
  <c r="Z52" i="28"/>
  <c r="Z65" i="28"/>
  <c r="Z39" i="28"/>
  <c r="Z78" i="28"/>
  <c r="Z26" i="28"/>
  <c r="Z156" i="28"/>
  <c r="Z130" i="28"/>
  <c r="Z117" i="28"/>
  <c r="Z143" i="28"/>
  <c r="AU41" i="27"/>
  <c r="AU33" i="27"/>
  <c r="AU52" i="27"/>
  <c r="AU44" i="27"/>
  <c r="AU25" i="27"/>
  <c r="AU35" i="27"/>
  <c r="AU18" i="27"/>
  <c r="AU53" i="27"/>
  <c r="AU45" i="27"/>
  <c r="AU36" i="27"/>
  <c r="AU46" i="27"/>
  <c r="AU37" i="27"/>
  <c r="AU50" i="27"/>
  <c r="AU31" i="27"/>
  <c r="AU27" i="27"/>
  <c r="AU9" i="27"/>
  <c r="AU19" i="27"/>
  <c r="AU13" i="27"/>
  <c r="AU28" i="27"/>
  <c r="AU12" i="27"/>
  <c r="AU24" i="27"/>
  <c r="AU16" i="27"/>
  <c r="AU42" i="27"/>
  <c r="AU23" i="27"/>
  <c r="AU51" i="27"/>
  <c r="AU11" i="27"/>
  <c r="AU26" i="27"/>
  <c r="AU34" i="27"/>
  <c r="AU15" i="27"/>
  <c r="AU10" i="27"/>
  <c r="AU47" i="27"/>
  <c r="AU38" i="27"/>
  <c r="AU40" i="27"/>
  <c r="AU17" i="27"/>
  <c r="AU22" i="27"/>
  <c r="AU30" i="27"/>
  <c r="AU49" i="27"/>
  <c r="AU14" i="27"/>
  <c r="AU39" i="27"/>
  <c r="AU29" i="27"/>
  <c r="AU48" i="27"/>
  <c r="AN52" i="2"/>
  <c r="AO52" i="5"/>
  <c r="AR78" i="28"/>
  <c r="AN52" i="5"/>
  <c r="AN39" i="28"/>
  <c r="AO78" i="2"/>
  <c r="AR78" i="2"/>
  <c r="AP52" i="5"/>
  <c r="AL91" i="28"/>
  <c r="AR91" i="5"/>
  <c r="AM91" i="2"/>
  <c r="T130" i="5"/>
  <c r="T91" i="5"/>
  <c r="T143" i="5"/>
  <c r="T169" i="5"/>
  <c r="T104" i="5"/>
  <c r="T52" i="5"/>
  <c r="T65" i="5"/>
  <c r="T39" i="5"/>
  <c r="T26" i="5"/>
  <c r="T78" i="5"/>
  <c r="T117" i="5"/>
  <c r="T156" i="5"/>
  <c r="AQ91" i="5"/>
  <c r="BB89" i="28"/>
  <c r="BB87" i="28"/>
  <c r="BB82" i="28"/>
  <c r="BB90" i="28"/>
  <c r="BB85" i="28"/>
  <c r="BB88" i="28"/>
  <c r="BB81" i="28"/>
  <c r="BB84" i="28"/>
  <c r="BB83" i="28"/>
  <c r="BB72" i="28"/>
  <c r="BB70" i="28"/>
  <c r="BB71" i="28"/>
  <c r="BB69" i="28"/>
  <c r="BB68" i="28"/>
  <c r="BB75" i="28"/>
  <c r="BB77" i="28"/>
  <c r="BB74" i="28"/>
  <c r="BB76" i="28"/>
  <c r="BB63" i="28"/>
  <c r="BB64" i="28"/>
  <c r="BB58" i="28"/>
  <c r="BB59" i="28"/>
  <c r="BB62" i="28"/>
  <c r="BB55" i="28"/>
  <c r="BB56" i="28"/>
  <c r="BB57" i="28"/>
  <c r="BB61" i="28"/>
  <c r="BB50" i="28"/>
  <c r="BB48" i="28"/>
  <c r="BB44" i="28"/>
  <c r="BB43" i="28"/>
  <c r="BB42" i="28"/>
  <c r="BB49" i="28"/>
  <c r="BB51" i="28"/>
  <c r="BB46" i="28"/>
  <c r="BB45" i="28"/>
  <c r="BB32" i="28"/>
  <c r="BB151" i="28"/>
  <c r="BB138" i="28"/>
  <c r="BB86" i="28"/>
  <c r="BB73" i="28"/>
  <c r="BB99" i="28"/>
  <c r="BB60" i="28"/>
  <c r="BB20" i="28"/>
  <c r="BB22" i="28"/>
  <c r="BB23" i="28"/>
  <c r="BB25" i="28"/>
  <c r="BB47" i="28"/>
  <c r="BB24" i="28"/>
  <c r="BB34" i="28"/>
  <c r="BB16" i="28"/>
  <c r="BB17" i="28"/>
  <c r="BB18" i="28"/>
  <c r="BB19" i="28"/>
  <c r="BB164" i="28"/>
  <c r="BB112" i="28"/>
  <c r="BB125" i="28"/>
  <c r="BB21" i="28"/>
  <c r="BB36" i="28"/>
  <c r="BB31" i="28"/>
  <c r="BB37" i="28"/>
  <c r="BB33" i="28"/>
  <c r="BB38" i="28"/>
  <c r="BB29" i="28"/>
  <c r="BB30" i="28"/>
  <c r="BB35" i="28"/>
  <c r="AN65" i="2"/>
  <c r="AP39" i="2"/>
  <c r="AK52" i="5"/>
  <c r="AN26" i="28"/>
  <c r="AT26" i="2"/>
  <c r="AO91" i="28"/>
  <c r="AK91" i="2"/>
  <c r="AS94" i="5"/>
  <c r="AY94" i="5"/>
  <c r="AT94" i="5"/>
  <c r="AW94" i="5"/>
  <c r="AZ94" i="5"/>
  <c r="AU94" i="5"/>
  <c r="AV94" i="5"/>
  <c r="AX94" i="5"/>
  <c r="AL94" i="5"/>
  <c r="BB94" i="5"/>
  <c r="AN94" i="5"/>
  <c r="AO94" i="5"/>
  <c r="AK94" i="5"/>
  <c r="AR94" i="5"/>
  <c r="AQ94" i="5"/>
  <c r="AM94" i="5"/>
  <c r="AP94" i="5"/>
  <c r="AA169" i="28"/>
  <c r="AY89" i="28"/>
  <c r="AY87" i="28"/>
  <c r="AY82" i="28"/>
  <c r="AY90" i="28"/>
  <c r="AY85" i="28"/>
  <c r="AY88" i="28"/>
  <c r="AY81" i="28"/>
  <c r="AY84" i="28"/>
  <c r="AY83" i="28"/>
  <c r="AY72" i="28"/>
  <c r="AY70" i="28"/>
  <c r="AY71" i="28"/>
  <c r="AY69" i="28"/>
  <c r="AY68" i="28"/>
  <c r="AY75" i="28"/>
  <c r="AY77" i="28"/>
  <c r="AY74" i="28"/>
  <c r="AY76" i="28"/>
  <c r="AY63" i="28"/>
  <c r="AY64" i="28"/>
  <c r="AY58" i="28"/>
  <c r="AY59" i="28"/>
  <c r="AY62" i="28"/>
  <c r="AY55" i="28"/>
  <c r="AY56" i="28"/>
  <c r="AY57" i="28"/>
  <c r="AY61" i="28"/>
  <c r="AY50" i="28"/>
  <c r="AY48" i="28"/>
  <c r="AY44" i="28"/>
  <c r="AY43" i="28"/>
  <c r="AY42" i="28"/>
  <c r="AY49" i="28"/>
  <c r="AY51" i="28"/>
  <c r="AY46" i="28"/>
  <c r="AY45" i="28"/>
  <c r="AY32" i="28"/>
  <c r="AY151" i="28"/>
  <c r="AY99" i="28"/>
  <c r="AY22" i="28"/>
  <c r="AY47" i="28"/>
  <c r="AY23" i="28"/>
  <c r="AY25" i="28"/>
  <c r="AY73" i="28"/>
  <c r="AY86" i="28"/>
  <c r="AY60" i="28"/>
  <c r="AY16" i="28"/>
  <c r="AY34" i="28"/>
  <c r="AY20" i="28"/>
  <c r="AY17" i="28"/>
  <c r="AY18" i="28"/>
  <c r="AY19" i="28"/>
  <c r="AY24" i="28"/>
  <c r="AY164" i="28"/>
  <c r="AY138" i="28"/>
  <c r="AY112" i="28"/>
  <c r="AY125" i="28"/>
  <c r="AY21" i="28"/>
  <c r="AY36" i="28"/>
  <c r="AY31" i="28"/>
  <c r="AY37" i="28"/>
  <c r="AY33" i="28"/>
  <c r="AY38" i="28"/>
  <c r="AY29" i="28"/>
  <c r="AY30" i="28"/>
  <c r="AY35" i="28"/>
  <c r="AU88" i="5"/>
  <c r="AU83" i="5"/>
  <c r="AU84" i="5"/>
  <c r="AU90" i="5"/>
  <c r="AU87" i="5"/>
  <c r="AU89" i="5"/>
  <c r="AU82" i="5"/>
  <c r="AU81" i="5"/>
  <c r="AU70" i="5"/>
  <c r="AU74" i="5"/>
  <c r="AU75" i="5"/>
  <c r="AU77" i="5"/>
  <c r="AU71" i="5"/>
  <c r="AU68" i="5"/>
  <c r="AU76" i="5"/>
  <c r="AU69" i="5"/>
  <c r="AU56" i="5"/>
  <c r="AU63" i="5"/>
  <c r="AU55" i="5"/>
  <c r="AU58" i="5"/>
  <c r="AU61" i="5"/>
  <c r="AU62" i="5"/>
  <c r="AU64" i="5"/>
  <c r="AU57" i="5"/>
  <c r="AU50" i="5"/>
  <c r="AU49" i="5"/>
  <c r="AU48" i="5"/>
  <c r="AU45" i="5"/>
  <c r="AU150" i="5"/>
  <c r="AU151" i="5"/>
  <c r="AU164" i="5"/>
  <c r="AU33" i="5"/>
  <c r="AU34" i="5"/>
  <c r="AU112" i="5"/>
  <c r="AU124" i="5"/>
  <c r="AU125" i="5"/>
  <c r="AU137" i="5"/>
  <c r="AU73" i="5"/>
  <c r="AU99" i="5"/>
  <c r="AU163" i="5"/>
  <c r="AU111" i="5"/>
  <c r="AU18" i="5"/>
  <c r="AU138" i="5"/>
  <c r="AU21" i="5"/>
  <c r="AU98" i="5"/>
  <c r="AU22" i="5"/>
  <c r="AU72" i="5"/>
  <c r="AU24" i="5"/>
  <c r="AU25" i="5"/>
  <c r="AU85" i="5"/>
  <c r="AU86" i="5"/>
  <c r="AU46" i="5"/>
  <c r="AU59" i="5"/>
  <c r="AU16" i="5"/>
  <c r="AU17" i="5"/>
  <c r="AU19" i="5"/>
  <c r="AU60" i="5"/>
  <c r="AU47" i="5"/>
  <c r="AU20" i="5"/>
  <c r="AU23" i="5"/>
  <c r="AU35" i="5"/>
  <c r="AU38" i="5"/>
  <c r="AU29" i="5"/>
  <c r="AU37" i="5"/>
  <c r="AU36" i="5"/>
  <c r="AU32" i="5"/>
  <c r="AU30" i="5"/>
  <c r="AU31" i="5"/>
  <c r="AU43" i="5"/>
  <c r="AU44" i="5"/>
  <c r="AU51" i="5"/>
  <c r="AU42" i="5"/>
  <c r="AS88" i="5"/>
  <c r="AS83" i="5"/>
  <c r="AS84" i="5"/>
  <c r="AS90" i="5"/>
  <c r="AS87" i="5"/>
  <c r="AS89" i="5"/>
  <c r="AS82" i="5"/>
  <c r="AS81" i="5"/>
  <c r="AS70" i="5"/>
  <c r="AS74" i="5"/>
  <c r="AS75" i="5"/>
  <c r="AS77" i="5"/>
  <c r="AS71" i="5"/>
  <c r="AS68" i="5"/>
  <c r="AS76" i="5"/>
  <c r="AS69" i="5"/>
  <c r="AS56" i="5"/>
  <c r="AS63" i="5"/>
  <c r="AS55" i="5"/>
  <c r="AS58" i="5"/>
  <c r="AS61" i="5"/>
  <c r="AS62" i="5"/>
  <c r="AS64" i="5"/>
  <c r="AS57" i="5"/>
  <c r="AS50" i="5"/>
  <c r="AS49" i="5"/>
  <c r="AS48" i="5"/>
  <c r="AS45" i="5"/>
  <c r="AS151" i="5"/>
  <c r="AS111" i="5"/>
  <c r="AS137" i="5"/>
  <c r="AS125" i="5"/>
  <c r="AS86" i="5"/>
  <c r="AS163" i="5"/>
  <c r="AS150" i="5"/>
  <c r="AS164" i="5"/>
  <c r="AS98" i="5"/>
  <c r="AS59" i="5"/>
  <c r="AS47" i="5"/>
  <c r="AS99" i="5"/>
  <c r="AS60" i="5"/>
  <c r="AS18" i="5"/>
  <c r="AS138" i="5"/>
  <c r="AS72" i="5"/>
  <c r="AS20" i="5"/>
  <c r="AS73" i="5"/>
  <c r="AS21" i="5"/>
  <c r="AS22" i="5"/>
  <c r="AS85" i="5"/>
  <c r="AS124" i="5"/>
  <c r="AS112" i="5"/>
  <c r="AS46" i="5"/>
  <c r="AS16" i="5"/>
  <c r="AS17" i="5"/>
  <c r="AS19" i="5"/>
  <c r="AS23" i="5"/>
  <c r="AS24" i="5"/>
  <c r="AS33" i="5"/>
  <c r="AS25" i="5"/>
  <c r="AS34" i="5"/>
  <c r="AS35" i="5"/>
  <c r="AS38" i="5"/>
  <c r="AS29" i="5"/>
  <c r="AS37" i="5"/>
  <c r="AS36" i="5"/>
  <c r="AS32" i="5"/>
  <c r="AS30" i="5"/>
  <c r="AS31" i="5"/>
  <c r="AS43" i="5"/>
  <c r="AS44" i="5"/>
  <c r="AS51" i="5"/>
  <c r="AS42" i="5"/>
  <c r="AY88" i="5"/>
  <c r="AY83" i="5"/>
  <c r="AY84" i="5"/>
  <c r="AY90" i="5"/>
  <c r="AY87" i="5"/>
  <c r="AY89" i="5"/>
  <c r="AY82" i="5"/>
  <c r="AY81" i="5"/>
  <c r="AY70" i="5"/>
  <c r="AY74" i="5"/>
  <c r="AY75" i="5"/>
  <c r="AY77" i="5"/>
  <c r="AY71" i="5"/>
  <c r="AY68" i="5"/>
  <c r="AY76" i="5"/>
  <c r="AY69" i="5"/>
  <c r="AY56" i="5"/>
  <c r="AY63" i="5"/>
  <c r="AY55" i="5"/>
  <c r="AY58" i="5"/>
  <c r="AY61" i="5"/>
  <c r="AY62" i="5"/>
  <c r="AY64" i="5"/>
  <c r="AY57" i="5"/>
  <c r="AY50" i="5"/>
  <c r="AY49" i="5"/>
  <c r="AY48" i="5"/>
  <c r="AY45" i="5"/>
  <c r="AY33" i="5"/>
  <c r="AY34" i="5"/>
  <c r="AY137" i="5"/>
  <c r="AY163" i="5"/>
  <c r="AY99" i="5"/>
  <c r="AY150" i="5"/>
  <c r="AY151" i="5"/>
  <c r="AY111" i="5"/>
  <c r="AY138" i="5"/>
  <c r="AY112" i="5"/>
  <c r="AY124" i="5"/>
  <c r="AY125" i="5"/>
  <c r="AY72" i="5"/>
  <c r="AY73" i="5"/>
  <c r="AY46" i="5"/>
  <c r="AY59" i="5"/>
  <c r="AY47" i="5"/>
  <c r="AY60" i="5"/>
  <c r="AY16" i="5"/>
  <c r="AY17" i="5"/>
  <c r="AY85" i="5"/>
  <c r="AY18" i="5"/>
  <c r="AY86" i="5"/>
  <c r="AY164" i="5"/>
  <c r="AY98" i="5"/>
  <c r="AY23" i="5"/>
  <c r="AY24" i="5"/>
  <c r="AY25" i="5"/>
  <c r="AY19" i="5"/>
  <c r="AY20" i="5"/>
  <c r="AY22" i="5"/>
  <c r="AY21" i="5"/>
  <c r="AY35" i="5"/>
  <c r="AY38" i="5"/>
  <c r="AY29" i="5"/>
  <c r="AY37" i="5"/>
  <c r="AY36" i="5"/>
  <c r="AY32" i="5"/>
  <c r="AY30" i="5"/>
  <c r="AY31" i="5"/>
  <c r="AY43" i="5"/>
  <c r="AY44" i="5"/>
  <c r="AY51" i="5"/>
  <c r="AY42" i="5"/>
  <c r="AA169" i="2"/>
  <c r="AS39" i="27"/>
  <c r="AS50" i="27"/>
  <c r="AS31" i="27"/>
  <c r="AS41" i="27"/>
  <c r="AS33" i="27"/>
  <c r="AS16" i="27"/>
  <c r="AS51" i="27"/>
  <c r="AS42" i="27"/>
  <c r="AS34" i="27"/>
  <c r="AS52" i="27"/>
  <c r="AS44" i="27"/>
  <c r="AS35" i="27"/>
  <c r="AS26" i="27"/>
  <c r="AS22" i="27"/>
  <c r="AS9" i="27"/>
  <c r="AS13" i="27"/>
  <c r="AS17" i="27"/>
  <c r="AS49" i="27"/>
  <c r="AS29" i="27"/>
  <c r="AS12" i="27"/>
  <c r="AS40" i="27"/>
  <c r="AS48" i="27"/>
  <c r="AS30" i="27"/>
  <c r="AS24" i="27"/>
  <c r="AS23" i="27"/>
  <c r="AS15" i="27"/>
  <c r="AS10" i="27"/>
  <c r="AS25" i="27"/>
  <c r="AS45" i="27"/>
  <c r="AS53" i="27"/>
  <c r="AS18" i="27"/>
  <c r="AS19" i="27"/>
  <c r="AS36" i="27"/>
  <c r="AS14" i="27"/>
  <c r="AS38" i="27"/>
  <c r="AS11" i="27"/>
  <c r="AS28" i="27"/>
  <c r="AS47" i="27"/>
  <c r="AS37" i="27"/>
  <c r="AS27" i="27"/>
  <c r="AS46" i="27"/>
  <c r="AA49" i="27"/>
  <c r="AA30" i="27"/>
  <c r="AA40" i="27"/>
  <c r="AA50" i="27"/>
  <c r="AA31" i="27"/>
  <c r="AA23" i="27"/>
  <c r="AA41" i="27"/>
  <c r="AA33" i="27"/>
  <c r="AA42" i="27"/>
  <c r="AA34" i="27"/>
  <c r="AA53" i="27"/>
  <c r="AA45" i="27"/>
  <c r="AA26" i="27"/>
  <c r="AA18" i="27"/>
  <c r="AA36" i="27"/>
  <c r="AA16" i="27"/>
  <c r="AA46" i="27"/>
  <c r="AA37" i="27"/>
  <c r="AA47" i="27"/>
  <c r="AA38" i="27"/>
  <c r="AA24" i="27"/>
  <c r="AA25" i="27"/>
  <c r="AA19" i="27"/>
  <c r="AA17" i="27"/>
  <c r="AA15" i="27"/>
  <c r="AA14" i="27"/>
  <c r="AA44" i="27"/>
  <c r="AA13" i="27"/>
  <c r="AA12" i="27"/>
  <c r="AA27" i="27"/>
  <c r="AA11" i="27"/>
  <c r="AA52" i="27"/>
  <c r="AA9" i="27"/>
  <c r="AA35" i="27"/>
  <c r="AA28" i="27"/>
  <c r="AA22" i="27"/>
  <c r="AA29" i="27"/>
  <c r="AA51" i="27"/>
  <c r="AA48" i="27"/>
  <c r="AA10" i="27"/>
  <c r="AA39" i="27"/>
  <c r="AN78" i="2"/>
  <c r="AP52" i="2"/>
  <c r="AN52" i="28"/>
  <c r="AT39" i="2"/>
  <c r="AP91" i="2"/>
  <c r="AD52" i="27"/>
  <c r="AD44" i="27"/>
  <c r="AD25" i="27"/>
  <c r="AD35" i="27"/>
  <c r="AD9" i="27"/>
  <c r="AD13" i="27"/>
  <c r="AD17" i="27"/>
  <c r="AD53" i="27"/>
  <c r="AD45" i="27"/>
  <c r="AD26" i="27"/>
  <c r="AD18" i="27"/>
  <c r="AD36" i="27"/>
  <c r="AD37" i="27"/>
  <c r="AD48" i="27"/>
  <c r="AD29" i="27"/>
  <c r="AD39" i="27"/>
  <c r="AD11" i="27"/>
  <c r="AD15" i="27"/>
  <c r="AD49" i="27"/>
  <c r="AD40" i="27"/>
  <c r="AD50" i="27"/>
  <c r="AD41" i="27"/>
  <c r="AD33" i="27"/>
  <c r="AD12" i="27"/>
  <c r="AD23" i="27"/>
  <c r="AD47" i="27"/>
  <c r="AD27" i="27"/>
  <c r="AD14" i="27"/>
  <c r="AD31" i="27"/>
  <c r="AD22" i="27"/>
  <c r="AD28" i="27"/>
  <c r="AD46" i="27"/>
  <c r="AD10" i="27"/>
  <c r="AD16" i="27"/>
  <c r="AD38" i="27"/>
  <c r="AD30" i="27"/>
  <c r="AD24" i="27"/>
  <c r="AD19" i="27"/>
  <c r="AD51" i="27"/>
  <c r="AD34" i="27"/>
  <c r="AD42" i="27"/>
  <c r="X169" i="2"/>
  <c r="X91" i="2"/>
  <c r="X78" i="2"/>
  <c r="X65" i="2"/>
  <c r="X156" i="2"/>
  <c r="X26" i="2"/>
  <c r="X117" i="2"/>
  <c r="X39" i="2"/>
  <c r="X104" i="2"/>
  <c r="X52" i="2"/>
  <c r="X130" i="2"/>
  <c r="X143" i="2"/>
  <c r="AQ39" i="28"/>
  <c r="AQ52" i="5"/>
  <c r="AP65" i="2"/>
  <c r="AK26" i="5"/>
  <c r="AN65" i="28"/>
  <c r="AK39" i="28"/>
  <c r="AT52" i="2"/>
  <c r="AR91" i="28"/>
  <c r="AR91" i="2"/>
  <c r="G39" i="27"/>
  <c r="G48" i="27"/>
  <c r="G29" i="27"/>
  <c r="G38" i="27"/>
  <c r="G13" i="27"/>
  <c r="G19" i="27"/>
  <c r="G10" i="27"/>
  <c r="G12" i="27"/>
  <c r="G11" i="27"/>
  <c r="G9" i="27"/>
  <c r="G42" i="27"/>
  <c r="G33" i="27"/>
  <c r="G28" i="27"/>
  <c r="G52" i="27"/>
  <c r="G37" i="27"/>
  <c r="G44" i="27"/>
  <c r="G15" i="27"/>
  <c r="G41" i="27"/>
  <c r="G34" i="27"/>
  <c r="G25" i="27"/>
  <c r="G24" i="27"/>
  <c r="G36" i="27"/>
  <c r="G47" i="27"/>
  <c r="G14" i="27"/>
  <c r="G27" i="27"/>
  <c r="G46" i="27"/>
  <c r="G26" i="27"/>
  <c r="G45" i="27"/>
  <c r="G53" i="27"/>
  <c r="G35" i="27"/>
  <c r="G18" i="27"/>
  <c r="G51" i="27"/>
  <c r="G17" i="27"/>
  <c r="G23" i="27"/>
  <c r="G31" i="27"/>
  <c r="G50" i="27"/>
  <c r="G16" i="27"/>
  <c r="G40" i="27"/>
  <c r="G22" i="27"/>
  <c r="G30" i="27"/>
  <c r="G49" i="27"/>
  <c r="AK103" i="28"/>
  <c r="AM103" i="28"/>
  <c r="AU103" i="28"/>
  <c r="AQ103" i="28"/>
  <c r="AS103" i="28"/>
  <c r="AW103" i="28"/>
  <c r="AN103" i="28"/>
  <c r="AP103" i="28"/>
  <c r="AR103" i="28"/>
  <c r="AT103" i="28"/>
  <c r="AV103" i="28"/>
  <c r="AX103" i="28"/>
  <c r="BB103" i="28"/>
  <c r="AL103" i="28"/>
  <c r="AZ103" i="28"/>
  <c r="AO103" i="28"/>
  <c r="AY103" i="28"/>
  <c r="AA143" i="28"/>
  <c r="AA117" i="28"/>
  <c r="AA78" i="28"/>
  <c r="AA104" i="28"/>
  <c r="AA26" i="28"/>
  <c r="AA39" i="28"/>
  <c r="AA65" i="28"/>
  <c r="AA52" i="28"/>
  <c r="AA130" i="28"/>
  <c r="AA156" i="28"/>
  <c r="AA91" i="28"/>
  <c r="AK39" i="2"/>
  <c r="AP78" i="2"/>
  <c r="AK65" i="5"/>
  <c r="AN78" i="28"/>
  <c r="AK26" i="28"/>
  <c r="AT65" i="2"/>
  <c r="AO91" i="5"/>
  <c r="AS97" i="5"/>
  <c r="AV97" i="5"/>
  <c r="AK97" i="5"/>
  <c r="BB97" i="5"/>
  <c r="AZ97" i="5"/>
  <c r="AL97" i="5"/>
  <c r="AU97" i="5"/>
  <c r="AY97" i="5"/>
  <c r="AX97" i="5"/>
  <c r="AW97" i="5"/>
  <c r="AM97" i="5"/>
  <c r="AT97" i="5"/>
  <c r="AO97" i="5"/>
  <c r="AP97" i="5"/>
  <c r="AQ97" i="5"/>
  <c r="AN97" i="5"/>
  <c r="AR97" i="5"/>
  <c r="AV100" i="5"/>
  <c r="AK100" i="5"/>
  <c r="AY100" i="5"/>
  <c r="BB100" i="5"/>
  <c r="AT100" i="5"/>
  <c r="AL100" i="5"/>
  <c r="AS100" i="5"/>
  <c r="AX100" i="5"/>
  <c r="AU100" i="5"/>
  <c r="AZ100" i="5"/>
  <c r="AW100" i="5"/>
  <c r="AM100" i="5"/>
  <c r="AN100" i="5"/>
  <c r="AP100" i="5"/>
  <c r="AR100" i="5"/>
  <c r="AO100" i="5"/>
  <c r="AQ100" i="5"/>
  <c r="AZ100" i="2"/>
  <c r="AR100" i="2"/>
  <c r="AM100" i="2"/>
  <c r="AU100" i="2"/>
  <c r="AO100" i="2"/>
  <c r="AW100" i="2"/>
  <c r="AL100" i="2"/>
  <c r="AT100" i="2"/>
  <c r="BB100" i="2"/>
  <c r="AQ100" i="2"/>
  <c r="AY100" i="2"/>
  <c r="AN100" i="2"/>
  <c r="AV100" i="2"/>
  <c r="AK100" i="2"/>
  <c r="AS100" i="2"/>
  <c r="AP100" i="2"/>
  <c r="AX100" i="2"/>
  <c r="AP95" i="2"/>
  <c r="AX95" i="2"/>
  <c r="AK95" i="2"/>
  <c r="AS95" i="2"/>
  <c r="AM95" i="2"/>
  <c r="AU95" i="2"/>
  <c r="AR95" i="2"/>
  <c r="AZ95" i="2"/>
  <c r="AO95" i="2"/>
  <c r="AW95" i="2"/>
  <c r="AL95" i="2"/>
  <c r="AT95" i="2"/>
  <c r="BB95" i="2"/>
  <c r="AQ95" i="2"/>
  <c r="AY95" i="2"/>
  <c r="AN95" i="2"/>
  <c r="AV95" i="2"/>
  <c r="Y169" i="5"/>
  <c r="Y143" i="5"/>
  <c r="Y130" i="5"/>
  <c r="Y52" i="5"/>
  <c r="Y65" i="5"/>
  <c r="Y39" i="5"/>
  <c r="Y104" i="5"/>
  <c r="Y26" i="5"/>
  <c r="Y117" i="5"/>
  <c r="Y91" i="5"/>
  <c r="Y156" i="5"/>
  <c r="Y78" i="5"/>
  <c r="AV95" i="5"/>
  <c r="AY95" i="5"/>
  <c r="BB95" i="5"/>
  <c r="AK95" i="5"/>
  <c r="AL95" i="5"/>
  <c r="AU95" i="5"/>
  <c r="AX95" i="5"/>
  <c r="AT95" i="5"/>
  <c r="AS95" i="5"/>
  <c r="AZ95" i="5"/>
  <c r="AW95" i="5"/>
  <c r="AM95" i="5"/>
  <c r="AR95" i="5"/>
  <c r="AQ95" i="5"/>
  <c r="AN95" i="5"/>
  <c r="AP95" i="5"/>
  <c r="AO95" i="5"/>
  <c r="AW35" i="27"/>
  <c r="AW18" i="27"/>
  <c r="AW46" i="27"/>
  <c r="AW27" i="27"/>
  <c r="AW37" i="27"/>
  <c r="AW12" i="27"/>
  <c r="AW47" i="27"/>
  <c r="AW38" i="27"/>
  <c r="AW48" i="27"/>
  <c r="AW39" i="27"/>
  <c r="AW9" i="27"/>
  <c r="AW44" i="27"/>
  <c r="AW19" i="27"/>
  <c r="AW13" i="27"/>
  <c r="AW28" i="27"/>
  <c r="AW52" i="27"/>
  <c r="AW29" i="27"/>
  <c r="AW17" i="27"/>
  <c r="AW16" i="27"/>
  <c r="AW25" i="27"/>
  <c r="AW23" i="27"/>
  <c r="AW11" i="27"/>
  <c r="AW36" i="27"/>
  <c r="AW15" i="27"/>
  <c r="AW45" i="27"/>
  <c r="AW26" i="27"/>
  <c r="AW22" i="27"/>
  <c r="AW53" i="27"/>
  <c r="AW30" i="27"/>
  <c r="AW49" i="27"/>
  <c r="AW14" i="27"/>
  <c r="AW40" i="27"/>
  <c r="AW10" i="27"/>
  <c r="AW34" i="27"/>
  <c r="AW42" i="27"/>
  <c r="AW24" i="27"/>
  <c r="AW51" i="27"/>
  <c r="AW33" i="27"/>
  <c r="AW41" i="27"/>
  <c r="AW31" i="27"/>
  <c r="AW50" i="27"/>
  <c r="T26" i="2"/>
  <c r="T52" i="2"/>
  <c r="T156" i="2"/>
  <c r="T39" i="2"/>
  <c r="T78" i="2"/>
  <c r="T91" i="2"/>
  <c r="T117" i="2"/>
  <c r="T65" i="2"/>
  <c r="T104" i="2"/>
  <c r="T143" i="2"/>
  <c r="T169" i="2"/>
  <c r="T130" i="2"/>
  <c r="AQ26" i="28"/>
  <c r="AR52" i="5"/>
  <c r="AQ26" i="2"/>
  <c r="AM26" i="2"/>
  <c r="AK78" i="5"/>
  <c r="AT39" i="28"/>
  <c r="AK52" i="28"/>
  <c r="AK26" i="2"/>
  <c r="AT78" i="2"/>
  <c r="AW86" i="2"/>
  <c r="AW84" i="2"/>
  <c r="AW89" i="2"/>
  <c r="AW87" i="2"/>
  <c r="AW82" i="2"/>
  <c r="AW88" i="2"/>
  <c r="AW85" i="2"/>
  <c r="AW90" i="2"/>
  <c r="AW83" i="2"/>
  <c r="AW81" i="2"/>
  <c r="AW77" i="2"/>
  <c r="AW69" i="2"/>
  <c r="AW74" i="2"/>
  <c r="AW71" i="2"/>
  <c r="AW73" i="2"/>
  <c r="AW68" i="2"/>
  <c r="AW72" i="2"/>
  <c r="AW75" i="2"/>
  <c r="AW76" i="2"/>
  <c r="AW70" i="2"/>
  <c r="AW62" i="2"/>
  <c r="AW58" i="2"/>
  <c r="AW55" i="2"/>
  <c r="AW64" i="2"/>
  <c r="AW57" i="2"/>
  <c r="AW59" i="2"/>
  <c r="AW60" i="2"/>
  <c r="AW61" i="2"/>
  <c r="AW56" i="2"/>
  <c r="AW63" i="2"/>
  <c r="AW43" i="2"/>
  <c r="AW48" i="2"/>
  <c r="AW44" i="2"/>
  <c r="AW51" i="2"/>
  <c r="AW49" i="2"/>
  <c r="AW45" i="2"/>
  <c r="AW50" i="2"/>
  <c r="AW46" i="2"/>
  <c r="AW47" i="2"/>
  <c r="AW42" i="2"/>
  <c r="AW29" i="2"/>
  <c r="AW34" i="2"/>
  <c r="AW37" i="2"/>
  <c r="AW32" i="2"/>
  <c r="AW38" i="2"/>
  <c r="AW30" i="2"/>
  <c r="AW33" i="2"/>
  <c r="AW36" i="2"/>
  <c r="AW31" i="2"/>
  <c r="AW35" i="2"/>
  <c r="AW18" i="2"/>
  <c r="AW20" i="2"/>
  <c r="AW19" i="2"/>
  <c r="AW16" i="2"/>
  <c r="AW17" i="2"/>
  <c r="AW25" i="2"/>
  <c r="AW24" i="2"/>
  <c r="AW23" i="2"/>
  <c r="AW22" i="2"/>
  <c r="AW21" i="2"/>
  <c r="AC156" i="28"/>
  <c r="AC130" i="28"/>
  <c r="AC143" i="28"/>
  <c r="AC91" i="28"/>
  <c r="AC78" i="28"/>
  <c r="AC65" i="28"/>
  <c r="AC52" i="28"/>
  <c r="AC26" i="28"/>
  <c r="AC39" i="28"/>
  <c r="AC169" i="28"/>
  <c r="AC104" i="28"/>
  <c r="AC117" i="28"/>
  <c r="AX88" i="5"/>
  <c r="AX83" i="5"/>
  <c r="AX84" i="5"/>
  <c r="AX90" i="5"/>
  <c r="AX87" i="5"/>
  <c r="AX89" i="5"/>
  <c r="AX82" i="5"/>
  <c r="AX81" i="5"/>
  <c r="AX70" i="5"/>
  <c r="AX74" i="5"/>
  <c r="AX75" i="5"/>
  <c r="AX77" i="5"/>
  <c r="AX71" i="5"/>
  <c r="AX68" i="5"/>
  <c r="AX76" i="5"/>
  <c r="AX69" i="5"/>
  <c r="AX56" i="5"/>
  <c r="AX63" i="5"/>
  <c r="AX55" i="5"/>
  <c r="AX58" i="5"/>
  <c r="AX61" i="5"/>
  <c r="AX62" i="5"/>
  <c r="AX64" i="5"/>
  <c r="AX57" i="5"/>
  <c r="AX50" i="5"/>
  <c r="AX49" i="5"/>
  <c r="AX48" i="5"/>
  <c r="AX45" i="5"/>
  <c r="AX33" i="5"/>
  <c r="AX34" i="5"/>
  <c r="AX151" i="5"/>
  <c r="AX164" i="5"/>
  <c r="AX163" i="5"/>
  <c r="AX138" i="5"/>
  <c r="AX111" i="5"/>
  <c r="AX124" i="5"/>
  <c r="AX125" i="5"/>
  <c r="AX85" i="5"/>
  <c r="AX98" i="5"/>
  <c r="AX137" i="5"/>
  <c r="AX16" i="5"/>
  <c r="AX99" i="5"/>
  <c r="AX86" i="5"/>
  <c r="AX19" i="5"/>
  <c r="AX20" i="5"/>
  <c r="AX22" i="5"/>
  <c r="AX23" i="5"/>
  <c r="AX112" i="5"/>
  <c r="AX24" i="5"/>
  <c r="AX72" i="5"/>
  <c r="AX73" i="5"/>
  <c r="AX150" i="5"/>
  <c r="AX59" i="5"/>
  <c r="AX47" i="5"/>
  <c r="AX46" i="5"/>
  <c r="AX17" i="5"/>
  <c r="AX18" i="5"/>
  <c r="AX60" i="5"/>
  <c r="AX21" i="5"/>
  <c r="AX25" i="5"/>
  <c r="AX35" i="5"/>
  <c r="AX38" i="5"/>
  <c r="AX29" i="5"/>
  <c r="AX37" i="5"/>
  <c r="AX36" i="5"/>
  <c r="AX32" i="5"/>
  <c r="AX30" i="5"/>
  <c r="AX31" i="5"/>
  <c r="AX43" i="5"/>
  <c r="AX44" i="5"/>
  <c r="AX51" i="5"/>
  <c r="AX42" i="5"/>
  <c r="AZ89" i="28"/>
  <c r="AZ87" i="28"/>
  <c r="AZ82" i="28"/>
  <c r="AZ90" i="28"/>
  <c r="AZ85" i="28"/>
  <c r="AZ88" i="28"/>
  <c r="AZ81" i="28"/>
  <c r="AZ84" i="28"/>
  <c r="AZ83" i="28"/>
  <c r="AZ72" i="28"/>
  <c r="AZ70" i="28"/>
  <c r="AZ71" i="28"/>
  <c r="AZ69" i="28"/>
  <c r="AZ68" i="28"/>
  <c r="AZ75" i="28"/>
  <c r="AZ77" i="28"/>
  <c r="AZ74" i="28"/>
  <c r="AZ76" i="28"/>
  <c r="AZ63" i="28"/>
  <c r="AZ64" i="28"/>
  <c r="AZ58" i="28"/>
  <c r="AZ59" i="28"/>
  <c r="AZ62" i="28"/>
  <c r="AZ55" i="28"/>
  <c r="AZ56" i="28"/>
  <c r="AZ57" i="28"/>
  <c r="AZ61" i="28"/>
  <c r="AZ50" i="28"/>
  <c r="AZ48" i="28"/>
  <c r="AZ44" i="28"/>
  <c r="AZ43" i="28"/>
  <c r="AZ42" i="28"/>
  <c r="AZ49" i="28"/>
  <c r="AZ51" i="28"/>
  <c r="AZ46" i="28"/>
  <c r="AZ45" i="28"/>
  <c r="AZ32" i="28"/>
  <c r="AZ151" i="28"/>
  <c r="AZ138" i="28"/>
  <c r="AZ73" i="28"/>
  <c r="AZ99" i="28"/>
  <c r="AZ16" i="28"/>
  <c r="AZ17" i="28"/>
  <c r="AZ18" i="28"/>
  <c r="AZ34" i="28"/>
  <c r="AZ19" i="28"/>
  <c r="AZ47" i="28"/>
  <c r="AZ24" i="28"/>
  <c r="AZ60" i="28"/>
  <c r="AZ20" i="28"/>
  <c r="AZ22" i="28"/>
  <c r="AZ23" i="28"/>
  <c r="AZ25" i="28"/>
  <c r="AZ164" i="28"/>
  <c r="AZ86" i="28"/>
  <c r="AZ112" i="28"/>
  <c r="AZ125" i="28"/>
  <c r="AZ21" i="28"/>
  <c r="AZ36" i="28"/>
  <c r="AZ31" i="28"/>
  <c r="AZ37" i="28"/>
  <c r="AZ33" i="28"/>
  <c r="AZ38" i="28"/>
  <c r="AZ29" i="28"/>
  <c r="AZ30" i="28"/>
  <c r="AZ35" i="28"/>
  <c r="AM39" i="2"/>
  <c r="AT52" i="5"/>
  <c r="AT26" i="28"/>
  <c r="AK65" i="28"/>
  <c r="AO39" i="28"/>
  <c r="AN91" i="5"/>
  <c r="AM91" i="5"/>
  <c r="AS86" i="2"/>
  <c r="AS84" i="2"/>
  <c r="AS89" i="2"/>
  <c r="AS87" i="2"/>
  <c r="AS82" i="2"/>
  <c r="AS88" i="2"/>
  <c r="AS85" i="2"/>
  <c r="AS90" i="2"/>
  <c r="AS83" i="2"/>
  <c r="AS81" i="2"/>
  <c r="AS77" i="2"/>
  <c r="AS69" i="2"/>
  <c r="AS74" i="2"/>
  <c r="AS71" i="2"/>
  <c r="AS73" i="2"/>
  <c r="AS68" i="2"/>
  <c r="AS72" i="2"/>
  <c r="AS75" i="2"/>
  <c r="AS76" i="2"/>
  <c r="AS70" i="2"/>
  <c r="AS62" i="2"/>
  <c r="AS58" i="2"/>
  <c r="AS55" i="2"/>
  <c r="AS64" i="2"/>
  <c r="AS57" i="2"/>
  <c r="AS59" i="2"/>
  <c r="AS60" i="2"/>
  <c r="AS61" i="2"/>
  <c r="AS56" i="2"/>
  <c r="AS63" i="2"/>
  <c r="AS43" i="2"/>
  <c r="AS48" i="2"/>
  <c r="AS44" i="2"/>
  <c r="AS51" i="2"/>
  <c r="AS49" i="2"/>
  <c r="AS45" i="2"/>
  <c r="AS50" i="2"/>
  <c r="AS46" i="2"/>
  <c r="AS47" i="2"/>
  <c r="AS42" i="2"/>
  <c r="AS29" i="2"/>
  <c r="AS34" i="2"/>
  <c r="AS37" i="2"/>
  <c r="AS32" i="2"/>
  <c r="AS38" i="2"/>
  <c r="AS30" i="2"/>
  <c r="AS33" i="2"/>
  <c r="AS36" i="2"/>
  <c r="AS31" i="2"/>
  <c r="AS35" i="2"/>
  <c r="AS20" i="2"/>
  <c r="AS21" i="2"/>
  <c r="AS19" i="2"/>
  <c r="AS18" i="2"/>
  <c r="AS17" i="2"/>
  <c r="AS16" i="2"/>
  <c r="AS22" i="2"/>
  <c r="AS25" i="2"/>
  <c r="AS24" i="2"/>
  <c r="AS23" i="2"/>
  <c r="O43" i="29" l="1"/>
  <c r="R41" i="18"/>
  <c r="M42" i="29"/>
  <c r="N43" i="29"/>
  <c r="N42" i="29"/>
  <c r="L42" i="29"/>
  <c r="U41" i="18"/>
  <c r="S41" i="18"/>
  <c r="O42" i="29"/>
  <c r="V41" i="18"/>
  <c r="AS15" i="2"/>
  <c r="AS28" i="2"/>
  <c r="AS41" i="2"/>
  <c r="AS54" i="2"/>
  <c r="AS67" i="2"/>
  <c r="AS80" i="2"/>
  <c r="AZ28" i="28"/>
  <c r="AZ15" i="28"/>
  <c r="AZ41" i="28"/>
  <c r="AZ54" i="28"/>
  <c r="AZ67" i="28"/>
  <c r="AZ80" i="28"/>
  <c r="AX41" i="5"/>
  <c r="AX28" i="5"/>
  <c r="AX15" i="5"/>
  <c r="AX54" i="5"/>
  <c r="AX67" i="5"/>
  <c r="AX80" i="5"/>
  <c r="AW15" i="2"/>
  <c r="AW28" i="2"/>
  <c r="AW41" i="2"/>
  <c r="AW54" i="2"/>
  <c r="AW67" i="2"/>
  <c r="AW80" i="2"/>
  <c r="S49" i="27"/>
  <c r="S30" i="27"/>
  <c r="S22" i="27"/>
  <c r="S40" i="27"/>
  <c r="M96" i="18"/>
  <c r="S16" i="27"/>
  <c r="S50" i="27"/>
  <c r="S31" i="27"/>
  <c r="S23" i="27"/>
  <c r="M97" i="18"/>
  <c r="S17" i="27"/>
  <c r="S51" i="27"/>
  <c r="M95" i="18"/>
  <c r="S18" i="27"/>
  <c r="S35" i="27"/>
  <c r="S53" i="27"/>
  <c r="S45" i="27"/>
  <c r="S26" i="27"/>
  <c r="S46" i="27"/>
  <c r="S27" i="27"/>
  <c r="M94" i="18"/>
  <c r="S14" i="27"/>
  <c r="S47" i="27"/>
  <c r="S36" i="27"/>
  <c r="S24" i="27"/>
  <c r="S25" i="27"/>
  <c r="S34" i="27"/>
  <c r="S41" i="27"/>
  <c r="M93" i="18"/>
  <c r="S15" i="27"/>
  <c r="S44" i="27"/>
  <c r="S37" i="27"/>
  <c r="S52" i="27"/>
  <c r="S28" i="27"/>
  <c r="S33" i="27"/>
  <c r="S42" i="27"/>
  <c r="S9" i="27"/>
  <c r="S11" i="27"/>
  <c r="S12" i="27"/>
  <c r="S10" i="27"/>
  <c r="S19" i="27"/>
  <c r="S13" i="27"/>
  <c r="S38" i="27"/>
  <c r="S29" i="27"/>
  <c r="S48" i="27"/>
  <c r="S39" i="27"/>
  <c r="AJ42" i="27"/>
  <c r="AJ34" i="27"/>
  <c r="AJ51" i="27"/>
  <c r="AJ19" i="27"/>
  <c r="AJ24" i="27"/>
  <c r="AJ30" i="27"/>
  <c r="AJ38" i="27"/>
  <c r="AJ16" i="27"/>
  <c r="AJ10" i="27"/>
  <c r="AJ46" i="27"/>
  <c r="AJ28" i="27"/>
  <c r="AJ22" i="27"/>
  <c r="AJ31" i="27"/>
  <c r="AJ14" i="27"/>
  <c r="AJ27" i="27"/>
  <c r="AJ47" i="27"/>
  <c r="AJ23" i="27"/>
  <c r="AJ12" i="27"/>
  <c r="AJ33" i="27"/>
  <c r="AJ41" i="27"/>
  <c r="AJ50" i="27"/>
  <c r="AJ40" i="27"/>
  <c r="AJ49" i="27"/>
  <c r="AJ15" i="27"/>
  <c r="AJ11" i="27"/>
  <c r="AJ39" i="27"/>
  <c r="AJ29" i="27"/>
  <c r="AJ48" i="27"/>
  <c r="AJ37" i="27"/>
  <c r="AJ36" i="27"/>
  <c r="AJ18" i="27"/>
  <c r="AJ26" i="27"/>
  <c r="AJ45" i="27"/>
  <c r="AJ53" i="27"/>
  <c r="AJ17" i="27"/>
  <c r="AJ13" i="27"/>
  <c r="AJ9" i="27"/>
  <c r="AJ35" i="27"/>
  <c r="AJ25" i="27"/>
  <c r="AJ44" i="27"/>
  <c r="AJ52" i="27"/>
  <c r="AG39" i="27"/>
  <c r="AG10" i="27"/>
  <c r="AG48" i="27"/>
  <c r="AG51" i="27"/>
  <c r="AG29" i="27"/>
  <c r="AG22" i="27"/>
  <c r="AG28" i="27"/>
  <c r="AG35" i="27"/>
  <c r="AG9" i="27"/>
  <c r="AG52" i="27"/>
  <c r="AG11" i="27"/>
  <c r="AG27" i="27"/>
  <c r="AG12" i="27"/>
  <c r="AG13" i="27"/>
  <c r="AG44" i="27"/>
  <c r="AG14" i="27"/>
  <c r="AG15" i="27"/>
  <c r="AG17" i="27"/>
  <c r="AG19" i="27"/>
  <c r="AG25" i="27"/>
  <c r="AG24" i="27"/>
  <c r="AG38" i="27"/>
  <c r="AG47" i="27"/>
  <c r="AG37" i="27"/>
  <c r="AG46" i="27"/>
  <c r="AG16" i="27"/>
  <c r="AG36" i="27"/>
  <c r="AG18" i="27"/>
  <c r="AG26" i="27"/>
  <c r="AG45" i="27"/>
  <c r="AG53" i="27"/>
  <c r="AG34" i="27"/>
  <c r="AG42" i="27"/>
  <c r="AG33" i="27"/>
  <c r="AG41" i="27"/>
  <c r="AG23" i="27"/>
  <c r="AG31" i="27"/>
  <c r="AG50" i="27"/>
  <c r="AG40" i="27"/>
  <c r="AG30" i="27"/>
  <c r="AG49" i="27"/>
  <c r="AY46" i="27"/>
  <c r="AY27" i="27"/>
  <c r="AY37" i="27"/>
  <c r="AY47" i="27"/>
  <c r="AY28" i="27"/>
  <c r="AY11" i="27"/>
  <c r="AY38" i="27"/>
  <c r="AY14" i="27"/>
  <c r="AY36" i="27"/>
  <c r="AY19" i="27"/>
  <c r="AY18" i="27"/>
  <c r="AY53" i="27"/>
  <c r="AY45" i="27"/>
  <c r="AY25" i="27"/>
  <c r="AY10" i="27"/>
  <c r="AY15" i="27"/>
  <c r="AY23" i="27"/>
  <c r="AY24" i="27"/>
  <c r="AY30" i="27"/>
  <c r="AY48" i="27"/>
  <c r="AY40" i="27"/>
  <c r="AY12" i="27"/>
  <c r="AY29" i="27"/>
  <c r="AY49" i="27"/>
  <c r="AY17" i="27"/>
  <c r="AY13" i="27"/>
  <c r="AY9" i="27"/>
  <c r="AY22" i="27"/>
  <c r="AY26" i="27"/>
  <c r="AY35" i="27"/>
  <c r="AY44" i="27"/>
  <c r="AY52" i="27"/>
  <c r="AY34" i="27"/>
  <c r="AY42" i="27"/>
  <c r="AY51" i="27"/>
  <c r="AY16" i="27"/>
  <c r="AY33" i="27"/>
  <c r="AY41" i="27"/>
  <c r="AY31" i="27"/>
  <c r="AY50" i="27"/>
  <c r="AY39" i="27"/>
  <c r="AY41" i="5"/>
  <c r="AY28" i="5"/>
  <c r="AY15" i="5"/>
  <c r="AY54" i="5"/>
  <c r="AY67" i="5"/>
  <c r="AY80" i="5"/>
  <c r="AS41" i="5"/>
  <c r="AS28" i="5"/>
  <c r="AS15" i="5"/>
  <c r="AS54" i="5"/>
  <c r="AS67" i="5"/>
  <c r="AS80" i="5"/>
  <c r="AU41" i="5"/>
  <c r="AU28" i="5"/>
  <c r="AU15" i="5"/>
  <c r="AU54" i="5"/>
  <c r="AU67" i="5"/>
  <c r="AU80" i="5"/>
  <c r="AY28" i="28"/>
  <c r="AY15" i="28"/>
  <c r="AY41" i="28"/>
  <c r="AY54" i="28"/>
  <c r="AY67" i="28"/>
  <c r="AY80" i="28"/>
  <c r="T62" i="18"/>
  <c r="T66" i="18" s="1"/>
  <c r="T72" i="18" s="1"/>
  <c r="AP93" i="5"/>
  <c r="Q62" i="18"/>
  <c r="Q66" i="18" s="1"/>
  <c r="AM93" i="5"/>
  <c r="U62" i="18"/>
  <c r="U66" i="18" s="1"/>
  <c r="U72" i="18" s="1"/>
  <c r="AQ93" i="5"/>
  <c r="V62" i="18"/>
  <c r="V66" i="18" s="1"/>
  <c r="V72" i="18" s="1"/>
  <c r="AR93" i="5"/>
  <c r="O62" i="18"/>
  <c r="O66" i="18" s="1"/>
  <c r="AK93" i="5"/>
  <c r="S62" i="18"/>
  <c r="S66" i="18" s="1"/>
  <c r="S72" i="18" s="1"/>
  <c r="AO93" i="5"/>
  <c r="R62" i="18"/>
  <c r="R66" i="18" s="1"/>
  <c r="R72" i="18" s="1"/>
  <c r="AN93" i="5"/>
  <c r="BB93" i="5"/>
  <c r="P62" i="18"/>
  <c r="AL93" i="5"/>
  <c r="AX93" i="5"/>
  <c r="AV93" i="5"/>
  <c r="AU93" i="5"/>
  <c r="AZ93" i="5"/>
  <c r="AW93" i="5"/>
  <c r="AT93" i="5"/>
  <c r="AY93" i="5"/>
  <c r="AS93" i="5"/>
  <c r="BB28" i="28"/>
  <c r="BB15" i="28"/>
  <c r="BB41" i="28"/>
  <c r="BB54" i="28"/>
  <c r="BB67" i="28"/>
  <c r="BB80" i="28"/>
  <c r="BA48" i="27"/>
  <c r="BA29" i="27"/>
  <c r="BA39" i="27"/>
  <c r="BA14" i="27"/>
  <c r="BA49" i="27"/>
  <c r="BA30" i="27"/>
  <c r="BA22" i="27"/>
  <c r="BA17" i="27"/>
  <c r="BA40" i="27"/>
  <c r="BA38" i="27"/>
  <c r="BA47" i="27"/>
  <c r="BA10" i="27"/>
  <c r="BA15" i="27"/>
  <c r="BA34" i="27"/>
  <c r="BA26" i="27"/>
  <c r="BA11" i="27"/>
  <c r="BA51" i="27"/>
  <c r="BA23" i="27"/>
  <c r="BA42" i="27"/>
  <c r="BA16" i="27"/>
  <c r="BA24" i="27"/>
  <c r="BA12" i="27"/>
  <c r="BA28" i="27"/>
  <c r="BA13" i="27"/>
  <c r="BA19" i="27"/>
  <c r="BA9" i="27"/>
  <c r="BA27" i="27"/>
  <c r="BA31" i="27"/>
  <c r="BA50" i="27"/>
  <c r="BA37" i="27"/>
  <c r="BA46" i="27"/>
  <c r="BA36" i="27"/>
  <c r="BA45" i="27"/>
  <c r="BA53" i="27"/>
  <c r="BA18" i="27"/>
  <c r="BA35" i="27"/>
  <c r="BA25" i="27"/>
  <c r="BA44" i="27"/>
  <c r="BA52" i="27"/>
  <c r="BA33" i="27"/>
  <c r="BA41" i="27"/>
  <c r="AU15" i="2"/>
  <c r="AU28" i="2"/>
  <c r="AU41" i="2"/>
  <c r="AU54" i="2"/>
  <c r="AU67" i="2"/>
  <c r="AU80" i="2"/>
  <c r="BB15" i="2"/>
  <c r="BB28" i="2"/>
  <c r="BB41" i="2"/>
  <c r="BB54" i="2"/>
  <c r="BB67" i="2"/>
  <c r="BB80" i="2"/>
  <c r="AZ41" i="5"/>
  <c r="AZ28" i="5"/>
  <c r="AZ15" i="5"/>
  <c r="AZ54" i="5"/>
  <c r="AZ67" i="5"/>
  <c r="AZ80" i="5"/>
  <c r="BB41" i="5"/>
  <c r="BB28" i="5"/>
  <c r="BB15" i="5"/>
  <c r="BB54" i="5"/>
  <c r="BB67" i="5"/>
  <c r="BB80" i="5"/>
  <c r="BC18" i="27"/>
  <c r="BC53" i="27"/>
  <c r="BC45" i="27"/>
  <c r="BC26" i="27"/>
  <c r="BC37" i="27"/>
  <c r="BC47" i="27"/>
  <c r="BC28" i="27"/>
  <c r="BC19" i="27"/>
  <c r="BC48" i="27"/>
  <c r="BC29" i="27"/>
  <c r="BC39" i="27"/>
  <c r="BC49" i="27"/>
  <c r="BC30" i="27"/>
  <c r="BC13" i="27"/>
  <c r="BC35" i="27"/>
  <c r="BC14" i="27"/>
  <c r="BC9" i="27"/>
  <c r="BC46" i="27"/>
  <c r="BC15" i="27"/>
  <c r="BC38" i="27"/>
  <c r="BC11" i="27"/>
  <c r="BC36" i="27"/>
  <c r="BC27" i="27"/>
  <c r="BC22" i="27"/>
  <c r="BC12" i="27"/>
  <c r="BC17" i="27"/>
  <c r="BC40" i="27"/>
  <c r="BC16" i="27"/>
  <c r="BC23" i="27"/>
  <c r="BC31" i="27"/>
  <c r="BC50" i="27"/>
  <c r="BC25" i="27"/>
  <c r="BC44" i="27"/>
  <c r="BC52" i="27"/>
  <c r="BC34" i="27"/>
  <c r="BC42" i="27"/>
  <c r="BC10" i="27"/>
  <c r="BC24" i="27"/>
  <c r="BC51" i="27"/>
  <c r="BC33" i="27"/>
  <c r="BC41" i="27"/>
  <c r="AR93" i="28"/>
  <c r="AQ93" i="28"/>
  <c r="T49" i="18"/>
  <c r="T52" i="18" s="1"/>
  <c r="AP93" i="28"/>
  <c r="S49" i="18"/>
  <c r="S52" i="18" s="1"/>
  <c r="AO93" i="28"/>
  <c r="R49" i="18"/>
  <c r="R52" i="18" s="1"/>
  <c r="AN93" i="28"/>
  <c r="P49" i="18"/>
  <c r="AL93" i="28"/>
  <c r="O49" i="18"/>
  <c r="O52" i="18" s="1"/>
  <c r="AK93" i="28"/>
  <c r="BB93" i="28"/>
  <c r="Q49" i="18"/>
  <c r="Q52" i="18" s="1"/>
  <c r="AM93" i="28"/>
  <c r="AW93" i="28"/>
  <c r="AY93" i="28"/>
  <c r="AU93" i="28"/>
  <c r="AS93" i="28"/>
  <c r="AZ93" i="28"/>
  <c r="AX93" i="28"/>
  <c r="AV93" i="28"/>
  <c r="AT93" i="28"/>
  <c r="AZ47" i="27"/>
  <c r="AZ28" i="27"/>
  <c r="AZ38" i="27"/>
  <c r="AZ11" i="27"/>
  <c r="AZ48" i="27"/>
  <c r="AZ29" i="27"/>
  <c r="AZ14" i="27"/>
  <c r="AZ39" i="27"/>
  <c r="AZ17" i="27"/>
  <c r="AZ37" i="27"/>
  <c r="AZ46" i="27"/>
  <c r="AZ26" i="27"/>
  <c r="AZ10" i="27"/>
  <c r="AZ15" i="27"/>
  <c r="AZ23" i="27"/>
  <c r="AZ25" i="27"/>
  <c r="AZ24" i="27"/>
  <c r="AZ30" i="27"/>
  <c r="AZ16" i="27"/>
  <c r="AZ33" i="27"/>
  <c r="AZ12" i="27"/>
  <c r="AZ49" i="27"/>
  <c r="AZ13" i="27"/>
  <c r="AZ19" i="27"/>
  <c r="AZ27" i="27"/>
  <c r="AZ9" i="27"/>
  <c r="AZ31" i="27"/>
  <c r="AZ41" i="27"/>
  <c r="AZ50" i="27"/>
  <c r="AZ22" i="27"/>
  <c r="AZ36" i="27"/>
  <c r="AZ45" i="27"/>
  <c r="AZ53" i="27"/>
  <c r="AZ18" i="27"/>
  <c r="AZ35" i="27"/>
  <c r="AZ44" i="27"/>
  <c r="AZ52" i="27"/>
  <c r="AZ34" i="27"/>
  <c r="AZ42" i="27"/>
  <c r="AZ51" i="27"/>
  <c r="AZ40" i="27"/>
  <c r="AY93" i="2"/>
  <c r="AQ93" i="2"/>
  <c r="BB93" i="2"/>
  <c r="AT93" i="2"/>
  <c r="AL93" i="2"/>
  <c r="AW93" i="2"/>
  <c r="AO93" i="2"/>
  <c r="AZ93" i="2"/>
  <c r="AR93" i="2"/>
  <c r="AU93" i="2"/>
  <c r="AM93" i="2"/>
  <c r="AX93" i="2"/>
  <c r="AP93" i="2"/>
  <c r="AV93" i="2"/>
  <c r="AN93" i="2"/>
  <c r="AK93" i="2"/>
  <c r="AS93" i="2"/>
  <c r="AW28" i="28"/>
  <c r="AW15" i="28"/>
  <c r="AW41" i="28"/>
  <c r="AW54" i="28"/>
  <c r="AW67" i="28"/>
  <c r="AW80" i="28"/>
  <c r="AV15" i="2"/>
  <c r="AV28" i="2"/>
  <c r="AV41" i="2"/>
  <c r="AV54" i="2"/>
  <c r="AV67" i="2"/>
  <c r="AV80" i="2"/>
  <c r="AX28" i="28"/>
  <c r="AX15" i="28"/>
  <c r="AX41" i="28"/>
  <c r="AX54" i="28"/>
  <c r="AX67" i="28"/>
  <c r="AX80" i="28"/>
  <c r="AV41" i="5"/>
  <c r="AV28" i="5"/>
  <c r="AV15" i="5"/>
  <c r="AV54" i="5"/>
  <c r="AV67" i="5"/>
  <c r="AV80" i="5"/>
  <c r="AX15" i="2"/>
  <c r="AX28" i="2"/>
  <c r="AX41" i="2"/>
  <c r="AX54" i="2"/>
  <c r="AX67" i="2"/>
  <c r="AX80" i="2"/>
  <c r="AY15" i="2"/>
  <c r="AY28" i="2"/>
  <c r="AY41" i="2"/>
  <c r="AY54" i="2"/>
  <c r="AY67" i="2"/>
  <c r="AY80" i="2"/>
  <c r="AW41" i="5"/>
  <c r="AW28" i="5"/>
  <c r="AW15" i="5"/>
  <c r="AW54" i="5"/>
  <c r="AW67" i="5"/>
  <c r="AW80" i="5"/>
  <c r="BB49" i="27"/>
  <c r="BB30" i="27"/>
  <c r="BB40" i="27"/>
  <c r="BB17" i="27"/>
  <c r="BB50" i="27"/>
  <c r="BB31" i="27"/>
  <c r="BB23" i="27"/>
  <c r="BB41" i="27"/>
  <c r="BB33" i="27"/>
  <c r="BB39" i="27"/>
  <c r="BB11" i="27"/>
  <c r="BB48" i="27"/>
  <c r="BB22" i="27"/>
  <c r="BB10" i="27"/>
  <c r="BB15" i="27"/>
  <c r="BB25" i="27"/>
  <c r="BB51" i="27"/>
  <c r="BB16" i="27"/>
  <c r="BB24" i="27"/>
  <c r="BB29" i="27"/>
  <c r="BB12" i="27"/>
  <c r="BB35" i="27"/>
  <c r="BB52" i="27"/>
  <c r="BB28" i="27"/>
  <c r="BB13" i="27"/>
  <c r="BB19" i="27"/>
  <c r="BB44" i="27"/>
  <c r="BB14" i="27"/>
  <c r="BB27" i="27"/>
  <c r="BB38" i="27"/>
  <c r="BB47" i="27"/>
  <c r="BB37" i="27"/>
  <c r="BB46" i="27"/>
  <c r="BB9" i="27"/>
  <c r="BB36" i="27"/>
  <c r="BB26" i="27"/>
  <c r="BB45" i="27"/>
  <c r="BB53" i="27"/>
  <c r="BB18" i="27"/>
  <c r="BB34" i="27"/>
  <c r="BB42" i="27"/>
  <c r="AI41" i="27"/>
  <c r="AI33" i="27"/>
  <c r="AI50" i="27"/>
  <c r="AI31" i="27"/>
  <c r="AI17" i="27"/>
  <c r="AI12" i="27"/>
  <c r="AI30" i="27"/>
  <c r="AI19" i="27"/>
  <c r="AI45" i="27"/>
  <c r="AI11" i="27"/>
  <c r="AI29" i="27"/>
  <c r="AI16" i="27"/>
  <c r="AI46" i="27"/>
  <c r="AI10" i="27"/>
  <c r="AI15" i="27"/>
  <c r="AI9" i="27"/>
  <c r="AI22" i="27"/>
  <c r="AI37" i="27"/>
  <c r="AI27" i="27"/>
  <c r="AI14" i="27"/>
  <c r="AI23" i="27"/>
  <c r="AI13" i="27"/>
  <c r="AI26" i="27"/>
  <c r="AI53" i="27"/>
  <c r="AI40" i="27"/>
  <c r="AI49" i="27"/>
  <c r="AI39" i="27"/>
  <c r="AI48" i="27"/>
  <c r="AI38" i="27"/>
  <c r="AI28" i="27"/>
  <c r="AI47" i="27"/>
  <c r="AI36" i="27"/>
  <c r="AI18" i="27"/>
  <c r="AI35" i="27"/>
  <c r="AI25" i="27"/>
  <c r="AI44" i="27"/>
  <c r="AI52" i="27"/>
  <c r="AI34" i="27"/>
  <c r="AI42" i="27"/>
  <c r="AI24" i="27"/>
  <c r="AI51" i="27"/>
  <c r="AH40" i="27"/>
  <c r="AH9" i="27"/>
  <c r="AH13" i="27"/>
  <c r="AH17" i="27"/>
  <c r="AH49" i="27"/>
  <c r="AH30" i="27"/>
  <c r="AH45" i="27"/>
  <c r="AH12" i="27"/>
  <c r="AH29" i="27"/>
  <c r="AH11" i="27"/>
  <c r="AH16" i="27"/>
  <c r="AH22" i="27"/>
  <c r="AH28" i="27"/>
  <c r="AH52" i="27"/>
  <c r="AH15" i="27"/>
  <c r="AH23" i="27"/>
  <c r="AH44" i="27"/>
  <c r="AH26" i="27"/>
  <c r="AH53" i="27"/>
  <c r="AH25" i="27"/>
  <c r="AH36" i="27"/>
  <c r="AH39" i="27"/>
  <c r="AH48" i="27"/>
  <c r="AH38" i="27"/>
  <c r="AH47" i="27"/>
  <c r="AH37" i="27"/>
  <c r="AH27" i="27"/>
  <c r="AH46" i="27"/>
  <c r="AH18" i="27"/>
  <c r="AH35" i="27"/>
  <c r="AH19" i="27"/>
  <c r="AH14" i="27"/>
  <c r="AH10" i="27"/>
  <c r="AH34" i="27"/>
  <c r="AH42" i="27"/>
  <c r="AH24" i="27"/>
  <c r="AH51" i="27"/>
  <c r="AH33" i="27"/>
  <c r="AH41" i="27"/>
  <c r="AH31" i="27"/>
  <c r="AH50" i="27"/>
  <c r="AU28" i="28"/>
  <c r="AU15" i="28"/>
  <c r="AU41" i="28"/>
  <c r="AU54" i="28"/>
  <c r="AU67" i="28"/>
  <c r="AU80" i="28"/>
  <c r="AV28" i="28"/>
  <c r="AV15" i="28"/>
  <c r="AV41" i="28"/>
  <c r="AV54" i="28"/>
  <c r="AV67" i="28"/>
  <c r="AV80" i="28"/>
  <c r="AZ15" i="2"/>
  <c r="AZ28" i="2"/>
  <c r="AZ41" i="2"/>
  <c r="AZ54" i="2"/>
  <c r="AZ67" i="2"/>
  <c r="AZ80" i="2"/>
  <c r="AS28" i="28"/>
  <c r="AS15" i="28"/>
  <c r="AS41" i="28"/>
  <c r="AS54" i="28"/>
  <c r="AS67" i="28"/>
  <c r="AS80" i="28"/>
  <c r="AK18" i="27"/>
  <c r="AK36" i="27"/>
  <c r="AK46" i="27"/>
  <c r="AK27" i="27"/>
  <c r="AK37" i="27"/>
  <c r="AK47" i="27"/>
  <c r="AK28" i="27"/>
  <c r="AK16" i="27"/>
  <c r="AK48" i="27"/>
  <c r="AK29" i="27"/>
  <c r="AK40" i="27"/>
  <c r="AK50" i="27"/>
  <c r="AK31" i="27"/>
  <c r="AK23" i="27"/>
  <c r="AK51" i="27"/>
  <c r="AK24" i="27"/>
  <c r="AK42" i="27"/>
  <c r="AK52" i="27"/>
  <c r="AK44" i="27"/>
  <c r="AK39" i="27"/>
  <c r="AK34" i="27"/>
  <c r="AK41" i="27"/>
  <c r="AK22" i="27"/>
  <c r="AK13" i="27"/>
  <c r="AK17" i="27"/>
  <c r="AK49" i="27"/>
  <c r="AK14" i="27"/>
  <c r="AK38" i="27"/>
  <c r="AK33" i="27"/>
  <c r="AK10" i="27"/>
  <c r="AK19" i="27"/>
  <c r="AK25" i="27"/>
  <c r="AK11" i="27"/>
  <c r="AK15" i="27"/>
  <c r="AK30" i="27"/>
  <c r="AK9" i="27"/>
  <c r="AK35" i="27"/>
  <c r="AK12" i="27"/>
  <c r="AK26" i="27"/>
  <c r="AK45" i="27"/>
  <c r="AK53" i="27"/>
  <c r="U24" i="18"/>
  <c r="BJ13" i="28"/>
  <c r="G55" i="29"/>
  <c r="G41" i="29"/>
  <c r="H39" i="29"/>
  <c r="H54" i="29"/>
  <c r="H56" i="29" s="1"/>
  <c r="H40" i="29"/>
  <c r="H52" i="29"/>
  <c r="K42" i="29"/>
  <c r="D54" i="26"/>
  <c r="E50" i="26"/>
  <c r="E52" i="26" s="1"/>
  <c r="B108" i="5"/>
  <c r="G51" i="29"/>
  <c r="G52" i="29"/>
  <c r="G40" i="29"/>
  <c r="B108" i="2"/>
  <c r="B113" i="2"/>
  <c r="B113" i="5"/>
  <c r="D40" i="29"/>
  <c r="D52" i="29"/>
  <c r="B110" i="5"/>
  <c r="F53" i="29"/>
  <c r="F38" i="29"/>
  <c r="B116" i="28"/>
  <c r="T17" i="18"/>
  <c r="T19" i="18" s="1"/>
  <c r="AG18" i="18"/>
  <c r="T27" i="18"/>
  <c r="R27" i="18"/>
  <c r="R17" i="18"/>
  <c r="R19" i="18" s="1"/>
  <c r="S17" i="18"/>
  <c r="S19" i="18" s="1"/>
  <c r="S27" i="18"/>
  <c r="O79" i="18"/>
  <c r="B107" i="5"/>
  <c r="D51" i="29"/>
  <c r="D36" i="29"/>
  <c r="D42" i="29" s="1"/>
  <c r="D50" i="29"/>
  <c r="D41" i="29"/>
  <c r="D55" i="29"/>
  <c r="E52" i="29"/>
  <c r="E40" i="29"/>
  <c r="B116" i="2"/>
  <c r="B111" i="2"/>
  <c r="D53" i="29"/>
  <c r="D38" i="29"/>
  <c r="H36" i="29"/>
  <c r="H51" i="29"/>
  <c r="H50" i="29"/>
  <c r="M43" i="29"/>
  <c r="BJ13" i="5"/>
  <c r="BJ13" i="2"/>
  <c r="B114" i="2"/>
  <c r="B115" i="2"/>
  <c r="H53" i="29"/>
  <c r="H37" i="29"/>
  <c r="B107" i="28"/>
  <c r="B112" i="2"/>
  <c r="G38" i="29"/>
  <c r="G53" i="29"/>
  <c r="B107" i="2"/>
  <c r="F39" i="29"/>
  <c r="F54" i="29"/>
  <c r="F56" i="29" s="1"/>
  <c r="B109" i="2"/>
  <c r="B116" i="5"/>
  <c r="F50" i="29"/>
  <c r="F36" i="29"/>
  <c r="F42" i="29" s="1"/>
  <c r="T41" i="18"/>
  <c r="B110" i="2"/>
  <c r="B113" i="28"/>
  <c r="B109" i="5"/>
  <c r="L43" i="29"/>
  <c r="E51" i="29"/>
  <c r="E50" i="29"/>
  <c r="E36" i="29"/>
  <c r="E42" i="29" s="1"/>
  <c r="E55" i="29"/>
  <c r="E41" i="29"/>
  <c r="G54" i="29"/>
  <c r="G56" i="29" s="1"/>
  <c r="G39" i="29"/>
  <c r="H55" i="29"/>
  <c r="H41" i="29"/>
  <c r="E54" i="29"/>
  <c r="E56" i="29" s="1"/>
  <c r="E39" i="29"/>
  <c r="B114" i="5"/>
  <c r="F41" i="29"/>
  <c r="F55" i="29"/>
  <c r="Q79" i="18"/>
  <c r="B114" i="28"/>
  <c r="F51" i="29"/>
  <c r="F52" i="29"/>
  <c r="F40" i="29"/>
  <c r="K43" i="29"/>
  <c r="V79" i="18"/>
  <c r="G50" i="29"/>
  <c r="G36" i="29"/>
  <c r="G42" i="29" s="1"/>
  <c r="E38" i="29"/>
  <c r="E53" i="29"/>
  <c r="B108" i="28"/>
  <c r="B115" i="28"/>
  <c r="B109" i="28"/>
  <c r="B110" i="28"/>
  <c r="B115" i="5"/>
  <c r="B111" i="28"/>
  <c r="D39" i="29"/>
  <c r="D54" i="29"/>
  <c r="D56" i="29" s="1"/>
  <c r="V24" i="18"/>
  <c r="V42" i="18" s="1"/>
  <c r="U79" i="18"/>
  <c r="AD13" i="28"/>
  <c r="BC13" i="28"/>
  <c r="AB13" i="5"/>
  <c r="BA13" i="5"/>
  <c r="BC13" i="5"/>
  <c r="AD13" i="5"/>
  <c r="BG13" i="28"/>
  <c r="AH13" i="28"/>
  <c r="BA13" i="28"/>
  <c r="AB13" i="28"/>
  <c r="BH13" i="5"/>
  <c r="AI13" i="5"/>
  <c r="J158" i="28"/>
  <c r="K159" i="28"/>
  <c r="K158" i="28" s="1"/>
  <c r="AD13" i="2"/>
  <c r="BC13" i="2"/>
  <c r="AB13" i="2"/>
  <c r="BA13" i="2"/>
  <c r="AH13" i="5"/>
  <c r="BG13" i="5"/>
  <c r="BH13" i="28"/>
  <c r="AI13" i="28"/>
  <c r="AE13" i="2"/>
  <c r="BD13" i="2"/>
  <c r="AG13" i="5"/>
  <c r="BF13" i="5"/>
  <c r="BF13" i="28"/>
  <c r="AG13" i="28"/>
  <c r="AF13" i="2"/>
  <c r="BE13" i="2"/>
  <c r="AE13" i="5"/>
  <c r="BD13" i="5"/>
  <c r="AG13" i="2"/>
  <c r="BF13" i="2"/>
  <c r="AE13" i="28"/>
  <c r="BD13" i="28"/>
  <c r="AF13" i="28"/>
  <c r="BE13" i="28"/>
  <c r="AI13" i="2"/>
  <c r="BH13" i="2"/>
  <c r="AH13" i="2"/>
  <c r="BG13" i="2"/>
  <c r="BE13" i="5"/>
  <c r="AF13" i="5"/>
  <c r="AS26" i="2"/>
  <c r="AX78" i="5"/>
  <c r="AU26" i="5"/>
  <c r="AW104" i="5"/>
  <c r="AZ39" i="5"/>
  <c r="BB104" i="28"/>
  <c r="AX104" i="2"/>
  <c r="AV78" i="2"/>
  <c r="AX52" i="2"/>
  <c r="AU91" i="28"/>
  <c r="AS65" i="28"/>
  <c r="AR111" i="2"/>
  <c r="AK111" i="2"/>
  <c r="AN111" i="2"/>
  <c r="AP111" i="2"/>
  <c r="AY111" i="2"/>
  <c r="AT111" i="2"/>
  <c r="BH111" i="2"/>
  <c r="BJ111" i="2"/>
  <c r="AM111" i="2"/>
  <c r="BF111" i="2"/>
  <c r="AV111" i="2"/>
  <c r="AX111" i="2"/>
  <c r="AZ111" i="2"/>
  <c r="AO111" i="2"/>
  <c r="BB111" i="2"/>
  <c r="AQ111" i="2"/>
  <c r="AL111" i="2"/>
  <c r="AU111" i="2"/>
  <c r="AW111" i="2"/>
  <c r="BE111" i="2"/>
  <c r="BG111" i="2"/>
  <c r="BD111" i="2"/>
  <c r="AS111" i="2"/>
  <c r="BA111" i="2"/>
  <c r="BC111" i="2"/>
  <c r="J169" i="28"/>
  <c r="AD169" i="2"/>
  <c r="AD26" i="2"/>
  <c r="AD39" i="2"/>
  <c r="AD52" i="2"/>
  <c r="AD91" i="2"/>
  <c r="AD104" i="2"/>
  <c r="AD156" i="2"/>
  <c r="AD117" i="2"/>
  <c r="AD78" i="2"/>
  <c r="AD65" i="2"/>
  <c r="AD143" i="2"/>
  <c r="AD130" i="2"/>
  <c r="AE130" i="5"/>
  <c r="AE143" i="5"/>
  <c r="AE104" i="5"/>
  <c r="AE52" i="5"/>
  <c r="AE39" i="5"/>
  <c r="AE65" i="5"/>
  <c r="AE26" i="5"/>
  <c r="AE91" i="5"/>
  <c r="AE117" i="5"/>
  <c r="AE78" i="5"/>
  <c r="AE156" i="5"/>
  <c r="AE169" i="5"/>
  <c r="AQ39" i="5"/>
  <c r="BB52" i="5"/>
  <c r="AQ104" i="28"/>
  <c r="AN39" i="5"/>
  <c r="AS39" i="2"/>
  <c r="AX91" i="5"/>
  <c r="AU65" i="5"/>
  <c r="AR104" i="5"/>
  <c r="AT104" i="5"/>
  <c r="AZ26" i="5"/>
  <c r="AP104" i="2"/>
  <c r="AV91" i="2"/>
  <c r="AX65" i="2"/>
  <c r="AV39" i="28"/>
  <c r="AS78" i="28"/>
  <c r="AS52" i="2"/>
  <c r="AW26" i="2"/>
  <c r="AY52" i="5"/>
  <c r="AU78" i="5"/>
  <c r="AY104" i="5"/>
  <c r="AZ65" i="5"/>
  <c r="AV104" i="2"/>
  <c r="AX39" i="28"/>
  <c r="AX78" i="2"/>
  <c r="AV26" i="28"/>
  <c r="AS91" i="28"/>
  <c r="AS110" i="5"/>
  <c r="AZ110" i="5"/>
  <c r="AM110" i="5"/>
  <c r="AP110" i="5"/>
  <c r="BD110" i="5"/>
  <c r="BA110" i="5"/>
  <c r="AK110" i="5"/>
  <c r="BE110" i="5"/>
  <c r="BJ110" i="5"/>
  <c r="AN110" i="5"/>
  <c r="AU110" i="5"/>
  <c r="AR110" i="5"/>
  <c r="BC110" i="5"/>
  <c r="AV110" i="5"/>
  <c r="AO110" i="5"/>
  <c r="AW110" i="5"/>
  <c r="BG110" i="5"/>
  <c r="AL110" i="5"/>
  <c r="AT110" i="5"/>
  <c r="BB110" i="5"/>
  <c r="AQ110" i="5"/>
  <c r="AY110" i="5"/>
  <c r="BF110" i="5"/>
  <c r="AX110" i="5"/>
  <c r="BH110" i="5"/>
  <c r="BE107" i="2"/>
  <c r="AW107" i="2"/>
  <c r="AN107" i="2"/>
  <c r="BC107" i="2"/>
  <c r="AL107" i="2"/>
  <c r="AU107" i="2"/>
  <c r="AP107" i="2"/>
  <c r="AK107" i="2"/>
  <c r="AR107" i="2"/>
  <c r="AT107" i="2"/>
  <c r="AV107" i="2"/>
  <c r="BF107" i="2"/>
  <c r="BH107" i="2"/>
  <c r="AM107" i="2"/>
  <c r="BD107" i="2"/>
  <c r="AX107" i="2"/>
  <c r="AZ107" i="2"/>
  <c r="AO107" i="2"/>
  <c r="AS107" i="2"/>
  <c r="BB107" i="2"/>
  <c r="BJ107" i="2"/>
  <c r="AQ107" i="2"/>
  <c r="AY107" i="2"/>
  <c r="BG107" i="2"/>
  <c r="BA107" i="2"/>
  <c r="BC95" i="2"/>
  <c r="BC100" i="2"/>
  <c r="BC103" i="2"/>
  <c r="BC98" i="2"/>
  <c r="BC101" i="2"/>
  <c r="BC102" i="2"/>
  <c r="BC99" i="2"/>
  <c r="BC94" i="2"/>
  <c r="BC96" i="2"/>
  <c r="BC97" i="2"/>
  <c r="BC86" i="2"/>
  <c r="BC84" i="2"/>
  <c r="BC89" i="2"/>
  <c r="BC87" i="2"/>
  <c r="BC82" i="2"/>
  <c r="BC88" i="2"/>
  <c r="BC85" i="2"/>
  <c r="BC90" i="2"/>
  <c r="BC83" i="2"/>
  <c r="BC81" i="2"/>
  <c r="BC77" i="2"/>
  <c r="BC69" i="2"/>
  <c r="BC74" i="2"/>
  <c r="BC71" i="2"/>
  <c r="BC73" i="2"/>
  <c r="BC68" i="2"/>
  <c r="BC72" i="2"/>
  <c r="BC75" i="2"/>
  <c r="BC76" i="2"/>
  <c r="BC70" i="2"/>
  <c r="BC62" i="2"/>
  <c r="BC58" i="2"/>
  <c r="BC55" i="2"/>
  <c r="BC64" i="2"/>
  <c r="BC57" i="2"/>
  <c r="BC59" i="2"/>
  <c r="BC60" i="2"/>
  <c r="BC61" i="2"/>
  <c r="BC56" i="2"/>
  <c r="BC63" i="2"/>
  <c r="BC43" i="2"/>
  <c r="BC48" i="2"/>
  <c r="BC44" i="2"/>
  <c r="BC51" i="2"/>
  <c r="BC49" i="2"/>
  <c r="BC45" i="2"/>
  <c r="BC50" i="2"/>
  <c r="BC46" i="2"/>
  <c r="BC47" i="2"/>
  <c r="BC42" i="2"/>
  <c r="BC29" i="2"/>
  <c r="BC34" i="2"/>
  <c r="BC37" i="2"/>
  <c r="BC32" i="2"/>
  <c r="BC38" i="2"/>
  <c r="BC30" i="2"/>
  <c r="BC33" i="2"/>
  <c r="BC36" i="2"/>
  <c r="BC31" i="2"/>
  <c r="BC35" i="2"/>
  <c r="BC25" i="2"/>
  <c r="BC23" i="2"/>
  <c r="BC22" i="2"/>
  <c r="BC21" i="2"/>
  <c r="BC20" i="2"/>
  <c r="BC19" i="2"/>
  <c r="BC18" i="2"/>
  <c r="BC24" i="2"/>
  <c r="BC17" i="2"/>
  <c r="BC16" i="2"/>
  <c r="BD95" i="5"/>
  <c r="BD100" i="5"/>
  <c r="BD97" i="5"/>
  <c r="BD94" i="5"/>
  <c r="BD103" i="5"/>
  <c r="BD96" i="5"/>
  <c r="BD101" i="5"/>
  <c r="BD102" i="5"/>
  <c r="BD88" i="5"/>
  <c r="BD83" i="5"/>
  <c r="BD84" i="5"/>
  <c r="BD90" i="5"/>
  <c r="BD87" i="5"/>
  <c r="BD89" i="5"/>
  <c r="BD82" i="5"/>
  <c r="BD81" i="5"/>
  <c r="BD70" i="5"/>
  <c r="BD74" i="5"/>
  <c r="BD75" i="5"/>
  <c r="BD77" i="5"/>
  <c r="BD71" i="5"/>
  <c r="BD68" i="5"/>
  <c r="BD76" i="5"/>
  <c r="BD69" i="5"/>
  <c r="BD56" i="5"/>
  <c r="BD63" i="5"/>
  <c r="BD55" i="5"/>
  <c r="BD58" i="5"/>
  <c r="BD61" i="5"/>
  <c r="BD62" i="5"/>
  <c r="BD64" i="5"/>
  <c r="BD57" i="5"/>
  <c r="BD50" i="5"/>
  <c r="BD49" i="5"/>
  <c r="BD48" i="5"/>
  <c r="BD45" i="5"/>
  <c r="BD33" i="5"/>
  <c r="BD99" i="5"/>
  <c r="BD137" i="5"/>
  <c r="BD138" i="5"/>
  <c r="BD85" i="5"/>
  <c r="BD98" i="5"/>
  <c r="BD124" i="5"/>
  <c r="BD163" i="5"/>
  <c r="BD125" i="5"/>
  <c r="BD164" i="5"/>
  <c r="BD112" i="5"/>
  <c r="BD150" i="5"/>
  <c r="BD46" i="5"/>
  <c r="BD59" i="5"/>
  <c r="BD47" i="5"/>
  <c r="BD60" i="5"/>
  <c r="BD16" i="5"/>
  <c r="BD17" i="5"/>
  <c r="BD72" i="5"/>
  <c r="BD18" i="5"/>
  <c r="BD73" i="5"/>
  <c r="BD19" i="5"/>
  <c r="BD20" i="5"/>
  <c r="BD111" i="5"/>
  <c r="BD22" i="5"/>
  <c r="BD23" i="5"/>
  <c r="BD24" i="5"/>
  <c r="BD25" i="5"/>
  <c r="BD21" i="5"/>
  <c r="BD34" i="5"/>
  <c r="BD86" i="5"/>
  <c r="BD151" i="5"/>
  <c r="BD35" i="5"/>
  <c r="BD38" i="5"/>
  <c r="BD29" i="5"/>
  <c r="BD37" i="5"/>
  <c r="BD36" i="5"/>
  <c r="BD32" i="5"/>
  <c r="BD30" i="5"/>
  <c r="BD31" i="5"/>
  <c r="BD43" i="5"/>
  <c r="BD44" i="5"/>
  <c r="BD51" i="5"/>
  <c r="BD42" i="5"/>
  <c r="AG169" i="2"/>
  <c r="AG65" i="2"/>
  <c r="AG39" i="2"/>
  <c r="AG52" i="2"/>
  <c r="AG91" i="2"/>
  <c r="AG26" i="2"/>
  <c r="AG117" i="2"/>
  <c r="AG78" i="2"/>
  <c r="AG156" i="2"/>
  <c r="AG104" i="2"/>
  <c r="AG130" i="2"/>
  <c r="AG143" i="2"/>
  <c r="AY104" i="2"/>
  <c r="AS65" i="2"/>
  <c r="AW39" i="2"/>
  <c r="AY39" i="5"/>
  <c r="AU91" i="5"/>
  <c r="AK104" i="5"/>
  <c r="AS104" i="5"/>
  <c r="AU26" i="2"/>
  <c r="AZ78" i="5"/>
  <c r="AM104" i="28"/>
  <c r="AN104" i="2"/>
  <c r="AX26" i="28"/>
  <c r="AX91" i="2"/>
  <c r="AV52" i="28"/>
  <c r="AP39" i="5"/>
  <c r="AS78" i="2"/>
  <c r="AW52" i="2"/>
  <c r="AY26" i="5"/>
  <c r="AY39" i="28"/>
  <c r="BB39" i="28"/>
  <c r="AU39" i="2"/>
  <c r="AZ91" i="5"/>
  <c r="AR104" i="28"/>
  <c r="AW104" i="28"/>
  <c r="AK104" i="2"/>
  <c r="AX52" i="28"/>
  <c r="AY26" i="2"/>
  <c r="AV65" i="28"/>
  <c r="AR39" i="5"/>
  <c r="AD169" i="28"/>
  <c r="AD117" i="28"/>
  <c r="AD104" i="28"/>
  <c r="AD91" i="28"/>
  <c r="AD78" i="28"/>
  <c r="AD39" i="28"/>
  <c r="AD65" i="28"/>
  <c r="AD52" i="28"/>
  <c r="AD26" i="28"/>
  <c r="AD130" i="28"/>
  <c r="AD143" i="28"/>
  <c r="AD156" i="28"/>
  <c r="AB52" i="2"/>
  <c r="AB39" i="2"/>
  <c r="AB91" i="2"/>
  <c r="AB156" i="2"/>
  <c r="AB117" i="2"/>
  <c r="AB65" i="2"/>
  <c r="AB26" i="2"/>
  <c r="AB130" i="2"/>
  <c r="AB78" i="2"/>
  <c r="AB104" i="2"/>
  <c r="AB169" i="2"/>
  <c r="AB143" i="2"/>
  <c r="AS91" i="2"/>
  <c r="AW65" i="2"/>
  <c r="AY65" i="5"/>
  <c r="AY26" i="28"/>
  <c r="AO104" i="5"/>
  <c r="BB26" i="28"/>
  <c r="AU52" i="2"/>
  <c r="AS104" i="2"/>
  <c r="AZ39" i="28"/>
  <c r="AW78" i="2"/>
  <c r="AY78" i="5"/>
  <c r="AY52" i="28"/>
  <c r="BB52" i="28"/>
  <c r="AU65" i="2"/>
  <c r="AU104" i="28"/>
  <c r="AQ104" i="2"/>
  <c r="AW39" i="28"/>
  <c r="AX78" i="28"/>
  <c r="AY52" i="2"/>
  <c r="AV91" i="28"/>
  <c r="BC107" i="5"/>
  <c r="BH107" i="5"/>
  <c r="BD107" i="5"/>
  <c r="AP107" i="5"/>
  <c r="AM107" i="5"/>
  <c r="AT107" i="5"/>
  <c r="AX107" i="5"/>
  <c r="BB107" i="5"/>
  <c r="AU107" i="5"/>
  <c r="AL107" i="5"/>
  <c r="AK107" i="5"/>
  <c r="AS107" i="5"/>
  <c r="BA107" i="5"/>
  <c r="BJ107" i="5"/>
  <c r="AR107" i="5"/>
  <c r="AZ107" i="5"/>
  <c r="BE107" i="5"/>
  <c r="AO107" i="5"/>
  <c r="AW107" i="5"/>
  <c r="BG107" i="5"/>
  <c r="AQ107" i="5"/>
  <c r="AY107" i="5"/>
  <c r="AN107" i="5"/>
  <c r="AV107" i="5"/>
  <c r="BF107" i="5"/>
  <c r="AT116" i="5"/>
  <c r="AQ116" i="5"/>
  <c r="BB116" i="5"/>
  <c r="AU116" i="5"/>
  <c r="AL116" i="5"/>
  <c r="AR116" i="5"/>
  <c r="AO116" i="5"/>
  <c r="AY116" i="5"/>
  <c r="BC116" i="5"/>
  <c r="AZ116" i="5"/>
  <c r="AM116" i="5"/>
  <c r="BG116" i="5"/>
  <c r="AN116" i="5"/>
  <c r="AV116" i="5"/>
  <c r="BD116" i="5"/>
  <c r="AK116" i="5"/>
  <c r="AS116" i="5"/>
  <c r="BA116" i="5"/>
  <c r="BF116" i="5"/>
  <c r="AP116" i="5"/>
  <c r="AX116" i="5"/>
  <c r="BH116" i="5"/>
  <c r="BJ116" i="5"/>
  <c r="BE116" i="5"/>
  <c r="AW116" i="5"/>
  <c r="AB169" i="5"/>
  <c r="AB143" i="5"/>
  <c r="AB91" i="5"/>
  <c r="AB39" i="5"/>
  <c r="AB65" i="5"/>
  <c r="AB130" i="5"/>
  <c r="AB26" i="5"/>
  <c r="AB104" i="5"/>
  <c r="AB52" i="5"/>
  <c r="AB117" i="5"/>
  <c r="AB78" i="5"/>
  <c r="AB156" i="5"/>
  <c r="AH169" i="5"/>
  <c r="AH104" i="5"/>
  <c r="AH39" i="5"/>
  <c r="AH65" i="5"/>
  <c r="AH52" i="5"/>
  <c r="AH143" i="5"/>
  <c r="AH130" i="5"/>
  <c r="AH26" i="5"/>
  <c r="AH91" i="5"/>
  <c r="AH78" i="5"/>
  <c r="AH156" i="5"/>
  <c r="AH117" i="5"/>
  <c r="AE169" i="28"/>
  <c r="AE65" i="28"/>
  <c r="AE117" i="28"/>
  <c r="AE104" i="28"/>
  <c r="AE130" i="28"/>
  <c r="AE91" i="28"/>
  <c r="AE78" i="28"/>
  <c r="AE52" i="28"/>
  <c r="AE26" i="28"/>
  <c r="AE39" i="28"/>
  <c r="AE143" i="28"/>
  <c r="AE156" i="28"/>
  <c r="AF169" i="28"/>
  <c r="AF104" i="28"/>
  <c r="AF117" i="28"/>
  <c r="AF78" i="28"/>
  <c r="AF65" i="28"/>
  <c r="AF52" i="28"/>
  <c r="AF26" i="28"/>
  <c r="AF39" i="28"/>
  <c r="AF130" i="28"/>
  <c r="AF143" i="28"/>
  <c r="AF156" i="28"/>
  <c r="AF91" i="28"/>
  <c r="AY91" i="2"/>
  <c r="AV108" i="28"/>
  <c r="AQ108" i="28"/>
  <c r="BC108" i="28"/>
  <c r="AO108" i="28"/>
  <c r="AZ108" i="28"/>
  <c r="AT108" i="28"/>
  <c r="AW108" i="28"/>
  <c r="AM108" i="28"/>
  <c r="BD108" i="28"/>
  <c r="BH108" i="28"/>
  <c r="AR108" i="28"/>
  <c r="AU108" i="28"/>
  <c r="AP108" i="28"/>
  <c r="BE108" i="28"/>
  <c r="AN108" i="28"/>
  <c r="AY108" i="28"/>
  <c r="AL108" i="28"/>
  <c r="AK108" i="28"/>
  <c r="AS108" i="28"/>
  <c r="BA108" i="28"/>
  <c r="AX108" i="28"/>
  <c r="BF108" i="28"/>
  <c r="BB108" i="28"/>
  <c r="BJ108" i="28"/>
  <c r="BG108" i="28"/>
  <c r="AW52" i="5"/>
  <c r="AE169" i="2"/>
  <c r="AE65" i="2"/>
  <c r="AE26" i="2"/>
  <c r="AE52" i="2"/>
  <c r="AE91" i="2"/>
  <c r="AE117" i="2"/>
  <c r="AE104" i="2"/>
  <c r="AE130" i="2"/>
  <c r="AE39" i="2"/>
  <c r="AE143" i="2"/>
  <c r="AE156" i="2"/>
  <c r="AE78" i="2"/>
  <c r="BH95" i="2"/>
  <c r="BH100" i="2"/>
  <c r="BH103" i="2"/>
  <c r="BH98" i="2"/>
  <c r="BH101" i="2"/>
  <c r="BH102" i="2"/>
  <c r="BH99" i="2"/>
  <c r="BH94" i="2"/>
  <c r="BH96" i="2"/>
  <c r="BH97" i="2"/>
  <c r="BH86" i="2"/>
  <c r="BH84" i="2"/>
  <c r="BH89" i="2"/>
  <c r="BH87" i="2"/>
  <c r="BH82" i="2"/>
  <c r="BH88" i="2"/>
  <c r="BH85" i="2"/>
  <c r="BH90" i="2"/>
  <c r="BH83" i="2"/>
  <c r="BH81" i="2"/>
  <c r="BH77" i="2"/>
  <c r="BH69" i="2"/>
  <c r="BH74" i="2"/>
  <c r="BH71" i="2"/>
  <c r="BH73" i="2"/>
  <c r="BH68" i="2"/>
  <c r="BH72" i="2"/>
  <c r="BH75" i="2"/>
  <c r="BH76" i="2"/>
  <c r="BH70" i="2"/>
  <c r="BH62" i="2"/>
  <c r="BH58" i="2"/>
  <c r="BH55" i="2"/>
  <c r="BH64" i="2"/>
  <c r="BH57" i="2"/>
  <c r="BH59" i="2"/>
  <c r="BH60" i="2"/>
  <c r="BH61" i="2"/>
  <c r="BH56" i="2"/>
  <c r="BH63" i="2"/>
  <c r="BH43" i="2"/>
  <c r="BH48" i="2"/>
  <c r="BH44" i="2"/>
  <c r="BH51" i="2"/>
  <c r="BH49" i="2"/>
  <c r="BH45" i="2"/>
  <c r="BH50" i="2"/>
  <c r="BH46" i="2"/>
  <c r="BH47" i="2"/>
  <c r="BH42" i="2"/>
  <c r="BH29" i="2"/>
  <c r="BH34" i="2"/>
  <c r="BH37" i="2"/>
  <c r="BH32" i="2"/>
  <c r="BH38" i="2"/>
  <c r="BH30" i="2"/>
  <c r="BH33" i="2"/>
  <c r="BH36" i="2"/>
  <c r="BH31" i="2"/>
  <c r="BH35" i="2"/>
  <c r="BH16" i="2"/>
  <c r="BH17" i="2"/>
  <c r="BH25" i="2"/>
  <c r="BH24" i="2"/>
  <c r="BH22" i="2"/>
  <c r="BH21" i="2"/>
  <c r="BH20" i="2"/>
  <c r="BH19" i="2"/>
  <c r="BH18" i="2"/>
  <c r="BH23" i="2"/>
  <c r="AY39" i="2"/>
  <c r="BC103" i="28"/>
  <c r="BC94" i="28"/>
  <c r="BC100" i="28"/>
  <c r="BC101" i="28"/>
  <c r="BC95" i="28"/>
  <c r="BC102" i="28"/>
  <c r="BC96" i="28"/>
  <c r="BC97" i="28"/>
  <c r="BC98" i="28"/>
  <c r="BC89" i="28"/>
  <c r="BC87" i="28"/>
  <c r="BC82" i="28"/>
  <c r="BC90" i="28"/>
  <c r="BC85" i="28"/>
  <c r="BC88" i="28"/>
  <c r="BC81" i="28"/>
  <c r="BC84" i="28"/>
  <c r="BC83" i="28"/>
  <c r="BC72" i="28"/>
  <c r="BC70" i="28"/>
  <c r="BC71" i="28"/>
  <c r="BC69" i="28"/>
  <c r="BC68" i="28"/>
  <c r="BC75" i="28"/>
  <c r="BC77" i="28"/>
  <c r="BC74" i="28"/>
  <c r="BC76" i="28"/>
  <c r="BC63" i="28"/>
  <c r="BC64" i="28"/>
  <c r="BC58" i="28"/>
  <c r="BC59" i="28"/>
  <c r="BC62" i="28"/>
  <c r="BC55" i="28"/>
  <c r="BC56" i="28"/>
  <c r="BC57" i="28"/>
  <c r="BC61" i="28"/>
  <c r="BC50" i="28"/>
  <c r="BC48" i="28"/>
  <c r="BC44" i="28"/>
  <c r="BC43" i="28"/>
  <c r="BC42" i="28"/>
  <c r="BC49" i="28"/>
  <c r="BC51" i="28"/>
  <c r="BC46" i="28"/>
  <c r="BC45" i="28"/>
  <c r="BC32" i="28"/>
  <c r="BC164" i="28"/>
  <c r="BC138" i="28"/>
  <c r="BC16" i="28"/>
  <c r="BC17" i="28"/>
  <c r="BC73" i="28"/>
  <c r="BC34" i="28"/>
  <c r="BC19" i="28"/>
  <c r="BC22" i="28"/>
  <c r="BC60" i="28"/>
  <c r="BC24" i="28"/>
  <c r="BC47" i="28"/>
  <c r="BC18" i="28"/>
  <c r="BC20" i="28"/>
  <c r="BC23" i="28"/>
  <c r="BC25" i="28"/>
  <c r="BC151" i="28"/>
  <c r="BC99" i="28"/>
  <c r="BC86" i="28"/>
  <c r="BC112" i="28"/>
  <c r="BC125" i="28"/>
  <c r="BC21" i="28"/>
  <c r="BC36" i="28"/>
  <c r="BC31" i="28"/>
  <c r="BC37" i="28"/>
  <c r="BC33" i="28"/>
  <c r="BC38" i="28"/>
  <c r="BC29" i="28"/>
  <c r="BC30" i="28"/>
  <c r="BC35" i="28"/>
  <c r="AZ26" i="28"/>
  <c r="AW91" i="2"/>
  <c r="AY91" i="5"/>
  <c r="AY65" i="28"/>
  <c r="AN104" i="5"/>
  <c r="BB65" i="28"/>
  <c r="AU78" i="2"/>
  <c r="BB26" i="5"/>
  <c r="AP104" i="28"/>
  <c r="AS104" i="28"/>
  <c r="BB104" i="2"/>
  <c r="AW26" i="28"/>
  <c r="AX91" i="28"/>
  <c r="AY65" i="2"/>
  <c r="AZ26" i="2"/>
  <c r="AO39" i="5"/>
  <c r="BA95" i="5"/>
  <c r="BA100" i="5"/>
  <c r="BA97" i="5"/>
  <c r="BA94" i="5"/>
  <c r="BA103" i="5"/>
  <c r="BA96" i="5"/>
  <c r="BA101" i="5"/>
  <c r="BA102" i="5"/>
  <c r="BA88" i="5"/>
  <c r="BA83" i="5"/>
  <c r="BA84" i="5"/>
  <c r="BA90" i="5"/>
  <c r="BA87" i="5"/>
  <c r="BA89" i="5"/>
  <c r="BA82" i="5"/>
  <c r="BA81" i="5"/>
  <c r="BA70" i="5"/>
  <c r="BA74" i="5"/>
  <c r="BA75" i="5"/>
  <c r="BA77" i="5"/>
  <c r="BA71" i="5"/>
  <c r="BA68" i="5"/>
  <c r="BA76" i="5"/>
  <c r="BA69" i="5"/>
  <c r="BA56" i="5"/>
  <c r="BA63" i="5"/>
  <c r="BA55" i="5"/>
  <c r="BA58" i="5"/>
  <c r="BA61" i="5"/>
  <c r="BA62" i="5"/>
  <c r="BA64" i="5"/>
  <c r="BA57" i="5"/>
  <c r="BA50" i="5"/>
  <c r="BA49" i="5"/>
  <c r="BA48" i="5"/>
  <c r="BA45" i="5"/>
  <c r="BA34" i="5"/>
  <c r="BA33" i="5"/>
  <c r="BA151" i="5"/>
  <c r="BA163" i="5"/>
  <c r="BA164" i="5"/>
  <c r="BA111" i="5"/>
  <c r="BA125" i="5"/>
  <c r="BA150" i="5"/>
  <c r="BA86" i="5"/>
  <c r="BA137" i="5"/>
  <c r="BA98" i="5"/>
  <c r="BA72" i="5"/>
  <c r="BA59" i="5"/>
  <c r="BA47" i="5"/>
  <c r="BA99" i="5"/>
  <c r="BA73" i="5"/>
  <c r="BA60" i="5"/>
  <c r="BA17" i="5"/>
  <c r="BA18" i="5"/>
  <c r="BA138" i="5"/>
  <c r="BA124" i="5"/>
  <c r="BA20" i="5"/>
  <c r="BA21" i="5"/>
  <c r="BA85" i="5"/>
  <c r="BA22" i="5"/>
  <c r="BA112" i="5"/>
  <c r="BA16" i="5"/>
  <c r="BA19" i="5"/>
  <c r="BA23" i="5"/>
  <c r="BA24" i="5"/>
  <c r="BA25" i="5"/>
  <c r="BA46" i="5"/>
  <c r="BA35" i="5"/>
  <c r="BA38" i="5"/>
  <c r="BA29" i="5"/>
  <c r="BA37" i="5"/>
  <c r="BA36" i="5"/>
  <c r="BA32" i="5"/>
  <c r="BA30" i="5"/>
  <c r="BA31" i="5"/>
  <c r="BA43" i="5"/>
  <c r="BA44" i="5"/>
  <c r="BA51" i="5"/>
  <c r="BA42" i="5"/>
  <c r="BG95" i="5"/>
  <c r="BG100" i="5"/>
  <c r="BG97" i="5"/>
  <c r="BG94" i="5"/>
  <c r="BG103" i="5"/>
  <c r="BG96" i="5"/>
  <c r="BG101" i="5"/>
  <c r="BG102" i="5"/>
  <c r="BG88" i="5"/>
  <c r="BG83" i="5"/>
  <c r="BG84" i="5"/>
  <c r="BG90" i="5"/>
  <c r="BG87" i="5"/>
  <c r="BG89" i="5"/>
  <c r="BG82" i="5"/>
  <c r="BG81" i="5"/>
  <c r="BG70" i="5"/>
  <c r="BG74" i="5"/>
  <c r="BG75" i="5"/>
  <c r="BG77" i="5"/>
  <c r="BG71" i="5"/>
  <c r="BG68" i="5"/>
  <c r="BG76" i="5"/>
  <c r="BG69" i="5"/>
  <c r="BG56" i="5"/>
  <c r="BG63" i="5"/>
  <c r="BG55" i="5"/>
  <c r="BG58" i="5"/>
  <c r="BG61" i="5"/>
  <c r="BG62" i="5"/>
  <c r="BG64" i="5"/>
  <c r="BG57" i="5"/>
  <c r="BG50" i="5"/>
  <c r="BG49" i="5"/>
  <c r="BG48" i="5"/>
  <c r="BG45" i="5"/>
  <c r="BG34" i="5"/>
  <c r="BG33" i="5"/>
  <c r="BG137" i="5"/>
  <c r="BG85" i="5"/>
  <c r="BG151" i="5"/>
  <c r="BG98" i="5"/>
  <c r="BG150" i="5"/>
  <c r="BG163" i="5"/>
  <c r="BG164" i="5"/>
  <c r="BG111" i="5"/>
  <c r="BG124" i="5"/>
  <c r="BG125" i="5"/>
  <c r="BG112" i="5"/>
  <c r="BG46" i="5"/>
  <c r="BG59" i="5"/>
  <c r="BG47" i="5"/>
  <c r="BG60" i="5"/>
  <c r="BG16" i="5"/>
  <c r="BG17" i="5"/>
  <c r="BG18" i="5"/>
  <c r="BG72" i="5"/>
  <c r="BG22" i="5"/>
  <c r="BG23" i="5"/>
  <c r="BG24" i="5"/>
  <c r="BG25" i="5"/>
  <c r="BG73" i="5"/>
  <c r="BG19" i="5"/>
  <c r="BG20" i="5"/>
  <c r="BG21" i="5"/>
  <c r="BG86" i="5"/>
  <c r="BG99" i="5"/>
  <c r="BG138" i="5"/>
  <c r="BG35" i="5"/>
  <c r="BG38" i="5"/>
  <c r="BG29" i="5"/>
  <c r="BG37" i="5"/>
  <c r="BG36" i="5"/>
  <c r="BG32" i="5"/>
  <c r="BG30" i="5"/>
  <c r="BG31" i="5"/>
  <c r="BG43" i="5"/>
  <c r="BG44" i="5"/>
  <c r="BG51" i="5"/>
  <c r="BG42" i="5"/>
  <c r="BD103" i="28"/>
  <c r="BD94" i="28"/>
  <c r="BD100" i="28"/>
  <c r="BD101" i="28"/>
  <c r="BD95" i="28"/>
  <c r="BD102" i="28"/>
  <c r="BD96" i="28"/>
  <c r="BD97" i="28"/>
  <c r="BD98" i="28"/>
  <c r="BD89" i="28"/>
  <c r="BD87" i="28"/>
  <c r="BD82" i="28"/>
  <c r="BD90" i="28"/>
  <c r="BD85" i="28"/>
  <c r="BD88" i="28"/>
  <c r="BD81" i="28"/>
  <c r="BD84" i="28"/>
  <c r="BD83" i="28"/>
  <c r="BD72" i="28"/>
  <c r="BD70" i="28"/>
  <c r="BD71" i="28"/>
  <c r="BD69" i="28"/>
  <c r="BD68" i="28"/>
  <c r="BD75" i="28"/>
  <c r="BD77" i="28"/>
  <c r="BD74" i="28"/>
  <c r="BD76" i="28"/>
  <c r="BD63" i="28"/>
  <c r="BD64" i="28"/>
  <c r="BD58" i="28"/>
  <c r="BD59" i="28"/>
  <c r="BD62" i="28"/>
  <c r="BD55" i="28"/>
  <c r="BD56" i="28"/>
  <c r="BD57" i="28"/>
  <c r="BD61" i="28"/>
  <c r="BD50" i="28"/>
  <c r="BD48" i="28"/>
  <c r="BD44" i="28"/>
  <c r="BD43" i="28"/>
  <c r="BD42" i="28"/>
  <c r="BD49" i="28"/>
  <c r="BD51" i="28"/>
  <c r="BD46" i="28"/>
  <c r="BD45" i="28"/>
  <c r="BD32" i="28"/>
  <c r="BD151" i="28"/>
  <c r="BD138" i="28"/>
  <c r="BD99" i="28"/>
  <c r="BD73" i="28"/>
  <c r="BD86" i="28"/>
  <c r="BD24" i="28"/>
  <c r="BD25" i="28"/>
  <c r="BD60" i="28"/>
  <c r="BD47" i="28"/>
  <c r="BD16" i="28"/>
  <c r="BD18" i="28"/>
  <c r="BD17" i="28"/>
  <c r="BD20" i="28"/>
  <c r="BD22" i="28"/>
  <c r="BD23" i="28"/>
  <c r="BD34" i="28"/>
  <c r="BD19" i="28"/>
  <c r="BD164" i="28"/>
  <c r="BD112" i="28"/>
  <c r="BD125" i="28"/>
  <c r="BD21" i="28"/>
  <c r="BD36" i="28"/>
  <c r="BD31" i="28"/>
  <c r="BD37" i="28"/>
  <c r="BD33" i="28"/>
  <c r="BD38" i="28"/>
  <c r="BD29" i="28"/>
  <c r="BD30" i="28"/>
  <c r="BD35" i="28"/>
  <c r="BC95" i="5"/>
  <c r="BC100" i="5"/>
  <c r="BC97" i="5"/>
  <c r="BC94" i="5"/>
  <c r="BC103" i="5"/>
  <c r="BC96" i="5"/>
  <c r="BC101" i="5"/>
  <c r="BC102" i="5"/>
  <c r="BC88" i="5"/>
  <c r="BC83" i="5"/>
  <c r="BC84" i="5"/>
  <c r="BC90" i="5"/>
  <c r="BC87" i="5"/>
  <c r="BC89" i="5"/>
  <c r="BC82" i="5"/>
  <c r="BC81" i="5"/>
  <c r="BC70" i="5"/>
  <c r="BC74" i="5"/>
  <c r="BC75" i="5"/>
  <c r="BC77" i="5"/>
  <c r="BC71" i="5"/>
  <c r="BC68" i="5"/>
  <c r="BC76" i="5"/>
  <c r="BC69" i="5"/>
  <c r="BC56" i="5"/>
  <c r="BC63" i="5"/>
  <c r="BC55" i="5"/>
  <c r="BC58" i="5"/>
  <c r="BC61" i="5"/>
  <c r="BC62" i="5"/>
  <c r="BC64" i="5"/>
  <c r="BC57" i="5"/>
  <c r="BC50" i="5"/>
  <c r="BC49" i="5"/>
  <c r="BC48" i="5"/>
  <c r="BC45" i="5"/>
  <c r="BC33" i="5"/>
  <c r="BC34" i="5"/>
  <c r="BC98" i="5"/>
  <c r="BC99" i="5"/>
  <c r="BC85" i="5"/>
  <c r="BC86" i="5"/>
  <c r="BC164" i="5"/>
  <c r="BC112" i="5"/>
  <c r="BC137" i="5"/>
  <c r="BC73" i="5"/>
  <c r="BC163" i="5"/>
  <c r="BC124" i="5"/>
  <c r="BC125" i="5"/>
  <c r="BC111" i="5"/>
  <c r="BC18" i="5"/>
  <c r="BC21" i="5"/>
  <c r="BC22" i="5"/>
  <c r="BC150" i="5"/>
  <c r="BC23" i="5"/>
  <c r="BC24" i="5"/>
  <c r="BC25" i="5"/>
  <c r="BC46" i="5"/>
  <c r="BC59" i="5"/>
  <c r="BC47" i="5"/>
  <c r="BC72" i="5"/>
  <c r="BC16" i="5"/>
  <c r="BC17" i="5"/>
  <c r="BC19" i="5"/>
  <c r="BC20" i="5"/>
  <c r="BC60" i="5"/>
  <c r="BC138" i="5"/>
  <c r="BC151" i="5"/>
  <c r="BC35" i="5"/>
  <c r="BC38" i="5"/>
  <c r="BC29" i="5"/>
  <c r="BC37" i="5"/>
  <c r="BC36" i="5"/>
  <c r="BC32" i="5"/>
  <c r="BC30" i="5"/>
  <c r="BC31" i="5"/>
  <c r="BC43" i="5"/>
  <c r="BC44" i="5"/>
  <c r="BC51" i="5"/>
  <c r="BC42" i="5"/>
  <c r="AV39" i="5"/>
  <c r="AV108" i="5"/>
  <c r="AS108" i="5"/>
  <c r="AP108" i="5"/>
  <c r="AM108" i="5"/>
  <c r="AK108" i="5"/>
  <c r="AQ108" i="5"/>
  <c r="AX108" i="5"/>
  <c r="AN108" i="5"/>
  <c r="BJ108" i="5"/>
  <c r="AU108" i="5"/>
  <c r="AY108" i="5"/>
  <c r="BC108" i="5"/>
  <c r="BH108" i="5"/>
  <c r="AR108" i="5"/>
  <c r="AZ108" i="5"/>
  <c r="BE108" i="5"/>
  <c r="AO108" i="5"/>
  <c r="AW108" i="5"/>
  <c r="BG108" i="5"/>
  <c r="AL108" i="5"/>
  <c r="AT108" i="5"/>
  <c r="BB108" i="5"/>
  <c r="BD108" i="5"/>
  <c r="BF108" i="5"/>
  <c r="BA108" i="5"/>
  <c r="BE103" i="28"/>
  <c r="BE94" i="28"/>
  <c r="BE100" i="28"/>
  <c r="BE101" i="28"/>
  <c r="BE95" i="28"/>
  <c r="BE102" i="28"/>
  <c r="BE96" i="28"/>
  <c r="BE97" i="28"/>
  <c r="BE98" i="28"/>
  <c r="BE89" i="28"/>
  <c r="BE87" i="28"/>
  <c r="BE82" i="28"/>
  <c r="BE90" i="28"/>
  <c r="BE85" i="28"/>
  <c r="BE88" i="28"/>
  <c r="BE81" i="28"/>
  <c r="BE84" i="28"/>
  <c r="BE83" i="28"/>
  <c r="BE72" i="28"/>
  <c r="BE70" i="28"/>
  <c r="BE71" i="28"/>
  <c r="BE69" i="28"/>
  <c r="BE68" i="28"/>
  <c r="BE75" i="28"/>
  <c r="BE77" i="28"/>
  <c r="BE74" i="28"/>
  <c r="BE76" i="28"/>
  <c r="BE63" i="28"/>
  <c r="BE64" i="28"/>
  <c r="BE58" i="28"/>
  <c r="BE59" i="28"/>
  <c r="BE62" i="28"/>
  <c r="BE55" i="28"/>
  <c r="BE56" i="28"/>
  <c r="BE57" i="28"/>
  <c r="BE61" i="28"/>
  <c r="BE50" i="28"/>
  <c r="BE48" i="28"/>
  <c r="BE44" i="28"/>
  <c r="BE43" i="28"/>
  <c r="BE42" i="28"/>
  <c r="BE49" i="28"/>
  <c r="BE51" i="28"/>
  <c r="BE46" i="28"/>
  <c r="BE45" i="28"/>
  <c r="BE32" i="28"/>
  <c r="BE138" i="28"/>
  <c r="BE99" i="28"/>
  <c r="BE18" i="28"/>
  <c r="BE19" i="28"/>
  <c r="BE20" i="28"/>
  <c r="BE23" i="28"/>
  <c r="BE60" i="28"/>
  <c r="BE25" i="28"/>
  <c r="BE16" i="28"/>
  <c r="BE17" i="28"/>
  <c r="BE22" i="28"/>
  <c r="BE24" i="28"/>
  <c r="BE164" i="28"/>
  <c r="BE151" i="28"/>
  <c r="BE73" i="28"/>
  <c r="BE86" i="28"/>
  <c r="BE112" i="28"/>
  <c r="BE125" i="28"/>
  <c r="BE47" i="28"/>
  <c r="BE34" i="28"/>
  <c r="BE21" i="28"/>
  <c r="BE36" i="28"/>
  <c r="BE31" i="28"/>
  <c r="BE37" i="28"/>
  <c r="BE33" i="28"/>
  <c r="BE38" i="28"/>
  <c r="BE29" i="28"/>
  <c r="BE30" i="28"/>
  <c r="BE35" i="28"/>
  <c r="AZ65" i="2"/>
  <c r="AP110" i="2"/>
  <c r="AY110" i="2"/>
  <c r="AW110" i="2"/>
  <c r="BC110" i="2"/>
  <c r="BE110" i="2"/>
  <c r="BG110" i="2"/>
  <c r="AN110" i="2"/>
  <c r="AK110" i="2"/>
  <c r="AR110" i="2"/>
  <c r="AT110" i="2"/>
  <c r="BH110" i="2"/>
  <c r="BJ110" i="2"/>
  <c r="AM110" i="2"/>
  <c r="BF110" i="2"/>
  <c r="AV110" i="2"/>
  <c r="AX110" i="2"/>
  <c r="AZ110" i="2"/>
  <c r="BD110" i="2"/>
  <c r="AO110" i="2"/>
  <c r="BB110" i="2"/>
  <c r="AQ110" i="2"/>
  <c r="AL110" i="2"/>
  <c r="AU110" i="2"/>
  <c r="AS110" i="2"/>
  <c r="BA110" i="2"/>
  <c r="AM115" i="28"/>
  <c r="AK115" i="28"/>
  <c r="BA115" i="28"/>
  <c r="AU115" i="28"/>
  <c r="AL115" i="28"/>
  <c r="BB115" i="28"/>
  <c r="AS115" i="28"/>
  <c r="BJ115" i="28"/>
  <c r="AO115" i="28"/>
  <c r="BC115" i="28"/>
  <c r="AT115" i="28"/>
  <c r="AR115" i="28"/>
  <c r="AZ115" i="28"/>
  <c r="BH115" i="28"/>
  <c r="AW115" i="28"/>
  <c r="BE115" i="28"/>
  <c r="AQ115" i="28"/>
  <c r="AY115" i="28"/>
  <c r="BG115" i="28"/>
  <c r="AN115" i="28"/>
  <c r="AV115" i="28"/>
  <c r="BD115" i="28"/>
  <c r="AP115" i="28"/>
  <c r="AX115" i="28"/>
  <c r="BF115" i="28"/>
  <c r="AI169" i="2"/>
  <c r="AI65" i="2"/>
  <c r="AI52" i="2"/>
  <c r="AI39" i="2"/>
  <c r="AI26" i="2"/>
  <c r="AI117" i="2"/>
  <c r="AI91" i="2"/>
  <c r="AI104" i="2"/>
  <c r="AI143" i="2"/>
  <c r="AI130" i="2"/>
  <c r="AI78" i="2"/>
  <c r="AI156" i="2"/>
  <c r="AZ78" i="2"/>
  <c r="BH115" i="2"/>
  <c r="AV115" i="2"/>
  <c r="AM115" i="2"/>
  <c r="AT115" i="2"/>
  <c r="BJ115" i="2"/>
  <c r="AO115" i="2"/>
  <c r="AX115" i="2"/>
  <c r="AZ115" i="2"/>
  <c r="BB115" i="2"/>
  <c r="BD115" i="2"/>
  <c r="AQ115" i="2"/>
  <c r="AL115" i="2"/>
  <c r="AS115" i="2"/>
  <c r="AW115" i="2"/>
  <c r="BG115" i="2"/>
  <c r="AN115" i="2"/>
  <c r="AY115" i="2"/>
  <c r="BA115" i="2"/>
  <c r="AK115" i="2"/>
  <c r="AP115" i="2"/>
  <c r="AR115" i="2"/>
  <c r="BF115" i="2"/>
  <c r="AU115" i="2"/>
  <c r="BC115" i="2"/>
  <c r="BE115" i="2"/>
  <c r="BC109" i="28"/>
  <c r="AT109" i="28"/>
  <c r="AM109" i="28"/>
  <c r="BD109" i="28"/>
  <c r="AU109" i="28"/>
  <c r="AP109" i="28"/>
  <c r="AN109" i="28"/>
  <c r="BB109" i="28"/>
  <c r="BJ109" i="28"/>
  <c r="AL109" i="28"/>
  <c r="AV109" i="28"/>
  <c r="AK109" i="28"/>
  <c r="AS109" i="28"/>
  <c r="BA109" i="28"/>
  <c r="AX109" i="28"/>
  <c r="BF109" i="28"/>
  <c r="AR109" i="28"/>
  <c r="AZ109" i="28"/>
  <c r="BH109" i="28"/>
  <c r="AO109" i="28"/>
  <c r="AW109" i="28"/>
  <c r="BE109" i="28"/>
  <c r="AQ109" i="28"/>
  <c r="AY109" i="28"/>
  <c r="BG109" i="28"/>
  <c r="AK115" i="5"/>
  <c r="AT115" i="5"/>
  <c r="AX115" i="5"/>
  <c r="AQ115" i="5"/>
  <c r="BB115" i="5"/>
  <c r="AL115" i="5"/>
  <c r="BG115" i="5"/>
  <c r="AY115" i="5"/>
  <c r="BH115" i="5"/>
  <c r="AP115" i="5"/>
  <c r="AO115" i="5"/>
  <c r="AW115" i="5"/>
  <c r="AN115" i="5"/>
  <c r="AV115" i="5"/>
  <c r="BD115" i="5"/>
  <c r="AS115" i="5"/>
  <c r="BA115" i="5"/>
  <c r="BF115" i="5"/>
  <c r="AM115" i="5"/>
  <c r="AU115" i="5"/>
  <c r="BC115" i="5"/>
  <c r="BJ115" i="5"/>
  <c r="AR115" i="5"/>
  <c r="AZ115" i="5"/>
  <c r="BE115" i="5"/>
  <c r="AZ52" i="28"/>
  <c r="AS52" i="5"/>
  <c r="AY78" i="28"/>
  <c r="BB104" i="5"/>
  <c r="BB78" i="28"/>
  <c r="AU91" i="2"/>
  <c r="BB65" i="5"/>
  <c r="AZ104" i="28"/>
  <c r="AT104" i="2"/>
  <c r="AW52" i="28"/>
  <c r="AV52" i="5"/>
  <c r="AY78" i="2"/>
  <c r="AZ39" i="2"/>
  <c r="BJ95" i="5"/>
  <c r="BJ100" i="5"/>
  <c r="BJ97" i="5"/>
  <c r="BJ94" i="5"/>
  <c r="BJ103" i="5"/>
  <c r="BJ96" i="5"/>
  <c r="BJ101" i="5"/>
  <c r="BJ102" i="5"/>
  <c r="BJ88" i="5"/>
  <c r="BJ83" i="5"/>
  <c r="BJ84" i="5"/>
  <c r="BJ90" i="5"/>
  <c r="BJ87" i="5"/>
  <c r="BJ89" i="5"/>
  <c r="BJ82" i="5"/>
  <c r="BJ81" i="5"/>
  <c r="BJ70" i="5"/>
  <c r="BJ74" i="5"/>
  <c r="BJ75" i="5"/>
  <c r="BJ77" i="5"/>
  <c r="BJ71" i="5"/>
  <c r="BJ68" i="5"/>
  <c r="BJ76" i="5"/>
  <c r="BJ69" i="5"/>
  <c r="BJ56" i="5"/>
  <c r="BJ63" i="5"/>
  <c r="BJ55" i="5"/>
  <c r="BJ58" i="5"/>
  <c r="BJ61" i="5"/>
  <c r="BJ62" i="5"/>
  <c r="BJ64" i="5"/>
  <c r="BJ57" i="5"/>
  <c r="BJ50" i="5"/>
  <c r="BJ49" i="5"/>
  <c r="BJ48" i="5"/>
  <c r="BJ45" i="5"/>
  <c r="BJ33" i="5"/>
  <c r="BJ34" i="5"/>
  <c r="BJ164" i="5"/>
  <c r="BJ137" i="5"/>
  <c r="BJ138" i="5"/>
  <c r="BJ98" i="5"/>
  <c r="BJ163" i="5"/>
  <c r="BJ150" i="5"/>
  <c r="BJ151" i="5"/>
  <c r="BJ124" i="5"/>
  <c r="BJ85" i="5"/>
  <c r="BJ112" i="5"/>
  <c r="BJ86" i="5"/>
  <c r="BJ24" i="5"/>
  <c r="BJ99" i="5"/>
  <c r="BJ72" i="5"/>
  <c r="BJ73" i="5"/>
  <c r="BJ46" i="5"/>
  <c r="BJ59" i="5"/>
  <c r="BJ47" i="5"/>
  <c r="BJ125" i="5"/>
  <c r="BJ60" i="5"/>
  <c r="BJ16" i="5"/>
  <c r="BJ111" i="5"/>
  <c r="BJ22" i="5"/>
  <c r="BJ23" i="5"/>
  <c r="BJ25" i="5"/>
  <c r="BJ17" i="5"/>
  <c r="BJ18" i="5"/>
  <c r="BJ19" i="5"/>
  <c r="BJ20" i="5"/>
  <c r="BJ21" i="5"/>
  <c r="BJ35" i="5"/>
  <c r="BJ38" i="5"/>
  <c r="BJ29" i="5"/>
  <c r="BJ37" i="5"/>
  <c r="BJ36" i="5"/>
  <c r="BJ32" i="5"/>
  <c r="BJ30" i="5"/>
  <c r="BJ31" i="5"/>
  <c r="BJ43" i="5"/>
  <c r="BJ44" i="5"/>
  <c r="BJ51" i="5"/>
  <c r="BJ42" i="5"/>
  <c r="BH103" i="28"/>
  <c r="BH94" i="28"/>
  <c r="BH100" i="28"/>
  <c r="BH101" i="28"/>
  <c r="BH95" i="28"/>
  <c r="BH102" i="28"/>
  <c r="BH96" i="28"/>
  <c r="BH97" i="28"/>
  <c r="BH98" i="28"/>
  <c r="BH89" i="28"/>
  <c r="BH87" i="28"/>
  <c r="BH82" i="28"/>
  <c r="BH90" i="28"/>
  <c r="BH85" i="28"/>
  <c r="BH88" i="28"/>
  <c r="BH81" i="28"/>
  <c r="BH84" i="28"/>
  <c r="BH83" i="28"/>
  <c r="BH72" i="28"/>
  <c r="BH70" i="28"/>
  <c r="BH71" i="28"/>
  <c r="BH69" i="28"/>
  <c r="BH68" i="28"/>
  <c r="BH75" i="28"/>
  <c r="BH77" i="28"/>
  <c r="BH74" i="28"/>
  <c r="BH76" i="28"/>
  <c r="BH63" i="28"/>
  <c r="BH64" i="28"/>
  <c r="BH58" i="28"/>
  <c r="BH59" i="28"/>
  <c r="BH62" i="28"/>
  <c r="BH55" i="28"/>
  <c r="BH56" i="28"/>
  <c r="BH57" i="28"/>
  <c r="BH61" i="28"/>
  <c r="BH50" i="28"/>
  <c r="BH48" i="28"/>
  <c r="BH44" i="28"/>
  <c r="BH43" i="28"/>
  <c r="BH42" i="28"/>
  <c r="BH49" i="28"/>
  <c r="BH51" i="28"/>
  <c r="BH46" i="28"/>
  <c r="BH45" i="28"/>
  <c r="BH32" i="28"/>
  <c r="BH138" i="28"/>
  <c r="BH151" i="28"/>
  <c r="BH73" i="28"/>
  <c r="BH99" i="28"/>
  <c r="BH60" i="28"/>
  <c r="BH16" i="28"/>
  <c r="BH47" i="28"/>
  <c r="BH17" i="28"/>
  <c r="BH18" i="28"/>
  <c r="BH34" i="28"/>
  <c r="BH19" i="28"/>
  <c r="BH24" i="28"/>
  <c r="BH20" i="28"/>
  <c r="BH22" i="28"/>
  <c r="BH23" i="28"/>
  <c r="BH25" i="28"/>
  <c r="BH164" i="28"/>
  <c r="BH86" i="28"/>
  <c r="BH112" i="28"/>
  <c r="BH125" i="28"/>
  <c r="BH21" i="28"/>
  <c r="BH36" i="28"/>
  <c r="BH31" i="28"/>
  <c r="BH37" i="28"/>
  <c r="BH33" i="28"/>
  <c r="BH38" i="28"/>
  <c r="BH29" i="28"/>
  <c r="BH30" i="28"/>
  <c r="BH35" i="28"/>
  <c r="AZ52" i="2"/>
  <c r="BJ95" i="2"/>
  <c r="BJ100" i="2"/>
  <c r="BJ103" i="2"/>
  <c r="BJ98" i="2"/>
  <c r="BJ101" i="2"/>
  <c r="BJ102" i="2"/>
  <c r="BJ99" i="2"/>
  <c r="BJ94" i="2"/>
  <c r="BJ96" i="2"/>
  <c r="BJ97" i="2"/>
  <c r="BJ86" i="2"/>
  <c r="BJ84" i="2"/>
  <c r="BJ89" i="2"/>
  <c r="BJ87" i="2"/>
  <c r="BJ82" i="2"/>
  <c r="BJ88" i="2"/>
  <c r="BJ85" i="2"/>
  <c r="BJ90" i="2"/>
  <c r="BJ83" i="2"/>
  <c r="BJ81" i="2"/>
  <c r="BJ77" i="2"/>
  <c r="BJ69" i="2"/>
  <c r="BJ74" i="2"/>
  <c r="BJ71" i="2"/>
  <c r="BJ73" i="2"/>
  <c r="BJ68" i="2"/>
  <c r="BJ72" i="2"/>
  <c r="BJ75" i="2"/>
  <c r="BJ76" i="2"/>
  <c r="BJ70" i="2"/>
  <c r="BJ62" i="2"/>
  <c r="BJ58" i="2"/>
  <c r="BJ55" i="2"/>
  <c r="BJ64" i="2"/>
  <c r="BJ57" i="2"/>
  <c r="BJ59" i="2"/>
  <c r="BJ60" i="2"/>
  <c r="BJ61" i="2"/>
  <c r="BJ56" i="2"/>
  <c r="BJ63" i="2"/>
  <c r="BJ43" i="2"/>
  <c r="BJ48" i="2"/>
  <c r="BJ44" i="2"/>
  <c r="BJ51" i="2"/>
  <c r="BJ49" i="2"/>
  <c r="BJ45" i="2"/>
  <c r="BJ50" i="2"/>
  <c r="BJ46" i="2"/>
  <c r="BJ47" i="2"/>
  <c r="BJ42" i="2"/>
  <c r="BJ29" i="2"/>
  <c r="BJ34" i="2"/>
  <c r="BJ37" i="2"/>
  <c r="BJ32" i="2"/>
  <c r="BJ38" i="2"/>
  <c r="BJ30" i="2"/>
  <c r="BJ33" i="2"/>
  <c r="BJ36" i="2"/>
  <c r="BJ31" i="2"/>
  <c r="BJ35" i="2"/>
  <c r="BJ19" i="2"/>
  <c r="BJ18" i="2"/>
  <c r="BJ17" i="2"/>
  <c r="BJ16" i="2"/>
  <c r="BJ25" i="2"/>
  <c r="BJ24" i="2"/>
  <c r="BJ23" i="2"/>
  <c r="BJ22" i="2"/>
  <c r="BJ20" i="2"/>
  <c r="BJ21" i="2"/>
  <c r="AM114" i="5"/>
  <c r="AP114" i="5"/>
  <c r="AW114" i="5"/>
  <c r="AT114" i="5"/>
  <c r="AX114" i="5"/>
  <c r="BB114" i="5"/>
  <c r="AU114" i="5"/>
  <c r="AR114" i="5"/>
  <c r="AL114" i="5"/>
  <c r="AO114" i="5"/>
  <c r="BG114" i="5"/>
  <c r="BC114" i="5"/>
  <c r="BH114" i="5"/>
  <c r="BE114" i="5"/>
  <c r="AQ114" i="5"/>
  <c r="AY114" i="5"/>
  <c r="AN114" i="5"/>
  <c r="AV114" i="5"/>
  <c r="BD114" i="5"/>
  <c r="AK114" i="5"/>
  <c r="AS114" i="5"/>
  <c r="BA114" i="5"/>
  <c r="BF114" i="5"/>
  <c r="BJ114" i="5"/>
  <c r="AZ114" i="5"/>
  <c r="AD130" i="5"/>
  <c r="AD104" i="5"/>
  <c r="AD143" i="5"/>
  <c r="AD65" i="5"/>
  <c r="AD52" i="5"/>
  <c r="AD39" i="5"/>
  <c r="AD26" i="5"/>
  <c r="AD78" i="5"/>
  <c r="AD117" i="5"/>
  <c r="AD91" i="5"/>
  <c r="AD169" i="5"/>
  <c r="AD156" i="5"/>
  <c r="AI169" i="28"/>
  <c r="AI78" i="28"/>
  <c r="AI104" i="28"/>
  <c r="AI91" i="28"/>
  <c r="AI26" i="28"/>
  <c r="AI52" i="28"/>
  <c r="AI65" i="28"/>
  <c r="AI39" i="28"/>
  <c r="AI130" i="28"/>
  <c r="AI143" i="28"/>
  <c r="AI156" i="28"/>
  <c r="AI117" i="28"/>
  <c r="AV26" i="5"/>
  <c r="BG103" i="28"/>
  <c r="BG94" i="28"/>
  <c r="BG100" i="28"/>
  <c r="BG101" i="28"/>
  <c r="BG95" i="28"/>
  <c r="BG102" i="28"/>
  <c r="BG96" i="28"/>
  <c r="BG97" i="28"/>
  <c r="BG98" i="28"/>
  <c r="BG89" i="28"/>
  <c r="BG87" i="28"/>
  <c r="BG82" i="28"/>
  <c r="BG90" i="28"/>
  <c r="BG85" i="28"/>
  <c r="BG88" i="28"/>
  <c r="BG81" i="28"/>
  <c r="BG84" i="28"/>
  <c r="BG83" i="28"/>
  <c r="BG72" i="28"/>
  <c r="BG70" i="28"/>
  <c r="BG71" i="28"/>
  <c r="BG69" i="28"/>
  <c r="BG68" i="28"/>
  <c r="BG75" i="28"/>
  <c r="BG77" i="28"/>
  <c r="BG74" i="28"/>
  <c r="BG76" i="28"/>
  <c r="BG63" i="28"/>
  <c r="BG64" i="28"/>
  <c r="BG58" i="28"/>
  <c r="BG59" i="28"/>
  <c r="BG62" i="28"/>
  <c r="BG55" i="28"/>
  <c r="BG56" i="28"/>
  <c r="BG57" i="28"/>
  <c r="BG61" i="28"/>
  <c r="BG50" i="28"/>
  <c r="BG48" i="28"/>
  <c r="BG44" i="28"/>
  <c r="BG43" i="28"/>
  <c r="BG42" i="28"/>
  <c r="BG49" i="28"/>
  <c r="BG51" i="28"/>
  <c r="BG46" i="28"/>
  <c r="BG45" i="28"/>
  <c r="BG32" i="28"/>
  <c r="BG138" i="28"/>
  <c r="BG151" i="28"/>
  <c r="BG99" i="28"/>
  <c r="BG86" i="28"/>
  <c r="BG60" i="28"/>
  <c r="BG22" i="28"/>
  <c r="BG23" i="28"/>
  <c r="BG24" i="28"/>
  <c r="BG25" i="28"/>
  <c r="BG73" i="28"/>
  <c r="BG47" i="28"/>
  <c r="BG16" i="28"/>
  <c r="BG34" i="28"/>
  <c r="BG17" i="28"/>
  <c r="BG18" i="28"/>
  <c r="BG20" i="28"/>
  <c r="BG19" i="28"/>
  <c r="BG164" i="28"/>
  <c r="BG112" i="28"/>
  <c r="BG125" i="28"/>
  <c r="BG21" i="28"/>
  <c r="BG36" i="28"/>
  <c r="BG31" i="28"/>
  <c r="BG37" i="28"/>
  <c r="BG33" i="28"/>
  <c r="BG38" i="28"/>
  <c r="BG29" i="28"/>
  <c r="BG30" i="28"/>
  <c r="BG35" i="28"/>
  <c r="AW39" i="5"/>
  <c r="AU39" i="28"/>
  <c r="BA95" i="2"/>
  <c r="BA100" i="2"/>
  <c r="BA103" i="2"/>
  <c r="BA98" i="2"/>
  <c r="BA101" i="2"/>
  <c r="BA102" i="2"/>
  <c r="BA99" i="2"/>
  <c r="BA94" i="2"/>
  <c r="BA96" i="2"/>
  <c r="BA97" i="2"/>
  <c r="BA86" i="2"/>
  <c r="BA84" i="2"/>
  <c r="BA89" i="2"/>
  <c r="BA87" i="2"/>
  <c r="BA82" i="2"/>
  <c r="BA88" i="2"/>
  <c r="BA85" i="2"/>
  <c r="BA90" i="2"/>
  <c r="BA83" i="2"/>
  <c r="BA81" i="2"/>
  <c r="BA77" i="2"/>
  <c r="BA69" i="2"/>
  <c r="BA74" i="2"/>
  <c r="BA71" i="2"/>
  <c r="BA73" i="2"/>
  <c r="BA68" i="2"/>
  <c r="BA72" i="2"/>
  <c r="BA75" i="2"/>
  <c r="BA76" i="2"/>
  <c r="BA70" i="2"/>
  <c r="BA62" i="2"/>
  <c r="BA58" i="2"/>
  <c r="BA55" i="2"/>
  <c r="BA64" i="2"/>
  <c r="BA57" i="2"/>
  <c r="BA59" i="2"/>
  <c r="BA60" i="2"/>
  <c r="BA61" i="2"/>
  <c r="BA56" i="2"/>
  <c r="BA63" i="2"/>
  <c r="BA43" i="2"/>
  <c r="BA48" i="2"/>
  <c r="BA44" i="2"/>
  <c r="BA51" i="2"/>
  <c r="BA49" i="2"/>
  <c r="BA45" i="2"/>
  <c r="BA50" i="2"/>
  <c r="BA46" i="2"/>
  <c r="BA47" i="2"/>
  <c r="BA42" i="2"/>
  <c r="BA29" i="2"/>
  <c r="BA34" i="2"/>
  <c r="BA37" i="2"/>
  <c r="BA32" i="2"/>
  <c r="BA38" i="2"/>
  <c r="BA30" i="2"/>
  <c r="BA33" i="2"/>
  <c r="BA36" i="2"/>
  <c r="BA31" i="2"/>
  <c r="BA35" i="2"/>
  <c r="BA24" i="2"/>
  <c r="BA25" i="2"/>
  <c r="BA23" i="2"/>
  <c r="BA22" i="2"/>
  <c r="BA21" i="2"/>
  <c r="BA19" i="2"/>
  <c r="BA18" i="2"/>
  <c r="BA17" i="2"/>
  <c r="BA16" i="2"/>
  <c r="BA20" i="2"/>
  <c r="AZ65" i="28"/>
  <c r="AS39" i="5"/>
  <c r="AY91" i="28"/>
  <c r="BB91" i="28"/>
  <c r="BB26" i="2"/>
  <c r="BB78" i="5"/>
  <c r="AO104" i="28"/>
  <c r="AX104" i="28"/>
  <c r="AL104" i="2"/>
  <c r="AW65" i="28"/>
  <c r="AZ78" i="28"/>
  <c r="AS26" i="5"/>
  <c r="BB39" i="2"/>
  <c r="BB91" i="5"/>
  <c r="AV104" i="28"/>
  <c r="AW104" i="2"/>
  <c r="AW78" i="28"/>
  <c r="BH114" i="2"/>
  <c r="AT114" i="2"/>
  <c r="BJ114" i="2"/>
  <c r="AK114" i="2"/>
  <c r="AP114" i="2"/>
  <c r="AR114" i="2"/>
  <c r="AV114" i="2"/>
  <c r="BF114" i="2"/>
  <c r="AO114" i="2"/>
  <c r="AX114" i="2"/>
  <c r="AZ114" i="2"/>
  <c r="BB114" i="2"/>
  <c r="BD114" i="2"/>
  <c r="AQ114" i="2"/>
  <c r="AL114" i="2"/>
  <c r="AS114" i="2"/>
  <c r="AW114" i="2"/>
  <c r="BE114" i="2"/>
  <c r="BG114" i="2"/>
  <c r="AN114" i="2"/>
  <c r="AY114" i="2"/>
  <c r="BA114" i="2"/>
  <c r="AM114" i="2"/>
  <c r="AU114" i="2"/>
  <c r="BC114" i="2"/>
  <c r="AM116" i="28"/>
  <c r="AZ116" i="28"/>
  <c r="AK116" i="28"/>
  <c r="BD116" i="28"/>
  <c r="AR116" i="28"/>
  <c r="BH116" i="28"/>
  <c r="BA116" i="28"/>
  <c r="AP116" i="28"/>
  <c r="AU116" i="28"/>
  <c r="AN116" i="28"/>
  <c r="AL116" i="28"/>
  <c r="AS116" i="28"/>
  <c r="AV116" i="28"/>
  <c r="AY116" i="28"/>
  <c r="AQ116" i="28"/>
  <c r="BG116" i="28"/>
  <c r="AO116" i="28"/>
  <c r="AW116" i="28"/>
  <c r="BE116" i="28"/>
  <c r="AT116" i="28"/>
  <c r="BB116" i="28"/>
  <c r="BJ116" i="28"/>
  <c r="AX116" i="28"/>
  <c r="BF116" i="28"/>
  <c r="BC116" i="28"/>
  <c r="AO113" i="28"/>
  <c r="AW113" i="28"/>
  <c r="AR113" i="28"/>
  <c r="BD113" i="28"/>
  <c r="AP113" i="28"/>
  <c r="AX113" i="28"/>
  <c r="BE113" i="28"/>
  <c r="AN113" i="28"/>
  <c r="AV113" i="28"/>
  <c r="BF113" i="28"/>
  <c r="AM113" i="28"/>
  <c r="AU113" i="28"/>
  <c r="BC113" i="28"/>
  <c r="AZ113" i="28"/>
  <c r="BH113" i="28"/>
  <c r="AL113" i="28"/>
  <c r="AT113" i="28"/>
  <c r="BB113" i="28"/>
  <c r="BJ113" i="28"/>
  <c r="AQ113" i="28"/>
  <c r="AY113" i="28"/>
  <c r="BG113" i="28"/>
  <c r="AK113" i="28"/>
  <c r="AS113" i="28"/>
  <c r="BA113" i="28"/>
  <c r="BD95" i="2"/>
  <c r="BD100" i="2"/>
  <c r="BD103" i="2"/>
  <c r="BD98" i="2"/>
  <c r="BD101" i="2"/>
  <c r="BD102" i="2"/>
  <c r="BD99" i="2"/>
  <c r="BD94" i="2"/>
  <c r="BD96" i="2"/>
  <c r="BD97" i="2"/>
  <c r="BD86" i="2"/>
  <c r="BD84" i="2"/>
  <c r="BD89" i="2"/>
  <c r="BD87" i="2"/>
  <c r="BD82" i="2"/>
  <c r="BD88" i="2"/>
  <c r="BD85" i="2"/>
  <c r="BD90" i="2"/>
  <c r="BD83" i="2"/>
  <c r="BD81" i="2"/>
  <c r="BD77" i="2"/>
  <c r="BD69" i="2"/>
  <c r="BD74" i="2"/>
  <c r="BD71" i="2"/>
  <c r="BD73" i="2"/>
  <c r="BD68" i="2"/>
  <c r="BD72" i="2"/>
  <c r="BD75" i="2"/>
  <c r="BD76" i="2"/>
  <c r="BD70" i="2"/>
  <c r="BD62" i="2"/>
  <c r="BD58" i="2"/>
  <c r="BD55" i="2"/>
  <c r="BD64" i="2"/>
  <c r="BD57" i="2"/>
  <c r="BD59" i="2"/>
  <c r="BD60" i="2"/>
  <c r="BD61" i="2"/>
  <c r="BD56" i="2"/>
  <c r="BD63" i="2"/>
  <c r="BD43" i="2"/>
  <c r="BD48" i="2"/>
  <c r="BD44" i="2"/>
  <c r="BD51" i="2"/>
  <c r="BD49" i="2"/>
  <c r="BD45" i="2"/>
  <c r="BD50" i="2"/>
  <c r="BD46" i="2"/>
  <c r="BD47" i="2"/>
  <c r="BD42" i="2"/>
  <c r="BD29" i="2"/>
  <c r="BD34" i="2"/>
  <c r="BD37" i="2"/>
  <c r="BD32" i="2"/>
  <c r="BD38" i="2"/>
  <c r="BD30" i="2"/>
  <c r="BD33" i="2"/>
  <c r="BD36" i="2"/>
  <c r="BD31" i="2"/>
  <c r="BD35" i="2"/>
  <c r="BD25" i="2"/>
  <c r="BD24" i="2"/>
  <c r="BD23" i="2"/>
  <c r="BD22" i="2"/>
  <c r="BD21" i="2"/>
  <c r="BD20" i="2"/>
  <c r="BD19" i="2"/>
  <c r="BD17" i="2"/>
  <c r="BD18" i="2"/>
  <c r="BD16" i="2"/>
  <c r="BF95" i="5"/>
  <c r="BF100" i="5"/>
  <c r="BF97" i="5"/>
  <c r="BF94" i="5"/>
  <c r="BF103" i="5"/>
  <c r="BF96" i="5"/>
  <c r="BF101" i="5"/>
  <c r="BF102" i="5"/>
  <c r="BF88" i="5"/>
  <c r="BF83" i="5"/>
  <c r="BF84" i="5"/>
  <c r="BF90" i="5"/>
  <c r="BF87" i="5"/>
  <c r="BF89" i="5"/>
  <c r="BF82" i="5"/>
  <c r="BF81" i="5"/>
  <c r="BF70" i="5"/>
  <c r="BF74" i="5"/>
  <c r="BF75" i="5"/>
  <c r="BF77" i="5"/>
  <c r="BF71" i="5"/>
  <c r="BF68" i="5"/>
  <c r="BF76" i="5"/>
  <c r="BF69" i="5"/>
  <c r="BF56" i="5"/>
  <c r="BF63" i="5"/>
  <c r="BF55" i="5"/>
  <c r="BF58" i="5"/>
  <c r="BF61" i="5"/>
  <c r="BF62" i="5"/>
  <c r="BF64" i="5"/>
  <c r="BF57" i="5"/>
  <c r="BF50" i="5"/>
  <c r="BF49" i="5"/>
  <c r="BF48" i="5"/>
  <c r="BF45" i="5"/>
  <c r="BF33" i="5"/>
  <c r="BF98" i="5"/>
  <c r="BF99" i="5"/>
  <c r="BF137" i="5"/>
  <c r="BF151" i="5"/>
  <c r="BF138" i="5"/>
  <c r="BF85" i="5"/>
  <c r="BF125" i="5"/>
  <c r="BF164" i="5"/>
  <c r="BF111" i="5"/>
  <c r="BF124" i="5"/>
  <c r="BF163" i="5"/>
  <c r="BF150" i="5"/>
  <c r="BF16" i="5"/>
  <c r="BF19" i="5"/>
  <c r="BF72" i="5"/>
  <c r="BF20" i="5"/>
  <c r="BF73" i="5"/>
  <c r="BF21" i="5"/>
  <c r="BF112" i="5"/>
  <c r="BF22" i="5"/>
  <c r="BF23" i="5"/>
  <c r="BF24" i="5"/>
  <c r="BF59" i="5"/>
  <c r="BF47" i="5"/>
  <c r="BF17" i="5"/>
  <c r="BF18" i="5"/>
  <c r="BF46" i="5"/>
  <c r="BF25" i="5"/>
  <c r="BF60" i="5"/>
  <c r="BF34" i="5"/>
  <c r="BF86" i="5"/>
  <c r="BF35" i="5"/>
  <c r="BF38" i="5"/>
  <c r="BF29" i="5"/>
  <c r="BF37" i="5"/>
  <c r="BF36" i="5"/>
  <c r="BF32" i="5"/>
  <c r="BF30" i="5"/>
  <c r="BF31" i="5"/>
  <c r="BF43" i="5"/>
  <c r="BF44" i="5"/>
  <c r="BF51" i="5"/>
  <c r="BF42" i="5"/>
  <c r="BG95" i="2"/>
  <c r="BG100" i="2"/>
  <c r="BG103" i="2"/>
  <c r="BG98" i="2"/>
  <c r="BG101" i="2"/>
  <c r="BG102" i="2"/>
  <c r="BG99" i="2"/>
  <c r="BG94" i="2"/>
  <c r="BG96" i="2"/>
  <c r="BG97" i="2"/>
  <c r="BG86" i="2"/>
  <c r="BG84" i="2"/>
  <c r="BG89" i="2"/>
  <c r="BG87" i="2"/>
  <c r="BG82" i="2"/>
  <c r="BG88" i="2"/>
  <c r="BG85" i="2"/>
  <c r="BG90" i="2"/>
  <c r="BG83" i="2"/>
  <c r="BG81" i="2"/>
  <c r="BG77" i="2"/>
  <c r="BG69" i="2"/>
  <c r="BG74" i="2"/>
  <c r="BG71" i="2"/>
  <c r="BG73" i="2"/>
  <c r="BG68" i="2"/>
  <c r="BG72" i="2"/>
  <c r="BG75" i="2"/>
  <c r="BG76" i="2"/>
  <c r="BG70" i="2"/>
  <c r="BG62" i="2"/>
  <c r="BG58" i="2"/>
  <c r="BG55" i="2"/>
  <c r="BG64" i="2"/>
  <c r="BG57" i="2"/>
  <c r="BG59" i="2"/>
  <c r="BG60" i="2"/>
  <c r="BG61" i="2"/>
  <c r="BG56" i="2"/>
  <c r="BG63" i="2"/>
  <c r="BG43" i="2"/>
  <c r="BG48" i="2"/>
  <c r="BG44" i="2"/>
  <c r="BG51" i="2"/>
  <c r="BG49" i="2"/>
  <c r="BG45" i="2"/>
  <c r="BG50" i="2"/>
  <c r="BG46" i="2"/>
  <c r="BG47" i="2"/>
  <c r="BG42" i="2"/>
  <c r="BG29" i="2"/>
  <c r="BG34" i="2"/>
  <c r="BG37" i="2"/>
  <c r="BG32" i="2"/>
  <c r="BG38" i="2"/>
  <c r="BG30" i="2"/>
  <c r="BG33" i="2"/>
  <c r="BG36" i="2"/>
  <c r="BG31" i="2"/>
  <c r="BG35" i="2"/>
  <c r="BG22" i="2"/>
  <c r="BG24" i="2"/>
  <c r="BG21" i="2"/>
  <c r="BG23" i="2"/>
  <c r="BG20" i="2"/>
  <c r="BG19" i="2"/>
  <c r="BG18" i="2"/>
  <c r="BG17" i="2"/>
  <c r="BG16" i="2"/>
  <c r="BG25" i="2"/>
  <c r="AP109" i="2"/>
  <c r="AY109" i="2"/>
  <c r="BA109" i="2"/>
  <c r="AN109" i="2"/>
  <c r="AW109" i="2"/>
  <c r="BC109" i="2"/>
  <c r="BE109" i="2"/>
  <c r="AK109" i="2"/>
  <c r="AR109" i="2"/>
  <c r="AT109" i="2"/>
  <c r="BH109" i="2"/>
  <c r="BJ109" i="2"/>
  <c r="AM109" i="2"/>
  <c r="AX109" i="2"/>
  <c r="AZ109" i="2"/>
  <c r="AO109" i="2"/>
  <c r="BB109" i="2"/>
  <c r="AQ109" i="2"/>
  <c r="AS109" i="2"/>
  <c r="AL109" i="2"/>
  <c r="AU109" i="2"/>
  <c r="BG109" i="2"/>
  <c r="AV109" i="2"/>
  <c r="BD109" i="2"/>
  <c r="BF109" i="2"/>
  <c r="AZ91" i="28"/>
  <c r="AS65" i="5"/>
  <c r="AP104" i="5"/>
  <c r="AL104" i="5"/>
  <c r="BB52" i="2"/>
  <c r="AN104" i="28"/>
  <c r="AT104" i="28"/>
  <c r="AO104" i="2"/>
  <c r="AW91" i="28"/>
  <c r="AV65" i="5"/>
  <c r="AH169" i="28"/>
  <c r="AH156" i="28"/>
  <c r="AH104" i="28"/>
  <c r="AH91" i="28"/>
  <c r="AH117" i="28"/>
  <c r="AH78" i="28"/>
  <c r="AH39" i="28"/>
  <c r="AH65" i="28"/>
  <c r="AH52" i="28"/>
  <c r="AH26" i="28"/>
  <c r="AH130" i="28"/>
  <c r="AH143" i="28"/>
  <c r="BF95" i="2"/>
  <c r="BF100" i="2"/>
  <c r="BF103" i="2"/>
  <c r="BF98" i="2"/>
  <c r="BF101" i="2"/>
  <c r="BF102" i="2"/>
  <c r="BF99" i="2"/>
  <c r="BF94" i="2"/>
  <c r="BF96" i="2"/>
  <c r="BF97" i="2"/>
  <c r="BF86" i="2"/>
  <c r="BF84" i="2"/>
  <c r="BF89" i="2"/>
  <c r="BF87" i="2"/>
  <c r="BF82" i="2"/>
  <c r="BF88" i="2"/>
  <c r="BF85" i="2"/>
  <c r="BF90" i="2"/>
  <c r="BF83" i="2"/>
  <c r="BF81" i="2"/>
  <c r="BF77" i="2"/>
  <c r="BF69" i="2"/>
  <c r="BF74" i="2"/>
  <c r="BF71" i="2"/>
  <c r="BF73" i="2"/>
  <c r="BF68" i="2"/>
  <c r="BF72" i="2"/>
  <c r="BF75" i="2"/>
  <c r="BF76" i="2"/>
  <c r="BF70" i="2"/>
  <c r="BF62" i="2"/>
  <c r="BF58" i="2"/>
  <c r="BF55" i="2"/>
  <c r="BF64" i="2"/>
  <c r="BF57" i="2"/>
  <c r="BF59" i="2"/>
  <c r="BF60" i="2"/>
  <c r="BF61" i="2"/>
  <c r="BF56" i="2"/>
  <c r="BF63" i="2"/>
  <c r="BF43" i="2"/>
  <c r="BF48" i="2"/>
  <c r="BF44" i="2"/>
  <c r="BF51" i="2"/>
  <c r="BF49" i="2"/>
  <c r="BF45" i="2"/>
  <c r="BF50" i="2"/>
  <c r="BF46" i="2"/>
  <c r="BF47" i="2"/>
  <c r="BF42" i="2"/>
  <c r="BF29" i="2"/>
  <c r="BF34" i="2"/>
  <c r="BF37" i="2"/>
  <c r="BF32" i="2"/>
  <c r="BF38" i="2"/>
  <c r="BF30" i="2"/>
  <c r="BF33" i="2"/>
  <c r="BF36" i="2"/>
  <c r="BF31" i="2"/>
  <c r="BF35" i="2"/>
  <c r="BF25" i="2"/>
  <c r="BF24" i="2"/>
  <c r="BF23" i="2"/>
  <c r="BF21" i="2"/>
  <c r="BF22" i="2"/>
  <c r="BF20" i="2"/>
  <c r="BF19" i="2"/>
  <c r="BF18" i="2"/>
  <c r="BF17" i="2"/>
  <c r="BF16" i="2"/>
  <c r="AX52" i="5"/>
  <c r="AS78" i="5"/>
  <c r="AX104" i="5"/>
  <c r="BB65" i="2"/>
  <c r="AZ104" i="2"/>
  <c r="AV26" i="2"/>
  <c r="AV78" i="5"/>
  <c r="AW26" i="5"/>
  <c r="AU26" i="28"/>
  <c r="AZ91" i="2"/>
  <c r="AZ109" i="5"/>
  <c r="AM109" i="5"/>
  <c r="AQ109" i="5"/>
  <c r="BJ109" i="5"/>
  <c r="AU109" i="5"/>
  <c r="AY109" i="5"/>
  <c r="AL109" i="5"/>
  <c r="AR109" i="5"/>
  <c r="BC109" i="5"/>
  <c r="AP109" i="5"/>
  <c r="AX109" i="5"/>
  <c r="AO109" i="5"/>
  <c r="AW109" i="5"/>
  <c r="AT109" i="5"/>
  <c r="BB109" i="5"/>
  <c r="AN109" i="5"/>
  <c r="AV109" i="5"/>
  <c r="AK109" i="5"/>
  <c r="AS109" i="5"/>
  <c r="BA109" i="5"/>
  <c r="BH109" i="5"/>
  <c r="BG109" i="5"/>
  <c r="BF109" i="5"/>
  <c r="BE109" i="5"/>
  <c r="BD109" i="5"/>
  <c r="AQ110" i="28"/>
  <c r="AO110" i="28"/>
  <c r="AT110" i="28"/>
  <c r="AZ110" i="28"/>
  <c r="AW110" i="28"/>
  <c r="AM110" i="28"/>
  <c r="BH110" i="28"/>
  <c r="AK110" i="28"/>
  <c r="AR110" i="28"/>
  <c r="BA110" i="28"/>
  <c r="BE110" i="28"/>
  <c r="AN110" i="28"/>
  <c r="BB110" i="28"/>
  <c r="AL110" i="28"/>
  <c r="AS110" i="28"/>
  <c r="AV110" i="28"/>
  <c r="AP110" i="28"/>
  <c r="AX110" i="28"/>
  <c r="BF110" i="28"/>
  <c r="AU110" i="28"/>
  <c r="BC110" i="28"/>
  <c r="BJ110" i="28"/>
  <c r="AY110" i="28"/>
  <c r="BG110" i="28"/>
  <c r="BD110" i="28"/>
  <c r="BA103" i="28"/>
  <c r="BA94" i="28"/>
  <c r="BA100" i="28"/>
  <c r="BA101" i="28"/>
  <c r="BA95" i="28"/>
  <c r="BA102" i="28"/>
  <c r="BA96" i="28"/>
  <c r="BA97" i="28"/>
  <c r="BA98" i="28"/>
  <c r="BA89" i="28"/>
  <c r="BA87" i="28"/>
  <c r="BA82" i="28"/>
  <c r="BA90" i="28"/>
  <c r="BA85" i="28"/>
  <c r="BA88" i="28"/>
  <c r="BA81" i="28"/>
  <c r="BA84" i="28"/>
  <c r="BA83" i="28"/>
  <c r="BA72" i="28"/>
  <c r="BA70" i="28"/>
  <c r="BA71" i="28"/>
  <c r="BA69" i="28"/>
  <c r="BA68" i="28"/>
  <c r="BA75" i="28"/>
  <c r="BA77" i="28"/>
  <c r="BA74" i="28"/>
  <c r="BA76" i="28"/>
  <c r="BA63" i="28"/>
  <c r="BA64" i="28"/>
  <c r="BA58" i="28"/>
  <c r="BA59" i="28"/>
  <c r="BA62" i="28"/>
  <c r="BA55" i="28"/>
  <c r="BA56" i="28"/>
  <c r="BA57" i="28"/>
  <c r="BA61" i="28"/>
  <c r="BA50" i="28"/>
  <c r="BA48" i="28"/>
  <c r="BA44" i="28"/>
  <c r="BA43" i="28"/>
  <c r="BA42" i="28"/>
  <c r="BA49" i="28"/>
  <c r="BA51" i="28"/>
  <c r="BA46" i="28"/>
  <c r="BA45" i="28"/>
  <c r="BA32" i="28"/>
  <c r="BA164" i="28"/>
  <c r="BA99" i="28"/>
  <c r="BA73" i="28"/>
  <c r="BA60" i="28"/>
  <c r="BA18" i="28"/>
  <c r="BA20" i="28"/>
  <c r="BA16" i="28"/>
  <c r="BA19" i="28"/>
  <c r="BA22" i="28"/>
  <c r="BA23" i="28"/>
  <c r="BA24" i="28"/>
  <c r="BA34" i="28"/>
  <c r="BA25" i="28"/>
  <c r="BA17" i="28"/>
  <c r="BA151" i="28"/>
  <c r="BA138" i="28"/>
  <c r="BA86" i="28"/>
  <c r="BA112" i="28"/>
  <c r="BA125" i="28"/>
  <c r="BA47" i="28"/>
  <c r="BA21" i="28"/>
  <c r="BA36" i="28"/>
  <c r="BA31" i="28"/>
  <c r="BA37" i="28"/>
  <c r="BA33" i="28"/>
  <c r="BA38" i="28"/>
  <c r="BA29" i="28"/>
  <c r="BA30" i="28"/>
  <c r="BA35" i="28"/>
  <c r="AG169" i="5"/>
  <c r="AG143" i="5"/>
  <c r="AG104" i="5"/>
  <c r="AG39" i="5"/>
  <c r="AG52" i="5"/>
  <c r="AG65" i="5"/>
  <c r="AG130" i="5"/>
  <c r="AG26" i="5"/>
  <c r="AG78" i="5"/>
  <c r="AG91" i="5"/>
  <c r="AG117" i="5"/>
  <c r="AG156" i="5"/>
  <c r="AH169" i="2"/>
  <c r="AH156" i="2"/>
  <c r="AH117" i="2"/>
  <c r="AH65" i="2"/>
  <c r="AH39" i="2"/>
  <c r="AH52" i="2"/>
  <c r="AH26" i="2"/>
  <c r="AH78" i="2"/>
  <c r="AH91" i="2"/>
  <c r="AH104" i="2"/>
  <c r="AH130" i="2"/>
  <c r="AH143" i="2"/>
  <c r="BJ103" i="28"/>
  <c r="BJ94" i="28"/>
  <c r="BJ100" i="28"/>
  <c r="BJ101" i="28"/>
  <c r="BJ95" i="28"/>
  <c r="BJ102" i="28"/>
  <c r="BJ96" i="28"/>
  <c r="BJ97" i="28"/>
  <c r="BJ98" i="28"/>
  <c r="BJ89" i="28"/>
  <c r="BJ87" i="28"/>
  <c r="BJ82" i="28"/>
  <c r="BJ90" i="28"/>
  <c r="BJ85" i="28"/>
  <c r="BJ88" i="28"/>
  <c r="BJ81" i="28"/>
  <c r="BJ84" i="28"/>
  <c r="BJ83" i="28"/>
  <c r="BJ72" i="28"/>
  <c r="BJ70" i="28"/>
  <c r="BJ71" i="28"/>
  <c r="BJ69" i="28"/>
  <c r="BJ68" i="28"/>
  <c r="BJ75" i="28"/>
  <c r="BJ77" i="28"/>
  <c r="BJ74" i="28"/>
  <c r="BJ76" i="28"/>
  <c r="BJ63" i="28"/>
  <c r="BJ64" i="28"/>
  <c r="BJ58" i="28"/>
  <c r="BJ59" i="28"/>
  <c r="BJ62" i="28"/>
  <c r="BJ55" i="28"/>
  <c r="BJ56" i="28"/>
  <c r="BJ57" i="28"/>
  <c r="BJ61" i="28"/>
  <c r="BJ50" i="28"/>
  <c r="BJ48" i="28"/>
  <c r="BJ44" i="28"/>
  <c r="BJ43" i="28"/>
  <c r="BJ42" i="28"/>
  <c r="BJ49" i="28"/>
  <c r="BJ51" i="28"/>
  <c r="BJ46" i="28"/>
  <c r="BJ45" i="28"/>
  <c r="BJ32" i="28"/>
  <c r="BJ151" i="28"/>
  <c r="BJ138" i="28"/>
  <c r="BJ99" i="28"/>
  <c r="BJ73" i="28"/>
  <c r="BJ20" i="28"/>
  <c r="BJ22" i="28"/>
  <c r="BJ23" i="28"/>
  <c r="BJ25" i="28"/>
  <c r="BJ17" i="28"/>
  <c r="BJ18" i="28"/>
  <c r="BJ24" i="28"/>
  <c r="BJ34" i="28"/>
  <c r="BJ60" i="28"/>
  <c r="BJ16" i="28"/>
  <c r="BJ19" i="28"/>
  <c r="BJ164" i="28"/>
  <c r="BJ86" i="28"/>
  <c r="BJ112" i="28"/>
  <c r="BJ125" i="28"/>
  <c r="BJ47" i="28"/>
  <c r="BJ21" i="28"/>
  <c r="BJ36" i="28"/>
  <c r="BJ31" i="28"/>
  <c r="BJ37" i="28"/>
  <c r="BJ33" i="28"/>
  <c r="BJ38" i="28"/>
  <c r="BJ29" i="28"/>
  <c r="BJ30" i="28"/>
  <c r="BJ35" i="28"/>
  <c r="BE108" i="2"/>
  <c r="AW108" i="2"/>
  <c r="BA108" i="2"/>
  <c r="BC108" i="2"/>
  <c r="AL108" i="2"/>
  <c r="AU108" i="2"/>
  <c r="BG108" i="2"/>
  <c r="AP108" i="2"/>
  <c r="AY108" i="2"/>
  <c r="AK108" i="2"/>
  <c r="AR108" i="2"/>
  <c r="AT108" i="2"/>
  <c r="BF108" i="2"/>
  <c r="BH108" i="2"/>
  <c r="BJ108" i="2"/>
  <c r="AM108" i="2"/>
  <c r="AX108" i="2"/>
  <c r="AZ108" i="2"/>
  <c r="AO108" i="2"/>
  <c r="BB108" i="2"/>
  <c r="AQ108" i="2"/>
  <c r="AS108" i="2"/>
  <c r="AN108" i="2"/>
  <c r="AV108" i="2"/>
  <c r="BD108" i="2"/>
  <c r="AM39" i="5"/>
  <c r="AB169" i="28"/>
  <c r="AB65" i="28"/>
  <c r="AB117" i="28"/>
  <c r="AB78" i="28"/>
  <c r="AB130" i="28"/>
  <c r="AB104" i="28"/>
  <c r="AB91" i="28"/>
  <c r="AB52" i="28"/>
  <c r="AB39" i="28"/>
  <c r="AB26" i="28"/>
  <c r="AB143" i="28"/>
  <c r="AB156" i="28"/>
  <c r="AX65" i="28"/>
  <c r="AX39" i="5"/>
  <c r="AS91" i="5"/>
  <c r="AM104" i="5"/>
  <c r="AV104" i="5"/>
  <c r="BB78" i="2"/>
  <c r="AL104" i="28"/>
  <c r="AR104" i="2"/>
  <c r="AV39" i="2"/>
  <c r="AV91" i="5"/>
  <c r="AW65" i="5"/>
  <c r="AU52" i="28"/>
  <c r="AS39" i="28"/>
  <c r="AX26" i="5"/>
  <c r="AU52" i="5"/>
  <c r="AU104" i="5"/>
  <c r="BB91" i="2"/>
  <c r="AU104" i="2"/>
  <c r="AV52" i="2"/>
  <c r="AX26" i="2"/>
  <c r="AW78" i="5"/>
  <c r="AU65" i="28"/>
  <c r="AS26" i="28"/>
  <c r="AT113" i="2"/>
  <c r="BJ113" i="2"/>
  <c r="BA113" i="2"/>
  <c r="AK113" i="2"/>
  <c r="AR113" i="2"/>
  <c r="AM113" i="2"/>
  <c r="AV113" i="2"/>
  <c r="AO113" i="2"/>
  <c r="BB113" i="2"/>
  <c r="BD113" i="2"/>
  <c r="AQ113" i="2"/>
  <c r="AL113" i="2"/>
  <c r="AS113" i="2"/>
  <c r="AU113" i="2"/>
  <c r="AW113" i="2"/>
  <c r="BE113" i="2"/>
  <c r="BG113" i="2"/>
  <c r="AN113" i="2"/>
  <c r="BC113" i="2"/>
  <c r="AY113" i="2"/>
  <c r="AP113" i="2"/>
  <c r="AX113" i="2"/>
  <c r="BF113" i="2"/>
  <c r="AZ113" i="2"/>
  <c r="BH113" i="2"/>
  <c r="AQ107" i="28"/>
  <c r="BG107" i="28"/>
  <c r="AO107" i="28"/>
  <c r="AW107" i="28"/>
  <c r="AK107" i="28"/>
  <c r="AX107" i="28"/>
  <c r="AP107" i="28"/>
  <c r="BE107" i="28"/>
  <c r="BF107" i="28"/>
  <c r="AY107" i="28"/>
  <c r="AN107" i="28"/>
  <c r="AV107" i="28"/>
  <c r="BD107" i="28"/>
  <c r="AS107" i="28"/>
  <c r="BA107" i="28"/>
  <c r="AM107" i="28"/>
  <c r="AU107" i="28"/>
  <c r="BC107" i="28"/>
  <c r="AR107" i="28"/>
  <c r="AZ107" i="28"/>
  <c r="BH107" i="28"/>
  <c r="AL107" i="28"/>
  <c r="AT107" i="28"/>
  <c r="BB107" i="28"/>
  <c r="BJ107" i="28"/>
  <c r="AT114" i="28"/>
  <c r="BG114" i="28"/>
  <c r="AM114" i="28"/>
  <c r="AK114" i="28"/>
  <c r="BD114" i="28"/>
  <c r="AP114" i="28"/>
  <c r="AX114" i="28"/>
  <c r="AU114" i="28"/>
  <c r="AN114" i="28"/>
  <c r="AL114" i="28"/>
  <c r="BB114" i="28"/>
  <c r="AS114" i="28"/>
  <c r="AV114" i="28"/>
  <c r="AY114" i="28"/>
  <c r="BJ114" i="28"/>
  <c r="AQ114" i="28"/>
  <c r="AO114" i="28"/>
  <c r="BC114" i="28"/>
  <c r="AR114" i="28"/>
  <c r="AZ114" i="28"/>
  <c r="BH114" i="28"/>
  <c r="AW114" i="28"/>
  <c r="BE114" i="28"/>
  <c r="BA114" i="28"/>
  <c r="BF114" i="28"/>
  <c r="AZ111" i="28"/>
  <c r="BG111" i="28"/>
  <c r="AM111" i="28"/>
  <c r="BH111" i="28"/>
  <c r="AK111" i="28"/>
  <c r="AR111" i="28"/>
  <c r="BA111" i="28"/>
  <c r="AL111" i="28"/>
  <c r="AS111" i="28"/>
  <c r="AY111" i="28"/>
  <c r="AQ111" i="28"/>
  <c r="AP111" i="28"/>
  <c r="AX111" i="28"/>
  <c r="BF111" i="28"/>
  <c r="AU111" i="28"/>
  <c r="BC111" i="28"/>
  <c r="AO111" i="28"/>
  <c r="AW111" i="28"/>
  <c r="BE111" i="28"/>
  <c r="AT111" i="28"/>
  <c r="BB111" i="28"/>
  <c r="BJ111" i="28"/>
  <c r="AN111" i="28"/>
  <c r="AV111" i="28"/>
  <c r="BD111" i="28"/>
  <c r="BH95" i="5"/>
  <c r="BH100" i="5"/>
  <c r="BH97" i="5"/>
  <c r="BH94" i="5"/>
  <c r="BH103" i="5"/>
  <c r="BH96" i="5"/>
  <c r="BH101" i="5"/>
  <c r="BH102" i="5"/>
  <c r="BH88" i="5"/>
  <c r="BH83" i="5"/>
  <c r="BH84" i="5"/>
  <c r="BH90" i="5"/>
  <c r="BH87" i="5"/>
  <c r="BH89" i="5"/>
  <c r="BH82" i="5"/>
  <c r="BH81" i="5"/>
  <c r="BH70" i="5"/>
  <c r="BH74" i="5"/>
  <c r="BH75" i="5"/>
  <c r="BH77" i="5"/>
  <c r="BH71" i="5"/>
  <c r="BH68" i="5"/>
  <c r="BH76" i="5"/>
  <c r="BH69" i="5"/>
  <c r="BH56" i="5"/>
  <c r="BH63" i="5"/>
  <c r="BH55" i="5"/>
  <c r="BH58" i="5"/>
  <c r="BH61" i="5"/>
  <c r="BH62" i="5"/>
  <c r="BH64" i="5"/>
  <c r="BH57" i="5"/>
  <c r="BH50" i="5"/>
  <c r="BH49" i="5"/>
  <c r="BH48" i="5"/>
  <c r="BH45" i="5"/>
  <c r="BH34" i="5"/>
  <c r="BH86" i="5"/>
  <c r="BH33" i="5"/>
  <c r="BH98" i="5"/>
  <c r="BH99" i="5"/>
  <c r="BH137" i="5"/>
  <c r="BH151" i="5"/>
  <c r="BH138" i="5"/>
  <c r="BH163" i="5"/>
  <c r="BH164" i="5"/>
  <c r="BH85" i="5"/>
  <c r="BH111" i="5"/>
  <c r="BH112" i="5"/>
  <c r="BH150" i="5"/>
  <c r="BH124" i="5"/>
  <c r="BH125" i="5"/>
  <c r="BH20" i="5"/>
  <c r="BH72" i="5"/>
  <c r="BH23" i="5"/>
  <c r="BH73" i="5"/>
  <c r="BH24" i="5"/>
  <c r="BH25" i="5"/>
  <c r="BH46" i="5"/>
  <c r="BH59" i="5"/>
  <c r="BH47" i="5"/>
  <c r="BH60" i="5"/>
  <c r="BH16" i="5"/>
  <c r="BH17" i="5"/>
  <c r="BH18" i="5"/>
  <c r="BH19" i="5"/>
  <c r="BH21" i="5"/>
  <c r="BH22" i="5"/>
  <c r="BH35" i="5"/>
  <c r="BH38" i="5"/>
  <c r="BH29" i="5"/>
  <c r="BH37" i="5"/>
  <c r="BH36" i="5"/>
  <c r="BH32" i="5"/>
  <c r="BH30" i="5"/>
  <c r="BH31" i="5"/>
  <c r="BH43" i="5"/>
  <c r="BH44" i="5"/>
  <c r="BH51" i="5"/>
  <c r="BH42" i="5"/>
  <c r="BF103" i="28"/>
  <c r="BF94" i="28"/>
  <c r="BF100" i="28"/>
  <c r="BF101" i="28"/>
  <c r="BF95" i="28"/>
  <c r="BF102" i="28"/>
  <c r="BF96" i="28"/>
  <c r="BF97" i="28"/>
  <c r="BF98" i="28"/>
  <c r="BF89" i="28"/>
  <c r="BF87" i="28"/>
  <c r="BF82" i="28"/>
  <c r="BF90" i="28"/>
  <c r="BF85" i="28"/>
  <c r="BF88" i="28"/>
  <c r="BF81" i="28"/>
  <c r="BF84" i="28"/>
  <c r="BF83" i="28"/>
  <c r="BF72" i="28"/>
  <c r="BF70" i="28"/>
  <c r="BF71" i="28"/>
  <c r="BF69" i="28"/>
  <c r="BF68" i="28"/>
  <c r="BF75" i="28"/>
  <c r="BF77" i="28"/>
  <c r="BF74" i="28"/>
  <c r="BF76" i="28"/>
  <c r="BF63" i="28"/>
  <c r="BF64" i="28"/>
  <c r="BF58" i="28"/>
  <c r="BF59" i="28"/>
  <c r="BF62" i="28"/>
  <c r="BF55" i="28"/>
  <c r="BF56" i="28"/>
  <c r="BF57" i="28"/>
  <c r="BF61" i="28"/>
  <c r="BF50" i="28"/>
  <c r="BF48" i="28"/>
  <c r="BF44" i="28"/>
  <c r="BF43" i="28"/>
  <c r="BF42" i="28"/>
  <c r="BF49" i="28"/>
  <c r="BF51" i="28"/>
  <c r="BF46" i="28"/>
  <c r="BF45" i="28"/>
  <c r="BF32" i="28"/>
  <c r="BF164" i="28"/>
  <c r="BF99" i="28"/>
  <c r="BF47" i="28"/>
  <c r="BF17" i="28"/>
  <c r="BF20" i="28"/>
  <c r="BF73" i="28"/>
  <c r="BF22" i="28"/>
  <c r="BF16" i="28"/>
  <c r="BF18" i="28"/>
  <c r="BF19" i="28"/>
  <c r="BF23" i="28"/>
  <c r="BF24" i="28"/>
  <c r="BF25" i="28"/>
  <c r="BF34" i="28"/>
  <c r="BF151" i="28"/>
  <c r="BF138" i="28"/>
  <c r="BF86" i="28"/>
  <c r="BF112" i="28"/>
  <c r="BF60" i="28"/>
  <c r="BF125" i="28"/>
  <c r="BF21" i="28"/>
  <c r="BF36" i="28"/>
  <c r="BF31" i="28"/>
  <c r="BF37" i="28"/>
  <c r="BF33" i="28"/>
  <c r="BF38" i="28"/>
  <c r="BF29" i="28"/>
  <c r="BF30" i="28"/>
  <c r="BF35" i="28"/>
  <c r="BE95" i="5"/>
  <c r="BE100" i="5"/>
  <c r="BE97" i="5"/>
  <c r="BE94" i="5"/>
  <c r="BE103" i="5"/>
  <c r="BE96" i="5"/>
  <c r="BE101" i="5"/>
  <c r="BE102" i="5"/>
  <c r="BE88" i="5"/>
  <c r="BE83" i="5"/>
  <c r="BE84" i="5"/>
  <c r="BE90" i="5"/>
  <c r="BE87" i="5"/>
  <c r="BE89" i="5"/>
  <c r="BE82" i="5"/>
  <c r="BE81" i="5"/>
  <c r="BE70" i="5"/>
  <c r="BE74" i="5"/>
  <c r="BE75" i="5"/>
  <c r="BE77" i="5"/>
  <c r="BE71" i="5"/>
  <c r="BE68" i="5"/>
  <c r="BE76" i="5"/>
  <c r="BE69" i="5"/>
  <c r="BE56" i="5"/>
  <c r="BE63" i="5"/>
  <c r="BE55" i="5"/>
  <c r="BE58" i="5"/>
  <c r="BE61" i="5"/>
  <c r="BE62" i="5"/>
  <c r="BE64" i="5"/>
  <c r="BE57" i="5"/>
  <c r="BE50" i="5"/>
  <c r="BE49" i="5"/>
  <c r="BE48" i="5"/>
  <c r="BE45" i="5"/>
  <c r="BE33" i="5"/>
  <c r="BE85" i="5"/>
  <c r="BE98" i="5"/>
  <c r="BE99" i="5"/>
  <c r="BE137" i="5"/>
  <c r="BE138" i="5"/>
  <c r="BE164" i="5"/>
  <c r="BE72" i="5"/>
  <c r="BE150" i="5"/>
  <c r="BE124" i="5"/>
  <c r="BE163" i="5"/>
  <c r="BE22" i="5"/>
  <c r="BE25" i="5"/>
  <c r="BE46" i="5"/>
  <c r="BE59" i="5"/>
  <c r="BE47" i="5"/>
  <c r="BE111" i="5"/>
  <c r="BE60" i="5"/>
  <c r="BE112" i="5"/>
  <c r="BE73" i="5"/>
  <c r="BE125" i="5"/>
  <c r="BE16" i="5"/>
  <c r="BE17" i="5"/>
  <c r="BE18" i="5"/>
  <c r="BE19" i="5"/>
  <c r="BE20" i="5"/>
  <c r="BE21" i="5"/>
  <c r="BE23" i="5"/>
  <c r="BE24" i="5"/>
  <c r="BE34" i="5"/>
  <c r="BE86" i="5"/>
  <c r="BE151" i="5"/>
  <c r="BE35" i="5"/>
  <c r="BE38" i="5"/>
  <c r="BE29" i="5"/>
  <c r="BE37" i="5"/>
  <c r="BE36" i="5"/>
  <c r="BE32" i="5"/>
  <c r="BE30" i="5"/>
  <c r="BE31" i="5"/>
  <c r="BE43" i="5"/>
  <c r="BE44" i="5"/>
  <c r="BE51" i="5"/>
  <c r="BE42" i="5"/>
  <c r="AY104" i="28"/>
  <c r="AK39" i="5"/>
  <c r="AX65" i="5"/>
  <c r="AU39" i="5"/>
  <c r="AQ104" i="5"/>
  <c r="AZ104" i="5"/>
  <c r="AZ52" i="5"/>
  <c r="AK104" i="28"/>
  <c r="AM104" i="2"/>
  <c r="AV65" i="2"/>
  <c r="AX39" i="2"/>
  <c r="AW91" i="5"/>
  <c r="AU78" i="28"/>
  <c r="AS52" i="28"/>
  <c r="AW113" i="5"/>
  <c r="BA113" i="5"/>
  <c r="BE113" i="5"/>
  <c r="AK113" i="5"/>
  <c r="AN113" i="5"/>
  <c r="AT113" i="5"/>
  <c r="BF113" i="5"/>
  <c r="BB113" i="5"/>
  <c r="AL113" i="5"/>
  <c r="AO113" i="5"/>
  <c r="BG113" i="5"/>
  <c r="AS113" i="5"/>
  <c r="AR113" i="5"/>
  <c r="AZ113" i="5"/>
  <c r="AQ113" i="5"/>
  <c r="AY113" i="5"/>
  <c r="AV113" i="5"/>
  <c r="BD113" i="5"/>
  <c r="AP113" i="5"/>
  <c r="AX113" i="5"/>
  <c r="BH113" i="5"/>
  <c r="AM113" i="5"/>
  <c r="AU113" i="5"/>
  <c r="BC113" i="5"/>
  <c r="BJ113" i="5"/>
  <c r="AV116" i="2"/>
  <c r="AM116" i="2"/>
  <c r="AT116" i="2"/>
  <c r="BJ116" i="2"/>
  <c r="AO116" i="2"/>
  <c r="AX116" i="2"/>
  <c r="BB116" i="2"/>
  <c r="BD116" i="2"/>
  <c r="BF116" i="2"/>
  <c r="AQ116" i="2"/>
  <c r="AL116" i="2"/>
  <c r="AS116" i="2"/>
  <c r="AU116" i="2"/>
  <c r="AW116" i="2"/>
  <c r="BG116" i="2"/>
  <c r="AN116" i="2"/>
  <c r="BE116" i="2"/>
  <c r="AY116" i="2"/>
  <c r="BA116" i="2"/>
  <c r="BC116" i="2"/>
  <c r="AK116" i="2"/>
  <c r="AP116" i="2"/>
  <c r="AR116" i="2"/>
  <c r="AZ116" i="2"/>
  <c r="BH116" i="2"/>
  <c r="AR112" i="2"/>
  <c r="AK112" i="2"/>
  <c r="AY112" i="2"/>
  <c r="BA112" i="2"/>
  <c r="AT112" i="2"/>
  <c r="BH112" i="2"/>
  <c r="BJ112" i="2"/>
  <c r="AM112" i="2"/>
  <c r="AV112" i="2"/>
  <c r="AZ112" i="2"/>
  <c r="AO112" i="2"/>
  <c r="BB112" i="2"/>
  <c r="BD112" i="2"/>
  <c r="AQ112" i="2"/>
  <c r="AL112" i="2"/>
  <c r="AS112" i="2"/>
  <c r="AU112" i="2"/>
  <c r="AW112" i="2"/>
  <c r="BE112" i="2"/>
  <c r="BG112" i="2"/>
  <c r="AN112" i="2"/>
  <c r="BC112" i="2"/>
  <c r="AP112" i="2"/>
  <c r="AX112" i="2"/>
  <c r="BF112" i="2"/>
  <c r="AI169" i="5"/>
  <c r="AI143" i="5"/>
  <c r="AI104" i="5"/>
  <c r="AI130" i="5"/>
  <c r="AI39" i="5"/>
  <c r="AI52" i="5"/>
  <c r="AI65" i="5"/>
  <c r="AI78" i="5"/>
  <c r="AI26" i="5"/>
  <c r="AI156" i="5"/>
  <c r="AI91" i="5"/>
  <c r="AI117" i="5"/>
  <c r="AG169" i="28"/>
  <c r="AG78" i="28"/>
  <c r="AG104" i="28"/>
  <c r="AG130" i="28"/>
  <c r="AG65" i="28"/>
  <c r="AG39" i="28"/>
  <c r="AG26" i="28"/>
  <c r="AG52" i="28"/>
  <c r="AG117" i="28"/>
  <c r="AG143" i="28"/>
  <c r="AG156" i="28"/>
  <c r="AG91" i="28"/>
  <c r="AF169" i="5"/>
  <c r="AF143" i="5"/>
  <c r="AF104" i="5"/>
  <c r="AF130" i="5"/>
  <c r="AF65" i="5"/>
  <c r="AF52" i="5"/>
  <c r="AF39" i="5"/>
  <c r="AF26" i="5"/>
  <c r="AF117" i="5"/>
  <c r="AF91" i="5"/>
  <c r="AF156" i="5"/>
  <c r="AF78" i="5"/>
  <c r="AF169" i="2"/>
  <c r="AF117" i="2"/>
  <c r="AF65" i="2"/>
  <c r="AF39" i="2"/>
  <c r="AF52" i="2"/>
  <c r="AF26" i="2"/>
  <c r="AF91" i="2"/>
  <c r="AF104" i="2"/>
  <c r="AF156" i="2"/>
  <c r="AF78" i="2"/>
  <c r="AF143" i="2"/>
  <c r="AF130" i="2"/>
  <c r="K169" i="28"/>
  <c r="BE95" i="2"/>
  <c r="BE100" i="2"/>
  <c r="BE103" i="2"/>
  <c r="BE98" i="2"/>
  <c r="BE101" i="2"/>
  <c r="BE102" i="2"/>
  <c r="BE99" i="2"/>
  <c r="BE94" i="2"/>
  <c r="BE96" i="2"/>
  <c r="BE97" i="2"/>
  <c r="BE86" i="2"/>
  <c r="BE84" i="2"/>
  <c r="BE89" i="2"/>
  <c r="BE87" i="2"/>
  <c r="BE82" i="2"/>
  <c r="BE88" i="2"/>
  <c r="BE85" i="2"/>
  <c r="BE90" i="2"/>
  <c r="BE83" i="2"/>
  <c r="BE81" i="2"/>
  <c r="BE77" i="2"/>
  <c r="BE69" i="2"/>
  <c r="BE74" i="2"/>
  <c r="BE71" i="2"/>
  <c r="BE73" i="2"/>
  <c r="BE68" i="2"/>
  <c r="BE72" i="2"/>
  <c r="BE75" i="2"/>
  <c r="BE76" i="2"/>
  <c r="BE70" i="2"/>
  <c r="BE62" i="2"/>
  <c r="BE58" i="2"/>
  <c r="BE55" i="2"/>
  <c r="BE64" i="2"/>
  <c r="BE57" i="2"/>
  <c r="BE59" i="2"/>
  <c r="BE60" i="2"/>
  <c r="BE61" i="2"/>
  <c r="BE56" i="2"/>
  <c r="BE63" i="2"/>
  <c r="BE43" i="2"/>
  <c r="BE48" i="2"/>
  <c r="BE44" i="2"/>
  <c r="BE51" i="2"/>
  <c r="BE49" i="2"/>
  <c r="BE45" i="2"/>
  <c r="BE50" i="2"/>
  <c r="BE46" i="2"/>
  <c r="BE47" i="2"/>
  <c r="BE42" i="2"/>
  <c r="BE29" i="2"/>
  <c r="BE34" i="2"/>
  <c r="BE37" i="2"/>
  <c r="BE32" i="2"/>
  <c r="BE38" i="2"/>
  <c r="BE30" i="2"/>
  <c r="BE33" i="2"/>
  <c r="BE36" i="2"/>
  <c r="BE31" i="2"/>
  <c r="BE35" i="2"/>
  <c r="BE18" i="2"/>
  <c r="BE19" i="2"/>
  <c r="BE17" i="2"/>
  <c r="BE16" i="2"/>
  <c r="BE20" i="2"/>
  <c r="BE25" i="2"/>
  <c r="BE24" i="2"/>
  <c r="BE23" i="2"/>
  <c r="BE22" i="2"/>
  <c r="BE21" i="2"/>
  <c r="AV78" i="28"/>
  <c r="U42" i="18" l="1"/>
  <c r="D43" i="29"/>
  <c r="H42" i="29"/>
  <c r="E43" i="29"/>
  <c r="G43" i="29"/>
  <c r="F43" i="29"/>
  <c r="BE15" i="2"/>
  <c r="BE28" i="2"/>
  <c r="BE41" i="2"/>
  <c r="BE54" i="2"/>
  <c r="BE67" i="2"/>
  <c r="BE80" i="2"/>
  <c r="BE93" i="2"/>
  <c r="BE41" i="5"/>
  <c r="BE28" i="5"/>
  <c r="BE15" i="5"/>
  <c r="BE54" i="5"/>
  <c r="BE67" i="5"/>
  <c r="BE80" i="5"/>
  <c r="BE93" i="5"/>
  <c r="BF28" i="28"/>
  <c r="BF15" i="28"/>
  <c r="BF41" i="28"/>
  <c r="BF54" i="28"/>
  <c r="BF67" i="28"/>
  <c r="BF80" i="28"/>
  <c r="BF93" i="28"/>
  <c r="BH41" i="5"/>
  <c r="BH28" i="5"/>
  <c r="BH15" i="5"/>
  <c r="BH54" i="5"/>
  <c r="BH67" i="5"/>
  <c r="BH80" i="5"/>
  <c r="BH93" i="5"/>
  <c r="BJ106" i="28"/>
  <c r="BB106" i="28"/>
  <c r="AT106" i="28"/>
  <c r="AL106" i="28"/>
  <c r="BH106" i="28"/>
  <c r="AZ106" i="28"/>
  <c r="AR106" i="28"/>
  <c r="BC106" i="28"/>
  <c r="AU106" i="28"/>
  <c r="AM106" i="28"/>
  <c r="BA106" i="28"/>
  <c r="AS106" i="28"/>
  <c r="BD106" i="28"/>
  <c r="AV106" i="28"/>
  <c r="AN106" i="28"/>
  <c r="AY106" i="28"/>
  <c r="BF106" i="28"/>
  <c r="BE106" i="28"/>
  <c r="AP106" i="28"/>
  <c r="AX106" i="28"/>
  <c r="AK106" i="28"/>
  <c r="AW106" i="28"/>
  <c r="AO106" i="28"/>
  <c r="BG106" i="28"/>
  <c r="AQ106" i="28"/>
  <c r="BJ28" i="28"/>
  <c r="BJ15" i="28"/>
  <c r="BJ41" i="28"/>
  <c r="BJ54" i="28"/>
  <c r="BJ67" i="28"/>
  <c r="BJ80" i="28"/>
  <c r="BJ93" i="28"/>
  <c r="Y49" i="18"/>
  <c r="BA28" i="28"/>
  <c r="BA15" i="28"/>
  <c r="BA41" i="28"/>
  <c r="BA54" i="28"/>
  <c r="BA67" i="28"/>
  <c r="BA80" i="28"/>
  <c r="BA93" i="28"/>
  <c r="AA68" i="18"/>
  <c r="AA70" i="18" s="1"/>
  <c r="AB68" i="18"/>
  <c r="AB70" i="18" s="1"/>
  <c r="AC68" i="18"/>
  <c r="AC70" i="18" s="1"/>
  <c r="AD68" i="18"/>
  <c r="AD70" i="18" s="1"/>
  <c r="AE68" i="18"/>
  <c r="AE70" i="18" s="1"/>
  <c r="BF15" i="2"/>
  <c r="BF28" i="2"/>
  <c r="BF41" i="2"/>
  <c r="BF54" i="2"/>
  <c r="BF67" i="2"/>
  <c r="BF80" i="2"/>
  <c r="BF93" i="2"/>
  <c r="BG15" i="2"/>
  <c r="BG28" i="2"/>
  <c r="BG41" i="2"/>
  <c r="BG54" i="2"/>
  <c r="BG67" i="2"/>
  <c r="BG80" i="2"/>
  <c r="BG93" i="2"/>
  <c r="BF41" i="5"/>
  <c r="BF28" i="5"/>
  <c r="BF15" i="5"/>
  <c r="BF54" i="5"/>
  <c r="BF67" i="5"/>
  <c r="BF80" i="5"/>
  <c r="BF93" i="5"/>
  <c r="BD15" i="2"/>
  <c r="BD28" i="2"/>
  <c r="BD41" i="2"/>
  <c r="BD54" i="2"/>
  <c r="BD67" i="2"/>
  <c r="BD80" i="2"/>
  <c r="BD93" i="2"/>
  <c r="BA15" i="2"/>
  <c r="BA28" i="2"/>
  <c r="BA41" i="2"/>
  <c r="BA54" i="2"/>
  <c r="BA67" i="2"/>
  <c r="BA80" i="2"/>
  <c r="BA93" i="2"/>
  <c r="BG28" i="28"/>
  <c r="BG15" i="28"/>
  <c r="BG41" i="28"/>
  <c r="BG54" i="28"/>
  <c r="BG67" i="28"/>
  <c r="BG80" i="28"/>
  <c r="BG93" i="28"/>
  <c r="BJ15" i="2"/>
  <c r="BJ28" i="2"/>
  <c r="BJ41" i="2"/>
  <c r="BJ54" i="2"/>
  <c r="BJ67" i="2"/>
  <c r="BJ80" i="2"/>
  <c r="BJ93" i="2"/>
  <c r="BH28" i="28"/>
  <c r="BH15" i="28"/>
  <c r="BH41" i="28"/>
  <c r="BH54" i="28"/>
  <c r="BH67" i="28"/>
  <c r="BH80" i="28"/>
  <c r="BH93" i="28"/>
  <c r="BJ41" i="5"/>
  <c r="BJ28" i="5"/>
  <c r="Y79" i="18" s="1"/>
  <c r="BJ15" i="5"/>
  <c r="BJ54" i="5"/>
  <c r="BJ67" i="5"/>
  <c r="BJ80" i="5"/>
  <c r="BJ93" i="5"/>
  <c r="Y62" i="18"/>
  <c r="BE28" i="28"/>
  <c r="BE15" i="28"/>
  <c r="BE41" i="28"/>
  <c r="BE54" i="28"/>
  <c r="BE67" i="28"/>
  <c r="BE80" i="28"/>
  <c r="BE93" i="28"/>
  <c r="BC41" i="5"/>
  <c r="BC28" i="5"/>
  <c r="BC15" i="5"/>
  <c r="BC54" i="5"/>
  <c r="BC67" i="5"/>
  <c r="BC80" i="5"/>
  <c r="BC93" i="5"/>
  <c r="BD28" i="28"/>
  <c r="BD15" i="28"/>
  <c r="BD41" i="28"/>
  <c r="BD54" i="28"/>
  <c r="BD67" i="28"/>
  <c r="BD80" i="28"/>
  <c r="BD93" i="28"/>
  <c r="BG41" i="5"/>
  <c r="BG28" i="5"/>
  <c r="BG15" i="5"/>
  <c r="BG54" i="5"/>
  <c r="BG67" i="5"/>
  <c r="BG80" i="5"/>
  <c r="BG93" i="5"/>
  <c r="BA41" i="5"/>
  <c r="BA28" i="5"/>
  <c r="BA15" i="5"/>
  <c r="BA54" i="5"/>
  <c r="BA67" i="5"/>
  <c r="BA80" i="5"/>
  <c r="BA93" i="5"/>
  <c r="BC28" i="28"/>
  <c r="BC15" i="28"/>
  <c r="BC41" i="28"/>
  <c r="BC54" i="28"/>
  <c r="BC67" i="28"/>
  <c r="BC80" i="28"/>
  <c r="BC93" i="28"/>
  <c r="BH15" i="2"/>
  <c r="BH28" i="2"/>
  <c r="BH41" i="2"/>
  <c r="BH54" i="2"/>
  <c r="BH67" i="2"/>
  <c r="BH80" i="2"/>
  <c r="BH93" i="2"/>
  <c r="BF106" i="5"/>
  <c r="AV106" i="5"/>
  <c r="AN106" i="5"/>
  <c r="AY106" i="5"/>
  <c r="AQ106" i="5"/>
  <c r="BG106" i="5"/>
  <c r="AW106" i="5"/>
  <c r="AO106" i="5"/>
  <c r="BE106" i="5"/>
  <c r="AZ106" i="5"/>
  <c r="AR106" i="5"/>
  <c r="BJ106" i="5"/>
  <c r="BA106" i="5"/>
  <c r="AS106" i="5"/>
  <c r="AK106" i="5"/>
  <c r="AL106" i="5"/>
  <c r="AU106" i="5"/>
  <c r="BB106" i="5"/>
  <c r="AX106" i="5"/>
  <c r="AT106" i="5"/>
  <c r="AM106" i="5"/>
  <c r="AP106" i="5"/>
  <c r="BD106" i="5"/>
  <c r="BH106" i="5"/>
  <c r="BC106" i="5"/>
  <c r="BD41" i="5"/>
  <c r="BD28" i="5"/>
  <c r="BD15" i="5"/>
  <c r="BD54" i="5"/>
  <c r="BD67" i="5"/>
  <c r="BD80" i="5"/>
  <c r="BD93" i="5"/>
  <c r="BC15" i="2"/>
  <c r="BC28" i="2"/>
  <c r="BC41" i="2"/>
  <c r="BC54" i="2"/>
  <c r="BC67" i="2"/>
  <c r="BC80" i="2"/>
  <c r="BC93" i="2"/>
  <c r="BA106" i="2"/>
  <c r="BG106" i="2"/>
  <c r="AY106" i="2"/>
  <c r="AQ106" i="2"/>
  <c r="BJ106" i="2"/>
  <c r="BB106" i="2"/>
  <c r="AS106" i="2"/>
  <c r="AO106" i="2"/>
  <c r="AZ106" i="2"/>
  <c r="AX106" i="2"/>
  <c r="BD106" i="2"/>
  <c r="AM106" i="2"/>
  <c r="BH106" i="2"/>
  <c r="BF106" i="2"/>
  <c r="AV106" i="2"/>
  <c r="AT106" i="2"/>
  <c r="AR106" i="2"/>
  <c r="AK106" i="2"/>
  <c r="AP106" i="2"/>
  <c r="AU106" i="2"/>
  <c r="AL106" i="2"/>
  <c r="BC106" i="2"/>
  <c r="AN106" i="2"/>
  <c r="AW106" i="2"/>
  <c r="BE106" i="2"/>
  <c r="S22" i="18"/>
  <c r="S28" i="18"/>
  <c r="BM13" i="2"/>
  <c r="BM13" i="5"/>
  <c r="BN13" i="28"/>
  <c r="BP13" i="5"/>
  <c r="B125" i="2"/>
  <c r="B129" i="2"/>
  <c r="B126" i="5"/>
  <c r="B124" i="28"/>
  <c r="B127" i="28"/>
  <c r="B120" i="28"/>
  <c r="B126" i="2"/>
  <c r="BI13" i="28"/>
  <c r="T28" i="18"/>
  <c r="T22" i="18"/>
  <c r="B121" i="2"/>
  <c r="BR13" i="28"/>
  <c r="BO13" i="2"/>
  <c r="BN13" i="5"/>
  <c r="B123" i="28"/>
  <c r="B122" i="5"/>
  <c r="BO13" i="28"/>
  <c r="B122" i="2"/>
  <c r="B126" i="28"/>
  <c r="B129" i="28"/>
  <c r="B127" i="2"/>
  <c r="BP13" i="28"/>
  <c r="BK13" i="5"/>
  <c r="B127" i="5"/>
  <c r="BR13" i="2"/>
  <c r="BR13" i="5"/>
  <c r="B128" i="5"/>
  <c r="B122" i="28"/>
  <c r="B128" i="2"/>
  <c r="BP13" i="2"/>
  <c r="B128" i="28"/>
  <c r="B123" i="2"/>
  <c r="B121" i="5"/>
  <c r="E55" i="26"/>
  <c r="D52" i="26"/>
  <c r="D60" i="26" s="1"/>
  <c r="BL13" i="2"/>
  <c r="B121" i="28"/>
  <c r="BM13" i="28"/>
  <c r="BL13" i="28"/>
  <c r="BO13" i="5"/>
  <c r="BI13" i="5"/>
  <c r="B129" i="5"/>
  <c r="B120" i="5"/>
  <c r="BI13" i="2"/>
  <c r="BK13" i="28"/>
  <c r="BN13" i="2"/>
  <c r="B120" i="2"/>
  <c r="B123" i="5"/>
  <c r="R28" i="18"/>
  <c r="R22" i="18"/>
  <c r="BL13" i="5"/>
  <c r="BK13" i="2"/>
  <c r="B124" i="2"/>
  <c r="H43" i="29"/>
  <c r="BE26" i="2"/>
  <c r="BE65" i="5"/>
  <c r="AV117" i="28"/>
  <c r="BJ78" i="28"/>
  <c r="BG26" i="28"/>
  <c r="BH65" i="28"/>
  <c r="BE78" i="28"/>
  <c r="BD78" i="28"/>
  <c r="BC52" i="28"/>
  <c r="AY117" i="5"/>
  <c r="AT117" i="5"/>
  <c r="BD78" i="5"/>
  <c r="BG117" i="2"/>
  <c r="AK117" i="2"/>
  <c r="AX126" i="5"/>
  <c r="BF126" i="5"/>
  <c r="AY126" i="5"/>
  <c r="AK126" i="5"/>
  <c r="AT126" i="5"/>
  <c r="BJ126" i="5"/>
  <c r="BE126" i="5"/>
  <c r="AW126" i="5"/>
  <c r="BL126" i="5"/>
  <c r="AL126" i="5"/>
  <c r="AN126" i="5"/>
  <c r="AP126" i="5"/>
  <c r="AR126" i="5"/>
  <c r="AV126" i="5"/>
  <c r="BC126" i="5"/>
  <c r="BH126" i="5"/>
  <c r="AS126" i="5"/>
  <c r="BA126" i="5"/>
  <c r="BK126" i="5"/>
  <c r="AM126" i="5"/>
  <c r="AO126" i="5"/>
  <c r="AQ126" i="5"/>
  <c r="BI126" i="5"/>
  <c r="BP126" i="5"/>
  <c r="AU126" i="5"/>
  <c r="BD126" i="5"/>
  <c r="BN126" i="5"/>
  <c r="AZ126" i="5"/>
  <c r="BB126" i="5"/>
  <c r="BG126" i="5"/>
  <c r="BM126" i="5"/>
  <c r="BO126" i="5"/>
  <c r="BR126" i="5"/>
  <c r="BO111" i="28"/>
  <c r="BO114" i="28"/>
  <c r="BO107" i="28"/>
  <c r="BO110" i="28"/>
  <c r="BO113" i="28"/>
  <c r="BO116" i="28"/>
  <c r="BO109" i="28"/>
  <c r="BO115" i="28"/>
  <c r="BO108" i="28"/>
  <c r="BO103" i="28"/>
  <c r="BO94" i="28"/>
  <c r="BO100" i="28"/>
  <c r="BO101" i="28"/>
  <c r="BO95" i="28"/>
  <c r="BO102" i="28"/>
  <c r="BO96" i="28"/>
  <c r="BO97" i="28"/>
  <c r="BO98" i="28"/>
  <c r="BO89" i="28"/>
  <c r="BO87" i="28"/>
  <c r="BO82" i="28"/>
  <c r="BO90" i="28"/>
  <c r="BO85" i="28"/>
  <c r="BO88" i="28"/>
  <c r="BO81" i="28"/>
  <c r="BO84" i="28"/>
  <c r="BO83" i="28"/>
  <c r="BO72" i="28"/>
  <c r="BO70" i="28"/>
  <c r="BO71" i="28"/>
  <c r="BO69" i="28"/>
  <c r="BO68" i="28"/>
  <c r="BO75" i="28"/>
  <c r="BO77" i="28"/>
  <c r="BO74" i="28"/>
  <c r="BO76" i="28"/>
  <c r="BO63" i="28"/>
  <c r="BO64" i="28"/>
  <c r="BO58" i="28"/>
  <c r="BO59" i="28"/>
  <c r="BO62" i="28"/>
  <c r="BO55" i="28"/>
  <c r="BO56" i="28"/>
  <c r="BO57" i="28"/>
  <c r="BO61" i="28"/>
  <c r="BO50" i="28"/>
  <c r="BO48" i="28"/>
  <c r="BO44" i="28"/>
  <c r="BO43" i="28"/>
  <c r="BO42" i="28"/>
  <c r="BO49" i="28"/>
  <c r="BO51" i="28"/>
  <c r="BO46" i="28"/>
  <c r="BO45" i="28"/>
  <c r="BO32" i="28"/>
  <c r="BO151" i="28"/>
  <c r="BO138" i="28"/>
  <c r="BO86" i="28"/>
  <c r="BO22" i="28"/>
  <c r="BO23" i="28"/>
  <c r="BO60" i="28"/>
  <c r="BO24" i="28"/>
  <c r="BO25" i="28"/>
  <c r="BO73" i="28"/>
  <c r="BO47" i="28"/>
  <c r="BO16" i="28"/>
  <c r="BO34" i="28"/>
  <c r="BO19" i="28"/>
  <c r="BO17" i="28"/>
  <c r="BO18" i="28"/>
  <c r="BO20" i="28"/>
  <c r="BO164" i="28"/>
  <c r="BO99" i="28"/>
  <c r="BO112" i="28"/>
  <c r="BO125" i="28"/>
  <c r="BO21" i="28"/>
  <c r="BO36" i="28"/>
  <c r="BO31" i="28"/>
  <c r="BO37" i="28"/>
  <c r="BO33" i="28"/>
  <c r="BO38" i="28"/>
  <c r="BO29" i="28"/>
  <c r="BO30" i="28"/>
  <c r="BO35" i="28"/>
  <c r="BA128" i="2"/>
  <c r="BG128" i="2"/>
  <c r="AR128" i="2"/>
  <c r="BH128" i="2"/>
  <c r="BO128" i="2"/>
  <c r="AS128" i="2"/>
  <c r="AY128" i="2"/>
  <c r="BP128" i="2"/>
  <c r="AQ128" i="2"/>
  <c r="BI128" i="2"/>
  <c r="AZ128" i="2"/>
  <c r="AK128" i="2"/>
  <c r="AM128" i="2"/>
  <c r="AP128" i="2"/>
  <c r="AX128" i="2"/>
  <c r="BF128" i="2"/>
  <c r="BN128" i="2"/>
  <c r="AU128" i="2"/>
  <c r="BC128" i="2"/>
  <c r="BK128" i="2"/>
  <c r="AO128" i="2"/>
  <c r="AW128" i="2"/>
  <c r="BE128" i="2"/>
  <c r="BM128" i="2"/>
  <c r="AL128" i="2"/>
  <c r="AT128" i="2"/>
  <c r="BB128" i="2"/>
  <c r="BJ128" i="2"/>
  <c r="AN128" i="2"/>
  <c r="AV128" i="2"/>
  <c r="BD128" i="2"/>
  <c r="BL128" i="2"/>
  <c r="BR128" i="2"/>
  <c r="BN124" i="2"/>
  <c r="AK124" i="2"/>
  <c r="BG124" i="2"/>
  <c r="AW124" i="2"/>
  <c r="AX124" i="2"/>
  <c r="BO124" i="2"/>
  <c r="AP124" i="2"/>
  <c r="AN124" i="2"/>
  <c r="BE124" i="2"/>
  <c r="AY124" i="2"/>
  <c r="AQ124" i="2"/>
  <c r="BF124" i="2"/>
  <c r="BM124" i="2"/>
  <c r="AO124" i="2"/>
  <c r="AV124" i="2"/>
  <c r="BD124" i="2"/>
  <c r="BL124" i="2"/>
  <c r="AS124" i="2"/>
  <c r="BA124" i="2"/>
  <c r="BI124" i="2"/>
  <c r="AM124" i="2"/>
  <c r="AU124" i="2"/>
  <c r="BC124" i="2"/>
  <c r="BK124" i="2"/>
  <c r="AR124" i="2"/>
  <c r="AZ124" i="2"/>
  <c r="BH124" i="2"/>
  <c r="BP124" i="2"/>
  <c r="AL124" i="2"/>
  <c r="AT124" i="2"/>
  <c r="BB124" i="2"/>
  <c r="BJ124" i="2"/>
  <c r="BR124" i="2"/>
  <c r="BR111" i="28"/>
  <c r="BR114" i="28"/>
  <c r="BR107" i="28"/>
  <c r="BR110" i="28"/>
  <c r="BR113" i="28"/>
  <c r="BR116" i="28"/>
  <c r="BR109" i="28"/>
  <c r="BR115" i="28"/>
  <c r="BR108" i="28"/>
  <c r="BR103" i="28"/>
  <c r="BR94" i="28"/>
  <c r="BR100" i="28"/>
  <c r="BR101" i="28"/>
  <c r="BR95" i="28"/>
  <c r="BR102" i="28"/>
  <c r="BR96" i="28"/>
  <c r="BR97" i="28"/>
  <c r="BR98" i="28"/>
  <c r="BR89" i="28"/>
  <c r="BR87" i="28"/>
  <c r="BR82" i="28"/>
  <c r="BR90" i="28"/>
  <c r="BR85" i="28"/>
  <c r="BR88" i="28"/>
  <c r="BR81" i="28"/>
  <c r="BR84" i="28"/>
  <c r="BR83" i="28"/>
  <c r="BR72" i="28"/>
  <c r="BR70" i="28"/>
  <c r="BR71" i="28"/>
  <c r="BR69" i="28"/>
  <c r="BR68" i="28"/>
  <c r="BR75" i="28"/>
  <c r="BR77" i="28"/>
  <c r="BR74" i="28"/>
  <c r="BR76" i="28"/>
  <c r="BR63" i="28"/>
  <c r="BR64" i="28"/>
  <c r="BR58" i="28"/>
  <c r="BR59" i="28"/>
  <c r="BR62" i="28"/>
  <c r="BR55" i="28"/>
  <c r="BR56" i="28"/>
  <c r="BR57" i="28"/>
  <c r="BR61" i="28"/>
  <c r="BR50" i="28"/>
  <c r="BR48" i="28"/>
  <c r="BR44" i="28"/>
  <c r="BR43" i="28"/>
  <c r="BR42" i="28"/>
  <c r="BR49" i="28"/>
  <c r="BR51" i="28"/>
  <c r="BR46" i="28"/>
  <c r="BR45" i="28"/>
  <c r="BR32" i="28"/>
  <c r="BR151" i="28"/>
  <c r="BR138" i="28"/>
  <c r="BR164" i="28"/>
  <c r="BR99" i="28"/>
  <c r="BR78" i="28"/>
  <c r="BR60" i="28"/>
  <c r="BR65" i="28"/>
  <c r="BR73" i="28"/>
  <c r="BR52" i="28"/>
  <c r="BR34" i="28"/>
  <c r="BR26" i="28"/>
  <c r="BR19" i="28"/>
  <c r="BR24" i="28"/>
  <c r="BR16" i="28"/>
  <c r="BR47" i="28"/>
  <c r="BR18" i="28"/>
  <c r="BR23" i="28"/>
  <c r="BR39" i="28"/>
  <c r="BR20" i="28"/>
  <c r="BR25" i="28"/>
  <c r="BR17" i="28"/>
  <c r="BR22" i="28"/>
  <c r="BR169" i="28"/>
  <c r="BR143" i="28"/>
  <c r="BR117" i="28"/>
  <c r="BR130" i="28"/>
  <c r="BR156" i="28"/>
  <c r="BR104" i="28"/>
  <c r="BR86" i="28"/>
  <c r="BR91" i="28"/>
  <c r="BR112" i="28"/>
  <c r="BR125" i="28"/>
  <c r="BR21" i="28"/>
  <c r="BR36" i="28"/>
  <c r="BR31" i="28"/>
  <c r="BR37" i="28"/>
  <c r="BR33" i="28"/>
  <c r="BR38" i="28"/>
  <c r="BR29" i="28"/>
  <c r="BR30" i="28"/>
  <c r="BR35" i="28"/>
  <c r="AV117" i="2"/>
  <c r="AN117" i="5"/>
  <c r="BE39" i="2"/>
  <c r="BE78" i="5"/>
  <c r="BH52" i="5"/>
  <c r="BH104" i="5"/>
  <c r="AN117" i="28"/>
  <c r="BJ91" i="28"/>
  <c r="BF26" i="2"/>
  <c r="BD26" i="2"/>
  <c r="BG52" i="28"/>
  <c r="BH78" i="28"/>
  <c r="BE91" i="28"/>
  <c r="BD91" i="28"/>
  <c r="BC65" i="28"/>
  <c r="AQ117" i="5"/>
  <c r="AM117" i="5"/>
  <c r="BD91" i="5"/>
  <c r="AY117" i="2"/>
  <c r="AP117" i="2"/>
  <c r="AL124" i="28"/>
  <c r="BR124" i="28"/>
  <c r="AX124" i="28"/>
  <c r="BI124" i="28"/>
  <c r="AV124" i="28"/>
  <c r="BE124" i="28"/>
  <c r="BG124" i="28"/>
  <c r="AK124" i="28"/>
  <c r="AM124" i="28"/>
  <c r="AO124" i="28"/>
  <c r="AQ124" i="28"/>
  <c r="BC124" i="28"/>
  <c r="AS124" i="28"/>
  <c r="BA124" i="28"/>
  <c r="BN124" i="28"/>
  <c r="BP124" i="28"/>
  <c r="AU124" i="28"/>
  <c r="AZ124" i="28"/>
  <c r="AN124" i="28"/>
  <c r="AP124" i="28"/>
  <c r="BD124" i="28"/>
  <c r="AR124" i="28"/>
  <c r="AW124" i="28"/>
  <c r="BB124" i="28"/>
  <c r="AT124" i="28"/>
  <c r="BO124" i="28"/>
  <c r="AY124" i="28"/>
  <c r="BK124" i="28"/>
  <c r="BM124" i="28"/>
  <c r="BF124" i="28"/>
  <c r="BH124" i="28"/>
  <c r="BJ124" i="28"/>
  <c r="BL124" i="28"/>
  <c r="AZ122" i="2"/>
  <c r="AT122" i="2"/>
  <c r="BJ122" i="2"/>
  <c r="AK122" i="2"/>
  <c r="AR122" i="2"/>
  <c r="BA122" i="2"/>
  <c r="BH122" i="2"/>
  <c r="AL122" i="2"/>
  <c r="AN122" i="2"/>
  <c r="BB122" i="2"/>
  <c r="AS122" i="2"/>
  <c r="BP122" i="2"/>
  <c r="BI122" i="2"/>
  <c r="AQ122" i="2"/>
  <c r="AY122" i="2"/>
  <c r="BG122" i="2"/>
  <c r="BO122" i="2"/>
  <c r="AV122" i="2"/>
  <c r="BD122" i="2"/>
  <c r="BL122" i="2"/>
  <c r="AP122" i="2"/>
  <c r="AX122" i="2"/>
  <c r="BF122" i="2"/>
  <c r="BN122" i="2"/>
  <c r="AM122" i="2"/>
  <c r="AU122" i="2"/>
  <c r="BC122" i="2"/>
  <c r="BK122" i="2"/>
  <c r="AO122" i="2"/>
  <c r="AW122" i="2"/>
  <c r="BE122" i="2"/>
  <c r="BM122" i="2"/>
  <c r="BR122" i="2"/>
  <c r="BP112" i="2"/>
  <c r="BP116" i="2"/>
  <c r="BP113" i="2"/>
  <c r="BP108" i="2"/>
  <c r="BP109" i="2"/>
  <c r="BP114" i="2"/>
  <c r="BP115" i="2"/>
  <c r="BP110" i="2"/>
  <c r="BP107" i="2"/>
  <c r="BP111" i="2"/>
  <c r="BP95" i="2"/>
  <c r="BP100" i="2"/>
  <c r="BP103" i="2"/>
  <c r="BP98" i="2"/>
  <c r="BP101" i="2"/>
  <c r="BP102" i="2"/>
  <c r="BP99" i="2"/>
  <c r="BP94" i="2"/>
  <c r="BP96" i="2"/>
  <c r="BP97" i="2"/>
  <c r="BP86" i="2"/>
  <c r="BP84" i="2"/>
  <c r="BP89" i="2"/>
  <c r="BP87" i="2"/>
  <c r="BP82" i="2"/>
  <c r="BP88" i="2"/>
  <c r="BP85" i="2"/>
  <c r="BP90" i="2"/>
  <c r="BP83" i="2"/>
  <c r="BP81" i="2"/>
  <c r="BP77" i="2"/>
  <c r="BP69" i="2"/>
  <c r="BP74" i="2"/>
  <c r="BP71" i="2"/>
  <c r="BP73" i="2"/>
  <c r="BP68" i="2"/>
  <c r="BP72" i="2"/>
  <c r="BP75" i="2"/>
  <c r="BP76" i="2"/>
  <c r="BP70" i="2"/>
  <c r="BP62" i="2"/>
  <c r="BP58" i="2"/>
  <c r="BP55" i="2"/>
  <c r="BP64" i="2"/>
  <c r="BP57" i="2"/>
  <c r="BP59" i="2"/>
  <c r="BP60" i="2"/>
  <c r="BP61" i="2"/>
  <c r="BP56" i="2"/>
  <c r="BP63" i="2"/>
  <c r="BP43" i="2"/>
  <c r="BP48" i="2"/>
  <c r="BP44" i="2"/>
  <c r="BP51" i="2"/>
  <c r="BP49" i="2"/>
  <c r="BP45" i="2"/>
  <c r="BP50" i="2"/>
  <c r="BP46" i="2"/>
  <c r="BP47" i="2"/>
  <c r="BP42" i="2"/>
  <c r="BP29" i="2"/>
  <c r="BP34" i="2"/>
  <c r="BP37" i="2"/>
  <c r="BP32" i="2"/>
  <c r="BP38" i="2"/>
  <c r="BP30" i="2"/>
  <c r="BP33" i="2"/>
  <c r="BP36" i="2"/>
  <c r="BP31" i="2"/>
  <c r="BP35" i="2"/>
  <c r="BP25" i="2"/>
  <c r="BP24" i="2"/>
  <c r="BP22" i="2"/>
  <c r="BP21" i="2"/>
  <c r="BP19" i="2"/>
  <c r="BP18" i="2"/>
  <c r="BP17" i="2"/>
  <c r="BP16" i="2"/>
  <c r="BP20" i="2"/>
  <c r="BP23" i="2"/>
  <c r="BB39" i="5"/>
  <c r="BD104" i="5"/>
  <c r="BF117" i="5"/>
  <c r="BC91" i="2"/>
  <c r="BE52" i="2"/>
  <c r="BE91" i="5"/>
  <c r="AY117" i="28"/>
  <c r="BJ104" i="28"/>
  <c r="BF39" i="2"/>
  <c r="BD39" i="2"/>
  <c r="BG65" i="28"/>
  <c r="BH91" i="28"/>
  <c r="BE104" i="28"/>
  <c r="BD104" i="28"/>
  <c r="BC78" i="28"/>
  <c r="BG117" i="5"/>
  <c r="AP117" i="5"/>
  <c r="AQ117" i="2"/>
  <c r="AU117" i="2"/>
  <c r="AU127" i="28"/>
  <c r="BE127" i="28"/>
  <c r="AV127" i="28"/>
  <c r="BG127" i="28"/>
  <c r="BJ127" i="28"/>
  <c r="BL127" i="28"/>
  <c r="BN127" i="28"/>
  <c r="AS127" i="28"/>
  <c r="BA127" i="28"/>
  <c r="AX127" i="28"/>
  <c r="BP127" i="28"/>
  <c r="AZ127" i="28"/>
  <c r="BH127" i="28"/>
  <c r="AL127" i="28"/>
  <c r="AN127" i="28"/>
  <c r="AP127" i="28"/>
  <c r="BD127" i="28"/>
  <c r="BF127" i="28"/>
  <c r="AR127" i="28"/>
  <c r="AW127" i="28"/>
  <c r="BB127" i="28"/>
  <c r="AT127" i="28"/>
  <c r="BO127" i="28"/>
  <c r="AY127" i="28"/>
  <c r="BK127" i="28"/>
  <c r="BM127" i="28"/>
  <c r="BR127" i="28"/>
  <c r="BI127" i="28"/>
  <c r="AK127" i="28"/>
  <c r="AM127" i="28"/>
  <c r="AO127" i="28"/>
  <c r="AQ127" i="28"/>
  <c r="BC127" i="28"/>
  <c r="AU126" i="28"/>
  <c r="BI126" i="28"/>
  <c r="BR126" i="28"/>
  <c r="BL126" i="28"/>
  <c r="BN126" i="28"/>
  <c r="BP126" i="28"/>
  <c r="AK126" i="28"/>
  <c r="AM126" i="28"/>
  <c r="AO126" i="28"/>
  <c r="AQ126" i="28"/>
  <c r="BC126" i="28"/>
  <c r="AS126" i="28"/>
  <c r="BA126" i="28"/>
  <c r="AX126" i="28"/>
  <c r="BJ126" i="28"/>
  <c r="AZ126" i="28"/>
  <c r="BH126" i="28"/>
  <c r="AL126" i="28"/>
  <c r="AN126" i="28"/>
  <c r="AP126" i="28"/>
  <c r="BD126" i="28"/>
  <c r="BF126" i="28"/>
  <c r="AR126" i="28"/>
  <c r="AW126" i="28"/>
  <c r="BB126" i="28"/>
  <c r="AT126" i="28"/>
  <c r="BO126" i="28"/>
  <c r="AY126" i="28"/>
  <c r="BK126" i="28"/>
  <c r="BM126" i="28"/>
  <c r="AV126" i="28"/>
  <c r="BE126" i="28"/>
  <c r="BG126" i="28"/>
  <c r="BR128" i="28"/>
  <c r="AM128" i="28"/>
  <c r="AO128" i="28"/>
  <c r="BH128" i="28"/>
  <c r="BJ128" i="28"/>
  <c r="AQ128" i="28"/>
  <c r="AZ128" i="28"/>
  <c r="BC128" i="28"/>
  <c r="AK128" i="28"/>
  <c r="AX128" i="28"/>
  <c r="BP128" i="28"/>
  <c r="AU128" i="28"/>
  <c r="BL128" i="28"/>
  <c r="BN128" i="28"/>
  <c r="AL128" i="28"/>
  <c r="AN128" i="28"/>
  <c r="AP128" i="28"/>
  <c r="BD128" i="28"/>
  <c r="BF128" i="28"/>
  <c r="AR128" i="28"/>
  <c r="AW128" i="28"/>
  <c r="BB128" i="28"/>
  <c r="AT128" i="28"/>
  <c r="BO128" i="28"/>
  <c r="AY128" i="28"/>
  <c r="BK128" i="28"/>
  <c r="BM128" i="28"/>
  <c r="BI128" i="28"/>
  <c r="AV128" i="28"/>
  <c r="BE128" i="28"/>
  <c r="BG128" i="28"/>
  <c r="AS128" i="28"/>
  <c r="BA128" i="28"/>
  <c r="BR112" i="2"/>
  <c r="BR116" i="2"/>
  <c r="BR113" i="2"/>
  <c r="BR108" i="2"/>
  <c r="BR109" i="2"/>
  <c r="BR114" i="2"/>
  <c r="BR115" i="2"/>
  <c r="BR110" i="2"/>
  <c r="BR107" i="2"/>
  <c r="BR111" i="2"/>
  <c r="BR95" i="2"/>
  <c r="BR100" i="2"/>
  <c r="BR103" i="2"/>
  <c r="BR98" i="2"/>
  <c r="BR101" i="2"/>
  <c r="BR102" i="2"/>
  <c r="BR99" i="2"/>
  <c r="BR94" i="2"/>
  <c r="BR96" i="2"/>
  <c r="BR97" i="2"/>
  <c r="BR86" i="2"/>
  <c r="BR84" i="2"/>
  <c r="BR89" i="2"/>
  <c r="BR87" i="2"/>
  <c r="BR82" i="2"/>
  <c r="BR88" i="2"/>
  <c r="BR85" i="2"/>
  <c r="BR90" i="2"/>
  <c r="BR83" i="2"/>
  <c r="BR81" i="2"/>
  <c r="BR77" i="2"/>
  <c r="BR69" i="2"/>
  <c r="BR74" i="2"/>
  <c r="BR71" i="2"/>
  <c r="BR73" i="2"/>
  <c r="BR68" i="2"/>
  <c r="BR72" i="2"/>
  <c r="BR75" i="2"/>
  <c r="BR76" i="2"/>
  <c r="BR70" i="2"/>
  <c r="BR62" i="2"/>
  <c r="BR58" i="2"/>
  <c r="BR55" i="2"/>
  <c r="BR64" i="2"/>
  <c r="BR57" i="2"/>
  <c r="BR59" i="2"/>
  <c r="BR60" i="2"/>
  <c r="BR61" i="2"/>
  <c r="BR56" i="2"/>
  <c r="BR63" i="2"/>
  <c r="BR43" i="2"/>
  <c r="BR48" i="2"/>
  <c r="BR44" i="2"/>
  <c r="BR51" i="2"/>
  <c r="BR49" i="2"/>
  <c r="BR45" i="2"/>
  <c r="BR50" i="2"/>
  <c r="BR46" i="2"/>
  <c r="BR47" i="2"/>
  <c r="BR42" i="2"/>
  <c r="BR29" i="2"/>
  <c r="BR34" i="2"/>
  <c r="BR37" i="2"/>
  <c r="BR32" i="2"/>
  <c r="BR38" i="2"/>
  <c r="BR30" i="2"/>
  <c r="BR33" i="2"/>
  <c r="BR36" i="2"/>
  <c r="BR31" i="2"/>
  <c r="BR35" i="2"/>
  <c r="BR20" i="2"/>
  <c r="BR19" i="2"/>
  <c r="BR18" i="2"/>
  <c r="BR17" i="2"/>
  <c r="BR16" i="2"/>
  <c r="BR25" i="2"/>
  <c r="BR24" i="2"/>
  <c r="BR23" i="2"/>
  <c r="BR22" i="2"/>
  <c r="BR21" i="2"/>
  <c r="BF117" i="2"/>
  <c r="BD65" i="28"/>
  <c r="BE65" i="2"/>
  <c r="BJ117" i="28"/>
  <c r="BF117" i="28"/>
  <c r="BF52" i="2"/>
  <c r="BD52" i="2"/>
  <c r="BG78" i="28"/>
  <c r="BH104" i="28"/>
  <c r="BC91" i="28"/>
  <c r="AW117" i="5"/>
  <c r="BD117" i="5"/>
  <c r="BJ117" i="2"/>
  <c r="AL117" i="2"/>
  <c r="AV120" i="28"/>
  <c r="BR120" i="28"/>
  <c r="AT120" i="28"/>
  <c r="AY120" i="28"/>
  <c r="BI120" i="28"/>
  <c r="BA120" i="28"/>
  <c r="BB120" i="28"/>
  <c r="AS120" i="28"/>
  <c r="AX120" i="28"/>
  <c r="AU120" i="28"/>
  <c r="AZ120" i="28"/>
  <c r="AW120" i="28"/>
  <c r="BJ120" i="28"/>
  <c r="AK120" i="28"/>
  <c r="BK120" i="28"/>
  <c r="BC120" i="28"/>
  <c r="AL120" i="28"/>
  <c r="AM120" i="28"/>
  <c r="AN120" i="28"/>
  <c r="BD120" i="28"/>
  <c r="BO120" i="28"/>
  <c r="BG120" i="28"/>
  <c r="AO120" i="28"/>
  <c r="BM120" i="28"/>
  <c r="AP120" i="28"/>
  <c r="BE120" i="28"/>
  <c r="BP120" i="28"/>
  <c r="BH120" i="28"/>
  <c r="AQ120" i="28"/>
  <c r="BN120" i="28"/>
  <c r="AR120" i="28"/>
  <c r="BF120" i="28"/>
  <c r="BL120" i="28"/>
  <c r="BD129" i="28"/>
  <c r="AL129" i="28"/>
  <c r="BF129" i="28"/>
  <c r="AN129" i="28"/>
  <c r="BH129" i="28"/>
  <c r="AP129" i="28"/>
  <c r="AZ129" i="28"/>
  <c r="BA129" i="28"/>
  <c r="AS129" i="28"/>
  <c r="AX129" i="28"/>
  <c r="BP129" i="28"/>
  <c r="AU129" i="28"/>
  <c r="BL129" i="28"/>
  <c r="BN129" i="28"/>
  <c r="BJ129" i="28"/>
  <c r="AR129" i="28"/>
  <c r="AW129" i="28"/>
  <c r="BB129" i="28"/>
  <c r="AT129" i="28"/>
  <c r="BO129" i="28"/>
  <c r="AY129" i="28"/>
  <c r="BK129" i="28"/>
  <c r="BM129" i="28"/>
  <c r="BI129" i="28"/>
  <c r="AV129" i="28"/>
  <c r="BE129" i="28"/>
  <c r="BG129" i="28"/>
  <c r="BR129" i="28"/>
  <c r="AK129" i="28"/>
  <c r="AM129" i="28"/>
  <c r="AO129" i="28"/>
  <c r="AQ129" i="28"/>
  <c r="BC129" i="28"/>
  <c r="BN123" i="2"/>
  <c r="AK123" i="2"/>
  <c r="BG123" i="2"/>
  <c r="AM123" i="2"/>
  <c r="AO123" i="2"/>
  <c r="AT123" i="2"/>
  <c r="AW123" i="2"/>
  <c r="BD123" i="2"/>
  <c r="AX123" i="2"/>
  <c r="BK123" i="2"/>
  <c r="AU123" i="2"/>
  <c r="BO123" i="2"/>
  <c r="AP123" i="2"/>
  <c r="AL123" i="2"/>
  <c r="AN123" i="2"/>
  <c r="BE123" i="2"/>
  <c r="AS123" i="2"/>
  <c r="BL123" i="2"/>
  <c r="AY123" i="2"/>
  <c r="AV123" i="2"/>
  <c r="AQ123" i="2"/>
  <c r="BF123" i="2"/>
  <c r="BC123" i="2"/>
  <c r="BA123" i="2"/>
  <c r="BI123" i="2"/>
  <c r="AR123" i="2"/>
  <c r="AZ123" i="2"/>
  <c r="BH123" i="2"/>
  <c r="BP123" i="2"/>
  <c r="BM123" i="2"/>
  <c r="BB123" i="2"/>
  <c r="BJ123" i="2"/>
  <c r="BR123" i="2"/>
  <c r="BK111" i="28"/>
  <c r="BK114" i="28"/>
  <c r="BK107" i="28"/>
  <c r="BK110" i="28"/>
  <c r="BK113" i="28"/>
  <c r="BK116" i="28"/>
  <c r="BK109" i="28"/>
  <c r="BK115" i="28"/>
  <c r="BK108" i="28"/>
  <c r="BK103" i="28"/>
  <c r="BK94" i="28"/>
  <c r="BK100" i="28"/>
  <c r="BK101" i="28"/>
  <c r="BK95" i="28"/>
  <c r="BK102" i="28"/>
  <c r="BK96" i="28"/>
  <c r="BK97" i="28"/>
  <c r="BK98" i="28"/>
  <c r="BK89" i="28"/>
  <c r="BK87" i="28"/>
  <c r="BK82" i="28"/>
  <c r="BK90" i="28"/>
  <c r="BK85" i="28"/>
  <c r="BK88" i="28"/>
  <c r="BK81" i="28"/>
  <c r="BK84" i="28"/>
  <c r="BK83" i="28"/>
  <c r="BK72" i="28"/>
  <c r="BK70" i="28"/>
  <c r="BK71" i="28"/>
  <c r="BK69" i="28"/>
  <c r="BK68" i="28"/>
  <c r="BK75" i="28"/>
  <c r="BK77" i="28"/>
  <c r="BK74" i="28"/>
  <c r="BK76" i="28"/>
  <c r="BK63" i="28"/>
  <c r="BK64" i="28"/>
  <c r="BK58" i="28"/>
  <c r="BK59" i="28"/>
  <c r="BK62" i="28"/>
  <c r="BK55" i="28"/>
  <c r="BK56" i="28"/>
  <c r="BK57" i="28"/>
  <c r="BK61" i="28"/>
  <c r="BK50" i="28"/>
  <c r="BK48" i="28"/>
  <c r="BK44" i="28"/>
  <c r="BK43" i="28"/>
  <c r="BK42" i="28"/>
  <c r="BK49" i="28"/>
  <c r="BK51" i="28"/>
  <c r="BK46" i="28"/>
  <c r="BK45" i="28"/>
  <c r="BK32" i="28"/>
  <c r="BK164" i="28"/>
  <c r="BK99" i="28"/>
  <c r="BK86" i="28"/>
  <c r="BK16" i="28"/>
  <c r="BK17" i="28"/>
  <c r="BK34" i="28"/>
  <c r="BK19" i="28"/>
  <c r="BK73" i="28"/>
  <c r="BK47" i="28"/>
  <c r="BK22" i="28"/>
  <c r="BK24" i="28"/>
  <c r="BK18" i="28"/>
  <c r="BK20" i="28"/>
  <c r="BK23" i="28"/>
  <c r="BK25" i="28"/>
  <c r="BK151" i="28"/>
  <c r="BK138" i="28"/>
  <c r="BK112" i="28"/>
  <c r="BK60" i="28"/>
  <c r="BK125" i="28"/>
  <c r="BK21" i="28"/>
  <c r="BK36" i="28"/>
  <c r="BK31" i="28"/>
  <c r="BK37" i="28"/>
  <c r="BK33" i="28"/>
  <c r="BK38" i="28"/>
  <c r="BK29" i="28"/>
  <c r="BK30" i="28"/>
  <c r="BK35" i="28"/>
  <c r="BI111" i="28"/>
  <c r="BI114" i="28"/>
  <c r="BI107" i="28"/>
  <c r="BI110" i="28"/>
  <c r="BI113" i="28"/>
  <c r="BI116" i="28"/>
  <c r="BI109" i="28"/>
  <c r="BI115" i="28"/>
  <c r="BI108" i="28"/>
  <c r="BI103" i="28"/>
  <c r="BI94" i="28"/>
  <c r="BI100" i="28"/>
  <c r="BI101" i="28"/>
  <c r="BI95" i="28"/>
  <c r="BI102" i="28"/>
  <c r="BI96" i="28"/>
  <c r="BI97" i="28"/>
  <c r="BI98" i="28"/>
  <c r="BI89" i="28"/>
  <c r="BI87" i="28"/>
  <c r="BI82" i="28"/>
  <c r="BI90" i="28"/>
  <c r="BI85" i="28"/>
  <c r="BI88" i="28"/>
  <c r="BI81" i="28"/>
  <c r="BI84" i="28"/>
  <c r="BI83" i="28"/>
  <c r="BI72" i="28"/>
  <c r="BI70" i="28"/>
  <c r="BI71" i="28"/>
  <c r="BI69" i="28"/>
  <c r="BI68" i="28"/>
  <c r="BI75" i="28"/>
  <c r="BI77" i="28"/>
  <c r="BI74" i="28"/>
  <c r="BI76" i="28"/>
  <c r="BI63" i="28"/>
  <c r="BI64" i="28"/>
  <c r="BI58" i="28"/>
  <c r="BI59" i="28"/>
  <c r="BI62" i="28"/>
  <c r="BI55" i="28"/>
  <c r="BI56" i="28"/>
  <c r="BI57" i="28"/>
  <c r="BI61" i="28"/>
  <c r="BI50" i="28"/>
  <c r="BI48" i="28"/>
  <c r="BI44" i="28"/>
  <c r="BI43" i="28"/>
  <c r="BI42" i="28"/>
  <c r="BI49" i="28"/>
  <c r="BI51" i="28"/>
  <c r="BI46" i="28"/>
  <c r="BI45" i="28"/>
  <c r="BI32" i="28"/>
  <c r="BI164" i="28"/>
  <c r="BI138" i="28"/>
  <c r="BI73" i="28"/>
  <c r="BI86" i="28"/>
  <c r="BI99" i="28"/>
  <c r="BI60" i="28"/>
  <c r="BI18" i="28"/>
  <c r="BI20" i="28"/>
  <c r="BI16" i="28"/>
  <c r="BI17" i="28"/>
  <c r="BI34" i="28"/>
  <c r="BI19" i="28"/>
  <c r="BI22" i="28"/>
  <c r="BI23" i="28"/>
  <c r="BI24" i="28"/>
  <c r="BI25" i="28"/>
  <c r="BI47" i="28"/>
  <c r="BI151" i="28"/>
  <c r="BI112" i="28"/>
  <c r="BI125" i="28"/>
  <c r="BI21" i="28"/>
  <c r="BI36" i="28"/>
  <c r="BI31" i="28"/>
  <c r="BI37" i="28"/>
  <c r="BI33" i="28"/>
  <c r="BI38" i="28"/>
  <c r="BI29" i="28"/>
  <c r="BI30" i="28"/>
  <c r="BI35" i="28"/>
  <c r="BP127" i="5"/>
  <c r="AY127" i="5"/>
  <c r="BI127" i="5"/>
  <c r="BJ127" i="5"/>
  <c r="BE127" i="5"/>
  <c r="BO127" i="5"/>
  <c r="AL127" i="5"/>
  <c r="AN127" i="5"/>
  <c r="AP127" i="5"/>
  <c r="AR127" i="5"/>
  <c r="AT127" i="5"/>
  <c r="AV127" i="5"/>
  <c r="BC127" i="5"/>
  <c r="BH127" i="5"/>
  <c r="BM127" i="5"/>
  <c r="AS127" i="5"/>
  <c r="BA127" i="5"/>
  <c r="AM127" i="5"/>
  <c r="AO127" i="5"/>
  <c r="AQ127" i="5"/>
  <c r="AK127" i="5"/>
  <c r="AX127" i="5"/>
  <c r="BF127" i="5"/>
  <c r="AU127" i="5"/>
  <c r="BN127" i="5"/>
  <c r="AZ127" i="5"/>
  <c r="BB127" i="5"/>
  <c r="BG127" i="5"/>
  <c r="AW127" i="5"/>
  <c r="BL127" i="5"/>
  <c r="BR127" i="5"/>
  <c r="BD127" i="5"/>
  <c r="BK127" i="5"/>
  <c r="AR125" i="2"/>
  <c r="BD125" i="2"/>
  <c r="AK125" i="2"/>
  <c r="AM125" i="2"/>
  <c r="BA125" i="2"/>
  <c r="BK125" i="2"/>
  <c r="AP125" i="2"/>
  <c r="AU125" i="2"/>
  <c r="AN125" i="2"/>
  <c r="BH125" i="2"/>
  <c r="AL125" i="2"/>
  <c r="AS125" i="2"/>
  <c r="BB125" i="2"/>
  <c r="BL125" i="2"/>
  <c r="AV125" i="2"/>
  <c r="BP125" i="2"/>
  <c r="AQ125" i="2"/>
  <c r="BI125" i="2"/>
  <c r="BC125" i="2"/>
  <c r="AT125" i="2"/>
  <c r="AZ125" i="2"/>
  <c r="AX125" i="2"/>
  <c r="BF125" i="2"/>
  <c r="BN125" i="2"/>
  <c r="AO125" i="2"/>
  <c r="AW125" i="2"/>
  <c r="BE125" i="2"/>
  <c r="BM125" i="2"/>
  <c r="BJ125" i="2"/>
  <c r="AY125" i="2"/>
  <c r="BG125" i="2"/>
  <c r="BO125" i="2"/>
  <c r="BR125" i="2"/>
  <c r="BR129" i="5"/>
  <c r="BH129" i="5"/>
  <c r="AV129" i="5"/>
  <c r="BC129" i="5"/>
  <c r="BM129" i="5"/>
  <c r="BD129" i="5"/>
  <c r="BN129" i="5"/>
  <c r="BO129" i="5"/>
  <c r="BE129" i="5"/>
  <c r="BJ129" i="5"/>
  <c r="AY129" i="5"/>
  <c r="AS129" i="5"/>
  <c r="BA129" i="5"/>
  <c r="AM129" i="5"/>
  <c r="AO129" i="5"/>
  <c r="AQ129" i="5"/>
  <c r="AK129" i="5"/>
  <c r="AX129" i="5"/>
  <c r="BF129" i="5"/>
  <c r="BP129" i="5"/>
  <c r="AU129" i="5"/>
  <c r="BI129" i="5"/>
  <c r="AZ129" i="5"/>
  <c r="BG129" i="5"/>
  <c r="AW129" i="5"/>
  <c r="BL129" i="5"/>
  <c r="AL129" i="5"/>
  <c r="AN129" i="5"/>
  <c r="AP129" i="5"/>
  <c r="AR129" i="5"/>
  <c r="AT129" i="5"/>
  <c r="BB129" i="5"/>
  <c r="BK129" i="5"/>
  <c r="BH52" i="28"/>
  <c r="BR122" i="28"/>
  <c r="AS122" i="28"/>
  <c r="AY122" i="28"/>
  <c r="AV122" i="28"/>
  <c r="BK122" i="28"/>
  <c r="AX122" i="28"/>
  <c r="AU122" i="28"/>
  <c r="AZ122" i="28"/>
  <c r="BN122" i="28"/>
  <c r="BF122" i="28"/>
  <c r="AW122" i="28"/>
  <c r="AK122" i="28"/>
  <c r="AT122" i="28"/>
  <c r="BA122" i="28"/>
  <c r="AO122" i="28"/>
  <c r="BP122" i="28"/>
  <c r="BH122" i="28"/>
  <c r="BC122" i="28"/>
  <c r="AL122" i="28"/>
  <c r="BM122" i="28"/>
  <c r="BO122" i="28"/>
  <c r="BE122" i="28"/>
  <c r="BG122" i="28"/>
  <c r="AN122" i="28"/>
  <c r="AM122" i="28"/>
  <c r="AP122" i="28"/>
  <c r="BL122" i="28"/>
  <c r="BI122" i="28"/>
  <c r="BD122" i="28"/>
  <c r="AR122" i="28"/>
  <c r="BJ122" i="28"/>
  <c r="BB122" i="28"/>
  <c r="AQ122" i="28"/>
  <c r="BE78" i="2"/>
  <c r="BB117" i="28"/>
  <c r="BE117" i="28"/>
  <c r="BA39" i="28"/>
  <c r="BF65" i="2"/>
  <c r="BD65" i="2"/>
  <c r="BG91" i="28"/>
  <c r="BJ52" i="5"/>
  <c r="BC52" i="5"/>
  <c r="BG52" i="5"/>
  <c r="BG104" i="5"/>
  <c r="BC104" i="28"/>
  <c r="AO117" i="5"/>
  <c r="BH117" i="5"/>
  <c r="BB117" i="2"/>
  <c r="BC117" i="2"/>
  <c r="BD126" i="2"/>
  <c r="AK126" i="2"/>
  <c r="AM126" i="2"/>
  <c r="BJ126" i="2"/>
  <c r="BK126" i="2"/>
  <c r="AP126" i="2"/>
  <c r="AU126" i="2"/>
  <c r="AN126" i="2"/>
  <c r="AL126" i="2"/>
  <c r="BB126" i="2"/>
  <c r="BL126" i="2"/>
  <c r="AV126" i="2"/>
  <c r="BC126" i="2"/>
  <c r="AT126" i="2"/>
  <c r="AS126" i="2"/>
  <c r="BA126" i="2"/>
  <c r="BI126" i="2"/>
  <c r="AX126" i="2"/>
  <c r="BF126" i="2"/>
  <c r="BN126" i="2"/>
  <c r="AR126" i="2"/>
  <c r="AZ126" i="2"/>
  <c r="BH126" i="2"/>
  <c r="BP126" i="2"/>
  <c r="AO126" i="2"/>
  <c r="AW126" i="2"/>
  <c r="BE126" i="2"/>
  <c r="BM126" i="2"/>
  <c r="AQ126" i="2"/>
  <c r="AY126" i="2"/>
  <c r="BG126" i="2"/>
  <c r="BO126" i="2"/>
  <c r="BR126" i="2"/>
  <c r="AR127" i="2"/>
  <c r="BA127" i="2"/>
  <c r="BG127" i="2"/>
  <c r="BN127" i="2"/>
  <c r="AP127" i="2"/>
  <c r="AU127" i="2"/>
  <c r="AX127" i="2"/>
  <c r="AN127" i="2"/>
  <c r="BH127" i="2"/>
  <c r="BE127" i="2"/>
  <c r="AS127" i="2"/>
  <c r="AY127" i="2"/>
  <c r="BP127" i="2"/>
  <c r="AQ127" i="2"/>
  <c r="BI127" i="2"/>
  <c r="BF127" i="2"/>
  <c r="BM127" i="2"/>
  <c r="AO127" i="2"/>
  <c r="AZ127" i="2"/>
  <c r="AK127" i="2"/>
  <c r="AM127" i="2"/>
  <c r="AW127" i="2"/>
  <c r="BC127" i="2"/>
  <c r="BK127" i="2"/>
  <c r="AL127" i="2"/>
  <c r="AT127" i="2"/>
  <c r="BB127" i="2"/>
  <c r="BJ127" i="2"/>
  <c r="BO127" i="2"/>
  <c r="AV127" i="2"/>
  <c r="BD127" i="2"/>
  <c r="BL127" i="2"/>
  <c r="BR127" i="2"/>
  <c r="AZ121" i="5"/>
  <c r="AU121" i="5"/>
  <c r="AW121" i="5"/>
  <c r="AT121" i="5"/>
  <c r="AY121" i="5"/>
  <c r="AV121" i="5"/>
  <c r="AS121" i="5"/>
  <c r="BR121" i="5"/>
  <c r="AX121" i="5"/>
  <c r="AM121" i="5"/>
  <c r="BB121" i="5"/>
  <c r="BK121" i="5"/>
  <c r="AR121" i="5"/>
  <c r="BL121" i="5"/>
  <c r="BO121" i="5"/>
  <c r="BM121" i="5"/>
  <c r="BC121" i="5"/>
  <c r="BD121" i="5"/>
  <c r="BG121" i="5"/>
  <c r="BE121" i="5"/>
  <c r="AL121" i="5"/>
  <c r="AQ121" i="5"/>
  <c r="BJ121" i="5"/>
  <c r="AP121" i="5"/>
  <c r="BP121" i="5"/>
  <c r="BN121" i="5"/>
  <c r="BH121" i="5"/>
  <c r="BF121" i="5"/>
  <c r="BI121" i="5"/>
  <c r="AN121" i="5"/>
  <c r="AO121" i="5"/>
  <c r="AK121" i="5"/>
  <c r="BA121" i="5"/>
  <c r="BI112" i="2"/>
  <c r="BI116" i="2"/>
  <c r="BI113" i="2"/>
  <c r="BI108" i="2"/>
  <c r="BI109" i="2"/>
  <c r="BI114" i="2"/>
  <c r="BI115" i="2"/>
  <c r="BI110" i="2"/>
  <c r="BI107" i="2"/>
  <c r="BI111" i="2"/>
  <c r="BI95" i="2"/>
  <c r="BI100" i="2"/>
  <c r="BI103" i="2"/>
  <c r="BI98" i="2"/>
  <c r="BI101" i="2"/>
  <c r="BI102" i="2"/>
  <c r="BI99" i="2"/>
  <c r="BI94" i="2"/>
  <c r="BI96" i="2"/>
  <c r="BI97" i="2"/>
  <c r="BI86" i="2"/>
  <c r="BI84" i="2"/>
  <c r="BI89" i="2"/>
  <c r="BI87" i="2"/>
  <c r="BI82" i="2"/>
  <c r="BI88" i="2"/>
  <c r="BI85" i="2"/>
  <c r="BI90" i="2"/>
  <c r="BI83" i="2"/>
  <c r="BI81" i="2"/>
  <c r="BI77" i="2"/>
  <c r="BI69" i="2"/>
  <c r="BI74" i="2"/>
  <c r="BI71" i="2"/>
  <c r="BI73" i="2"/>
  <c r="BI68" i="2"/>
  <c r="BI72" i="2"/>
  <c r="BI75" i="2"/>
  <c r="BI76" i="2"/>
  <c r="BI70" i="2"/>
  <c r="BI62" i="2"/>
  <c r="BI58" i="2"/>
  <c r="BI55" i="2"/>
  <c r="BI64" i="2"/>
  <c r="BI57" i="2"/>
  <c r="BI59" i="2"/>
  <c r="BI60" i="2"/>
  <c r="BI61" i="2"/>
  <c r="BI56" i="2"/>
  <c r="BI63" i="2"/>
  <c r="BI43" i="2"/>
  <c r="BI48" i="2"/>
  <c r="BI44" i="2"/>
  <c r="BI51" i="2"/>
  <c r="BI49" i="2"/>
  <c r="BI45" i="2"/>
  <c r="BI50" i="2"/>
  <c r="BI46" i="2"/>
  <c r="BI47" i="2"/>
  <c r="BI42" i="2"/>
  <c r="BI29" i="2"/>
  <c r="BI34" i="2"/>
  <c r="BI37" i="2"/>
  <c r="BI32" i="2"/>
  <c r="BI38" i="2"/>
  <c r="BI30" i="2"/>
  <c r="BI33" i="2"/>
  <c r="BI36" i="2"/>
  <c r="BI31" i="2"/>
  <c r="BI35" i="2"/>
  <c r="BI25" i="2"/>
  <c r="BI23" i="2"/>
  <c r="BI24" i="2"/>
  <c r="BI22" i="2"/>
  <c r="BI21" i="2"/>
  <c r="BI20" i="2"/>
  <c r="BI18" i="2"/>
  <c r="BI16" i="2"/>
  <c r="BI19" i="2"/>
  <c r="BI17" i="2"/>
  <c r="AW117" i="2"/>
  <c r="AY128" i="5"/>
  <c r="BH128" i="5"/>
  <c r="AU128" i="5"/>
  <c r="AV128" i="5"/>
  <c r="BC128" i="5"/>
  <c r="AT128" i="5"/>
  <c r="BR128" i="5"/>
  <c r="BE128" i="5"/>
  <c r="BJ128" i="5"/>
  <c r="AS128" i="5"/>
  <c r="BA128" i="5"/>
  <c r="AM128" i="5"/>
  <c r="AO128" i="5"/>
  <c r="AQ128" i="5"/>
  <c r="BK128" i="5"/>
  <c r="AK128" i="5"/>
  <c r="AX128" i="5"/>
  <c r="BF128" i="5"/>
  <c r="BP128" i="5"/>
  <c r="BD128" i="5"/>
  <c r="BN128" i="5"/>
  <c r="AZ128" i="5"/>
  <c r="BB128" i="5"/>
  <c r="BG128" i="5"/>
  <c r="AW128" i="5"/>
  <c r="BL128" i="5"/>
  <c r="AL128" i="5"/>
  <c r="AN128" i="5"/>
  <c r="AP128" i="5"/>
  <c r="AR128" i="5"/>
  <c r="BM128" i="5"/>
  <c r="BO128" i="5"/>
  <c r="BI128" i="5"/>
  <c r="AX117" i="5"/>
  <c r="AP129" i="2"/>
  <c r="AU129" i="2"/>
  <c r="AX129" i="2"/>
  <c r="BK129" i="2"/>
  <c r="AR129" i="2"/>
  <c r="BN129" i="2"/>
  <c r="BD129" i="2"/>
  <c r="AN129" i="2"/>
  <c r="AL129" i="2"/>
  <c r="AS129" i="2"/>
  <c r="BE129" i="2"/>
  <c r="BB129" i="2"/>
  <c r="AV129" i="2"/>
  <c r="BF129" i="2"/>
  <c r="BC129" i="2"/>
  <c r="BM129" i="2"/>
  <c r="AK129" i="2"/>
  <c r="AM129" i="2"/>
  <c r="AO129" i="2"/>
  <c r="AT129" i="2"/>
  <c r="AW129" i="2"/>
  <c r="BJ129" i="2"/>
  <c r="AZ129" i="2"/>
  <c r="BH129" i="2"/>
  <c r="BP129" i="2"/>
  <c r="AQ129" i="2"/>
  <c r="AY129" i="2"/>
  <c r="BG129" i="2"/>
  <c r="BO129" i="2"/>
  <c r="BL129" i="2"/>
  <c r="BA129" i="2"/>
  <c r="BI129" i="2"/>
  <c r="BR129" i="2"/>
  <c r="BE91" i="2"/>
  <c r="AT117" i="28"/>
  <c r="AP117" i="28"/>
  <c r="BA26" i="28"/>
  <c r="BF78" i="2"/>
  <c r="BD78" i="2"/>
  <c r="BG104" i="28"/>
  <c r="BJ39" i="5"/>
  <c r="BE117" i="5"/>
  <c r="BC117" i="5"/>
  <c r="AS117" i="2"/>
  <c r="AN117" i="2"/>
  <c r="AO117" i="2"/>
  <c r="BH39" i="28"/>
  <c r="BG39" i="28"/>
  <c r="BE104" i="2"/>
  <c r="AL117" i="28"/>
  <c r="AX117" i="28"/>
  <c r="BA52" i="28"/>
  <c r="BF91" i="2"/>
  <c r="BD91" i="2"/>
  <c r="BJ26" i="2"/>
  <c r="BJ26" i="5"/>
  <c r="BC26" i="5"/>
  <c r="BA52" i="5"/>
  <c r="BH26" i="2"/>
  <c r="AZ117" i="5"/>
  <c r="BD52" i="5"/>
  <c r="BL111" i="28"/>
  <c r="BL114" i="28"/>
  <c r="BL107" i="28"/>
  <c r="BL110" i="28"/>
  <c r="BL113" i="28"/>
  <c r="BL116" i="28"/>
  <c r="BL109" i="28"/>
  <c r="BL115" i="28"/>
  <c r="BL108" i="28"/>
  <c r="BL103" i="28"/>
  <c r="BL94" i="28"/>
  <c r="BL100" i="28"/>
  <c r="BL101" i="28"/>
  <c r="BL95" i="28"/>
  <c r="BL102" i="28"/>
  <c r="BL96" i="28"/>
  <c r="BL97" i="28"/>
  <c r="BL98" i="28"/>
  <c r="BL89" i="28"/>
  <c r="BL87" i="28"/>
  <c r="BL82" i="28"/>
  <c r="BL90" i="28"/>
  <c r="BL85" i="28"/>
  <c r="BL88" i="28"/>
  <c r="BL81" i="28"/>
  <c r="BL84" i="28"/>
  <c r="BL83" i="28"/>
  <c r="BL72" i="28"/>
  <c r="BL70" i="28"/>
  <c r="BL71" i="28"/>
  <c r="BL69" i="28"/>
  <c r="BL68" i="28"/>
  <c r="BL75" i="28"/>
  <c r="BL77" i="28"/>
  <c r="BL74" i="28"/>
  <c r="BL76" i="28"/>
  <c r="BL63" i="28"/>
  <c r="BL64" i="28"/>
  <c r="BL58" i="28"/>
  <c r="BL59" i="28"/>
  <c r="BL62" i="28"/>
  <c r="BL55" i="28"/>
  <c r="BL56" i="28"/>
  <c r="BL57" i="28"/>
  <c r="BL61" i="28"/>
  <c r="BL50" i="28"/>
  <c r="BL48" i="28"/>
  <c r="BL44" i="28"/>
  <c r="BL43" i="28"/>
  <c r="BL42" i="28"/>
  <c r="BL49" i="28"/>
  <c r="BL51" i="28"/>
  <c r="BL46" i="28"/>
  <c r="BL45" i="28"/>
  <c r="BL32" i="28"/>
  <c r="BL151" i="28"/>
  <c r="BL138" i="28"/>
  <c r="BL99" i="28"/>
  <c r="BL73" i="28"/>
  <c r="BL24" i="28"/>
  <c r="BL47" i="28"/>
  <c r="BL25" i="28"/>
  <c r="BL60" i="28"/>
  <c r="BL16" i="28"/>
  <c r="BL18" i="28"/>
  <c r="BL17" i="28"/>
  <c r="BL19" i="28"/>
  <c r="BL20" i="28"/>
  <c r="BL22" i="28"/>
  <c r="BL23" i="28"/>
  <c r="BL34" i="28"/>
  <c r="BL164" i="28"/>
  <c r="BL86" i="28"/>
  <c r="BL112" i="28"/>
  <c r="BL125" i="28"/>
  <c r="BL21" i="28"/>
  <c r="BL36" i="28"/>
  <c r="BL31" i="28"/>
  <c r="BL37" i="28"/>
  <c r="BL33" i="28"/>
  <c r="BL38" i="28"/>
  <c r="BL29" i="28"/>
  <c r="BL30" i="28"/>
  <c r="BL35" i="28"/>
  <c r="BN111" i="28"/>
  <c r="BN114" i="28"/>
  <c r="BN107" i="28"/>
  <c r="BN110" i="28"/>
  <c r="BN113" i="28"/>
  <c r="BN116" i="28"/>
  <c r="BN109" i="28"/>
  <c r="BN115" i="28"/>
  <c r="BN108" i="28"/>
  <c r="BN103" i="28"/>
  <c r="BN94" i="28"/>
  <c r="BN100" i="28"/>
  <c r="BN101" i="28"/>
  <c r="BN95" i="28"/>
  <c r="BN102" i="28"/>
  <c r="BN96" i="28"/>
  <c r="BN97" i="28"/>
  <c r="BN98" i="28"/>
  <c r="BN89" i="28"/>
  <c r="BN87" i="28"/>
  <c r="BN82" i="28"/>
  <c r="BN90" i="28"/>
  <c r="BN85" i="28"/>
  <c r="BN88" i="28"/>
  <c r="BN81" i="28"/>
  <c r="BN84" i="28"/>
  <c r="BN83" i="28"/>
  <c r="BN72" i="28"/>
  <c r="BN70" i="28"/>
  <c r="BN71" i="28"/>
  <c r="BN69" i="28"/>
  <c r="BN68" i="28"/>
  <c r="BN75" i="28"/>
  <c r="BN77" i="28"/>
  <c r="BN74" i="28"/>
  <c r="BN76" i="28"/>
  <c r="BN63" i="28"/>
  <c r="BN64" i="28"/>
  <c r="BN58" i="28"/>
  <c r="BN59" i="28"/>
  <c r="BN62" i="28"/>
  <c r="BN55" i="28"/>
  <c r="BN56" i="28"/>
  <c r="BN57" i="28"/>
  <c r="BN61" i="28"/>
  <c r="BN50" i="28"/>
  <c r="BN48" i="28"/>
  <c r="BN44" i="28"/>
  <c r="BN43" i="28"/>
  <c r="BN42" i="28"/>
  <c r="BN49" i="28"/>
  <c r="BN51" i="28"/>
  <c r="BN46" i="28"/>
  <c r="BN45" i="28"/>
  <c r="BN32" i="28"/>
  <c r="BN164" i="28"/>
  <c r="BN73" i="28"/>
  <c r="BN86" i="28"/>
  <c r="BN47" i="28"/>
  <c r="BN17" i="28"/>
  <c r="BN20" i="28"/>
  <c r="BN22" i="28"/>
  <c r="BN25" i="28"/>
  <c r="BN34" i="28"/>
  <c r="BN16" i="28"/>
  <c r="BN18" i="28"/>
  <c r="BN19" i="28"/>
  <c r="BN23" i="28"/>
  <c r="BN24" i="28"/>
  <c r="BN151" i="28"/>
  <c r="BN138" i="28"/>
  <c r="BN99" i="28"/>
  <c r="BN112" i="28"/>
  <c r="BN60" i="28"/>
  <c r="BN125" i="28"/>
  <c r="BN21" i="28"/>
  <c r="BN36" i="28"/>
  <c r="BN31" i="28"/>
  <c r="BN37" i="28"/>
  <c r="BN33" i="28"/>
  <c r="BN38" i="28"/>
  <c r="BN29" i="28"/>
  <c r="BN30" i="28"/>
  <c r="BN35" i="28"/>
  <c r="BO113" i="5"/>
  <c r="BO109" i="5"/>
  <c r="BO114" i="5"/>
  <c r="BO115" i="5"/>
  <c r="BO108" i="5"/>
  <c r="BO116" i="5"/>
  <c r="BO107" i="5"/>
  <c r="BO110" i="5"/>
  <c r="BO95" i="5"/>
  <c r="BO100" i="5"/>
  <c r="BO97" i="5"/>
  <c r="BO94" i="5"/>
  <c r="BO103" i="5"/>
  <c r="BO96" i="5"/>
  <c r="BO101" i="5"/>
  <c r="BO102" i="5"/>
  <c r="BO88" i="5"/>
  <c r="BO83" i="5"/>
  <c r="BO84" i="5"/>
  <c r="BO90" i="5"/>
  <c r="BO87" i="5"/>
  <c r="BO89" i="5"/>
  <c r="BO82" i="5"/>
  <c r="BO81" i="5"/>
  <c r="BO70" i="5"/>
  <c r="BO74" i="5"/>
  <c r="BO75" i="5"/>
  <c r="BO77" i="5"/>
  <c r="BO71" i="5"/>
  <c r="BO68" i="5"/>
  <c r="BO76" i="5"/>
  <c r="BO69" i="5"/>
  <c r="BO56" i="5"/>
  <c r="BO63" i="5"/>
  <c r="BO55" i="5"/>
  <c r="BO58" i="5"/>
  <c r="BO61" i="5"/>
  <c r="BO62" i="5"/>
  <c r="BO64" i="5"/>
  <c r="BO57" i="5"/>
  <c r="BO50" i="5"/>
  <c r="BO49" i="5"/>
  <c r="BO48" i="5"/>
  <c r="BO45" i="5"/>
  <c r="BO34" i="5"/>
  <c r="BO33" i="5"/>
  <c r="BO138" i="5"/>
  <c r="BO85" i="5"/>
  <c r="BO137" i="5"/>
  <c r="BO150" i="5"/>
  <c r="BO98" i="5"/>
  <c r="BO163" i="5"/>
  <c r="BO99" i="5"/>
  <c r="BO164" i="5"/>
  <c r="BO59" i="5"/>
  <c r="BO124" i="5"/>
  <c r="BO151" i="5"/>
  <c r="BO46" i="5"/>
  <c r="BO47" i="5"/>
  <c r="BO111" i="5"/>
  <c r="BO112" i="5"/>
  <c r="BO72" i="5"/>
  <c r="BO16" i="5"/>
  <c r="BO73" i="5"/>
  <c r="BO17" i="5"/>
  <c r="BO60" i="5"/>
  <c r="BO18" i="5"/>
  <c r="BO125" i="5"/>
  <c r="BO19" i="5"/>
  <c r="BO20" i="5"/>
  <c r="BO21" i="5"/>
  <c r="BO22" i="5"/>
  <c r="BO23" i="5"/>
  <c r="BO24" i="5"/>
  <c r="BO25" i="5"/>
  <c r="BO86" i="5"/>
  <c r="BO35" i="5"/>
  <c r="BO38" i="5"/>
  <c r="BO29" i="5"/>
  <c r="BO37" i="5"/>
  <c r="BO36" i="5"/>
  <c r="BO32" i="5"/>
  <c r="BO30" i="5"/>
  <c r="BO31" i="5"/>
  <c r="BO43" i="5"/>
  <c r="BO44" i="5"/>
  <c r="BO51" i="5"/>
  <c r="BO42" i="5"/>
  <c r="BE26" i="28"/>
  <c r="BC26" i="28"/>
  <c r="BA117" i="2"/>
  <c r="BE52" i="5"/>
  <c r="BE104" i="5"/>
  <c r="BH26" i="5"/>
  <c r="BH117" i="28"/>
  <c r="AK117" i="28"/>
  <c r="BA65" i="28"/>
  <c r="BF104" i="2"/>
  <c r="BF26" i="5"/>
  <c r="BD104" i="2"/>
  <c r="BJ39" i="2"/>
  <c r="BJ65" i="5"/>
  <c r="BC65" i="5"/>
  <c r="BH39" i="2"/>
  <c r="AR117" i="5"/>
  <c r="AZ117" i="2"/>
  <c r="BE117" i="2"/>
  <c r="BL112" i="2"/>
  <c r="BL116" i="2"/>
  <c r="BL113" i="2"/>
  <c r="BL108" i="2"/>
  <c r="BL109" i="2"/>
  <c r="BL114" i="2"/>
  <c r="BL115" i="2"/>
  <c r="BL110" i="2"/>
  <c r="BL107" i="2"/>
  <c r="BL111" i="2"/>
  <c r="BL95" i="2"/>
  <c r="BL100" i="2"/>
  <c r="BL103" i="2"/>
  <c r="BL98" i="2"/>
  <c r="BL101" i="2"/>
  <c r="BL102" i="2"/>
  <c r="BL99" i="2"/>
  <c r="BL94" i="2"/>
  <c r="BL96" i="2"/>
  <c r="BL97" i="2"/>
  <c r="BL86" i="2"/>
  <c r="BL84" i="2"/>
  <c r="BL89" i="2"/>
  <c r="BL87" i="2"/>
  <c r="BL82" i="2"/>
  <c r="BL88" i="2"/>
  <c r="BL85" i="2"/>
  <c r="BL90" i="2"/>
  <c r="BL83" i="2"/>
  <c r="BL81" i="2"/>
  <c r="BL77" i="2"/>
  <c r="BL69" i="2"/>
  <c r="BL74" i="2"/>
  <c r="BL71" i="2"/>
  <c r="BL73" i="2"/>
  <c r="BL68" i="2"/>
  <c r="BL72" i="2"/>
  <c r="BL75" i="2"/>
  <c r="BL76" i="2"/>
  <c r="BL70" i="2"/>
  <c r="BL62" i="2"/>
  <c r="BL58" i="2"/>
  <c r="BL55" i="2"/>
  <c r="BL64" i="2"/>
  <c r="BL57" i="2"/>
  <c r="BL59" i="2"/>
  <c r="BL60" i="2"/>
  <c r="BL61" i="2"/>
  <c r="BL56" i="2"/>
  <c r="BL63" i="2"/>
  <c r="BL43" i="2"/>
  <c r="BL48" i="2"/>
  <c r="BL44" i="2"/>
  <c r="BL51" i="2"/>
  <c r="BL49" i="2"/>
  <c r="BL45" i="2"/>
  <c r="BL50" i="2"/>
  <c r="BL46" i="2"/>
  <c r="BL47" i="2"/>
  <c r="BL42" i="2"/>
  <c r="BL29" i="2"/>
  <c r="BL34" i="2"/>
  <c r="BL37" i="2"/>
  <c r="BL32" i="2"/>
  <c r="BL38" i="2"/>
  <c r="BL30" i="2"/>
  <c r="BL33" i="2"/>
  <c r="BL36" i="2"/>
  <c r="BL31" i="2"/>
  <c r="BL35" i="2"/>
  <c r="BL23" i="2"/>
  <c r="BL21" i="2"/>
  <c r="BL20" i="2"/>
  <c r="BL22" i="2"/>
  <c r="BL19" i="2"/>
  <c r="BL18" i="2"/>
  <c r="BL17" i="2"/>
  <c r="BL16" i="2"/>
  <c r="BL25" i="2"/>
  <c r="BL24" i="2"/>
  <c r="BN112" i="2"/>
  <c r="BN116" i="2"/>
  <c r="BN113" i="2"/>
  <c r="BN108" i="2"/>
  <c r="BN109" i="2"/>
  <c r="BN114" i="2"/>
  <c r="BN115" i="2"/>
  <c r="BN110" i="2"/>
  <c r="BN107" i="2"/>
  <c r="BN111" i="2"/>
  <c r="BN95" i="2"/>
  <c r="BN100" i="2"/>
  <c r="BN103" i="2"/>
  <c r="BN98" i="2"/>
  <c r="BN101" i="2"/>
  <c r="BN102" i="2"/>
  <c r="BN99" i="2"/>
  <c r="BN94" i="2"/>
  <c r="BN96" i="2"/>
  <c r="BN97" i="2"/>
  <c r="BN86" i="2"/>
  <c r="BN84" i="2"/>
  <c r="BN89" i="2"/>
  <c r="BN87" i="2"/>
  <c r="BN82" i="2"/>
  <c r="BN88" i="2"/>
  <c r="BN85" i="2"/>
  <c r="BN90" i="2"/>
  <c r="BN83" i="2"/>
  <c r="BN81" i="2"/>
  <c r="BN77" i="2"/>
  <c r="BN69" i="2"/>
  <c r="BN74" i="2"/>
  <c r="BN71" i="2"/>
  <c r="BN73" i="2"/>
  <c r="BN68" i="2"/>
  <c r="BN72" i="2"/>
  <c r="BN75" i="2"/>
  <c r="BN76" i="2"/>
  <c r="BN70" i="2"/>
  <c r="BN62" i="2"/>
  <c r="BN58" i="2"/>
  <c r="BN55" i="2"/>
  <c r="BN64" i="2"/>
  <c r="BN57" i="2"/>
  <c r="BN59" i="2"/>
  <c r="BN60" i="2"/>
  <c r="BN61" i="2"/>
  <c r="BN56" i="2"/>
  <c r="BN63" i="2"/>
  <c r="BN43" i="2"/>
  <c r="BN48" i="2"/>
  <c r="BN44" i="2"/>
  <c r="BN51" i="2"/>
  <c r="BN49" i="2"/>
  <c r="BN45" i="2"/>
  <c r="BN50" i="2"/>
  <c r="BN46" i="2"/>
  <c r="BN47" i="2"/>
  <c r="BN42" i="2"/>
  <c r="BN29" i="2"/>
  <c r="BN34" i="2"/>
  <c r="BN37" i="2"/>
  <c r="BN32" i="2"/>
  <c r="BN38" i="2"/>
  <c r="BN30" i="2"/>
  <c r="BN33" i="2"/>
  <c r="BN36" i="2"/>
  <c r="BN31" i="2"/>
  <c r="BN35" i="2"/>
  <c r="BN25" i="2"/>
  <c r="BN24" i="2"/>
  <c r="BN23" i="2"/>
  <c r="BN22" i="2"/>
  <c r="BN21" i="2"/>
  <c r="BN20" i="2"/>
  <c r="BN18" i="2"/>
  <c r="BN17" i="2"/>
  <c r="BN16" i="2"/>
  <c r="BN19" i="2"/>
  <c r="BC39" i="2"/>
  <c r="AM117" i="2"/>
  <c r="BM111" i="28"/>
  <c r="BM114" i="28"/>
  <c r="BM107" i="28"/>
  <c r="BM110" i="28"/>
  <c r="BM113" i="28"/>
  <c r="BM116" i="28"/>
  <c r="BM109" i="28"/>
  <c r="BM115" i="28"/>
  <c r="BM108" i="28"/>
  <c r="BM103" i="28"/>
  <c r="BM94" i="28"/>
  <c r="BM100" i="28"/>
  <c r="BM101" i="28"/>
  <c r="BM95" i="28"/>
  <c r="BM102" i="28"/>
  <c r="BM96" i="28"/>
  <c r="BM97" i="28"/>
  <c r="BM98" i="28"/>
  <c r="BM89" i="28"/>
  <c r="BM87" i="28"/>
  <c r="BM82" i="28"/>
  <c r="BM90" i="28"/>
  <c r="BM85" i="28"/>
  <c r="BM88" i="28"/>
  <c r="BM81" i="28"/>
  <c r="BM84" i="28"/>
  <c r="BM83" i="28"/>
  <c r="BM72" i="28"/>
  <c r="BM70" i="28"/>
  <c r="BM71" i="28"/>
  <c r="BM69" i="28"/>
  <c r="BM68" i="28"/>
  <c r="BM75" i="28"/>
  <c r="BM77" i="28"/>
  <c r="BM74" i="28"/>
  <c r="BM76" i="28"/>
  <c r="BM63" i="28"/>
  <c r="BM64" i="28"/>
  <c r="BM58" i="28"/>
  <c r="BM59" i="28"/>
  <c r="BM62" i="28"/>
  <c r="BM55" i="28"/>
  <c r="BM56" i="28"/>
  <c r="BM57" i="28"/>
  <c r="BM61" i="28"/>
  <c r="BM50" i="28"/>
  <c r="BM48" i="28"/>
  <c r="BM44" i="28"/>
  <c r="BM43" i="28"/>
  <c r="BM42" i="28"/>
  <c r="BM49" i="28"/>
  <c r="BM51" i="28"/>
  <c r="BM46" i="28"/>
  <c r="BM45" i="28"/>
  <c r="BM32" i="28"/>
  <c r="BM138" i="28"/>
  <c r="BM99" i="28"/>
  <c r="BM18" i="28"/>
  <c r="BM19" i="28"/>
  <c r="BM20" i="28"/>
  <c r="BM23" i="28"/>
  <c r="BM16" i="28"/>
  <c r="BM17" i="28"/>
  <c r="BM24" i="28"/>
  <c r="BM25" i="28"/>
  <c r="BM60" i="28"/>
  <c r="BM22" i="28"/>
  <c r="BM164" i="28"/>
  <c r="BM151" i="28"/>
  <c r="BM73" i="28"/>
  <c r="BM86" i="28"/>
  <c r="BM112" i="28"/>
  <c r="BM125" i="28"/>
  <c r="BM47" i="28"/>
  <c r="BM34" i="28"/>
  <c r="BM21" i="28"/>
  <c r="BM36" i="28"/>
  <c r="BM31" i="28"/>
  <c r="BM37" i="28"/>
  <c r="BM33" i="28"/>
  <c r="BM38" i="28"/>
  <c r="BM29" i="28"/>
  <c r="BM30" i="28"/>
  <c r="BM35" i="28"/>
  <c r="BN113" i="5"/>
  <c r="BN109" i="5"/>
  <c r="BN114" i="5"/>
  <c r="BN115" i="5"/>
  <c r="BN108" i="5"/>
  <c r="BN116" i="5"/>
  <c r="BN107" i="5"/>
  <c r="BN110" i="5"/>
  <c r="BN95" i="5"/>
  <c r="BN100" i="5"/>
  <c r="BN97" i="5"/>
  <c r="BN94" i="5"/>
  <c r="BN103" i="5"/>
  <c r="BN96" i="5"/>
  <c r="BN101" i="5"/>
  <c r="BN102" i="5"/>
  <c r="BN88" i="5"/>
  <c r="BN83" i="5"/>
  <c r="BN84" i="5"/>
  <c r="BN90" i="5"/>
  <c r="BN87" i="5"/>
  <c r="BN89" i="5"/>
  <c r="BN82" i="5"/>
  <c r="BN81" i="5"/>
  <c r="BN70" i="5"/>
  <c r="BN74" i="5"/>
  <c r="BN75" i="5"/>
  <c r="BN77" i="5"/>
  <c r="BN71" i="5"/>
  <c r="BN68" i="5"/>
  <c r="BN76" i="5"/>
  <c r="BN69" i="5"/>
  <c r="BN56" i="5"/>
  <c r="BN63" i="5"/>
  <c r="BN55" i="5"/>
  <c r="BN58" i="5"/>
  <c r="BN61" i="5"/>
  <c r="BN62" i="5"/>
  <c r="BN64" i="5"/>
  <c r="BN57" i="5"/>
  <c r="BN50" i="5"/>
  <c r="BN49" i="5"/>
  <c r="BN48" i="5"/>
  <c r="BN45" i="5"/>
  <c r="BN34" i="5"/>
  <c r="BN98" i="5"/>
  <c r="BN99" i="5"/>
  <c r="BN137" i="5"/>
  <c r="BN85" i="5"/>
  <c r="BN33" i="5"/>
  <c r="BN138" i="5"/>
  <c r="BN163" i="5"/>
  <c r="BN164" i="5"/>
  <c r="BN150" i="5"/>
  <c r="BN124" i="5"/>
  <c r="BN151" i="5"/>
  <c r="BN125" i="5"/>
  <c r="BN111" i="5"/>
  <c r="BN112" i="5"/>
  <c r="BN16" i="5"/>
  <c r="BN59" i="5"/>
  <c r="BN60" i="5"/>
  <c r="BN19" i="5"/>
  <c r="BN20" i="5"/>
  <c r="BN21" i="5"/>
  <c r="BN22" i="5"/>
  <c r="BN23" i="5"/>
  <c r="BN24" i="5"/>
  <c r="BN72" i="5"/>
  <c r="BN47" i="5"/>
  <c r="BN73" i="5"/>
  <c r="BN17" i="5"/>
  <c r="BN18" i="5"/>
  <c r="BN25" i="5"/>
  <c r="BN46" i="5"/>
  <c r="BN86" i="5"/>
  <c r="BN35" i="5"/>
  <c r="BN38" i="5"/>
  <c r="BN29" i="5"/>
  <c r="BN37" i="5"/>
  <c r="BN36" i="5"/>
  <c r="BN32" i="5"/>
  <c r="BN30" i="5"/>
  <c r="BN31" i="5"/>
  <c r="BN43" i="5"/>
  <c r="BN44" i="5"/>
  <c r="BN51" i="5"/>
  <c r="BN42" i="5"/>
  <c r="BI113" i="5"/>
  <c r="BI109" i="5"/>
  <c r="BI114" i="5"/>
  <c r="BI115" i="5"/>
  <c r="BI108" i="5"/>
  <c r="BI116" i="5"/>
  <c r="BI107" i="5"/>
  <c r="BI110" i="5"/>
  <c r="BI95" i="5"/>
  <c r="BI100" i="5"/>
  <c r="BI97" i="5"/>
  <c r="BI94" i="5"/>
  <c r="BI103" i="5"/>
  <c r="BI96" i="5"/>
  <c r="BI101" i="5"/>
  <c r="BI102" i="5"/>
  <c r="BI88" i="5"/>
  <c r="BI83" i="5"/>
  <c r="BI84" i="5"/>
  <c r="BI90" i="5"/>
  <c r="BI87" i="5"/>
  <c r="BI89" i="5"/>
  <c r="BI82" i="5"/>
  <c r="BI81" i="5"/>
  <c r="BI70" i="5"/>
  <c r="BI74" i="5"/>
  <c r="BI75" i="5"/>
  <c r="BI77" i="5"/>
  <c r="BI71" i="5"/>
  <c r="BI68" i="5"/>
  <c r="BI76" i="5"/>
  <c r="BI69" i="5"/>
  <c r="BI56" i="5"/>
  <c r="BI63" i="5"/>
  <c r="BI55" i="5"/>
  <c r="BI58" i="5"/>
  <c r="BI61" i="5"/>
  <c r="BI62" i="5"/>
  <c r="BI64" i="5"/>
  <c r="BI57" i="5"/>
  <c r="BI50" i="5"/>
  <c r="BI49" i="5"/>
  <c r="BI48" i="5"/>
  <c r="BI45" i="5"/>
  <c r="BI33" i="5"/>
  <c r="BI34" i="5"/>
  <c r="BI163" i="5"/>
  <c r="BI150" i="5"/>
  <c r="BI124" i="5"/>
  <c r="BI125" i="5"/>
  <c r="BI111" i="5"/>
  <c r="BI164" i="5"/>
  <c r="BI112" i="5"/>
  <c r="BI98" i="5"/>
  <c r="BI137" i="5"/>
  <c r="BI138" i="5"/>
  <c r="BI151" i="5"/>
  <c r="BI59" i="5"/>
  <c r="BI47" i="5"/>
  <c r="BI60" i="5"/>
  <c r="BI17" i="5"/>
  <c r="BI18" i="5"/>
  <c r="BI19" i="5"/>
  <c r="BI99" i="5"/>
  <c r="BI20" i="5"/>
  <c r="BI21" i="5"/>
  <c r="BI85" i="5"/>
  <c r="BI22" i="5"/>
  <c r="BI86" i="5"/>
  <c r="BI72" i="5"/>
  <c r="BI73" i="5"/>
  <c r="BI46" i="5"/>
  <c r="BI16" i="5"/>
  <c r="BI23" i="5"/>
  <c r="BI24" i="5"/>
  <c r="BI25" i="5"/>
  <c r="BI35" i="5"/>
  <c r="BI38" i="5"/>
  <c r="BI29" i="5"/>
  <c r="BI37" i="5"/>
  <c r="BI36" i="5"/>
  <c r="BI32" i="5"/>
  <c r="BI30" i="5"/>
  <c r="BI31" i="5"/>
  <c r="BI43" i="5"/>
  <c r="BI44" i="5"/>
  <c r="BI51" i="5"/>
  <c r="BI42" i="5"/>
  <c r="BF104" i="5"/>
  <c r="AZ117" i="28"/>
  <c r="AW117" i="28"/>
  <c r="BA78" i="28"/>
  <c r="BG26" i="2"/>
  <c r="BF65" i="5"/>
  <c r="BA26" i="2"/>
  <c r="BJ52" i="2"/>
  <c r="BJ78" i="5"/>
  <c r="BC78" i="5"/>
  <c r="BA26" i="5"/>
  <c r="BH52" i="2"/>
  <c r="BJ117" i="5"/>
  <c r="BC26" i="2"/>
  <c r="AX117" i="2"/>
  <c r="BP111" i="28"/>
  <c r="BP114" i="28"/>
  <c r="BP107" i="28"/>
  <c r="BP110" i="28"/>
  <c r="BP113" i="28"/>
  <c r="BP116" i="28"/>
  <c r="BP109" i="28"/>
  <c r="BP115" i="28"/>
  <c r="BP108" i="28"/>
  <c r="BP103" i="28"/>
  <c r="BP94" i="28"/>
  <c r="BP100" i="28"/>
  <c r="BP101" i="28"/>
  <c r="BP95" i="28"/>
  <c r="BP102" i="28"/>
  <c r="BP96" i="28"/>
  <c r="BP97" i="28"/>
  <c r="BP98" i="28"/>
  <c r="BP89" i="28"/>
  <c r="BP87" i="28"/>
  <c r="BP82" i="28"/>
  <c r="BP90" i="28"/>
  <c r="BP85" i="28"/>
  <c r="BP88" i="28"/>
  <c r="BP81" i="28"/>
  <c r="BP84" i="28"/>
  <c r="BP83" i="28"/>
  <c r="BP72" i="28"/>
  <c r="BP70" i="28"/>
  <c r="BP71" i="28"/>
  <c r="BP69" i="28"/>
  <c r="BP68" i="28"/>
  <c r="BP75" i="28"/>
  <c r="BP77" i="28"/>
  <c r="BP74" i="28"/>
  <c r="BP76" i="28"/>
  <c r="BP63" i="28"/>
  <c r="BP64" i="28"/>
  <c r="BP58" i="28"/>
  <c r="BP59" i="28"/>
  <c r="BP62" i="28"/>
  <c r="BP55" i="28"/>
  <c r="BP56" i="28"/>
  <c r="BP57" i="28"/>
  <c r="BP61" i="28"/>
  <c r="BP50" i="28"/>
  <c r="BP48" i="28"/>
  <c r="BP44" i="28"/>
  <c r="BP43" i="28"/>
  <c r="BP42" i="28"/>
  <c r="BP49" i="28"/>
  <c r="BP51" i="28"/>
  <c r="BP46" i="28"/>
  <c r="BP45" i="28"/>
  <c r="BP32" i="28"/>
  <c r="BP164" i="28"/>
  <c r="BP151" i="28"/>
  <c r="BP138" i="28"/>
  <c r="BP73" i="28"/>
  <c r="BP86" i="28"/>
  <c r="BP99" i="28"/>
  <c r="BP60" i="28"/>
  <c r="BP17" i="28"/>
  <c r="BP18" i="28"/>
  <c r="BP47" i="28"/>
  <c r="BP19" i="28"/>
  <c r="BP34" i="28"/>
  <c r="BP20" i="28"/>
  <c r="BP24" i="28"/>
  <c r="BP16" i="28"/>
  <c r="BP22" i="28"/>
  <c r="BP23" i="28"/>
  <c r="BP25" i="28"/>
  <c r="BP112" i="28"/>
  <c r="BP125" i="28"/>
  <c r="BP21" i="28"/>
  <c r="BP36" i="28"/>
  <c r="BP31" i="28"/>
  <c r="BP37" i="28"/>
  <c r="BP33" i="28"/>
  <c r="BP38" i="28"/>
  <c r="BP29" i="28"/>
  <c r="BP30" i="28"/>
  <c r="BP35" i="28"/>
  <c r="AK121" i="28"/>
  <c r="AV121" i="28"/>
  <c r="AM121" i="28"/>
  <c r="AW121" i="28"/>
  <c r="AO121" i="28"/>
  <c r="AQ121" i="28"/>
  <c r="BA121" i="28"/>
  <c r="BC121" i="28"/>
  <c r="AT121" i="28"/>
  <c r="BO121" i="28"/>
  <c r="BK121" i="28"/>
  <c r="BM121" i="28"/>
  <c r="AY121" i="28"/>
  <c r="BI121" i="28"/>
  <c r="BE121" i="28"/>
  <c r="BG121" i="28"/>
  <c r="AS121" i="28"/>
  <c r="AX121" i="28"/>
  <c r="BL121" i="28"/>
  <c r="BN121" i="28"/>
  <c r="BP121" i="28"/>
  <c r="BJ121" i="28"/>
  <c r="AU121" i="28"/>
  <c r="BH121" i="28"/>
  <c r="BD121" i="28"/>
  <c r="BF121" i="28"/>
  <c r="AL121" i="28"/>
  <c r="AN121" i="28"/>
  <c r="AP121" i="28"/>
  <c r="AZ121" i="28"/>
  <c r="BB121" i="28"/>
  <c r="BR121" i="28"/>
  <c r="AR121" i="28"/>
  <c r="AO120" i="2"/>
  <c r="AW120" i="2"/>
  <c r="AM120" i="2"/>
  <c r="BC120" i="2"/>
  <c r="BD120" i="2"/>
  <c r="BK120" i="2"/>
  <c r="AU120" i="2"/>
  <c r="BE120" i="2"/>
  <c r="BL120" i="2"/>
  <c r="AL120" i="2"/>
  <c r="AN120" i="2"/>
  <c r="AV120" i="2"/>
  <c r="BM120" i="2"/>
  <c r="AT120" i="2"/>
  <c r="BB120" i="2"/>
  <c r="BJ120" i="2"/>
  <c r="AQ120" i="2"/>
  <c r="AY120" i="2"/>
  <c r="BG120" i="2"/>
  <c r="BO120" i="2"/>
  <c r="AK120" i="2"/>
  <c r="AS120" i="2"/>
  <c r="BA120" i="2"/>
  <c r="BI120" i="2"/>
  <c r="AP120" i="2"/>
  <c r="AX120" i="2"/>
  <c r="BF120" i="2"/>
  <c r="BN120" i="2"/>
  <c r="AR120" i="2"/>
  <c r="AZ120" i="2"/>
  <c r="BH120" i="2"/>
  <c r="BP120" i="2"/>
  <c r="BR120" i="2"/>
  <c r="BH65" i="2"/>
  <c r="BA117" i="5"/>
  <c r="BD117" i="2"/>
  <c r="BK113" i="5"/>
  <c r="BK109" i="5"/>
  <c r="BK114" i="5"/>
  <c r="BK115" i="5"/>
  <c r="BK108" i="5"/>
  <c r="BK116" i="5"/>
  <c r="BK107" i="5"/>
  <c r="BK110" i="5"/>
  <c r="BK95" i="5"/>
  <c r="BK100" i="5"/>
  <c r="BK97" i="5"/>
  <c r="BK94" i="5"/>
  <c r="BK103" i="5"/>
  <c r="BK96" i="5"/>
  <c r="BK101" i="5"/>
  <c r="BK102" i="5"/>
  <c r="BK88" i="5"/>
  <c r="BK83" i="5"/>
  <c r="BK84" i="5"/>
  <c r="BK90" i="5"/>
  <c r="BK87" i="5"/>
  <c r="BK89" i="5"/>
  <c r="BK82" i="5"/>
  <c r="BK81" i="5"/>
  <c r="BK70" i="5"/>
  <c r="BK74" i="5"/>
  <c r="BK75" i="5"/>
  <c r="BK77" i="5"/>
  <c r="BK71" i="5"/>
  <c r="BK68" i="5"/>
  <c r="BK76" i="5"/>
  <c r="BK69" i="5"/>
  <c r="BK56" i="5"/>
  <c r="BK63" i="5"/>
  <c r="BK55" i="5"/>
  <c r="BK58" i="5"/>
  <c r="BK61" i="5"/>
  <c r="BK62" i="5"/>
  <c r="BK64" i="5"/>
  <c r="BK57" i="5"/>
  <c r="BK50" i="5"/>
  <c r="BK49" i="5"/>
  <c r="BK48" i="5"/>
  <c r="BK45" i="5"/>
  <c r="BK33" i="5"/>
  <c r="BK34" i="5"/>
  <c r="BK98" i="5"/>
  <c r="BK137" i="5"/>
  <c r="BK138" i="5"/>
  <c r="BK163" i="5"/>
  <c r="BK164" i="5"/>
  <c r="BK150" i="5"/>
  <c r="BK99" i="5"/>
  <c r="BK151" i="5"/>
  <c r="BK85" i="5"/>
  <c r="BK86" i="5"/>
  <c r="BK125" i="5"/>
  <c r="BK73" i="5"/>
  <c r="BK18" i="5"/>
  <c r="BK21" i="5"/>
  <c r="BK111" i="5"/>
  <c r="BK22" i="5"/>
  <c r="BK112" i="5"/>
  <c r="BK23" i="5"/>
  <c r="BK124" i="5"/>
  <c r="BK24" i="5"/>
  <c r="BK25" i="5"/>
  <c r="BK72" i="5"/>
  <c r="BK46" i="5"/>
  <c r="BK47" i="5"/>
  <c r="BK60" i="5"/>
  <c r="BK59" i="5"/>
  <c r="BK16" i="5"/>
  <c r="BK17" i="5"/>
  <c r="BK19" i="5"/>
  <c r="BK20" i="5"/>
  <c r="BK35" i="5"/>
  <c r="BK38" i="5"/>
  <c r="BK29" i="5"/>
  <c r="BK37" i="5"/>
  <c r="BK36" i="5"/>
  <c r="BK32" i="5"/>
  <c r="BK30" i="5"/>
  <c r="BK31" i="5"/>
  <c r="BK43" i="5"/>
  <c r="BK44" i="5"/>
  <c r="BK51" i="5"/>
  <c r="BK42" i="5"/>
  <c r="AP123" i="5"/>
  <c r="BG123" i="5"/>
  <c r="AR123" i="5"/>
  <c r="AL123" i="5"/>
  <c r="BB123" i="5"/>
  <c r="BL123" i="5"/>
  <c r="AN123" i="5"/>
  <c r="AW123" i="5"/>
  <c r="BN123" i="5"/>
  <c r="AZ123" i="5"/>
  <c r="AT123" i="5"/>
  <c r="BE123" i="5"/>
  <c r="BJ123" i="5"/>
  <c r="BO123" i="5"/>
  <c r="AY123" i="5"/>
  <c r="BM123" i="5"/>
  <c r="AV123" i="5"/>
  <c r="BC123" i="5"/>
  <c r="AS123" i="5"/>
  <c r="BA123" i="5"/>
  <c r="BK123" i="5"/>
  <c r="AM123" i="5"/>
  <c r="AO123" i="5"/>
  <c r="AQ123" i="5"/>
  <c r="AK123" i="5"/>
  <c r="AX123" i="5"/>
  <c r="BI123" i="5"/>
  <c r="BP123" i="5"/>
  <c r="AU123" i="5"/>
  <c r="BD123" i="5"/>
  <c r="BH123" i="5"/>
  <c r="BR123" i="5"/>
  <c r="BF123" i="5"/>
  <c r="BA123" i="28"/>
  <c r="AS123" i="28"/>
  <c r="AT123" i="28"/>
  <c r="AY123" i="28"/>
  <c r="BK123" i="28"/>
  <c r="BM123" i="28"/>
  <c r="BI123" i="28"/>
  <c r="AV123" i="28"/>
  <c r="BE123" i="28"/>
  <c r="BG123" i="28"/>
  <c r="AK123" i="28"/>
  <c r="AM123" i="28"/>
  <c r="AO123" i="28"/>
  <c r="AQ123" i="28"/>
  <c r="BC123" i="28"/>
  <c r="AX123" i="28"/>
  <c r="BL123" i="28"/>
  <c r="BN123" i="28"/>
  <c r="BP123" i="28"/>
  <c r="AU123" i="28"/>
  <c r="BJ123" i="28"/>
  <c r="BH123" i="28"/>
  <c r="AZ123" i="28"/>
  <c r="BF123" i="28"/>
  <c r="AL123" i="28"/>
  <c r="AN123" i="28"/>
  <c r="AP123" i="28"/>
  <c r="AR123" i="28"/>
  <c r="AW123" i="28"/>
  <c r="BR123" i="28"/>
  <c r="BO123" i="28"/>
  <c r="BB123" i="28"/>
  <c r="BD123" i="28"/>
  <c r="BD117" i="28"/>
  <c r="AY120" i="5"/>
  <c r="AZ120" i="5"/>
  <c r="AU120" i="5"/>
  <c r="AX120" i="5"/>
  <c r="AW120" i="5"/>
  <c r="AT120" i="5"/>
  <c r="BR120" i="5"/>
  <c r="AV120" i="5"/>
  <c r="AS120" i="5"/>
  <c r="AK120" i="5"/>
  <c r="BI120" i="5"/>
  <c r="BA120" i="5"/>
  <c r="AR120" i="5"/>
  <c r="BK120" i="5"/>
  <c r="BL120" i="5"/>
  <c r="BO120" i="5"/>
  <c r="AL120" i="5"/>
  <c r="BC120" i="5"/>
  <c r="BD120" i="5"/>
  <c r="BG120" i="5"/>
  <c r="BM120" i="5"/>
  <c r="BE120" i="5"/>
  <c r="AQ120" i="5"/>
  <c r="AM120" i="5"/>
  <c r="BJ120" i="5"/>
  <c r="BB120" i="5"/>
  <c r="AP120" i="5"/>
  <c r="BP120" i="5"/>
  <c r="BN120" i="5"/>
  <c r="BH120" i="5"/>
  <c r="BF120" i="5"/>
  <c r="AN120" i="5"/>
  <c r="AO120" i="5"/>
  <c r="BF39" i="28"/>
  <c r="AR117" i="28"/>
  <c r="AO117" i="28"/>
  <c r="BA91" i="28"/>
  <c r="BG39" i="2"/>
  <c r="BF78" i="5"/>
  <c r="BA39" i="2"/>
  <c r="BJ65" i="2"/>
  <c r="BJ91" i="5"/>
  <c r="BC91" i="5"/>
  <c r="BA65" i="5"/>
  <c r="AT121" i="2"/>
  <c r="BJ121" i="2"/>
  <c r="AO121" i="2"/>
  <c r="AZ121" i="2"/>
  <c r="BG121" i="2"/>
  <c r="BN121" i="2"/>
  <c r="AK121" i="2"/>
  <c r="AR121" i="2"/>
  <c r="BA121" i="2"/>
  <c r="AX121" i="2"/>
  <c r="BO121" i="2"/>
  <c r="AP121" i="2"/>
  <c r="BH121" i="2"/>
  <c r="AL121" i="2"/>
  <c r="AN121" i="2"/>
  <c r="BB121" i="2"/>
  <c r="AS121" i="2"/>
  <c r="AY121" i="2"/>
  <c r="BI121" i="2"/>
  <c r="AQ121" i="2"/>
  <c r="BF121" i="2"/>
  <c r="AV121" i="2"/>
  <c r="BD121" i="2"/>
  <c r="BL121" i="2"/>
  <c r="AM121" i="2"/>
  <c r="AU121" i="2"/>
  <c r="BC121" i="2"/>
  <c r="BK121" i="2"/>
  <c r="BP121" i="2"/>
  <c r="AW121" i="2"/>
  <c r="BE121" i="2"/>
  <c r="BM121" i="2"/>
  <c r="BR121" i="2"/>
  <c r="BC52" i="2"/>
  <c r="BD26" i="28"/>
  <c r="BE65" i="28"/>
  <c r="BE39" i="5"/>
  <c r="BF26" i="28"/>
  <c r="BH65" i="5"/>
  <c r="BC117" i="28"/>
  <c r="BG117" i="28"/>
  <c r="BA104" i="28"/>
  <c r="BG52" i="2"/>
  <c r="BF91" i="5"/>
  <c r="BA52" i="2"/>
  <c r="BJ78" i="2"/>
  <c r="BJ104" i="5"/>
  <c r="BC104" i="5"/>
  <c r="BA78" i="5"/>
  <c r="BH78" i="2"/>
  <c r="AS117" i="5"/>
  <c r="BM112" i="2"/>
  <c r="BM116" i="2"/>
  <c r="BM113" i="2"/>
  <c r="BM108" i="2"/>
  <c r="BM109" i="2"/>
  <c r="BM114" i="2"/>
  <c r="BM115" i="2"/>
  <c r="BM110" i="2"/>
  <c r="BM107" i="2"/>
  <c r="BM111" i="2"/>
  <c r="BM95" i="2"/>
  <c r="BM100" i="2"/>
  <c r="BM103" i="2"/>
  <c r="BM98" i="2"/>
  <c r="BM101" i="2"/>
  <c r="BM102" i="2"/>
  <c r="BM99" i="2"/>
  <c r="BM94" i="2"/>
  <c r="BM96" i="2"/>
  <c r="BM97" i="2"/>
  <c r="BM86" i="2"/>
  <c r="BM84" i="2"/>
  <c r="BM89" i="2"/>
  <c r="BM87" i="2"/>
  <c r="BM82" i="2"/>
  <c r="BM88" i="2"/>
  <c r="BM85" i="2"/>
  <c r="BM90" i="2"/>
  <c r="BM83" i="2"/>
  <c r="BM81" i="2"/>
  <c r="BM77" i="2"/>
  <c r="BM69" i="2"/>
  <c r="BM74" i="2"/>
  <c r="BM71" i="2"/>
  <c r="BM73" i="2"/>
  <c r="BM68" i="2"/>
  <c r="BM72" i="2"/>
  <c r="BM75" i="2"/>
  <c r="BM76" i="2"/>
  <c r="BM70" i="2"/>
  <c r="BM62" i="2"/>
  <c r="BM58" i="2"/>
  <c r="BM55" i="2"/>
  <c r="BM64" i="2"/>
  <c r="BM57" i="2"/>
  <c r="BM59" i="2"/>
  <c r="BM60" i="2"/>
  <c r="BM61" i="2"/>
  <c r="BM56" i="2"/>
  <c r="BM63" i="2"/>
  <c r="BM43" i="2"/>
  <c r="BM48" i="2"/>
  <c r="BM44" i="2"/>
  <c r="BM51" i="2"/>
  <c r="BM49" i="2"/>
  <c r="BM45" i="2"/>
  <c r="BM50" i="2"/>
  <c r="BM46" i="2"/>
  <c r="BM47" i="2"/>
  <c r="BM42" i="2"/>
  <c r="BM29" i="2"/>
  <c r="BM34" i="2"/>
  <c r="BM37" i="2"/>
  <c r="BM32" i="2"/>
  <c r="BM38" i="2"/>
  <c r="BM30" i="2"/>
  <c r="BM33" i="2"/>
  <c r="BM36" i="2"/>
  <c r="BM31" i="2"/>
  <c r="BM35" i="2"/>
  <c r="BM23" i="2"/>
  <c r="BM24" i="2"/>
  <c r="BM22" i="2"/>
  <c r="BM21" i="2"/>
  <c r="BM20" i="2"/>
  <c r="BM16" i="2"/>
  <c r="BM19" i="2"/>
  <c r="BM18" i="2"/>
  <c r="BM17" i="2"/>
  <c r="BM25" i="2"/>
  <c r="BP113" i="5"/>
  <c r="BP109" i="5"/>
  <c r="BP114" i="5"/>
  <c r="BP115" i="5"/>
  <c r="BP108" i="5"/>
  <c r="BP116" i="5"/>
  <c r="BP107" i="5"/>
  <c r="BP110" i="5"/>
  <c r="BP95" i="5"/>
  <c r="BP100" i="5"/>
  <c r="BP97" i="5"/>
  <c r="BP94" i="5"/>
  <c r="BP103" i="5"/>
  <c r="BP96" i="5"/>
  <c r="BP101" i="5"/>
  <c r="BP102" i="5"/>
  <c r="BP88" i="5"/>
  <c r="BP83" i="5"/>
  <c r="BP84" i="5"/>
  <c r="BP90" i="5"/>
  <c r="BP87" i="5"/>
  <c r="BP89" i="5"/>
  <c r="BP82" i="5"/>
  <c r="BP81" i="5"/>
  <c r="BP70" i="5"/>
  <c r="BP74" i="5"/>
  <c r="BP75" i="5"/>
  <c r="BP77" i="5"/>
  <c r="BP71" i="5"/>
  <c r="BP68" i="5"/>
  <c r="BP76" i="5"/>
  <c r="BP69" i="5"/>
  <c r="BP56" i="5"/>
  <c r="BP63" i="5"/>
  <c r="BP55" i="5"/>
  <c r="BP58" i="5"/>
  <c r="BP61" i="5"/>
  <c r="BP62" i="5"/>
  <c r="BP64" i="5"/>
  <c r="BP57" i="5"/>
  <c r="BP50" i="5"/>
  <c r="BP49" i="5"/>
  <c r="BP48" i="5"/>
  <c r="BP45" i="5"/>
  <c r="BP34" i="5"/>
  <c r="BP33" i="5"/>
  <c r="BP98" i="5"/>
  <c r="BP99" i="5"/>
  <c r="BP137" i="5"/>
  <c r="BP85" i="5"/>
  <c r="BP138" i="5"/>
  <c r="BP163" i="5"/>
  <c r="BP164" i="5"/>
  <c r="BP124" i="5"/>
  <c r="BP111" i="5"/>
  <c r="BP125" i="5"/>
  <c r="BP112" i="5"/>
  <c r="BP150" i="5"/>
  <c r="BP151" i="5"/>
  <c r="BP20" i="5"/>
  <c r="BP23" i="5"/>
  <c r="BP24" i="5"/>
  <c r="BP25" i="5"/>
  <c r="BP46" i="5"/>
  <c r="BP47" i="5"/>
  <c r="BP72" i="5"/>
  <c r="BP59" i="5"/>
  <c r="BP73" i="5"/>
  <c r="BP16" i="5"/>
  <c r="BP17" i="5"/>
  <c r="BP18" i="5"/>
  <c r="BP19" i="5"/>
  <c r="BP60" i="5"/>
  <c r="BP21" i="5"/>
  <c r="BP22" i="5"/>
  <c r="BP86" i="5"/>
  <c r="BP35" i="5"/>
  <c r="BP38" i="5"/>
  <c r="BP29" i="5"/>
  <c r="BP37" i="5"/>
  <c r="BP36" i="5"/>
  <c r="BP32" i="5"/>
  <c r="BP30" i="5"/>
  <c r="BP31" i="5"/>
  <c r="BP43" i="5"/>
  <c r="BP44" i="5"/>
  <c r="BP51" i="5"/>
  <c r="BP42" i="5"/>
  <c r="AW122" i="5"/>
  <c r="AZ122" i="5"/>
  <c r="AV122" i="5"/>
  <c r="AU122" i="5"/>
  <c r="AT122" i="5"/>
  <c r="AY122" i="5"/>
  <c r="AS122" i="5"/>
  <c r="AX122" i="5"/>
  <c r="BR122" i="5"/>
  <c r="BA122" i="5"/>
  <c r="AN122" i="5"/>
  <c r="BL122" i="5"/>
  <c r="BI122" i="5"/>
  <c r="BN122" i="5"/>
  <c r="BF122" i="5"/>
  <c r="BD122" i="5"/>
  <c r="AK122" i="5"/>
  <c r="AO122" i="5"/>
  <c r="AL122" i="5"/>
  <c r="BK122" i="5"/>
  <c r="AR122" i="5"/>
  <c r="BC122" i="5"/>
  <c r="BP122" i="5"/>
  <c r="BJ122" i="5"/>
  <c r="BH122" i="5"/>
  <c r="BB122" i="5"/>
  <c r="AQ122" i="5"/>
  <c r="AM122" i="5"/>
  <c r="BO122" i="5"/>
  <c r="BG122" i="5"/>
  <c r="AP122" i="5"/>
  <c r="BM122" i="5"/>
  <c r="BE122" i="5"/>
  <c r="BF52" i="5"/>
  <c r="BF52" i="28"/>
  <c r="BH78" i="5"/>
  <c r="AU117" i="28"/>
  <c r="AQ117" i="28"/>
  <c r="BG65" i="2"/>
  <c r="BA65" i="2"/>
  <c r="BJ91" i="2"/>
  <c r="BG26" i="5"/>
  <c r="BA91" i="5"/>
  <c r="BH91" i="2"/>
  <c r="AK117" i="5"/>
  <c r="BC65" i="2"/>
  <c r="BH117" i="2"/>
  <c r="BM113" i="5"/>
  <c r="BM109" i="5"/>
  <c r="BM114" i="5"/>
  <c r="BM115" i="5"/>
  <c r="BM108" i="5"/>
  <c r="BM116" i="5"/>
  <c r="BM107" i="5"/>
  <c r="BM110" i="5"/>
  <c r="BM95" i="5"/>
  <c r="BM100" i="5"/>
  <c r="BM97" i="5"/>
  <c r="BM94" i="5"/>
  <c r="BM103" i="5"/>
  <c r="BM96" i="5"/>
  <c r="BM101" i="5"/>
  <c r="BM102" i="5"/>
  <c r="BM88" i="5"/>
  <c r="BM83" i="5"/>
  <c r="BM84" i="5"/>
  <c r="BM90" i="5"/>
  <c r="BM87" i="5"/>
  <c r="BM89" i="5"/>
  <c r="BM82" i="5"/>
  <c r="BM81" i="5"/>
  <c r="BM70" i="5"/>
  <c r="BM74" i="5"/>
  <c r="BM75" i="5"/>
  <c r="BM77" i="5"/>
  <c r="BM71" i="5"/>
  <c r="BM68" i="5"/>
  <c r="BM76" i="5"/>
  <c r="BM69" i="5"/>
  <c r="BM56" i="5"/>
  <c r="BM63" i="5"/>
  <c r="BM55" i="5"/>
  <c r="BM58" i="5"/>
  <c r="BM61" i="5"/>
  <c r="BM62" i="5"/>
  <c r="BM64" i="5"/>
  <c r="BM57" i="5"/>
  <c r="BM50" i="5"/>
  <c r="BM49" i="5"/>
  <c r="BM48" i="5"/>
  <c r="BM45" i="5"/>
  <c r="BM33" i="5"/>
  <c r="BM99" i="5"/>
  <c r="BM85" i="5"/>
  <c r="BM137" i="5"/>
  <c r="BM164" i="5"/>
  <c r="BM150" i="5"/>
  <c r="BM111" i="5"/>
  <c r="BM112" i="5"/>
  <c r="BM72" i="5"/>
  <c r="BM151" i="5"/>
  <c r="BM163" i="5"/>
  <c r="BM124" i="5"/>
  <c r="BM125" i="5"/>
  <c r="BM98" i="5"/>
  <c r="BM22" i="5"/>
  <c r="BM25" i="5"/>
  <c r="BM46" i="5"/>
  <c r="BM73" i="5"/>
  <c r="BM47" i="5"/>
  <c r="BM59" i="5"/>
  <c r="BM60" i="5"/>
  <c r="BM23" i="5"/>
  <c r="BM24" i="5"/>
  <c r="BM16" i="5"/>
  <c r="BM17" i="5"/>
  <c r="BM18" i="5"/>
  <c r="BM19" i="5"/>
  <c r="BM20" i="5"/>
  <c r="BM21" i="5"/>
  <c r="BM34" i="5"/>
  <c r="BM86" i="5"/>
  <c r="BM138" i="5"/>
  <c r="BM35" i="5"/>
  <c r="BM38" i="5"/>
  <c r="BM29" i="5"/>
  <c r="BM37" i="5"/>
  <c r="BM36" i="5"/>
  <c r="BM32" i="5"/>
  <c r="BM30" i="5"/>
  <c r="BM31" i="5"/>
  <c r="BM43" i="5"/>
  <c r="BM44" i="5"/>
  <c r="BM51" i="5"/>
  <c r="BM42" i="5"/>
  <c r="BO112" i="2"/>
  <c r="BO116" i="2"/>
  <c r="BO113" i="2"/>
  <c r="BO108" i="2"/>
  <c r="BO109" i="2"/>
  <c r="BO114" i="2"/>
  <c r="BO115" i="2"/>
  <c r="BO110" i="2"/>
  <c r="BO107" i="2"/>
  <c r="BO111" i="2"/>
  <c r="BO95" i="2"/>
  <c r="BO100" i="2"/>
  <c r="BO103" i="2"/>
  <c r="BO98" i="2"/>
  <c r="BO101" i="2"/>
  <c r="BO102" i="2"/>
  <c r="BO99" i="2"/>
  <c r="BO94" i="2"/>
  <c r="BO96" i="2"/>
  <c r="BO97" i="2"/>
  <c r="BO86" i="2"/>
  <c r="BO84" i="2"/>
  <c r="BO89" i="2"/>
  <c r="BO87" i="2"/>
  <c r="BO82" i="2"/>
  <c r="BO88" i="2"/>
  <c r="BO85" i="2"/>
  <c r="BO90" i="2"/>
  <c r="BO83" i="2"/>
  <c r="BO81" i="2"/>
  <c r="BO77" i="2"/>
  <c r="BO69" i="2"/>
  <c r="BO74" i="2"/>
  <c r="BO71" i="2"/>
  <c r="BO73" i="2"/>
  <c r="BO68" i="2"/>
  <c r="BO72" i="2"/>
  <c r="BO75" i="2"/>
  <c r="BO76" i="2"/>
  <c r="BO70" i="2"/>
  <c r="BO62" i="2"/>
  <c r="BO58" i="2"/>
  <c r="BO55" i="2"/>
  <c r="BO64" i="2"/>
  <c r="BO57" i="2"/>
  <c r="BO59" i="2"/>
  <c r="BO60" i="2"/>
  <c r="BO61" i="2"/>
  <c r="BO56" i="2"/>
  <c r="BO63" i="2"/>
  <c r="BO43" i="2"/>
  <c r="BO48" i="2"/>
  <c r="BO44" i="2"/>
  <c r="BO51" i="2"/>
  <c r="BO49" i="2"/>
  <c r="BO45" i="2"/>
  <c r="BO50" i="2"/>
  <c r="BO46" i="2"/>
  <c r="BO47" i="2"/>
  <c r="BO42" i="2"/>
  <c r="BO29" i="2"/>
  <c r="BO34" i="2"/>
  <c r="BO37" i="2"/>
  <c r="BO32" i="2"/>
  <c r="BO38" i="2"/>
  <c r="BO30" i="2"/>
  <c r="BO33" i="2"/>
  <c r="BO36" i="2"/>
  <c r="BO31" i="2"/>
  <c r="BO35" i="2"/>
  <c r="BO17" i="2"/>
  <c r="BO16" i="2"/>
  <c r="BO18" i="2"/>
  <c r="BO19" i="2"/>
  <c r="BO25" i="2"/>
  <c r="BO24" i="2"/>
  <c r="BO23" i="2"/>
  <c r="BO22" i="2"/>
  <c r="BO21" i="2"/>
  <c r="BO20" i="2"/>
  <c r="BR113" i="5"/>
  <c r="BR109" i="5"/>
  <c r="BR114" i="5"/>
  <c r="BR115" i="5"/>
  <c r="BR108" i="5"/>
  <c r="BR116" i="5"/>
  <c r="BR107" i="5"/>
  <c r="BR110" i="5"/>
  <c r="BR95" i="5"/>
  <c r="BR100" i="5"/>
  <c r="BR97" i="5"/>
  <c r="BR94" i="5"/>
  <c r="BR103" i="5"/>
  <c r="BR96" i="5"/>
  <c r="BR101" i="5"/>
  <c r="BR102" i="5"/>
  <c r="BR88" i="5"/>
  <c r="BR83" i="5"/>
  <c r="BR84" i="5"/>
  <c r="BR90" i="5"/>
  <c r="BR87" i="5"/>
  <c r="BR89" i="5"/>
  <c r="BR82" i="5"/>
  <c r="BR81" i="5"/>
  <c r="BR70" i="5"/>
  <c r="BR74" i="5"/>
  <c r="BR75" i="5"/>
  <c r="BR77" i="5"/>
  <c r="BR71" i="5"/>
  <c r="BR68" i="5"/>
  <c r="BR76" i="5"/>
  <c r="BR69" i="5"/>
  <c r="BR56" i="5"/>
  <c r="BR63" i="5"/>
  <c r="BR55" i="5"/>
  <c r="BR58" i="5"/>
  <c r="BR61" i="5"/>
  <c r="BR62" i="5"/>
  <c r="BR64" i="5"/>
  <c r="BR57" i="5"/>
  <c r="BR50" i="5"/>
  <c r="BR49" i="5"/>
  <c r="BR48" i="5"/>
  <c r="BR45" i="5"/>
  <c r="BR34" i="5"/>
  <c r="BR33" i="5"/>
  <c r="BR164" i="5"/>
  <c r="BR98" i="5"/>
  <c r="BR78" i="5"/>
  <c r="BR60" i="5"/>
  <c r="BR20" i="5"/>
  <c r="BR163" i="5"/>
  <c r="BR143" i="5"/>
  <c r="BR125" i="5"/>
  <c r="BR59" i="5"/>
  <c r="BR39" i="5"/>
  <c r="BR19" i="5"/>
  <c r="BR124" i="5"/>
  <c r="BR104" i="5"/>
  <c r="BR86" i="5"/>
  <c r="BR26" i="5"/>
  <c r="BR18" i="5"/>
  <c r="BR151" i="5"/>
  <c r="BR85" i="5"/>
  <c r="BR65" i="5"/>
  <c r="BR47" i="5"/>
  <c r="BR25" i="5"/>
  <c r="BR17" i="5"/>
  <c r="BR150" i="5"/>
  <c r="BR130" i="5"/>
  <c r="BR112" i="5"/>
  <c r="BR46" i="5"/>
  <c r="BR24" i="5"/>
  <c r="BR16" i="5"/>
  <c r="BR137" i="5"/>
  <c r="BR117" i="5"/>
  <c r="BR99" i="5"/>
  <c r="BR156" i="5"/>
  <c r="BR72" i="5"/>
  <c r="BR91" i="5"/>
  <c r="BR111" i="5"/>
  <c r="BR23" i="5"/>
  <c r="BR22" i="5"/>
  <c r="BR138" i="5"/>
  <c r="BR21" i="5"/>
  <c r="BR73" i="5"/>
  <c r="BR52" i="5"/>
  <c r="BR169" i="5"/>
  <c r="BR35" i="5"/>
  <c r="BR38" i="5"/>
  <c r="BR29" i="5"/>
  <c r="BR37" i="5"/>
  <c r="BR36" i="5"/>
  <c r="BR32" i="5"/>
  <c r="BR30" i="5"/>
  <c r="BR31" i="5"/>
  <c r="BR43" i="5"/>
  <c r="BR44" i="5"/>
  <c r="BR51" i="5"/>
  <c r="BR42" i="5"/>
  <c r="AU117" i="5"/>
  <c r="BL113" i="5"/>
  <c r="BL109" i="5"/>
  <c r="BL114" i="5"/>
  <c r="BL115" i="5"/>
  <c r="BL108" i="5"/>
  <c r="BL116" i="5"/>
  <c r="BL107" i="5"/>
  <c r="BL110" i="5"/>
  <c r="BL95" i="5"/>
  <c r="BL100" i="5"/>
  <c r="BL97" i="5"/>
  <c r="BL94" i="5"/>
  <c r="BL103" i="5"/>
  <c r="BL96" i="5"/>
  <c r="BL101" i="5"/>
  <c r="BL102" i="5"/>
  <c r="BL88" i="5"/>
  <c r="BL83" i="5"/>
  <c r="BL84" i="5"/>
  <c r="BL90" i="5"/>
  <c r="BL87" i="5"/>
  <c r="BL89" i="5"/>
  <c r="BL82" i="5"/>
  <c r="BL81" i="5"/>
  <c r="BL70" i="5"/>
  <c r="BL74" i="5"/>
  <c r="BL75" i="5"/>
  <c r="BL77" i="5"/>
  <c r="BL71" i="5"/>
  <c r="BL68" i="5"/>
  <c r="BL76" i="5"/>
  <c r="BL69" i="5"/>
  <c r="BL56" i="5"/>
  <c r="BL63" i="5"/>
  <c r="BL55" i="5"/>
  <c r="BL58" i="5"/>
  <c r="BL61" i="5"/>
  <c r="BL62" i="5"/>
  <c r="BL64" i="5"/>
  <c r="BL57" i="5"/>
  <c r="BL50" i="5"/>
  <c r="BL49" i="5"/>
  <c r="BL48" i="5"/>
  <c r="BL45" i="5"/>
  <c r="BL33" i="5"/>
  <c r="BL98" i="5"/>
  <c r="BL137" i="5"/>
  <c r="BL85" i="5"/>
  <c r="BL99" i="5"/>
  <c r="BL111" i="5"/>
  <c r="BL163" i="5"/>
  <c r="BL150" i="5"/>
  <c r="BL125" i="5"/>
  <c r="BL112" i="5"/>
  <c r="BL72" i="5"/>
  <c r="BL73" i="5"/>
  <c r="BL46" i="5"/>
  <c r="BL164" i="5"/>
  <c r="BL47" i="5"/>
  <c r="BL59" i="5"/>
  <c r="BL16" i="5"/>
  <c r="BL124" i="5"/>
  <c r="BL60" i="5"/>
  <c r="BL17" i="5"/>
  <c r="BL18" i="5"/>
  <c r="BL19" i="5"/>
  <c r="BL20" i="5"/>
  <c r="BL151" i="5"/>
  <c r="BL21" i="5"/>
  <c r="BL22" i="5"/>
  <c r="BL23" i="5"/>
  <c r="BL24" i="5"/>
  <c r="BL25" i="5"/>
  <c r="BL34" i="5"/>
  <c r="BL86" i="5"/>
  <c r="BL138" i="5"/>
  <c r="BL35" i="5"/>
  <c r="BL38" i="5"/>
  <c r="BL29" i="5"/>
  <c r="BL37" i="5"/>
  <c r="BL36" i="5"/>
  <c r="BL32" i="5"/>
  <c r="BL30" i="5"/>
  <c r="BL31" i="5"/>
  <c r="BL43" i="5"/>
  <c r="BL44" i="5"/>
  <c r="BL51" i="5"/>
  <c r="BL42" i="5"/>
  <c r="AR117" i="2"/>
  <c r="BF65" i="28"/>
  <c r="BH91" i="5"/>
  <c r="AM117" i="28"/>
  <c r="BJ39" i="28"/>
  <c r="BG78" i="2"/>
  <c r="BA78" i="2"/>
  <c r="BJ104" i="2"/>
  <c r="BE39" i="28"/>
  <c r="BD39" i="28"/>
  <c r="BA104" i="5"/>
  <c r="BH104" i="2"/>
  <c r="AL117" i="5"/>
  <c r="BC78" i="2"/>
  <c r="BJ65" i="28"/>
  <c r="BF78" i="28"/>
  <c r="BA117" i="28"/>
  <c r="BJ26" i="28"/>
  <c r="BG91" i="2"/>
  <c r="BA91" i="2"/>
  <c r="BG65" i="5"/>
  <c r="BD65" i="5"/>
  <c r="BK112" i="2"/>
  <c r="BK116" i="2"/>
  <c r="BK113" i="2"/>
  <c r="BK108" i="2"/>
  <c r="BK109" i="2"/>
  <c r="BK114" i="2"/>
  <c r="BK115" i="2"/>
  <c r="BK110" i="2"/>
  <c r="BK107" i="2"/>
  <c r="BK111" i="2"/>
  <c r="BK95" i="2"/>
  <c r="BK100" i="2"/>
  <c r="BK103" i="2"/>
  <c r="BK98" i="2"/>
  <c r="BK101" i="2"/>
  <c r="BK102" i="2"/>
  <c r="BK99" i="2"/>
  <c r="BK94" i="2"/>
  <c r="BK96" i="2"/>
  <c r="BK97" i="2"/>
  <c r="BK86" i="2"/>
  <c r="BK84" i="2"/>
  <c r="BK89" i="2"/>
  <c r="BK87" i="2"/>
  <c r="BK82" i="2"/>
  <c r="BK88" i="2"/>
  <c r="BK85" i="2"/>
  <c r="BK90" i="2"/>
  <c r="BK83" i="2"/>
  <c r="BK81" i="2"/>
  <c r="BK77" i="2"/>
  <c r="BK69" i="2"/>
  <c r="BK74" i="2"/>
  <c r="BK71" i="2"/>
  <c r="BK73" i="2"/>
  <c r="BK68" i="2"/>
  <c r="BK72" i="2"/>
  <c r="BK75" i="2"/>
  <c r="BK76" i="2"/>
  <c r="BK70" i="2"/>
  <c r="BK62" i="2"/>
  <c r="BK58" i="2"/>
  <c r="BK55" i="2"/>
  <c r="BK64" i="2"/>
  <c r="BK57" i="2"/>
  <c r="BK59" i="2"/>
  <c r="BK60" i="2"/>
  <c r="BK61" i="2"/>
  <c r="BK56" i="2"/>
  <c r="BK63" i="2"/>
  <c r="BK43" i="2"/>
  <c r="BK48" i="2"/>
  <c r="BK44" i="2"/>
  <c r="BK51" i="2"/>
  <c r="BK49" i="2"/>
  <c r="BK45" i="2"/>
  <c r="BK50" i="2"/>
  <c r="BK46" i="2"/>
  <c r="BK47" i="2"/>
  <c r="BK42" i="2"/>
  <c r="BK29" i="2"/>
  <c r="BK34" i="2"/>
  <c r="BK37" i="2"/>
  <c r="BK32" i="2"/>
  <c r="BK38" i="2"/>
  <c r="BK30" i="2"/>
  <c r="BK33" i="2"/>
  <c r="BK36" i="2"/>
  <c r="BK31" i="2"/>
  <c r="BK35" i="2"/>
  <c r="BK25" i="2"/>
  <c r="BK24" i="2"/>
  <c r="BK23" i="2"/>
  <c r="BK20" i="2"/>
  <c r="BK19" i="2"/>
  <c r="BK22" i="2"/>
  <c r="BK18" i="2"/>
  <c r="BK17" i="2"/>
  <c r="BK16" i="2"/>
  <c r="BK21" i="2"/>
  <c r="BF91" i="28"/>
  <c r="AS117" i="28"/>
  <c r="BJ52" i="28"/>
  <c r="BG104" i="2"/>
  <c r="BA104" i="2"/>
  <c r="BH26" i="28"/>
  <c r="BE52" i="28"/>
  <c r="BD52" i="28"/>
  <c r="BG78" i="5"/>
  <c r="BC39" i="28"/>
  <c r="AV117" i="5"/>
  <c r="BB117" i="5"/>
  <c r="BD26" i="5"/>
  <c r="BC104" i="2"/>
  <c r="AT117" i="2"/>
  <c r="BG91" i="5"/>
  <c r="BE26" i="5"/>
  <c r="BF104" i="28"/>
  <c r="BK15" i="2" l="1"/>
  <c r="BK28" i="2"/>
  <c r="BK41" i="2"/>
  <c r="BK54" i="2"/>
  <c r="BK67" i="2"/>
  <c r="BK80" i="2"/>
  <c r="BK93" i="2"/>
  <c r="BK106" i="2"/>
  <c r="BL41" i="5"/>
  <c r="AA16" i="18"/>
  <c r="I16" i="18" s="1"/>
  <c r="AA20" i="18"/>
  <c r="I20" i="18" s="1"/>
  <c r="BL28" i="5"/>
  <c r="AA15" i="18"/>
  <c r="AA18" i="18"/>
  <c r="I18" i="18" s="1"/>
  <c r="AA38" i="18"/>
  <c r="I38" i="18" s="1"/>
  <c r="AA21" i="18"/>
  <c r="I21" i="18" s="1"/>
  <c r="BL15" i="5"/>
  <c r="BL54" i="5"/>
  <c r="BL67" i="5"/>
  <c r="BL80" i="5"/>
  <c r="AA32" i="18"/>
  <c r="AA35" i="18"/>
  <c r="I35" i="18" s="1"/>
  <c r="AA37" i="18"/>
  <c r="I37" i="18" s="1"/>
  <c r="AA33" i="18"/>
  <c r="I33" i="18" s="1"/>
  <c r="BL93" i="5"/>
  <c r="AA62" i="18"/>
  <c r="I62" i="18" s="1"/>
  <c r="BL106" i="5"/>
  <c r="BR41" i="5"/>
  <c r="BR28" i="5"/>
  <c r="G79" i="18" s="1"/>
  <c r="BR15" i="5"/>
  <c r="BR54" i="5"/>
  <c r="BR67" i="5"/>
  <c r="BR80" i="5"/>
  <c r="BR93" i="5"/>
  <c r="BR106" i="5"/>
  <c r="BO15" i="2"/>
  <c r="AD23" i="18"/>
  <c r="L23" i="18" s="1"/>
  <c r="BO28" i="2"/>
  <c r="BO41" i="2"/>
  <c r="BO54" i="2"/>
  <c r="BO67" i="2"/>
  <c r="BO80" i="2"/>
  <c r="AD40" i="18"/>
  <c r="L40" i="18" s="1"/>
  <c r="BO93" i="2"/>
  <c r="BO106" i="2"/>
  <c r="BM41" i="5"/>
  <c r="AB16" i="18"/>
  <c r="J16" i="18" s="1"/>
  <c r="AB20" i="18"/>
  <c r="J20" i="18" s="1"/>
  <c r="BM28" i="5"/>
  <c r="AB15" i="18"/>
  <c r="AB18" i="18"/>
  <c r="J18" i="18" s="1"/>
  <c r="AB38" i="18"/>
  <c r="J38" i="18" s="1"/>
  <c r="AB21" i="18"/>
  <c r="J21" i="18" s="1"/>
  <c r="BM15" i="5"/>
  <c r="BM54" i="5"/>
  <c r="BM67" i="5"/>
  <c r="BM80" i="5"/>
  <c r="AB32" i="18"/>
  <c r="AB35" i="18"/>
  <c r="J35" i="18" s="1"/>
  <c r="AB37" i="18"/>
  <c r="J37" i="18" s="1"/>
  <c r="AB33" i="18"/>
  <c r="J33" i="18" s="1"/>
  <c r="BM93" i="5"/>
  <c r="AB62" i="18"/>
  <c r="J62" i="18" s="1"/>
  <c r="BM106" i="5"/>
  <c r="AB69" i="18"/>
  <c r="T69" i="18"/>
  <c r="AD69" i="18"/>
  <c r="Q69" i="18"/>
  <c r="U69" i="18"/>
  <c r="Y69" i="18"/>
  <c r="AE69" i="18"/>
  <c r="Z69" i="18"/>
  <c r="V69" i="18"/>
  <c r="P69" i="18"/>
  <c r="S69" i="18"/>
  <c r="O69" i="18"/>
  <c r="AA69" i="18"/>
  <c r="AC69" i="18"/>
  <c r="K69" i="18" s="1"/>
  <c r="R69" i="18"/>
  <c r="X69" i="18"/>
  <c r="BP41" i="5"/>
  <c r="AE16" i="18"/>
  <c r="M16" i="18" s="1"/>
  <c r="AE20" i="18"/>
  <c r="M20" i="18" s="1"/>
  <c r="BP28" i="5"/>
  <c r="AE15" i="18"/>
  <c r="AE18" i="18"/>
  <c r="M18" i="18" s="1"/>
  <c r="AE38" i="18"/>
  <c r="M38" i="18" s="1"/>
  <c r="BP15" i="5"/>
  <c r="AE21" i="18"/>
  <c r="M21" i="18" s="1"/>
  <c r="BP54" i="5"/>
  <c r="BP67" i="5"/>
  <c r="BP80" i="5"/>
  <c r="AE32" i="18"/>
  <c r="AE35" i="18"/>
  <c r="M35" i="18" s="1"/>
  <c r="AE37" i="18"/>
  <c r="M37" i="18" s="1"/>
  <c r="AE33" i="18"/>
  <c r="M33" i="18" s="1"/>
  <c r="BP93" i="5"/>
  <c r="AE62" i="18"/>
  <c r="M62" i="18" s="1"/>
  <c r="BP106" i="5"/>
  <c r="BM15" i="2"/>
  <c r="AB23" i="18"/>
  <c r="J23" i="18" s="1"/>
  <c r="BM28" i="2"/>
  <c r="BM41" i="2"/>
  <c r="BM54" i="2"/>
  <c r="BM67" i="2"/>
  <c r="BM80" i="2"/>
  <c r="AB40" i="18"/>
  <c r="J40" i="18" s="1"/>
  <c r="BM93" i="2"/>
  <c r="BM106" i="2"/>
  <c r="S64" i="18"/>
  <c r="AO119" i="5"/>
  <c r="R64" i="18"/>
  <c r="AN119" i="5"/>
  <c r="BF119" i="5"/>
  <c r="AC64" i="18"/>
  <c r="BH119" i="5"/>
  <c r="AE64" i="18"/>
  <c r="BN119" i="5"/>
  <c r="BP119" i="5"/>
  <c r="T64" i="18"/>
  <c r="AP119" i="5"/>
  <c r="BB119" i="5"/>
  <c r="Y64" i="18"/>
  <c r="BJ119" i="5"/>
  <c r="Q64" i="18"/>
  <c r="AM119" i="5"/>
  <c r="U64" i="18"/>
  <c r="AQ119" i="5"/>
  <c r="BE119" i="5"/>
  <c r="AB64" i="18"/>
  <c r="BM119" i="5"/>
  <c r="BG119" i="5"/>
  <c r="AD64" i="18"/>
  <c r="BD119" i="5"/>
  <c r="AA64" i="18"/>
  <c r="BC119" i="5"/>
  <c r="Z64" i="18"/>
  <c r="P64" i="18"/>
  <c r="AL119" i="5"/>
  <c r="BO119" i="5"/>
  <c r="BL119" i="5"/>
  <c r="BK119" i="5"/>
  <c r="V64" i="18"/>
  <c r="AR119" i="5"/>
  <c r="BA119" i="5"/>
  <c r="X64" i="18"/>
  <c r="BI119" i="5"/>
  <c r="O64" i="18"/>
  <c r="AK119" i="5"/>
  <c r="AS119" i="5"/>
  <c r="AV119" i="5"/>
  <c r="BR119" i="5"/>
  <c r="AT119" i="5"/>
  <c r="AW119" i="5"/>
  <c r="AX119" i="5"/>
  <c r="AU119" i="5"/>
  <c r="AZ119" i="5"/>
  <c r="AY119" i="5"/>
  <c r="BK41" i="5"/>
  <c r="BK28" i="5"/>
  <c r="BK15" i="5"/>
  <c r="BK54" i="5"/>
  <c r="BK67" i="5"/>
  <c r="BK80" i="5"/>
  <c r="BK93" i="5"/>
  <c r="Z62" i="18"/>
  <c r="BK106" i="5"/>
  <c r="BR119" i="2"/>
  <c r="BP119" i="2"/>
  <c r="BH119" i="2"/>
  <c r="AZ119" i="2"/>
  <c r="AR119" i="2"/>
  <c r="BN119" i="2"/>
  <c r="BF119" i="2"/>
  <c r="AX119" i="2"/>
  <c r="AP119" i="2"/>
  <c r="BI119" i="2"/>
  <c r="BA119" i="2"/>
  <c r="AS119" i="2"/>
  <c r="AK119" i="2"/>
  <c r="BO119" i="2"/>
  <c r="BG119" i="2"/>
  <c r="AY119" i="2"/>
  <c r="AQ119" i="2"/>
  <c r="BJ119" i="2"/>
  <c r="BB119" i="2"/>
  <c r="AT119" i="2"/>
  <c r="BM119" i="2"/>
  <c r="AV119" i="2"/>
  <c r="AN119" i="2"/>
  <c r="AL119" i="2"/>
  <c r="BL119" i="2"/>
  <c r="BE119" i="2"/>
  <c r="AU119" i="2"/>
  <c r="BK119" i="2"/>
  <c r="BD119" i="2"/>
  <c r="BC119" i="2"/>
  <c r="AM119" i="2"/>
  <c r="AW119" i="2"/>
  <c r="AO119" i="2"/>
  <c r="BP28" i="28"/>
  <c r="BP15" i="28"/>
  <c r="BP41" i="28"/>
  <c r="BP54" i="28"/>
  <c r="BP67" i="28"/>
  <c r="BP80" i="28"/>
  <c r="BP93" i="28"/>
  <c r="BP106" i="28"/>
  <c r="BI41" i="5"/>
  <c r="BI28" i="5"/>
  <c r="X79" i="18" s="1"/>
  <c r="BI15" i="5"/>
  <c r="BI54" i="5"/>
  <c r="BI67" i="5"/>
  <c r="BI80" i="5"/>
  <c r="BI93" i="5"/>
  <c r="X62" i="18"/>
  <c r="BI106" i="5"/>
  <c r="BN41" i="5"/>
  <c r="AC16" i="18"/>
  <c r="K16" i="18" s="1"/>
  <c r="AC20" i="18"/>
  <c r="K20" i="18" s="1"/>
  <c r="BN28" i="5"/>
  <c r="AC15" i="18"/>
  <c r="AC18" i="18"/>
  <c r="K18" i="18" s="1"/>
  <c r="AC38" i="18"/>
  <c r="K38" i="18" s="1"/>
  <c r="BN15" i="5"/>
  <c r="AC21" i="18"/>
  <c r="K21" i="18" s="1"/>
  <c r="BN54" i="5"/>
  <c r="BN67" i="5"/>
  <c r="BN80" i="5"/>
  <c r="AC32" i="18"/>
  <c r="AC35" i="18"/>
  <c r="K35" i="18" s="1"/>
  <c r="AC37" i="18"/>
  <c r="K37" i="18" s="1"/>
  <c r="AC33" i="18"/>
  <c r="K33" i="18" s="1"/>
  <c r="BN93" i="5"/>
  <c r="AC62" i="18"/>
  <c r="K62" i="18" s="1"/>
  <c r="BN106" i="5"/>
  <c r="BM28" i="28"/>
  <c r="BM15" i="28"/>
  <c r="BM41" i="28"/>
  <c r="BM54" i="28"/>
  <c r="BM67" i="28"/>
  <c r="BM80" i="28"/>
  <c r="BM93" i="28"/>
  <c r="AB49" i="18"/>
  <c r="BM106" i="28"/>
  <c r="BN15" i="2"/>
  <c r="AC23" i="18"/>
  <c r="K23" i="18" s="1"/>
  <c r="BN28" i="2"/>
  <c r="BN41" i="2"/>
  <c r="BN54" i="2"/>
  <c r="BN67" i="2"/>
  <c r="BN80" i="2"/>
  <c r="AC40" i="18"/>
  <c r="K40" i="18" s="1"/>
  <c r="BN93" i="2"/>
  <c r="BN106" i="2"/>
  <c r="BL15" i="2"/>
  <c r="AA23" i="18"/>
  <c r="I23" i="18" s="1"/>
  <c r="BL28" i="2"/>
  <c r="BL41" i="2"/>
  <c r="BL54" i="2"/>
  <c r="BL67" i="2"/>
  <c r="BL80" i="2"/>
  <c r="AA40" i="18"/>
  <c r="I40" i="18" s="1"/>
  <c r="BL93" i="2"/>
  <c r="BL106" i="2"/>
  <c r="BO41" i="5"/>
  <c r="AD16" i="18"/>
  <c r="L16" i="18" s="1"/>
  <c r="AD20" i="18"/>
  <c r="L20" i="18" s="1"/>
  <c r="BO28" i="5"/>
  <c r="AD15" i="18"/>
  <c r="AD18" i="18"/>
  <c r="L18" i="18" s="1"/>
  <c r="AD38" i="18"/>
  <c r="L38" i="18" s="1"/>
  <c r="BO15" i="5"/>
  <c r="AD21" i="18"/>
  <c r="L21" i="18" s="1"/>
  <c r="BO54" i="5"/>
  <c r="BO67" i="5"/>
  <c r="BO80" i="5"/>
  <c r="AD32" i="18"/>
  <c r="AD35" i="18"/>
  <c r="L35" i="18" s="1"/>
  <c r="AD37" i="18"/>
  <c r="L37" i="18" s="1"/>
  <c r="AD33" i="18"/>
  <c r="L33" i="18" s="1"/>
  <c r="BO93" i="5"/>
  <c r="AD62" i="18"/>
  <c r="L62" i="18" s="1"/>
  <c r="BO106" i="5"/>
  <c r="BN28" i="28"/>
  <c r="BN15" i="28"/>
  <c r="BN41" i="28"/>
  <c r="BN54" i="28"/>
  <c r="BN67" i="28"/>
  <c r="BN80" i="28"/>
  <c r="BN93" i="28"/>
  <c r="AC49" i="18"/>
  <c r="BN106" i="28"/>
  <c r="BL28" i="28"/>
  <c r="BL15" i="28"/>
  <c r="BL41" i="28"/>
  <c r="BL54" i="28"/>
  <c r="BL67" i="28"/>
  <c r="BL80" i="28"/>
  <c r="BL93" i="28"/>
  <c r="AA49" i="18"/>
  <c r="BL106" i="28"/>
  <c r="BI15" i="2"/>
  <c r="BI28" i="2"/>
  <c r="BI41" i="2"/>
  <c r="BI54" i="2"/>
  <c r="BI67" i="2"/>
  <c r="BI80" i="2"/>
  <c r="BI93" i="2"/>
  <c r="BI106" i="2"/>
  <c r="X65" i="18"/>
  <c r="O65" i="18"/>
  <c r="S65" i="18"/>
  <c r="R65" i="18"/>
  <c r="AC65" i="18"/>
  <c r="AE65" i="18"/>
  <c r="T65" i="18"/>
  <c r="U65" i="18"/>
  <c r="P65" i="18"/>
  <c r="AB65" i="18"/>
  <c r="AD65" i="18"/>
  <c r="AA65" i="18"/>
  <c r="Z65" i="18"/>
  <c r="V65" i="18"/>
  <c r="Y65" i="18"/>
  <c r="Q65" i="18"/>
  <c r="Y55" i="18"/>
  <c r="AA55" i="18"/>
  <c r="T55" i="18"/>
  <c r="T56" i="18" s="1"/>
  <c r="T58" i="18" s="1"/>
  <c r="T74" i="18" s="1"/>
  <c r="Q55" i="18"/>
  <c r="R55" i="18"/>
  <c r="R56" i="18" s="1"/>
  <c r="R58" i="18" s="1"/>
  <c r="R74" i="18" s="1"/>
  <c r="AB55" i="18"/>
  <c r="P55" i="18"/>
  <c r="Z55" i="18"/>
  <c r="S55" i="18"/>
  <c r="S56" i="18" s="1"/>
  <c r="S58" i="18" s="1"/>
  <c r="S74" i="18" s="1"/>
  <c r="X55" i="18"/>
  <c r="O55" i="18"/>
  <c r="AC55" i="18"/>
  <c r="BI28" i="28"/>
  <c r="BI15" i="28"/>
  <c r="BI41" i="28"/>
  <c r="BI54" i="28"/>
  <c r="BI67" i="28"/>
  <c r="BI80" i="28"/>
  <c r="BI93" i="28"/>
  <c r="X49" i="18"/>
  <c r="BI106" i="28"/>
  <c r="BK28" i="28"/>
  <c r="BK15" i="28"/>
  <c r="BK41" i="28"/>
  <c r="BK54" i="28"/>
  <c r="BK67" i="28"/>
  <c r="BK80" i="28"/>
  <c r="BK93" i="28"/>
  <c r="Z49" i="18"/>
  <c r="BK106" i="28"/>
  <c r="BL119" i="28"/>
  <c r="BF119" i="28"/>
  <c r="AC51" i="18"/>
  <c r="AR119" i="28"/>
  <c r="BN119" i="28"/>
  <c r="AQ119" i="28"/>
  <c r="BH119" i="28"/>
  <c r="BP119" i="28"/>
  <c r="BE119" i="28"/>
  <c r="AB51" i="18"/>
  <c r="T51" i="18"/>
  <c r="AP119" i="28"/>
  <c r="BM119" i="28"/>
  <c r="S51" i="18"/>
  <c r="AO119" i="28"/>
  <c r="BG119" i="28"/>
  <c r="BO119" i="28"/>
  <c r="BD119" i="28"/>
  <c r="AA51" i="18"/>
  <c r="R51" i="18"/>
  <c r="AN119" i="28"/>
  <c r="Q51" i="18"/>
  <c r="AM119" i="28"/>
  <c r="P51" i="18"/>
  <c r="AL119" i="28"/>
  <c r="BC119" i="28"/>
  <c r="Z51" i="18"/>
  <c r="BK119" i="28"/>
  <c r="O51" i="18"/>
  <c r="AK119" i="28"/>
  <c r="BJ119" i="28"/>
  <c r="AW119" i="28"/>
  <c r="AZ119" i="28"/>
  <c r="AU119" i="28"/>
  <c r="AX119" i="28"/>
  <c r="AS119" i="28"/>
  <c r="BB119" i="28"/>
  <c r="Y51" i="18"/>
  <c r="BA119" i="28"/>
  <c r="X51" i="18"/>
  <c r="BI119" i="28"/>
  <c r="AY119" i="28"/>
  <c r="AT119" i="28"/>
  <c r="BR119" i="28"/>
  <c r="AV119" i="28"/>
  <c r="BR15" i="2"/>
  <c r="BR28" i="2"/>
  <c r="BR41" i="2"/>
  <c r="BR54" i="2"/>
  <c r="BR67" i="2"/>
  <c r="BR80" i="2"/>
  <c r="BR93" i="2"/>
  <c r="BR106" i="2"/>
  <c r="BP15" i="2"/>
  <c r="AE23" i="18"/>
  <c r="M23" i="18" s="1"/>
  <c r="BP28" i="2"/>
  <c r="BP41" i="2"/>
  <c r="BP54" i="2"/>
  <c r="BP67" i="2"/>
  <c r="BP80" i="2"/>
  <c r="AE40" i="18"/>
  <c r="M40" i="18" s="1"/>
  <c r="BP93" i="2"/>
  <c r="BP106" i="2"/>
  <c r="BR28" i="28"/>
  <c r="BR15" i="28"/>
  <c r="BR41" i="28"/>
  <c r="BR54" i="28"/>
  <c r="BR67" i="28"/>
  <c r="BR80" i="28"/>
  <c r="BR93" i="28"/>
  <c r="BR106" i="28"/>
  <c r="BO28" i="28"/>
  <c r="BO15" i="28"/>
  <c r="BO41" i="28"/>
  <c r="BO54" i="28"/>
  <c r="BO67" i="28"/>
  <c r="BO80" i="28"/>
  <c r="BO93" i="28"/>
  <c r="BO106" i="28"/>
  <c r="BS13" i="2"/>
  <c r="BT13" i="5"/>
  <c r="BW13" i="2"/>
  <c r="BU13" i="5"/>
  <c r="Y66" i="18"/>
  <c r="G62" i="18"/>
  <c r="G66" i="18" s="1"/>
  <c r="B135" i="5"/>
  <c r="BX13" i="5"/>
  <c r="BU13" i="2"/>
  <c r="B134" i="2"/>
  <c r="B133" i="5"/>
  <c r="B136" i="28"/>
  <c r="B136" i="5"/>
  <c r="BS13" i="5"/>
  <c r="B133" i="2"/>
  <c r="B134" i="28"/>
  <c r="BX13" i="28"/>
  <c r="T24" i="18"/>
  <c r="T79" i="18"/>
  <c r="S24" i="18"/>
  <c r="S79" i="18"/>
  <c r="R24" i="18"/>
  <c r="R79" i="18"/>
  <c r="BQ13" i="5"/>
  <c r="BV13" i="5"/>
  <c r="BU13" i="28"/>
  <c r="BV13" i="2"/>
  <c r="BT13" i="2"/>
  <c r="BW13" i="5"/>
  <c r="BV13" i="28"/>
  <c r="BT13" i="28"/>
  <c r="B142" i="2"/>
  <c r="B141" i="5"/>
  <c r="BQ13" i="2"/>
  <c r="B134" i="5"/>
  <c r="B140" i="2"/>
  <c r="B139" i="2"/>
  <c r="B135" i="28"/>
  <c r="B142" i="5"/>
  <c r="B138" i="2"/>
  <c r="B140" i="5"/>
  <c r="D62" i="26"/>
  <c r="D61" i="26"/>
  <c r="E61" i="26" s="1"/>
  <c r="E60" i="26"/>
  <c r="BQ13" i="28"/>
  <c r="BS13" i="28"/>
  <c r="B136" i="2"/>
  <c r="B142" i="28"/>
  <c r="B133" i="28"/>
  <c r="Y52" i="18"/>
  <c r="G49" i="18"/>
  <c r="G52" i="18" s="1"/>
  <c r="B141" i="28"/>
  <c r="B139" i="28"/>
  <c r="B140" i="28"/>
  <c r="BX13" i="2"/>
  <c r="B135" i="2"/>
  <c r="B137" i="28"/>
  <c r="B137" i="2"/>
  <c r="B141" i="2"/>
  <c r="BW13" i="28"/>
  <c r="B139" i="5"/>
  <c r="BK26" i="2"/>
  <c r="BL26" i="5"/>
  <c r="BM39" i="5"/>
  <c r="BP52" i="5"/>
  <c r="BP104" i="5"/>
  <c r="AN130" i="5"/>
  <c r="BE130" i="5"/>
  <c r="BA130" i="5"/>
  <c r="BK26" i="5"/>
  <c r="BI130" i="2"/>
  <c r="BE130" i="2"/>
  <c r="BI52" i="5"/>
  <c r="BN26" i="5"/>
  <c r="BM78" i="28"/>
  <c r="BO26" i="5"/>
  <c r="BN78" i="28"/>
  <c r="BI52" i="2"/>
  <c r="BK91" i="28"/>
  <c r="BM130" i="28"/>
  <c r="AV130" i="28"/>
  <c r="BO91" i="28"/>
  <c r="AV136" i="28"/>
  <c r="AX136" i="28"/>
  <c r="AR136" i="28"/>
  <c r="BP136" i="28"/>
  <c r="AZ136" i="28"/>
  <c r="BQ136" i="28"/>
  <c r="BR136" i="28"/>
  <c r="BS136" i="28"/>
  <c r="BT136" i="28"/>
  <c r="BV136" i="28"/>
  <c r="BW136" i="28"/>
  <c r="AS136" i="28"/>
  <c r="AU136" i="28"/>
  <c r="BX136" i="28"/>
  <c r="AW136" i="28"/>
  <c r="BD136" i="28"/>
  <c r="BB136" i="28"/>
  <c r="BI136" i="28"/>
  <c r="AK136" i="28"/>
  <c r="BN136" i="28"/>
  <c r="BH136" i="28"/>
  <c r="BF136" i="28"/>
  <c r="BK136" i="28"/>
  <c r="BC136" i="28"/>
  <c r="AL136" i="28"/>
  <c r="AT136" i="28"/>
  <c r="BM136" i="28"/>
  <c r="BU136" i="28"/>
  <c r="AY136" i="28"/>
  <c r="AN136" i="28"/>
  <c r="BE136" i="28"/>
  <c r="AM136" i="28"/>
  <c r="AQ136" i="28"/>
  <c r="AP136" i="28"/>
  <c r="BO136" i="28"/>
  <c r="BJ136" i="28"/>
  <c r="BG136" i="28"/>
  <c r="BA136" i="28"/>
  <c r="AO136" i="28"/>
  <c r="BL136" i="28"/>
  <c r="BT121" i="2"/>
  <c r="BT120" i="2"/>
  <c r="BT129" i="2"/>
  <c r="BT127" i="2"/>
  <c r="BT126" i="2"/>
  <c r="BT125" i="2"/>
  <c r="BT123" i="2"/>
  <c r="BT122" i="2"/>
  <c r="BT124" i="2"/>
  <c r="BT128" i="2"/>
  <c r="BT112" i="2"/>
  <c r="BT116" i="2"/>
  <c r="BT113" i="2"/>
  <c r="BT108" i="2"/>
  <c r="BT109" i="2"/>
  <c r="BT114" i="2"/>
  <c r="BT115" i="2"/>
  <c r="BT110" i="2"/>
  <c r="BT107" i="2"/>
  <c r="BT111" i="2"/>
  <c r="BT95" i="2"/>
  <c r="BT100" i="2"/>
  <c r="BT103" i="2"/>
  <c r="BT98" i="2"/>
  <c r="BT101" i="2"/>
  <c r="BT102" i="2"/>
  <c r="BT99" i="2"/>
  <c r="BT94" i="2"/>
  <c r="BT96" i="2"/>
  <c r="BT97" i="2"/>
  <c r="BT86" i="2"/>
  <c r="BT84" i="2"/>
  <c r="BT89" i="2"/>
  <c r="BT87" i="2"/>
  <c r="BT82" i="2"/>
  <c r="BT88" i="2"/>
  <c r="BT85" i="2"/>
  <c r="BT90" i="2"/>
  <c r="BT83" i="2"/>
  <c r="BT81" i="2"/>
  <c r="BT77" i="2"/>
  <c r="BT69" i="2"/>
  <c r="BT74" i="2"/>
  <c r="BT71" i="2"/>
  <c r="BT73" i="2"/>
  <c r="BT68" i="2"/>
  <c r="BT72" i="2"/>
  <c r="BT75" i="2"/>
  <c r="BT76" i="2"/>
  <c r="BT70" i="2"/>
  <c r="BT62" i="2"/>
  <c r="BT58" i="2"/>
  <c r="BT55" i="2"/>
  <c r="BT64" i="2"/>
  <c r="BT57" i="2"/>
  <c r="BT59" i="2"/>
  <c r="BT60" i="2"/>
  <c r="BT61" i="2"/>
  <c r="BT56" i="2"/>
  <c r="BT63" i="2"/>
  <c r="BT43" i="2"/>
  <c r="BT48" i="2"/>
  <c r="BT44" i="2"/>
  <c r="BT51" i="2"/>
  <c r="BT49" i="2"/>
  <c r="BT45" i="2"/>
  <c r="BT50" i="2"/>
  <c r="BT46" i="2"/>
  <c r="BT47" i="2"/>
  <c r="BT42" i="2"/>
  <c r="BT29" i="2"/>
  <c r="BT34" i="2"/>
  <c r="BT37" i="2"/>
  <c r="BT32" i="2"/>
  <c r="BT38" i="2"/>
  <c r="BT30" i="2"/>
  <c r="BT33" i="2"/>
  <c r="BT36" i="2"/>
  <c r="BT31" i="2"/>
  <c r="BT35" i="2"/>
  <c r="BT23" i="2"/>
  <c r="BT22" i="2"/>
  <c r="BT21" i="2"/>
  <c r="BT20" i="2"/>
  <c r="BT19" i="2"/>
  <c r="BT18" i="2"/>
  <c r="BT16" i="2"/>
  <c r="BT25" i="2"/>
  <c r="BT24" i="2"/>
  <c r="BT17" i="2"/>
  <c r="BH39" i="5"/>
  <c r="AN141" i="28"/>
  <c r="BW141" i="28"/>
  <c r="BB141" i="28"/>
  <c r="BL141" i="28"/>
  <c r="BX141" i="28"/>
  <c r="AK141" i="28"/>
  <c r="AT141" i="28"/>
  <c r="AX141" i="28"/>
  <c r="AR141" i="28"/>
  <c r="AV141" i="28"/>
  <c r="AP141" i="28"/>
  <c r="BE141" i="28"/>
  <c r="BJ141" i="28"/>
  <c r="AL141" i="28"/>
  <c r="BC141" i="28"/>
  <c r="BP141" i="28"/>
  <c r="BH141" i="28"/>
  <c r="AS141" i="28"/>
  <c r="AU141" i="28"/>
  <c r="AW141" i="28"/>
  <c r="AY141" i="28"/>
  <c r="BA141" i="28"/>
  <c r="BF141" i="28"/>
  <c r="BQ141" i="28"/>
  <c r="BS141" i="28"/>
  <c r="AQ141" i="28"/>
  <c r="BN141" i="28"/>
  <c r="BT141" i="28"/>
  <c r="BD141" i="28"/>
  <c r="BU141" i="28"/>
  <c r="AO141" i="28"/>
  <c r="BV141" i="28"/>
  <c r="AM141" i="28"/>
  <c r="BR141" i="28"/>
  <c r="AZ141" i="28"/>
  <c r="BG141" i="28"/>
  <c r="BI141" i="28"/>
  <c r="BK141" i="28"/>
  <c r="BM141" i="28"/>
  <c r="BO141" i="28"/>
  <c r="BI65" i="2"/>
  <c r="BK39" i="2"/>
  <c r="BL65" i="5"/>
  <c r="BF130" i="5"/>
  <c r="BK65" i="5"/>
  <c r="BA130" i="2"/>
  <c r="AU130" i="2"/>
  <c r="BI39" i="5"/>
  <c r="BM91" i="28"/>
  <c r="BL39" i="2"/>
  <c r="BN91" i="28"/>
  <c r="BK104" i="28"/>
  <c r="AK130" i="28"/>
  <c r="BR26" i="2"/>
  <c r="BP104" i="2"/>
  <c r="BO104" i="28"/>
  <c r="BQ136" i="5"/>
  <c r="AT136" i="5"/>
  <c r="AV136" i="5"/>
  <c r="AZ136" i="5"/>
  <c r="AX136" i="5"/>
  <c r="AY136" i="5"/>
  <c r="AS136" i="5"/>
  <c r="AU136" i="5"/>
  <c r="AW136" i="5"/>
  <c r="BV136" i="5"/>
  <c r="BR136" i="5"/>
  <c r="BS136" i="5"/>
  <c r="BX136" i="5"/>
  <c r="BW136" i="5"/>
  <c r="BU136" i="5"/>
  <c r="BT136" i="5"/>
  <c r="BN136" i="5"/>
  <c r="BP136" i="5"/>
  <c r="BH136" i="5"/>
  <c r="AP136" i="5"/>
  <c r="AR136" i="5"/>
  <c r="BI136" i="5"/>
  <c r="BF136" i="5"/>
  <c r="AQ136" i="5"/>
  <c r="BA136" i="5"/>
  <c r="AN136" i="5"/>
  <c r="BO136" i="5"/>
  <c r="AK136" i="5"/>
  <c r="BL136" i="5"/>
  <c r="BD136" i="5"/>
  <c r="AO136" i="5"/>
  <c r="AL136" i="5"/>
  <c r="BM136" i="5"/>
  <c r="BE136" i="5"/>
  <c r="BJ136" i="5"/>
  <c r="AM136" i="5"/>
  <c r="BB136" i="5"/>
  <c r="BK136" i="5"/>
  <c r="BG136" i="5"/>
  <c r="BC136" i="5"/>
  <c r="BA39" i="5"/>
  <c r="BE139" i="28"/>
  <c r="BU139" i="28"/>
  <c r="BV139" i="28"/>
  <c r="BW139" i="28"/>
  <c r="BB139" i="28"/>
  <c r="BL139" i="28"/>
  <c r="BX139" i="28"/>
  <c r="AT139" i="28"/>
  <c r="AV139" i="28"/>
  <c r="AX139" i="28"/>
  <c r="AZ139" i="28"/>
  <c r="BG139" i="28"/>
  <c r="BO139" i="28"/>
  <c r="AR139" i="28"/>
  <c r="AP139" i="28"/>
  <c r="BJ139" i="28"/>
  <c r="AN139" i="28"/>
  <c r="BM139" i="28"/>
  <c r="BC139" i="28"/>
  <c r="AL139" i="28"/>
  <c r="BP139" i="28"/>
  <c r="AS139" i="28"/>
  <c r="BH139" i="28"/>
  <c r="AW139" i="28"/>
  <c r="BA139" i="28"/>
  <c r="BK139" i="28"/>
  <c r="AY139" i="28"/>
  <c r="BF139" i="28"/>
  <c r="BQ139" i="28"/>
  <c r="AQ139" i="28"/>
  <c r="BS139" i="28"/>
  <c r="BN139" i="28"/>
  <c r="BT139" i="28"/>
  <c r="AO139" i="28"/>
  <c r="BD139" i="28"/>
  <c r="BI139" i="28"/>
  <c r="BR139" i="28"/>
  <c r="AU139" i="28"/>
  <c r="AK139" i="28"/>
  <c r="AM139" i="28"/>
  <c r="BR52" i="2"/>
  <c r="BG39" i="5"/>
  <c r="AX133" i="5"/>
  <c r="BU133" i="5"/>
  <c r="AV133" i="5"/>
  <c r="AY133" i="5"/>
  <c r="AS133" i="5"/>
  <c r="AU133" i="5"/>
  <c r="BW133" i="5"/>
  <c r="AZ133" i="5"/>
  <c r="BQ133" i="5"/>
  <c r="AW133" i="5"/>
  <c r="BR133" i="5"/>
  <c r="BX133" i="5"/>
  <c r="AT133" i="5"/>
  <c r="BT133" i="5"/>
  <c r="BS133" i="5"/>
  <c r="BV133" i="5"/>
  <c r="AL133" i="5"/>
  <c r="BK133" i="5"/>
  <c r="BC133" i="5"/>
  <c r="AN133" i="5"/>
  <c r="AO133" i="5"/>
  <c r="AK133" i="5"/>
  <c r="BI133" i="5"/>
  <c r="BA133" i="5"/>
  <c r="AR133" i="5"/>
  <c r="BL133" i="5"/>
  <c r="BO133" i="5"/>
  <c r="BD133" i="5"/>
  <c r="BG133" i="5"/>
  <c r="BM133" i="5"/>
  <c r="AQ133" i="5"/>
  <c r="BE133" i="5"/>
  <c r="AM133" i="5"/>
  <c r="BJ133" i="5"/>
  <c r="AP133" i="5"/>
  <c r="BB133" i="5"/>
  <c r="BP133" i="5"/>
  <c r="BN133" i="5"/>
  <c r="BH133" i="5"/>
  <c r="BF133" i="5"/>
  <c r="BK52" i="2"/>
  <c r="BL78" i="5"/>
  <c r="BP117" i="5"/>
  <c r="BM130" i="5"/>
  <c r="BI130" i="5"/>
  <c r="BK78" i="5"/>
  <c r="AS130" i="2"/>
  <c r="BK130" i="2"/>
  <c r="BI26" i="5"/>
  <c r="BN65" i="5"/>
  <c r="BM104" i="28"/>
  <c r="BL52" i="2"/>
  <c r="BO65" i="5"/>
  <c r="BN104" i="28"/>
  <c r="BI78" i="2"/>
  <c r="BI39" i="28"/>
  <c r="AO130" i="28"/>
  <c r="BJ130" i="28"/>
  <c r="BR39" i="2"/>
  <c r="BP117" i="2"/>
  <c r="BO117" i="28"/>
  <c r="BS122" i="5"/>
  <c r="BS120" i="5"/>
  <c r="BS123" i="5"/>
  <c r="BS128" i="5"/>
  <c r="BS121" i="5"/>
  <c r="BS129" i="5"/>
  <c r="BS127" i="5"/>
  <c r="BS126" i="5"/>
  <c r="BS113" i="5"/>
  <c r="BS109" i="5"/>
  <c r="BS114" i="5"/>
  <c r="BS115" i="5"/>
  <c r="BS108" i="5"/>
  <c r="BS116" i="5"/>
  <c r="BS107" i="5"/>
  <c r="BS110" i="5"/>
  <c r="BS95" i="5"/>
  <c r="BS100" i="5"/>
  <c r="BS97" i="5"/>
  <c r="BS94" i="5"/>
  <c r="BS103" i="5"/>
  <c r="BS96" i="5"/>
  <c r="BS101" i="5"/>
  <c r="BS102" i="5"/>
  <c r="BS88" i="5"/>
  <c r="BS83" i="5"/>
  <c r="BS84" i="5"/>
  <c r="BS90" i="5"/>
  <c r="BS87" i="5"/>
  <c r="BS89" i="5"/>
  <c r="BS82" i="5"/>
  <c r="BS81" i="5"/>
  <c r="BS70" i="5"/>
  <c r="BS74" i="5"/>
  <c r="BS75" i="5"/>
  <c r="BS77" i="5"/>
  <c r="BS71" i="5"/>
  <c r="BS68" i="5"/>
  <c r="BS76" i="5"/>
  <c r="BS69" i="5"/>
  <c r="BS56" i="5"/>
  <c r="BS63" i="5"/>
  <c r="BS55" i="5"/>
  <c r="BS58" i="5"/>
  <c r="BS61" i="5"/>
  <c r="BS62" i="5"/>
  <c r="BS64" i="5"/>
  <c r="BS57" i="5"/>
  <c r="BS50" i="5"/>
  <c r="BS49" i="5"/>
  <c r="BS48" i="5"/>
  <c r="BS45" i="5"/>
  <c r="BS33" i="5"/>
  <c r="BS34" i="5"/>
  <c r="BS26" i="5"/>
  <c r="BS143" i="5"/>
  <c r="BS117" i="5"/>
  <c r="BS91" i="5"/>
  <c r="BS164" i="5"/>
  <c r="BS20" i="5"/>
  <c r="BS65" i="5"/>
  <c r="BS163" i="5"/>
  <c r="BS85" i="5"/>
  <c r="BS130" i="5"/>
  <c r="BS150" i="5"/>
  <c r="BS86" i="5"/>
  <c r="BS22" i="5"/>
  <c r="BS151" i="5"/>
  <c r="BS23" i="5"/>
  <c r="BS24" i="5"/>
  <c r="BS78" i="5"/>
  <c r="BS98" i="5"/>
  <c r="BS46" i="5"/>
  <c r="BS25" i="5"/>
  <c r="BS99" i="5"/>
  <c r="BS47" i="5"/>
  <c r="BS156" i="5"/>
  <c r="BS39" i="5"/>
  <c r="BS59" i="5"/>
  <c r="BS104" i="5"/>
  <c r="BS137" i="5"/>
  <c r="BS111" i="5"/>
  <c r="BS60" i="5"/>
  <c r="BS52" i="5"/>
  <c r="BS124" i="5"/>
  <c r="BS72" i="5"/>
  <c r="BS17" i="5"/>
  <c r="BS125" i="5"/>
  <c r="BS73" i="5"/>
  <c r="BS18" i="5"/>
  <c r="BS112" i="5"/>
  <c r="BS16" i="5"/>
  <c r="BS19" i="5"/>
  <c r="BS21" i="5"/>
  <c r="BS138" i="5"/>
  <c r="BS169" i="5"/>
  <c r="BS35" i="5"/>
  <c r="BS38" i="5"/>
  <c r="BS29" i="5"/>
  <c r="BS37" i="5"/>
  <c r="BS36" i="5"/>
  <c r="BS32" i="5"/>
  <c r="BS30" i="5"/>
  <c r="BS31" i="5"/>
  <c r="BS43" i="5"/>
  <c r="BS44" i="5"/>
  <c r="BS51" i="5"/>
  <c r="BS42" i="5"/>
  <c r="AK135" i="28"/>
  <c r="BU135" i="28"/>
  <c r="BV135" i="28"/>
  <c r="BB135" i="28"/>
  <c r="AQ135" i="28"/>
  <c r="BQ135" i="28"/>
  <c r="BN135" i="28"/>
  <c r="BS135" i="28"/>
  <c r="AO135" i="28"/>
  <c r="BD135" i="28"/>
  <c r="BT135" i="28"/>
  <c r="AM135" i="28"/>
  <c r="BL135" i="28"/>
  <c r="BW135" i="28"/>
  <c r="AT135" i="28"/>
  <c r="AV135" i="28"/>
  <c r="AX135" i="28"/>
  <c r="BX135" i="28"/>
  <c r="AR135" i="28"/>
  <c r="AZ135" i="28"/>
  <c r="BE135" i="28"/>
  <c r="AP135" i="28"/>
  <c r="BJ135" i="28"/>
  <c r="AN135" i="28"/>
  <c r="BC135" i="28"/>
  <c r="AL135" i="28"/>
  <c r="BH135" i="28"/>
  <c r="AU135" i="28"/>
  <c r="AY135" i="28"/>
  <c r="BA135" i="28"/>
  <c r="AW135" i="28"/>
  <c r="BF135" i="28"/>
  <c r="BR135" i="28"/>
  <c r="AS135" i="28"/>
  <c r="BG135" i="28"/>
  <c r="BI135" i="28"/>
  <c r="BK135" i="28"/>
  <c r="BM135" i="28"/>
  <c r="BO135" i="28"/>
  <c r="BP135" i="28"/>
  <c r="AP140" i="28"/>
  <c r="BQ140" i="28"/>
  <c r="BR140" i="28"/>
  <c r="BJ140" i="28"/>
  <c r="AM140" i="28"/>
  <c r="BB140" i="28"/>
  <c r="BL140" i="28"/>
  <c r="AK140" i="28"/>
  <c r="AT140" i="28"/>
  <c r="AX140" i="28"/>
  <c r="AZ140" i="28"/>
  <c r="BG140" i="28"/>
  <c r="AR140" i="28"/>
  <c r="BS140" i="28"/>
  <c r="AN140" i="28"/>
  <c r="BT140" i="28"/>
  <c r="BV140" i="28"/>
  <c r="AL140" i="28"/>
  <c r="BP140" i="28"/>
  <c r="BW140" i="28"/>
  <c r="BH140" i="28"/>
  <c r="BX140" i="28"/>
  <c r="AU140" i="28"/>
  <c r="AW140" i="28"/>
  <c r="AY140" i="28"/>
  <c r="BF140" i="28"/>
  <c r="BN140" i="28"/>
  <c r="BD140" i="28"/>
  <c r="AV140" i="28"/>
  <c r="BU140" i="28"/>
  <c r="AO140" i="28"/>
  <c r="AQ140" i="28"/>
  <c r="AS140" i="28"/>
  <c r="BA140" i="28"/>
  <c r="BC140" i="28"/>
  <c r="BE140" i="28"/>
  <c r="BI140" i="28"/>
  <c r="BK140" i="28"/>
  <c r="BM140" i="28"/>
  <c r="BO140" i="28"/>
  <c r="BO78" i="5"/>
  <c r="AW130" i="28"/>
  <c r="BS121" i="2"/>
  <c r="BS120" i="2"/>
  <c r="BS129" i="2"/>
  <c r="BS127" i="2"/>
  <c r="BS126" i="2"/>
  <c r="BS125" i="2"/>
  <c r="BS123" i="2"/>
  <c r="BS122" i="2"/>
  <c r="BS124" i="2"/>
  <c r="BS128" i="2"/>
  <c r="BS112" i="2"/>
  <c r="BS116" i="2"/>
  <c r="BS113" i="2"/>
  <c r="BS108" i="2"/>
  <c r="BS109" i="2"/>
  <c r="BS114" i="2"/>
  <c r="BS115" i="2"/>
  <c r="BS110" i="2"/>
  <c r="BS107" i="2"/>
  <c r="BS111" i="2"/>
  <c r="BS95" i="2"/>
  <c r="BS100" i="2"/>
  <c r="BS103" i="2"/>
  <c r="BS98" i="2"/>
  <c r="BS101" i="2"/>
  <c r="BS102" i="2"/>
  <c r="BS99" i="2"/>
  <c r="BS94" i="2"/>
  <c r="BS96" i="2"/>
  <c r="BS97" i="2"/>
  <c r="BS86" i="2"/>
  <c r="BS84" i="2"/>
  <c r="BS89" i="2"/>
  <c r="BS87" i="2"/>
  <c r="BS82" i="2"/>
  <c r="BS88" i="2"/>
  <c r="BS85" i="2"/>
  <c r="BS90" i="2"/>
  <c r="BS83" i="2"/>
  <c r="BS81" i="2"/>
  <c r="BS77" i="2"/>
  <c r="BS69" i="2"/>
  <c r="BS74" i="2"/>
  <c r="BS71" i="2"/>
  <c r="BS73" i="2"/>
  <c r="BS68" i="2"/>
  <c r="BS72" i="2"/>
  <c r="BS75" i="2"/>
  <c r="BS76" i="2"/>
  <c r="BS70" i="2"/>
  <c r="BS62" i="2"/>
  <c r="BS58" i="2"/>
  <c r="BS55" i="2"/>
  <c r="BS64" i="2"/>
  <c r="BS57" i="2"/>
  <c r="BS59" i="2"/>
  <c r="BS60" i="2"/>
  <c r="BS61" i="2"/>
  <c r="BS56" i="2"/>
  <c r="BS63" i="2"/>
  <c r="BS43" i="2"/>
  <c r="BS48" i="2"/>
  <c r="BS44" i="2"/>
  <c r="BS51" i="2"/>
  <c r="BS49" i="2"/>
  <c r="BS45" i="2"/>
  <c r="BS50" i="2"/>
  <c r="BS46" i="2"/>
  <c r="BS47" i="2"/>
  <c r="BS42" i="2"/>
  <c r="BS29" i="2"/>
  <c r="BS34" i="2"/>
  <c r="BS37" i="2"/>
  <c r="BS32" i="2"/>
  <c r="BS38" i="2"/>
  <c r="BS30" i="2"/>
  <c r="BS33" i="2"/>
  <c r="BS36" i="2"/>
  <c r="BS31" i="2"/>
  <c r="BS35" i="2"/>
  <c r="BS23" i="2"/>
  <c r="BS19" i="2"/>
  <c r="BS25" i="2"/>
  <c r="BS24" i="2"/>
  <c r="BS22" i="2"/>
  <c r="BS21" i="2"/>
  <c r="BS20" i="2"/>
  <c r="BS18" i="2"/>
  <c r="BS17" i="2"/>
  <c r="BS16" i="2"/>
  <c r="AZ142" i="5"/>
  <c r="AL142" i="5"/>
  <c r="BJ142" i="5"/>
  <c r="AT142" i="5"/>
  <c r="AY142" i="5"/>
  <c r="BX142" i="5"/>
  <c r="AU142" i="5"/>
  <c r="AW142" i="5"/>
  <c r="AS142" i="5"/>
  <c r="BB142" i="5"/>
  <c r="AK142" i="5"/>
  <c r="AX142" i="5"/>
  <c r="BI142" i="5"/>
  <c r="BS142" i="5"/>
  <c r="BC142" i="5"/>
  <c r="BV142" i="5"/>
  <c r="AV142" i="5"/>
  <c r="BT142" i="5"/>
  <c r="BA142" i="5"/>
  <c r="AR142" i="5"/>
  <c r="BQ142" i="5"/>
  <c r="BR142" i="5"/>
  <c r="AM142" i="5"/>
  <c r="AO142" i="5"/>
  <c r="BK142" i="5"/>
  <c r="BG142" i="5"/>
  <c r="BU142" i="5"/>
  <c r="BF142" i="5"/>
  <c r="BD142" i="5"/>
  <c r="BO142" i="5"/>
  <c r="BN142" i="5"/>
  <c r="BM142" i="5"/>
  <c r="BL142" i="5"/>
  <c r="BH142" i="5"/>
  <c r="AQ142" i="5"/>
  <c r="AP142" i="5"/>
  <c r="BE142" i="5"/>
  <c r="AN142" i="5"/>
  <c r="BW142" i="5"/>
  <c r="BP142" i="5"/>
  <c r="BF39" i="5"/>
  <c r="BL26" i="2"/>
  <c r="AK139" i="2"/>
  <c r="AU139" i="2"/>
  <c r="AL139" i="2"/>
  <c r="BB139" i="2"/>
  <c r="BC139" i="2"/>
  <c r="BK139" i="2"/>
  <c r="AM139" i="2"/>
  <c r="AS139" i="2"/>
  <c r="AT139" i="2"/>
  <c r="AR139" i="2"/>
  <c r="AZ139" i="2"/>
  <c r="BH139" i="2"/>
  <c r="BP139" i="2"/>
  <c r="AO139" i="2"/>
  <c r="AW139" i="2"/>
  <c r="BE139" i="2"/>
  <c r="BM139" i="2"/>
  <c r="BJ139" i="2"/>
  <c r="AQ139" i="2"/>
  <c r="AY139" i="2"/>
  <c r="BG139" i="2"/>
  <c r="BO139" i="2"/>
  <c r="AN139" i="2"/>
  <c r="AV139" i="2"/>
  <c r="BD139" i="2"/>
  <c r="BL139" i="2"/>
  <c r="BA139" i="2"/>
  <c r="BI139" i="2"/>
  <c r="AP139" i="2"/>
  <c r="AX139" i="2"/>
  <c r="BF139" i="2"/>
  <c r="BN139" i="2"/>
  <c r="BX139" i="2"/>
  <c r="BS139" i="2"/>
  <c r="BU139" i="2"/>
  <c r="BR139" i="2"/>
  <c r="BW139" i="2"/>
  <c r="BT139" i="2"/>
  <c r="BQ139" i="2"/>
  <c r="BV139" i="2"/>
  <c r="BK65" i="2"/>
  <c r="BL91" i="5"/>
  <c r="BO26" i="2"/>
  <c r="BP39" i="5"/>
  <c r="BM26" i="2"/>
  <c r="BH130" i="5"/>
  <c r="BG130" i="5"/>
  <c r="BK91" i="5"/>
  <c r="AK130" i="2"/>
  <c r="BD130" i="2"/>
  <c r="BI65" i="5"/>
  <c r="BN78" i="5"/>
  <c r="BL65" i="2"/>
  <c r="BI91" i="2"/>
  <c r="BI26" i="28"/>
  <c r="BK117" i="28"/>
  <c r="BG130" i="28"/>
  <c r="AU133" i="2"/>
  <c r="AT133" i="2"/>
  <c r="AV133" i="2"/>
  <c r="AL133" i="2"/>
  <c r="BC133" i="2"/>
  <c r="BL133" i="2"/>
  <c r="AM133" i="2"/>
  <c r="BD133" i="2"/>
  <c r="AN133" i="2"/>
  <c r="AK133" i="2"/>
  <c r="AS133" i="2"/>
  <c r="BA133" i="2"/>
  <c r="BI133" i="2"/>
  <c r="AP133" i="2"/>
  <c r="AX133" i="2"/>
  <c r="BF133" i="2"/>
  <c r="BN133" i="2"/>
  <c r="BK133" i="2"/>
  <c r="AR133" i="2"/>
  <c r="AZ133" i="2"/>
  <c r="BH133" i="2"/>
  <c r="BP133" i="2"/>
  <c r="AO133" i="2"/>
  <c r="AW133" i="2"/>
  <c r="BE133" i="2"/>
  <c r="BM133" i="2"/>
  <c r="BB133" i="2"/>
  <c r="BJ133" i="2"/>
  <c r="AQ133" i="2"/>
  <c r="AY133" i="2"/>
  <c r="BG133" i="2"/>
  <c r="BO133" i="2"/>
  <c r="BT133" i="2"/>
  <c r="BQ133" i="2"/>
  <c r="BV133" i="2"/>
  <c r="BS133" i="2"/>
  <c r="BX133" i="2"/>
  <c r="BU133" i="2"/>
  <c r="BR133" i="2"/>
  <c r="BW133" i="2"/>
  <c r="AP130" i="28"/>
  <c r="BK78" i="2"/>
  <c r="AK130" i="5"/>
  <c r="BK104" i="5"/>
  <c r="BO130" i="2"/>
  <c r="BC130" i="2"/>
  <c r="BI78" i="5"/>
  <c r="BN91" i="5"/>
  <c r="BM117" i="28"/>
  <c r="BL78" i="2"/>
  <c r="BO91" i="5"/>
  <c r="BN117" i="28"/>
  <c r="BI104" i="2"/>
  <c r="BI52" i="28"/>
  <c r="BL130" i="28"/>
  <c r="BO130" i="28"/>
  <c r="AZ130" i="28"/>
  <c r="BR65" i="2"/>
  <c r="BT122" i="5"/>
  <c r="BT120" i="5"/>
  <c r="BT123" i="5"/>
  <c r="BT128" i="5"/>
  <c r="BT121" i="5"/>
  <c r="BT129" i="5"/>
  <c r="BT127" i="5"/>
  <c r="BT126" i="5"/>
  <c r="BT113" i="5"/>
  <c r="BT109" i="5"/>
  <c r="BT114" i="5"/>
  <c r="BT115" i="5"/>
  <c r="BT108" i="5"/>
  <c r="BT116" i="5"/>
  <c r="BT107" i="5"/>
  <c r="BT110" i="5"/>
  <c r="BT95" i="5"/>
  <c r="BT100" i="5"/>
  <c r="BT97" i="5"/>
  <c r="BT94" i="5"/>
  <c r="BT103" i="5"/>
  <c r="BT96" i="5"/>
  <c r="BT101" i="5"/>
  <c r="BT102" i="5"/>
  <c r="BT88" i="5"/>
  <c r="BT83" i="5"/>
  <c r="BT84" i="5"/>
  <c r="BT90" i="5"/>
  <c r="BT87" i="5"/>
  <c r="BT89" i="5"/>
  <c r="BT82" i="5"/>
  <c r="BT81" i="5"/>
  <c r="BT70" i="5"/>
  <c r="BT74" i="5"/>
  <c r="BT75" i="5"/>
  <c r="BT77" i="5"/>
  <c r="BT71" i="5"/>
  <c r="BT68" i="5"/>
  <c r="BT76" i="5"/>
  <c r="BT69" i="5"/>
  <c r="BT56" i="5"/>
  <c r="BT63" i="5"/>
  <c r="BT55" i="5"/>
  <c r="BT58" i="5"/>
  <c r="BT61" i="5"/>
  <c r="BT62" i="5"/>
  <c r="BT64" i="5"/>
  <c r="BT57" i="5"/>
  <c r="BT50" i="5"/>
  <c r="BT49" i="5"/>
  <c r="BT48" i="5"/>
  <c r="BT45" i="5"/>
  <c r="BT33" i="5"/>
  <c r="BT34" i="5"/>
  <c r="BT124" i="5"/>
  <c r="BT91" i="5"/>
  <c r="BT163" i="5"/>
  <c r="BT164" i="5"/>
  <c r="BT111" i="5"/>
  <c r="BT60" i="5"/>
  <c r="BT112" i="5"/>
  <c r="BT65" i="5"/>
  <c r="BT16" i="5"/>
  <c r="BT137" i="5"/>
  <c r="BT72" i="5"/>
  <c r="BT17" i="5"/>
  <c r="BT143" i="5"/>
  <c r="BT138" i="5"/>
  <c r="BT125" i="5"/>
  <c r="BT73" i="5"/>
  <c r="BT18" i="5"/>
  <c r="BT19" i="5"/>
  <c r="BT20" i="5"/>
  <c r="BT26" i="5"/>
  <c r="BT85" i="5"/>
  <c r="BT21" i="5"/>
  <c r="BT86" i="5"/>
  <c r="BT22" i="5"/>
  <c r="BT23" i="5"/>
  <c r="BT39" i="5"/>
  <c r="BT24" i="5"/>
  <c r="BT117" i="5"/>
  <c r="BT169" i="5"/>
  <c r="BT99" i="5"/>
  <c r="BT150" i="5"/>
  <c r="BT46" i="5"/>
  <c r="BT25" i="5"/>
  <c r="BT47" i="5"/>
  <c r="BT59" i="5"/>
  <c r="BT98" i="5"/>
  <c r="BT151" i="5"/>
  <c r="BT52" i="5"/>
  <c r="BT78" i="5"/>
  <c r="BT104" i="5"/>
  <c r="BT130" i="5"/>
  <c r="BT156" i="5"/>
  <c r="BT35" i="5"/>
  <c r="BT38" i="5"/>
  <c r="BT29" i="5"/>
  <c r="BT37" i="5"/>
  <c r="BT36" i="5"/>
  <c r="BT32" i="5"/>
  <c r="BT30" i="5"/>
  <c r="BT31" i="5"/>
  <c r="BT43" i="5"/>
  <c r="BT44" i="5"/>
  <c r="BT51" i="5"/>
  <c r="BT42" i="5"/>
  <c r="BX134" i="28"/>
  <c r="BF134" i="28"/>
  <c r="BI134" i="28"/>
  <c r="BD134" i="28"/>
  <c r="AM134" i="28"/>
  <c r="AK134" i="28"/>
  <c r="BB134" i="28"/>
  <c r="BG134" i="28"/>
  <c r="AV134" i="28"/>
  <c r="AX134" i="28"/>
  <c r="AR134" i="28"/>
  <c r="AZ134" i="28"/>
  <c r="BQ134" i="28"/>
  <c r="AP134" i="28"/>
  <c r="BM134" i="28"/>
  <c r="BR134" i="28"/>
  <c r="AN134" i="28"/>
  <c r="BS134" i="28"/>
  <c r="BT134" i="28"/>
  <c r="AL134" i="28"/>
  <c r="BP134" i="28"/>
  <c r="BV134" i="28"/>
  <c r="AS134" i="28"/>
  <c r="BK134" i="28"/>
  <c r="BW134" i="28"/>
  <c r="AU134" i="28"/>
  <c r="AY134" i="28"/>
  <c r="AO134" i="28"/>
  <c r="AQ134" i="28"/>
  <c r="BA134" i="28"/>
  <c r="BC134" i="28"/>
  <c r="BE134" i="28"/>
  <c r="BO134" i="28"/>
  <c r="AW134" i="28"/>
  <c r="BH134" i="28"/>
  <c r="BJ134" i="28"/>
  <c r="BL134" i="28"/>
  <c r="BN134" i="28"/>
  <c r="BU134" i="28"/>
  <c r="AT134" i="28"/>
  <c r="AU138" i="2"/>
  <c r="AL138" i="2"/>
  <c r="AQ138" i="2"/>
  <c r="BC138" i="2"/>
  <c r="BK138" i="2"/>
  <c r="AM138" i="2"/>
  <c r="AY138" i="2"/>
  <c r="BG138" i="2"/>
  <c r="AR138" i="2"/>
  <c r="AZ138" i="2"/>
  <c r="BH138" i="2"/>
  <c r="BP138" i="2"/>
  <c r="AO138" i="2"/>
  <c r="AW138" i="2"/>
  <c r="BE138" i="2"/>
  <c r="BM138" i="2"/>
  <c r="AT138" i="2"/>
  <c r="BB138" i="2"/>
  <c r="BJ138" i="2"/>
  <c r="BO138" i="2"/>
  <c r="AN138" i="2"/>
  <c r="AV138" i="2"/>
  <c r="BD138" i="2"/>
  <c r="BL138" i="2"/>
  <c r="AK138" i="2"/>
  <c r="AS138" i="2"/>
  <c r="BA138" i="2"/>
  <c r="BI138" i="2"/>
  <c r="AP138" i="2"/>
  <c r="AX138" i="2"/>
  <c r="BF138" i="2"/>
  <c r="BN138" i="2"/>
  <c r="BX138" i="2"/>
  <c r="BV138" i="2"/>
  <c r="BU138" i="2"/>
  <c r="BR138" i="2"/>
  <c r="BW138" i="2"/>
  <c r="BT138" i="2"/>
  <c r="BQ138" i="2"/>
  <c r="BS138" i="2"/>
  <c r="BW123" i="28"/>
  <c r="BW121" i="28"/>
  <c r="BW122" i="28"/>
  <c r="BW129" i="28"/>
  <c r="BW120" i="28"/>
  <c r="BW128" i="28"/>
  <c r="BW126" i="28"/>
  <c r="BW127" i="28"/>
  <c r="BW124" i="28"/>
  <c r="BW111" i="28"/>
  <c r="BW114" i="28"/>
  <c r="BW107" i="28"/>
  <c r="BW110" i="28"/>
  <c r="BW113" i="28"/>
  <c r="BW116" i="28"/>
  <c r="BW109" i="28"/>
  <c r="BW115" i="28"/>
  <c r="BW108" i="28"/>
  <c r="BW103" i="28"/>
  <c r="BW94" i="28"/>
  <c r="BW100" i="28"/>
  <c r="BW101" i="28"/>
  <c r="BW95" i="28"/>
  <c r="BW102" i="28"/>
  <c r="BW96" i="28"/>
  <c r="BW97" i="28"/>
  <c r="BW98" i="28"/>
  <c r="BW89" i="28"/>
  <c r="BW87" i="28"/>
  <c r="BW82" i="28"/>
  <c r="BW90" i="28"/>
  <c r="BW85" i="28"/>
  <c r="BW88" i="28"/>
  <c r="BW81" i="28"/>
  <c r="BW84" i="28"/>
  <c r="BW83" i="28"/>
  <c r="BW72" i="28"/>
  <c r="BW70" i="28"/>
  <c r="BW71" i="28"/>
  <c r="BW69" i="28"/>
  <c r="BW68" i="28"/>
  <c r="BW75" i="28"/>
  <c r="BW77" i="28"/>
  <c r="BW74" i="28"/>
  <c r="BW76" i="28"/>
  <c r="BW63" i="28"/>
  <c r="BW64" i="28"/>
  <c r="BW58" i="28"/>
  <c r="BW59" i="28"/>
  <c r="BW62" i="28"/>
  <c r="BW55" i="28"/>
  <c r="BW56" i="28"/>
  <c r="BW57" i="28"/>
  <c r="BW61" i="28"/>
  <c r="BW50" i="28"/>
  <c r="BW48" i="28"/>
  <c r="BW44" i="28"/>
  <c r="BW43" i="28"/>
  <c r="BW42" i="28"/>
  <c r="BW49" i="28"/>
  <c r="BW51" i="28"/>
  <c r="BW46" i="28"/>
  <c r="BW45" i="28"/>
  <c r="BW32" i="28"/>
  <c r="BW138" i="28"/>
  <c r="BW151" i="28"/>
  <c r="BW117" i="28"/>
  <c r="BW99" i="28"/>
  <c r="BW104" i="28"/>
  <c r="BW112" i="28"/>
  <c r="BW73" i="28"/>
  <c r="BW78" i="28"/>
  <c r="BW60" i="28"/>
  <c r="BW65" i="28"/>
  <c r="BW47" i="28"/>
  <c r="BW39" i="28"/>
  <c r="BW34" i="28"/>
  <c r="BW26" i="28"/>
  <c r="BW23" i="28"/>
  <c r="BW20" i="28"/>
  <c r="BW25" i="28"/>
  <c r="BW17" i="28"/>
  <c r="BW22" i="28"/>
  <c r="BW19" i="28"/>
  <c r="BW52" i="28"/>
  <c r="BW24" i="28"/>
  <c r="BW16" i="28"/>
  <c r="BW18" i="28"/>
  <c r="BW164" i="28"/>
  <c r="BW169" i="28"/>
  <c r="BW143" i="28"/>
  <c r="BW130" i="28"/>
  <c r="BW156" i="28"/>
  <c r="BW86" i="28"/>
  <c r="BW91" i="28"/>
  <c r="BW125" i="28"/>
  <c r="BW21" i="28"/>
  <c r="BW36" i="28"/>
  <c r="BW31" i="28"/>
  <c r="BW37" i="28"/>
  <c r="BW33" i="28"/>
  <c r="BW38" i="28"/>
  <c r="BW29" i="28"/>
  <c r="BW30" i="28"/>
  <c r="BW35" i="28"/>
  <c r="BM104" i="5"/>
  <c r="BM65" i="28"/>
  <c r="BK91" i="2"/>
  <c r="BO39" i="2"/>
  <c r="BM26" i="5"/>
  <c r="BM39" i="2"/>
  <c r="BN130" i="5"/>
  <c r="BD130" i="5"/>
  <c r="AS130" i="5"/>
  <c r="BG130" i="2"/>
  <c r="AM130" i="2"/>
  <c r="BI91" i="5"/>
  <c r="BN26" i="2"/>
  <c r="BL91" i="2"/>
  <c r="BL39" i="28"/>
  <c r="BI117" i="2"/>
  <c r="BI65" i="28"/>
  <c r="BF130" i="28"/>
  <c r="BD130" i="28"/>
  <c r="AU130" i="28"/>
  <c r="BR78" i="2"/>
  <c r="BW121" i="2"/>
  <c r="BW120" i="2"/>
  <c r="BW129" i="2"/>
  <c r="BW127" i="2"/>
  <c r="BW126" i="2"/>
  <c r="BW125" i="2"/>
  <c r="BW123" i="2"/>
  <c r="BW122" i="2"/>
  <c r="BW124" i="2"/>
  <c r="BW128" i="2"/>
  <c r="BW112" i="2"/>
  <c r="BW116" i="2"/>
  <c r="BW113" i="2"/>
  <c r="BW108" i="2"/>
  <c r="BW109" i="2"/>
  <c r="BW114" i="2"/>
  <c r="BW115" i="2"/>
  <c r="BW110" i="2"/>
  <c r="BW107" i="2"/>
  <c r="BW111" i="2"/>
  <c r="BW95" i="2"/>
  <c r="BW100" i="2"/>
  <c r="BW103" i="2"/>
  <c r="BW98" i="2"/>
  <c r="BW101" i="2"/>
  <c r="BW102" i="2"/>
  <c r="BW99" i="2"/>
  <c r="BW94" i="2"/>
  <c r="BW96" i="2"/>
  <c r="BW97" i="2"/>
  <c r="BW86" i="2"/>
  <c r="BW84" i="2"/>
  <c r="BW89" i="2"/>
  <c r="BW87" i="2"/>
  <c r="BW82" i="2"/>
  <c r="BW88" i="2"/>
  <c r="BW85" i="2"/>
  <c r="BW90" i="2"/>
  <c r="BW83" i="2"/>
  <c r="BW81" i="2"/>
  <c r="BW77" i="2"/>
  <c r="BW69" i="2"/>
  <c r="BW74" i="2"/>
  <c r="BW71" i="2"/>
  <c r="BW73" i="2"/>
  <c r="BW68" i="2"/>
  <c r="BW72" i="2"/>
  <c r="BW75" i="2"/>
  <c r="BW76" i="2"/>
  <c r="BW70" i="2"/>
  <c r="BW62" i="2"/>
  <c r="BW58" i="2"/>
  <c r="BW55" i="2"/>
  <c r="BW64" i="2"/>
  <c r="BW57" i="2"/>
  <c r="BW59" i="2"/>
  <c r="BW60" i="2"/>
  <c r="BW61" i="2"/>
  <c r="BW56" i="2"/>
  <c r="BW63" i="2"/>
  <c r="BW43" i="2"/>
  <c r="BW48" i="2"/>
  <c r="BW44" i="2"/>
  <c r="BW51" i="2"/>
  <c r="BW49" i="2"/>
  <c r="BW45" i="2"/>
  <c r="BW50" i="2"/>
  <c r="BW46" i="2"/>
  <c r="BW47" i="2"/>
  <c r="BW42" i="2"/>
  <c r="BW29" i="2"/>
  <c r="BW34" i="2"/>
  <c r="BW37" i="2"/>
  <c r="BW32" i="2"/>
  <c r="BW38" i="2"/>
  <c r="BW30" i="2"/>
  <c r="BW33" i="2"/>
  <c r="BW36" i="2"/>
  <c r="BW31" i="2"/>
  <c r="BW35" i="2"/>
  <c r="BW25" i="2"/>
  <c r="BW19" i="2"/>
  <c r="BW18" i="2"/>
  <c r="BW17" i="2"/>
  <c r="BW16" i="2"/>
  <c r="BW24" i="2"/>
  <c r="BW23" i="2"/>
  <c r="BW22" i="2"/>
  <c r="BW21" i="2"/>
  <c r="BW20" i="2"/>
  <c r="BX123" i="28"/>
  <c r="BX121" i="28"/>
  <c r="BX122" i="28"/>
  <c r="BX129" i="28"/>
  <c r="BX120" i="28"/>
  <c r="BX128" i="28"/>
  <c r="BX126" i="28"/>
  <c r="BX127" i="28"/>
  <c r="BX124" i="28"/>
  <c r="BX111" i="28"/>
  <c r="BX114" i="28"/>
  <c r="BX107" i="28"/>
  <c r="BX110" i="28"/>
  <c r="BX113" i="28"/>
  <c r="BX116" i="28"/>
  <c r="BX109" i="28"/>
  <c r="BX115" i="28"/>
  <c r="BX108" i="28"/>
  <c r="BX103" i="28"/>
  <c r="BX94" i="28"/>
  <c r="BX100" i="28"/>
  <c r="BX101" i="28"/>
  <c r="BX95" i="28"/>
  <c r="BX102" i="28"/>
  <c r="BX96" i="28"/>
  <c r="BX97" i="28"/>
  <c r="BX98" i="28"/>
  <c r="BX89" i="28"/>
  <c r="BX87" i="28"/>
  <c r="BX82" i="28"/>
  <c r="BX90" i="28"/>
  <c r="BX85" i="28"/>
  <c r="BX88" i="28"/>
  <c r="BX81" i="28"/>
  <c r="BX84" i="28"/>
  <c r="BX83" i="28"/>
  <c r="BX72" i="28"/>
  <c r="BX70" i="28"/>
  <c r="BX71" i="28"/>
  <c r="BX69" i="28"/>
  <c r="BX68" i="28"/>
  <c r="BX75" i="28"/>
  <c r="BX77" i="28"/>
  <c r="BX74" i="28"/>
  <c r="BX76" i="28"/>
  <c r="BX63" i="28"/>
  <c r="BX64" i="28"/>
  <c r="BX58" i="28"/>
  <c r="BX59" i="28"/>
  <c r="BX62" i="28"/>
  <c r="BX55" i="28"/>
  <c r="BX56" i="28"/>
  <c r="BX57" i="28"/>
  <c r="BX61" i="28"/>
  <c r="BX50" i="28"/>
  <c r="BX48" i="28"/>
  <c r="BX44" i="28"/>
  <c r="BX43" i="28"/>
  <c r="BX42" i="28"/>
  <c r="BX49" i="28"/>
  <c r="BX51" i="28"/>
  <c r="BX46" i="28"/>
  <c r="BX45" i="28"/>
  <c r="BX32" i="28"/>
  <c r="BX151" i="28"/>
  <c r="BX143" i="28"/>
  <c r="BX117" i="28"/>
  <c r="BX130" i="28"/>
  <c r="BX99" i="28"/>
  <c r="BX112" i="28"/>
  <c r="BX91" i="28"/>
  <c r="BX73" i="28"/>
  <c r="BX25" i="28"/>
  <c r="BX23" i="28"/>
  <c r="BX19" i="28"/>
  <c r="BX17" i="28"/>
  <c r="BX78" i="28"/>
  <c r="BX60" i="28"/>
  <c r="BX47" i="28"/>
  <c r="BX39" i="28"/>
  <c r="BX52" i="28"/>
  <c r="BX18" i="28"/>
  <c r="BX34" i="28"/>
  <c r="BX20" i="28"/>
  <c r="BX22" i="28"/>
  <c r="BX26" i="28"/>
  <c r="BX24" i="28"/>
  <c r="BX16" i="28"/>
  <c r="BX164" i="28"/>
  <c r="BX169" i="28"/>
  <c r="BX138" i="28"/>
  <c r="BX156" i="28"/>
  <c r="BX104" i="28"/>
  <c r="BX86" i="28"/>
  <c r="BX125" i="28"/>
  <c r="BX65" i="28"/>
  <c r="BX21" i="28"/>
  <c r="BX36" i="28"/>
  <c r="BX31" i="28"/>
  <c r="BX37" i="28"/>
  <c r="BX33" i="28"/>
  <c r="BX38" i="28"/>
  <c r="BX29" i="28"/>
  <c r="BX30" i="28"/>
  <c r="BX35" i="28"/>
  <c r="BW122" i="5"/>
  <c r="BW120" i="5"/>
  <c r="BW123" i="5"/>
  <c r="BW128" i="5"/>
  <c r="BW121" i="5"/>
  <c r="BW129" i="5"/>
  <c r="BW127" i="5"/>
  <c r="BW126" i="5"/>
  <c r="BW113" i="5"/>
  <c r="BW109" i="5"/>
  <c r="BW114" i="5"/>
  <c r="BW115" i="5"/>
  <c r="BW108" i="5"/>
  <c r="BW116" i="5"/>
  <c r="BW107" i="5"/>
  <c r="BW110" i="5"/>
  <c r="BW95" i="5"/>
  <c r="BW100" i="5"/>
  <c r="BW97" i="5"/>
  <c r="BW94" i="5"/>
  <c r="BW103" i="5"/>
  <c r="BW96" i="5"/>
  <c r="BW101" i="5"/>
  <c r="BW102" i="5"/>
  <c r="BW88" i="5"/>
  <c r="BW83" i="5"/>
  <c r="BW84" i="5"/>
  <c r="BW90" i="5"/>
  <c r="BW87" i="5"/>
  <c r="BW89" i="5"/>
  <c r="BW82" i="5"/>
  <c r="BW81" i="5"/>
  <c r="BW70" i="5"/>
  <c r="BW74" i="5"/>
  <c r="BW75" i="5"/>
  <c r="BW77" i="5"/>
  <c r="BW71" i="5"/>
  <c r="BW68" i="5"/>
  <c r="BW76" i="5"/>
  <c r="BW69" i="5"/>
  <c r="BW56" i="5"/>
  <c r="BW63" i="5"/>
  <c r="BW55" i="5"/>
  <c r="BW58" i="5"/>
  <c r="BW61" i="5"/>
  <c r="BW62" i="5"/>
  <c r="BW64" i="5"/>
  <c r="BW57" i="5"/>
  <c r="BW50" i="5"/>
  <c r="BW49" i="5"/>
  <c r="BW48" i="5"/>
  <c r="BW45" i="5"/>
  <c r="BW33" i="5"/>
  <c r="BW34" i="5"/>
  <c r="BW150" i="5"/>
  <c r="BW164" i="5"/>
  <c r="BW26" i="5"/>
  <c r="BW143" i="5"/>
  <c r="BW91" i="5"/>
  <c r="BW138" i="5"/>
  <c r="BW137" i="5"/>
  <c r="BW59" i="5"/>
  <c r="BW60" i="5"/>
  <c r="BW65" i="5"/>
  <c r="BW130" i="5"/>
  <c r="BW16" i="5"/>
  <c r="BW72" i="5"/>
  <c r="BW17" i="5"/>
  <c r="BW151" i="5"/>
  <c r="BW73" i="5"/>
  <c r="BW18" i="5"/>
  <c r="BW19" i="5"/>
  <c r="BW20" i="5"/>
  <c r="BW124" i="5"/>
  <c r="BW85" i="5"/>
  <c r="BW21" i="5"/>
  <c r="BW163" i="5"/>
  <c r="BW125" i="5"/>
  <c r="BW86" i="5"/>
  <c r="BW22" i="5"/>
  <c r="BW98" i="5"/>
  <c r="BW46" i="5"/>
  <c r="BW25" i="5"/>
  <c r="BW117" i="5"/>
  <c r="BW99" i="5"/>
  <c r="BW47" i="5"/>
  <c r="BW23" i="5"/>
  <c r="BW24" i="5"/>
  <c r="BW111" i="5"/>
  <c r="BW112" i="5"/>
  <c r="BW39" i="5"/>
  <c r="BW104" i="5"/>
  <c r="BW52" i="5"/>
  <c r="BW78" i="5"/>
  <c r="BW156" i="5"/>
  <c r="BW169" i="5"/>
  <c r="BW35" i="5"/>
  <c r="BW38" i="5"/>
  <c r="BW29" i="5"/>
  <c r="BW37" i="5"/>
  <c r="BW36" i="5"/>
  <c r="BW32" i="5"/>
  <c r="BW30" i="5"/>
  <c r="BW31" i="5"/>
  <c r="BW43" i="5"/>
  <c r="BW44" i="5"/>
  <c r="BW51" i="5"/>
  <c r="BW42" i="5"/>
  <c r="AL140" i="5"/>
  <c r="BB140" i="5"/>
  <c r="AT140" i="5"/>
  <c r="BS140" i="5"/>
  <c r="AV140" i="5"/>
  <c r="BJ140" i="5"/>
  <c r="AU140" i="5"/>
  <c r="AW140" i="5"/>
  <c r="AS140" i="5"/>
  <c r="AZ140" i="5"/>
  <c r="AK140" i="5"/>
  <c r="BX140" i="5"/>
  <c r="AY140" i="5"/>
  <c r="BQ140" i="5"/>
  <c r="BR140" i="5"/>
  <c r="BV140" i="5"/>
  <c r="BT140" i="5"/>
  <c r="BA140" i="5"/>
  <c r="AX140" i="5"/>
  <c r="BI140" i="5"/>
  <c r="BM140" i="5"/>
  <c r="BL140" i="5"/>
  <c r="BH140" i="5"/>
  <c r="BG140" i="5"/>
  <c r="BW140" i="5"/>
  <c r="BK140" i="5"/>
  <c r="BP140" i="5"/>
  <c r="BD140" i="5"/>
  <c r="BO140" i="5"/>
  <c r="BN140" i="5"/>
  <c r="AM140" i="5"/>
  <c r="BC140" i="5"/>
  <c r="AR140" i="5"/>
  <c r="AQ140" i="5"/>
  <c r="AP140" i="5"/>
  <c r="BU140" i="5"/>
  <c r="BF140" i="5"/>
  <c r="AO140" i="5"/>
  <c r="BE140" i="5"/>
  <c r="AN140" i="5"/>
  <c r="BX121" i="2"/>
  <c r="BX120" i="2"/>
  <c r="BX129" i="2"/>
  <c r="BX127" i="2"/>
  <c r="BX126" i="2"/>
  <c r="BX125" i="2"/>
  <c r="BX123" i="2"/>
  <c r="BX122" i="2"/>
  <c r="BX124" i="2"/>
  <c r="BX128" i="2"/>
  <c r="BX112" i="2"/>
  <c r="BX116" i="2"/>
  <c r="BX113" i="2"/>
  <c r="BX108" i="2"/>
  <c r="BX109" i="2"/>
  <c r="BX114" i="2"/>
  <c r="BX115" i="2"/>
  <c r="BX110" i="2"/>
  <c r="BX107" i="2"/>
  <c r="BX111" i="2"/>
  <c r="BX95" i="2"/>
  <c r="BX100" i="2"/>
  <c r="BX103" i="2"/>
  <c r="BX98" i="2"/>
  <c r="BX101" i="2"/>
  <c r="BX102" i="2"/>
  <c r="BX99" i="2"/>
  <c r="BX94" i="2"/>
  <c r="BX96" i="2"/>
  <c r="BX97" i="2"/>
  <c r="BX86" i="2"/>
  <c r="BX84" i="2"/>
  <c r="BX89" i="2"/>
  <c r="BX87" i="2"/>
  <c r="BX82" i="2"/>
  <c r="BX88" i="2"/>
  <c r="BX85" i="2"/>
  <c r="BX90" i="2"/>
  <c r="BX83" i="2"/>
  <c r="BX81" i="2"/>
  <c r="BX77" i="2"/>
  <c r="BX69" i="2"/>
  <c r="BX74" i="2"/>
  <c r="BX71" i="2"/>
  <c r="BX73" i="2"/>
  <c r="BX68" i="2"/>
  <c r="BX72" i="2"/>
  <c r="BX75" i="2"/>
  <c r="BX76" i="2"/>
  <c r="BX70" i="2"/>
  <c r="BX62" i="2"/>
  <c r="BX58" i="2"/>
  <c r="BX55" i="2"/>
  <c r="BX64" i="2"/>
  <c r="BX57" i="2"/>
  <c r="BX59" i="2"/>
  <c r="BX60" i="2"/>
  <c r="BX61" i="2"/>
  <c r="BX56" i="2"/>
  <c r="BX63" i="2"/>
  <c r="BX43" i="2"/>
  <c r="BX48" i="2"/>
  <c r="BX44" i="2"/>
  <c r="BX51" i="2"/>
  <c r="BX49" i="2"/>
  <c r="BX45" i="2"/>
  <c r="BX50" i="2"/>
  <c r="BX46" i="2"/>
  <c r="BX47" i="2"/>
  <c r="BX42" i="2"/>
  <c r="BX29" i="2"/>
  <c r="BX34" i="2"/>
  <c r="BX37" i="2"/>
  <c r="BX32" i="2"/>
  <c r="BX38" i="2"/>
  <c r="BX30" i="2"/>
  <c r="BX33" i="2"/>
  <c r="BX36" i="2"/>
  <c r="BX31" i="2"/>
  <c r="BX35" i="2"/>
  <c r="BX18" i="2"/>
  <c r="BX24" i="2"/>
  <c r="BX23" i="2"/>
  <c r="BX22" i="2"/>
  <c r="BX21" i="2"/>
  <c r="BX20" i="2"/>
  <c r="BX19" i="2"/>
  <c r="BX17" i="2"/>
  <c r="BX16" i="2"/>
  <c r="BX25" i="2"/>
  <c r="BB130" i="2"/>
  <c r="BO52" i="5"/>
  <c r="AQ130" i="28"/>
  <c r="BH141" i="2"/>
  <c r="AP141" i="2"/>
  <c r="AQ141" i="2"/>
  <c r="AR141" i="2"/>
  <c r="AY141" i="2"/>
  <c r="AZ141" i="2"/>
  <c r="BP141" i="2"/>
  <c r="AO141" i="2"/>
  <c r="AW141" i="2"/>
  <c r="BE141" i="2"/>
  <c r="BM141" i="2"/>
  <c r="AL141" i="2"/>
  <c r="AT141" i="2"/>
  <c r="BB141" i="2"/>
  <c r="BJ141" i="2"/>
  <c r="BG141" i="2"/>
  <c r="BO141" i="2"/>
  <c r="AN141" i="2"/>
  <c r="AV141" i="2"/>
  <c r="BD141" i="2"/>
  <c r="BL141" i="2"/>
  <c r="AK141" i="2"/>
  <c r="AS141" i="2"/>
  <c r="BA141" i="2"/>
  <c r="BI141" i="2"/>
  <c r="AX141" i="2"/>
  <c r="BF141" i="2"/>
  <c r="BN141" i="2"/>
  <c r="AM141" i="2"/>
  <c r="AU141" i="2"/>
  <c r="BC141" i="2"/>
  <c r="BK141" i="2"/>
  <c r="BX141" i="2"/>
  <c r="BU141" i="2"/>
  <c r="BR141" i="2"/>
  <c r="BW141" i="2"/>
  <c r="BT141" i="2"/>
  <c r="BQ141" i="2"/>
  <c r="BV141" i="2"/>
  <c r="BS141" i="2"/>
  <c r="AY130" i="5"/>
  <c r="AY130" i="28"/>
  <c r="BD39" i="5"/>
  <c r="BK39" i="5"/>
  <c r="BK78" i="28"/>
  <c r="BV121" i="2"/>
  <c r="BV120" i="2"/>
  <c r="BV129" i="2"/>
  <c r="BV127" i="2"/>
  <c r="BV126" i="2"/>
  <c r="BV125" i="2"/>
  <c r="BV123" i="2"/>
  <c r="BV122" i="2"/>
  <c r="BV124" i="2"/>
  <c r="BV128" i="2"/>
  <c r="BV112" i="2"/>
  <c r="BV116" i="2"/>
  <c r="BV113" i="2"/>
  <c r="BV108" i="2"/>
  <c r="BV109" i="2"/>
  <c r="BV114" i="2"/>
  <c r="BV115" i="2"/>
  <c r="BV110" i="2"/>
  <c r="BV107" i="2"/>
  <c r="BV111" i="2"/>
  <c r="BV95" i="2"/>
  <c r="BV100" i="2"/>
  <c r="BV103" i="2"/>
  <c r="BV98" i="2"/>
  <c r="BV101" i="2"/>
  <c r="BV102" i="2"/>
  <c r="BV99" i="2"/>
  <c r="BV94" i="2"/>
  <c r="BV96" i="2"/>
  <c r="BV97" i="2"/>
  <c r="BV86" i="2"/>
  <c r="BV84" i="2"/>
  <c r="BV89" i="2"/>
  <c r="BV87" i="2"/>
  <c r="BV82" i="2"/>
  <c r="BV88" i="2"/>
  <c r="BV85" i="2"/>
  <c r="BV90" i="2"/>
  <c r="BV83" i="2"/>
  <c r="BV81" i="2"/>
  <c r="BV77" i="2"/>
  <c r="BV69" i="2"/>
  <c r="BV74" i="2"/>
  <c r="BV71" i="2"/>
  <c r="BV73" i="2"/>
  <c r="BV68" i="2"/>
  <c r="BV72" i="2"/>
  <c r="BV75" i="2"/>
  <c r="BV76" i="2"/>
  <c r="BV70" i="2"/>
  <c r="BV62" i="2"/>
  <c r="BV58" i="2"/>
  <c r="BV55" i="2"/>
  <c r="BV64" i="2"/>
  <c r="BV57" i="2"/>
  <c r="BV59" i="2"/>
  <c r="BV60" i="2"/>
  <c r="BV61" i="2"/>
  <c r="BV56" i="2"/>
  <c r="BV63" i="2"/>
  <c r="BV43" i="2"/>
  <c r="BV48" i="2"/>
  <c r="BV44" i="2"/>
  <c r="BV51" i="2"/>
  <c r="BV49" i="2"/>
  <c r="BV45" i="2"/>
  <c r="BV50" i="2"/>
  <c r="BV46" i="2"/>
  <c r="BV47" i="2"/>
  <c r="BV42" i="2"/>
  <c r="BV29" i="2"/>
  <c r="BV34" i="2"/>
  <c r="BV37" i="2"/>
  <c r="BV32" i="2"/>
  <c r="BV38" i="2"/>
  <c r="BV30" i="2"/>
  <c r="BV33" i="2"/>
  <c r="BV36" i="2"/>
  <c r="BV31" i="2"/>
  <c r="BV35" i="2"/>
  <c r="BV25" i="2"/>
  <c r="BV24" i="2"/>
  <c r="BV23" i="2"/>
  <c r="BV22" i="2"/>
  <c r="BV20" i="2"/>
  <c r="BV19" i="2"/>
  <c r="BV18" i="2"/>
  <c r="BV17" i="2"/>
  <c r="BV16" i="2"/>
  <c r="BV21" i="2"/>
  <c r="BK104" i="2"/>
  <c r="BO52" i="2"/>
  <c r="BM65" i="5"/>
  <c r="BM52" i="2"/>
  <c r="BP130" i="5"/>
  <c r="AV130" i="5"/>
  <c r="BK117" i="5"/>
  <c r="AY130" i="2"/>
  <c r="AW130" i="2"/>
  <c r="BI104" i="5"/>
  <c r="BL26" i="28"/>
  <c r="BI78" i="28"/>
  <c r="AX130" i="28"/>
  <c r="BR91" i="2"/>
  <c r="BU122" i="5"/>
  <c r="BU120" i="5"/>
  <c r="BU123" i="5"/>
  <c r="BU128" i="5"/>
  <c r="BU121" i="5"/>
  <c r="BU129" i="5"/>
  <c r="BU127" i="5"/>
  <c r="BU126" i="5"/>
  <c r="BU113" i="5"/>
  <c r="BU109" i="5"/>
  <c r="BU114" i="5"/>
  <c r="BU115" i="5"/>
  <c r="BU108" i="5"/>
  <c r="BU116" i="5"/>
  <c r="BU107" i="5"/>
  <c r="BU110" i="5"/>
  <c r="BU95" i="5"/>
  <c r="BU100" i="5"/>
  <c r="BU97" i="5"/>
  <c r="BU94" i="5"/>
  <c r="BU103" i="5"/>
  <c r="BU96" i="5"/>
  <c r="BU101" i="5"/>
  <c r="BU102" i="5"/>
  <c r="BU88" i="5"/>
  <c r="BU83" i="5"/>
  <c r="BU84" i="5"/>
  <c r="BU90" i="5"/>
  <c r="BU87" i="5"/>
  <c r="BU89" i="5"/>
  <c r="BU82" i="5"/>
  <c r="BU81" i="5"/>
  <c r="BU70" i="5"/>
  <c r="BU74" i="5"/>
  <c r="BU75" i="5"/>
  <c r="BU77" i="5"/>
  <c r="BU71" i="5"/>
  <c r="BU68" i="5"/>
  <c r="BU76" i="5"/>
  <c r="BU69" i="5"/>
  <c r="BU56" i="5"/>
  <c r="BU63" i="5"/>
  <c r="BU55" i="5"/>
  <c r="BU58" i="5"/>
  <c r="BU61" i="5"/>
  <c r="BU62" i="5"/>
  <c r="BU64" i="5"/>
  <c r="BU57" i="5"/>
  <c r="BU50" i="5"/>
  <c r="BU49" i="5"/>
  <c r="BU48" i="5"/>
  <c r="BU45" i="5"/>
  <c r="BU33" i="5"/>
  <c r="BU34" i="5"/>
  <c r="BU26" i="5"/>
  <c r="BU143" i="5"/>
  <c r="BU163" i="5"/>
  <c r="BU117" i="5"/>
  <c r="BU39" i="5"/>
  <c r="BU65" i="5"/>
  <c r="BU138" i="5"/>
  <c r="BU24" i="5"/>
  <c r="BU98" i="5"/>
  <c r="BU99" i="5"/>
  <c r="BU47" i="5"/>
  <c r="BU150" i="5"/>
  <c r="BU164" i="5"/>
  <c r="BU151" i="5"/>
  <c r="BU59" i="5"/>
  <c r="BU60" i="5"/>
  <c r="BU91" i="5"/>
  <c r="BU16" i="5"/>
  <c r="BU156" i="5"/>
  <c r="BU72" i="5"/>
  <c r="BU17" i="5"/>
  <c r="BU111" i="5"/>
  <c r="BU73" i="5"/>
  <c r="BU18" i="5"/>
  <c r="BU137" i="5"/>
  <c r="BU85" i="5"/>
  <c r="BU21" i="5"/>
  <c r="BU86" i="5"/>
  <c r="BU22" i="5"/>
  <c r="BU124" i="5"/>
  <c r="BU125" i="5"/>
  <c r="BU19" i="5"/>
  <c r="BU20" i="5"/>
  <c r="BU23" i="5"/>
  <c r="BU112" i="5"/>
  <c r="BU46" i="5"/>
  <c r="BU25" i="5"/>
  <c r="BU52" i="5"/>
  <c r="BU78" i="5"/>
  <c r="BU104" i="5"/>
  <c r="BU130" i="5"/>
  <c r="BU169" i="5"/>
  <c r="BU35" i="5"/>
  <c r="BU38" i="5"/>
  <c r="BU29" i="5"/>
  <c r="BU37" i="5"/>
  <c r="BU36" i="5"/>
  <c r="BU32" i="5"/>
  <c r="BU30" i="5"/>
  <c r="BU31" i="5"/>
  <c r="BU43" i="5"/>
  <c r="BU44" i="5"/>
  <c r="BU51" i="5"/>
  <c r="BU42" i="5"/>
  <c r="BV123" i="28"/>
  <c r="BV121" i="28"/>
  <c r="BV122" i="28"/>
  <c r="BV129" i="28"/>
  <c r="BV120" i="28"/>
  <c r="BV128" i="28"/>
  <c r="BV126" i="28"/>
  <c r="BV127" i="28"/>
  <c r="BV124" i="28"/>
  <c r="BV111" i="28"/>
  <c r="BV114" i="28"/>
  <c r="BV107" i="28"/>
  <c r="BV110" i="28"/>
  <c r="BV113" i="28"/>
  <c r="BV116" i="28"/>
  <c r="BV109" i="28"/>
  <c r="BV115" i="28"/>
  <c r="BV108" i="28"/>
  <c r="BV103" i="28"/>
  <c r="BV94" i="28"/>
  <c r="BV100" i="28"/>
  <c r="BV101" i="28"/>
  <c r="BV95" i="28"/>
  <c r="BV102" i="28"/>
  <c r="BV96" i="28"/>
  <c r="BV97" i="28"/>
  <c r="BV98" i="28"/>
  <c r="BV89" i="28"/>
  <c r="BV87" i="28"/>
  <c r="BV82" i="28"/>
  <c r="BV90" i="28"/>
  <c r="BV85" i="28"/>
  <c r="BV88" i="28"/>
  <c r="BV81" i="28"/>
  <c r="BV84" i="28"/>
  <c r="BV83" i="28"/>
  <c r="BV72" i="28"/>
  <c r="BV70" i="28"/>
  <c r="BV71" i="28"/>
  <c r="BV69" i="28"/>
  <c r="BV68" i="28"/>
  <c r="BV75" i="28"/>
  <c r="BV77" i="28"/>
  <c r="BV74" i="28"/>
  <c r="BV76" i="28"/>
  <c r="BV63" i="28"/>
  <c r="BV64" i="28"/>
  <c r="BV58" i="28"/>
  <c r="BV59" i="28"/>
  <c r="BV62" i="28"/>
  <c r="BV55" i="28"/>
  <c r="BV56" i="28"/>
  <c r="BV57" i="28"/>
  <c r="BV61" i="28"/>
  <c r="BV50" i="28"/>
  <c r="BV48" i="28"/>
  <c r="BV44" i="28"/>
  <c r="BV43" i="28"/>
  <c r="BV42" i="28"/>
  <c r="BV49" i="28"/>
  <c r="BV51" i="28"/>
  <c r="BV46" i="28"/>
  <c r="BV45" i="28"/>
  <c r="BV32" i="28"/>
  <c r="BV138" i="28"/>
  <c r="BV151" i="28"/>
  <c r="BV99" i="28"/>
  <c r="BV104" i="28"/>
  <c r="BV78" i="28"/>
  <c r="BV117" i="28"/>
  <c r="BV91" i="28"/>
  <c r="BV60" i="28"/>
  <c r="BV47" i="28"/>
  <c r="BV52" i="28"/>
  <c r="BV18" i="28"/>
  <c r="BV34" i="28"/>
  <c r="BV23" i="28"/>
  <c r="BV39" i="28"/>
  <c r="BV20" i="28"/>
  <c r="BV25" i="28"/>
  <c r="BV17" i="28"/>
  <c r="BV22" i="28"/>
  <c r="BV26" i="28"/>
  <c r="BV19" i="28"/>
  <c r="BV16" i="28"/>
  <c r="BV24" i="28"/>
  <c r="BV164" i="28"/>
  <c r="BV169" i="28"/>
  <c r="BV143" i="28"/>
  <c r="BV130" i="28"/>
  <c r="BV156" i="28"/>
  <c r="BV73" i="28"/>
  <c r="BV86" i="28"/>
  <c r="BV112" i="28"/>
  <c r="BV125" i="28"/>
  <c r="BV65" i="28"/>
  <c r="BV21" i="28"/>
  <c r="BV36" i="28"/>
  <c r="BV31" i="28"/>
  <c r="BV37" i="28"/>
  <c r="BV33" i="28"/>
  <c r="BV38" i="28"/>
  <c r="BV29" i="28"/>
  <c r="BV30" i="28"/>
  <c r="BV35" i="28"/>
  <c r="AK135" i="2"/>
  <c r="BA135" i="2"/>
  <c r="BI135" i="2"/>
  <c r="AZ135" i="2"/>
  <c r="AQ135" i="2"/>
  <c r="AR135" i="2"/>
  <c r="AS135" i="2"/>
  <c r="AP135" i="2"/>
  <c r="AX135" i="2"/>
  <c r="BF135" i="2"/>
  <c r="BN135" i="2"/>
  <c r="AM135" i="2"/>
  <c r="AU135" i="2"/>
  <c r="BC135" i="2"/>
  <c r="BK135" i="2"/>
  <c r="BH135" i="2"/>
  <c r="BP135" i="2"/>
  <c r="AO135" i="2"/>
  <c r="AW135" i="2"/>
  <c r="BE135" i="2"/>
  <c r="BM135" i="2"/>
  <c r="AL135" i="2"/>
  <c r="AT135" i="2"/>
  <c r="BB135" i="2"/>
  <c r="BJ135" i="2"/>
  <c r="AY135" i="2"/>
  <c r="BG135" i="2"/>
  <c r="BO135" i="2"/>
  <c r="AN135" i="2"/>
  <c r="AV135" i="2"/>
  <c r="BD135" i="2"/>
  <c r="BL135" i="2"/>
  <c r="BQ135" i="2"/>
  <c r="BV135" i="2"/>
  <c r="BS135" i="2"/>
  <c r="BX135" i="2"/>
  <c r="BU135" i="2"/>
  <c r="BR135" i="2"/>
  <c r="BW135" i="2"/>
  <c r="BT135" i="2"/>
  <c r="BN104" i="5"/>
  <c r="BP26" i="2"/>
  <c r="BL91" i="28"/>
  <c r="BA130" i="28"/>
  <c r="BI142" i="2"/>
  <c r="AK142" i="2"/>
  <c r="BA142" i="2"/>
  <c r="AW142" i="2"/>
  <c r="AS142" i="2"/>
  <c r="BM142" i="2"/>
  <c r="BE142" i="2"/>
  <c r="AO142" i="2"/>
  <c r="AL142" i="2"/>
  <c r="AT142" i="2"/>
  <c r="BB142" i="2"/>
  <c r="BJ142" i="2"/>
  <c r="AQ142" i="2"/>
  <c r="AY142" i="2"/>
  <c r="BG142" i="2"/>
  <c r="BO142" i="2"/>
  <c r="AN142" i="2"/>
  <c r="AV142" i="2"/>
  <c r="BD142" i="2"/>
  <c r="BL142" i="2"/>
  <c r="AP142" i="2"/>
  <c r="AX142" i="2"/>
  <c r="BF142" i="2"/>
  <c r="BN142" i="2"/>
  <c r="AM142" i="2"/>
  <c r="AU142" i="2"/>
  <c r="BC142" i="2"/>
  <c r="BK142" i="2"/>
  <c r="AR142" i="2"/>
  <c r="AZ142" i="2"/>
  <c r="BH142" i="2"/>
  <c r="BP142" i="2"/>
  <c r="BX142" i="2"/>
  <c r="BR142" i="2"/>
  <c r="BW142" i="2"/>
  <c r="BT142" i="2"/>
  <c r="BQ142" i="2"/>
  <c r="BV142" i="2"/>
  <c r="BS142" i="2"/>
  <c r="BU142" i="2"/>
  <c r="AT139" i="5"/>
  <c r="AL139" i="5"/>
  <c r="BQ139" i="5"/>
  <c r="BJ139" i="5"/>
  <c r="BR139" i="5"/>
  <c r="AU139" i="5"/>
  <c r="AW139" i="5"/>
  <c r="BC139" i="5"/>
  <c r="BB139" i="5"/>
  <c r="AZ139" i="5"/>
  <c r="AX139" i="5"/>
  <c r="BI139" i="5"/>
  <c r="BU139" i="5"/>
  <c r="BX139" i="5"/>
  <c r="AY139" i="5"/>
  <c r="BV139" i="5"/>
  <c r="AV139" i="5"/>
  <c r="BT139" i="5"/>
  <c r="AR139" i="5"/>
  <c r="AK139" i="5"/>
  <c r="AS139" i="5"/>
  <c r="BA139" i="5"/>
  <c r="AQ139" i="5"/>
  <c r="AM139" i="5"/>
  <c r="BN139" i="5"/>
  <c r="BW139" i="5"/>
  <c r="BE139" i="5"/>
  <c r="AN139" i="5"/>
  <c r="BK139" i="5"/>
  <c r="BP139" i="5"/>
  <c r="BD139" i="5"/>
  <c r="BO139" i="5"/>
  <c r="BM139" i="5"/>
  <c r="BL139" i="5"/>
  <c r="BH139" i="5"/>
  <c r="BS139" i="5"/>
  <c r="BG139" i="5"/>
  <c r="AP139" i="5"/>
  <c r="BF139" i="5"/>
  <c r="AO139" i="5"/>
  <c r="BM52" i="5"/>
  <c r="BM26" i="28"/>
  <c r="BO52" i="28"/>
  <c r="BS133" i="28"/>
  <c r="BT133" i="28"/>
  <c r="AU133" i="28"/>
  <c r="AW133" i="28"/>
  <c r="AY133" i="28"/>
  <c r="BQ133" i="28"/>
  <c r="BU133" i="28"/>
  <c r="BV133" i="28"/>
  <c r="AT133" i="28"/>
  <c r="BJ133" i="28"/>
  <c r="BW133" i="28"/>
  <c r="AX133" i="28"/>
  <c r="BX133" i="28"/>
  <c r="AZ133" i="28"/>
  <c r="AS133" i="28"/>
  <c r="BR133" i="28"/>
  <c r="AV133" i="28"/>
  <c r="BI133" i="28"/>
  <c r="BB133" i="28"/>
  <c r="BA133" i="28"/>
  <c r="AK133" i="28"/>
  <c r="BK133" i="28"/>
  <c r="BC133" i="28"/>
  <c r="AL133" i="28"/>
  <c r="AM133" i="28"/>
  <c r="AN133" i="28"/>
  <c r="BL133" i="28"/>
  <c r="BD133" i="28"/>
  <c r="BO133" i="28"/>
  <c r="AO133" i="28"/>
  <c r="BG133" i="28"/>
  <c r="AP133" i="28"/>
  <c r="BM133" i="28"/>
  <c r="BE133" i="28"/>
  <c r="BP133" i="28"/>
  <c r="AQ133" i="28"/>
  <c r="BH133" i="28"/>
  <c r="AR133" i="28"/>
  <c r="BN133" i="28"/>
  <c r="BF133" i="28"/>
  <c r="AP130" i="2"/>
  <c r="BK117" i="2"/>
  <c r="BO65" i="2"/>
  <c r="BM78" i="5"/>
  <c r="BP26" i="5"/>
  <c r="BM65" i="2"/>
  <c r="BC130" i="5"/>
  <c r="BR130" i="2"/>
  <c r="AQ130" i="2"/>
  <c r="AO130" i="2"/>
  <c r="BN39" i="2"/>
  <c r="BL104" i="2"/>
  <c r="BL52" i="28"/>
  <c r="BI91" i="28"/>
  <c r="AR130" i="28"/>
  <c r="AS130" i="28"/>
  <c r="BR104" i="2"/>
  <c r="BT123" i="28"/>
  <c r="BT121" i="28"/>
  <c r="BT122" i="28"/>
  <c r="BT129" i="28"/>
  <c r="BT120" i="28"/>
  <c r="BT128" i="28"/>
  <c r="BT126" i="28"/>
  <c r="BT127" i="28"/>
  <c r="BT124" i="28"/>
  <c r="BT111" i="28"/>
  <c r="BT114" i="28"/>
  <c r="BT107" i="28"/>
  <c r="BT110" i="28"/>
  <c r="BT113" i="28"/>
  <c r="BT116" i="28"/>
  <c r="BT109" i="28"/>
  <c r="BT115" i="28"/>
  <c r="BT108" i="28"/>
  <c r="BT103" i="28"/>
  <c r="BT94" i="28"/>
  <c r="BT100" i="28"/>
  <c r="BT101" i="28"/>
  <c r="BT95" i="28"/>
  <c r="BT102" i="28"/>
  <c r="BT96" i="28"/>
  <c r="BT97" i="28"/>
  <c r="BT98" i="28"/>
  <c r="BT89" i="28"/>
  <c r="BT87" i="28"/>
  <c r="BT82" i="28"/>
  <c r="BT90" i="28"/>
  <c r="BT85" i="28"/>
  <c r="BT88" i="28"/>
  <c r="BT81" i="28"/>
  <c r="BT84" i="28"/>
  <c r="BT83" i="28"/>
  <c r="BT72" i="28"/>
  <c r="BT70" i="28"/>
  <c r="BT71" i="28"/>
  <c r="BT69" i="28"/>
  <c r="BT68" i="28"/>
  <c r="BT75" i="28"/>
  <c r="BT77" i="28"/>
  <c r="BT74" i="28"/>
  <c r="BT76" i="28"/>
  <c r="BT63" i="28"/>
  <c r="BT64" i="28"/>
  <c r="BT58" i="28"/>
  <c r="BT59" i="28"/>
  <c r="BT62" i="28"/>
  <c r="BT55" i="28"/>
  <c r="BT56" i="28"/>
  <c r="BT57" i="28"/>
  <c r="BT61" i="28"/>
  <c r="BT50" i="28"/>
  <c r="BT48" i="28"/>
  <c r="BT44" i="28"/>
  <c r="BT43" i="28"/>
  <c r="BT42" i="28"/>
  <c r="BT49" i="28"/>
  <c r="BT51" i="28"/>
  <c r="BT46" i="28"/>
  <c r="BT45" i="28"/>
  <c r="BT32" i="28"/>
  <c r="BT138" i="28"/>
  <c r="BT151" i="28"/>
  <c r="BT73" i="28"/>
  <c r="BT104" i="28"/>
  <c r="BT78" i="28"/>
  <c r="BT25" i="28"/>
  <c r="BT23" i="28"/>
  <c r="BT19" i="28"/>
  <c r="BT17" i="28"/>
  <c r="BT65" i="28"/>
  <c r="BT60" i="28"/>
  <c r="BT24" i="28"/>
  <c r="BT16" i="28"/>
  <c r="BT47" i="28"/>
  <c r="BT18" i="28"/>
  <c r="BT34" i="28"/>
  <c r="BT39" i="28"/>
  <c r="BT20" i="28"/>
  <c r="BT22" i="28"/>
  <c r="BT52" i="28"/>
  <c r="BT26" i="28"/>
  <c r="BT164" i="28"/>
  <c r="BT169" i="28"/>
  <c r="BT143" i="28"/>
  <c r="BT117" i="28"/>
  <c r="BT130" i="28"/>
  <c r="BT156" i="28"/>
  <c r="BT99" i="28"/>
  <c r="BT86" i="28"/>
  <c r="BT91" i="28"/>
  <c r="BT112" i="28"/>
  <c r="BT125" i="28"/>
  <c r="BT21" i="28"/>
  <c r="BT36" i="28"/>
  <c r="BT31" i="28"/>
  <c r="BT37" i="28"/>
  <c r="BT33" i="28"/>
  <c r="BT38" i="28"/>
  <c r="BT29" i="28"/>
  <c r="BT30" i="28"/>
  <c r="BT35" i="28"/>
  <c r="AT137" i="28"/>
  <c r="BW137" i="28"/>
  <c r="BX137" i="28"/>
  <c r="AZ137" i="28"/>
  <c r="BG137" i="28"/>
  <c r="BS137" i="28"/>
  <c r="BN137" i="28"/>
  <c r="BT137" i="28"/>
  <c r="AO137" i="28"/>
  <c r="BD137" i="28"/>
  <c r="BI137" i="28"/>
  <c r="BU137" i="28"/>
  <c r="AM137" i="28"/>
  <c r="BV137" i="28"/>
  <c r="AK137" i="28"/>
  <c r="AV137" i="28"/>
  <c r="BB137" i="28"/>
  <c r="BL137" i="28"/>
  <c r="BO137" i="28"/>
  <c r="AR137" i="28"/>
  <c r="BE137" i="28"/>
  <c r="AP137" i="28"/>
  <c r="BJ137" i="28"/>
  <c r="AN137" i="28"/>
  <c r="BM137" i="28"/>
  <c r="BC137" i="28"/>
  <c r="AL137" i="28"/>
  <c r="AS137" i="28"/>
  <c r="AU137" i="28"/>
  <c r="BH137" i="28"/>
  <c r="BP137" i="28"/>
  <c r="AW137" i="28"/>
  <c r="AY137" i="28"/>
  <c r="BA137" i="28"/>
  <c r="BK137" i="28"/>
  <c r="BF137" i="28"/>
  <c r="BQ137" i="28"/>
  <c r="AQ137" i="28"/>
  <c r="BR137" i="28"/>
  <c r="AX137" i="28"/>
  <c r="BP26" i="28"/>
  <c r="BO104" i="5"/>
  <c r="BQ123" i="28"/>
  <c r="BQ121" i="28"/>
  <c r="BQ122" i="28"/>
  <c r="BQ129" i="28"/>
  <c r="BQ120" i="28"/>
  <c r="BQ128" i="28"/>
  <c r="BQ126" i="28"/>
  <c r="BQ127" i="28"/>
  <c r="BQ124" i="28"/>
  <c r="BQ111" i="28"/>
  <c r="BQ114" i="28"/>
  <c r="BQ107" i="28"/>
  <c r="BQ110" i="28"/>
  <c r="BQ113" i="28"/>
  <c r="BQ116" i="28"/>
  <c r="BQ109" i="28"/>
  <c r="BQ115" i="28"/>
  <c r="BQ108" i="28"/>
  <c r="BQ103" i="28"/>
  <c r="BQ94" i="28"/>
  <c r="BQ100" i="28"/>
  <c r="BQ101" i="28"/>
  <c r="BQ95" i="28"/>
  <c r="BQ102" i="28"/>
  <c r="BQ96" i="28"/>
  <c r="BQ97" i="28"/>
  <c r="BQ98" i="28"/>
  <c r="BQ89" i="28"/>
  <c r="BQ87" i="28"/>
  <c r="BQ82" i="28"/>
  <c r="BQ90" i="28"/>
  <c r="BQ85" i="28"/>
  <c r="BQ88" i="28"/>
  <c r="BQ81" i="28"/>
  <c r="BQ84" i="28"/>
  <c r="BQ83" i="28"/>
  <c r="BQ72" i="28"/>
  <c r="BQ70" i="28"/>
  <c r="BQ71" i="28"/>
  <c r="BQ69" i="28"/>
  <c r="BQ68" i="28"/>
  <c r="BQ75" i="28"/>
  <c r="BQ77" i="28"/>
  <c r="BQ74" i="28"/>
  <c r="BQ76" i="28"/>
  <c r="BQ63" i="28"/>
  <c r="BQ64" i="28"/>
  <c r="BQ58" i="28"/>
  <c r="BQ59" i="28"/>
  <c r="BQ62" i="28"/>
  <c r="BQ55" i="28"/>
  <c r="BQ56" i="28"/>
  <c r="BQ57" i="28"/>
  <c r="BQ61" i="28"/>
  <c r="BQ50" i="28"/>
  <c r="BQ48" i="28"/>
  <c r="BQ44" i="28"/>
  <c r="BQ43" i="28"/>
  <c r="BQ42" i="28"/>
  <c r="BQ49" i="28"/>
  <c r="BQ51" i="28"/>
  <c r="BQ46" i="28"/>
  <c r="BQ45" i="28"/>
  <c r="BQ32" i="28"/>
  <c r="BQ164" i="28"/>
  <c r="BQ138" i="28"/>
  <c r="BQ169" i="28"/>
  <c r="BQ151" i="28"/>
  <c r="BQ99" i="28"/>
  <c r="BQ104" i="28"/>
  <c r="BQ117" i="28"/>
  <c r="BQ78" i="28"/>
  <c r="BQ24" i="28"/>
  <c r="BQ22" i="28"/>
  <c r="BQ20" i="28"/>
  <c r="BQ18" i="28"/>
  <c r="BQ16" i="28"/>
  <c r="BQ60" i="28"/>
  <c r="BQ25" i="28"/>
  <c r="BQ23" i="28"/>
  <c r="BQ19" i="28"/>
  <c r="BQ17" i="28"/>
  <c r="BQ47" i="28"/>
  <c r="BQ26" i="28"/>
  <c r="BQ34" i="28"/>
  <c r="BQ39" i="28"/>
  <c r="BQ73" i="28"/>
  <c r="BQ143" i="28"/>
  <c r="BQ130" i="28"/>
  <c r="BQ156" i="28"/>
  <c r="BQ86" i="28"/>
  <c r="BQ91" i="28"/>
  <c r="BQ112" i="28"/>
  <c r="BQ125" i="28"/>
  <c r="BQ65" i="28"/>
  <c r="BQ52" i="28"/>
  <c r="BQ21" i="28"/>
  <c r="BQ36" i="28"/>
  <c r="BQ31" i="28"/>
  <c r="BQ37" i="28"/>
  <c r="BQ33" i="28"/>
  <c r="BQ38" i="28"/>
  <c r="BQ29" i="28"/>
  <c r="BQ30" i="28"/>
  <c r="BQ35" i="28"/>
  <c r="BH130" i="28"/>
  <c r="BS123" i="28"/>
  <c r="BS121" i="28"/>
  <c r="BS122" i="28"/>
  <c r="BS129" i="28"/>
  <c r="BS120" i="28"/>
  <c r="BS128" i="28"/>
  <c r="BS126" i="28"/>
  <c r="BS127" i="28"/>
  <c r="BS124" i="28"/>
  <c r="BS111" i="28"/>
  <c r="BS114" i="28"/>
  <c r="BS107" i="28"/>
  <c r="BS110" i="28"/>
  <c r="BS113" i="28"/>
  <c r="BS116" i="28"/>
  <c r="BS109" i="28"/>
  <c r="BS115" i="28"/>
  <c r="BS108" i="28"/>
  <c r="BS103" i="28"/>
  <c r="BS94" i="28"/>
  <c r="BS100" i="28"/>
  <c r="BS101" i="28"/>
  <c r="BS95" i="28"/>
  <c r="BS102" i="28"/>
  <c r="BS96" i="28"/>
  <c r="BS97" i="28"/>
  <c r="BS98" i="28"/>
  <c r="BS89" i="28"/>
  <c r="BS87" i="28"/>
  <c r="BS82" i="28"/>
  <c r="BS90" i="28"/>
  <c r="BS85" i="28"/>
  <c r="BS88" i="28"/>
  <c r="BS81" i="28"/>
  <c r="BS84" i="28"/>
  <c r="BS83" i="28"/>
  <c r="BS72" i="28"/>
  <c r="BS70" i="28"/>
  <c r="BS71" i="28"/>
  <c r="BS69" i="28"/>
  <c r="BS68" i="28"/>
  <c r="BS75" i="28"/>
  <c r="BS77" i="28"/>
  <c r="BS74" i="28"/>
  <c r="BS76" i="28"/>
  <c r="BS63" i="28"/>
  <c r="BS64" i="28"/>
  <c r="BS58" i="28"/>
  <c r="BS59" i="28"/>
  <c r="BS62" i="28"/>
  <c r="BS55" i="28"/>
  <c r="BS56" i="28"/>
  <c r="BS57" i="28"/>
  <c r="BS61" i="28"/>
  <c r="BS50" i="28"/>
  <c r="BS48" i="28"/>
  <c r="BS44" i="28"/>
  <c r="BS43" i="28"/>
  <c r="BS42" i="28"/>
  <c r="BS49" i="28"/>
  <c r="BS51" i="28"/>
  <c r="BS46" i="28"/>
  <c r="BS45" i="28"/>
  <c r="BS32" i="28"/>
  <c r="BS138" i="28"/>
  <c r="BS164" i="28"/>
  <c r="BS73" i="28"/>
  <c r="BS99" i="28"/>
  <c r="BS104" i="28"/>
  <c r="BS78" i="28"/>
  <c r="BS65" i="28"/>
  <c r="BS47" i="28"/>
  <c r="BS39" i="28"/>
  <c r="BS18" i="28"/>
  <c r="BS34" i="28"/>
  <c r="BS23" i="28"/>
  <c r="BS20" i="28"/>
  <c r="BS25" i="28"/>
  <c r="BS17" i="28"/>
  <c r="BS22" i="28"/>
  <c r="BS26" i="28"/>
  <c r="BS19" i="28"/>
  <c r="BS16" i="28"/>
  <c r="BS52" i="28"/>
  <c r="BS24" i="28"/>
  <c r="BS151" i="28"/>
  <c r="BS169" i="28"/>
  <c r="BS143" i="28"/>
  <c r="BS117" i="28"/>
  <c r="BS130" i="28"/>
  <c r="BS156" i="28"/>
  <c r="BS86" i="28"/>
  <c r="BS91" i="28"/>
  <c r="BS112" i="28"/>
  <c r="BS60" i="28"/>
  <c r="BS125" i="28"/>
  <c r="BS21" i="28"/>
  <c r="BS36" i="28"/>
  <c r="BS31" i="28"/>
  <c r="BS37" i="28"/>
  <c r="BS33" i="28"/>
  <c r="BS38" i="28"/>
  <c r="BS29" i="28"/>
  <c r="BS30" i="28"/>
  <c r="BS35" i="28"/>
  <c r="AP136" i="2"/>
  <c r="BB136" i="2"/>
  <c r="BJ136" i="2"/>
  <c r="AL136" i="2"/>
  <c r="AX136" i="2"/>
  <c r="BN136" i="2"/>
  <c r="BF136" i="2"/>
  <c r="AT136" i="2"/>
  <c r="AM136" i="2"/>
  <c r="AU136" i="2"/>
  <c r="BC136" i="2"/>
  <c r="BK136" i="2"/>
  <c r="AR136" i="2"/>
  <c r="AZ136" i="2"/>
  <c r="BH136" i="2"/>
  <c r="BP136" i="2"/>
  <c r="AO136" i="2"/>
  <c r="AW136" i="2"/>
  <c r="BE136" i="2"/>
  <c r="BM136" i="2"/>
  <c r="AQ136" i="2"/>
  <c r="AY136" i="2"/>
  <c r="BG136" i="2"/>
  <c r="BO136" i="2"/>
  <c r="AN136" i="2"/>
  <c r="AV136" i="2"/>
  <c r="BD136" i="2"/>
  <c r="BL136" i="2"/>
  <c r="AK136" i="2"/>
  <c r="AS136" i="2"/>
  <c r="BA136" i="2"/>
  <c r="BI136" i="2"/>
  <c r="BQ136" i="2"/>
  <c r="BS136" i="2"/>
  <c r="BX136" i="2"/>
  <c r="BU136" i="2"/>
  <c r="BR136" i="2"/>
  <c r="BW136" i="2"/>
  <c r="BT136" i="2"/>
  <c r="BV136" i="2"/>
  <c r="BL117" i="28"/>
  <c r="BP117" i="28"/>
  <c r="BN65" i="28"/>
  <c r="BK130" i="28"/>
  <c r="BL52" i="5"/>
  <c r="BL104" i="5"/>
  <c r="BO78" i="2"/>
  <c r="BM91" i="5"/>
  <c r="BM78" i="2"/>
  <c r="AP130" i="5"/>
  <c r="AT130" i="5"/>
  <c r="BP130" i="2"/>
  <c r="BJ130" i="2"/>
  <c r="BP39" i="28"/>
  <c r="BI117" i="5"/>
  <c r="BN52" i="2"/>
  <c r="BL117" i="2"/>
  <c r="BL65" i="28"/>
  <c r="BI104" i="28"/>
  <c r="BN130" i="28"/>
  <c r="AN130" i="28"/>
  <c r="BB130" i="28"/>
  <c r="BR117" i="2"/>
  <c r="BC39" i="5"/>
  <c r="AP137" i="2"/>
  <c r="AV137" i="2"/>
  <c r="AW137" i="2"/>
  <c r="AX137" i="2"/>
  <c r="AN137" i="2"/>
  <c r="BN137" i="2"/>
  <c r="BF137" i="2"/>
  <c r="AO137" i="2"/>
  <c r="AM137" i="2"/>
  <c r="AU137" i="2"/>
  <c r="BC137" i="2"/>
  <c r="BK137" i="2"/>
  <c r="AR137" i="2"/>
  <c r="AZ137" i="2"/>
  <c r="BH137" i="2"/>
  <c r="BP137" i="2"/>
  <c r="BE137" i="2"/>
  <c r="BM137" i="2"/>
  <c r="AL137" i="2"/>
  <c r="AT137" i="2"/>
  <c r="BB137" i="2"/>
  <c r="BJ137" i="2"/>
  <c r="AQ137" i="2"/>
  <c r="AY137" i="2"/>
  <c r="BG137" i="2"/>
  <c r="BO137" i="2"/>
  <c r="BD137" i="2"/>
  <c r="BL137" i="2"/>
  <c r="AK137" i="2"/>
  <c r="AS137" i="2"/>
  <c r="BA137" i="2"/>
  <c r="BI137" i="2"/>
  <c r="BS137" i="2"/>
  <c r="BV137" i="2"/>
  <c r="BX137" i="2"/>
  <c r="BU137" i="2"/>
  <c r="BR137" i="2"/>
  <c r="BW137" i="2"/>
  <c r="BT137" i="2"/>
  <c r="BQ137" i="2"/>
  <c r="BH130" i="2"/>
  <c r="BN52" i="5"/>
  <c r="BO91" i="2"/>
  <c r="BP65" i="5"/>
  <c r="BM91" i="2"/>
  <c r="BB130" i="5"/>
  <c r="AW130" i="5"/>
  <c r="BN65" i="2"/>
  <c r="BL78" i="28"/>
  <c r="AV135" i="5"/>
  <c r="AX135" i="5"/>
  <c r="BI135" i="5"/>
  <c r="AK135" i="5"/>
  <c r="AZ135" i="5"/>
  <c r="BA135" i="5"/>
  <c r="BJ135" i="5"/>
  <c r="AS135" i="5"/>
  <c r="AU135" i="5"/>
  <c r="BD135" i="5"/>
  <c r="AL135" i="5"/>
  <c r="AW135" i="5"/>
  <c r="BB135" i="5"/>
  <c r="AT135" i="5"/>
  <c r="AY135" i="5"/>
  <c r="BV135" i="5"/>
  <c r="BQ135" i="5"/>
  <c r="BR135" i="5"/>
  <c r="BT135" i="5"/>
  <c r="BO135" i="5"/>
  <c r="BW135" i="5"/>
  <c r="BS135" i="5"/>
  <c r="BG135" i="5"/>
  <c r="AP135" i="5"/>
  <c r="BU135" i="5"/>
  <c r="BF135" i="5"/>
  <c r="AO135" i="5"/>
  <c r="BE135" i="5"/>
  <c r="AN135" i="5"/>
  <c r="BK135" i="5"/>
  <c r="BP135" i="5"/>
  <c r="BN135" i="5"/>
  <c r="BM135" i="5"/>
  <c r="BL135" i="5"/>
  <c r="BX135" i="5"/>
  <c r="AM135" i="5"/>
  <c r="BC135" i="5"/>
  <c r="AR135" i="5"/>
  <c r="BH135" i="5"/>
  <c r="AQ135" i="5"/>
  <c r="AM130" i="28"/>
  <c r="AL141" i="5"/>
  <c r="BA141" i="5"/>
  <c r="AT141" i="5"/>
  <c r="BS141" i="5"/>
  <c r="BJ141" i="5"/>
  <c r="AY141" i="5"/>
  <c r="BX141" i="5"/>
  <c r="AU141" i="5"/>
  <c r="AW141" i="5"/>
  <c r="BB141" i="5"/>
  <c r="AZ141" i="5"/>
  <c r="BV141" i="5"/>
  <c r="AV141" i="5"/>
  <c r="BQ141" i="5"/>
  <c r="BT141" i="5"/>
  <c r="AK141" i="5"/>
  <c r="AS141" i="5"/>
  <c r="BR141" i="5"/>
  <c r="AX141" i="5"/>
  <c r="BI141" i="5"/>
  <c r="AQ141" i="5"/>
  <c r="AP141" i="5"/>
  <c r="BW141" i="5"/>
  <c r="BM141" i="5"/>
  <c r="BL141" i="5"/>
  <c r="BK141" i="5"/>
  <c r="BP141" i="5"/>
  <c r="BD141" i="5"/>
  <c r="BO141" i="5"/>
  <c r="BN141" i="5"/>
  <c r="AM141" i="5"/>
  <c r="BC141" i="5"/>
  <c r="AR141" i="5"/>
  <c r="BH141" i="5"/>
  <c r="BG141" i="5"/>
  <c r="BU141" i="5"/>
  <c r="BF141" i="5"/>
  <c r="AO141" i="5"/>
  <c r="BE141" i="5"/>
  <c r="AN141" i="5"/>
  <c r="BK130" i="5"/>
  <c r="BN104" i="2"/>
  <c r="BK52" i="28"/>
  <c r="BV122" i="5"/>
  <c r="BV120" i="5"/>
  <c r="BV123" i="5"/>
  <c r="BV128" i="5"/>
  <c r="BV121" i="5"/>
  <c r="BV129" i="5"/>
  <c r="BV127" i="5"/>
  <c r="BV126" i="5"/>
  <c r="BV113" i="5"/>
  <c r="BV109" i="5"/>
  <c r="BV114" i="5"/>
  <c r="BV115" i="5"/>
  <c r="BV108" i="5"/>
  <c r="BV116" i="5"/>
  <c r="BV107" i="5"/>
  <c r="BV110" i="5"/>
  <c r="BV95" i="5"/>
  <c r="BV100" i="5"/>
  <c r="BV97" i="5"/>
  <c r="BV94" i="5"/>
  <c r="BV103" i="5"/>
  <c r="BV96" i="5"/>
  <c r="BV101" i="5"/>
  <c r="BV102" i="5"/>
  <c r="BV88" i="5"/>
  <c r="BV83" i="5"/>
  <c r="BV84" i="5"/>
  <c r="BV90" i="5"/>
  <c r="BV87" i="5"/>
  <c r="BV89" i="5"/>
  <c r="BV82" i="5"/>
  <c r="BV81" i="5"/>
  <c r="BV70" i="5"/>
  <c r="BV74" i="5"/>
  <c r="BV75" i="5"/>
  <c r="BV77" i="5"/>
  <c r="BV71" i="5"/>
  <c r="BV68" i="5"/>
  <c r="BV76" i="5"/>
  <c r="BV69" i="5"/>
  <c r="BV56" i="5"/>
  <c r="BV63" i="5"/>
  <c r="BV55" i="5"/>
  <c r="BV58" i="5"/>
  <c r="BV61" i="5"/>
  <c r="BV62" i="5"/>
  <c r="BV64" i="5"/>
  <c r="BV57" i="5"/>
  <c r="BV50" i="5"/>
  <c r="BV49" i="5"/>
  <c r="BV48" i="5"/>
  <c r="BV45" i="5"/>
  <c r="BV33" i="5"/>
  <c r="BV34" i="5"/>
  <c r="BV117" i="5"/>
  <c r="BV39" i="5"/>
  <c r="BV65" i="5"/>
  <c r="BV164" i="5"/>
  <c r="BV151" i="5"/>
  <c r="BV104" i="5"/>
  <c r="BV72" i="5"/>
  <c r="BV125" i="5"/>
  <c r="BV163" i="5"/>
  <c r="BV73" i="5"/>
  <c r="BV18" i="5"/>
  <c r="BV111" i="5"/>
  <c r="BV20" i="5"/>
  <c r="BV124" i="5"/>
  <c r="BV112" i="5"/>
  <c r="BV85" i="5"/>
  <c r="BV21" i="5"/>
  <c r="BV86" i="5"/>
  <c r="BV22" i="5"/>
  <c r="BV143" i="5"/>
  <c r="BV137" i="5"/>
  <c r="BV23" i="5"/>
  <c r="BV78" i="5"/>
  <c r="BV138" i="5"/>
  <c r="BV24" i="5"/>
  <c r="BV98" i="5"/>
  <c r="BV46" i="5"/>
  <c r="BV25" i="5"/>
  <c r="BV26" i="5"/>
  <c r="BV99" i="5"/>
  <c r="BV47" i="5"/>
  <c r="BV91" i="5"/>
  <c r="BV169" i="5"/>
  <c r="BV52" i="5"/>
  <c r="BV150" i="5"/>
  <c r="BV16" i="5"/>
  <c r="BV17" i="5"/>
  <c r="BV19" i="5"/>
  <c r="BV59" i="5"/>
  <c r="BV60" i="5"/>
  <c r="BV130" i="5"/>
  <c r="BV156" i="5"/>
  <c r="BV35" i="5"/>
  <c r="BV38" i="5"/>
  <c r="BV29" i="5"/>
  <c r="BV37" i="5"/>
  <c r="BV36" i="5"/>
  <c r="BV32" i="5"/>
  <c r="BV30" i="5"/>
  <c r="BV31" i="5"/>
  <c r="BV43" i="5"/>
  <c r="BV44" i="5"/>
  <c r="BV51" i="5"/>
  <c r="BV42" i="5"/>
  <c r="BI39" i="2"/>
  <c r="BL117" i="5"/>
  <c r="BP78" i="5"/>
  <c r="AL130" i="5"/>
  <c r="AX130" i="5"/>
  <c r="AZ130" i="2"/>
  <c r="AT130" i="2"/>
  <c r="BP52" i="28"/>
  <c r="BN78" i="2"/>
  <c r="BI117" i="28"/>
  <c r="BX122" i="5"/>
  <c r="BX120" i="5"/>
  <c r="BX123" i="5"/>
  <c r="BX128" i="5"/>
  <c r="BX121" i="5"/>
  <c r="BX129" i="5"/>
  <c r="BX127" i="5"/>
  <c r="BX126" i="5"/>
  <c r="BX113" i="5"/>
  <c r="BX109" i="5"/>
  <c r="BX114" i="5"/>
  <c r="BX115" i="5"/>
  <c r="BX108" i="5"/>
  <c r="BX116" i="5"/>
  <c r="BX107" i="5"/>
  <c r="BX110" i="5"/>
  <c r="BX95" i="5"/>
  <c r="BX100" i="5"/>
  <c r="BX97" i="5"/>
  <c r="BX94" i="5"/>
  <c r="BX103" i="5"/>
  <c r="BX96" i="5"/>
  <c r="BX101" i="5"/>
  <c r="BX102" i="5"/>
  <c r="BX88" i="5"/>
  <c r="BX83" i="5"/>
  <c r="BX84" i="5"/>
  <c r="BX90" i="5"/>
  <c r="BX87" i="5"/>
  <c r="BX89" i="5"/>
  <c r="BX82" i="5"/>
  <c r="BX81" i="5"/>
  <c r="BX70" i="5"/>
  <c r="BX74" i="5"/>
  <c r="BX75" i="5"/>
  <c r="BX77" i="5"/>
  <c r="BX71" i="5"/>
  <c r="BX68" i="5"/>
  <c r="BX76" i="5"/>
  <c r="BX69" i="5"/>
  <c r="BX56" i="5"/>
  <c r="BX63" i="5"/>
  <c r="BX55" i="5"/>
  <c r="BX58" i="5"/>
  <c r="BX61" i="5"/>
  <c r="BX62" i="5"/>
  <c r="BX64" i="5"/>
  <c r="BX57" i="5"/>
  <c r="BX50" i="5"/>
  <c r="BX49" i="5"/>
  <c r="BX48" i="5"/>
  <c r="BX45" i="5"/>
  <c r="BX18" i="5"/>
  <c r="BX33" i="5"/>
  <c r="BX34" i="5"/>
  <c r="BX26" i="5"/>
  <c r="BX143" i="5"/>
  <c r="BX164" i="5"/>
  <c r="BX91" i="5"/>
  <c r="BX39" i="5"/>
  <c r="BX65" i="5"/>
  <c r="BX52" i="5"/>
  <c r="BX117" i="5"/>
  <c r="BX150" i="5"/>
  <c r="BX85" i="5"/>
  <c r="BX151" i="5"/>
  <c r="BX86" i="5"/>
  <c r="BX22" i="5"/>
  <c r="BX124" i="5"/>
  <c r="BX24" i="5"/>
  <c r="BX125" i="5"/>
  <c r="BX111" i="5"/>
  <c r="BX98" i="5"/>
  <c r="BX46" i="5"/>
  <c r="BX25" i="5"/>
  <c r="BX112" i="5"/>
  <c r="BX99" i="5"/>
  <c r="BX47" i="5"/>
  <c r="BX163" i="5"/>
  <c r="BX78" i="5"/>
  <c r="BX137" i="5"/>
  <c r="BX59" i="5"/>
  <c r="BX138" i="5"/>
  <c r="BX60" i="5"/>
  <c r="BX19" i="5"/>
  <c r="BX20" i="5"/>
  <c r="BX72" i="5"/>
  <c r="BX73" i="5"/>
  <c r="BX21" i="5"/>
  <c r="BX23" i="5"/>
  <c r="BX16" i="5"/>
  <c r="BX17" i="5"/>
  <c r="BX104" i="5"/>
  <c r="BX130" i="5"/>
  <c r="BX156" i="5"/>
  <c r="BX169" i="5"/>
  <c r="BX35" i="5"/>
  <c r="BX38" i="5"/>
  <c r="BX29" i="5"/>
  <c r="BX37" i="5"/>
  <c r="BX36" i="5"/>
  <c r="BX32" i="5"/>
  <c r="BX30" i="5"/>
  <c r="BX31" i="5"/>
  <c r="BX43" i="5"/>
  <c r="BX44" i="5"/>
  <c r="BX51" i="5"/>
  <c r="BX42" i="5"/>
  <c r="AM130" i="5"/>
  <c r="BP91" i="28"/>
  <c r="BP65" i="2"/>
  <c r="BL39" i="5"/>
  <c r="BO104" i="2"/>
  <c r="BP91" i="5"/>
  <c r="BM104" i="2"/>
  <c r="BJ130" i="5"/>
  <c r="BO130" i="5"/>
  <c r="AU130" i="5"/>
  <c r="AR130" i="2"/>
  <c r="BM130" i="2"/>
  <c r="BP65" i="28"/>
  <c r="BN117" i="5"/>
  <c r="BN91" i="2"/>
  <c r="BO117" i="5"/>
  <c r="BL104" i="28"/>
  <c r="BK39" i="28"/>
  <c r="BP130" i="28"/>
  <c r="BP39" i="2"/>
  <c r="BO39" i="28"/>
  <c r="BU121" i="2"/>
  <c r="BU120" i="2"/>
  <c r="BU129" i="2"/>
  <c r="BU127" i="2"/>
  <c r="BU126" i="2"/>
  <c r="BU125" i="2"/>
  <c r="BU123" i="2"/>
  <c r="BU122" i="2"/>
  <c r="BU124" i="2"/>
  <c r="BU128" i="2"/>
  <c r="BU112" i="2"/>
  <c r="BU116" i="2"/>
  <c r="BU113" i="2"/>
  <c r="BU108" i="2"/>
  <c r="BU109" i="2"/>
  <c r="BU114" i="2"/>
  <c r="BU115" i="2"/>
  <c r="BU110" i="2"/>
  <c r="BU107" i="2"/>
  <c r="BU111" i="2"/>
  <c r="BU95" i="2"/>
  <c r="BU100" i="2"/>
  <c r="BU103" i="2"/>
  <c r="BU98" i="2"/>
  <c r="BU101" i="2"/>
  <c r="BU102" i="2"/>
  <c r="BU99" i="2"/>
  <c r="BU94" i="2"/>
  <c r="BU96" i="2"/>
  <c r="BU97" i="2"/>
  <c r="BU86" i="2"/>
  <c r="BU84" i="2"/>
  <c r="BU89" i="2"/>
  <c r="BU87" i="2"/>
  <c r="BU82" i="2"/>
  <c r="BU88" i="2"/>
  <c r="BU85" i="2"/>
  <c r="BU90" i="2"/>
  <c r="BU83" i="2"/>
  <c r="BU81" i="2"/>
  <c r="BU77" i="2"/>
  <c r="BU69" i="2"/>
  <c r="BU74" i="2"/>
  <c r="BU71" i="2"/>
  <c r="BU73" i="2"/>
  <c r="BU68" i="2"/>
  <c r="BU72" i="2"/>
  <c r="BU75" i="2"/>
  <c r="BU76" i="2"/>
  <c r="BU70" i="2"/>
  <c r="BU62" i="2"/>
  <c r="BU58" i="2"/>
  <c r="BU55" i="2"/>
  <c r="BU64" i="2"/>
  <c r="BU57" i="2"/>
  <c r="BU59" i="2"/>
  <c r="BU60" i="2"/>
  <c r="BU61" i="2"/>
  <c r="BU56" i="2"/>
  <c r="BU63" i="2"/>
  <c r="BU43" i="2"/>
  <c r="BU48" i="2"/>
  <c r="BU44" i="2"/>
  <c r="BU51" i="2"/>
  <c r="BU49" i="2"/>
  <c r="BU45" i="2"/>
  <c r="BU50" i="2"/>
  <c r="BU46" i="2"/>
  <c r="BU47" i="2"/>
  <c r="BU42" i="2"/>
  <c r="BU29" i="2"/>
  <c r="BU34" i="2"/>
  <c r="BU37" i="2"/>
  <c r="BU32" i="2"/>
  <c r="BU38" i="2"/>
  <c r="BU30" i="2"/>
  <c r="BU33" i="2"/>
  <c r="BU36" i="2"/>
  <c r="BU31" i="2"/>
  <c r="BU35" i="2"/>
  <c r="BU22" i="2"/>
  <c r="BU16" i="2"/>
  <c r="BU25" i="2"/>
  <c r="BU24" i="2"/>
  <c r="BU23" i="2"/>
  <c r="BU21" i="2"/>
  <c r="BU20" i="2"/>
  <c r="BU19" i="2"/>
  <c r="BU18" i="2"/>
  <c r="BU17" i="2"/>
  <c r="BF130" i="2"/>
  <c r="BN26" i="28"/>
  <c r="BC130" i="28"/>
  <c r="AV134" i="5"/>
  <c r="AX134" i="5"/>
  <c r="BI134" i="5"/>
  <c r="BU134" i="5"/>
  <c r="AK134" i="5"/>
  <c r="AT134" i="5"/>
  <c r="BA134" i="5"/>
  <c r="BD134" i="5"/>
  <c r="AW134" i="5"/>
  <c r="BB134" i="5"/>
  <c r="AS134" i="5"/>
  <c r="AU134" i="5"/>
  <c r="BW134" i="5"/>
  <c r="BK134" i="5"/>
  <c r="AZ134" i="5"/>
  <c r="BS134" i="5"/>
  <c r="AL134" i="5"/>
  <c r="BJ134" i="5"/>
  <c r="BQ134" i="5"/>
  <c r="BR134" i="5"/>
  <c r="AY134" i="5"/>
  <c r="BV134" i="5"/>
  <c r="BP134" i="5"/>
  <c r="BT134" i="5"/>
  <c r="BN134" i="5"/>
  <c r="BM134" i="5"/>
  <c r="BL134" i="5"/>
  <c r="AQ134" i="5"/>
  <c r="BG134" i="5"/>
  <c r="AP134" i="5"/>
  <c r="BF134" i="5"/>
  <c r="AO134" i="5"/>
  <c r="BE134" i="5"/>
  <c r="AN134" i="5"/>
  <c r="BO134" i="5"/>
  <c r="BX134" i="5"/>
  <c r="AM134" i="5"/>
  <c r="BC134" i="5"/>
  <c r="AR134" i="5"/>
  <c r="BH134" i="5"/>
  <c r="BO78" i="28"/>
  <c r="BO117" i="2"/>
  <c r="BM117" i="2"/>
  <c r="BL130" i="5"/>
  <c r="AZ130" i="5"/>
  <c r="BN130" i="2"/>
  <c r="AV130" i="2"/>
  <c r="BP78" i="28"/>
  <c r="BN39" i="5"/>
  <c r="BM39" i="28"/>
  <c r="BO39" i="5"/>
  <c r="BN39" i="28"/>
  <c r="BK26" i="28"/>
  <c r="BE130" i="28"/>
  <c r="AL130" i="28"/>
  <c r="BI130" i="28"/>
  <c r="BP52" i="2"/>
  <c r="BO26" i="28"/>
  <c r="AK134" i="2"/>
  <c r="BA134" i="2"/>
  <c r="AO134" i="2"/>
  <c r="BI134" i="2"/>
  <c r="AW134" i="2"/>
  <c r="BM134" i="2"/>
  <c r="BE134" i="2"/>
  <c r="AS134" i="2"/>
  <c r="AP134" i="2"/>
  <c r="AX134" i="2"/>
  <c r="BF134" i="2"/>
  <c r="BN134" i="2"/>
  <c r="AM134" i="2"/>
  <c r="AU134" i="2"/>
  <c r="BC134" i="2"/>
  <c r="BK134" i="2"/>
  <c r="AR134" i="2"/>
  <c r="AZ134" i="2"/>
  <c r="BH134" i="2"/>
  <c r="BP134" i="2"/>
  <c r="AL134" i="2"/>
  <c r="AT134" i="2"/>
  <c r="BB134" i="2"/>
  <c r="BJ134" i="2"/>
  <c r="AQ134" i="2"/>
  <c r="AY134" i="2"/>
  <c r="BG134" i="2"/>
  <c r="BO134" i="2"/>
  <c r="AN134" i="2"/>
  <c r="AV134" i="2"/>
  <c r="BD134" i="2"/>
  <c r="BL134" i="2"/>
  <c r="BV134" i="2"/>
  <c r="BT134" i="2"/>
  <c r="BS134" i="2"/>
  <c r="BX134" i="2"/>
  <c r="BU134" i="2"/>
  <c r="BR134" i="2"/>
  <c r="BW134" i="2"/>
  <c r="BQ134" i="2"/>
  <c r="BQ122" i="5"/>
  <c r="BQ120" i="5"/>
  <c r="BQ123" i="5"/>
  <c r="BQ128" i="5"/>
  <c r="BQ121" i="5"/>
  <c r="BQ129" i="5"/>
  <c r="BQ127" i="5"/>
  <c r="BQ126" i="5"/>
  <c r="BQ113" i="5"/>
  <c r="BQ109" i="5"/>
  <c r="BQ114" i="5"/>
  <c r="BQ115" i="5"/>
  <c r="BQ108" i="5"/>
  <c r="BQ116" i="5"/>
  <c r="BQ107" i="5"/>
  <c r="BQ110" i="5"/>
  <c r="BQ95" i="5"/>
  <c r="BQ100" i="5"/>
  <c r="BQ97" i="5"/>
  <c r="BQ94" i="5"/>
  <c r="BQ103" i="5"/>
  <c r="BQ96" i="5"/>
  <c r="BQ101" i="5"/>
  <c r="BQ102" i="5"/>
  <c r="BQ88" i="5"/>
  <c r="BQ83" i="5"/>
  <c r="BQ84" i="5"/>
  <c r="BQ90" i="5"/>
  <c r="BQ87" i="5"/>
  <c r="BQ89" i="5"/>
  <c r="BQ82" i="5"/>
  <c r="BQ81" i="5"/>
  <c r="BQ70" i="5"/>
  <c r="BQ74" i="5"/>
  <c r="BQ75" i="5"/>
  <c r="BQ77" i="5"/>
  <c r="BQ71" i="5"/>
  <c r="BQ68" i="5"/>
  <c r="BQ76" i="5"/>
  <c r="BQ69" i="5"/>
  <c r="BQ56" i="5"/>
  <c r="BQ63" i="5"/>
  <c r="BQ55" i="5"/>
  <c r="BQ58" i="5"/>
  <c r="BQ61" i="5"/>
  <c r="BQ62" i="5"/>
  <c r="BQ64" i="5"/>
  <c r="BQ57" i="5"/>
  <c r="BQ50" i="5"/>
  <c r="BQ49" i="5"/>
  <c r="BQ48" i="5"/>
  <c r="BQ45" i="5"/>
  <c r="BQ33" i="5"/>
  <c r="BQ34" i="5"/>
  <c r="BQ163" i="5"/>
  <c r="BQ143" i="5"/>
  <c r="BQ125" i="5"/>
  <c r="BQ59" i="5"/>
  <c r="BQ39" i="5"/>
  <c r="BQ19" i="5"/>
  <c r="BQ124" i="5"/>
  <c r="BQ104" i="5"/>
  <c r="BQ86" i="5"/>
  <c r="BQ26" i="5"/>
  <c r="BQ18" i="5"/>
  <c r="BQ151" i="5"/>
  <c r="BQ85" i="5"/>
  <c r="BQ65" i="5"/>
  <c r="BQ47" i="5"/>
  <c r="BQ25" i="5"/>
  <c r="BQ17" i="5"/>
  <c r="BQ150" i="5"/>
  <c r="BQ130" i="5"/>
  <c r="BQ112" i="5"/>
  <c r="BQ46" i="5"/>
  <c r="BQ24" i="5"/>
  <c r="BQ16" i="5"/>
  <c r="BQ156" i="5"/>
  <c r="BQ138" i="5"/>
  <c r="BQ72" i="5"/>
  <c r="BQ52" i="5"/>
  <c r="BQ22" i="5"/>
  <c r="BQ73" i="5"/>
  <c r="BQ99" i="5"/>
  <c r="BQ98" i="5"/>
  <c r="BQ91" i="5"/>
  <c r="BQ117" i="5"/>
  <c r="BQ111" i="5"/>
  <c r="BQ23" i="5"/>
  <c r="BQ60" i="5"/>
  <c r="BQ137" i="5"/>
  <c r="BQ21" i="5"/>
  <c r="BQ78" i="5"/>
  <c r="BQ164" i="5"/>
  <c r="BQ20" i="5"/>
  <c r="BQ169" i="5"/>
  <c r="BQ35" i="5"/>
  <c r="BQ38" i="5"/>
  <c r="BQ29" i="5"/>
  <c r="BQ37" i="5"/>
  <c r="BQ36" i="5"/>
  <c r="BQ32" i="5"/>
  <c r="BQ30" i="5"/>
  <c r="BQ31" i="5"/>
  <c r="BQ43" i="5"/>
  <c r="BQ44" i="5"/>
  <c r="BQ51" i="5"/>
  <c r="BQ42" i="5"/>
  <c r="BQ121" i="2"/>
  <c r="BQ120" i="2"/>
  <c r="BQ129" i="2"/>
  <c r="BQ127" i="2"/>
  <c r="BQ126" i="2"/>
  <c r="BQ125" i="2"/>
  <c r="BQ123" i="2"/>
  <c r="BQ122" i="2"/>
  <c r="BQ124" i="2"/>
  <c r="BQ128" i="2"/>
  <c r="BQ112" i="2"/>
  <c r="BQ116" i="2"/>
  <c r="BQ113" i="2"/>
  <c r="BQ108" i="2"/>
  <c r="BQ109" i="2"/>
  <c r="BQ114" i="2"/>
  <c r="BQ115" i="2"/>
  <c r="BQ110" i="2"/>
  <c r="BQ107" i="2"/>
  <c r="BQ111" i="2"/>
  <c r="BQ95" i="2"/>
  <c r="BQ100" i="2"/>
  <c r="BQ103" i="2"/>
  <c r="BQ98" i="2"/>
  <c r="BQ101" i="2"/>
  <c r="BQ102" i="2"/>
  <c r="BQ99" i="2"/>
  <c r="BQ94" i="2"/>
  <c r="BQ96" i="2"/>
  <c r="BQ97" i="2"/>
  <c r="BQ86" i="2"/>
  <c r="BQ84" i="2"/>
  <c r="BQ89" i="2"/>
  <c r="BQ87" i="2"/>
  <c r="BQ82" i="2"/>
  <c r="BQ88" i="2"/>
  <c r="BQ85" i="2"/>
  <c r="BQ90" i="2"/>
  <c r="BQ83" i="2"/>
  <c r="BQ81" i="2"/>
  <c r="BQ77" i="2"/>
  <c r="BQ69" i="2"/>
  <c r="BQ74" i="2"/>
  <c r="BQ71" i="2"/>
  <c r="BQ73" i="2"/>
  <c r="BQ68" i="2"/>
  <c r="BQ72" i="2"/>
  <c r="BQ75" i="2"/>
  <c r="BQ76" i="2"/>
  <c r="BQ70" i="2"/>
  <c r="BQ62" i="2"/>
  <c r="BQ58" i="2"/>
  <c r="BQ55" i="2"/>
  <c r="BQ64" i="2"/>
  <c r="BQ57" i="2"/>
  <c r="BQ59" i="2"/>
  <c r="BQ60" i="2"/>
  <c r="BQ61" i="2"/>
  <c r="BQ56" i="2"/>
  <c r="BQ63" i="2"/>
  <c r="BQ43" i="2"/>
  <c r="BQ48" i="2"/>
  <c r="BQ44" i="2"/>
  <c r="BQ51" i="2"/>
  <c r="BQ49" i="2"/>
  <c r="BQ45" i="2"/>
  <c r="BQ50" i="2"/>
  <c r="BQ46" i="2"/>
  <c r="BQ47" i="2"/>
  <c r="BQ42" i="2"/>
  <c r="BQ29" i="2"/>
  <c r="BQ34" i="2"/>
  <c r="BQ37" i="2"/>
  <c r="BQ32" i="2"/>
  <c r="BQ38" i="2"/>
  <c r="BQ30" i="2"/>
  <c r="BQ33" i="2"/>
  <c r="BQ36" i="2"/>
  <c r="BQ31" i="2"/>
  <c r="BQ35" i="2"/>
  <c r="BQ16" i="2"/>
  <c r="BQ25" i="2"/>
  <c r="BQ24" i="2"/>
  <c r="BQ23" i="2"/>
  <c r="BQ22" i="2"/>
  <c r="BQ21" i="2"/>
  <c r="BQ20" i="2"/>
  <c r="BQ18" i="2"/>
  <c r="BQ17" i="2"/>
  <c r="BQ19" i="2"/>
  <c r="BS142" i="28"/>
  <c r="BT142" i="28"/>
  <c r="AK142" i="28"/>
  <c r="AT142" i="28"/>
  <c r="AR142" i="28"/>
  <c r="AV142" i="28"/>
  <c r="AZ142" i="28"/>
  <c r="BG142" i="28"/>
  <c r="BQ142" i="28"/>
  <c r="BO142" i="28"/>
  <c r="BR142" i="28"/>
  <c r="AP142" i="28"/>
  <c r="BJ142" i="28"/>
  <c r="BV142" i="28"/>
  <c r="BM142" i="28"/>
  <c r="BP142" i="28"/>
  <c r="BW142" i="28"/>
  <c r="BH142" i="28"/>
  <c r="BX142" i="28"/>
  <c r="AU142" i="28"/>
  <c r="AW142" i="28"/>
  <c r="AY142" i="28"/>
  <c r="BF142" i="28"/>
  <c r="BK142" i="28"/>
  <c r="AQ142" i="28"/>
  <c r="BN142" i="28"/>
  <c r="BD142" i="28"/>
  <c r="AO142" i="28"/>
  <c r="AM142" i="28"/>
  <c r="BI142" i="28"/>
  <c r="BB142" i="28"/>
  <c r="BL142" i="28"/>
  <c r="AL142" i="28"/>
  <c r="AN142" i="28"/>
  <c r="AS142" i="28"/>
  <c r="BA142" i="28"/>
  <c r="BC142" i="28"/>
  <c r="BE142" i="28"/>
  <c r="BU142" i="28"/>
  <c r="AX142" i="28"/>
  <c r="AN130" i="2"/>
  <c r="AO130" i="5"/>
  <c r="BK52" i="5"/>
  <c r="AX130" i="2"/>
  <c r="AL130" i="2"/>
  <c r="BP104" i="28"/>
  <c r="BM52" i="28"/>
  <c r="BN117" i="2"/>
  <c r="BN52" i="28"/>
  <c r="BI26" i="2"/>
  <c r="BK65" i="28"/>
  <c r="AT130" i="28"/>
  <c r="BP78" i="2"/>
  <c r="BO65" i="28"/>
  <c r="BU123" i="28"/>
  <c r="BU121" i="28"/>
  <c r="BU122" i="28"/>
  <c r="BU129" i="28"/>
  <c r="BU120" i="28"/>
  <c r="BU128" i="28"/>
  <c r="BU126" i="28"/>
  <c r="BU127" i="28"/>
  <c r="BU124" i="28"/>
  <c r="BU111" i="28"/>
  <c r="BU114" i="28"/>
  <c r="BU107" i="28"/>
  <c r="BU110" i="28"/>
  <c r="BU113" i="28"/>
  <c r="BU116" i="28"/>
  <c r="BU109" i="28"/>
  <c r="BU115" i="28"/>
  <c r="BU108" i="28"/>
  <c r="BU103" i="28"/>
  <c r="BU94" i="28"/>
  <c r="BU100" i="28"/>
  <c r="BU101" i="28"/>
  <c r="BU95" i="28"/>
  <c r="BU102" i="28"/>
  <c r="BU96" i="28"/>
  <c r="BU97" i="28"/>
  <c r="BU98" i="28"/>
  <c r="BU89" i="28"/>
  <c r="BU87" i="28"/>
  <c r="BU82" i="28"/>
  <c r="BU90" i="28"/>
  <c r="BU85" i="28"/>
  <c r="BU88" i="28"/>
  <c r="BU81" i="28"/>
  <c r="BU84" i="28"/>
  <c r="BU83" i="28"/>
  <c r="BU72" i="28"/>
  <c r="BU70" i="28"/>
  <c r="BU71" i="28"/>
  <c r="BU69" i="28"/>
  <c r="BU68" i="28"/>
  <c r="BU75" i="28"/>
  <c r="BU77" i="28"/>
  <c r="BU74" i="28"/>
  <c r="BU76" i="28"/>
  <c r="BU63" i="28"/>
  <c r="BU64" i="28"/>
  <c r="BU58" i="28"/>
  <c r="BU59" i="28"/>
  <c r="BU62" i="28"/>
  <c r="BU55" i="28"/>
  <c r="BU56" i="28"/>
  <c r="BU57" i="28"/>
  <c r="BU61" i="28"/>
  <c r="BU50" i="28"/>
  <c r="BU48" i="28"/>
  <c r="BU44" i="28"/>
  <c r="BU43" i="28"/>
  <c r="BU42" i="28"/>
  <c r="BU49" i="28"/>
  <c r="BU51" i="28"/>
  <c r="BU46" i="28"/>
  <c r="BU45" i="28"/>
  <c r="BU32" i="28"/>
  <c r="BU151" i="28"/>
  <c r="BU143" i="28"/>
  <c r="BU73" i="28"/>
  <c r="BU99" i="28"/>
  <c r="BU104" i="28"/>
  <c r="BU78" i="28"/>
  <c r="BU117" i="28"/>
  <c r="BU112" i="28"/>
  <c r="BU65" i="28"/>
  <c r="BU60" i="28"/>
  <c r="BU47" i="28"/>
  <c r="BU86" i="28"/>
  <c r="BU39" i="28"/>
  <c r="BU34" i="28"/>
  <c r="BU26" i="28"/>
  <c r="BU24" i="28"/>
  <c r="BU16" i="28"/>
  <c r="BU18" i="28"/>
  <c r="BU23" i="28"/>
  <c r="BU20" i="28"/>
  <c r="BU25" i="28"/>
  <c r="BU17" i="28"/>
  <c r="BU22" i="28"/>
  <c r="BU19" i="28"/>
  <c r="BU164" i="28"/>
  <c r="BU169" i="28"/>
  <c r="BU138" i="28"/>
  <c r="BU130" i="28"/>
  <c r="BU156" i="28"/>
  <c r="BU91" i="28"/>
  <c r="BU125" i="28"/>
  <c r="BU52" i="28"/>
  <c r="BU21" i="28"/>
  <c r="BU36" i="28"/>
  <c r="BU31" i="28"/>
  <c r="BU37" i="28"/>
  <c r="BU33" i="28"/>
  <c r="BU38" i="28"/>
  <c r="BU29" i="28"/>
  <c r="BU30" i="28"/>
  <c r="BU35" i="28"/>
  <c r="BH140" i="2"/>
  <c r="AV140" i="2"/>
  <c r="AR140" i="2"/>
  <c r="BL140" i="2"/>
  <c r="BD140" i="2"/>
  <c r="AN140" i="2"/>
  <c r="AZ140" i="2"/>
  <c r="BP140" i="2"/>
  <c r="AO140" i="2"/>
  <c r="AW140" i="2"/>
  <c r="BE140" i="2"/>
  <c r="BM140" i="2"/>
  <c r="AL140" i="2"/>
  <c r="AT140" i="2"/>
  <c r="BB140" i="2"/>
  <c r="BJ140" i="2"/>
  <c r="AQ140" i="2"/>
  <c r="AY140" i="2"/>
  <c r="BG140" i="2"/>
  <c r="BO140" i="2"/>
  <c r="AK140" i="2"/>
  <c r="AS140" i="2"/>
  <c r="BA140" i="2"/>
  <c r="BI140" i="2"/>
  <c r="AP140" i="2"/>
  <c r="AX140" i="2"/>
  <c r="BF140" i="2"/>
  <c r="BN140" i="2"/>
  <c r="AM140" i="2"/>
  <c r="AU140" i="2"/>
  <c r="BC140" i="2"/>
  <c r="BK140" i="2"/>
  <c r="BS140" i="2"/>
  <c r="BU140" i="2"/>
  <c r="BR140" i="2"/>
  <c r="BW140" i="2"/>
  <c r="BT140" i="2"/>
  <c r="BQ140" i="2"/>
  <c r="BV140" i="2"/>
  <c r="BX140" i="2"/>
  <c r="BM117" i="5"/>
  <c r="AQ130" i="5"/>
  <c r="AR130" i="5"/>
  <c r="BL130" i="2"/>
  <c r="BP91" i="2"/>
  <c r="F69" i="18" l="1"/>
  <c r="J51" i="18"/>
  <c r="I51" i="18"/>
  <c r="F65" i="18"/>
  <c r="F55" i="18"/>
  <c r="H55" i="18"/>
  <c r="F51" i="18"/>
  <c r="G55" i="18"/>
  <c r="H69" i="18"/>
  <c r="I65" i="18"/>
  <c r="J65" i="18"/>
  <c r="I69" i="18"/>
  <c r="K65" i="18"/>
  <c r="G51" i="18"/>
  <c r="K51" i="18"/>
  <c r="H65" i="18"/>
  <c r="BU28" i="28"/>
  <c r="BU15" i="28"/>
  <c r="BU41" i="28"/>
  <c r="BU54" i="28"/>
  <c r="BU67" i="28"/>
  <c r="BU80" i="28"/>
  <c r="BU93" i="28"/>
  <c r="BU106" i="28"/>
  <c r="BU119" i="28"/>
  <c r="BQ15" i="2"/>
  <c r="BQ28" i="2"/>
  <c r="BQ41" i="2"/>
  <c r="BQ54" i="2"/>
  <c r="BQ67" i="2"/>
  <c r="BQ80" i="2"/>
  <c r="BQ93" i="2"/>
  <c r="BQ106" i="2"/>
  <c r="BQ119" i="2"/>
  <c r="BQ41" i="5"/>
  <c r="BQ28" i="5"/>
  <c r="F79" i="18" s="1"/>
  <c r="BQ15" i="5"/>
  <c r="BQ54" i="5"/>
  <c r="BQ67" i="5"/>
  <c r="BQ80" i="5"/>
  <c r="BQ93" i="5"/>
  <c r="BQ106" i="5"/>
  <c r="BQ119" i="5"/>
  <c r="BU15" i="2"/>
  <c r="BU28" i="2"/>
  <c r="BU41" i="2"/>
  <c r="BU54" i="2"/>
  <c r="BU67" i="2"/>
  <c r="BU80" i="2"/>
  <c r="BU93" i="2"/>
  <c r="BU106" i="2"/>
  <c r="BU119" i="2"/>
  <c r="BX41" i="5"/>
  <c r="BX28" i="5"/>
  <c r="BX15" i="5"/>
  <c r="BY18" i="5"/>
  <c r="BY19" i="5" s="1"/>
  <c r="BX54" i="5"/>
  <c r="BX67" i="5"/>
  <c r="BX80" i="5"/>
  <c r="BX93" i="5"/>
  <c r="M61" i="18"/>
  <c r="BX106" i="5"/>
  <c r="M68" i="18"/>
  <c r="M70" i="18" s="1"/>
  <c r="BX119" i="5"/>
  <c r="BV41" i="5"/>
  <c r="BV28" i="5"/>
  <c r="BV15" i="5"/>
  <c r="BV54" i="5"/>
  <c r="BV67" i="5"/>
  <c r="BV80" i="5"/>
  <c r="BV93" i="5"/>
  <c r="K61" i="18"/>
  <c r="BV106" i="5"/>
  <c r="K68" i="18"/>
  <c r="K70" i="18" s="1"/>
  <c r="BV119" i="5"/>
  <c r="BS28" i="28"/>
  <c r="BS15" i="28"/>
  <c r="BS41" i="28"/>
  <c r="BS54" i="28"/>
  <c r="BS67" i="28"/>
  <c r="BS80" i="28"/>
  <c r="BS93" i="28"/>
  <c r="BS106" i="28"/>
  <c r="BS119" i="28"/>
  <c r="BQ28" i="28"/>
  <c r="BQ15" i="28"/>
  <c r="BQ41" i="28"/>
  <c r="BQ54" i="28"/>
  <c r="BQ67" i="28"/>
  <c r="BQ80" i="28"/>
  <c r="BQ93" i="28"/>
  <c r="BQ106" i="28"/>
  <c r="BQ119" i="28"/>
  <c r="BT28" i="28"/>
  <c r="BT15" i="28"/>
  <c r="BT41" i="28"/>
  <c r="BT54" i="28"/>
  <c r="BT67" i="28"/>
  <c r="BT80" i="28"/>
  <c r="BT93" i="28"/>
  <c r="BT106" i="28"/>
  <c r="BT119" i="28"/>
  <c r="BF132" i="28"/>
  <c r="AC50" i="18"/>
  <c r="BN132" i="28"/>
  <c r="AR132" i="28"/>
  <c r="BH132" i="28"/>
  <c r="AQ132" i="28"/>
  <c r="BP132" i="28"/>
  <c r="AB50" i="18"/>
  <c r="BE132" i="28"/>
  <c r="BM132" i="28"/>
  <c r="T50" i="18"/>
  <c r="AP132" i="28"/>
  <c r="BG132" i="28"/>
  <c r="S50" i="18"/>
  <c r="AO132" i="28"/>
  <c r="BO132" i="28"/>
  <c r="BD132" i="28"/>
  <c r="AA50" i="18"/>
  <c r="BL132" i="28"/>
  <c r="R50" i="18"/>
  <c r="AN132" i="28"/>
  <c r="Q50" i="18"/>
  <c r="AM132" i="28"/>
  <c r="P50" i="18"/>
  <c r="P52" i="18" s="1"/>
  <c r="AL132" i="28"/>
  <c r="BC132" i="28"/>
  <c r="Z50" i="18"/>
  <c r="BK132" i="28"/>
  <c r="O50" i="18"/>
  <c r="AK132" i="28"/>
  <c r="BA132" i="28"/>
  <c r="X50" i="18"/>
  <c r="BB132" i="28"/>
  <c r="Y50" i="18"/>
  <c r="BI132" i="28"/>
  <c r="AV132" i="28"/>
  <c r="BR132" i="28"/>
  <c r="AS132" i="28"/>
  <c r="AZ132" i="28"/>
  <c r="BX132" i="28"/>
  <c r="AX132" i="28"/>
  <c r="BW132" i="28"/>
  <c r="BJ132" i="28"/>
  <c r="AT132" i="28"/>
  <c r="BV132" i="28"/>
  <c r="BU132" i="28"/>
  <c r="BQ132" i="28"/>
  <c r="AY132" i="28"/>
  <c r="AW132" i="28"/>
  <c r="AU132" i="28"/>
  <c r="BT132" i="28"/>
  <c r="BS132" i="28"/>
  <c r="BV28" i="28"/>
  <c r="BV15" i="28"/>
  <c r="BV41" i="28"/>
  <c r="BV54" i="28"/>
  <c r="BV67" i="28"/>
  <c r="BV80" i="28"/>
  <c r="BV93" i="28"/>
  <c r="BV106" i="28"/>
  <c r="BV119" i="28"/>
  <c r="BU41" i="5"/>
  <c r="BU28" i="5"/>
  <c r="BU15" i="5"/>
  <c r="BU54" i="5"/>
  <c r="BU67" i="5"/>
  <c r="BU80" i="5"/>
  <c r="BU93" i="5"/>
  <c r="J61" i="18"/>
  <c r="BU106" i="5"/>
  <c r="J68" i="18"/>
  <c r="J70" i="18" s="1"/>
  <c r="BU119" i="5"/>
  <c r="BV15" i="2"/>
  <c r="BV28" i="2"/>
  <c r="BV41" i="2"/>
  <c r="BV54" i="2"/>
  <c r="BV67" i="2"/>
  <c r="BV80" i="2"/>
  <c r="BV93" i="2"/>
  <c r="BV106" i="2"/>
  <c r="BV119" i="2"/>
  <c r="BX15" i="2"/>
  <c r="BX28" i="2"/>
  <c r="BX41" i="2"/>
  <c r="BX54" i="2"/>
  <c r="BX67" i="2"/>
  <c r="BX80" i="2"/>
  <c r="BX93" i="2"/>
  <c r="BX106" i="2"/>
  <c r="BX119" i="2"/>
  <c r="BW41" i="5"/>
  <c r="BW28" i="5"/>
  <c r="BW15" i="5"/>
  <c r="BW54" i="5"/>
  <c r="BW67" i="5"/>
  <c r="BW80" i="5"/>
  <c r="BW93" i="5"/>
  <c r="L61" i="18"/>
  <c r="BW106" i="5"/>
  <c r="L68" i="18"/>
  <c r="L70" i="18" s="1"/>
  <c r="BW119" i="5"/>
  <c r="BX28" i="28"/>
  <c r="BX15" i="28"/>
  <c r="BX41" i="28"/>
  <c r="BX54" i="28"/>
  <c r="BX67" i="28"/>
  <c r="BX80" i="28"/>
  <c r="BX93" i="28"/>
  <c r="BX106" i="28"/>
  <c r="BX119" i="28"/>
  <c r="BW15" i="2"/>
  <c r="BW28" i="2"/>
  <c r="BW41" i="2"/>
  <c r="BW54" i="2"/>
  <c r="BW67" i="2"/>
  <c r="BW80" i="2"/>
  <c r="BW93" i="2"/>
  <c r="BW106" i="2"/>
  <c r="BW119" i="2"/>
  <c r="BW28" i="28"/>
  <c r="BW15" i="28"/>
  <c r="BW41" i="28"/>
  <c r="BW54" i="28"/>
  <c r="BW67" i="28"/>
  <c r="BW80" i="28"/>
  <c r="BW93" i="28"/>
  <c r="BW106" i="28"/>
  <c r="BW119" i="28"/>
  <c r="BT41" i="5"/>
  <c r="BT28" i="5"/>
  <c r="BT15" i="5"/>
  <c r="BT54" i="5"/>
  <c r="BT67" i="5"/>
  <c r="BT80" i="5"/>
  <c r="BT93" i="5"/>
  <c r="I61" i="18"/>
  <c r="BT106" i="5"/>
  <c r="I68" i="18"/>
  <c r="I70" i="18" s="1"/>
  <c r="BT119" i="5"/>
  <c r="BW132" i="2"/>
  <c r="BR132" i="2"/>
  <c r="BU132" i="2"/>
  <c r="BX132" i="2"/>
  <c r="BS132" i="2"/>
  <c r="BV132" i="2"/>
  <c r="BQ132" i="2"/>
  <c r="BT132" i="2"/>
  <c r="BO132" i="2"/>
  <c r="BG132" i="2"/>
  <c r="AY132" i="2"/>
  <c r="AQ132" i="2"/>
  <c r="BJ132" i="2"/>
  <c r="BB132" i="2"/>
  <c r="BM132" i="2"/>
  <c r="BE132" i="2"/>
  <c r="AW132" i="2"/>
  <c r="AO132" i="2"/>
  <c r="BP132" i="2"/>
  <c r="BH132" i="2"/>
  <c r="AZ132" i="2"/>
  <c r="AR132" i="2"/>
  <c r="BK132" i="2"/>
  <c r="BN132" i="2"/>
  <c r="BF132" i="2"/>
  <c r="AX132" i="2"/>
  <c r="AP132" i="2"/>
  <c r="BI132" i="2"/>
  <c r="BA132" i="2"/>
  <c r="AS132" i="2"/>
  <c r="AK132" i="2"/>
  <c r="AN132" i="2"/>
  <c r="BD132" i="2"/>
  <c r="AM132" i="2"/>
  <c r="BL132" i="2"/>
  <c r="BC132" i="2"/>
  <c r="AL132" i="2"/>
  <c r="AV132" i="2"/>
  <c r="AT132" i="2"/>
  <c r="AU132" i="2"/>
  <c r="BS15" i="2"/>
  <c r="BS28" i="2"/>
  <c r="BS41" i="2"/>
  <c r="BS54" i="2"/>
  <c r="BS67" i="2"/>
  <c r="BS80" i="2"/>
  <c r="BS93" i="2"/>
  <c r="BS106" i="2"/>
  <c r="BS119" i="2"/>
  <c r="BS41" i="5"/>
  <c r="BS28" i="5"/>
  <c r="H79" i="18" s="1"/>
  <c r="BS15" i="5"/>
  <c r="BS54" i="5"/>
  <c r="BS67" i="5"/>
  <c r="BS80" i="5"/>
  <c r="BS93" i="5"/>
  <c r="BS106" i="5"/>
  <c r="BS119" i="5"/>
  <c r="BF132" i="5"/>
  <c r="AC63" i="18"/>
  <c r="BH132" i="5"/>
  <c r="AE63" i="18"/>
  <c r="BN132" i="5"/>
  <c r="BP132" i="5"/>
  <c r="BB132" i="5"/>
  <c r="Y63" i="18"/>
  <c r="T63" i="18"/>
  <c r="AP132" i="5"/>
  <c r="BJ132" i="5"/>
  <c r="Q63" i="18"/>
  <c r="AM132" i="5"/>
  <c r="BE132" i="5"/>
  <c r="AB63" i="18"/>
  <c r="U63" i="18"/>
  <c r="AQ132" i="5"/>
  <c r="BM132" i="5"/>
  <c r="BG132" i="5"/>
  <c r="AD63" i="18"/>
  <c r="BD132" i="5"/>
  <c r="AA63" i="18"/>
  <c r="BO132" i="5"/>
  <c r="BL132" i="5"/>
  <c r="V63" i="18"/>
  <c r="AR132" i="5"/>
  <c r="BA132" i="5"/>
  <c r="X63" i="18"/>
  <c r="BI132" i="5"/>
  <c r="O63" i="18"/>
  <c r="AK132" i="5"/>
  <c r="S63" i="18"/>
  <c r="AO132" i="5"/>
  <c r="R63" i="18"/>
  <c r="AN132" i="5"/>
  <c r="BC132" i="5"/>
  <c r="Z63" i="18"/>
  <c r="BK132" i="5"/>
  <c r="P63" i="18"/>
  <c r="P66" i="18" s="1"/>
  <c r="AL132" i="5"/>
  <c r="BV132" i="5"/>
  <c r="BS132" i="5"/>
  <c r="BT132" i="5"/>
  <c r="AT132" i="5"/>
  <c r="BX132" i="5"/>
  <c r="BR132" i="5"/>
  <c r="AW132" i="5"/>
  <c r="BQ132" i="5"/>
  <c r="AZ132" i="5"/>
  <c r="BW132" i="5"/>
  <c r="AU132" i="5"/>
  <c r="AS132" i="5"/>
  <c r="AY132" i="5"/>
  <c r="AV132" i="5"/>
  <c r="BU132" i="5"/>
  <c r="AX132" i="5"/>
  <c r="Z67" i="18"/>
  <c r="Y67" i="18"/>
  <c r="Q67" i="18"/>
  <c r="Q70" i="18" s="1"/>
  <c r="Q72" i="18" s="1"/>
  <c r="P67" i="18"/>
  <c r="P70" i="18" s="1"/>
  <c r="O67" i="18"/>
  <c r="O70" i="18" s="1"/>
  <c r="O72" i="18" s="1"/>
  <c r="X67" i="18"/>
  <c r="BT15" i="2"/>
  <c r="BT28" i="2"/>
  <c r="BT41" i="2"/>
  <c r="BT54" i="2"/>
  <c r="BT67" i="2"/>
  <c r="BT80" i="2"/>
  <c r="BT93" i="2"/>
  <c r="BT106" i="2"/>
  <c r="BT119" i="2"/>
  <c r="X53" i="18"/>
  <c r="Q53" i="18"/>
  <c r="Q56" i="18" s="1"/>
  <c r="Q58" i="18" s="1"/>
  <c r="P53" i="18"/>
  <c r="P56" i="18" s="1"/>
  <c r="Z53" i="18"/>
  <c r="O53" i="18"/>
  <c r="O56" i="18" s="1"/>
  <c r="O58" i="18" s="1"/>
  <c r="Y53" i="18"/>
  <c r="B153" i="2"/>
  <c r="H51" i="18"/>
  <c r="B155" i="28"/>
  <c r="B147" i="2"/>
  <c r="AA52" i="18"/>
  <c r="I49" i="18"/>
  <c r="I52" i="18" s="1"/>
  <c r="M32" i="18"/>
  <c r="M34" i="18" s="1"/>
  <c r="AE34" i="18"/>
  <c r="AE36" i="18" s="1"/>
  <c r="AA27" i="18"/>
  <c r="AA17" i="18"/>
  <c r="AA19" i="18" s="1"/>
  <c r="I15" i="18"/>
  <c r="B147" i="5"/>
  <c r="AB56" i="18"/>
  <c r="J55" i="18"/>
  <c r="J56" i="18" s="1"/>
  <c r="M65" i="18"/>
  <c r="G64" i="18"/>
  <c r="B154" i="5"/>
  <c r="B148" i="5"/>
  <c r="J32" i="18"/>
  <c r="J34" i="18" s="1"/>
  <c r="AB34" i="18"/>
  <c r="AB36" i="18" s="1"/>
  <c r="B150" i="2"/>
  <c r="F60" i="26"/>
  <c r="E62" i="26"/>
  <c r="S29" i="18"/>
  <c r="S42" i="18"/>
  <c r="H64" i="18"/>
  <c r="L15" i="18"/>
  <c r="AD17" i="18"/>
  <c r="AD19" i="18" s="1"/>
  <c r="B149" i="2"/>
  <c r="B150" i="28"/>
  <c r="I55" i="18"/>
  <c r="I56" i="18" s="1"/>
  <c r="AA56" i="18"/>
  <c r="F62" i="18"/>
  <c r="F66" i="18" s="1"/>
  <c r="X66" i="18"/>
  <c r="B146" i="28"/>
  <c r="AC27" i="18"/>
  <c r="AC17" i="18"/>
  <c r="AC19" i="18" s="1"/>
  <c r="K15" i="18"/>
  <c r="B152" i="5"/>
  <c r="B155" i="2"/>
  <c r="F49" i="18"/>
  <c r="F52" i="18" s="1"/>
  <c r="X52" i="18"/>
  <c r="B148" i="2"/>
  <c r="T29" i="18"/>
  <c r="T42" i="18"/>
  <c r="I64" i="18"/>
  <c r="M69" i="18"/>
  <c r="B154" i="2"/>
  <c r="Z79" i="18"/>
  <c r="B153" i="5"/>
  <c r="L32" i="18"/>
  <c r="L34" i="18" s="1"/>
  <c r="AD34" i="18"/>
  <c r="AD36" i="18" s="1"/>
  <c r="AC34" i="18"/>
  <c r="AC36" i="18" s="1"/>
  <c r="K32" i="18"/>
  <c r="K34" i="18" s="1"/>
  <c r="H62" i="18"/>
  <c r="H66" i="18" s="1"/>
  <c r="Z66" i="18"/>
  <c r="G69" i="18"/>
  <c r="R29" i="18"/>
  <c r="R42" i="18"/>
  <c r="B151" i="2"/>
  <c r="B147" i="28"/>
  <c r="G65" i="18"/>
  <c r="L64" i="18"/>
  <c r="M64" i="18"/>
  <c r="M15" i="18"/>
  <c r="AE17" i="18"/>
  <c r="AE19" i="18" s="1"/>
  <c r="AA34" i="18"/>
  <c r="AA36" i="18" s="1"/>
  <c r="I32" i="18"/>
  <c r="I34" i="18" s="1"/>
  <c r="B146" i="2"/>
  <c r="K49" i="18"/>
  <c r="K52" i="18" s="1"/>
  <c r="AC52" i="18"/>
  <c r="AB52" i="18"/>
  <c r="J49" i="18"/>
  <c r="J52" i="18" s="1"/>
  <c r="B152" i="2"/>
  <c r="B155" i="5"/>
  <c r="B153" i="28"/>
  <c r="B148" i="28"/>
  <c r="H49" i="18"/>
  <c r="H52" i="18" s="1"/>
  <c r="Z52" i="18"/>
  <c r="K64" i="18"/>
  <c r="L69" i="18"/>
  <c r="B146" i="5"/>
  <c r="B152" i="28"/>
  <c r="B149" i="5"/>
  <c r="K55" i="18"/>
  <c r="K56" i="18" s="1"/>
  <c r="AC56" i="18"/>
  <c r="F64" i="18"/>
  <c r="J64" i="18"/>
  <c r="AB27" i="18"/>
  <c r="J15" i="18"/>
  <c r="AB17" i="18"/>
  <c r="AB19" i="18" s="1"/>
  <c r="B154" i="28"/>
  <c r="B149" i="28"/>
  <c r="L65" i="18"/>
  <c r="J69" i="18"/>
  <c r="BQ117" i="2"/>
  <c r="BU91" i="2"/>
  <c r="BM143" i="28"/>
  <c r="BC143" i="28"/>
  <c r="BV39" i="2"/>
  <c r="BX130" i="2"/>
  <c r="BM143" i="2"/>
  <c r="AK143" i="2"/>
  <c r="BS104" i="2"/>
  <c r="BN143" i="5"/>
  <c r="BD143" i="5"/>
  <c r="AY143" i="5"/>
  <c r="BT104" i="2"/>
  <c r="BE143" i="2"/>
  <c r="BS117" i="2"/>
  <c r="BP143" i="5"/>
  <c r="BK143" i="5"/>
  <c r="BT117" i="2"/>
  <c r="AV152" i="5"/>
  <c r="AK152" i="5"/>
  <c r="AX152" i="5"/>
  <c r="BI152" i="5"/>
  <c r="AT152" i="5"/>
  <c r="BJ152" i="5"/>
  <c r="AY152" i="5"/>
  <c r="AW152" i="5"/>
  <c r="AU152" i="5"/>
  <c r="BB152" i="5"/>
  <c r="BG152" i="5"/>
  <c r="AP152" i="5"/>
  <c r="AS152" i="5"/>
  <c r="BA152" i="5"/>
  <c r="BN152" i="5"/>
  <c r="AO152" i="5"/>
  <c r="AN152" i="5"/>
  <c r="BD152" i="5"/>
  <c r="BQ152" i="5"/>
  <c r="BU152" i="5"/>
  <c r="BR152" i="5"/>
  <c r="BS152" i="5"/>
  <c r="AL152" i="5"/>
  <c r="AZ152" i="5"/>
  <c r="BK152" i="5"/>
  <c r="BX152" i="5"/>
  <c r="BV152" i="5"/>
  <c r="AM152" i="5"/>
  <c r="AR152" i="5"/>
  <c r="BP152" i="5"/>
  <c r="BC152" i="5"/>
  <c r="BH152" i="5"/>
  <c r="AQ152" i="5"/>
  <c r="BO152" i="5"/>
  <c r="BF152" i="5"/>
  <c r="BM152" i="5"/>
  <c r="BE152" i="5"/>
  <c r="BW152" i="5"/>
  <c r="BL152" i="5"/>
  <c r="BT152" i="5"/>
  <c r="BB143" i="5"/>
  <c r="BT130" i="2"/>
  <c r="AV155" i="2"/>
  <c r="BL155" i="2"/>
  <c r="AN155" i="2"/>
  <c r="BD155" i="2"/>
  <c r="AK155" i="2"/>
  <c r="AS155" i="2"/>
  <c r="BA155" i="2"/>
  <c r="BI155" i="2"/>
  <c r="AP155" i="2"/>
  <c r="AX155" i="2"/>
  <c r="BF155" i="2"/>
  <c r="BN155" i="2"/>
  <c r="AM155" i="2"/>
  <c r="AU155" i="2"/>
  <c r="BC155" i="2"/>
  <c r="BK155" i="2"/>
  <c r="AR155" i="2"/>
  <c r="AZ155" i="2"/>
  <c r="BH155" i="2"/>
  <c r="BP155" i="2"/>
  <c r="AO155" i="2"/>
  <c r="AW155" i="2"/>
  <c r="BE155" i="2"/>
  <c r="BM155" i="2"/>
  <c r="AL155" i="2"/>
  <c r="AT155" i="2"/>
  <c r="BB155" i="2"/>
  <c r="BJ155" i="2"/>
  <c r="AQ155" i="2"/>
  <c r="AY155" i="2"/>
  <c r="BG155" i="2"/>
  <c r="BO155" i="2"/>
  <c r="BX155" i="2"/>
  <c r="BR155" i="2"/>
  <c r="BW155" i="2"/>
  <c r="BT155" i="2"/>
  <c r="BQ155" i="2"/>
  <c r="BV155" i="2"/>
  <c r="BS155" i="2"/>
  <c r="BU155" i="2"/>
  <c r="BW26" i="2"/>
  <c r="BO155" i="5"/>
  <c r="BA155" i="5"/>
  <c r="AQ155" i="5"/>
  <c r="AT155" i="5"/>
  <c r="AX155" i="5"/>
  <c r="BL155" i="5"/>
  <c r="AV155" i="5"/>
  <c r="AY155" i="5"/>
  <c r="BD155" i="5"/>
  <c r="BG155" i="5"/>
  <c r="BP155" i="5"/>
  <c r="AO155" i="5"/>
  <c r="BM155" i="5"/>
  <c r="BB155" i="5"/>
  <c r="BH155" i="5"/>
  <c r="BN155" i="5"/>
  <c r="AM155" i="5"/>
  <c r="BE155" i="5"/>
  <c r="AK155" i="5"/>
  <c r="AS155" i="5"/>
  <c r="BK155" i="5"/>
  <c r="BQ155" i="5"/>
  <c r="BI155" i="5"/>
  <c r="BR155" i="5"/>
  <c r="BT155" i="5"/>
  <c r="BW155" i="5"/>
  <c r="AU155" i="5"/>
  <c r="BC155" i="5"/>
  <c r="BU155" i="5"/>
  <c r="AL155" i="5"/>
  <c r="AZ155" i="5"/>
  <c r="AN155" i="5"/>
  <c r="AP155" i="5"/>
  <c r="AR155" i="5"/>
  <c r="AW155" i="5"/>
  <c r="BJ155" i="5"/>
  <c r="BF155" i="5"/>
  <c r="BS155" i="5"/>
  <c r="BX155" i="5"/>
  <c r="BV155" i="5"/>
  <c r="BS143" i="2"/>
  <c r="BQ130" i="2"/>
  <c r="BU104" i="2"/>
  <c r="BJ143" i="28"/>
  <c r="BV52" i="2"/>
  <c r="AN143" i="2"/>
  <c r="AV143" i="5"/>
  <c r="AO143" i="28"/>
  <c r="BV117" i="2"/>
  <c r="AT151" i="2"/>
  <c r="BJ151" i="2"/>
  <c r="AL151" i="2"/>
  <c r="BB151" i="2"/>
  <c r="AQ151" i="2"/>
  <c r="AY151" i="2"/>
  <c r="BG151" i="2"/>
  <c r="BO151" i="2"/>
  <c r="AN151" i="2"/>
  <c r="AV151" i="2"/>
  <c r="BD151" i="2"/>
  <c r="BL151" i="2"/>
  <c r="AK151" i="2"/>
  <c r="AS151" i="2"/>
  <c r="BA151" i="2"/>
  <c r="BI151" i="2"/>
  <c r="AP151" i="2"/>
  <c r="AX151" i="2"/>
  <c r="BF151" i="2"/>
  <c r="BN151" i="2"/>
  <c r="AM151" i="2"/>
  <c r="AU151" i="2"/>
  <c r="BC151" i="2"/>
  <c r="BK151" i="2"/>
  <c r="AR151" i="2"/>
  <c r="AZ151" i="2"/>
  <c r="BH151" i="2"/>
  <c r="BP151" i="2"/>
  <c r="AO151" i="2"/>
  <c r="AW151" i="2"/>
  <c r="BE151" i="2"/>
  <c r="BM151" i="2"/>
  <c r="BV151" i="2"/>
  <c r="BX151" i="2"/>
  <c r="BU151" i="2"/>
  <c r="BR151" i="2"/>
  <c r="BW151" i="2"/>
  <c r="BT151" i="2"/>
  <c r="BQ151" i="2"/>
  <c r="BS151" i="2"/>
  <c r="BU117" i="2"/>
  <c r="AP143" i="28"/>
  <c r="BK143" i="28"/>
  <c r="AT143" i="28"/>
  <c r="BV65" i="2"/>
  <c r="BW143" i="2"/>
  <c r="AW143" i="2"/>
  <c r="BD143" i="2"/>
  <c r="BS130" i="2"/>
  <c r="BO143" i="5"/>
  <c r="BH143" i="2"/>
  <c r="BU130" i="2"/>
  <c r="BG143" i="28"/>
  <c r="BV78" i="2"/>
  <c r="BR143" i="2"/>
  <c r="AO143" i="2"/>
  <c r="AM143" i="2"/>
  <c r="BL143" i="5"/>
  <c r="AL143" i="5"/>
  <c r="AX143" i="5"/>
  <c r="AP143" i="5"/>
  <c r="AL143" i="2"/>
  <c r="BR154" i="28"/>
  <c r="AK154" i="28"/>
  <c r="BA154" i="28"/>
  <c r="AX154" i="28"/>
  <c r="BN154" i="28"/>
  <c r="AY154" i="28"/>
  <c r="BO154" i="28"/>
  <c r="AV154" i="28"/>
  <c r="BL154" i="28"/>
  <c r="AS154" i="28"/>
  <c r="BI154" i="28"/>
  <c r="AP154" i="28"/>
  <c r="BF154" i="28"/>
  <c r="AQ154" i="28"/>
  <c r="BG154" i="28"/>
  <c r="BQ154" i="28"/>
  <c r="AN154" i="28"/>
  <c r="BD154" i="28"/>
  <c r="AL154" i="28"/>
  <c r="AT154" i="28"/>
  <c r="BB154" i="28"/>
  <c r="BJ154" i="28"/>
  <c r="BS154" i="28"/>
  <c r="BT154" i="28"/>
  <c r="AM154" i="28"/>
  <c r="AU154" i="28"/>
  <c r="BC154" i="28"/>
  <c r="BK154" i="28"/>
  <c r="BU154" i="28"/>
  <c r="BV154" i="28"/>
  <c r="AR154" i="28"/>
  <c r="AZ154" i="28"/>
  <c r="BH154" i="28"/>
  <c r="BP154" i="28"/>
  <c r="BW154" i="28"/>
  <c r="BX154" i="28"/>
  <c r="AO154" i="28"/>
  <c r="AW154" i="28"/>
  <c r="BE154" i="28"/>
  <c r="BM154" i="28"/>
  <c r="AK143" i="28"/>
  <c r="BV91" i="2"/>
  <c r="BU143" i="2"/>
  <c r="BP143" i="2"/>
  <c r="BL143" i="2"/>
  <c r="AL147" i="5"/>
  <c r="AX147" i="5"/>
  <c r="AZ147" i="5"/>
  <c r="BF147" i="5"/>
  <c r="AP147" i="5"/>
  <c r="BB147" i="5"/>
  <c r="BN147" i="5"/>
  <c r="AN147" i="5"/>
  <c r="BL147" i="5"/>
  <c r="BG147" i="5"/>
  <c r="BQ147" i="5"/>
  <c r="AT147" i="5"/>
  <c r="BD147" i="5"/>
  <c r="BP147" i="5"/>
  <c r="BV147" i="5"/>
  <c r="AR147" i="5"/>
  <c r="BJ147" i="5"/>
  <c r="BX147" i="5"/>
  <c r="BH147" i="5"/>
  <c r="AW147" i="5"/>
  <c r="BE147" i="5"/>
  <c r="AU147" i="5"/>
  <c r="BR147" i="5"/>
  <c r="AK147" i="5"/>
  <c r="AY147" i="5"/>
  <c r="AM147" i="5"/>
  <c r="AO147" i="5"/>
  <c r="AQ147" i="5"/>
  <c r="AV147" i="5"/>
  <c r="BI147" i="5"/>
  <c r="AS147" i="5"/>
  <c r="BA147" i="5"/>
  <c r="BK147" i="5"/>
  <c r="BM147" i="5"/>
  <c r="BO147" i="5"/>
  <c r="BC147" i="5"/>
  <c r="BU147" i="5"/>
  <c r="BS147" i="5"/>
  <c r="BW147" i="5"/>
  <c r="BT147" i="5"/>
  <c r="AT152" i="2"/>
  <c r="BJ152" i="2"/>
  <c r="AL152" i="2"/>
  <c r="BB152" i="2"/>
  <c r="AQ152" i="2"/>
  <c r="AY152" i="2"/>
  <c r="BG152" i="2"/>
  <c r="BO152" i="2"/>
  <c r="AN152" i="2"/>
  <c r="AV152" i="2"/>
  <c r="BD152" i="2"/>
  <c r="BL152" i="2"/>
  <c r="AK152" i="2"/>
  <c r="AS152" i="2"/>
  <c r="BA152" i="2"/>
  <c r="BI152" i="2"/>
  <c r="AP152" i="2"/>
  <c r="AX152" i="2"/>
  <c r="BF152" i="2"/>
  <c r="BN152" i="2"/>
  <c r="AM152" i="2"/>
  <c r="AU152" i="2"/>
  <c r="BC152" i="2"/>
  <c r="BK152" i="2"/>
  <c r="AR152" i="2"/>
  <c r="AZ152" i="2"/>
  <c r="BH152" i="2"/>
  <c r="BP152" i="2"/>
  <c r="AO152" i="2"/>
  <c r="AW152" i="2"/>
  <c r="BE152" i="2"/>
  <c r="BM152" i="2"/>
  <c r="BX152" i="2"/>
  <c r="BV152" i="2"/>
  <c r="BU152" i="2"/>
  <c r="BR152" i="2"/>
  <c r="BW152" i="2"/>
  <c r="BT152" i="2"/>
  <c r="BQ152" i="2"/>
  <c r="BS152" i="2"/>
  <c r="BV104" i="2"/>
  <c r="BC143" i="2"/>
  <c r="AR143" i="5"/>
  <c r="AR148" i="2"/>
  <c r="BH148" i="2"/>
  <c r="AZ148" i="2"/>
  <c r="BP148" i="2"/>
  <c r="AO148" i="2"/>
  <c r="AW148" i="2"/>
  <c r="BE148" i="2"/>
  <c r="BM148" i="2"/>
  <c r="AL148" i="2"/>
  <c r="AT148" i="2"/>
  <c r="BB148" i="2"/>
  <c r="BJ148" i="2"/>
  <c r="AQ148" i="2"/>
  <c r="AY148" i="2"/>
  <c r="BG148" i="2"/>
  <c r="BO148" i="2"/>
  <c r="AN148" i="2"/>
  <c r="AV148" i="2"/>
  <c r="BD148" i="2"/>
  <c r="BL148" i="2"/>
  <c r="AK148" i="2"/>
  <c r="AS148" i="2"/>
  <c r="BA148" i="2"/>
  <c r="BI148" i="2"/>
  <c r="AP148" i="2"/>
  <c r="AX148" i="2"/>
  <c r="BF148" i="2"/>
  <c r="BN148" i="2"/>
  <c r="AM148" i="2"/>
  <c r="AU148" i="2"/>
  <c r="BC148" i="2"/>
  <c r="BK148" i="2"/>
  <c r="BV148" i="2"/>
  <c r="BT148" i="2"/>
  <c r="BS148" i="2"/>
  <c r="BX148" i="2"/>
  <c r="BU148" i="2"/>
  <c r="BR148" i="2"/>
  <c r="BW148" i="2"/>
  <c r="BQ148" i="2"/>
  <c r="BW39" i="2"/>
  <c r="AZ143" i="2"/>
  <c r="BJ143" i="5"/>
  <c r="BO143" i="28"/>
  <c r="BF143" i="28"/>
  <c r="BD143" i="28"/>
  <c r="BB143" i="28"/>
  <c r="AW143" i="28"/>
  <c r="BV130" i="2"/>
  <c r="BW52" i="2"/>
  <c r="BV143" i="2"/>
  <c r="AR143" i="2"/>
  <c r="AV143" i="2"/>
  <c r="AT143" i="5"/>
  <c r="BE149" i="2"/>
  <c r="AW149" i="2"/>
  <c r="BM149" i="2"/>
  <c r="AO149" i="2"/>
  <c r="AL149" i="2"/>
  <c r="AT149" i="2"/>
  <c r="BB149" i="2"/>
  <c r="BJ149" i="2"/>
  <c r="AQ149" i="2"/>
  <c r="AY149" i="2"/>
  <c r="BG149" i="2"/>
  <c r="BO149" i="2"/>
  <c r="AN149" i="2"/>
  <c r="AV149" i="2"/>
  <c r="BD149" i="2"/>
  <c r="BL149" i="2"/>
  <c r="AK149" i="2"/>
  <c r="AS149" i="2"/>
  <c r="BA149" i="2"/>
  <c r="BI149" i="2"/>
  <c r="AP149" i="2"/>
  <c r="AX149" i="2"/>
  <c r="BF149" i="2"/>
  <c r="BN149" i="2"/>
  <c r="AM149" i="2"/>
  <c r="AU149" i="2"/>
  <c r="BC149" i="2"/>
  <c r="BK149" i="2"/>
  <c r="AR149" i="2"/>
  <c r="AZ149" i="2"/>
  <c r="BH149" i="2"/>
  <c r="BP149" i="2"/>
  <c r="BQ149" i="2"/>
  <c r="BS149" i="2"/>
  <c r="BX149" i="2"/>
  <c r="BU149" i="2"/>
  <c r="BR149" i="2"/>
  <c r="BW149" i="2"/>
  <c r="BT149" i="2"/>
  <c r="BV149" i="2"/>
  <c r="BX147" i="28"/>
  <c r="AW147" i="28"/>
  <c r="BM147" i="28"/>
  <c r="AT147" i="28"/>
  <c r="BJ147" i="28"/>
  <c r="AX147" i="28"/>
  <c r="BN147" i="28"/>
  <c r="AR147" i="28"/>
  <c r="BH147" i="28"/>
  <c r="AO147" i="28"/>
  <c r="BE147" i="28"/>
  <c r="AL147" i="28"/>
  <c r="BB147" i="28"/>
  <c r="BQ147" i="28"/>
  <c r="BT147" i="28"/>
  <c r="AP147" i="28"/>
  <c r="BF147" i="28"/>
  <c r="BU147" i="28"/>
  <c r="BV147" i="28"/>
  <c r="AZ147" i="28"/>
  <c r="BW147" i="28"/>
  <c r="BR147" i="28"/>
  <c r="BS147" i="28"/>
  <c r="AM147" i="28"/>
  <c r="AU147" i="28"/>
  <c r="BC147" i="28"/>
  <c r="BK147" i="28"/>
  <c r="BP147" i="28"/>
  <c r="AQ147" i="28"/>
  <c r="AY147" i="28"/>
  <c r="BG147" i="28"/>
  <c r="BO147" i="28"/>
  <c r="AN147" i="28"/>
  <c r="AV147" i="28"/>
  <c r="BD147" i="28"/>
  <c r="BL147" i="28"/>
  <c r="AK147" i="28"/>
  <c r="AS147" i="28"/>
  <c r="BA147" i="28"/>
  <c r="BI147" i="28"/>
  <c r="BQ148" i="28"/>
  <c r="AT148" i="28"/>
  <c r="BJ148" i="28"/>
  <c r="BR148" i="28"/>
  <c r="BT148" i="28"/>
  <c r="AQ148" i="28"/>
  <c r="BG148" i="28"/>
  <c r="BW148" i="28"/>
  <c r="BX148" i="28"/>
  <c r="AR148" i="28"/>
  <c r="BH148" i="28"/>
  <c r="AO148" i="28"/>
  <c r="BE148" i="28"/>
  <c r="AL148" i="28"/>
  <c r="BB148" i="28"/>
  <c r="AY148" i="28"/>
  <c r="BP148" i="28"/>
  <c r="AZ148" i="28"/>
  <c r="AW148" i="28"/>
  <c r="BM148" i="28"/>
  <c r="AM148" i="28"/>
  <c r="AU148" i="28"/>
  <c r="BC148" i="28"/>
  <c r="BK148" i="28"/>
  <c r="BO148" i="28"/>
  <c r="BS148" i="28"/>
  <c r="AN148" i="28"/>
  <c r="AV148" i="28"/>
  <c r="BD148" i="28"/>
  <c r="BL148" i="28"/>
  <c r="BU148" i="28"/>
  <c r="BV148" i="28"/>
  <c r="AK148" i="28"/>
  <c r="AS148" i="28"/>
  <c r="BA148" i="28"/>
  <c r="BI148" i="28"/>
  <c r="AP148" i="28"/>
  <c r="AX148" i="28"/>
  <c r="BF148" i="28"/>
  <c r="BN148" i="28"/>
  <c r="AT149" i="28"/>
  <c r="BJ149" i="28"/>
  <c r="AQ149" i="28"/>
  <c r="BG149" i="28"/>
  <c r="AU149" i="28"/>
  <c r="BK149" i="28"/>
  <c r="BQ149" i="28"/>
  <c r="AO149" i="28"/>
  <c r="BE149" i="28"/>
  <c r="BT149" i="28"/>
  <c r="BU149" i="28"/>
  <c r="AL149" i="28"/>
  <c r="BB149" i="28"/>
  <c r="BV149" i="28"/>
  <c r="BO149" i="28"/>
  <c r="BW149" i="28"/>
  <c r="AY149" i="28"/>
  <c r="BX149" i="28"/>
  <c r="BP149" i="28"/>
  <c r="AM149" i="28"/>
  <c r="BC149" i="28"/>
  <c r="AW149" i="28"/>
  <c r="BM149" i="28"/>
  <c r="BR149" i="28"/>
  <c r="BS149" i="28"/>
  <c r="AR149" i="28"/>
  <c r="AZ149" i="28"/>
  <c r="BH149" i="28"/>
  <c r="AN149" i="28"/>
  <c r="AV149" i="28"/>
  <c r="BD149" i="28"/>
  <c r="BL149" i="28"/>
  <c r="AK149" i="28"/>
  <c r="AS149" i="28"/>
  <c r="BA149" i="28"/>
  <c r="BI149" i="28"/>
  <c r="AP149" i="28"/>
  <c r="AX149" i="28"/>
  <c r="BF149" i="28"/>
  <c r="BN149" i="28"/>
  <c r="AQ150" i="28"/>
  <c r="BG150" i="28"/>
  <c r="AN150" i="28"/>
  <c r="BD150" i="28"/>
  <c r="AO150" i="28"/>
  <c r="BE150" i="28"/>
  <c r="AL150" i="28"/>
  <c r="BB150" i="28"/>
  <c r="BO150" i="28"/>
  <c r="AY150" i="28"/>
  <c r="AV150" i="28"/>
  <c r="BL150" i="28"/>
  <c r="BQ150" i="28"/>
  <c r="BR150" i="28"/>
  <c r="AW150" i="28"/>
  <c r="BM150" i="28"/>
  <c r="BW150" i="28"/>
  <c r="BX150" i="28"/>
  <c r="AT150" i="28"/>
  <c r="BJ150" i="28"/>
  <c r="AR150" i="28"/>
  <c r="AZ150" i="28"/>
  <c r="BH150" i="28"/>
  <c r="BP150" i="28"/>
  <c r="BS150" i="28"/>
  <c r="BT150" i="28"/>
  <c r="AK150" i="28"/>
  <c r="AS150" i="28"/>
  <c r="BA150" i="28"/>
  <c r="BI150" i="28"/>
  <c r="BU150" i="28"/>
  <c r="BV150" i="28"/>
  <c r="AP150" i="28"/>
  <c r="AX150" i="28"/>
  <c r="BF150" i="28"/>
  <c r="BN150" i="28"/>
  <c r="AM150" i="28"/>
  <c r="AU150" i="28"/>
  <c r="BC150" i="28"/>
  <c r="BK150" i="28"/>
  <c r="AU143" i="2"/>
  <c r="AV154" i="5"/>
  <c r="BC154" i="5"/>
  <c r="AQ154" i="5"/>
  <c r="AT154" i="5"/>
  <c r="BL154" i="5"/>
  <c r="AL154" i="5"/>
  <c r="BA154" i="5"/>
  <c r="AY154" i="5"/>
  <c r="BD154" i="5"/>
  <c r="BG154" i="5"/>
  <c r="BP154" i="5"/>
  <c r="AO154" i="5"/>
  <c r="BB154" i="5"/>
  <c r="AU154" i="5"/>
  <c r="BN154" i="5"/>
  <c r="BQ154" i="5"/>
  <c r="AM154" i="5"/>
  <c r="AZ154" i="5"/>
  <c r="AK154" i="5"/>
  <c r="AS154" i="5"/>
  <c r="BF154" i="5"/>
  <c r="BI154" i="5"/>
  <c r="AX154" i="5"/>
  <c r="BE154" i="5"/>
  <c r="BK154" i="5"/>
  <c r="BM154" i="5"/>
  <c r="BO154" i="5"/>
  <c r="BW154" i="5"/>
  <c r="BU154" i="5"/>
  <c r="BS154" i="5"/>
  <c r="BH154" i="5"/>
  <c r="AN154" i="5"/>
  <c r="AP154" i="5"/>
  <c r="AR154" i="5"/>
  <c r="AW154" i="5"/>
  <c r="BJ154" i="5"/>
  <c r="BX154" i="5"/>
  <c r="BR154" i="5"/>
  <c r="BV154" i="5"/>
  <c r="BT154" i="5"/>
  <c r="BT26" i="2"/>
  <c r="BI148" i="5"/>
  <c r="BB148" i="5"/>
  <c r="AS148" i="5"/>
  <c r="AZ148" i="5"/>
  <c r="AV148" i="5"/>
  <c r="BA148" i="5"/>
  <c r="AL148" i="5"/>
  <c r="AT148" i="5"/>
  <c r="BV148" i="5"/>
  <c r="BJ148" i="5"/>
  <c r="BR148" i="5"/>
  <c r="AW148" i="5"/>
  <c r="AU148" i="5"/>
  <c r="BQ148" i="5"/>
  <c r="BX148" i="5"/>
  <c r="BT148" i="5"/>
  <c r="BP148" i="5"/>
  <c r="AK148" i="5"/>
  <c r="AY148" i="5"/>
  <c r="BH148" i="5"/>
  <c r="AQ148" i="5"/>
  <c r="BN148" i="5"/>
  <c r="AO148" i="5"/>
  <c r="BE148" i="5"/>
  <c r="BW148" i="5"/>
  <c r="AX148" i="5"/>
  <c r="BK148" i="5"/>
  <c r="BC148" i="5"/>
  <c r="BS148" i="5"/>
  <c r="AM148" i="5"/>
  <c r="AR148" i="5"/>
  <c r="BO148" i="5"/>
  <c r="BG148" i="5"/>
  <c r="AP148" i="5"/>
  <c r="BU148" i="5"/>
  <c r="BF148" i="5"/>
  <c r="BM148" i="5"/>
  <c r="AN148" i="5"/>
  <c r="BL148" i="5"/>
  <c r="BD148" i="5"/>
  <c r="BG154" i="2"/>
  <c r="AY154" i="2"/>
  <c r="BO154" i="2"/>
  <c r="AQ154" i="2"/>
  <c r="AN154" i="2"/>
  <c r="AV154" i="2"/>
  <c r="BD154" i="2"/>
  <c r="BL154" i="2"/>
  <c r="AK154" i="2"/>
  <c r="AS154" i="2"/>
  <c r="BA154" i="2"/>
  <c r="BI154" i="2"/>
  <c r="AP154" i="2"/>
  <c r="AX154" i="2"/>
  <c r="BF154" i="2"/>
  <c r="BN154" i="2"/>
  <c r="AM154" i="2"/>
  <c r="AU154" i="2"/>
  <c r="BC154" i="2"/>
  <c r="BK154" i="2"/>
  <c r="AR154" i="2"/>
  <c r="AZ154" i="2"/>
  <c r="BH154" i="2"/>
  <c r="BP154" i="2"/>
  <c r="AO154" i="2"/>
  <c r="AW154" i="2"/>
  <c r="BE154" i="2"/>
  <c r="BM154" i="2"/>
  <c r="AL154" i="2"/>
  <c r="AT154" i="2"/>
  <c r="BB154" i="2"/>
  <c r="BJ154" i="2"/>
  <c r="BS154" i="2"/>
  <c r="BU154" i="2"/>
  <c r="BR154" i="2"/>
  <c r="BW154" i="2"/>
  <c r="BT154" i="2"/>
  <c r="BQ154" i="2"/>
  <c r="BV154" i="2"/>
  <c r="BX154" i="2"/>
  <c r="AW146" i="28"/>
  <c r="BM146" i="28"/>
  <c r="AT146" i="28"/>
  <c r="BJ146" i="28"/>
  <c r="AU146" i="28"/>
  <c r="BK146" i="28"/>
  <c r="BQ146" i="28"/>
  <c r="BR146" i="28"/>
  <c r="AR146" i="28"/>
  <c r="BH146" i="28"/>
  <c r="BT146" i="28"/>
  <c r="BW146" i="28"/>
  <c r="AO146" i="28"/>
  <c r="BE146" i="28"/>
  <c r="BX146" i="28"/>
  <c r="AL146" i="28"/>
  <c r="BB146" i="28"/>
  <c r="AM146" i="28"/>
  <c r="BC146" i="28"/>
  <c r="BP146" i="28"/>
  <c r="AZ146" i="28"/>
  <c r="AP146" i="28"/>
  <c r="AX146" i="28"/>
  <c r="BF146" i="28"/>
  <c r="BN146" i="28"/>
  <c r="BS146" i="28"/>
  <c r="AQ146" i="28"/>
  <c r="AY146" i="28"/>
  <c r="BG146" i="28"/>
  <c r="BO146" i="28"/>
  <c r="BU146" i="28"/>
  <c r="BV146" i="28"/>
  <c r="AN146" i="28"/>
  <c r="AV146" i="28"/>
  <c r="BD146" i="28"/>
  <c r="BL146" i="28"/>
  <c r="AK146" i="28"/>
  <c r="AS146" i="28"/>
  <c r="BA146" i="28"/>
  <c r="BI146" i="28"/>
  <c r="AN152" i="28"/>
  <c r="BD152" i="28"/>
  <c r="AK152" i="28"/>
  <c r="BA152" i="28"/>
  <c r="AL152" i="28"/>
  <c r="BB152" i="28"/>
  <c r="BQ152" i="28"/>
  <c r="BR152" i="28"/>
  <c r="AY152" i="28"/>
  <c r="BW152" i="28"/>
  <c r="AV152" i="28"/>
  <c r="BL152" i="28"/>
  <c r="AS152" i="28"/>
  <c r="BI152" i="28"/>
  <c r="AT152" i="28"/>
  <c r="BJ152" i="28"/>
  <c r="AQ152" i="28"/>
  <c r="BG152" i="28"/>
  <c r="AO152" i="28"/>
  <c r="AW152" i="28"/>
  <c r="BE152" i="28"/>
  <c r="BM152" i="28"/>
  <c r="BO152" i="28"/>
  <c r="BS152" i="28"/>
  <c r="BT152" i="28"/>
  <c r="AP152" i="28"/>
  <c r="AX152" i="28"/>
  <c r="BF152" i="28"/>
  <c r="BN152" i="28"/>
  <c r="BU152" i="28"/>
  <c r="BV152" i="28"/>
  <c r="AM152" i="28"/>
  <c r="AU152" i="28"/>
  <c r="BC152" i="28"/>
  <c r="BK152" i="28"/>
  <c r="BX152" i="28"/>
  <c r="AR152" i="28"/>
  <c r="AZ152" i="28"/>
  <c r="BH152" i="28"/>
  <c r="BP152" i="28"/>
  <c r="BG143" i="5"/>
  <c r="AK149" i="5"/>
  <c r="AN149" i="5"/>
  <c r="AO149" i="5"/>
  <c r="AR149" i="5"/>
  <c r="BF149" i="5"/>
  <c r="AZ149" i="5"/>
  <c r="BN149" i="5"/>
  <c r="AQ149" i="5"/>
  <c r="BL149" i="5"/>
  <c r="BO149" i="5"/>
  <c r="AL149" i="5"/>
  <c r="AT149" i="5"/>
  <c r="BD149" i="5"/>
  <c r="BJ149" i="5"/>
  <c r="BM149" i="5"/>
  <c r="AY149" i="5"/>
  <c r="BH149" i="5"/>
  <c r="BQ149" i="5"/>
  <c r="AW149" i="5"/>
  <c r="AU149" i="5"/>
  <c r="AM149" i="5"/>
  <c r="AP149" i="5"/>
  <c r="BB149" i="5"/>
  <c r="BK149" i="5"/>
  <c r="BX149" i="5"/>
  <c r="BP149" i="5"/>
  <c r="BV149" i="5"/>
  <c r="BR149" i="5"/>
  <c r="AV149" i="5"/>
  <c r="BG149" i="5"/>
  <c r="BI149" i="5"/>
  <c r="AS149" i="5"/>
  <c r="BA149" i="5"/>
  <c r="BE149" i="5"/>
  <c r="AX149" i="5"/>
  <c r="BC149" i="5"/>
  <c r="BU149" i="5"/>
  <c r="BS149" i="5"/>
  <c r="BT149" i="5"/>
  <c r="BW149" i="5"/>
  <c r="AU143" i="28"/>
  <c r="BX26" i="2"/>
  <c r="BW65" i="2"/>
  <c r="BQ143" i="2"/>
  <c r="BK143" i="2"/>
  <c r="AT143" i="2"/>
  <c r="AM143" i="5"/>
  <c r="BI143" i="5"/>
  <c r="BE150" i="2"/>
  <c r="AW150" i="2"/>
  <c r="BM150" i="2"/>
  <c r="AO150" i="2"/>
  <c r="AL150" i="2"/>
  <c r="AT150" i="2"/>
  <c r="BB150" i="2"/>
  <c r="BJ150" i="2"/>
  <c r="AQ150" i="2"/>
  <c r="AY150" i="2"/>
  <c r="BG150" i="2"/>
  <c r="BO150" i="2"/>
  <c r="AN150" i="2"/>
  <c r="AV150" i="2"/>
  <c r="BD150" i="2"/>
  <c r="BL150" i="2"/>
  <c r="AK150" i="2"/>
  <c r="AS150" i="2"/>
  <c r="BA150" i="2"/>
  <c r="BI150" i="2"/>
  <c r="AP150" i="2"/>
  <c r="AX150" i="2"/>
  <c r="BF150" i="2"/>
  <c r="BN150" i="2"/>
  <c r="AM150" i="2"/>
  <c r="AU150" i="2"/>
  <c r="BC150" i="2"/>
  <c r="BK150" i="2"/>
  <c r="AR150" i="2"/>
  <c r="AZ150" i="2"/>
  <c r="BH150" i="2"/>
  <c r="BP150" i="2"/>
  <c r="BQ150" i="2"/>
  <c r="BS150" i="2"/>
  <c r="BX150" i="2"/>
  <c r="BU150" i="2"/>
  <c r="BR150" i="2"/>
  <c r="BW150" i="2"/>
  <c r="BT150" i="2"/>
  <c r="BV150" i="2"/>
  <c r="BQ26" i="2"/>
  <c r="BN143" i="28"/>
  <c r="BL143" i="28"/>
  <c r="BI143" i="28"/>
  <c r="BX39" i="2"/>
  <c r="BW78" i="2"/>
  <c r="BT143" i="2"/>
  <c r="BN143" i="2"/>
  <c r="BE143" i="5"/>
  <c r="BG153" i="2"/>
  <c r="AY153" i="2"/>
  <c r="BO153" i="2"/>
  <c r="AQ153" i="2"/>
  <c r="AN153" i="2"/>
  <c r="AV153" i="2"/>
  <c r="BD153" i="2"/>
  <c r="BL153" i="2"/>
  <c r="AK153" i="2"/>
  <c r="AS153" i="2"/>
  <c r="BA153" i="2"/>
  <c r="BI153" i="2"/>
  <c r="AP153" i="2"/>
  <c r="AX153" i="2"/>
  <c r="BF153" i="2"/>
  <c r="BN153" i="2"/>
  <c r="AM153" i="2"/>
  <c r="AU153" i="2"/>
  <c r="BC153" i="2"/>
  <c r="BK153" i="2"/>
  <c r="AR153" i="2"/>
  <c r="AZ153" i="2"/>
  <c r="BH153" i="2"/>
  <c r="BP153" i="2"/>
  <c r="AO153" i="2"/>
  <c r="AW153" i="2"/>
  <c r="BE153" i="2"/>
  <c r="BM153" i="2"/>
  <c r="AL153" i="2"/>
  <c r="AT153" i="2"/>
  <c r="BB153" i="2"/>
  <c r="BJ153" i="2"/>
  <c r="BS153" i="2"/>
  <c r="BU153" i="2"/>
  <c r="BR153" i="2"/>
  <c r="BW153" i="2"/>
  <c r="BT153" i="2"/>
  <c r="BQ153" i="2"/>
  <c r="BV153" i="2"/>
  <c r="BX153" i="2"/>
  <c r="AW143" i="5"/>
  <c r="AN143" i="5"/>
  <c r="BQ39" i="2"/>
  <c r="AR143" i="28"/>
  <c r="AV143" i="28"/>
  <c r="BX52" i="2"/>
  <c r="BW91" i="2"/>
  <c r="BO143" i="2"/>
  <c r="BF143" i="2"/>
  <c r="BS26" i="2"/>
  <c r="AK143" i="5"/>
  <c r="BT78" i="2"/>
  <c r="BQ52" i="2"/>
  <c r="BU26" i="2"/>
  <c r="BH143" i="28"/>
  <c r="AN143" i="28"/>
  <c r="BX65" i="2"/>
  <c r="BW104" i="2"/>
  <c r="BG143" i="2"/>
  <c r="AX143" i="2"/>
  <c r="BS39" i="2"/>
  <c r="BT39" i="2"/>
  <c r="AK155" i="28"/>
  <c r="BA155" i="28"/>
  <c r="BQ155" i="28"/>
  <c r="BT155" i="28"/>
  <c r="AX155" i="28"/>
  <c r="BN155" i="28"/>
  <c r="BU155" i="28"/>
  <c r="BV155" i="28"/>
  <c r="AL155" i="28"/>
  <c r="BB155" i="28"/>
  <c r="BW155" i="28"/>
  <c r="BX155" i="28"/>
  <c r="AV155" i="28"/>
  <c r="BL155" i="28"/>
  <c r="AS155" i="28"/>
  <c r="BI155" i="28"/>
  <c r="AP155" i="28"/>
  <c r="BF155" i="28"/>
  <c r="AT155" i="28"/>
  <c r="BJ155" i="28"/>
  <c r="AN155" i="28"/>
  <c r="BD155" i="28"/>
  <c r="BR155" i="28"/>
  <c r="BS155" i="28"/>
  <c r="AQ155" i="28"/>
  <c r="AY155" i="28"/>
  <c r="BG155" i="28"/>
  <c r="BO155" i="28"/>
  <c r="AM155" i="28"/>
  <c r="AU155" i="28"/>
  <c r="BC155" i="28"/>
  <c r="BK155" i="28"/>
  <c r="AR155" i="28"/>
  <c r="AZ155" i="28"/>
  <c r="BH155" i="28"/>
  <c r="BP155" i="28"/>
  <c r="AO155" i="28"/>
  <c r="AW155" i="28"/>
  <c r="BE155" i="28"/>
  <c r="BM155" i="28"/>
  <c r="BS65" i="2"/>
  <c r="BT65" i="2"/>
  <c r="AU143" i="5"/>
  <c r="BQ65" i="2"/>
  <c r="BU39" i="2"/>
  <c r="AQ143" i="28"/>
  <c r="AS143" i="28"/>
  <c r="BX78" i="2"/>
  <c r="BW117" i="2"/>
  <c r="AY143" i="2"/>
  <c r="AP143" i="2"/>
  <c r="BS52" i="2"/>
  <c r="BF143" i="5"/>
  <c r="AQ143" i="5"/>
  <c r="AO143" i="5"/>
  <c r="AZ143" i="5"/>
  <c r="BT52" i="2"/>
  <c r="AR147" i="2"/>
  <c r="BH147" i="2"/>
  <c r="AZ147" i="2"/>
  <c r="BP147" i="2"/>
  <c r="AO147" i="2"/>
  <c r="AW147" i="2"/>
  <c r="BE147" i="2"/>
  <c r="BM147" i="2"/>
  <c r="AL147" i="2"/>
  <c r="AT147" i="2"/>
  <c r="BB147" i="2"/>
  <c r="BJ147" i="2"/>
  <c r="AQ147" i="2"/>
  <c r="AY147" i="2"/>
  <c r="BG147" i="2"/>
  <c r="BO147" i="2"/>
  <c r="AN147" i="2"/>
  <c r="AV147" i="2"/>
  <c r="BD147" i="2"/>
  <c r="BL147" i="2"/>
  <c r="AK147" i="2"/>
  <c r="AS147" i="2"/>
  <c r="BA147" i="2"/>
  <c r="BI147" i="2"/>
  <c r="AP147" i="2"/>
  <c r="AX147" i="2"/>
  <c r="BF147" i="2"/>
  <c r="BN147" i="2"/>
  <c r="AM147" i="2"/>
  <c r="AU147" i="2"/>
  <c r="BC147" i="2"/>
  <c r="BK147" i="2"/>
  <c r="BQ147" i="2"/>
  <c r="BT147" i="2"/>
  <c r="BV147" i="2"/>
  <c r="BS147" i="2"/>
  <c r="BX147" i="2"/>
  <c r="BU147" i="2"/>
  <c r="BR147" i="2"/>
  <c r="BW147" i="2"/>
  <c r="AV153" i="5"/>
  <c r="BL153" i="5"/>
  <c r="AQ153" i="5"/>
  <c r="AT153" i="5"/>
  <c r="BF153" i="5"/>
  <c r="BI153" i="5"/>
  <c r="AN153" i="5"/>
  <c r="BJ153" i="5"/>
  <c r="BA153" i="5"/>
  <c r="AR153" i="5"/>
  <c r="AY153" i="5"/>
  <c r="BD153" i="5"/>
  <c r="BG153" i="5"/>
  <c r="BT153" i="5"/>
  <c r="AW153" i="5"/>
  <c r="AO153" i="5"/>
  <c r="BB153" i="5"/>
  <c r="AP153" i="5"/>
  <c r="BN153" i="5"/>
  <c r="AM153" i="5"/>
  <c r="AK153" i="5"/>
  <c r="AS153" i="5"/>
  <c r="AX153" i="5"/>
  <c r="BE153" i="5"/>
  <c r="BK153" i="5"/>
  <c r="BM153" i="5"/>
  <c r="BO153" i="5"/>
  <c r="BW153" i="5"/>
  <c r="AU153" i="5"/>
  <c r="BC153" i="5"/>
  <c r="BU153" i="5"/>
  <c r="AL153" i="5"/>
  <c r="AZ153" i="5"/>
  <c r="BH153" i="5"/>
  <c r="BQ153" i="5"/>
  <c r="BR153" i="5"/>
  <c r="BX153" i="5"/>
  <c r="BP153" i="5"/>
  <c r="BV153" i="5"/>
  <c r="BS153" i="5"/>
  <c r="AK146" i="5"/>
  <c r="BN146" i="5"/>
  <c r="AX146" i="5"/>
  <c r="AZ146" i="5"/>
  <c r="BC146" i="5"/>
  <c r="BF146" i="5"/>
  <c r="AM146" i="5"/>
  <c r="AU146" i="5"/>
  <c r="AP146" i="5"/>
  <c r="BI146" i="5"/>
  <c r="AN146" i="5"/>
  <c r="AQ146" i="5"/>
  <c r="AV146" i="5"/>
  <c r="BL146" i="5"/>
  <c r="BQ146" i="5"/>
  <c r="AL146" i="5"/>
  <c r="AO146" i="5"/>
  <c r="BD146" i="5"/>
  <c r="BP146" i="5"/>
  <c r="AR146" i="5"/>
  <c r="AY146" i="5"/>
  <c r="BJ146" i="5"/>
  <c r="BH146" i="5"/>
  <c r="AW146" i="5"/>
  <c r="BS146" i="5"/>
  <c r="BV146" i="5"/>
  <c r="AT146" i="5"/>
  <c r="BB146" i="5"/>
  <c r="BT146" i="5"/>
  <c r="BG146" i="5"/>
  <c r="BE146" i="5"/>
  <c r="BW146" i="5"/>
  <c r="AS146" i="5"/>
  <c r="BA146" i="5"/>
  <c r="BK146" i="5"/>
  <c r="BM146" i="5"/>
  <c r="BO146" i="5"/>
  <c r="BR146" i="5"/>
  <c r="BX146" i="5"/>
  <c r="BU146" i="5"/>
  <c r="BI143" i="2"/>
  <c r="BM143" i="5"/>
  <c r="BQ78" i="2"/>
  <c r="BU52" i="2"/>
  <c r="BP143" i="28"/>
  <c r="AM143" i="28"/>
  <c r="AZ143" i="28"/>
  <c r="BX91" i="2"/>
  <c r="BW130" i="2"/>
  <c r="AQ143" i="2"/>
  <c r="BQ91" i="2"/>
  <c r="BU65" i="2"/>
  <c r="BX104" i="2"/>
  <c r="BJ143" i="2"/>
  <c r="BA143" i="2"/>
  <c r="BS78" i="2"/>
  <c r="BH143" i="5"/>
  <c r="BQ104" i="2"/>
  <c r="BU78" i="2"/>
  <c r="BE143" i="28"/>
  <c r="AL143" i="28"/>
  <c r="AX143" i="28"/>
  <c r="BV26" i="2"/>
  <c r="BX117" i="2"/>
  <c r="BB143" i="2"/>
  <c r="AS143" i="2"/>
  <c r="BS91" i="2"/>
  <c r="BC143" i="5"/>
  <c r="AS143" i="5"/>
  <c r="BT91" i="2"/>
  <c r="AU146" i="2"/>
  <c r="BK146" i="2"/>
  <c r="AM146" i="2"/>
  <c r="BC146" i="2"/>
  <c r="AR146" i="2"/>
  <c r="AZ146" i="2"/>
  <c r="BH146" i="2"/>
  <c r="BP146" i="2"/>
  <c r="AO146" i="2"/>
  <c r="AW146" i="2"/>
  <c r="BE146" i="2"/>
  <c r="BM146" i="2"/>
  <c r="AL146" i="2"/>
  <c r="AT146" i="2"/>
  <c r="BB146" i="2"/>
  <c r="BJ146" i="2"/>
  <c r="AQ146" i="2"/>
  <c r="AY146" i="2"/>
  <c r="BG146" i="2"/>
  <c r="BO146" i="2"/>
  <c r="AN146" i="2"/>
  <c r="AV146" i="2"/>
  <c r="BD146" i="2"/>
  <c r="BL146" i="2"/>
  <c r="AK146" i="2"/>
  <c r="AS146" i="2"/>
  <c r="BA146" i="2"/>
  <c r="BI146" i="2"/>
  <c r="AP146" i="2"/>
  <c r="AX146" i="2"/>
  <c r="BF146" i="2"/>
  <c r="BN146" i="2"/>
  <c r="BW146" i="2"/>
  <c r="BQ146" i="2"/>
  <c r="BV146" i="2"/>
  <c r="BS146" i="2"/>
  <c r="BX146" i="2"/>
  <c r="BU146" i="2"/>
  <c r="BR146" i="2"/>
  <c r="BT146" i="2"/>
  <c r="BA143" i="28"/>
  <c r="BX143" i="2"/>
  <c r="AY143" i="28"/>
  <c r="BA143" i="5"/>
  <c r="AN153" i="28"/>
  <c r="BD153" i="28"/>
  <c r="AK153" i="28"/>
  <c r="BA153" i="28"/>
  <c r="AO153" i="28"/>
  <c r="BE153" i="28"/>
  <c r="AY153" i="28"/>
  <c r="BO153" i="28"/>
  <c r="AV153" i="28"/>
  <c r="BL153" i="28"/>
  <c r="BQ153" i="28"/>
  <c r="BT153" i="28"/>
  <c r="AS153" i="28"/>
  <c r="BI153" i="28"/>
  <c r="BU153" i="28"/>
  <c r="BV153" i="28"/>
  <c r="AW153" i="28"/>
  <c r="BM153" i="28"/>
  <c r="BW153" i="28"/>
  <c r="BX153" i="28"/>
  <c r="AQ153" i="28"/>
  <c r="BG153" i="28"/>
  <c r="BR153" i="28"/>
  <c r="BS153" i="28"/>
  <c r="AL153" i="28"/>
  <c r="AT153" i="28"/>
  <c r="BB153" i="28"/>
  <c r="BJ153" i="28"/>
  <c r="AP153" i="28"/>
  <c r="AX153" i="28"/>
  <c r="BF153" i="28"/>
  <c r="BN153" i="28"/>
  <c r="AM153" i="28"/>
  <c r="AU153" i="28"/>
  <c r="BC153" i="28"/>
  <c r="BK153" i="28"/>
  <c r="AR153" i="28"/>
  <c r="AZ153" i="28"/>
  <c r="BH153" i="28"/>
  <c r="BP153" i="28"/>
  <c r="H50" i="18" l="1"/>
  <c r="J63" i="18"/>
  <c r="Q74" i="18"/>
  <c r="F50" i="18"/>
  <c r="O74" i="18"/>
  <c r="P72" i="18"/>
  <c r="AC58" i="18"/>
  <c r="J50" i="18"/>
  <c r="K63" i="18"/>
  <c r="I58" i="18"/>
  <c r="I90" i="18" s="1"/>
  <c r="BT145" i="2"/>
  <c r="BR145" i="2"/>
  <c r="BU145" i="2"/>
  <c r="BX145" i="2"/>
  <c r="BS145" i="2"/>
  <c r="BV145" i="2"/>
  <c r="BQ145" i="2"/>
  <c r="BW145" i="2"/>
  <c r="BN145" i="2"/>
  <c r="BF145" i="2"/>
  <c r="AX145" i="2"/>
  <c r="AP145" i="2"/>
  <c r="BI145" i="2"/>
  <c r="BA145" i="2"/>
  <c r="AS145" i="2"/>
  <c r="AK145" i="2"/>
  <c r="BL145" i="2"/>
  <c r="BD145" i="2"/>
  <c r="AV145" i="2"/>
  <c r="AN145" i="2"/>
  <c r="BO145" i="2"/>
  <c r="BG145" i="2"/>
  <c r="AY145" i="2"/>
  <c r="AQ145" i="2"/>
  <c r="BJ145" i="2"/>
  <c r="BB145" i="2"/>
  <c r="AT145" i="2"/>
  <c r="AL145" i="2"/>
  <c r="BM145" i="2"/>
  <c r="BE145" i="2"/>
  <c r="AW145" i="2"/>
  <c r="AO145" i="2"/>
  <c r="BP145" i="2"/>
  <c r="BH145" i="2"/>
  <c r="AZ145" i="2"/>
  <c r="AR145" i="2"/>
  <c r="BC145" i="2"/>
  <c r="AM145" i="2"/>
  <c r="BK145" i="2"/>
  <c r="AU145" i="2"/>
  <c r="BU145" i="5"/>
  <c r="BX145" i="5"/>
  <c r="BR145" i="5"/>
  <c r="BO145" i="5"/>
  <c r="BM145" i="5"/>
  <c r="BK145" i="5"/>
  <c r="BA145" i="5"/>
  <c r="AS145" i="5"/>
  <c r="BW145" i="5"/>
  <c r="BE145" i="5"/>
  <c r="BG145" i="5"/>
  <c r="BT145" i="5"/>
  <c r="BB145" i="5"/>
  <c r="AT145" i="5"/>
  <c r="BV145" i="5"/>
  <c r="BS145" i="5"/>
  <c r="AW145" i="5"/>
  <c r="BH145" i="5"/>
  <c r="BJ145" i="5"/>
  <c r="AY145" i="5"/>
  <c r="AR145" i="5"/>
  <c r="BP145" i="5"/>
  <c r="BD145" i="5"/>
  <c r="AO145" i="5"/>
  <c r="AL145" i="5"/>
  <c r="BQ145" i="5"/>
  <c r="BL145" i="5"/>
  <c r="AV145" i="5"/>
  <c r="AQ145" i="5"/>
  <c r="AN145" i="5"/>
  <c r="BI145" i="5"/>
  <c r="AP145" i="5"/>
  <c r="AU145" i="5"/>
  <c r="AM145" i="5"/>
  <c r="BF145" i="5"/>
  <c r="BC145" i="5"/>
  <c r="AZ145" i="5"/>
  <c r="AX145" i="5"/>
  <c r="BN145" i="5"/>
  <c r="AK145" i="5"/>
  <c r="BI145" i="28"/>
  <c r="BA145" i="28"/>
  <c r="AS145" i="28"/>
  <c r="AK145" i="28"/>
  <c r="BL145" i="28"/>
  <c r="BD145" i="28"/>
  <c r="AV145" i="28"/>
  <c r="AN145" i="28"/>
  <c r="BV145" i="28"/>
  <c r="BU145" i="28"/>
  <c r="BO145" i="28"/>
  <c r="BG145" i="28"/>
  <c r="AY145" i="28"/>
  <c r="AQ145" i="28"/>
  <c r="BS145" i="28"/>
  <c r="BN145" i="28"/>
  <c r="BF145" i="28"/>
  <c r="AX145" i="28"/>
  <c r="AP145" i="28"/>
  <c r="AZ145" i="28"/>
  <c r="BP145" i="28"/>
  <c r="BC145" i="28"/>
  <c r="AM145" i="28"/>
  <c r="BB145" i="28"/>
  <c r="AL145" i="28"/>
  <c r="BX145" i="28"/>
  <c r="BE145" i="28"/>
  <c r="AO145" i="28"/>
  <c r="BW145" i="28"/>
  <c r="BT145" i="28"/>
  <c r="BH145" i="28"/>
  <c r="AR145" i="28"/>
  <c r="BR145" i="28"/>
  <c r="BQ145" i="28"/>
  <c r="BK145" i="28"/>
  <c r="AU145" i="28"/>
  <c r="BJ145" i="28"/>
  <c r="AT145" i="28"/>
  <c r="BM145" i="28"/>
  <c r="AW145" i="28"/>
  <c r="B166" i="28"/>
  <c r="AD22" i="18"/>
  <c r="L19" i="18"/>
  <c r="L22" i="18" s="1"/>
  <c r="L79" i="18" s="1"/>
  <c r="J19" i="18"/>
  <c r="AB28" i="18"/>
  <c r="AB22" i="18"/>
  <c r="L17" i="18"/>
  <c r="L60" i="18"/>
  <c r="J58" i="18"/>
  <c r="J90" i="18" s="1"/>
  <c r="I27" i="18"/>
  <c r="I60" i="18"/>
  <c r="I17" i="18"/>
  <c r="B159" i="2"/>
  <c r="AC39" i="18"/>
  <c r="AC41" i="18" s="1"/>
  <c r="K36" i="18"/>
  <c r="K39" i="18" s="1"/>
  <c r="K41" i="18" s="1"/>
  <c r="K19" i="18"/>
  <c r="AC28" i="18"/>
  <c r="AC22" i="18"/>
  <c r="L63" i="18"/>
  <c r="M63" i="18"/>
  <c r="P58" i="18"/>
  <c r="B159" i="5"/>
  <c r="AE22" i="18"/>
  <c r="M19" i="18"/>
  <c r="M22" i="18" s="1"/>
  <c r="M79" i="18" s="1"/>
  <c r="B166" i="5"/>
  <c r="AB39" i="18"/>
  <c r="AB41" i="18" s="1"/>
  <c r="J36" i="18"/>
  <c r="J39" i="18" s="1"/>
  <c r="J41" i="18" s="1"/>
  <c r="B160" i="2"/>
  <c r="M17" i="18"/>
  <c r="M60" i="18"/>
  <c r="B168" i="28"/>
  <c r="AA39" i="18"/>
  <c r="AA41" i="18" s="1"/>
  <c r="I36" i="18"/>
  <c r="I39" i="18" s="1"/>
  <c r="I41" i="18" s="1"/>
  <c r="AA58" i="18"/>
  <c r="B166" i="2"/>
  <c r="F67" i="18"/>
  <c r="F70" i="18" s="1"/>
  <c r="F72" i="18" s="1"/>
  <c r="X70" i="18"/>
  <c r="X72" i="18" s="1"/>
  <c r="B163" i="2"/>
  <c r="G50" i="18"/>
  <c r="I50" i="18"/>
  <c r="K50" i="18"/>
  <c r="B162" i="5"/>
  <c r="AD39" i="18"/>
  <c r="AD41" i="18" s="1"/>
  <c r="L36" i="18"/>
  <c r="L39" i="18" s="1"/>
  <c r="L41" i="18" s="1"/>
  <c r="B165" i="28"/>
  <c r="B159" i="28"/>
  <c r="B167" i="2"/>
  <c r="B161" i="5"/>
  <c r="B167" i="5"/>
  <c r="B163" i="28"/>
  <c r="G53" i="18"/>
  <c r="G56" i="18" s="1"/>
  <c r="G58" i="18" s="1"/>
  <c r="Y56" i="18"/>
  <c r="Y58" i="18" s="1"/>
  <c r="B162" i="28"/>
  <c r="B161" i="28"/>
  <c r="B160" i="28"/>
  <c r="B162" i="2"/>
  <c r="F63" i="18"/>
  <c r="B161" i="2"/>
  <c r="B165" i="2"/>
  <c r="B160" i="5"/>
  <c r="Z70" i="18"/>
  <c r="Z72" i="18" s="1"/>
  <c r="H67" i="18"/>
  <c r="H70" i="18" s="1"/>
  <c r="H72" i="18" s="1"/>
  <c r="B167" i="28"/>
  <c r="X56" i="18"/>
  <c r="X58" i="18" s="1"/>
  <c r="F53" i="18"/>
  <c r="F56" i="18" s="1"/>
  <c r="F58" i="18" s="1"/>
  <c r="G63" i="18"/>
  <c r="G67" i="18"/>
  <c r="G70" i="18" s="1"/>
  <c r="G72" i="18" s="1"/>
  <c r="Y70" i="18"/>
  <c r="Y72" i="18" s="1"/>
  <c r="J17" i="18"/>
  <c r="J60" i="18"/>
  <c r="J27" i="18"/>
  <c r="AA28" i="18"/>
  <c r="AA22" i="18"/>
  <c r="I19" i="18"/>
  <c r="B164" i="2"/>
  <c r="Z56" i="18"/>
  <c r="Z58" i="18" s="1"/>
  <c r="H53" i="18"/>
  <c r="H56" i="18" s="1"/>
  <c r="H58" i="18" s="1"/>
  <c r="AB58" i="18"/>
  <c r="I63" i="18"/>
  <c r="B168" i="5"/>
  <c r="B168" i="2"/>
  <c r="B165" i="5"/>
  <c r="K58" i="18"/>
  <c r="K90" i="18" s="1"/>
  <c r="K27" i="18"/>
  <c r="K60" i="18"/>
  <c r="K17" i="18"/>
  <c r="AE39" i="18"/>
  <c r="AE41" i="18" s="1"/>
  <c r="M36" i="18"/>
  <c r="M39" i="18" s="1"/>
  <c r="M41" i="18" s="1"/>
  <c r="H63" i="18"/>
  <c r="BT156" i="2"/>
  <c r="BL156" i="2"/>
  <c r="BP156" i="2"/>
  <c r="AL156" i="5"/>
  <c r="BI156" i="28"/>
  <c r="BF156" i="28"/>
  <c r="AM163" i="2"/>
  <c r="AV163" i="2"/>
  <c r="BO163" i="2"/>
  <c r="AO163" i="2"/>
  <c r="AY163" i="2"/>
  <c r="BE163" i="2"/>
  <c r="BB163" i="2"/>
  <c r="BJ163" i="2"/>
  <c r="AQ163" i="2"/>
  <c r="AS163" i="2"/>
  <c r="BG163" i="2"/>
  <c r="AL163" i="2"/>
  <c r="AX163" i="2"/>
  <c r="BN163" i="2"/>
  <c r="BP163" i="2"/>
  <c r="AU163" i="2"/>
  <c r="BA163" i="2"/>
  <c r="BD163" i="2"/>
  <c r="BL163" i="2"/>
  <c r="AN163" i="2"/>
  <c r="BI163" i="2"/>
  <c r="AP163" i="2"/>
  <c r="AW163" i="2"/>
  <c r="BF163" i="2"/>
  <c r="AR163" i="2"/>
  <c r="AZ163" i="2"/>
  <c r="BK163" i="2"/>
  <c r="AK163" i="2"/>
  <c r="BC163" i="2"/>
  <c r="AT163" i="2"/>
  <c r="BH163" i="2"/>
  <c r="BM163" i="2"/>
  <c r="BQ163" i="2"/>
  <c r="BS163" i="2"/>
  <c r="BV163" i="2"/>
  <c r="BR163" i="2"/>
  <c r="BU163" i="2"/>
  <c r="BT163" i="2"/>
  <c r="BW163" i="2"/>
  <c r="BX163" i="2"/>
  <c r="BQ162" i="28"/>
  <c r="BS162" i="28"/>
  <c r="BT162" i="28"/>
  <c r="BU162" i="28"/>
  <c r="BI162" i="28"/>
  <c r="AZ162" i="28"/>
  <c r="AO162" i="28"/>
  <c r="BA162" i="28"/>
  <c r="AR162" i="28"/>
  <c r="AU162" i="28"/>
  <c r="BD162" i="28"/>
  <c r="BL162" i="28"/>
  <c r="AX162" i="28"/>
  <c r="BR162" i="28"/>
  <c r="AL162" i="28"/>
  <c r="BF162" i="28"/>
  <c r="BN162" i="28"/>
  <c r="AT162" i="28"/>
  <c r="AQ162" i="28"/>
  <c r="AW162" i="28"/>
  <c r="BC162" i="28"/>
  <c r="BK162" i="28"/>
  <c r="BV162" i="28"/>
  <c r="AN162" i="28"/>
  <c r="BH162" i="28"/>
  <c r="BW162" i="28"/>
  <c r="BP162" i="28"/>
  <c r="BX162" i="28"/>
  <c r="AK162" i="28"/>
  <c r="AS162" i="28"/>
  <c r="BE162" i="28"/>
  <c r="BM162" i="28"/>
  <c r="AV162" i="28"/>
  <c r="AP162" i="28"/>
  <c r="AY162" i="28"/>
  <c r="BB162" i="28"/>
  <c r="BJ162" i="28"/>
  <c r="AM162" i="28"/>
  <c r="BG162" i="28"/>
  <c r="BO162" i="28"/>
  <c r="AU156" i="28"/>
  <c r="AV167" i="5"/>
  <c r="BQ167" i="5"/>
  <c r="AM167" i="5"/>
  <c r="BE167" i="5"/>
  <c r="AS167" i="5"/>
  <c r="AY167" i="5"/>
  <c r="BL167" i="5"/>
  <c r="AK167" i="5"/>
  <c r="AN167" i="5"/>
  <c r="BF167" i="5"/>
  <c r="AZ167" i="5"/>
  <c r="AW167" i="5"/>
  <c r="BG167" i="5"/>
  <c r="AL167" i="5"/>
  <c r="BD167" i="5"/>
  <c r="AO167" i="5"/>
  <c r="BN167" i="5"/>
  <c r="AX167" i="5"/>
  <c r="BO167" i="5"/>
  <c r="BH167" i="5"/>
  <c r="AP167" i="5"/>
  <c r="BA167" i="5"/>
  <c r="BI167" i="5"/>
  <c r="BR167" i="5"/>
  <c r="AR167" i="5"/>
  <c r="AU167" i="5"/>
  <c r="BC167" i="5"/>
  <c r="BK167" i="5"/>
  <c r="BX167" i="5"/>
  <c r="BP167" i="5"/>
  <c r="BU167" i="5"/>
  <c r="BM167" i="5"/>
  <c r="AT167" i="5"/>
  <c r="AQ167" i="5"/>
  <c r="BB167" i="5"/>
  <c r="BJ167" i="5"/>
  <c r="BS167" i="5"/>
  <c r="BV167" i="5"/>
  <c r="BW167" i="5"/>
  <c r="BT167" i="5"/>
  <c r="AO156" i="2"/>
  <c r="BR156" i="2"/>
  <c r="BD156" i="2"/>
  <c r="BH156" i="2"/>
  <c r="BE156" i="5"/>
  <c r="BA156" i="28"/>
  <c r="AX156" i="28"/>
  <c r="AV166" i="5"/>
  <c r="BR166" i="5"/>
  <c r="BL166" i="5"/>
  <c r="AS166" i="5"/>
  <c r="AM166" i="5"/>
  <c r="AP166" i="5"/>
  <c r="BI166" i="5"/>
  <c r="AK166" i="5"/>
  <c r="AQ166" i="5"/>
  <c r="BF166" i="5"/>
  <c r="BD166" i="5"/>
  <c r="BA166" i="5"/>
  <c r="BN166" i="5"/>
  <c r="AX166" i="5"/>
  <c r="BW166" i="5"/>
  <c r="BQ166" i="5"/>
  <c r="AR166" i="5"/>
  <c r="AU166" i="5"/>
  <c r="BC166" i="5"/>
  <c r="BK166" i="5"/>
  <c r="BX166" i="5"/>
  <c r="AO166" i="5"/>
  <c r="AZ166" i="5"/>
  <c r="BH166" i="5"/>
  <c r="BP166" i="5"/>
  <c r="AL166" i="5"/>
  <c r="AW166" i="5"/>
  <c r="BE166" i="5"/>
  <c r="BM166" i="5"/>
  <c r="AT166" i="5"/>
  <c r="BB166" i="5"/>
  <c r="BJ166" i="5"/>
  <c r="AN166" i="5"/>
  <c r="AY166" i="5"/>
  <c r="BG166" i="5"/>
  <c r="BO166" i="5"/>
  <c r="BS166" i="5"/>
  <c r="BV166" i="5"/>
  <c r="BU166" i="5"/>
  <c r="BT166" i="5"/>
  <c r="AZ156" i="28"/>
  <c r="BG168" i="2"/>
  <c r="AS168" i="2"/>
  <c r="AL168" i="2"/>
  <c r="AX168" i="2"/>
  <c r="AU168" i="2"/>
  <c r="BA168" i="2"/>
  <c r="BD168" i="2"/>
  <c r="BL168" i="2"/>
  <c r="AN168" i="2"/>
  <c r="BI168" i="2"/>
  <c r="BN168" i="2"/>
  <c r="AP168" i="2"/>
  <c r="AW168" i="2"/>
  <c r="BF168" i="2"/>
  <c r="AR168" i="2"/>
  <c r="AZ168" i="2"/>
  <c r="AK168" i="2"/>
  <c r="BC168" i="2"/>
  <c r="BK168" i="2"/>
  <c r="AT168" i="2"/>
  <c r="AM168" i="2"/>
  <c r="BH168" i="2"/>
  <c r="BO168" i="2"/>
  <c r="AV168" i="2"/>
  <c r="AO168" i="2"/>
  <c r="AY168" i="2"/>
  <c r="BE168" i="2"/>
  <c r="BB168" i="2"/>
  <c r="BJ168" i="2"/>
  <c r="AQ168" i="2"/>
  <c r="BP168" i="2"/>
  <c r="BM168" i="2"/>
  <c r="BR168" i="2"/>
  <c r="BU168" i="2"/>
  <c r="BX168" i="2"/>
  <c r="BQ168" i="2"/>
  <c r="BT168" i="2"/>
  <c r="BW168" i="2"/>
  <c r="BS168" i="2"/>
  <c r="BV168" i="2"/>
  <c r="BU156" i="2"/>
  <c r="AV156" i="2"/>
  <c r="AZ156" i="2"/>
  <c r="BG156" i="5"/>
  <c r="BL156" i="5"/>
  <c r="AS156" i="28"/>
  <c r="AP156" i="28"/>
  <c r="BK156" i="28"/>
  <c r="AQ161" i="28"/>
  <c r="AW161" i="28"/>
  <c r="BC161" i="28"/>
  <c r="BW161" i="28"/>
  <c r="AX161" i="28"/>
  <c r="AM161" i="28"/>
  <c r="BI161" i="28"/>
  <c r="AO161" i="28"/>
  <c r="BA161" i="28"/>
  <c r="BX161" i="28"/>
  <c r="AR161" i="28"/>
  <c r="AU161" i="28"/>
  <c r="BD161" i="28"/>
  <c r="BL161" i="28"/>
  <c r="AL161" i="28"/>
  <c r="BF161" i="28"/>
  <c r="BN161" i="28"/>
  <c r="AT161" i="28"/>
  <c r="BK161" i="28"/>
  <c r="AZ161" i="28"/>
  <c r="BQ161" i="28"/>
  <c r="AN161" i="28"/>
  <c r="BH161" i="28"/>
  <c r="BR161" i="28"/>
  <c r="BP161" i="28"/>
  <c r="BS161" i="28"/>
  <c r="AK161" i="28"/>
  <c r="AS161" i="28"/>
  <c r="BE161" i="28"/>
  <c r="BM161" i="28"/>
  <c r="BT161" i="28"/>
  <c r="AV161" i="28"/>
  <c r="BU161" i="28"/>
  <c r="AP161" i="28"/>
  <c r="AY161" i="28"/>
  <c r="BB161" i="28"/>
  <c r="BJ161" i="28"/>
  <c r="BV161" i="28"/>
  <c r="BG161" i="28"/>
  <c r="BO161" i="28"/>
  <c r="BI168" i="5"/>
  <c r="AP168" i="5"/>
  <c r="AN168" i="5"/>
  <c r="BF168" i="5"/>
  <c r="BC168" i="5"/>
  <c r="AT168" i="5"/>
  <c r="BN168" i="5"/>
  <c r="BA168" i="5"/>
  <c r="AR168" i="5"/>
  <c r="AX168" i="5"/>
  <c r="BT168" i="5"/>
  <c r="BW168" i="5"/>
  <c r="AU168" i="5"/>
  <c r="BK168" i="5"/>
  <c r="AM168" i="5"/>
  <c r="BQ168" i="5"/>
  <c r="AO168" i="5"/>
  <c r="AZ168" i="5"/>
  <c r="BH168" i="5"/>
  <c r="BP168" i="5"/>
  <c r="BR168" i="5"/>
  <c r="BU168" i="5"/>
  <c r="AL168" i="5"/>
  <c r="AW168" i="5"/>
  <c r="BE168" i="5"/>
  <c r="BM168" i="5"/>
  <c r="AQ168" i="5"/>
  <c r="BB168" i="5"/>
  <c r="BJ168" i="5"/>
  <c r="AY168" i="5"/>
  <c r="BG168" i="5"/>
  <c r="BO168" i="5"/>
  <c r="AK168" i="5"/>
  <c r="AS168" i="5"/>
  <c r="AV168" i="5"/>
  <c r="BD168" i="5"/>
  <c r="BL168" i="5"/>
  <c r="BV168" i="5"/>
  <c r="BX168" i="5"/>
  <c r="BS168" i="5"/>
  <c r="AK156" i="28"/>
  <c r="BX160" i="28"/>
  <c r="AR160" i="28"/>
  <c r="BD160" i="28"/>
  <c r="AX160" i="28"/>
  <c r="AT160" i="28"/>
  <c r="AU160" i="28"/>
  <c r="BQ160" i="28"/>
  <c r="BT160" i="28"/>
  <c r="BU160" i="28"/>
  <c r="BL160" i="28"/>
  <c r="BW160" i="28"/>
  <c r="BR160" i="28"/>
  <c r="AM160" i="28"/>
  <c r="BG160" i="28"/>
  <c r="BO160" i="28"/>
  <c r="BS160" i="28"/>
  <c r="BV160" i="28"/>
  <c r="AO160" i="28"/>
  <c r="BA160" i="28"/>
  <c r="BI160" i="28"/>
  <c r="AL160" i="28"/>
  <c r="BF160" i="28"/>
  <c r="BN160" i="28"/>
  <c r="AQ160" i="28"/>
  <c r="AW160" i="28"/>
  <c r="BC160" i="28"/>
  <c r="BK160" i="28"/>
  <c r="AZ160" i="28"/>
  <c r="AN160" i="28"/>
  <c r="BH160" i="28"/>
  <c r="AK160" i="28"/>
  <c r="AS160" i="28"/>
  <c r="BE160" i="28"/>
  <c r="BM160" i="28"/>
  <c r="BP160" i="28"/>
  <c r="AV160" i="28"/>
  <c r="AP160" i="28"/>
  <c r="AY160" i="28"/>
  <c r="BB160" i="28"/>
  <c r="BJ160" i="28"/>
  <c r="AY165" i="5"/>
  <c r="AP165" i="5"/>
  <c r="BH165" i="5"/>
  <c r="BB165" i="5"/>
  <c r="BQ165" i="5"/>
  <c r="BI165" i="5"/>
  <c r="AN165" i="5"/>
  <c r="AQ165" i="5"/>
  <c r="BC165" i="5"/>
  <c r="AZ165" i="5"/>
  <c r="BJ165" i="5"/>
  <c r="BG165" i="5"/>
  <c r="AO165" i="5"/>
  <c r="AR165" i="5"/>
  <c r="BA165" i="5"/>
  <c r="BO165" i="5"/>
  <c r="AU165" i="5"/>
  <c r="BK165" i="5"/>
  <c r="BR165" i="5"/>
  <c r="AK165" i="5"/>
  <c r="AS165" i="5"/>
  <c r="AV165" i="5"/>
  <c r="BD165" i="5"/>
  <c r="BL165" i="5"/>
  <c r="BT165" i="5"/>
  <c r="AM165" i="5"/>
  <c r="AX165" i="5"/>
  <c r="BF165" i="5"/>
  <c r="BN165" i="5"/>
  <c r="BX165" i="5"/>
  <c r="BP165" i="5"/>
  <c r="BU165" i="5"/>
  <c r="AL165" i="5"/>
  <c r="AW165" i="5"/>
  <c r="BE165" i="5"/>
  <c r="BM165" i="5"/>
  <c r="AT165" i="5"/>
  <c r="BV165" i="5"/>
  <c r="BS165" i="5"/>
  <c r="BW165" i="5"/>
  <c r="BN163" i="28"/>
  <c r="AL163" i="28"/>
  <c r="BF163" i="28"/>
  <c r="AN163" i="28"/>
  <c r="BT163" i="28"/>
  <c r="BW163" i="28"/>
  <c r="BX163" i="28"/>
  <c r="BU163" i="28"/>
  <c r="AX163" i="28"/>
  <c r="BV163" i="28"/>
  <c r="AO163" i="28"/>
  <c r="BA163" i="28"/>
  <c r="BI163" i="28"/>
  <c r="AT163" i="28"/>
  <c r="AQ163" i="28"/>
  <c r="AW163" i="28"/>
  <c r="BC163" i="28"/>
  <c r="BK163" i="28"/>
  <c r="BP163" i="28"/>
  <c r="AZ163" i="28"/>
  <c r="BH163" i="28"/>
  <c r="AK163" i="28"/>
  <c r="AS163" i="28"/>
  <c r="BE163" i="28"/>
  <c r="BM163" i="28"/>
  <c r="AV163" i="28"/>
  <c r="AP163" i="28"/>
  <c r="AY163" i="28"/>
  <c r="BB163" i="28"/>
  <c r="BJ163" i="28"/>
  <c r="BQ163" i="28"/>
  <c r="BR163" i="28"/>
  <c r="AM163" i="28"/>
  <c r="BG163" i="28"/>
  <c r="BO163" i="28"/>
  <c r="BS163" i="28"/>
  <c r="AR163" i="28"/>
  <c r="AU163" i="28"/>
  <c r="BD163" i="28"/>
  <c r="BL163" i="28"/>
  <c r="BN156" i="28"/>
  <c r="BX156" i="2"/>
  <c r="AN156" i="2"/>
  <c r="AR156" i="2"/>
  <c r="AV156" i="5"/>
  <c r="BS156" i="2"/>
  <c r="BO156" i="2"/>
  <c r="BC156" i="2"/>
  <c r="BB156" i="5"/>
  <c r="AQ156" i="5"/>
  <c r="BL156" i="28"/>
  <c r="BP156" i="28"/>
  <c r="BJ156" i="28"/>
  <c r="BO162" i="2"/>
  <c r="BH162" i="2"/>
  <c r="AM162" i="2"/>
  <c r="AT162" i="2"/>
  <c r="BM162" i="2"/>
  <c r="AV162" i="2"/>
  <c r="AO162" i="2"/>
  <c r="AY162" i="2"/>
  <c r="BE162" i="2"/>
  <c r="BB162" i="2"/>
  <c r="BJ162" i="2"/>
  <c r="AQ162" i="2"/>
  <c r="AS162" i="2"/>
  <c r="BG162" i="2"/>
  <c r="AL162" i="2"/>
  <c r="AX162" i="2"/>
  <c r="BP162" i="2"/>
  <c r="AU162" i="2"/>
  <c r="BA162" i="2"/>
  <c r="BD162" i="2"/>
  <c r="BL162" i="2"/>
  <c r="AN162" i="2"/>
  <c r="BI162" i="2"/>
  <c r="AP162" i="2"/>
  <c r="AW162" i="2"/>
  <c r="BF162" i="2"/>
  <c r="AR162" i="2"/>
  <c r="AZ162" i="2"/>
  <c r="BK162" i="2"/>
  <c r="AK162" i="2"/>
  <c r="BC162" i="2"/>
  <c r="BN162" i="2"/>
  <c r="BW162" i="2"/>
  <c r="BS162" i="2"/>
  <c r="BV162" i="2"/>
  <c r="BX162" i="2"/>
  <c r="BR162" i="2"/>
  <c r="BU162" i="2"/>
  <c r="BQ162" i="2"/>
  <c r="BT162" i="2"/>
  <c r="BV156" i="2"/>
  <c r="BG156" i="2"/>
  <c r="AM156" i="2"/>
  <c r="AT156" i="5"/>
  <c r="AN156" i="5"/>
  <c r="BD156" i="28"/>
  <c r="BC156" i="28"/>
  <c r="AT156" i="28"/>
  <c r="BF159" i="2"/>
  <c r="AK159" i="2"/>
  <c r="AW159" i="2"/>
  <c r="AZ159" i="2"/>
  <c r="AR159" i="2"/>
  <c r="BK159" i="2"/>
  <c r="AT159" i="2"/>
  <c r="BC159" i="2"/>
  <c r="AM159" i="2"/>
  <c r="BH159" i="2"/>
  <c r="BM159" i="2"/>
  <c r="AO159" i="2"/>
  <c r="AV159" i="2"/>
  <c r="AY159" i="2"/>
  <c r="BE159" i="2"/>
  <c r="AQ159" i="2"/>
  <c r="BB159" i="2"/>
  <c r="BJ159" i="2"/>
  <c r="AS159" i="2"/>
  <c r="AL159" i="2"/>
  <c r="BG159" i="2"/>
  <c r="BL159" i="2"/>
  <c r="BN159" i="2"/>
  <c r="AU159" i="2"/>
  <c r="AX159" i="2"/>
  <c r="BP159" i="2"/>
  <c r="AN159" i="2"/>
  <c r="BA159" i="2"/>
  <c r="BD159" i="2"/>
  <c r="AP159" i="2"/>
  <c r="BO159" i="2"/>
  <c r="BI159" i="2"/>
  <c r="BU159" i="2"/>
  <c r="BQ159" i="2"/>
  <c r="BT159" i="2"/>
  <c r="BW159" i="2"/>
  <c r="BS159" i="2"/>
  <c r="BV159" i="2"/>
  <c r="BX159" i="2"/>
  <c r="BR159" i="2"/>
  <c r="AZ160" i="2"/>
  <c r="BK160" i="2"/>
  <c r="BC160" i="2"/>
  <c r="BH160" i="2"/>
  <c r="BM160" i="2"/>
  <c r="BO160" i="2"/>
  <c r="AV160" i="2"/>
  <c r="AY160" i="2"/>
  <c r="BE160" i="2"/>
  <c r="BB160" i="2"/>
  <c r="BJ160" i="2"/>
  <c r="BG160" i="2"/>
  <c r="BN160" i="2"/>
  <c r="AX160" i="2"/>
  <c r="BP160" i="2"/>
  <c r="BA160" i="2"/>
  <c r="BD160" i="2"/>
  <c r="BI160" i="2"/>
  <c r="AW160" i="2"/>
  <c r="BF160" i="2"/>
  <c r="BL160" i="2"/>
  <c r="AU160" i="2"/>
  <c r="AT160" i="2"/>
  <c r="AM160" i="2"/>
  <c r="AL160" i="2"/>
  <c r="AK160" i="2"/>
  <c r="AS160" i="2"/>
  <c r="AR160" i="2"/>
  <c r="AQ160" i="2"/>
  <c r="AP160" i="2"/>
  <c r="AO160" i="2"/>
  <c r="AN160" i="2"/>
  <c r="BQ160" i="2"/>
  <c r="BT160" i="2"/>
  <c r="BW160" i="2"/>
  <c r="BX160" i="2"/>
  <c r="BS160" i="2"/>
  <c r="BV160" i="2"/>
  <c r="BR160" i="2"/>
  <c r="BU160" i="2"/>
  <c r="BB162" i="5"/>
  <c r="BO162" i="5"/>
  <c r="AY162" i="5"/>
  <c r="AS162" i="5"/>
  <c r="BL162" i="5"/>
  <c r="AV162" i="5"/>
  <c r="AK162" i="5"/>
  <c r="AN162" i="5"/>
  <c r="AQ162" i="5"/>
  <c r="AT162" i="5"/>
  <c r="BJ162" i="5"/>
  <c r="BG162" i="5"/>
  <c r="AO162" i="5"/>
  <c r="BD162" i="5"/>
  <c r="AP162" i="5"/>
  <c r="BA162" i="5"/>
  <c r="BI162" i="5"/>
  <c r="AM162" i="5"/>
  <c r="AX162" i="5"/>
  <c r="BF162" i="5"/>
  <c r="BN162" i="5"/>
  <c r="BQ162" i="5"/>
  <c r="AR162" i="5"/>
  <c r="AU162" i="5"/>
  <c r="BC162" i="5"/>
  <c r="BK162" i="5"/>
  <c r="BR162" i="5"/>
  <c r="BX162" i="5"/>
  <c r="BU162" i="5"/>
  <c r="AZ162" i="5"/>
  <c r="BH162" i="5"/>
  <c r="BP162" i="5"/>
  <c r="AL162" i="5"/>
  <c r="AW162" i="5"/>
  <c r="BE162" i="5"/>
  <c r="BM162" i="5"/>
  <c r="BV162" i="5"/>
  <c r="BW162" i="5"/>
  <c r="BT162" i="5"/>
  <c r="BS162" i="5"/>
  <c r="BK156" i="5"/>
  <c r="BQ156" i="2"/>
  <c r="AY156" i="2"/>
  <c r="BK156" i="2"/>
  <c r="BI156" i="5"/>
  <c r="AV156" i="28"/>
  <c r="AM156" i="28"/>
  <c r="BM156" i="28"/>
  <c r="AQ166" i="28"/>
  <c r="AW166" i="28"/>
  <c r="BC166" i="28"/>
  <c r="AZ166" i="28"/>
  <c r="BK166" i="28"/>
  <c r="BT166" i="28"/>
  <c r="BW166" i="28"/>
  <c r="AV166" i="28"/>
  <c r="BX166" i="28"/>
  <c r="BU166" i="28"/>
  <c r="AL166" i="28"/>
  <c r="BF166" i="28"/>
  <c r="BN166" i="28"/>
  <c r="BV166" i="28"/>
  <c r="AT166" i="28"/>
  <c r="AN166" i="28"/>
  <c r="BH166" i="28"/>
  <c r="AK166" i="28"/>
  <c r="AS166" i="28"/>
  <c r="BE166" i="28"/>
  <c r="BM166" i="28"/>
  <c r="AP166" i="28"/>
  <c r="AY166" i="28"/>
  <c r="BB166" i="28"/>
  <c r="BJ166" i="28"/>
  <c r="AM166" i="28"/>
  <c r="BG166" i="28"/>
  <c r="BO166" i="28"/>
  <c r="BP166" i="28"/>
  <c r="BQ166" i="28"/>
  <c r="AR166" i="28"/>
  <c r="AU166" i="28"/>
  <c r="BD166" i="28"/>
  <c r="BL166" i="28"/>
  <c r="BR166" i="28"/>
  <c r="AX166" i="28"/>
  <c r="BS166" i="28"/>
  <c r="AO166" i="28"/>
  <c r="BA166" i="28"/>
  <c r="BI166" i="28"/>
  <c r="BE165" i="2"/>
  <c r="AY165" i="2"/>
  <c r="AO165" i="2"/>
  <c r="BJ165" i="2"/>
  <c r="BB165" i="2"/>
  <c r="AQ165" i="2"/>
  <c r="AS165" i="2"/>
  <c r="BG165" i="2"/>
  <c r="AL165" i="2"/>
  <c r="AX165" i="2"/>
  <c r="BP165" i="2"/>
  <c r="AU165" i="2"/>
  <c r="BA165" i="2"/>
  <c r="BD165" i="2"/>
  <c r="BL165" i="2"/>
  <c r="AN165" i="2"/>
  <c r="BI165" i="2"/>
  <c r="AP165" i="2"/>
  <c r="AW165" i="2"/>
  <c r="BF165" i="2"/>
  <c r="AR165" i="2"/>
  <c r="AZ165" i="2"/>
  <c r="AK165" i="2"/>
  <c r="BC165" i="2"/>
  <c r="AT165" i="2"/>
  <c r="BM165" i="2"/>
  <c r="AM165" i="2"/>
  <c r="BO165" i="2"/>
  <c r="AV165" i="2"/>
  <c r="BN165" i="2"/>
  <c r="BH165" i="2"/>
  <c r="BK165" i="2"/>
  <c r="BW165" i="2"/>
  <c r="BS165" i="2"/>
  <c r="BV165" i="2"/>
  <c r="BX165" i="2"/>
  <c r="BR165" i="2"/>
  <c r="BU165" i="2"/>
  <c r="BQ165" i="2"/>
  <c r="BT165" i="2"/>
  <c r="BE156" i="2"/>
  <c r="AL167" i="28"/>
  <c r="BX167" i="28"/>
  <c r="AY167" i="28"/>
  <c r="AN167" i="28"/>
  <c r="AZ167" i="28"/>
  <c r="BH167" i="28"/>
  <c r="AP167" i="28"/>
  <c r="BB167" i="28"/>
  <c r="AT167" i="28"/>
  <c r="AQ167" i="28"/>
  <c r="AW167" i="28"/>
  <c r="BC167" i="28"/>
  <c r="BK167" i="28"/>
  <c r="AK167" i="28"/>
  <c r="AS167" i="28"/>
  <c r="BE167" i="28"/>
  <c r="BM167" i="28"/>
  <c r="AV167" i="28"/>
  <c r="BP167" i="28"/>
  <c r="BJ167" i="28"/>
  <c r="BQ167" i="28"/>
  <c r="BR167" i="28"/>
  <c r="AM167" i="28"/>
  <c r="BG167" i="28"/>
  <c r="BO167" i="28"/>
  <c r="BS167" i="28"/>
  <c r="BT167" i="28"/>
  <c r="AR167" i="28"/>
  <c r="AU167" i="28"/>
  <c r="BD167" i="28"/>
  <c r="BL167" i="28"/>
  <c r="BU167" i="28"/>
  <c r="AX167" i="28"/>
  <c r="BV167" i="28"/>
  <c r="AO167" i="28"/>
  <c r="BA167" i="28"/>
  <c r="BI167" i="28"/>
  <c r="BW167" i="28"/>
  <c r="BF167" i="28"/>
  <c r="BN167" i="28"/>
  <c r="BW156" i="2"/>
  <c r="AQ156" i="2"/>
  <c r="AU156" i="2"/>
  <c r="AP156" i="5"/>
  <c r="AN156" i="28"/>
  <c r="BB156" i="28"/>
  <c r="AW156" i="28"/>
  <c r="AK161" i="2"/>
  <c r="BH161" i="2"/>
  <c r="AT161" i="2"/>
  <c r="BC161" i="2"/>
  <c r="BM161" i="2"/>
  <c r="AM161" i="2"/>
  <c r="BO161" i="2"/>
  <c r="AV161" i="2"/>
  <c r="AO161" i="2"/>
  <c r="AY161" i="2"/>
  <c r="BE161" i="2"/>
  <c r="BB161" i="2"/>
  <c r="BJ161" i="2"/>
  <c r="AQ161" i="2"/>
  <c r="AS161" i="2"/>
  <c r="BG161" i="2"/>
  <c r="BN161" i="2"/>
  <c r="AL161" i="2"/>
  <c r="AX161" i="2"/>
  <c r="BP161" i="2"/>
  <c r="AU161" i="2"/>
  <c r="BA161" i="2"/>
  <c r="BD161" i="2"/>
  <c r="AN161" i="2"/>
  <c r="BI161" i="2"/>
  <c r="AP161" i="2"/>
  <c r="AW161" i="2"/>
  <c r="BF161" i="2"/>
  <c r="AR161" i="2"/>
  <c r="AZ161" i="2"/>
  <c r="BK161" i="2"/>
  <c r="BL161" i="2"/>
  <c r="BT161" i="2"/>
  <c r="BW161" i="2"/>
  <c r="BS161" i="2"/>
  <c r="BV161" i="2"/>
  <c r="BR161" i="2"/>
  <c r="BU161" i="2"/>
  <c r="BX161" i="2"/>
  <c r="BQ161" i="2"/>
  <c r="AQ165" i="28"/>
  <c r="AW165" i="28"/>
  <c r="BC165" i="28"/>
  <c r="AK165" i="28"/>
  <c r="BS165" i="28"/>
  <c r="AS165" i="28"/>
  <c r="BE165" i="28"/>
  <c r="BT165" i="28"/>
  <c r="BV165" i="28"/>
  <c r="AT165" i="28"/>
  <c r="BX165" i="28"/>
  <c r="AO165" i="28"/>
  <c r="BK165" i="28"/>
  <c r="BQ165" i="28"/>
  <c r="BR165" i="28"/>
  <c r="AL165" i="28"/>
  <c r="BF165" i="28"/>
  <c r="BN165" i="28"/>
  <c r="BU165" i="28"/>
  <c r="AZ165" i="28"/>
  <c r="AN165" i="28"/>
  <c r="BH165" i="28"/>
  <c r="BW165" i="28"/>
  <c r="BM165" i="28"/>
  <c r="AV165" i="28"/>
  <c r="AP165" i="28"/>
  <c r="AY165" i="28"/>
  <c r="BB165" i="28"/>
  <c r="BJ165" i="28"/>
  <c r="AM165" i="28"/>
  <c r="BG165" i="28"/>
  <c r="BO165" i="28"/>
  <c r="AR165" i="28"/>
  <c r="AU165" i="28"/>
  <c r="BD165" i="28"/>
  <c r="BL165" i="28"/>
  <c r="AX165" i="28"/>
  <c r="BP165" i="28"/>
  <c r="BA165" i="28"/>
  <c r="BI165" i="28"/>
  <c r="BE161" i="5"/>
  <c r="AM161" i="5"/>
  <c r="BP161" i="5"/>
  <c r="AX161" i="5"/>
  <c r="BH161" i="5"/>
  <c r="BO161" i="5"/>
  <c r="AP161" i="5"/>
  <c r="AY161" i="5"/>
  <c r="BI161" i="5"/>
  <c r="BF161" i="5"/>
  <c r="BM161" i="5"/>
  <c r="AN161" i="5"/>
  <c r="AZ161" i="5"/>
  <c r="AW161" i="5"/>
  <c r="AT161" i="5"/>
  <c r="AL161" i="5"/>
  <c r="BG161" i="5"/>
  <c r="AO161" i="5"/>
  <c r="BA161" i="5"/>
  <c r="BV161" i="5"/>
  <c r="AQ161" i="5"/>
  <c r="BB161" i="5"/>
  <c r="BJ161" i="5"/>
  <c r="AK161" i="5"/>
  <c r="AS161" i="5"/>
  <c r="AV161" i="5"/>
  <c r="BD161" i="5"/>
  <c r="BL161" i="5"/>
  <c r="BT161" i="5"/>
  <c r="BQ161" i="5"/>
  <c r="BR161" i="5"/>
  <c r="BN161" i="5"/>
  <c r="AR161" i="5"/>
  <c r="AU161" i="5"/>
  <c r="BC161" i="5"/>
  <c r="BK161" i="5"/>
  <c r="BS161" i="5"/>
  <c r="BW161" i="5"/>
  <c r="BX161" i="5"/>
  <c r="BU161" i="5"/>
  <c r="AQ156" i="28"/>
  <c r="BN156" i="2"/>
  <c r="BJ156" i="2"/>
  <c r="AW156" i="5"/>
  <c r="AU156" i="5"/>
  <c r="AL156" i="28"/>
  <c r="BF156" i="2"/>
  <c r="BB156" i="2"/>
  <c r="BH156" i="5"/>
  <c r="AM156" i="5"/>
  <c r="BP168" i="28"/>
  <c r="BR168" i="28"/>
  <c r="BS168" i="28"/>
  <c r="BU168" i="28"/>
  <c r="AN168" i="28"/>
  <c r="BH168" i="28"/>
  <c r="BW168" i="28"/>
  <c r="AQ168" i="28"/>
  <c r="AW168" i="28"/>
  <c r="BC168" i="28"/>
  <c r="BK168" i="28"/>
  <c r="BQ168" i="28"/>
  <c r="AZ168" i="28"/>
  <c r="BT168" i="28"/>
  <c r="AK168" i="28"/>
  <c r="AS168" i="28"/>
  <c r="BE168" i="28"/>
  <c r="BM168" i="28"/>
  <c r="AV168" i="28"/>
  <c r="BV168" i="28"/>
  <c r="AP168" i="28"/>
  <c r="AY168" i="28"/>
  <c r="BB168" i="28"/>
  <c r="BJ168" i="28"/>
  <c r="BX168" i="28"/>
  <c r="AM168" i="28"/>
  <c r="BG168" i="28"/>
  <c r="BO168" i="28"/>
  <c r="AR168" i="28"/>
  <c r="AU168" i="28"/>
  <c r="BD168" i="28"/>
  <c r="BL168" i="28"/>
  <c r="AX168" i="28"/>
  <c r="AO168" i="28"/>
  <c r="BA168" i="28"/>
  <c r="BI168" i="28"/>
  <c r="AL168" i="28"/>
  <c r="BF168" i="28"/>
  <c r="BN168" i="28"/>
  <c r="AT168" i="28"/>
  <c r="AR159" i="28"/>
  <c r="BD159" i="28"/>
  <c r="AL159" i="28"/>
  <c r="BQ159" i="28"/>
  <c r="BR159" i="28"/>
  <c r="BS159" i="28"/>
  <c r="AU159" i="28"/>
  <c r="AP159" i="28"/>
  <c r="BL159" i="28"/>
  <c r="AM159" i="28"/>
  <c r="BG159" i="28"/>
  <c r="BO159" i="28"/>
  <c r="BP159" i="28"/>
  <c r="AX159" i="28"/>
  <c r="AO159" i="28"/>
  <c r="BA159" i="28"/>
  <c r="BI159" i="28"/>
  <c r="BF159" i="28"/>
  <c r="BN159" i="28"/>
  <c r="BT159" i="28"/>
  <c r="AT159" i="28"/>
  <c r="BU159" i="28"/>
  <c r="AQ159" i="28"/>
  <c r="AW159" i="28"/>
  <c r="BC159" i="28"/>
  <c r="BK159" i="28"/>
  <c r="BV159" i="28"/>
  <c r="AZ159" i="28"/>
  <c r="BW159" i="28"/>
  <c r="AN159" i="28"/>
  <c r="BH159" i="28"/>
  <c r="BX159" i="28"/>
  <c r="AK159" i="28"/>
  <c r="AS159" i="28"/>
  <c r="BE159" i="28"/>
  <c r="BM159" i="28"/>
  <c r="AV159" i="28"/>
  <c r="AY159" i="28"/>
  <c r="BB159" i="28"/>
  <c r="BJ159" i="28"/>
  <c r="BP156" i="5"/>
  <c r="AK156" i="2"/>
  <c r="AX156" i="2"/>
  <c r="AT156" i="2"/>
  <c r="BJ156" i="5"/>
  <c r="BF156" i="5"/>
  <c r="BO156" i="28"/>
  <c r="BE156" i="28"/>
  <c r="AQ167" i="2"/>
  <c r="AS167" i="2"/>
  <c r="BG167" i="2"/>
  <c r="AL167" i="2"/>
  <c r="AX167" i="2"/>
  <c r="AU167" i="2"/>
  <c r="BA167" i="2"/>
  <c r="BD167" i="2"/>
  <c r="BL167" i="2"/>
  <c r="BP167" i="2"/>
  <c r="AN167" i="2"/>
  <c r="BI167" i="2"/>
  <c r="BN167" i="2"/>
  <c r="AP167" i="2"/>
  <c r="AW167" i="2"/>
  <c r="BF167" i="2"/>
  <c r="AR167" i="2"/>
  <c r="AZ167" i="2"/>
  <c r="AK167" i="2"/>
  <c r="BC167" i="2"/>
  <c r="BK167" i="2"/>
  <c r="AT167" i="2"/>
  <c r="BM167" i="2"/>
  <c r="AM167" i="2"/>
  <c r="BH167" i="2"/>
  <c r="BO167" i="2"/>
  <c r="AV167" i="2"/>
  <c r="AO167" i="2"/>
  <c r="AY167" i="2"/>
  <c r="BE167" i="2"/>
  <c r="BB167" i="2"/>
  <c r="BJ167" i="2"/>
  <c r="BV167" i="2"/>
  <c r="BR167" i="2"/>
  <c r="BU167" i="2"/>
  <c r="BQ167" i="2"/>
  <c r="BT167" i="2"/>
  <c r="BX167" i="2"/>
  <c r="BW167" i="2"/>
  <c r="BS167" i="2"/>
  <c r="BE160" i="5"/>
  <c r="BO160" i="5"/>
  <c r="BB160" i="5"/>
  <c r="AY160" i="5"/>
  <c r="BM160" i="5"/>
  <c r="AN160" i="5"/>
  <c r="AQ160" i="5"/>
  <c r="AW160" i="5"/>
  <c r="BJ160" i="5"/>
  <c r="AL160" i="5"/>
  <c r="BG160" i="5"/>
  <c r="AR160" i="5"/>
  <c r="AT160" i="5"/>
  <c r="BQ160" i="5"/>
  <c r="AK160" i="5"/>
  <c r="AS160" i="5"/>
  <c r="AV160" i="5"/>
  <c r="BD160" i="5"/>
  <c r="BL160" i="5"/>
  <c r="BR160" i="5"/>
  <c r="AP160" i="5"/>
  <c r="BA160" i="5"/>
  <c r="BI160" i="5"/>
  <c r="AM160" i="5"/>
  <c r="AX160" i="5"/>
  <c r="BF160" i="5"/>
  <c r="BN160" i="5"/>
  <c r="BX160" i="5"/>
  <c r="AU160" i="5"/>
  <c r="BC160" i="5"/>
  <c r="BK160" i="5"/>
  <c r="AO160" i="5"/>
  <c r="AZ160" i="5"/>
  <c r="BH160" i="5"/>
  <c r="BP160" i="5"/>
  <c r="BS160" i="5"/>
  <c r="BW160" i="5"/>
  <c r="BT160" i="5"/>
  <c r="BV160" i="5"/>
  <c r="BU160" i="5"/>
  <c r="AX156" i="5"/>
  <c r="BE164" i="2"/>
  <c r="AY164" i="2"/>
  <c r="AO164" i="2"/>
  <c r="AV164" i="2"/>
  <c r="BB164" i="2"/>
  <c r="BJ164" i="2"/>
  <c r="AQ164" i="2"/>
  <c r="AS164" i="2"/>
  <c r="BG164" i="2"/>
  <c r="AL164" i="2"/>
  <c r="AX164" i="2"/>
  <c r="BP164" i="2"/>
  <c r="AU164" i="2"/>
  <c r="BA164" i="2"/>
  <c r="BD164" i="2"/>
  <c r="BL164" i="2"/>
  <c r="AN164" i="2"/>
  <c r="BI164" i="2"/>
  <c r="AP164" i="2"/>
  <c r="AW164" i="2"/>
  <c r="BF164" i="2"/>
  <c r="AR164" i="2"/>
  <c r="AZ164" i="2"/>
  <c r="BK164" i="2"/>
  <c r="AK164" i="2"/>
  <c r="BC164" i="2"/>
  <c r="AT164" i="2"/>
  <c r="BH164" i="2"/>
  <c r="BM164" i="2"/>
  <c r="AM164" i="2"/>
  <c r="BO164" i="2"/>
  <c r="BN164" i="2"/>
  <c r="BQ164" i="2"/>
  <c r="BT164" i="2"/>
  <c r="BS164" i="2"/>
  <c r="BV164" i="2"/>
  <c r="BR164" i="2"/>
  <c r="BU164" i="2"/>
  <c r="BX164" i="2"/>
  <c r="BW164" i="2"/>
  <c r="AO156" i="5"/>
  <c r="AP156" i="2"/>
  <c r="AL156" i="2"/>
  <c r="BO156" i="5"/>
  <c r="AY156" i="5"/>
  <c r="BC156" i="5"/>
  <c r="BG156" i="28"/>
  <c r="AO156" i="28"/>
  <c r="BJ166" i="2"/>
  <c r="AQ166" i="2"/>
  <c r="BB166" i="2"/>
  <c r="AS166" i="2"/>
  <c r="BG166" i="2"/>
  <c r="AL166" i="2"/>
  <c r="AX166" i="2"/>
  <c r="AU166" i="2"/>
  <c r="BA166" i="2"/>
  <c r="BD166" i="2"/>
  <c r="BL166" i="2"/>
  <c r="AN166" i="2"/>
  <c r="BI166" i="2"/>
  <c r="BN166" i="2"/>
  <c r="AP166" i="2"/>
  <c r="AW166" i="2"/>
  <c r="BF166" i="2"/>
  <c r="AR166" i="2"/>
  <c r="AZ166" i="2"/>
  <c r="AK166" i="2"/>
  <c r="BC166" i="2"/>
  <c r="BK166" i="2"/>
  <c r="AT166" i="2"/>
  <c r="BM166" i="2"/>
  <c r="AM166" i="2"/>
  <c r="BH166" i="2"/>
  <c r="BO166" i="2"/>
  <c r="AV166" i="2"/>
  <c r="AO166" i="2"/>
  <c r="AY166" i="2"/>
  <c r="BE166" i="2"/>
  <c r="BP166" i="2"/>
  <c r="BS166" i="2"/>
  <c r="BV166" i="2"/>
  <c r="BR166" i="2"/>
  <c r="BU166" i="2"/>
  <c r="BQ166" i="2"/>
  <c r="BT166" i="2"/>
  <c r="BW166" i="2"/>
  <c r="BX166" i="2"/>
  <c r="AR156" i="28"/>
  <c r="BI156" i="2"/>
  <c r="BM156" i="2"/>
  <c r="BM156" i="5"/>
  <c r="AR156" i="5"/>
  <c r="AZ156" i="5"/>
  <c r="AY156" i="28"/>
  <c r="BA156" i="2"/>
  <c r="AS156" i="5"/>
  <c r="AS156" i="2"/>
  <c r="AW156" i="2"/>
  <c r="BA156" i="5"/>
  <c r="BD156" i="5"/>
  <c r="BN156" i="5"/>
  <c r="BH156" i="28"/>
  <c r="BH159" i="5"/>
  <c r="AR159" i="5"/>
  <c r="BA159" i="5"/>
  <c r="BK159" i="5"/>
  <c r="AU159" i="5"/>
  <c r="BP159" i="5"/>
  <c r="AP159" i="5"/>
  <c r="BB159" i="5"/>
  <c r="AS159" i="5"/>
  <c r="BL159" i="5"/>
  <c r="AV159" i="5"/>
  <c r="BI159" i="5"/>
  <c r="AK159" i="5"/>
  <c r="BC159" i="5"/>
  <c r="AZ159" i="5"/>
  <c r="AQ159" i="5"/>
  <c r="AT159" i="5"/>
  <c r="BJ159" i="5"/>
  <c r="AO159" i="5"/>
  <c r="BD159" i="5"/>
  <c r="BQ159" i="5"/>
  <c r="BS159" i="5"/>
  <c r="AL159" i="5"/>
  <c r="AW159" i="5"/>
  <c r="BE159" i="5"/>
  <c r="BM159" i="5"/>
  <c r="BV159" i="5"/>
  <c r="BR159" i="5"/>
  <c r="AN159" i="5"/>
  <c r="AY159" i="5"/>
  <c r="BG159" i="5"/>
  <c r="BO159" i="5"/>
  <c r="BW159" i="5"/>
  <c r="BT159" i="5"/>
  <c r="AM159" i="5"/>
  <c r="AX159" i="5"/>
  <c r="BF159" i="5"/>
  <c r="BN159" i="5"/>
  <c r="BU159" i="5"/>
  <c r="BX159" i="5"/>
  <c r="AK156" i="5"/>
  <c r="Y74" i="18" l="1"/>
  <c r="P74" i="18"/>
  <c r="Z74" i="18"/>
  <c r="X74" i="18"/>
  <c r="BX158" i="5"/>
  <c r="BU158" i="5"/>
  <c r="BN158" i="5"/>
  <c r="BF158" i="5"/>
  <c r="AX158" i="5"/>
  <c r="AM158" i="5"/>
  <c r="BT158" i="5"/>
  <c r="BW158" i="5"/>
  <c r="BO158" i="5"/>
  <c r="BG158" i="5"/>
  <c r="AY158" i="5"/>
  <c r="AN158" i="5"/>
  <c r="BR158" i="5"/>
  <c r="BV158" i="5"/>
  <c r="BM158" i="5"/>
  <c r="BE158" i="5"/>
  <c r="AW158" i="5"/>
  <c r="AL158" i="5"/>
  <c r="BS158" i="5"/>
  <c r="BQ158" i="5"/>
  <c r="BD158" i="5"/>
  <c r="AO158" i="5"/>
  <c r="BJ158" i="5"/>
  <c r="AT158" i="5"/>
  <c r="AQ158" i="5"/>
  <c r="AZ158" i="5"/>
  <c r="BC158" i="5"/>
  <c r="AK158" i="5"/>
  <c r="BI158" i="5"/>
  <c r="AV158" i="5"/>
  <c r="BL158" i="5"/>
  <c r="AS158" i="5"/>
  <c r="BB158" i="5"/>
  <c r="AP158" i="5"/>
  <c r="BP158" i="5"/>
  <c r="AU158" i="5"/>
  <c r="BK158" i="5"/>
  <c r="BA158" i="5"/>
  <c r="AR158" i="5"/>
  <c r="BH158" i="5"/>
  <c r="BJ158" i="28"/>
  <c r="BB158" i="28"/>
  <c r="AY158" i="28"/>
  <c r="AV158" i="28"/>
  <c r="BM158" i="28"/>
  <c r="BE158" i="28"/>
  <c r="AS158" i="28"/>
  <c r="AK158" i="28"/>
  <c r="BX158" i="28"/>
  <c r="BH158" i="28"/>
  <c r="AN158" i="28"/>
  <c r="BW158" i="28"/>
  <c r="AZ158" i="28"/>
  <c r="BV158" i="28"/>
  <c r="BK158" i="28"/>
  <c r="BC158" i="28"/>
  <c r="AW158" i="28"/>
  <c r="AQ158" i="28"/>
  <c r="BU158" i="28"/>
  <c r="AT158" i="28"/>
  <c r="BT158" i="28"/>
  <c r="BN158" i="28"/>
  <c r="BF158" i="28"/>
  <c r="BI158" i="28"/>
  <c r="BA158" i="28"/>
  <c r="AO158" i="28"/>
  <c r="AX158" i="28"/>
  <c r="BP158" i="28"/>
  <c r="BO158" i="28"/>
  <c r="BG158" i="28"/>
  <c r="AM158" i="28"/>
  <c r="BL158" i="28"/>
  <c r="AP158" i="28"/>
  <c r="AU158" i="28"/>
  <c r="BS158" i="28"/>
  <c r="BR158" i="28"/>
  <c r="BQ158" i="28"/>
  <c r="AL158" i="28"/>
  <c r="BD158" i="28"/>
  <c r="AR158" i="28"/>
  <c r="BR158" i="2"/>
  <c r="BX158" i="2"/>
  <c r="BV158" i="2"/>
  <c r="BS158" i="2"/>
  <c r="BW158" i="2"/>
  <c r="BT158" i="2"/>
  <c r="BQ158" i="2"/>
  <c r="BU158" i="2"/>
  <c r="BI158" i="2"/>
  <c r="BO158" i="2"/>
  <c r="AP158" i="2"/>
  <c r="BD158" i="2"/>
  <c r="BA158" i="2"/>
  <c r="AN158" i="2"/>
  <c r="BP158" i="2"/>
  <c r="AX158" i="2"/>
  <c r="AU158" i="2"/>
  <c r="BN158" i="2"/>
  <c r="BL158" i="2"/>
  <c r="BG158" i="2"/>
  <c r="AL158" i="2"/>
  <c r="AS158" i="2"/>
  <c r="BJ158" i="2"/>
  <c r="BB158" i="2"/>
  <c r="AQ158" i="2"/>
  <c r="BE158" i="2"/>
  <c r="AY158" i="2"/>
  <c r="AV158" i="2"/>
  <c r="AO158" i="2"/>
  <c r="BM158" i="2"/>
  <c r="BH158" i="2"/>
  <c r="AM158" i="2"/>
  <c r="BC158" i="2"/>
  <c r="AT158" i="2"/>
  <c r="BK158" i="2"/>
  <c r="AR158" i="2"/>
  <c r="AZ158" i="2"/>
  <c r="AW158" i="2"/>
  <c r="AK158" i="2"/>
  <c r="BF158" i="2"/>
  <c r="H74" i="18"/>
  <c r="J22" i="18"/>
  <c r="J28" i="18"/>
  <c r="AC24" i="18"/>
  <c r="AC29" i="18" s="1"/>
  <c r="AC79" i="18"/>
  <c r="L80" i="18"/>
  <c r="L24" i="18"/>
  <c r="L25" i="18" s="1"/>
  <c r="I22" i="18"/>
  <c r="I28" i="18"/>
  <c r="AD24" i="18"/>
  <c r="AD42" i="18" s="1"/>
  <c r="AD79" i="18"/>
  <c r="AD60" i="18"/>
  <c r="AD66" i="18" s="1"/>
  <c r="AD72" i="18" s="1"/>
  <c r="L66" i="18"/>
  <c r="L72" i="18" s="1"/>
  <c r="L98" i="18" s="1"/>
  <c r="AA24" i="18"/>
  <c r="AA29" i="18" s="1"/>
  <c r="AA79" i="18"/>
  <c r="K28" i="18"/>
  <c r="K22" i="18"/>
  <c r="M66" i="18"/>
  <c r="M72" i="18" s="1"/>
  <c r="M98" i="18" s="1"/>
  <c r="AE60" i="18"/>
  <c r="AE66" i="18" s="1"/>
  <c r="AE72" i="18" s="1"/>
  <c r="AC60" i="18"/>
  <c r="AC66" i="18" s="1"/>
  <c r="AC72" i="18" s="1"/>
  <c r="AC74" i="18" s="1"/>
  <c r="K66" i="18"/>
  <c r="K72" i="18" s="1"/>
  <c r="J66" i="18"/>
  <c r="J72" i="18" s="1"/>
  <c r="AB60" i="18"/>
  <c r="AB66" i="18" s="1"/>
  <c r="AB72" i="18" s="1"/>
  <c r="AB74" i="18" s="1"/>
  <c r="AE24" i="18"/>
  <c r="AE42" i="18" s="1"/>
  <c r="AE79" i="18"/>
  <c r="G74" i="18"/>
  <c r="I66" i="18"/>
  <c r="I72" i="18" s="1"/>
  <c r="AA60" i="18"/>
  <c r="AA66" i="18" s="1"/>
  <c r="AA72" i="18" s="1"/>
  <c r="AA74" i="18" s="1"/>
  <c r="AB79" i="18"/>
  <c r="AB24" i="18"/>
  <c r="AB29" i="18" s="1"/>
  <c r="M24" i="18"/>
  <c r="M25" i="18" s="1"/>
  <c r="M80" i="18"/>
  <c r="AW169" i="5"/>
  <c r="BB169" i="5"/>
  <c r="BA169" i="28"/>
  <c r="BR169" i="2"/>
  <c r="AU169" i="2"/>
  <c r="BC169" i="2"/>
  <c r="AK169" i="28"/>
  <c r="AL169" i="5"/>
  <c r="AP169" i="5"/>
  <c r="BH169" i="28"/>
  <c r="AO169" i="28"/>
  <c r="BX169" i="2"/>
  <c r="BN169" i="2"/>
  <c r="AT169" i="2"/>
  <c r="BI169" i="28"/>
  <c r="BN169" i="5"/>
  <c r="BP169" i="5"/>
  <c r="AN169" i="28"/>
  <c r="AX169" i="28"/>
  <c r="BV169" i="2"/>
  <c r="BL169" i="2"/>
  <c r="BK169" i="2"/>
  <c r="BF169" i="5"/>
  <c r="AU169" i="5"/>
  <c r="BP169" i="28"/>
  <c r="BS169" i="2"/>
  <c r="BG169" i="2"/>
  <c r="AR169" i="2"/>
  <c r="AR169" i="28"/>
  <c r="AX169" i="5"/>
  <c r="BD169" i="5"/>
  <c r="BK169" i="5"/>
  <c r="AZ169" i="28"/>
  <c r="BO169" i="28"/>
  <c r="BW169" i="2"/>
  <c r="AL169" i="2"/>
  <c r="AZ169" i="2"/>
  <c r="BE169" i="28"/>
  <c r="AM169" i="5"/>
  <c r="AO169" i="5"/>
  <c r="BA169" i="5"/>
  <c r="BG169" i="28"/>
  <c r="BT169" i="2"/>
  <c r="AS169" i="2"/>
  <c r="AW169" i="2"/>
  <c r="BN169" i="28"/>
  <c r="BJ169" i="5"/>
  <c r="AR169" i="5"/>
  <c r="BK169" i="28"/>
  <c r="AM169" i="28"/>
  <c r="BQ169" i="2"/>
  <c r="BJ169" i="2"/>
  <c r="AK169" i="2"/>
  <c r="AL169" i="28"/>
  <c r="AT169" i="5"/>
  <c r="BH169" i="5"/>
  <c r="BC169" i="28"/>
  <c r="BL169" i="28"/>
  <c r="BU169" i="2"/>
  <c r="BB169" i="2"/>
  <c r="BF169" i="2"/>
  <c r="AM169" i="2"/>
  <c r="BO169" i="5"/>
  <c r="AQ169" i="5"/>
  <c r="BJ169" i="28"/>
  <c r="AW169" i="28"/>
  <c r="AP169" i="28"/>
  <c r="BI169" i="2"/>
  <c r="AQ169" i="2"/>
  <c r="BM169" i="2"/>
  <c r="BG169" i="5"/>
  <c r="AZ169" i="5"/>
  <c r="BB169" i="28"/>
  <c r="AQ169" i="28"/>
  <c r="AU169" i="28"/>
  <c r="BO169" i="2"/>
  <c r="BE169" i="2"/>
  <c r="AN169" i="2"/>
  <c r="AY169" i="5"/>
  <c r="BC169" i="5"/>
  <c r="AY169" i="28"/>
  <c r="AP169" i="2"/>
  <c r="AY169" i="2"/>
  <c r="AS169" i="5"/>
  <c r="AN169" i="5"/>
  <c r="AK169" i="5"/>
  <c r="AV169" i="28"/>
  <c r="AT169" i="28"/>
  <c r="BD169" i="2"/>
  <c r="AV169" i="2"/>
  <c r="AV169" i="5"/>
  <c r="BI169" i="5"/>
  <c r="BM169" i="28"/>
  <c r="BA169" i="2"/>
  <c r="AO169" i="2"/>
  <c r="BM169" i="5"/>
  <c r="BL169" i="5"/>
  <c r="AS169" i="28"/>
  <c r="BF169" i="28"/>
  <c r="BD169" i="28"/>
  <c r="BP169" i="2"/>
  <c r="BH169" i="2"/>
  <c r="BE169" i="5"/>
  <c r="AX169" i="2"/>
  <c r="AA42" i="18" l="1"/>
  <c r="L42" i="18"/>
  <c r="AB42" i="18"/>
  <c r="K24" i="18"/>
  <c r="K80" i="18"/>
  <c r="K79" i="18"/>
  <c r="J24" i="18"/>
  <c r="J80" i="18"/>
  <c r="J79" i="18"/>
  <c r="I98" i="18"/>
  <c r="I74" i="18"/>
  <c r="J74" i="18"/>
  <c r="J98" i="18"/>
  <c r="AC42" i="18"/>
  <c r="I24" i="18"/>
  <c r="I80" i="18"/>
  <c r="I79" i="18"/>
  <c r="K98" i="18"/>
  <c r="K74" i="18"/>
  <c r="M42" i="18"/>
  <c r="I25" i="18" l="1"/>
  <c r="I29" i="18"/>
  <c r="I42" i="18"/>
  <c r="J29" i="18"/>
  <c r="J25" i="18"/>
  <c r="J42" i="18"/>
  <c r="K25" i="18"/>
  <c r="K29" i="18"/>
  <c r="K42" i="18"/>
</calcChain>
</file>

<file path=xl/sharedStrings.xml><?xml version="1.0" encoding="utf-8"?>
<sst xmlns="http://schemas.openxmlformats.org/spreadsheetml/2006/main" count="2338" uniqueCount="1823">
  <si>
    <t>Cube</t>
  </si>
  <si>
    <t>Activity</t>
  </si>
  <si>
    <t>CONTEXT</t>
  </si>
  <si>
    <t>tango_core_model:Report_LTP</t>
  </si>
  <si>
    <t>n-1</t>
  </si>
  <si>
    <t>n</t>
  </si>
  <si>
    <t>n+1</t>
  </si>
  <si>
    <t>n+2</t>
  </si>
  <si>
    <t>n+3</t>
  </si>
  <si>
    <t>n+4</t>
  </si>
  <si>
    <t>n+5</t>
  </si>
  <si>
    <t>n+6</t>
  </si>
  <si>
    <t>LTP_Components</t>
  </si>
  <si>
    <t>Currency</t>
  </si>
  <si>
    <t>Periods</t>
  </si>
  <si>
    <t>Language</t>
  </si>
  <si>
    <t>Context selection</t>
  </si>
  <si>
    <t>Refresh Data</t>
  </si>
  <si>
    <t>Current_LTP</t>
  </si>
  <si>
    <t>Last_Year_LTP (LY_LTP)</t>
  </si>
  <si>
    <t>CUBE:</t>
  </si>
  <si>
    <t>Weighting</t>
  </si>
  <si>
    <t>Phase</t>
  </si>
  <si>
    <t>ZGP&amp;Action_Plans</t>
  </si>
  <si>
    <t>Disp_Plan</t>
  </si>
  <si>
    <t>Growth_Plan_Orga</t>
  </si>
  <si>
    <t>Growth_Plan_Ext</t>
  </si>
  <si>
    <t>Produit des activités ordinaires</t>
  </si>
  <si>
    <t>Coût de l'endettement financier net</t>
  </si>
  <si>
    <t>Charges d'impôts sur les sociétés</t>
  </si>
  <si>
    <t>RESULTAT NET</t>
  </si>
  <si>
    <t>Variation / BFR opérationnel</t>
  </si>
  <si>
    <t>Impôts versés &amp; BFR fiscal</t>
  </si>
  <si>
    <t>CAPEX industriels nets</t>
  </si>
  <si>
    <t>CAPEX financiers nets</t>
  </si>
  <si>
    <t>FREE CASH FLOW OPERATIONNEL</t>
  </si>
  <si>
    <t>ENDETTEMENT FINANCIER NET</t>
  </si>
  <si>
    <t>VTD_Corp_TopAdj_Not_allocated_Input1</t>
  </si>
  <si>
    <t>TOT_LTP</t>
  </si>
  <si>
    <t>Indicator_LTP</t>
  </si>
  <si>
    <t>TPL10</t>
  </si>
  <si>
    <t>RTPL1001S</t>
  </si>
  <si>
    <t>RTPL1002S</t>
  </si>
  <si>
    <t>RTPL1003S20</t>
  </si>
  <si>
    <t>TPLIFRS11</t>
  </si>
  <si>
    <t>TPL1</t>
  </si>
  <si>
    <t>TPL22</t>
  </si>
  <si>
    <t>TPL3</t>
  </si>
  <si>
    <t>TPL4</t>
  </si>
  <si>
    <t>TPL6</t>
  </si>
  <si>
    <t>TPL7</t>
  </si>
  <si>
    <t>PL8000</t>
  </si>
  <si>
    <t>TPL9</t>
  </si>
  <si>
    <t/>
  </si>
  <si>
    <t>RTPL1004S</t>
  </si>
  <si>
    <t>RTPL1005S</t>
  </si>
  <si>
    <t>NFIOPE</t>
  </si>
  <si>
    <t>NFIFIN</t>
  </si>
  <si>
    <t>RNFINPRS</t>
  </si>
  <si>
    <t>NFILEV</t>
  </si>
  <si>
    <t>NFI165</t>
  </si>
  <si>
    <t>NFI150</t>
  </si>
  <si>
    <t>NFI200</t>
  </si>
  <si>
    <t>NFI220</t>
  </si>
  <si>
    <t>R_NFI260</t>
  </si>
  <si>
    <t>R_TCI22</t>
  </si>
  <si>
    <t>NFI240</t>
  </si>
  <si>
    <t>NFI250</t>
  </si>
  <si>
    <t>NFI270</t>
  </si>
  <si>
    <t>RTCI21S</t>
  </si>
  <si>
    <t>NFI275</t>
  </si>
  <si>
    <t>RAS4300S</t>
  </si>
  <si>
    <t>PL2225</t>
  </si>
  <si>
    <t>NFI295</t>
  </si>
  <si>
    <t>NFI300</t>
  </si>
  <si>
    <t>NFI400</t>
  </si>
  <si>
    <t>NFI492</t>
  </si>
  <si>
    <t>NFI494</t>
  </si>
  <si>
    <t>NFI420</t>
  </si>
  <si>
    <t>RNFI400S</t>
  </si>
  <si>
    <t>NFI4401</t>
  </si>
  <si>
    <t>NFI4402</t>
  </si>
  <si>
    <t>NFI500</t>
  </si>
  <si>
    <t>R_NFI500SC</t>
  </si>
  <si>
    <t>NFI550</t>
  </si>
  <si>
    <t>R_TAS43</t>
  </si>
  <si>
    <t>R_TT102</t>
  </si>
  <si>
    <t>R_TT101</t>
  </si>
  <si>
    <t>R_TT20</t>
  </si>
  <si>
    <t>TCI1</t>
  </si>
  <si>
    <t>R_TCI3</t>
  </si>
  <si>
    <t>R_TT40</t>
  </si>
  <si>
    <t>TCI4</t>
  </si>
  <si>
    <t>TAS90</t>
  </si>
  <si>
    <t>R_AS4400</t>
  </si>
  <si>
    <t>RAS4401S</t>
  </si>
  <si>
    <t>R_TLI11</t>
  </si>
  <si>
    <t>R_TLI12</t>
  </si>
  <si>
    <t>R_TLI10</t>
  </si>
  <si>
    <t>Balance_Sheet_C</t>
  </si>
  <si>
    <t>VTD_Corp_TopAdj_Not_allocated_Input2</t>
  </si>
  <si>
    <t>VTD_Corp_TopAdj_Not_allocated_Input3</t>
  </si>
  <si>
    <t>VTD_Corp_TopAdj_Not_allocated_Input4</t>
  </si>
  <si>
    <t>VTD_Corp_TopAdj_Not_allocated_Input5</t>
  </si>
  <si>
    <t>VTD_Corp_TopAdj_Not_allocated_Input6</t>
  </si>
  <si>
    <t>VTD_Corp_TopAdj_Not_allocated_Input7</t>
  </si>
  <si>
    <t>VTD_Corp_TopAdj_Not_allocated_Input8</t>
  </si>
  <si>
    <t>VTD_Corp_TopAdj_Not_allocated_Input9</t>
  </si>
  <si>
    <t>VTD_Corp_TopAdj_Not_allocated_Input10</t>
  </si>
  <si>
    <t>VTD_Corp_TopAdj_Input</t>
  </si>
  <si>
    <t>VTD_Corp_TopAdj_Input1</t>
  </si>
  <si>
    <t>VTD_Corp_TopAdj_Input2</t>
  </si>
  <si>
    <t>VTD_Corp_TopAdj_Input3</t>
  </si>
  <si>
    <t>VTD_Corp_TopAdj_Input4</t>
  </si>
  <si>
    <t>VTD_Corp_TopAdj_Input5</t>
  </si>
  <si>
    <t>VTD_Corp_TopAdj_Input6</t>
  </si>
  <si>
    <t>VTD_Corp_TopAdj_Input7</t>
  </si>
  <si>
    <t>VTD_Corp_TopAdj_Input8</t>
  </si>
  <si>
    <t>VTD_Corp_TopAdj_Input9</t>
  </si>
  <si>
    <t>VTD_Corp_TopAdj_Input10</t>
  </si>
  <si>
    <t>VTD_Corp_TopAdj_Not_allocated_Input</t>
  </si>
  <si>
    <t>CALCUL DES AJUSTEMENTS</t>
  </si>
  <si>
    <t>Entité</t>
  </si>
  <si>
    <t>Activité</t>
  </si>
  <si>
    <t>All activity</t>
  </si>
  <si>
    <t>RESTITUTION DES AJUSTEMENTS</t>
  </si>
  <si>
    <t>French</t>
  </si>
  <si>
    <t>RESULTAT OPERATIONNEL</t>
  </si>
  <si>
    <t>Commentaires</t>
  </si>
  <si>
    <t>Entité / Pays</t>
  </si>
  <si>
    <t>Urban</t>
  </si>
  <si>
    <t>Bus (Urban)</t>
  </si>
  <si>
    <t>Light rail</t>
  </si>
  <si>
    <t>Metro</t>
  </si>
  <si>
    <t>Multi-modal (Urban)</t>
  </si>
  <si>
    <t>Cycles sharing</t>
  </si>
  <si>
    <t>Car sharing</t>
  </si>
  <si>
    <t>Boat</t>
  </si>
  <si>
    <t>Urban - Input technical activity</t>
  </si>
  <si>
    <t>Suburban</t>
  </si>
  <si>
    <t>Bus/Coach (Suburban)</t>
  </si>
  <si>
    <t>Heavy Rail (Suburban)</t>
  </si>
  <si>
    <t>Multi-modal (Suburban)</t>
  </si>
  <si>
    <t>Suburban - Input technical activity</t>
  </si>
  <si>
    <t>Subsidized on demand</t>
  </si>
  <si>
    <t>Paratransit</t>
  </si>
  <si>
    <t>Multi-modal (Subsidized on demand)</t>
  </si>
  <si>
    <t>Subsidized on demand - Input technical activity</t>
  </si>
  <si>
    <t>Regional Coach</t>
  </si>
  <si>
    <t>Schools</t>
  </si>
  <si>
    <t>Regular lines</t>
  </si>
  <si>
    <t>Charter / Occasional</t>
  </si>
  <si>
    <t>Urban sub contracting</t>
  </si>
  <si>
    <t>Shared (Regional coach)</t>
  </si>
  <si>
    <t>Regional Coach - Input technical activity</t>
  </si>
  <si>
    <t>Heavy rail activities</t>
  </si>
  <si>
    <t>Regional heavy rail</t>
  </si>
  <si>
    <t>National / International heavy rail</t>
  </si>
  <si>
    <t>Heavy rail - Input technical activity</t>
  </si>
  <si>
    <t>National / International coaches</t>
  </si>
  <si>
    <t>Ferries</t>
  </si>
  <si>
    <t>Commercial on demand</t>
  </si>
  <si>
    <t>Single ride</t>
  </si>
  <si>
    <t>Shared ride</t>
  </si>
  <si>
    <t>Commercial on demand - Input technical activity</t>
  </si>
  <si>
    <t>Airport transportation</t>
  </si>
  <si>
    <t>Airside</t>
  </si>
  <si>
    <t>Landside</t>
  </si>
  <si>
    <t>Airport transportation - Input technical activity</t>
  </si>
  <si>
    <t>Other Services</t>
  </si>
  <si>
    <t>Airport services</t>
  </si>
  <si>
    <t>Maintenance</t>
  </si>
  <si>
    <t>Consulting/AMO</t>
  </si>
  <si>
    <t>Intermodality services</t>
  </si>
  <si>
    <t>Digital services</t>
  </si>
  <si>
    <t>Diagnosis</t>
  </si>
  <si>
    <t>Call centers</t>
  </si>
  <si>
    <t>Travel agency</t>
  </si>
  <si>
    <t>Purchase for resale</t>
  </si>
  <si>
    <t>Other Services - Input technical activity</t>
  </si>
  <si>
    <t>Holding</t>
  </si>
  <si>
    <t>Not affected</t>
  </si>
  <si>
    <t>Corporate CGU allocation</t>
  </si>
  <si>
    <t>Disposal Plan - Corp. Adjustments</t>
  </si>
  <si>
    <t>ZGP &amp; Action Plan - Country</t>
  </si>
  <si>
    <t>Action Plan - Country</t>
  </si>
  <si>
    <t>ZGP &amp; Action Plan - Corp. Adjustments</t>
  </si>
  <si>
    <t>Action Plan - Corp. Adjustments</t>
  </si>
  <si>
    <t>Organic Growth - Country</t>
  </si>
  <si>
    <t>Organic Growth - Corp. Adjustments</t>
  </si>
  <si>
    <t>External Growth - Country</t>
  </si>
  <si>
    <t>External Growth - Corp. Adjustments</t>
  </si>
  <si>
    <t>Disposal Plan - Country</t>
  </si>
  <si>
    <t>Dimension</t>
  </si>
  <si>
    <t>Liste des ajustements pays en dehors des ajustements Top</t>
  </si>
  <si>
    <t>non vu par pays</t>
  </si>
  <si>
    <t>Sécurité top générale</t>
  </si>
  <si>
    <t>Prise en cpte top des div reçus</t>
  </si>
  <si>
    <t>Correction du coût du financement</t>
  </si>
  <si>
    <t>Ajustement Intégration Fiscale</t>
  </si>
  <si>
    <t>Management Fees</t>
  </si>
  <si>
    <t>tango_core_model:</t>
  </si>
  <si>
    <t>Date</t>
  </si>
  <si>
    <t>Ajout de coût de siège pour faire face croissance</t>
  </si>
  <si>
    <t>Legal_Organization</t>
  </si>
  <si>
    <t>ZGP</t>
  </si>
  <si>
    <t>Working capital</t>
  </si>
  <si>
    <t>Stat effect of growth</t>
  </si>
  <si>
    <t>Growth</t>
  </si>
  <si>
    <t>Total LTP</t>
  </si>
  <si>
    <t>ctrl avec tableau dessus</t>
  </si>
  <si>
    <t>ctrl avec Master file</t>
  </si>
  <si>
    <t>CTRL</t>
  </si>
  <si>
    <t>EBIT</t>
  </si>
  <si>
    <t xml:space="preserve">Décote de 25% de 4 projets croissance </t>
  </si>
  <si>
    <t>Innovation</t>
  </si>
  <si>
    <t>Innovation (top entry)</t>
  </si>
  <si>
    <t>Unallocated organic growth</t>
  </si>
  <si>
    <t>Top security</t>
  </si>
  <si>
    <t>Unallocated external growth</t>
  </si>
  <si>
    <t>Variance securities</t>
  </si>
  <si>
    <t>HQ costs on growth</t>
  </si>
  <si>
    <t>Total securities</t>
  </si>
  <si>
    <t>Total securities &amp; Innovation</t>
  </si>
  <si>
    <t>Sec + Innov + unallocated</t>
  </si>
  <si>
    <t>Financial investment</t>
  </si>
  <si>
    <t>Total securities net of ambition</t>
  </si>
  <si>
    <t>Ajustement 9 - disponible</t>
  </si>
  <si>
    <t>Ajustement 10 - disponible</t>
  </si>
  <si>
    <t>Ajustement Ouverture EFN Budget</t>
  </si>
  <si>
    <t>Sécurité générale invts financiers</t>
  </si>
  <si>
    <t>FCF cadrage non réalisable car ne figurent ci-dessus que les éléments qui ne figurent pas dans l'EBIT</t>
  </si>
  <si>
    <t>Unallocated organic growth (capex)</t>
  </si>
  <si>
    <t>Ambition (strecht target perf. corp)</t>
  </si>
  <si>
    <r>
      <t xml:space="preserve">EBIT </t>
    </r>
    <r>
      <rPr>
        <b/>
        <sz val="14"/>
        <color theme="0"/>
        <rFont val="Calibri"/>
        <family val="2"/>
        <scheme val="minor"/>
      </rPr>
      <t>impact of top entries (M€)</t>
    </r>
  </si>
  <si>
    <r>
      <t xml:space="preserve">FCF </t>
    </r>
    <r>
      <rPr>
        <b/>
        <sz val="14"/>
        <color theme="0"/>
        <rFont val="Calibri"/>
        <family val="2"/>
        <scheme val="minor"/>
      </rPr>
      <t>only (top entries (M€))</t>
    </r>
  </si>
  <si>
    <t>Var</t>
  </si>
  <si>
    <t>LTP 2017</t>
  </si>
  <si>
    <t>Total 2017</t>
  </si>
  <si>
    <t>Total 2018</t>
  </si>
  <si>
    <t>LTP 2018</t>
  </si>
  <si>
    <t>Ajustement 6 - disponible</t>
  </si>
  <si>
    <t>Cost of net financial debt (total)</t>
  </si>
  <si>
    <t>Correction produit et charges financiers : annulation intercos pays</t>
  </si>
  <si>
    <t>Sécurité aux produits et charges financiers sur base E1 (undiscounting engagements sociaux, provisions, coûts de garatntie…)=</t>
  </si>
  <si>
    <t>LTP_2019_V14</t>
  </si>
  <si>
    <t>UK_Input - United Kingdom - Input technical entity</t>
  </si>
  <si>
    <t>SU1091 - B2B BUSINESS  (SSI)</t>
  </si>
  <si>
    <t>SU1092 - B2B GOLDEN TOUCH</t>
  </si>
  <si>
    <t>AUS_Input - Australia - Input technical entity</t>
  </si>
  <si>
    <t>Dividendes versés aux actionnaires</t>
  </si>
  <si>
    <t>NET FINANCIAL DEBT (NFD)</t>
  </si>
  <si>
    <t>VTD_corp</t>
  </si>
  <si>
    <t>Total PAO groupe pour ratio</t>
  </si>
  <si>
    <t>Variance securities vs LY</t>
  </si>
  <si>
    <t>Toral securities out of revenue</t>
  </si>
  <si>
    <t>Difference CAFOP / RESOP</t>
  </si>
  <si>
    <t>LTP 2019</t>
  </si>
  <si>
    <t>LTP 2020</t>
  </si>
  <si>
    <t>CZ_Input - Czech Republic - Input technical entity</t>
  </si>
  <si>
    <t>FR_Input_LTP_Adj - France - Input technical entity LTP Adjustment</t>
  </si>
  <si>
    <t>Period</t>
  </si>
  <si>
    <t>AutoRefresh_Output</t>
  </si>
  <si>
    <t>xServer</t>
  </si>
  <si>
    <t>Server Name :</t>
  </si>
  <si>
    <t>LTP component</t>
  </si>
  <si>
    <t>Legal organization</t>
  </si>
  <si>
    <t>Transdev Total LTP</t>
  </si>
  <si>
    <t>English</t>
  </si>
  <si>
    <t>Calcul</t>
  </si>
  <si>
    <t>TPL1_op_costs</t>
  </si>
  <si>
    <t>TPL1_40</t>
  </si>
  <si>
    <t>TPL1_prov</t>
  </si>
  <si>
    <t>TPL1_other</t>
  </si>
  <si>
    <t>IFRS11</t>
  </si>
  <si>
    <t>RESOP_Bef_MF</t>
  </si>
  <si>
    <t>TPL21_tot</t>
  </si>
  <si>
    <t>CAPEX_Other</t>
  </si>
  <si>
    <t>CAPEX_RS</t>
  </si>
  <si>
    <t>CAPEX_IFRS16</t>
  </si>
  <si>
    <t>IFRS16_Liability_Var2</t>
  </si>
  <si>
    <t>IFRS16_Liability_Var1</t>
  </si>
  <si>
    <t>NFI480_wo</t>
  </si>
  <si>
    <t>PL2103</t>
  </si>
  <si>
    <t>R_TAS</t>
  </si>
  <si>
    <t>TCI1B</t>
  </si>
  <si>
    <t>TCI2</t>
  </si>
  <si>
    <t>GROSS_IND_CAPEX</t>
  </si>
  <si>
    <t>NFI220_OL_FL</t>
  </si>
  <si>
    <t>NFI220_OBS</t>
  </si>
  <si>
    <t>V - KPI &amp; ratios</t>
  </si>
  <si>
    <t>na</t>
  </si>
  <si>
    <t>ROCE new definition (Post Theoritical Tax &amp; MF and Bef IFRIC 12)</t>
  </si>
  <si>
    <t>Theoritical Tax rate</t>
  </si>
  <si>
    <t>Theoritical MF rate</t>
  </si>
  <si>
    <t>EBIT Bef AFO Revenue</t>
  </si>
  <si>
    <t>Theoritical MF -0,90%</t>
  </si>
  <si>
    <t>Result bef TAX</t>
  </si>
  <si>
    <t>Result post theoritical MF &amp; Tax</t>
  </si>
  <si>
    <t>ROCE new definition</t>
  </si>
  <si>
    <t>LTP 2021</t>
  </si>
  <si>
    <t>Autres résultats financiers</t>
  </si>
  <si>
    <t>Qui</t>
  </si>
  <si>
    <t>Augmentation de Capital Colombie</t>
  </si>
  <si>
    <t>Weighting_Current_LTP</t>
  </si>
  <si>
    <t>Weighting_LY_LTP</t>
  </si>
  <si>
    <t>Total</t>
  </si>
  <si>
    <t>Revenue from ordinary activities</t>
  </si>
  <si>
    <t>RESOP before Management fees</t>
  </si>
  <si>
    <t>OPERATING PROFIT</t>
  </si>
  <si>
    <t>PROFIT OR LOSS before Tax</t>
  </si>
  <si>
    <t>NET PROFIT OR LOSS ATTRIBUTABLE TO GROUP</t>
  </si>
  <si>
    <t>OPERATING CASH FLOW (EBITDA)</t>
  </si>
  <si>
    <t>Net Industrial CAPEX</t>
  </si>
  <si>
    <t>Change in operating working capital</t>
  </si>
  <si>
    <t>CHANGE IN NET FINANCIAL DEBT</t>
  </si>
  <si>
    <t>Net Financial CAPEX</t>
  </si>
  <si>
    <t>c'est dans les sécurités allouées et je ne les ai pas reocnduites</t>
  </si>
  <si>
    <t>=</t>
  </si>
  <si>
    <t>ctrl avec onglet TopAdj_Not Allocated</t>
  </si>
  <si>
    <t>FCF</t>
  </si>
  <si>
    <t>A recycler</t>
  </si>
  <si>
    <t>Net CAPEX</t>
  </si>
  <si>
    <t>LY</t>
  </si>
  <si>
    <t>Current LTP</t>
  </si>
  <si>
    <t>Ctrl avec Get Tango</t>
  </si>
  <si>
    <t>EBIT impact of top entries (M€)</t>
  </si>
  <si>
    <t>Liste des ajustements pays et des ajustements Top</t>
  </si>
  <si>
    <t>Growth_plan</t>
  </si>
  <si>
    <t>Anticroissance</t>
  </si>
  <si>
    <t>Sécurité générale CAPEX</t>
  </si>
  <si>
    <t>Topic</t>
  </si>
  <si>
    <t>F_year_2027</t>
  </si>
  <si>
    <t>F_year_2026</t>
  </si>
  <si>
    <t>F_year_2025</t>
  </si>
  <si>
    <t>F_year_2024</t>
  </si>
  <si>
    <t>F_year_2023</t>
  </si>
  <si>
    <t>F_year_2022</t>
  </si>
  <si>
    <t>Growth_Plan</t>
  </si>
  <si>
    <t>Revenue from ordinary activities - Cap à 9MM en fin de plan</t>
  </si>
  <si>
    <t>CAPEX</t>
  </si>
  <si>
    <t>PLT Actual</t>
  </si>
  <si>
    <t>Ajustements à passer</t>
  </si>
  <si>
    <t>EBIT Margin</t>
  </si>
  <si>
    <t>Net Result Margin</t>
  </si>
  <si>
    <t>% du CA enlevé de la croissance</t>
  </si>
  <si>
    <t>Coûts opérationnels excl. FS &amp; éléments non cash</t>
  </si>
  <si>
    <t>Amortissements</t>
  </si>
  <si>
    <t>Tax</t>
  </si>
  <si>
    <t>RESULTAT avant Impôts</t>
  </si>
  <si>
    <t>Intérets</t>
  </si>
  <si>
    <t>Top security on dedicated countries</t>
  </si>
  <si>
    <t>Unallocated growth</t>
  </si>
  <si>
    <t>Total Securities</t>
  </si>
  <si>
    <t>Variance on Top Security vs LY</t>
  </si>
  <si>
    <t>Total Var. vs LY (incl HQ costs on Growth)</t>
  </si>
  <si>
    <t>Total Group</t>
  </si>
  <si>
    <t>Total avant Anticroissance</t>
  </si>
  <si>
    <t>TRANSDEV All</t>
  </si>
  <si>
    <t>Group avant anticroissance</t>
  </si>
  <si>
    <t>Poids de l'anticroissance sur la Croissance du Groupe</t>
  </si>
  <si>
    <t>Total securities &amp; unallocated growth</t>
  </si>
  <si>
    <t>Total Var. vs LY (Excl HQ costs on Growth)</t>
  </si>
  <si>
    <t>LTP_2021_Vc</t>
  </si>
  <si>
    <t>Ajustements Corp de la version présentée en janvier</t>
  </si>
  <si>
    <t>Ajustements Corp de la version présentée en mars</t>
  </si>
  <si>
    <t>[Begin Format Range]</t>
  </si>
  <si>
    <t>D</t>
  </si>
  <si>
    <t>N</t>
  </si>
  <si>
    <t>[End Format Range]</t>
  </si>
  <si>
    <t>z_Str_Var</t>
  </si>
  <si>
    <t>SU3019 - Veolia Transport Algérie</t>
  </si>
  <si>
    <t>Corp_allocation</t>
  </si>
  <si>
    <t>UR_BU - Bus (Urban)</t>
  </si>
  <si>
    <t>SU3034 - Veolia Transport Pilote</t>
  </si>
  <si>
    <t>Transfo_Plan_Disp_Corp</t>
  </si>
  <si>
    <t>UR_LR - Light rail</t>
  </si>
  <si>
    <t>YSU3034 - Veolia Transport Pilote NC</t>
  </si>
  <si>
    <t>ZGP&amp;AP_Country</t>
  </si>
  <si>
    <t>UR_M - Metro</t>
  </si>
  <si>
    <t>SU954 - GOLCONDE SAL</t>
  </si>
  <si>
    <t>Transfo_Plan_Action_Country</t>
  </si>
  <si>
    <t>UR_MM - Multi-modal (Urban)</t>
  </si>
  <si>
    <t>ASIA_Corp_Input - Corporate Asia - Input technical entity</t>
  </si>
  <si>
    <t>ZGP&amp;AP_Corp</t>
  </si>
  <si>
    <t>UR_CY - Cycles sharing</t>
  </si>
  <si>
    <t>SI802 - JV VT RATP</t>
  </si>
  <si>
    <t>Transfo_Plan_Action_Corp</t>
  </si>
  <si>
    <t>UR_CA - Car sharing</t>
  </si>
  <si>
    <t>SI814 - NANJING PUKOU ZHONGBEI BUS</t>
  </si>
  <si>
    <t>Growth_Plan_Orga_Country</t>
  </si>
  <si>
    <t>UR_BO - Boat</t>
  </si>
  <si>
    <t>SI815  - NANJING LUHE ZHONGBEI</t>
  </si>
  <si>
    <t>Growth_Plan_Orga_Corp</t>
  </si>
  <si>
    <t>UR_B2B - BtoB Urban</t>
  </si>
  <si>
    <t>SI820 - BEIJING TRAM</t>
  </si>
  <si>
    <t>Growth_Plan_Ext_Country</t>
  </si>
  <si>
    <t>UR_input - Urban - Input technical activity</t>
  </si>
  <si>
    <t>SI821 - HEFEI</t>
  </si>
  <si>
    <t>Growth_Plan_Ext_Corp</t>
  </si>
  <si>
    <t>OS_AV - Autonomous Vehicles</t>
  </si>
  <si>
    <t>VU1014 - SHH</t>
  </si>
  <si>
    <t>Transfo_Plan_Disp_Country</t>
  </si>
  <si>
    <t>SU_B - Bus/Coach (Suburban)</t>
  </si>
  <si>
    <t>VU1029 - WUHAN</t>
  </si>
  <si>
    <t>SU_H - Heavy Rail (Suburban)</t>
  </si>
  <si>
    <t>VU1073 - CHINA BUS PROJECT</t>
  </si>
  <si>
    <t>SU_MM - Multi-modal (Suburban)</t>
  </si>
  <si>
    <t>VU1074 - CHINA TRAM PROJECT</t>
  </si>
  <si>
    <t>SU_B2B - BtoB Suburban</t>
  </si>
  <si>
    <t>CHN_Input - China - Input technical entity</t>
  </si>
  <si>
    <t>SU_input - Suburban - Input technical activity</t>
  </si>
  <si>
    <t>CHN_Input1 - China - Input technical entity1</t>
  </si>
  <si>
    <t>SD_PA - Paratransit</t>
  </si>
  <si>
    <t>CHN_Input2 - China - Input technical entity2</t>
  </si>
  <si>
    <t>SD_MM - Ambulance</t>
  </si>
  <si>
    <t>CHN_Input3 - China - Input technical entity3</t>
  </si>
  <si>
    <t>SO_input - Subsidized on demand - Input technical activity</t>
  </si>
  <si>
    <t>CHN_Input4 - China - Input technical entity4</t>
  </si>
  <si>
    <t>RC_S - Schools</t>
  </si>
  <si>
    <t>CHN_Input5 - China - Input technical entity5</t>
  </si>
  <si>
    <t>RC_RL - Regular lines</t>
  </si>
  <si>
    <t>SI116 - SHENYANG TRAM</t>
  </si>
  <si>
    <t>RC_CH - Charter / Occasional</t>
  </si>
  <si>
    <t>SI805 - ANQING ZHONGBEI BUS CO., LTD</t>
  </si>
  <si>
    <t>RC_SC - Urban sub contracting</t>
  </si>
  <si>
    <t>SI806 - HUAIBEI ZHONGBEI BUS CO., LTD.</t>
  </si>
  <si>
    <t>RC_SHC - Shared (Regional coach)</t>
  </si>
  <si>
    <t>SI807 - HUAINAN ZHONGBEI BUS CO., LTD</t>
  </si>
  <si>
    <t>RC_B2B - BtoB Regional Coach</t>
  </si>
  <si>
    <t>SI808 - MAANSHAN ZHONGBEI BUS CO., LTD</t>
  </si>
  <si>
    <t>RC_input - Regional Coach - Input technical activity</t>
  </si>
  <si>
    <t>SI816 - MACAU BUS</t>
  </si>
  <si>
    <t>NIC - Long Distance coaches</t>
  </si>
  <si>
    <t>SU3037 - NANJING ZHONGBEI</t>
  </si>
  <si>
    <t>RH - Regional heavy rail</t>
  </si>
  <si>
    <t>HK_Input - Hong Kong - Input technical entity</t>
  </si>
  <si>
    <t>NIH - National / International heavy rail</t>
  </si>
  <si>
    <t>HK_Input1 - Hong Kong - Input technical entity1</t>
  </si>
  <si>
    <t>HRAIL_input - Heavy rail - Input technical activity</t>
  </si>
  <si>
    <t>HK_Input2 - Hong Kong - Input technical entity2</t>
  </si>
  <si>
    <t>OS_MA - Rail Maintenance</t>
  </si>
  <si>
    <t>HK_Input3 - Hong Kong - Input technical entity3</t>
  </si>
  <si>
    <t>FE - Ferries</t>
  </si>
  <si>
    <t>HK_Input4 - Hong Kong - Input technical entity4</t>
  </si>
  <si>
    <t>CO_SR - Single ride</t>
  </si>
  <si>
    <t>HK_Input5 - Hong Kong - Input technical entity5</t>
  </si>
  <si>
    <t>CO_SHR - Shared ride</t>
  </si>
  <si>
    <t>SI809 - Hong Kong Engineering</t>
  </si>
  <si>
    <t>CO_B2B - BtoB Commercial on demand</t>
  </si>
  <si>
    <t>SI810 - VT RATP CHINA</t>
  </si>
  <si>
    <t>CO_input - Commercial on demand - Input technical activity</t>
  </si>
  <si>
    <t>SI825 - VT RATP CONSULTING CO.LTD</t>
  </si>
  <si>
    <t>AT_AS - Airside</t>
  </si>
  <si>
    <t>SU3045 - VEOLIA TRANSPORT CHINA LTD HK</t>
  </si>
  <si>
    <t>AT_LS - Landside</t>
  </si>
  <si>
    <t>SU3047 - HONG KONG TRAMWAYS LIMITED</t>
  </si>
  <si>
    <t>AT_B2B - BtoB Airlines</t>
  </si>
  <si>
    <t>SU3047ME - HONG KONG TRAMWAYS LIMITED (MEE)</t>
  </si>
  <si>
    <t>AT_input - Airport transportation - Input technical activity</t>
  </si>
  <si>
    <t>SI817 - DEHLI AIRPORT</t>
  </si>
  <si>
    <t>OS_AS - Airport services</t>
  </si>
  <si>
    <t>SI818 - GURGAON</t>
  </si>
  <si>
    <t>OS_CO - Consulting/AMO</t>
  </si>
  <si>
    <t>VU1032 - HYDERADAD</t>
  </si>
  <si>
    <t>OS_IS - Intermodality services</t>
  </si>
  <si>
    <t>VU1090 - PROJECT BUS INDIA (INR)</t>
  </si>
  <si>
    <t>OS_DS - Digital services</t>
  </si>
  <si>
    <t>IN_Input - India - Input technical entity</t>
  </si>
  <si>
    <t>OS_D - Diagnosis</t>
  </si>
  <si>
    <t>IN_Input1 - India - Input technical entity1</t>
  </si>
  <si>
    <t>OS_CC - Call centers / brokerage</t>
  </si>
  <si>
    <t>IN_Input2 - India - Input technical entity2</t>
  </si>
  <si>
    <t>OS_TA - Travel agency</t>
  </si>
  <si>
    <t>IN_Input3 - India - Input technical entity3</t>
  </si>
  <si>
    <t>OS_PR - Purchase for resale</t>
  </si>
  <si>
    <t>IN_Input4 - India - Input technical entity4</t>
  </si>
  <si>
    <t>OS_MAAS - MaaS</t>
  </si>
  <si>
    <t>IN_Input5 - India - Input technical entity5</t>
  </si>
  <si>
    <t>OS_input - Other Services - Input technical activity</t>
  </si>
  <si>
    <t>SI801 - METRO ONE OPERATION</t>
  </si>
  <si>
    <t>STA_PK - Car park</t>
  </si>
  <si>
    <t>SU3030 - VTR INDIA</t>
  </si>
  <si>
    <t>STA_VO - Roads</t>
  </si>
  <si>
    <t>YSI801 - METRO ONE OPERATION NC</t>
  </si>
  <si>
    <t>STA_HO - Parking Holding</t>
  </si>
  <si>
    <t>IND_Input - Indonesia - Input technical entity</t>
  </si>
  <si>
    <t>STA_CTRL - Parking Control</t>
  </si>
  <si>
    <t>IND_Input1 - Indonesia - Input technical entity1</t>
  </si>
  <si>
    <t>HO - Holding</t>
  </si>
  <si>
    <t>IND_Input2 - Indonesia - Input technical entity2</t>
  </si>
  <si>
    <t>NA - Not affected</t>
  </si>
  <si>
    <t>IND_Input3 - Indonesia - Input technical entity3</t>
  </si>
  <si>
    <t>Reject_Data - Reject</t>
  </si>
  <si>
    <t>IND_Input4 - Indonesia - Input technical entity4</t>
  </si>
  <si>
    <t>IND_Input5 - Indonesia - Input technical entity5</t>
  </si>
  <si>
    <t>VU1005 - PROJET BUS KOREA</t>
  </si>
  <si>
    <t>KR_Input - South Korea - Input technical entity</t>
  </si>
  <si>
    <t>KR_Input1 - South Korea - Input technical entity1</t>
  </si>
  <si>
    <t>KR_Input2 - South Korea - Input technical entity2</t>
  </si>
  <si>
    <t>KR_Input3 - South Korea - Input technical entity3</t>
  </si>
  <si>
    <t>KR_Input4 - South Korea - Input technical entity4</t>
  </si>
  <si>
    <t>KR_Input5 - South Korea - Input technical entity5</t>
  </si>
  <si>
    <t>SI811 - VT RATP KOREA</t>
  </si>
  <si>
    <t>SU3032 - VEOLIA TRANSPORT KOREA</t>
  </si>
  <si>
    <t>SU3032ME - TRANSDEV  KOREA (MEE)</t>
  </si>
  <si>
    <t>SU3046 - SEOUL LINE 9</t>
  </si>
  <si>
    <t>YSU3046 - SEOUL LINE 9 NC</t>
  </si>
  <si>
    <t>SI822 - MANILLE O&amp;M LINE 1 &amp; 3</t>
  </si>
  <si>
    <t>PH_Input - Philippines - Input technical entity</t>
  </si>
  <si>
    <t>TH_Input - Thailand - Input technical entity</t>
  </si>
  <si>
    <t>TH_Input1 - Thailand - Input technical entity1</t>
  </si>
  <si>
    <t>TH_Input2 - Thailand - Input technical entity2</t>
  </si>
  <si>
    <t>TH_Input3 - Thailand - Input technical entity3</t>
  </si>
  <si>
    <t>TH_Input4 - Thailand - Input technical entity4</t>
  </si>
  <si>
    <t>TH_Input5 - Thailand - Input technical entity5</t>
  </si>
  <si>
    <t>IS_Input - Israel - Input technical entity</t>
  </si>
  <si>
    <t>SU985 - Veolia Transportation Israel ltd</t>
  </si>
  <si>
    <t>SU986 - CONNEX TRANSPORTATION ISRAEL</t>
  </si>
  <si>
    <t>SU987 - Connex Jerusalem (Light Train) Ltd</t>
  </si>
  <si>
    <t>YSU985 - Veolia Transportation Israel ltd NC</t>
  </si>
  <si>
    <t>SI851 - STAREO</t>
  </si>
  <si>
    <t>VU1071 - DEV TRAM AFRIQUE</t>
  </si>
  <si>
    <t>MR_Input - Morocco - Input technical entity</t>
  </si>
  <si>
    <t>MR_Reject - Morocco - Rejects</t>
  </si>
  <si>
    <t>S7599 - TRAMWAY DE RABAT</t>
  </si>
  <si>
    <t>SU3033 - VT MAROC</t>
  </si>
  <si>
    <t>XU040 - IFR16 Morocco</t>
  </si>
  <si>
    <t>YSU3033 - VT MAROC (NC)</t>
  </si>
  <si>
    <t>AMEA_Input1 - AMEA Project 1</t>
  </si>
  <si>
    <t>AMEA_Input2 - AMEA Project 2</t>
  </si>
  <si>
    <t>AMEA_Input3 - AMEA Project 3</t>
  </si>
  <si>
    <t>AMEA_Input4 - AMEA Project 4</t>
  </si>
  <si>
    <t>AMEA_Input5 - AMEA Project 5</t>
  </si>
  <si>
    <t>AMEA_Input6 - AMEA Project 6</t>
  </si>
  <si>
    <t>AMEA_Input7 - AMEA Project 7</t>
  </si>
  <si>
    <t>AMEA_Input8 - AMEA Project 8</t>
  </si>
  <si>
    <t>S7632 - TRANSDEV NEW SOUTH WALES PTY</t>
  </si>
  <si>
    <t>SU956 - Connex Management Australia Pty Ltd</t>
  </si>
  <si>
    <t>SU961 - ACN 087 528 774 Pty Ltd</t>
  </si>
  <si>
    <t>VU1097 - GROWTH - AUSTRALIA</t>
  </si>
  <si>
    <t>S7656 - BRISBANE FERRIES</t>
  </si>
  <si>
    <t>S7857 - TDV TSL (BRISBANE) - IG</t>
  </si>
  <si>
    <t>S7626 - TRANSDEV AUSTRALIA</t>
  </si>
  <si>
    <t>S7627 - TRANSDEV VICTORIA</t>
  </si>
  <si>
    <t>S7628 - METROLINK</t>
  </si>
  <si>
    <t>S7653 - QUEENSLAND</t>
  </si>
  <si>
    <t>S7858 - TSL - IG</t>
  </si>
  <si>
    <t>SU955 - VEOLIA TRANSPORT AUSTRALASIA P/L.</t>
  </si>
  <si>
    <t>SU960 - Connex Melbourne Pty Ltd</t>
  </si>
  <si>
    <t>SU962 - MAINCO Melbourne Pty Ltd</t>
  </si>
  <si>
    <t>SI796 - VIVO CONNECT PTY LTD</t>
  </si>
  <si>
    <t>SI797 - BUSLINK VIVO PTY LTD</t>
  </si>
  <si>
    <t>S7856 - TNSW-IG</t>
  </si>
  <si>
    <t>SU964 - Veolia Transport NSW P/L</t>
  </si>
  <si>
    <t>SI165 - TRANSDEV MAINTENANCE SERVICES PTY LTD</t>
  </si>
  <si>
    <t>SI185 - TRANSDEV LINK  PTY LTD</t>
  </si>
  <si>
    <t>SU973 - Veolia Transport Sydney P/L</t>
  </si>
  <si>
    <t>SI247 - Transdev Eastern Beaches Pty Ltd</t>
  </si>
  <si>
    <t>SU978 - VT QUEENSLAND PTY LTD</t>
  </si>
  <si>
    <t>S7859 - VEOLIA SYDNEY FERRIES</t>
  </si>
  <si>
    <t>SI180 - TRANSDEV SYDNEY FERRIES PTY LTD (2)</t>
  </si>
  <si>
    <t>SI795 - HARBOUR CITY FERRIES</t>
  </si>
  <si>
    <t>SI795IG - HARBOUR CITY FERRIES PTY LTD</t>
  </si>
  <si>
    <t>AUS_Input_LTP_Adj - Australia - Input technical entity LTP Adjustment</t>
  </si>
  <si>
    <t>VU1072 - CROISSANCE PACIFIQUE</t>
  </si>
  <si>
    <t>XU020 - IFR16 Bus Australasia</t>
  </si>
  <si>
    <t>XU021 - IFR16 On Demand Australasia</t>
  </si>
  <si>
    <t>XU023 - IFR16 Ferries Australasia</t>
  </si>
  <si>
    <t>XU024 - IFR16 Holding Australasia</t>
  </si>
  <si>
    <t>SU977 - Veolia Transport Perth P/L</t>
  </si>
  <si>
    <t>SU966 - VEOLIA TRANSPORT WA</t>
  </si>
  <si>
    <t>SI114 - VTD MELBOURNE</t>
  </si>
  <si>
    <t>SI223 - Great River City Light Rail Pty Ltd</t>
  </si>
  <si>
    <t>AUS_NZ_Reject - Australia_New Zealand Reject</t>
  </si>
  <si>
    <t>NZ_Input - New Zealand - Input technical entity</t>
  </si>
  <si>
    <t>NZ_Input_LTP_Adj - New Zealand - Input technical entity LTP Adjustment</t>
  </si>
  <si>
    <t>SI126 - Transdev New Zealand</t>
  </si>
  <si>
    <t>SI145 - Transdev Wellington</t>
  </si>
  <si>
    <t>SI231 - Howick and Eastern Buses Limited</t>
  </si>
  <si>
    <t>SI234 - Mana Coach Services Limited</t>
  </si>
  <si>
    <t>SU976 - Veolia Transport Auckland P/L</t>
  </si>
  <si>
    <t>VU1100 - GROWTH NEW ZEALAND</t>
  </si>
  <si>
    <t>XU022 - IFR16 Rail Australasia</t>
  </si>
  <si>
    <t>YSI233 - Mana Coach Holdings Limited</t>
  </si>
  <si>
    <t>VU1047 - GROWTH - BELGIUM</t>
  </si>
  <si>
    <t>BEL_Input - Belgium - Input technical entity</t>
  </si>
  <si>
    <t>SUS2152 - VEOLIA TRANSPORT BELGIUM NV</t>
  </si>
  <si>
    <t>S7735 - CONNEXXION</t>
  </si>
  <si>
    <t>S7795 - T.TAXIS &amp; AMBULANCES - CXX</t>
  </si>
  <si>
    <t>S7968 - DE GROOTH VERVOER BV</t>
  </si>
  <si>
    <t>VU1096 - GROWTH - NL - CONNEXXION</t>
  </si>
  <si>
    <t>S7796 - PT</t>
  </si>
  <si>
    <t>S7983 - CXX AML MATERIEEL B.V.</t>
  </si>
  <si>
    <t>XU025 - IFR16 PT Netherlands</t>
  </si>
  <si>
    <t>Neth_Cxx Consolidated_Input - Cxx Consolidated - Input technical entity</t>
  </si>
  <si>
    <t>Neth_Cxx_Input - Connexxion NL - Input technical entity</t>
  </si>
  <si>
    <t>S7799 - Ambulance</t>
  </si>
  <si>
    <t>S7954 - WKA ZEELAND</t>
  </si>
  <si>
    <t>S7980 - STAN ECOZORG B.V.</t>
  </si>
  <si>
    <t>S7984 - KROON ARBOZAKEN B.V.</t>
  </si>
  <si>
    <t>XU027 - IFR16 Ambulance Netherlands</t>
  </si>
  <si>
    <t>S7801 - HQ</t>
  </si>
  <si>
    <t>XU028 - IFR16 Holding Netherlands</t>
  </si>
  <si>
    <t>S7797 - Taxis</t>
  </si>
  <si>
    <t>S7798 - Tours</t>
  </si>
  <si>
    <t>S7981 - CONNEXXION ZORGVERVOER B.V.</t>
  </si>
  <si>
    <t>S7982 - CONNEXXION ZORGVERVOER ZUID HOLLAND B.V.</t>
  </si>
  <si>
    <t>XU026 - IFR16 Taxi Netherlands</t>
  </si>
  <si>
    <t>NL_TM1_Reject - The Netherlands TM1 Reject</t>
  </si>
  <si>
    <t>S7741 - TBC HOLDING B.V</t>
  </si>
  <si>
    <t>SUS2104 - Personenvervoer West-Nederland BV</t>
  </si>
  <si>
    <t>NETH_Other_Input - TBCH - Input technical entity</t>
  </si>
  <si>
    <t>S7741A - TBC HOLDING B.V.</t>
  </si>
  <si>
    <t>SUS2102 - Omnitax BV</t>
  </si>
  <si>
    <t>SUS2103 - VEOLIA TRANSPORT NEDERLAND PV B.V.</t>
  </si>
  <si>
    <t>SUS2111 - Stadsbus Groep Maastricht NV</t>
  </si>
  <si>
    <t>SUS2113 - Stadsbus Maastricht Participaties BV</t>
  </si>
  <si>
    <t>SUS2115 - VT LIMBURG PERSONEELSVOORZIENING B.V.</t>
  </si>
  <si>
    <t>TDNL_Input - TDNL - Input technical entity</t>
  </si>
  <si>
    <t>NL_EXACT_Reject - The Netherlands EXACT  Reject</t>
  </si>
  <si>
    <t>SUS2097 - VEOLIA TRANSPORT RAIL B.V.</t>
  </si>
  <si>
    <t>SUS2112 - VEOLIA TRANSPORT LIMBURG B.V.</t>
  </si>
  <si>
    <t>SUS2114 - VEOLIA TRANSPORT LIMBURG BUS B.V.</t>
  </si>
  <si>
    <t>S7803 - CXX HQ VTNL</t>
  </si>
  <si>
    <t>S7804 - CXX LIMBURG VTNL</t>
  </si>
  <si>
    <t>S7805 - CXX PT HAAGLANDEN VTNL</t>
  </si>
  <si>
    <t>S7806 - CXX TAXI VTNL</t>
  </si>
  <si>
    <t>SU2096 - VEOLIA TRANSPORT NEDERLAND HOLDING B.V.</t>
  </si>
  <si>
    <t>SUS2098 - VEOLIA TRANSPORT BRABANT N.V.</t>
  </si>
  <si>
    <t>SUS2100 - Continental Breda BV</t>
  </si>
  <si>
    <t>SUS2105 - Personenvervoer Zuid-Nederland BV</t>
  </si>
  <si>
    <t>SUS2108 - Taxi Centrale Midden-Brabant BV</t>
  </si>
  <si>
    <t>SUS2117 - VEOLIA TRANSPORT LIMBURG TOUR B.V.</t>
  </si>
  <si>
    <t>SUS2118 - VEOLIA TRANSPORT NEDERLAND O.V. B.V.</t>
  </si>
  <si>
    <t>SUS2122 - VEOLIA TRANSPORT FAST FERRIES B.V.</t>
  </si>
  <si>
    <t>SUS2101 - VEOLIA TRANSPORT NEDERLAND BEHEER B.V.</t>
  </si>
  <si>
    <t>SUS2106 - Rolgoed BV</t>
  </si>
  <si>
    <t>SUS2107 - Sieswerda Taxi´s BV</t>
  </si>
  <si>
    <t>VU1048 - GROWTH - NL - VTNL</t>
  </si>
  <si>
    <t>VTNL_Input - VTNL - Input technical entity</t>
  </si>
  <si>
    <t>SI520 - CSAD HAVIROV A.S</t>
  </si>
  <si>
    <t>SI521 - CSAD KARVINA  A.S</t>
  </si>
  <si>
    <t>SI522 - CSAD FRYDEK MYSTEK A.S</t>
  </si>
  <si>
    <t>SI523 - BUS MANAGEMENT S.R.O</t>
  </si>
  <si>
    <t>SUS2180 - Connex CR s.r.o.</t>
  </si>
  <si>
    <t>SUS2181 - VEOLIA TRANSPORT MORAVA A.S.</t>
  </si>
  <si>
    <t>SUS2182 - VEOLIA TRANSPORT VYCHODNI CECHY A.S.</t>
  </si>
  <si>
    <t>SUS2183 - Bus Slezsko</t>
  </si>
  <si>
    <t>SUS2184 - VEOLIA TRANSPORT PRAHA S.R.O.</t>
  </si>
  <si>
    <t>SUS2185 - Connex Ceska Zeleznicni</t>
  </si>
  <si>
    <t>SUS2186 - Connex Pribram</t>
  </si>
  <si>
    <t>SUS2189 - Veolia Transport Ceská republika a.s</t>
  </si>
  <si>
    <t>SUS2700 - VEOLIA TRANSPORT TEPLICE S.R.O.</t>
  </si>
  <si>
    <t>SUS2701 - ORLOBUS</t>
  </si>
  <si>
    <t>VU1036 - GROWTH CZECH REPUBLIC</t>
  </si>
  <si>
    <t>SI516 - TRANSDEV MORAVA</t>
  </si>
  <si>
    <t>SI517 - TRANSDEV CESKA REPUBLIKA S.R.O</t>
  </si>
  <si>
    <t>SI524 - ANEXIA BUS S.R.O</t>
  </si>
  <si>
    <t>VU1093 - GROWTH CZECH REPUBLIC 1</t>
  </si>
  <si>
    <t>XU035 - IFR16 Czech Republic</t>
  </si>
  <si>
    <t>SI525 - AUDIS BUS</t>
  </si>
  <si>
    <t>DE_Reject - DE Reject</t>
  </si>
  <si>
    <t>GE_Reject - Germany Reject</t>
  </si>
  <si>
    <t>S7655 - EURAILCO GMBH</t>
  </si>
  <si>
    <t>S7657 - TRANSREGIO</t>
  </si>
  <si>
    <t>S7719 - TRANSDEV-SZ</t>
  </si>
  <si>
    <t>S7800 - VWS</t>
  </si>
  <si>
    <t>S7875 - EURAILCO GMBH NEW</t>
  </si>
  <si>
    <t>S7959 - DILLS REISEN</t>
  </si>
  <si>
    <t>S7967 - TD-SZ</t>
  </si>
  <si>
    <t>SU2003 - PVM</t>
  </si>
  <si>
    <t>SU2006 - SVP</t>
  </si>
  <si>
    <t>SU932 - VVK</t>
  </si>
  <si>
    <t>SU946 - Regiobus Gütersloh GmbH</t>
  </si>
  <si>
    <t>S7958 - AWV</t>
  </si>
  <si>
    <t>S7960 - MVB</t>
  </si>
  <si>
    <t>S7961 - NZM</t>
  </si>
  <si>
    <t>S7962 - RMVB</t>
  </si>
  <si>
    <t>S7963 - VLD</t>
  </si>
  <si>
    <t>S7964 - VREM</t>
  </si>
  <si>
    <t>S7965 - VRL</t>
  </si>
  <si>
    <t>S7966 - VRW</t>
  </si>
  <si>
    <t>SI118 - PALATINA BUS WORMS GMBH</t>
  </si>
  <si>
    <t>SI504 - Transdev Süd-West GmbH</t>
  </si>
  <si>
    <t>SI506 - Transdev Ostwestfalen GmbH</t>
  </si>
  <si>
    <t>SI507 - Transdev Service West GmbH</t>
  </si>
  <si>
    <t>SI512 - WURTTEMBERGISCHE BUS-GESELLSCHAFT GMBH</t>
  </si>
  <si>
    <t>SI513 - Transdev Nord Gmbh</t>
  </si>
  <si>
    <t>SU2004 - RVB NF</t>
  </si>
  <si>
    <t>SU2038 - Bustouristik Tonne GmbH</t>
  </si>
  <si>
    <t>SU571A - Transdev Rheinland GmbH</t>
  </si>
  <si>
    <t>SU573 - Taeter Tours GmbH</t>
  </si>
  <si>
    <t>SU574 - HaBus GmbH Verkehrsbetriebe</t>
  </si>
  <si>
    <t>SU575 - Rhein Bus Verkehrsbetrieb GmbH</t>
  </si>
  <si>
    <t>SU576 - Saxbus Eilenburger Busverkehr GmbH</t>
  </si>
  <si>
    <t>SU577 - West Bus GmbH</t>
  </si>
  <si>
    <t>SU726 - NVB</t>
  </si>
  <si>
    <t>SU740A - Transdev Stadt GmbH</t>
  </si>
  <si>
    <t>SU741 - Transdev Rhein-Main GmbH</t>
  </si>
  <si>
    <t>SU746 - Alpina Immobilien</t>
  </si>
  <si>
    <t>SU749 - Transdev West GmbH</t>
  </si>
  <si>
    <t>SU906 - HVG</t>
  </si>
  <si>
    <t>SU910 - Nassausische Verkehrsgesellschaft</t>
  </si>
  <si>
    <t>SU911 - OVR</t>
  </si>
  <si>
    <t>SU913 - Schaumburger Verkehrs-GmbH</t>
  </si>
  <si>
    <t>SU915 - Transdev Niedersachsen/Westfalen GmbH</t>
  </si>
  <si>
    <t>SU918 - Palatinabus</t>
  </si>
  <si>
    <t>SU923 - SSH</t>
  </si>
  <si>
    <t>SU926 - Verkehrsgesellschaft Görlitz GmbH</t>
  </si>
  <si>
    <t>SU944 - Niederschlesische Verkehrsgesellschaft mbH</t>
  </si>
  <si>
    <t>SU949 - Griensteidl GmbH</t>
  </si>
  <si>
    <t>YSU925 - Schaumburger Bus-Service GmbH</t>
  </si>
  <si>
    <t>VU1012 - Croissance Allemagne Bus</t>
  </si>
  <si>
    <t>VU1101 - Allemagne Technical Closing</t>
  </si>
  <si>
    <t>XU017 - IFR16 Bus Germany</t>
  </si>
  <si>
    <t>VU1010 - GROWTH TICKETING</t>
  </si>
  <si>
    <t>SU586C - Transdev GmbH</t>
  </si>
  <si>
    <t>VU1079 - CROISSANCE ALLEMAGNE AMBULANCE</t>
  </si>
  <si>
    <t>XU019 - IFR16 Holding Germany</t>
  </si>
  <si>
    <t>SI530 - EMPBEN PORTFOLIO - GERMANY</t>
  </si>
  <si>
    <t>GER_Input - Germany - Input technical entity</t>
  </si>
  <si>
    <t>RV_Input - Rhenus Veniro - Input technical entity</t>
  </si>
  <si>
    <t>SI254 - Transdev SE&amp;Co KG</t>
  </si>
  <si>
    <t>SI255 - Eisenbahn Verkehrs Service Gesellschaft mbH</t>
  </si>
  <si>
    <t>SI256 - Eurobus Verkehrs-Service GmbH</t>
  </si>
  <si>
    <t>SI257 - Stendalbus GmbH</t>
  </si>
  <si>
    <t>SI258 - Freiberger Eisenbahngesellschaft mbH</t>
  </si>
  <si>
    <t>SI259 - Kraftverkehrsgesellschaft Dreiländereck mbH</t>
  </si>
  <si>
    <t>SI260 - Martin Becker GmbH &amp; Co. KG</t>
  </si>
  <si>
    <t>SI261 - Verwaltungsgesellschaft der Firma Martin Becker mbH</t>
  </si>
  <si>
    <t>SI262 - MB Moselbahn Verkehrsgesellschaft mbH</t>
  </si>
  <si>
    <t>SI263 - OSL Bus GmbH</t>
  </si>
  <si>
    <t>SI264 - Regionalbus West GmbH</t>
  </si>
  <si>
    <t>SI265 - Regionalbus Oberlausitz GmbH</t>
  </si>
  <si>
    <t>SI266 - Regionalverkehr Westsachsen GmbH</t>
  </si>
  <si>
    <t>SI267 - mobus Märkisch-Oderland Bus GmbH</t>
  </si>
  <si>
    <t>SI268 - Verkehrsgesellschaft mbH, Bad Kreuznach</t>
  </si>
  <si>
    <t>SI269 - Stadtbus Bad Kreuznach GmbH</t>
  </si>
  <si>
    <t>SI270 - Verkehrsgesellschaft Zweibrücken GmbH</t>
  </si>
  <si>
    <t>SI271 - Stadtbus Zweibrücken GmbH</t>
  </si>
  <si>
    <t>SI272 - VIO Verkehrsgesellschaft Idar-Oberstein mbH</t>
  </si>
  <si>
    <t>SI273 - Verkehrsbetriebe Minden-Ravensberg GmbH i. L.</t>
  </si>
  <si>
    <t>SI274 - Eurobus Verkehrs-Service Gmbh Westfalen I.L</t>
  </si>
  <si>
    <t>SI275 - REV Regionale Europäische Verkehrsgesellschaft mbH</t>
  </si>
  <si>
    <t>SI276 - ARGE PRIGNITZBUS</t>
  </si>
  <si>
    <t>SI282 - TRANSDEV VERWALTUNGS SE</t>
  </si>
  <si>
    <t>VU1099 - RETHMANN RHENUS VENIRO</t>
  </si>
  <si>
    <t>YSI275 - REV Regionale Europäische Verkehrsgesellschaft mbH NC</t>
  </si>
  <si>
    <t>YSI276 - ARGE PRIGNITZBUS NC</t>
  </si>
  <si>
    <t>S7877 - TRANSREGIO NEW</t>
  </si>
  <si>
    <t>SI503 - OBERLANDBAHN FAHRZEUGBEREITSTELLUNGSGMBH</t>
  </si>
  <si>
    <t>SI508 - TRANSDEV MITTELDEUTSCHLAND GMBH</t>
  </si>
  <si>
    <t>SI510 - TRANSDEV VERTRIEB GMBH</t>
  </si>
  <si>
    <t>SI511 - TRANSDEV BAHN GMBH</t>
  </si>
  <si>
    <t>SI518 - Everride GmbH</t>
  </si>
  <si>
    <t>SI519 - TRANSDEV HANNOVER</t>
  </si>
  <si>
    <t>SU2034 - MoveOn Telematic Service</t>
  </si>
  <si>
    <t>SU2037 - Transdev Personalservice GmbH</t>
  </si>
  <si>
    <t>SU572 - Transdev Service GmbH</t>
  </si>
  <si>
    <t>SU900 - Transdev Regio GmbH</t>
  </si>
  <si>
    <t>SU901A - Bayerische Oberlandbahn GmbH</t>
  </si>
  <si>
    <t>SU916 - WEG</t>
  </si>
  <si>
    <t>SU920 - OLA</t>
  </si>
  <si>
    <t>SU920A - EWG</t>
  </si>
  <si>
    <t>SU921 - NOB</t>
  </si>
  <si>
    <t>SU922 - NordWESTBAHN GmbH</t>
  </si>
  <si>
    <t>SU931 - Transdev Regio Ost GmbH</t>
  </si>
  <si>
    <t>SU933 - Netlog</t>
  </si>
  <si>
    <t>SU934 - Bayerische Regiobahn GmbH</t>
  </si>
  <si>
    <t>SU940 - Transdev Östereich GmbH</t>
  </si>
  <si>
    <t>SU942 - Transdev Sachsen-Anhalt GmbH</t>
  </si>
  <si>
    <t>SU993 - KSI GmbH &amp; Co. KG Augsburg</t>
  </si>
  <si>
    <t>SU994 - KSA Verwaltungs GmbH Augsburg</t>
  </si>
  <si>
    <t>VU1078 - Croissance Allemagne Train</t>
  </si>
  <si>
    <t>XU018 - IFR16 Rail Germany</t>
  </si>
  <si>
    <t>YSI519 - Transdev Hannover (NC)</t>
  </si>
  <si>
    <t>CR_Input - Croatia - Input technical entity</t>
  </si>
  <si>
    <t>SUS3000 - VEOLIA TRANSPORT HRVATSKA D.O.O</t>
  </si>
  <si>
    <t>SUS3001 - Panturist d.d.</t>
  </si>
  <si>
    <t>SUS2260 - Veolia Transport Hungary k.f.t</t>
  </si>
  <si>
    <t>SUS2354 - LLC PEOPLE TRAVEL GROUP MOSCOW</t>
  </si>
  <si>
    <t>SER_Input - Serbia - Input technical entity</t>
  </si>
  <si>
    <t>SUS3030 - VEOLIA TRANSPORT LITAS A.D.</t>
  </si>
  <si>
    <t>SUS3031 - VEOLIA TRANSPORT LUV D.O.O.</t>
  </si>
  <si>
    <t>SLV_Input - Slovenia - Input technical entity</t>
  </si>
  <si>
    <t>SUS2250 - Veolia Transport Stajerska d.d.</t>
  </si>
  <si>
    <t>SUS2251 - Veolia Transport Dolenjska in Primorska</t>
  </si>
  <si>
    <t>SUS2252 - Veolia Transport Ljubljana d.d.</t>
  </si>
  <si>
    <t>VU1037 - GROWTH SLOVENIA</t>
  </si>
  <si>
    <t>SU941 - Veolia Transport Central Europe GmbH</t>
  </si>
  <si>
    <t>SUS2300 - VEOLIA TRANSPORT SERVICES S.R.O</t>
  </si>
  <si>
    <t>SUS2301 - VEOLIA TRANSPORT NITRA A.S</t>
  </si>
  <si>
    <t>SLK_Input - Slovakia - Input technical entity</t>
  </si>
  <si>
    <t>VU1038 - GROWTH SLOVAKIA BUS</t>
  </si>
  <si>
    <t>VU1098 - GROWTH SLOVAKIA HOLDING</t>
  </si>
  <si>
    <t>SI529 - TD TRANSPORT SK  S.R.O.</t>
  </si>
  <si>
    <t>SI528 - TD TRANSPORT S.R.O.</t>
  </si>
  <si>
    <t>POL_Input - Poland - Input technical entity</t>
  </si>
  <si>
    <t>VU1035 - GROWTH POLAND</t>
  </si>
  <si>
    <t>SUS2190B - VEOLIA TRANSPORT POLSKA SP. Z O.O.</t>
  </si>
  <si>
    <t>SUS2191 - VEOLIA TRANSPORT SP. Z O.O.</t>
  </si>
  <si>
    <t>SUS2192 - VEOLIA TRANSPORT PODKARPACIE SP. Z O.O.</t>
  </si>
  <si>
    <t>SUS2193 - PKS Connex Sanok sp.z.o.o.</t>
  </si>
  <si>
    <t>SUS2194 - ZKM VEOLIA TRANSPORT TCZEW SP. Z O.O.</t>
  </si>
  <si>
    <t>SUS2290 - VEOLIA TRANSPORT OPOLSZCZYZNA SP. Z O.O.</t>
  </si>
  <si>
    <t>SUS2291 - VEOLIA TRANSPORT KUJAWY SP. Z O.O.</t>
  </si>
  <si>
    <t>SUS2292 - VEOLIA TRANSPORT BIESZCZADY SP. Z O.O.</t>
  </si>
  <si>
    <t>SUS2293 - VEOLIA TRANSPORT POMORZE SP. Z O.O.</t>
  </si>
  <si>
    <t>SUS3006 - VEOLIA TRANSPORT MAZURY SP. Z O.O.</t>
  </si>
  <si>
    <t>SI793 - VEOLIA TRANSDEV CANADA INC</t>
  </si>
  <si>
    <t>SI799 - TRANSDEV QUEBEC INC</t>
  </si>
  <si>
    <t>SI278 - Voyago</t>
  </si>
  <si>
    <t>SI283 - ONTARIO LIMITED Real Estate</t>
  </si>
  <si>
    <t>SI284 - VOYAGEUR PATIENT TRANSFER SERVICES INC</t>
  </si>
  <si>
    <t>SI285 - CHECKER LIMOUSINE INC</t>
  </si>
  <si>
    <t>SI286 - ONTARIO LIMITED Transport</t>
  </si>
  <si>
    <t>SI764 - VEOLIA TRANSPORTATION SERVICES CANADA INC</t>
  </si>
  <si>
    <t>SU1213 - YORK BRT</t>
  </si>
  <si>
    <t>SI828 - TRANSDEV HURONTARIO EQUITY HOLDING</t>
  </si>
  <si>
    <t>SI829 - MOBILINX HURONTARIO SERVICES</t>
  </si>
  <si>
    <t>CAN_Input - Canada - Input technical entity</t>
  </si>
  <si>
    <t>CAN_Input_LTP_Adj - Canada - Input technical entity LTP Adjustment</t>
  </si>
  <si>
    <t>CAN_Reject - CAN Reject</t>
  </si>
  <si>
    <t>XU008 - IFR16 Québec</t>
  </si>
  <si>
    <t>XU009 - IFR16 Ontario</t>
  </si>
  <si>
    <t>S7729 - TRANSDEV CANADA INC</t>
  </si>
  <si>
    <t>S7730 - LIMOCAR</t>
  </si>
  <si>
    <t>S7746 - AUGER INC.</t>
  </si>
  <si>
    <t>SU1200 - VT CANADA INC</t>
  </si>
  <si>
    <t>SU1202 - Autobus Boulais Ltee</t>
  </si>
  <si>
    <t>SU1203 - VT QUEBEC INC</t>
  </si>
  <si>
    <t>VU1069 - CROISSANCE CANADA</t>
  </si>
  <si>
    <t>VU1007 - Growth Canada</t>
  </si>
  <si>
    <t>SI117 - CAMELBACK</t>
  </si>
  <si>
    <t>SI290 - TRANSDEV ALTERNATIVE SERVICES INC</t>
  </si>
  <si>
    <t>XU004 - IFR16 B to B US</t>
  </si>
  <si>
    <t>XU042 - IFR16 Golden Touch</t>
  </si>
  <si>
    <t>OnDemand_Input - On demand - Input technical entity</t>
  </si>
  <si>
    <t>SI120 - SPLIT</t>
  </si>
  <si>
    <t>SI121 - AJELO</t>
  </si>
  <si>
    <t>SU1070 - Veolia Transportation on Demand Inc.</t>
  </si>
  <si>
    <t>SU1080 - Super Shuttle International Inc.</t>
  </si>
  <si>
    <t>XU006 - IFR16 Super Shuttle US</t>
  </si>
  <si>
    <t>SU1071 - Supertaxi, Inc.</t>
  </si>
  <si>
    <t>XU005 - IFR16 Super Taxi US</t>
  </si>
  <si>
    <t>Intelliride_Input - Intelliride Input technical entity</t>
  </si>
  <si>
    <t>SI800 - INTELLIRIDE LLC</t>
  </si>
  <si>
    <t>XU003 - IFR16 Intelliride US</t>
  </si>
  <si>
    <t>SI760 - VEOLIA TRANSPORTATION SERVICES (RAIL)</t>
  </si>
  <si>
    <t>SU1053 - MBCRC</t>
  </si>
  <si>
    <t>SU1054 - Connex Railroad llc</t>
  </si>
  <si>
    <t>US_RAIL_Input - US Rail (Input)</t>
  </si>
  <si>
    <t>XU002 - IFR16 Rail US</t>
  </si>
  <si>
    <t>SU1052 - VEOLIA TRANSPORTATION SERVICES (TRANSIT)</t>
  </si>
  <si>
    <t>Transit_Input - Transit - Input technical entity</t>
  </si>
  <si>
    <t>XU001 - IFR16 Transit US</t>
  </si>
  <si>
    <t>VU1004 - RED TOP TAXI</t>
  </si>
  <si>
    <t>VU1015 - eCAR Growth</t>
  </si>
  <si>
    <t>VU1016 - GROWTH-OTHER VTOD</t>
  </si>
  <si>
    <t>VU1095 - GROWTH - USA</t>
  </si>
  <si>
    <t>US_JDE_Reject - United States JDE  Reject</t>
  </si>
  <si>
    <t>US_ORACLE_Reject - United States ORACLE  Reject</t>
  </si>
  <si>
    <t>Corporate_US_Input - Corporate US Input technical entity</t>
  </si>
  <si>
    <t>SU1050 - Veolia Transportation Inc.</t>
  </si>
  <si>
    <t>XU007 - IFR16 Holding US</t>
  </si>
  <si>
    <t>USA_Input - USA - Input technical entity</t>
  </si>
  <si>
    <t>SI850 - Carbus Urbano S.A.</t>
  </si>
  <si>
    <t>CHL_Input - Chile - Input technical entity</t>
  </si>
  <si>
    <t>CHL_Reject - Chile - Reject technical entity</t>
  </si>
  <si>
    <t>SU3024 - Transdev Chile</t>
  </si>
  <si>
    <t>SU3025 - Redbus Urbano SA</t>
  </si>
  <si>
    <t>SU3049 - Redvan SPA</t>
  </si>
  <si>
    <t>SU3050 - Redsupport SPA</t>
  </si>
  <si>
    <t>VU1080 - GROWTH CHILE</t>
  </si>
  <si>
    <t>VU1082 - GROWTH CHILE 2</t>
  </si>
  <si>
    <t>XU039 - IFR16 Chile</t>
  </si>
  <si>
    <t>CO_Input - Colombia - Input technical entity</t>
  </si>
  <si>
    <t>SU3024A - TRANSDEV CHILE CABLEMOVIL BRANCH</t>
  </si>
  <si>
    <t>SU770 - Sté internationale de transport Massivo</t>
  </si>
  <si>
    <t>SU771 - Conexion Movil</t>
  </si>
  <si>
    <t>SU772 - City movil</t>
  </si>
  <si>
    <t>SU773 - TRANSDEV COLOMBIA SAS</t>
  </si>
  <si>
    <t>SU774 - BOGOTA MOVIL PROVISION SUR SAS</t>
  </si>
  <si>
    <t>SU775 - BOGOTA MOVIL OPERACION SUR SAS</t>
  </si>
  <si>
    <t>SI860 - TRANSDEV COLOMBIA ZONAL SAS</t>
  </si>
  <si>
    <t>SI862 - ZMP FONTIBON III SAS</t>
  </si>
  <si>
    <t>SI863 - ZMO FONTIBON III SAS</t>
  </si>
  <si>
    <t>SI864 - ZMP FONTIBON V SAS</t>
  </si>
  <si>
    <t>SI865 - ZMO FONTIBON V SAS</t>
  </si>
  <si>
    <t>LATAM_Input1 - LATAM Project 1</t>
  </si>
  <si>
    <t>LATAM_Input2 - LATAM Project 2</t>
  </si>
  <si>
    <t>LATAM_Input3 - LATAM Project 3</t>
  </si>
  <si>
    <t>LATAM_Input4 - LATAM Project 4</t>
  </si>
  <si>
    <t>LATAM_Input5 - LATAM Project 5</t>
  </si>
  <si>
    <t>LATAM_Input6 - LATAM Project 6</t>
  </si>
  <si>
    <t>LATAM_Input7 - LATAM Project 7</t>
  </si>
  <si>
    <t>LATAM_Input8 - LATAM Project 8</t>
  </si>
  <si>
    <t>SU1100 - VT BILBAO</t>
  </si>
  <si>
    <t>SU752 - FCC-CONNEX CORPORACION SL</t>
  </si>
  <si>
    <t>SU752IG - FCC CONNEX IG</t>
  </si>
  <si>
    <t>SU754 - CORPORACION JEREZANA TRANSPORTES URBANOS</t>
  </si>
  <si>
    <t>SU754IG - COJETUSA IG</t>
  </si>
  <si>
    <t>SU761 - DETREN</t>
  </si>
  <si>
    <t>SU761IG - DETREN IG</t>
  </si>
  <si>
    <t>SU769 - VT ESPAGNE</t>
  </si>
  <si>
    <t>ESP_Input - Spain - Input technical entity</t>
  </si>
  <si>
    <t>ESP_Reject - Spain - Reject technical entity</t>
  </si>
  <si>
    <t>S7659 - TENEMETRO</t>
  </si>
  <si>
    <t>S7731 - TRANSDEV ESPANA SL</t>
  </si>
  <si>
    <t>SI292 - UTE OURENSE</t>
  </si>
  <si>
    <t>SI293 - TRANSMINO</t>
  </si>
  <si>
    <t>SU762 - UTE Trambaix</t>
  </si>
  <si>
    <t>SU762IP - UTE Trambaix IP</t>
  </si>
  <si>
    <t>SU763 - UTE Trambesos</t>
  </si>
  <si>
    <t>SU763IP - UTE Trambesos IP</t>
  </si>
  <si>
    <t>SU765 - MONTAÑESA</t>
  </si>
  <si>
    <t>VU1011 - Growth Spain</t>
  </si>
  <si>
    <t>S7837 - INTERSUL</t>
  </si>
  <si>
    <t>S7839 - LOPES VOYAGES</t>
  </si>
  <si>
    <t>YS7866 - GPS (TNC)</t>
  </si>
  <si>
    <t>Inter_Coaches_internorte_Input - Internorte - Input technical entity</t>
  </si>
  <si>
    <t>S7663 - RT</t>
  </si>
  <si>
    <t>S7833 - INTERNORTE.</t>
  </si>
  <si>
    <t>S7836 - INTERCENTRO</t>
  </si>
  <si>
    <t>S7838 - INTERGALIZA</t>
  </si>
  <si>
    <t>S7840 - IBEROLINES</t>
  </si>
  <si>
    <t>S7841 - IBERFRAN</t>
  </si>
  <si>
    <t>S7842 - IBERO EUROSUR S.L.</t>
  </si>
  <si>
    <t>S7843 - DEUTSCHE TOURING GMBH</t>
  </si>
  <si>
    <t>S7844 - TOURING CROATIA</t>
  </si>
  <si>
    <t>S7845 - TOURING BOHEMIA</t>
  </si>
  <si>
    <t>S7846 - TOURING POLSKA</t>
  </si>
  <si>
    <t>S7847 - TOURING SERBIA</t>
  </si>
  <si>
    <t>S7848 - TOURING SCANDINAVIA</t>
  </si>
  <si>
    <t>S7849 - EUROLINES FRANKFURT</t>
  </si>
  <si>
    <t>S7854 - AUTO-PENAFIEL, LDA (ROCALDAS)</t>
  </si>
  <si>
    <t>S7866 - GPS</t>
  </si>
  <si>
    <t>YS7842 - IBERO EUROSUR S.L. (TNC)</t>
  </si>
  <si>
    <t>SI295 - RODOLEZIRIA</t>
  </si>
  <si>
    <t>SI296 - RMTEJO</t>
  </si>
  <si>
    <t>Other_Portugal_Input - Portugal Other - Input technical entity</t>
  </si>
  <si>
    <t>S7607 - TRANSDEV PORTUGAL</t>
  </si>
  <si>
    <t>S7638 - CARAMULO</t>
  </si>
  <si>
    <t>S7667 - TRPN</t>
  </si>
  <si>
    <t>S7674 - S2M</t>
  </si>
  <si>
    <t>S7810 - HJT</t>
  </si>
  <si>
    <t>S7827 - JRF</t>
  </si>
  <si>
    <t>POR_Hold_Reject - POR_Hold_Reject</t>
  </si>
  <si>
    <t>S7635 - TPT-SGPS</t>
  </si>
  <si>
    <t>S7675 - TRANSDEV MOBILIDADE</t>
  </si>
  <si>
    <t>S7867 - RODOCÔA</t>
  </si>
  <si>
    <t>SI224 - UNIPESSOAL LDA</t>
  </si>
  <si>
    <t>S7814 - MONDINENSE</t>
  </si>
  <si>
    <t>S7815 - TRANSCOVIZELA</t>
  </si>
  <si>
    <t>SI299 - PARTICULA ANDANTE, LDA</t>
  </si>
  <si>
    <t>SI390 - ORBITA ANDANTE, LDA</t>
  </si>
  <si>
    <t>S7633 - MINHO BUS</t>
  </si>
  <si>
    <t>S7637 - REDM</t>
  </si>
  <si>
    <t>SI297 - TRANSDEV &amp; AVIC CAVADO, LDA</t>
  </si>
  <si>
    <t>SI298 - EMPRESA DE TRANSPORTES CIM CAVADO, LDA</t>
  </si>
  <si>
    <t>S7634 - CAIMA</t>
  </si>
  <si>
    <t>S7639 - CHARLINE</t>
  </si>
  <si>
    <t>S7660 - CALCADA</t>
  </si>
  <si>
    <t>S7830 - AVA</t>
  </si>
  <si>
    <t>S7826 - AVAF</t>
  </si>
  <si>
    <t>S7828 - JVP</t>
  </si>
  <si>
    <t>S7829 - SOARES</t>
  </si>
  <si>
    <t>S7831 - ALPTUR</t>
  </si>
  <si>
    <t>SI140 - TRANSDEV PORTO</t>
  </si>
  <si>
    <t>S7636 - RBL</t>
  </si>
  <si>
    <t>S7818 - ETAC</t>
  </si>
  <si>
    <t>S7825 - TRISAN</t>
  </si>
  <si>
    <t>SI288 - MOISES</t>
  </si>
  <si>
    <t>VU1063 - GROWTH Portugal</t>
  </si>
  <si>
    <t>S7817 - JOALTO RB</t>
  </si>
  <si>
    <t>S7820 - TRANSCOVILHA</t>
  </si>
  <si>
    <t>S7822 - RBI</t>
  </si>
  <si>
    <t>S7823 - ASAD TPT</t>
  </si>
  <si>
    <t>S7832 - UMJ</t>
  </si>
  <si>
    <t>S7816 - VIUVA CARNEIRO</t>
  </si>
  <si>
    <t>S7819 - BEIRA DOURO</t>
  </si>
  <si>
    <t>S7821 - EAVT</t>
  </si>
  <si>
    <t>S7824 - GUEDES</t>
  </si>
  <si>
    <t>SI391 - MOVICOVILHA, LDA</t>
  </si>
  <si>
    <t>VU1102 - Growth Portugal 1</t>
  </si>
  <si>
    <t>VU1103 - Growth Portugal 2</t>
  </si>
  <si>
    <t>VU1104 - Growth Portugal 3</t>
  </si>
  <si>
    <t>SI294 - Transdev Expressos</t>
  </si>
  <si>
    <t>POR_Input - Portugal - Input technical entity</t>
  </si>
  <si>
    <t>POR_Input_LTP_Adj - Portugal - Entité technique de saisie Ajustement LTP</t>
  </si>
  <si>
    <t>POR_Reject - POR_Reject</t>
  </si>
  <si>
    <t>XU038 - IFR16 Portugal</t>
  </si>
  <si>
    <t>RNE_input - RNE - Input technical entity</t>
  </si>
  <si>
    <t>S7680 - AMT</t>
  </si>
  <si>
    <t>S7713 - TRANSDEV ITALIA</t>
  </si>
  <si>
    <t>S7734 - DOLOMITI BUS IP</t>
  </si>
  <si>
    <t>SU3020 - Veolia Transporti srl</t>
  </si>
  <si>
    <t>SI303 - VT IRELAND BUS LTD</t>
  </si>
  <si>
    <t>IR_Input - Ireland - Input technical entity</t>
  </si>
  <si>
    <t>IR_Input_LTP_Adj - Ireland - Input technical entity LTP Adjustment</t>
  </si>
  <si>
    <t>IR_Reject - Ireland - Reject OLD</t>
  </si>
  <si>
    <t>IE_Reject - Ireland - Reject</t>
  </si>
  <si>
    <t>SI342 - VEOLIA TRANSPORT IRELAND LIMITED</t>
  </si>
  <si>
    <t>SI343 - S2M DUBLIN LIGHT RAIL LTD</t>
  </si>
  <si>
    <t>SU982 - VEOLIA TRANSPORT DUBLIN LIGHT RAIL LTD</t>
  </si>
  <si>
    <t>XU036 - IFR16 Ireland</t>
  </si>
  <si>
    <t>S7536 - TRANSDEV PLC</t>
  </si>
  <si>
    <t>S7603 - GREEN TOMATO CARS</t>
  </si>
  <si>
    <t>S7606 - SOVEREIGN</t>
  </si>
  <si>
    <t>S7687 - TRANSDEV AIRPORT SERVICES</t>
  </si>
  <si>
    <t>SI127 - Cabfind Limited</t>
  </si>
  <si>
    <t>SI798 - Trident Heritage Limited</t>
  </si>
  <si>
    <t>S7601 - LONDON UNITED BUSWAYS</t>
  </si>
  <si>
    <t>S7658 - NOTTINGHAM TRAM CONSORTIUM</t>
  </si>
  <si>
    <t>S7661 - TRANSDEV SCOTLAND LIMITED</t>
  </si>
  <si>
    <t>S7673 - EURAILCO UK LIMITED</t>
  </si>
  <si>
    <t>S7682 - BTL</t>
  </si>
  <si>
    <t>S7742 - RATP PROJECT UK</t>
  </si>
  <si>
    <t>S7874 - EURAILCO UK LIMITED NEW</t>
  </si>
  <si>
    <t>SI350 - VEOLIA TRANSPORT UK HOLDINGS LIMITED</t>
  </si>
  <si>
    <t>SI351 - VEOLIA TRANSPORT UK RAIL LIMITED</t>
  </si>
  <si>
    <t>SI352 - VT UK  SPECIALIST SERVICES LTD</t>
  </si>
  <si>
    <t>SUS2280 - Veolia Transport UK Ltd</t>
  </si>
  <si>
    <t>SUS2281 - VEOLIA TRANSPORT CYMRU PLC</t>
  </si>
  <si>
    <t>SUS2480 - VEOLIA TRANSPORT ENGLAND PLC</t>
  </si>
  <si>
    <t>SUS2481 - PULLMAN COACHES LIMITED</t>
  </si>
  <si>
    <t>SUS2482 - VEOLIA TRANSPORT NOTTINGHAM LIMITED</t>
  </si>
  <si>
    <t>SUS2483 - VEOLIA TRANSPORT NORTH LIMITED</t>
  </si>
  <si>
    <t>SUS2484 - Shamrock Travel Ltd</t>
  </si>
  <si>
    <t>SUS2485 - Hawkes Coaches</t>
  </si>
  <si>
    <t>SUS2488 - PAUL JAMES COACHES LTD</t>
  </si>
  <si>
    <t>SUS2489 - ASTONS OF KEMPSEY (HOLDINGS)</t>
  </si>
  <si>
    <t>SUS2490 - ASTONS OF KEMPSEY (COACHES)</t>
  </si>
  <si>
    <t>VU1003 - GROWTH UK OTHER</t>
  </si>
  <si>
    <t>VU1018  - GROWTH UK</t>
  </si>
  <si>
    <t>VU1061 - STD UK BUS L</t>
  </si>
  <si>
    <t>S7683 - TRANSDEV BLAZEFIELD LIMITED</t>
  </si>
  <si>
    <t>SI373 - Transdev Blazefield</t>
  </si>
  <si>
    <t>SI374 - Burnley &amp; Pendle Travel Ltd</t>
  </si>
  <si>
    <t>SI375 - Harrogate &amp; District Travel Ltd</t>
  </si>
  <si>
    <t>SI376 - Keighley &amp; District Travel Ltd</t>
  </si>
  <si>
    <t>SI377 - Lancashire United Ltd</t>
  </si>
  <si>
    <t>SI378 - Rossendale Transport Ltd</t>
  </si>
  <si>
    <t>SI379 - Yorkshire Coastliner</t>
  </si>
  <si>
    <t>SI388 - Transdev Blazefield Services Ltd</t>
  </si>
  <si>
    <t>S7600 - LONDON UNITED LTD</t>
  </si>
  <si>
    <t>S7608 - TRANSDEV TRAM UK</t>
  </si>
  <si>
    <t>SI353 - CCH</t>
  </si>
  <si>
    <t>SI354 - TRANSPORT LONDON LIMITED</t>
  </si>
  <si>
    <t>SU582 - CONNEX SOUTH EASTERN</t>
  </si>
  <si>
    <t>UK_Input_LTP_Adj - United Kingdom - Input technical entity LTP Adjustment</t>
  </si>
  <si>
    <t>UK_Reject - UK_Reject</t>
  </si>
  <si>
    <t>XU010 - IFR16 Blazefield UK</t>
  </si>
  <si>
    <t>XU011 - IFR16 GTC UK</t>
  </si>
  <si>
    <t>XU012 - IFR16 CCH UK</t>
  </si>
  <si>
    <t>GB_Reject - GB_Reject</t>
  </si>
  <si>
    <t>SI065 - AIRPORT CONNECTION SERVICES</t>
  </si>
  <si>
    <t>UK_TOD_FR_input - TOD France - Input technical entity</t>
  </si>
  <si>
    <t>VU1002 - GROWTH - TOD France</t>
  </si>
  <si>
    <t>UK_TOD_Other_input - TOD Other - Input technical entity</t>
  </si>
  <si>
    <t>SI086 - SITE.OISE</t>
  </si>
  <si>
    <t>SI119 - CITYWAY CANADA</t>
  </si>
  <si>
    <t>SI122 - Fleet Me ( EV)</t>
  </si>
  <si>
    <t>SI289 - CITYWAY USA</t>
  </si>
  <si>
    <t>SU045 - CITYWAY</t>
  </si>
  <si>
    <t>VTD_Corp_TopAdj_Not_allocated_Input1 - TDV Corporate - Top adjustments NOT to be allocated #1</t>
  </si>
  <si>
    <t>VTD_Corp_TopAdj_Not_allocated_Input10 - TDV Corporate - Top adjustments NOT to be allocated #10</t>
  </si>
  <si>
    <t>VTD_Corp_TopAdj_Not_allocated_Input2 - TDV Corporate - Top adjustments NOT to be allocated #2</t>
  </si>
  <si>
    <t>VTD_Corp_TopAdj_Not_allocated_Input3 - TDV Corporate - Top adjustments NOT to be allocated #3</t>
  </si>
  <si>
    <t>VTD_Corp_TopAdj_Not_allocated_Input4 - TDV Corporate - Top adjustments NOT to be allocated #4</t>
  </si>
  <si>
    <t>VTD_Corp_TopAdj_Not_allocated_Input5 - TDV Corporate - Top adjustments NOT to be allocated #5</t>
  </si>
  <si>
    <t>VTD_Corp_TopAdj_Not_allocated_Input6 - TDV Corporate - Top adjustments NOT to be allocated #6</t>
  </si>
  <si>
    <t>VTD_Corp_TopAdj_Not_allocated_Input7 - TDV Corporate - Top adjustments NOT to be allocated #7</t>
  </si>
  <si>
    <t>VTD_Corp_TopAdj_Not_allocated_Input8 - TDV Corporate - Top adjustments NOT to be allocated #8</t>
  </si>
  <si>
    <t>VTD_Corp_TopAdj_Not_allocated_Input9 - TDV Corporate - Top adjustments NOT to be allocated #9</t>
  </si>
  <si>
    <t>Inactive_Segments_Input - Inactive segments - Input technical entity</t>
  </si>
  <si>
    <t>JV_EDF_Input - JV EDF - Input technical entity</t>
  </si>
  <si>
    <t>S7574 - TRANSDEV BUSINESS INFORMATION SOLUTIONS</t>
  </si>
  <si>
    <t>S7717 - GIE TRANSDEV FORMATION</t>
  </si>
  <si>
    <t>SI008 - TRANSDEV RÉ</t>
  </si>
  <si>
    <t>Smarter_Mobility_Input - Smarter Mobility - Input technical entity</t>
  </si>
  <si>
    <t>SU556 - TRANSDEV ILE DE FRANCE</t>
  </si>
  <si>
    <t>TDG_LTP_Adj - TRANSDEV GROUP LTP Adjustment</t>
  </si>
  <si>
    <t>Urban_Pulse_Input - Urban Pulse - Input technical entity</t>
  </si>
  <si>
    <t>VTD_Corp_TopAdj_Input1 - TDV Corporate - Top adjustments to be allocated #1</t>
  </si>
  <si>
    <t>VTD_Corp_TopAdj_Input10 - TDV Corporate - Top adjustments to be allocated #10</t>
  </si>
  <si>
    <t>VTD_Corp_TopAdj_Input2 - TDV Corporate - Top adjustments to be allocated #2</t>
  </si>
  <si>
    <t>VTD_Corp_TopAdj_Input3 - TDV Corporate - Top adjustments to be allocated #3</t>
  </si>
  <si>
    <t>VTD_Corp_TopAdj_Input4 - TDV Corporate - Top adjustments to be allocated #4</t>
  </si>
  <si>
    <t>VTD_Corp_TopAdj_Input5 - TDV Corporate - Top adjustments to be allocated #5</t>
  </si>
  <si>
    <t>VTD_Corp_TopAdj_Input6 - TDV Corporate - Top adjustments to be allocated #6</t>
  </si>
  <si>
    <t>VTD_Corp_TopAdj_Input7 - TDV Corporate - Top adjustments to be allocated #7</t>
  </si>
  <si>
    <t>VTD_Corp_TopAdj_Input8 - TDV Corporate - Top adjustments to be allocated #8</t>
  </si>
  <si>
    <t>VTD_Corp_TopAdj_Input9 - TDV Corporate - Top adjustments to be allocated #9</t>
  </si>
  <si>
    <t>S2204 - VE PARTICIPATION VT2</t>
  </si>
  <si>
    <t>SI006 - OD DE SÉCURITÉ VT</t>
  </si>
  <si>
    <t>SU591 - EUROLUM SA</t>
  </si>
  <si>
    <t>VU1000 - VU1000</t>
  </si>
  <si>
    <t>YS7717 - GIE TRANSDEV FORMATION (TNC)</t>
  </si>
  <si>
    <t>SH001 - TRANSDEV GROUP</t>
  </si>
  <si>
    <t>SH001A - TRANSDEV GROUP INNOVATION OLD</t>
  </si>
  <si>
    <t>SI217 - TRANSDEV GROUP INNOVATION</t>
  </si>
  <si>
    <t>XU041 - IFR16 Transdev Group</t>
  </si>
  <si>
    <t>VTD_VECTORENHANCED_Reject - TDV Vector Enhanced reject</t>
  </si>
  <si>
    <t>FR_ARCH_LTP_input - France - LTP Archives  (Input)</t>
  </si>
  <si>
    <t>FR_HOLD_1_input - France - Holdings 1 (Input)</t>
  </si>
  <si>
    <t>FR_HOLD_2_input - France - Holdings 2 (Input)</t>
  </si>
  <si>
    <t>FR_HOLD_3_input - France Holdings 3 (Input)</t>
  </si>
  <si>
    <t>FR_SCENARIO_Reject - France SCENARIO Reject</t>
  </si>
  <si>
    <t>S7501 - TRANSDEV FINANCE</t>
  </si>
  <si>
    <t>S7529 - TRANSPORT DU GRAND AVIGNON</t>
  </si>
  <si>
    <t>S7537 - TAG</t>
  </si>
  <si>
    <t>S7568 - FOURNIER</t>
  </si>
  <si>
    <t>S7569 - AUTOCARS BOCHU</t>
  </si>
  <si>
    <t>S7575 - DRYADE</t>
  </si>
  <si>
    <t>S7616 - CHAMPAGNE MOBILITES</t>
  </si>
  <si>
    <t>S7623 - ILINVEST</t>
  </si>
  <si>
    <t>S7678 - EQUIVAL SAS</t>
  </si>
  <si>
    <t>S7684 - EURAILCO S.A.S</t>
  </si>
  <si>
    <t>S7715 - MOULINS MOBILITE</t>
  </si>
  <si>
    <t>S7724 - SCI LA MARE MOUREUSE</t>
  </si>
  <si>
    <t>S7736 - VIENNE MOBILITE</t>
  </si>
  <si>
    <t>S7744 - CAISSE COMMUNE</t>
  </si>
  <si>
    <t>S7755 - Société Hôtelière Meldoise</t>
  </si>
  <si>
    <t>S7756 - Les Cars Mariette</t>
  </si>
  <si>
    <t>S7873 - EURAILCO S.A.S NEW</t>
  </si>
  <si>
    <t>SI016 - MOBIZEN</t>
  </si>
  <si>
    <t>SI027 - GFP</t>
  </si>
  <si>
    <t>SI028 - MULTICAP</t>
  </si>
  <si>
    <t>SI029 - CARS SALT</t>
  </si>
  <si>
    <t>SI056 - SOGAREL</t>
  </si>
  <si>
    <t>SI059 - SAVOIES TOURISME</t>
  </si>
  <si>
    <t>SI060 - Voyages Desbiolles</t>
  </si>
  <si>
    <t>SI061 - FINANCES SAVOIES SERVICES</t>
  </si>
  <si>
    <t>SI080 - SOCIÉTÉ DES TRANSPORTS INTERURBAINS DE H</t>
  </si>
  <si>
    <t>SI081 - SOCIÉTÉ DES TRANSPORTS INTERURBAINS DE L</t>
  </si>
  <si>
    <t>SI082 - SOCIÉTÉ DES TRANSPORTS URBAINS DE BOURGE</t>
  </si>
  <si>
    <t>SI083 - SOCIÉTÉ DES TRANSPORTS URBAINS DE VIERZO</t>
  </si>
  <si>
    <t>SI110 - Transdev Mobilité Services</t>
  </si>
  <si>
    <t>SU005 - ILE DE FRANCE TOURISME</t>
  </si>
  <si>
    <t>SU032 - SDT Marne</t>
  </si>
  <si>
    <t>SU033 - VT Centre</t>
  </si>
  <si>
    <t>SU067 - CAT TIV</t>
  </si>
  <si>
    <t>SU100 - CONNEX PALIER FRANCE (FICTIVE)</t>
  </si>
  <si>
    <t>SU100B - VEOLIA TRANSPORT FRANCE (FICTIVE)</t>
  </si>
  <si>
    <t>SU3008 - VIGIE 13 AS</t>
  </si>
  <si>
    <t>SU4216 - RHONEXPRESS</t>
  </si>
  <si>
    <t>SU4434 - STP</t>
  </si>
  <si>
    <t>SU50003 - VTU CHAMBÉRY</t>
  </si>
  <si>
    <t>SU50006 - VTU VERDUN</t>
  </si>
  <si>
    <t>SU50008 - VTU MONTLUÇON</t>
  </si>
  <si>
    <t>SU50010 - VTU AIX LES BAINS</t>
  </si>
  <si>
    <t>SU50012 - CGFTE Bourges</t>
  </si>
  <si>
    <t>SU55002 - CFTI BOURGES</t>
  </si>
  <si>
    <t>SU55008 - CFTI THONON</t>
  </si>
  <si>
    <t>SU55009 - CFTI NANCY</t>
  </si>
  <si>
    <t>SU55010 - CFTI Région Lorraine</t>
  </si>
  <si>
    <t>SU55011 - CFTI Région PACA</t>
  </si>
  <si>
    <t>SU55021 - CFTI CLERMONT FERRAND</t>
  </si>
  <si>
    <t>SU55620 - Connex région IDF</t>
  </si>
  <si>
    <t>SU55802 - CFTA NICE</t>
  </si>
  <si>
    <t>SU55803 - CFTA LA MURE</t>
  </si>
  <si>
    <t>SU562 - CALAIS ARDRES TRANSPORTS</t>
  </si>
  <si>
    <t>SU618 - BMVD</t>
  </si>
  <si>
    <t>SU650 - AAA</t>
  </si>
  <si>
    <t>SU651 - Rubans bleus</t>
  </si>
  <si>
    <t>SU683 - Echos-Piste</t>
  </si>
  <si>
    <t>VU1022 - CROISSANCE URBAIN SUD OUEST</t>
  </si>
  <si>
    <t>VU1024 - CROISSANCE INT NORD-OUEST</t>
  </si>
  <si>
    <t>VU1028 - CROISSANCE INT OUEST</t>
  </si>
  <si>
    <t>VU1055 - CROISSANCE URBAIN NORD OUEST</t>
  </si>
  <si>
    <t>VU1066 - CROISSANCE SUD</t>
  </si>
  <si>
    <t>VU1067 - CROISSANCE EST</t>
  </si>
  <si>
    <t>VU1068 - CROISSANCE SUD OUEST</t>
  </si>
  <si>
    <t>VU1075 - CROISSANCE VE AIRPORT</t>
  </si>
  <si>
    <t>VU1091 - CROISSANCE AEROPORTUAIRE SUD-EST</t>
  </si>
  <si>
    <t>YS7529 - TRANSPORT DU GRAND AVIGNON TNC</t>
  </si>
  <si>
    <t>YS7623 - ILLINVEST</t>
  </si>
  <si>
    <t>FR_Z_IDF_PISTES</t>
  </si>
  <si>
    <t>FR_Z_SUD_RAA_input - France - Pôle Rhône-Alpes Auvergne (input)</t>
  </si>
  <si>
    <t>FR_FER_Input - France - Rail branches (input)</t>
  </si>
  <si>
    <t>FR_Z_IDF_TAS_input - France - B.U. TAS (input)</t>
  </si>
  <si>
    <t>FR_Airport_input - France - VE-Airport (input)</t>
  </si>
  <si>
    <t>FR_branches_input - Specialty branches (input)</t>
  </si>
  <si>
    <t>Reg_act_nouv_input - New activities (input)</t>
  </si>
  <si>
    <t>Reg_dev_inno_input - Development innovation (input)</t>
  </si>
  <si>
    <t>FR_Z_SUD_SANTE_input - France - Pôle Santé Zone Sud (input)</t>
  </si>
  <si>
    <t>FR_Z_NORD_AERO_input - France - Pôle Aeroportuaire Zone Nord (input)</t>
  </si>
  <si>
    <t>FR_Z_NORD_PNPC_input - France - Pôle Picardie Nord-Pas-de-Calais (input)</t>
  </si>
  <si>
    <t>FR_Z_NORD_BC_input - France - Pôle Bourgogne Franche-Comte (input)</t>
  </si>
  <si>
    <t>FR_Z_NORD_BPL_input - France - Pôle Bretagne-Pays de la Loire (input)</t>
  </si>
  <si>
    <t>FR_CO_input - France Center west (input)</t>
  </si>
  <si>
    <t>FR_Z_NORD_CPC_input - France - Pôle Centre Val De Loire (input)</t>
  </si>
  <si>
    <t>FR_NE_input - France North east (input)</t>
  </si>
  <si>
    <t>FR_Z_NORD_AL_input - France - Pôle Alsace-Lorraine Champagne Ardenne (input)</t>
  </si>
  <si>
    <t>FR_Z_NORD_GE_input - France - Pôle Grand Est (input)</t>
  </si>
  <si>
    <t>FR_Z_NORD_Input - Zone Nord (input)</t>
  </si>
  <si>
    <t>FR_NO_input - France North west (input)</t>
  </si>
  <si>
    <t>FR_Z_NORD_NORM_input - France - Pôle Normandie (input)</t>
  </si>
  <si>
    <t>FR_SO_input - France South west (input)</t>
  </si>
  <si>
    <t>FR_Z_SUD_AQ_LIM_Input - France - Pôle Aquitaine Limousin Poitou-Charentes (input)</t>
  </si>
  <si>
    <t>FR_Z_SUD_MP_LR_input - France - Pôle Occitanie (input)</t>
  </si>
  <si>
    <t>FR_Ocean_input - Indian Ocean (input)</t>
  </si>
  <si>
    <t>FR_Z_SUD_OM_input - France - Pôle Outre-Mer (input)</t>
  </si>
  <si>
    <t>FR_SE_input - France South east (input)</t>
  </si>
  <si>
    <t>FR_Z_SUD_PROV_input - France - Pôle PACA (input)</t>
  </si>
  <si>
    <t>FR_Z_SUD_AZ_COR_input - France - Pôle Côte-d'Azur Corse (input)</t>
  </si>
  <si>
    <t>FR_CE_input - France Center east (input)</t>
  </si>
  <si>
    <t>FR_Z_SUD_URB_input - France - Urbains Zone Sud (input)</t>
  </si>
  <si>
    <t>FR_Z_SUD_Input - Zone Sud (Input)</t>
  </si>
  <si>
    <t>SI111 - TRANSDEV AEROPORT LIAISONS</t>
  </si>
  <si>
    <t>SI113 - TRANSDEV RAIL PUY DE DOME</t>
  </si>
  <si>
    <t>SU3042 - TRANSDEV RAIL ()</t>
  </si>
  <si>
    <t>SU4207 - TRANSDEV RAIL RHONE</t>
  </si>
  <si>
    <t>SU4216A - RHONEXPRESS IP</t>
  </si>
  <si>
    <t>SU553 - CFSF</t>
  </si>
  <si>
    <t>SU558 - TRANSDEV RAIL BRETAGNE</t>
  </si>
  <si>
    <t>SU55801 - CFTA CARHAIX</t>
  </si>
  <si>
    <t>VU1076 - CROISSANCE FERROVIAIRE</t>
  </si>
  <si>
    <t>FR_IDF_input - France - Ile de France (input)</t>
  </si>
  <si>
    <t>SI098 - PORTEFEUILLE  - IDF</t>
  </si>
  <si>
    <t>SI106 - SI106 - IDF VT IFRIC 12</t>
  </si>
  <si>
    <t>SI107 - SI107 - IDF VT IFRIC 12</t>
  </si>
  <si>
    <t>SU4005 - ALBATRANS</t>
  </si>
  <si>
    <t>SU526 - TRANSEVRY</t>
  </si>
  <si>
    <t>VU1021 - Croissance IDF</t>
  </si>
  <si>
    <t>XU031 - IFR16 France zone IDF</t>
  </si>
  <si>
    <t>S7214 - AUTOCARS MARNE LA VALLEE</t>
  </si>
  <si>
    <t>S7503 - N’4 MOBILITES</t>
  </si>
  <si>
    <t>S7505 - VAL D'EUROPE AIRPORT</t>
  </si>
  <si>
    <t>S7510 - EUROPE AUTOCARS</t>
  </si>
  <si>
    <t>S7593 - INTERVAL</t>
  </si>
  <si>
    <t>S7595 - TRANSDEV PARIS Est</t>
  </si>
  <si>
    <t>S7750 - TRANSDEV ESPACES</t>
  </si>
  <si>
    <t>S7751 - Transports Marne et Morin</t>
  </si>
  <si>
    <t>S7752 - Cars de Chateau-Thierry</t>
  </si>
  <si>
    <t>S7753 - Cars du Pays de Valois</t>
  </si>
  <si>
    <t>S7754 - SEGAR</t>
  </si>
  <si>
    <t>S7757 - Autocars Darche-Gros</t>
  </si>
  <si>
    <t>SU554 - TCC</t>
  </si>
  <si>
    <t>SI362 - TRANSDEV SENART</t>
  </si>
  <si>
    <t>SI363 - TRANSDEV MARNE LA VALLEE</t>
  </si>
  <si>
    <t>SI364 - TRANSDEV MELUN VAL DE SEINE</t>
  </si>
  <si>
    <t>SI411 - Transdev Boucle de Lys</t>
  </si>
  <si>
    <t>S7508 - STBC - TUC</t>
  </si>
  <si>
    <t>SI175 - Transdev Trefle</t>
  </si>
  <si>
    <t>SU006 - TVO</t>
  </si>
  <si>
    <t>SU3041 - TRANSDEV ILE DE FRANCE CSP CONTROLE</t>
  </si>
  <si>
    <t>SU599 - CARS ROSE</t>
  </si>
  <si>
    <t>SU635 - AUTOB. DE FORT</t>
  </si>
  <si>
    <t>SU641 - TVF</t>
  </si>
  <si>
    <t>SU654 - TRA</t>
  </si>
  <si>
    <t>SU659 - TRANS VO</t>
  </si>
  <si>
    <t>SU673 - CPL</t>
  </si>
  <si>
    <t>YSI175 - Transdev Trefle (TNC)</t>
  </si>
  <si>
    <t>SI368 - TRANSDEV VALMY</t>
  </si>
  <si>
    <t>SI402 - TRANSDEV VEXIN</t>
  </si>
  <si>
    <t>SI091 - SOCIETE DE PRESTATIONS TRANSDEV IDF</t>
  </si>
  <si>
    <t>SU556A - VT SA</t>
  </si>
  <si>
    <t>SI141 - Transdev ICM</t>
  </si>
  <si>
    <t>SU002 - TOURNEUX</t>
  </si>
  <si>
    <t>SU003 - CSO</t>
  </si>
  <si>
    <t>SU004 - CTCOP</t>
  </si>
  <si>
    <t>SU04701 - PROXI VERSAILLES</t>
  </si>
  <si>
    <t>S7512 - CEA TRANSPORTS</t>
  </si>
  <si>
    <t>S7617 - TRANSDEV PARIS Sud</t>
  </si>
  <si>
    <t>S7619 - CARS D'ORSAY</t>
  </si>
  <si>
    <t>S7621 - BIEVRE BUS MOBILITES</t>
  </si>
  <si>
    <t>S7629 - TIPS</t>
  </si>
  <si>
    <t>SI133 - TRANSDEV LYS</t>
  </si>
  <si>
    <t>SI139 - TRANSDEV CONTROLE PREVENTION SURETE</t>
  </si>
  <si>
    <t>SU594 - STRAV</t>
  </si>
  <si>
    <t>SU655 - SETRA</t>
  </si>
  <si>
    <t>FR_TLV_IDF_Input - France - TLV - Ile-de-France (Input)</t>
  </si>
  <si>
    <t>S7163 - PROGETOURS</t>
  </si>
  <si>
    <t>S7581 - VISUAL</t>
  </si>
  <si>
    <t>SU3018 - TRANSDEV SHUTTLE FRANCE</t>
  </si>
  <si>
    <t>SI193 - TRANSDEV CARGO</t>
  </si>
  <si>
    <t>SI201 - BRAVO PISTE</t>
  </si>
  <si>
    <t>SI202 - TRAFFIC AIR SERVICES</t>
  </si>
  <si>
    <t>SU682 - Passagers Pôle Services</t>
  </si>
  <si>
    <t>SU686 - MANU-PISTE</t>
  </si>
  <si>
    <t>SU687 - CIRCUL AIR</t>
  </si>
  <si>
    <t>SU688 - Charlipiste</t>
  </si>
  <si>
    <t>SU691 - Trac-Piste</t>
  </si>
  <si>
    <t>SU692 - CARBU WASH</t>
  </si>
  <si>
    <t>SU693 - Interpiste</t>
  </si>
  <si>
    <t>SU694 - VE Airport</t>
  </si>
  <si>
    <t>SU696 - AERO PISTE</t>
  </si>
  <si>
    <t>SU697 - MECA PISTE</t>
  </si>
  <si>
    <t>S7507 - TRANSDEV AEROPORT SERVICES</t>
  </si>
  <si>
    <t>S7562 - TRANSDEV AEROPORT TRANSIT</t>
  </si>
  <si>
    <t>S7583 - AIRCAR</t>
  </si>
  <si>
    <t>S7645 - AEROPASS</t>
  </si>
  <si>
    <t>S7679 - R'ORLY</t>
  </si>
  <si>
    <t>S7855 - TRANSDEV EQUIPAGES</t>
  </si>
  <si>
    <t>SI196 - PHOEBUS</t>
  </si>
  <si>
    <t>SI197 - FLYBUS</t>
  </si>
  <si>
    <t>SI198 - FARGO</t>
  </si>
  <si>
    <t>FR_Holding_input - FR Holdings (input)</t>
  </si>
  <si>
    <t>S7620 - POLE ILE DE FRANCE IMMOBILIER AND FACILI</t>
  </si>
  <si>
    <t>S7721 - SCI LA TRENTAINE</t>
  </si>
  <si>
    <t>S7761 - SCI 9 Rue des Sources</t>
  </si>
  <si>
    <t>SI025 - TRANSDEV MARITIME</t>
  </si>
  <si>
    <t>SI105 - Autonomie et Santé</t>
  </si>
  <si>
    <t>SU037 - ARY</t>
  </si>
  <si>
    <t>SU044 - Connex LCB</t>
  </si>
  <si>
    <t>SU4210 - TRANSDEV LOCATION DE VEHICULES</t>
  </si>
  <si>
    <t>SU500 - TRANSDEV URBAIN</t>
  </si>
  <si>
    <t>SU548 - FNM2</t>
  </si>
  <si>
    <t>SU549 - IM FONTAINE</t>
  </si>
  <si>
    <t>SU550 - CFTI</t>
  </si>
  <si>
    <t>SU600 - Sud CARS</t>
  </si>
  <si>
    <t>SU639 - SCI DE LA LAVANDE</t>
  </si>
  <si>
    <t>SU644 - CLOS PIERVIL</t>
  </si>
  <si>
    <t>SU648 - LES MELEZES</t>
  </si>
  <si>
    <t>SU661 - LA MARE AU MOULIN (SCI)</t>
  </si>
  <si>
    <t>FR_GESTFLOTTE_Input - France - Gestion de la Flotte (Input)</t>
  </si>
  <si>
    <t>FR_IMMOB_Input - France - immobilières (Input)</t>
  </si>
  <si>
    <t>S7000 - TRANSDEV</t>
  </si>
  <si>
    <t>S7560 - TRANSPART</t>
  </si>
  <si>
    <t>S7758 - Autocars Chambon-Gros</t>
  </si>
  <si>
    <t>S7759 - SCI Le Lureau</t>
  </si>
  <si>
    <t>SI037 - TRANSDEV EXPRESS</t>
  </si>
  <si>
    <t>SI092 - TRANSDEV ON DEMAND France</t>
  </si>
  <si>
    <t>SI099 - GREEN_TOMATO_CARS</t>
  </si>
  <si>
    <t>SI100 - GREENTOMATOCARS LEASING</t>
  </si>
  <si>
    <t>SI124 - TRANSDEV PARK</t>
  </si>
  <si>
    <t>SU026 - TRANSPORTS JOFFET</t>
  </si>
  <si>
    <t>SU4461 - EAP</t>
  </si>
  <si>
    <t>SI177 - CFA TRANSDEV</t>
  </si>
  <si>
    <t>FR_HOLD_input - France - Holdings (input)</t>
  </si>
  <si>
    <t>FR_Other_input - Other France entities (input)</t>
  </si>
  <si>
    <t>S7760 - SCI Le Pré Boudrot</t>
  </si>
  <si>
    <t>SI097 - PORTEFEUILLE  - INTERURBAIN</t>
  </si>
  <si>
    <t>VU1001 - CROISSANCE - INTERURBAIN France</t>
  </si>
  <si>
    <t>VU1030 - CROISSANCE - URBAIN France</t>
  </si>
  <si>
    <t>VU1056 - CROISSANCE SIÈGE</t>
  </si>
  <si>
    <t>VU1070 - CROISSANCE - Ile de France</t>
  </si>
  <si>
    <t>VU1077 - CROISSANCE AUTRE</t>
  </si>
  <si>
    <t>FR_SPE_input - France - Specialty branches (input)</t>
  </si>
  <si>
    <t>S7570 - TRANSDEV MULTI-MODES</t>
  </si>
  <si>
    <t>S7876 - EQUIVAL SAS NEW</t>
  </si>
  <si>
    <t>SD034TR - GECIR</t>
  </si>
  <si>
    <t>SU047 - PROXIWAY</t>
  </si>
  <si>
    <t>SU4217 - OY BIKE</t>
  </si>
  <si>
    <t>SU4463 - VELOWAY</t>
  </si>
  <si>
    <t>SU593 - MERCUR</t>
  </si>
  <si>
    <t>YSD034TR - GECIR TNC</t>
  </si>
  <si>
    <t>S7530 - TRANSAMO</t>
  </si>
  <si>
    <t>SI215 - TRANSAMO Australasia</t>
  </si>
  <si>
    <t>FR_Z_STA_Input - POLE STATIONNEMENT (Input)</t>
  </si>
  <si>
    <t>SI169 - TRANSDEV PARK SERVICES</t>
  </si>
  <si>
    <t>SI170 - SEVM SAS</t>
  </si>
  <si>
    <t>SI171 - TRANSDEV PARK LAVAL</t>
  </si>
  <si>
    <t>SI172 - TRANSDEV PARK RAMBOUILLET</t>
  </si>
  <si>
    <t>SI173 - TRANSDEV PARK SURESNES</t>
  </si>
  <si>
    <t>SI174 - UPI URBIS PARK INFRASTRUCTURES</t>
  </si>
  <si>
    <t>SI179 - CONTROLE DE STATIONNEMENT EN VOIRIE</t>
  </si>
  <si>
    <t>SI187 - TRANSDEV PARK BAGNEUX</t>
  </si>
  <si>
    <t>YSI174 - UPI URBIS PARK INFRASTRUCTURES (non conso)</t>
  </si>
  <si>
    <t>SI405 - TRANSDEV PARK VOIRIE</t>
  </si>
  <si>
    <t>SI142 - SANTE MOBILITE SERVICES</t>
  </si>
  <si>
    <t>SI146 - SAS LA MIMETAINE</t>
  </si>
  <si>
    <t>SI147 - BIO SERVICE LOGISTIQUE</t>
  </si>
  <si>
    <t>SI148 - SARL La Belle Auto</t>
  </si>
  <si>
    <t>SI150 - DELEYROLLE AAAC</t>
  </si>
  <si>
    <t>SI151 - SUD LOGISTIQUE</t>
  </si>
  <si>
    <t>SI152 - MIDI PROVENCE</t>
  </si>
  <si>
    <t>SI153 - NOUVELLE MEDISUD</t>
  </si>
  <si>
    <t>SI154 - GROUPEMENT D'ENSEIGNEMENT DU TRANSPORT SANITAIRE</t>
  </si>
  <si>
    <t>SI155 - AMBULANCES MARTEGALES</t>
  </si>
  <si>
    <t>SI157 - LITTORAL</t>
  </si>
  <si>
    <t>SI158 - AMBULANCES PONT DE L'ARC</t>
  </si>
  <si>
    <t>SI159 - PROVENCE SECOURS</t>
  </si>
  <si>
    <t>SI160 - SOCIETE D'EXPLOITATION AMBULANCES LA MIMETAINE</t>
  </si>
  <si>
    <t>SI161 - SOCIETE NOUVELLE AMBULANCES PATRICK</t>
  </si>
  <si>
    <t>SI162 - La Mimetaine</t>
  </si>
  <si>
    <t>SI203 - PARTROPEN SANITRANS</t>
  </si>
  <si>
    <t>SI204 - COLMAR SECOURS AMBULANCE</t>
  </si>
  <si>
    <t>SI205 - COLMAR AMBULANCES</t>
  </si>
  <si>
    <t>SI206 - AMBULANCES GUIRADO</t>
  </si>
  <si>
    <t>SI207 - GROUPEMENT AMBULANCIER DU GRAND EST</t>
  </si>
  <si>
    <t>SI208 - TAXI AMBULANCE BON SAUVEUR</t>
  </si>
  <si>
    <t>SI209 - TAXIS ASA</t>
  </si>
  <si>
    <t>SI210 - ERISTE</t>
  </si>
  <si>
    <t>SI211 - AMBULANCES DE LA HARDT</t>
  </si>
  <si>
    <t>SI226 - GIE A13</t>
  </si>
  <si>
    <t>VU1023 - CROISSANCE TRANSPORT A LA DEMANDE</t>
  </si>
  <si>
    <t>FR_SANTE_A13_Input - France - Santé - A13 (Input)</t>
  </si>
  <si>
    <t>FR_SANTE_GAG_Input - France - Santé - Gagest (Input)</t>
  </si>
  <si>
    <t>FR_TRAXX_Reject - France TRAXX  Reject</t>
  </si>
  <si>
    <t>SI022 - SAGEB</t>
  </si>
  <si>
    <t>SI023 - TPB</t>
  </si>
  <si>
    <t>SI056ME - SOGAREL MISE EN EQUIVALENCE</t>
  </si>
  <si>
    <t>S7672 - TRANSDEV MOBILITES DU SAINT QUENTINOIS </t>
  </si>
  <si>
    <t>S7677 - LAON</t>
  </si>
  <si>
    <t>SI051 - TRANSDEV NORD</t>
  </si>
  <si>
    <t>SI052 - TRANSDEV LITTORAL NORD</t>
  </si>
  <si>
    <t>SU048 - TRANSDEV COMPAGNIE AXONAISE</t>
  </si>
  <si>
    <t>SU053 - TRANSDEV ARTESIENS</t>
  </si>
  <si>
    <t>SU532 - STDE</t>
  </si>
  <si>
    <t>SU533 - STCE</t>
  </si>
  <si>
    <t>SU55012 - CFTI COMPIÈGNE</t>
  </si>
  <si>
    <t>SI074 - TRANSPORTS URBAINS DU VALENCIENNOIS</t>
  </si>
  <si>
    <t>SI137 - TRANSDEV ARTOIS GOHELLE</t>
  </si>
  <si>
    <t>SI032 - ATRIOM CPG</t>
  </si>
  <si>
    <t>SI070 - TRANSDEV PICARDIE</t>
  </si>
  <si>
    <t>SI132 - TRANSDEV BEAUVAISIS MOBILITES</t>
  </si>
  <si>
    <t>SI365 - TRIO_1</t>
  </si>
  <si>
    <t>SI366 - TRIO_3</t>
  </si>
  <si>
    <t>SU012 - TRANSDEV OISE CABARO</t>
  </si>
  <si>
    <t>SU051 - CAP</t>
  </si>
  <si>
    <t>SU4462 - ATRIOM BVS</t>
  </si>
  <si>
    <t>FR_HDF_Input - France - Région HDF (Input)</t>
  </si>
  <si>
    <t>FR_TLV_HDF_Input - France - TLV - Région HDF (Input)</t>
  </si>
  <si>
    <t>VU1083 - Croissance Ferroviaire Hauts de France</t>
  </si>
  <si>
    <t>S7511 - TRANSDEV BFC SUD</t>
  </si>
  <si>
    <t>S7514 - TRANSDEV STAC</t>
  </si>
  <si>
    <t>S7518 - TRANSDEV BFC NORD</t>
  </si>
  <si>
    <t>S7520 - TRANSDEV AUXERROIS</t>
  </si>
  <si>
    <t>S7526 - TRANSDEV PAYS D’OR</t>
  </si>
  <si>
    <t>S7596 - TRANSDEV Est - Holding</t>
  </si>
  <si>
    <t>SI108 - SENONAIS MOBILITES</t>
  </si>
  <si>
    <t>SI178 - MACONNAIS MOBILITES</t>
  </si>
  <si>
    <t>SU4214 - TRANSDEV CMT</t>
  </si>
  <si>
    <t>S7723 - ST BRIEUC MOBILITE</t>
  </si>
  <si>
    <t>SI021 - SNC CHEVALIER</t>
  </si>
  <si>
    <t>SI038 - KERDONIS</t>
  </si>
  <si>
    <t>SI068 - SERI 49</t>
  </si>
  <si>
    <t>SI072 - MELVAN</t>
  </si>
  <si>
    <t>SI134 - TRANSDEV EXPRESS GRAND OUEST</t>
  </si>
  <si>
    <t>SI191 - TRANSDEV GUINGAMP-PAIMPOL AGGLOMERATION</t>
  </si>
  <si>
    <t>SU063 - CAT</t>
  </si>
  <si>
    <t>SU078 - CTS</t>
  </si>
  <si>
    <t>SU085 - TPV</t>
  </si>
  <si>
    <t>SU095 - Bacs Loire</t>
  </si>
  <si>
    <t>SU099 - COMP GOLFE</t>
  </si>
  <si>
    <t>SU4213 - TRANSDEV FOUGERES</t>
  </si>
  <si>
    <t>SU4437 - STAO - PL</t>
  </si>
  <si>
    <t>SU4455 - VAD</t>
  </si>
  <si>
    <t>SU446301 - VELO VANNES</t>
  </si>
  <si>
    <t>SU4491 - STERNE</t>
  </si>
  <si>
    <t>SU4492 - ENEZ EDIG</t>
  </si>
  <si>
    <t>SU4493 - ENEZ HOUAD</t>
  </si>
  <si>
    <t>SU4494 - CIE OCEANE</t>
  </si>
  <si>
    <t>SU781A - CARSUD SA (MEE)</t>
  </si>
  <si>
    <t>SU981 - JERSEY</t>
  </si>
  <si>
    <t>SI361 - TRANSDEV BRETAGNE</t>
  </si>
  <si>
    <t>S7506 - SETAO</t>
  </si>
  <si>
    <t>S7516 - Transdev Loiret</t>
  </si>
  <si>
    <t>S7521 - ODULYS</t>
  </si>
  <si>
    <t>S7649 - TRANSDEV ORLEANS</t>
  </si>
  <si>
    <t>S7716 - CHARTRES MOBILITE</t>
  </si>
  <si>
    <t>SI048 - TPMR TOURS</t>
  </si>
  <si>
    <t>SI101 - EURE-ET-LOIR MOBILITÉ</t>
  </si>
  <si>
    <t>SU031 - Transdev Loir et Cher</t>
  </si>
  <si>
    <t>SU035 - Transdev Eure et Loir</t>
  </si>
  <si>
    <t>SU075 - Transdev Touraine</t>
  </si>
  <si>
    <t>SU50004 - CGFTE Vierzon</t>
  </si>
  <si>
    <t>SI407 - Transdev Loiret Mobilités</t>
  </si>
  <si>
    <t>FR_BPLCVL_Input - France - Région BPLCVL (Input)</t>
  </si>
  <si>
    <t>FR_TLV_BPLCVL_Input - France - TLV - Région BPLCVL (Input)</t>
  </si>
  <si>
    <t>S7236 - T.C.R.M TRANSP. COMMUNS REGION METZ</t>
  </si>
  <si>
    <t>S7245 - TRANSDEV Nord Est</t>
  </si>
  <si>
    <t>S7247 - TRANSDEV ALSACE</t>
  </si>
  <si>
    <t>S7502 - TRANS'L</t>
  </si>
  <si>
    <t>S7519 - COURRIERS DE L'AUBE</t>
  </si>
  <si>
    <t>SI047 - TRANSDEV LIGNES VOSGES (TLV)</t>
  </si>
  <si>
    <t>SI069 - TPMR Strasbourg (Mobistras)</t>
  </si>
  <si>
    <t>SI102  - TRANSDEV SAINT-DIZIER</t>
  </si>
  <si>
    <t>SI195 - TRANSDEV SAINT-DIE-DES-VOSGES</t>
  </si>
  <si>
    <t>SI220 - Transdev Verdun</t>
  </si>
  <si>
    <t>SU008 - BUS Est</t>
  </si>
  <si>
    <t>SU040 - RAPIDES DE LA MEUSE</t>
  </si>
  <si>
    <t>SU091 - Tps S&amp;B</t>
  </si>
  <si>
    <t>SU4464 - TRANSDEV GRAND EST</t>
  </si>
  <si>
    <t>SU50011 - VTU NANCY SUB</t>
  </si>
  <si>
    <t>SU508 - CONNEX EPINAL</t>
  </si>
  <si>
    <t>SU529 - KUNEGEL</t>
  </si>
  <si>
    <t>SU55006 - CFTI METZ</t>
  </si>
  <si>
    <t>SU55019 - CFTI EPINAL</t>
  </si>
  <si>
    <t>XU033 - IFR16 France TLV</t>
  </si>
  <si>
    <t>S7718 - TRANSDEV REIMS</t>
  </si>
  <si>
    <t>SU505 - TRANSDEV NANCY</t>
  </si>
  <si>
    <t>S7726 - SOLEA</t>
  </si>
  <si>
    <t>SI128 - Mulhouse Mobilités</t>
  </si>
  <si>
    <t>SI403 - TRANSDEV TRANSPORTS DEODATIENS</t>
  </si>
  <si>
    <t>FR_GE_Input - France - Région Grand Est (Input)</t>
  </si>
  <si>
    <t>FR_TLV_GE_Input - France - TLV - Région Grand Est (Input)</t>
  </si>
  <si>
    <t>VU1084 - Croissance Ferroviaire Grand Est</t>
  </si>
  <si>
    <t>SI228 - Caux Seine Mobilité</t>
  </si>
  <si>
    <t>SU069 - TRANSDEV NORMANDIE VAL DE SEINE</t>
  </si>
  <si>
    <t>SU4436 - TRANSDEV NORMANDIE INTERURBAIN</t>
  </si>
  <si>
    <t>SU4460 - Transdev Normandie Manche</t>
  </si>
  <si>
    <t>SU4488 - Transdev Normandie Pays de Caux</t>
  </si>
  <si>
    <t>SU50016 - VTU SAINT LÔ</t>
  </si>
  <si>
    <t>SU50023 - VTU SEINE EURE</t>
  </si>
  <si>
    <t>SU503 - Transdev Urbain Dieppe</t>
  </si>
  <si>
    <t>SU501 - TCAR</t>
  </si>
  <si>
    <t>SU506 - TRANSDEV LE HAVRE</t>
  </si>
  <si>
    <t>SU530 - SOMETRAR</t>
  </si>
  <si>
    <t>SI073 - TRANSDEV MONT SAINT MICHEL</t>
  </si>
  <si>
    <t>SI404 - TRANSDEV COTENTIN</t>
  </si>
  <si>
    <t>FR_NORM_Input - France - Région Normandie  (Input)</t>
  </si>
  <si>
    <t>FR_NORM_ROUEN_Input - France - Région Normandie - Rouen (Input)</t>
  </si>
  <si>
    <t>FR_TLV_NORM_Input - France - TLV - Région Normandie  (Input)</t>
  </si>
  <si>
    <t>FR_Z_NORD_URB_input - France - Urbains Zone Nord (Input)</t>
  </si>
  <si>
    <t>S7541 - BESANÇON MOBILITÉ</t>
  </si>
  <si>
    <t>FR_BFC_Input - France - Région Bourgogne Franche Comté (Input)</t>
  </si>
  <si>
    <t>FR_TLV_BFC_Input - France - TLV - Région Bourgogne Franche Comté (Input)</t>
  </si>
  <si>
    <t>XU029 - IFR16 France zone NORD</t>
  </si>
  <si>
    <t>S7553 - TRANSDEV URBAIN GRAND VILLENEUVOIS</t>
  </si>
  <si>
    <t>S7654 - TRANSDEV Sud Ouest - (ex-ATCRB)</t>
  </si>
  <si>
    <t>SI035 - TRANSDEV DU MARSAN</t>
  </si>
  <si>
    <t>SI036 - TRANSDEV PAYS ROCHEFORTAIS</t>
  </si>
  <si>
    <t>SI049 - TRANSDEV AGGLOMERATION DE BAYONNE</t>
  </si>
  <si>
    <t>SI123 - Transdev Express Sud Ouest</t>
  </si>
  <si>
    <t>SI12302 - TESO LA ROCHELLE</t>
  </si>
  <si>
    <t>SI12303 - TESO ROYAN</t>
  </si>
  <si>
    <t>SI129 - TRANSDEV BASSIN D'ARCACHON</t>
  </si>
  <si>
    <t>SI138 - TRANSDEV NIORT AGGLOMERATION</t>
  </si>
  <si>
    <t>SI186 - Transdev La Rochelle</t>
  </si>
  <si>
    <t>SI189 - TRANSDEV MARITIME LA ROCHELLE</t>
  </si>
  <si>
    <t>SI221 - Transdev Urbain Libournais</t>
  </si>
  <si>
    <t>SU010 - TRANSP LIB</t>
  </si>
  <si>
    <t>SU015 - CITRAM AQUITAINE</t>
  </si>
  <si>
    <t>SU016 - TRANSDEV POITOU-CHARENTE</t>
  </si>
  <si>
    <t>SU017 - CITRAM PYRENEES</t>
  </si>
  <si>
    <t>SU04702 - Proxiway La Rochelle</t>
  </si>
  <si>
    <t>SU055 - MONEGER</t>
  </si>
  <si>
    <t>SU327 - CFTA CO</t>
  </si>
  <si>
    <t>SU377 - OCECARS</t>
  </si>
  <si>
    <t>SU392 - SEM AAAS</t>
  </si>
  <si>
    <t>SU4211 - TRANSDEV ROYAN ATLANTIQUE</t>
  </si>
  <si>
    <t>SU4212 - TRANSDEV BRIVE</t>
  </si>
  <si>
    <t>SU50019 - VTU ARCACHON</t>
  </si>
  <si>
    <t>SU50021 - VTU ROCHELLE</t>
  </si>
  <si>
    <t>SU50022 - VT Sud Ouest</t>
  </si>
  <si>
    <t>SU50026 - VTU MONT DE MARSAN</t>
  </si>
  <si>
    <t>SU50027 - VTU COGNAC</t>
  </si>
  <si>
    <t>SU50028 - TDU SUD PAYS BASQUE</t>
  </si>
  <si>
    <t>SU50029 - TDU Niort</t>
  </si>
  <si>
    <t>SU504 - VT BORDEAUX</t>
  </si>
  <si>
    <t>SU543 - PREVOST</t>
  </si>
  <si>
    <t>SU545 - TPMR Bordeaux</t>
  </si>
  <si>
    <t>SU55004 - CFTI BORDEAUX</t>
  </si>
  <si>
    <t>SU552 - SFA IG</t>
  </si>
  <si>
    <t>SU55807 - TRANSDEV RAIL</t>
  </si>
  <si>
    <t>FR_NAQ_Input - France - Région Nouvelle Aquitaine (Input)</t>
  </si>
  <si>
    <t>FR_TLV_NAQ_Input - France - TLV - Région Nouvelle Aquitaine (Input)</t>
  </si>
  <si>
    <t>S7527 - TRANSDEV MONTPELLIER</t>
  </si>
  <si>
    <t>S7566 - TRANSDEV OCCITANIE LITTORAL</t>
  </si>
  <si>
    <t>SI066 - TRANSDEV AEROPORT CARCASSONNE</t>
  </si>
  <si>
    <t>SI067 - TRANSDEV AEROPORT PERPIGNAN</t>
  </si>
  <si>
    <t>SI168 - AIR PY</t>
  </si>
  <si>
    <t>SI188 - Transdev Nîmes Mobilités</t>
  </si>
  <si>
    <t>SI218 - T3M</t>
  </si>
  <si>
    <t>SU023 - MIDI PYRENEES</t>
  </si>
  <si>
    <t>SU030 - TRANSDEV OCCITANIE PAYS NIMOIS</t>
  </si>
  <si>
    <t>SU4209 - TPMR TOULOUSE</t>
  </si>
  <si>
    <t>SU4466 - ANTRAS</t>
  </si>
  <si>
    <t>SU4467 - TRANSDEV OCCITANIE OUEST</t>
  </si>
  <si>
    <t>SU4472 - Nîmes</t>
  </si>
  <si>
    <t>SU50014 - VTU BEZIERS</t>
  </si>
  <si>
    <t>SU50018 - VTU TOULOUSE</t>
  </si>
  <si>
    <t>SU521 - CONNEX Toulouse</t>
  </si>
  <si>
    <t>SU55022 - CFTI POM</t>
  </si>
  <si>
    <t>FR_OCCI_Input - France - Région Occitanie (Input)</t>
  </si>
  <si>
    <t>FR_TLV_OCCI_Input - France - TLV - Région Occitanie (Input)</t>
  </si>
  <si>
    <t>S7549 - SOTRADER</t>
  </si>
  <si>
    <t>S7738 - TRANSDEV Océan Indien</t>
  </si>
  <si>
    <t>SU3040 - TRANSDEV SERVICES REUNION</t>
  </si>
  <si>
    <t>SU570 - CMTS</t>
  </si>
  <si>
    <t>SI367 - TRANSDEV MAYOTTE</t>
  </si>
  <si>
    <t>YSI367 - TRANSDEV MAYOTTE NC</t>
  </si>
  <si>
    <t>FR_OM_Input - France - Outre Mer (Input)</t>
  </si>
  <si>
    <t>FR_TLV_OM_Input - France - TLV - Outre Mer (Input)</t>
  </si>
  <si>
    <t>S7534 - SNA AJACCIENS</t>
  </si>
  <si>
    <t>SI053 - Autocars MUSSO</t>
  </si>
  <si>
    <t>SI090 - VENAP</t>
  </si>
  <si>
    <t>SU009 - SNEG</t>
  </si>
  <si>
    <t>SU446302 - VELO NICE</t>
  </si>
  <si>
    <t>SU50013 - VTU CANNES</t>
  </si>
  <si>
    <t>SU50020 - VTU GRASSE</t>
  </si>
  <si>
    <t>SU50025 - VTU ANTIBES</t>
  </si>
  <si>
    <t>SU509 - ST2N</t>
  </si>
  <si>
    <t>SU510 - TRANSDEV COTE D'AZUR</t>
  </si>
  <si>
    <t>SU512 - TRANSDEV MONACO</t>
  </si>
  <si>
    <t>SU55017 - CFTI CANNES</t>
  </si>
  <si>
    <t>SU561 - TRANSDEV ALPES MARITIMES</t>
  </si>
  <si>
    <t>S7580 - COMPAGNIE des AUTOCARS DE PROVENCE</t>
  </si>
  <si>
    <t>S7586 - TRANSPORT en COMMUN d'ORANGE</t>
  </si>
  <si>
    <t>SI084 - TRANSDEV ARLES</t>
  </si>
  <si>
    <t>SI104 - AUTOBUS DE L'ETANG</t>
  </si>
  <si>
    <t>SI109 - Transdev ISTRES</t>
  </si>
  <si>
    <t>SI13001 - TRANSDEV EXPRESS RHONE-ALPES AUVERGNE GARDANNE</t>
  </si>
  <si>
    <t>SU515 - Transdev Ouest Provence</t>
  </si>
  <si>
    <t>SU611 - Transdev Bouches du Rhône</t>
  </si>
  <si>
    <t>SU619 - UTOB. AURE</t>
  </si>
  <si>
    <t>SU628 - MOUV'IDEES</t>
  </si>
  <si>
    <t>SU628IG - MOUV'IDEES (IG)</t>
  </si>
  <si>
    <t>SU634 - AUTOB. AUBAGNAIS</t>
  </si>
  <si>
    <t>SU636 - BEB</t>
  </si>
  <si>
    <t>SU638 - SABARDU</t>
  </si>
  <si>
    <t>SU646 - TRANSDEV VITROLLES</t>
  </si>
  <si>
    <t>SU652 - SVT</t>
  </si>
  <si>
    <t>SI401 - Transdev Alpilles Berre Méditerranée</t>
  </si>
  <si>
    <t>S7579 - TRANSDEV Sud - Holding</t>
  </si>
  <si>
    <t>SU4496 - SNC MASSILIA</t>
  </si>
  <si>
    <t>SU520 - FRIOUL</t>
  </si>
  <si>
    <t>SU630 - TRANSDEV MEDITERRANEE</t>
  </si>
  <si>
    <t>SU637 - Mobilink (ex-Ciotabus)</t>
  </si>
  <si>
    <t>S7531 - TRANSDEV VAUCLUSE</t>
  </si>
  <si>
    <t>S7532 - TCR AVIGNON</t>
  </si>
  <si>
    <t>S7567 - Transdev Alpes Durance</t>
  </si>
  <si>
    <t>SI219 - TRANSDEV MANOSQUE</t>
  </si>
  <si>
    <t>SI225 - TRANSDEV DURANCE</t>
  </si>
  <si>
    <t>SU4435 - LDV</t>
  </si>
  <si>
    <t>SU502 - RMTT</t>
  </si>
  <si>
    <t>S7714 - HANDILIB</t>
  </si>
  <si>
    <t>SU381 - ESTEREL CAR</t>
  </si>
  <si>
    <t>SU4109 - CTR</t>
  </si>
  <si>
    <t>SU55003 - CFTI VALLAURIS</t>
  </si>
  <si>
    <t>SU613 - MEDIA CITE</t>
  </si>
  <si>
    <t>SU617 - Energie Bus</t>
  </si>
  <si>
    <t>SU620 - AUTOC. BLANC</t>
  </si>
  <si>
    <t>SU632 - AUTOB. AIXOIS</t>
  </si>
  <si>
    <t>SU649 - TRANS-SERVICES</t>
  </si>
  <si>
    <t>SU651IG - Rubans bleus (IG)</t>
  </si>
  <si>
    <t>SU695 - SMEA</t>
  </si>
  <si>
    <t>FR_PACA_Input - France - Région PACA (Input)</t>
  </si>
  <si>
    <t>FR_TLV_PACA_Input - France - TLV - Région PACA (Input)</t>
  </si>
  <si>
    <t>S7244 - TRANSDEV DAUPHINE</t>
  </si>
  <si>
    <t>S7515 - TRANSDEV AUVERGNE</t>
  </si>
  <si>
    <t>S7528 - TRANSDEV BRIANCON</t>
  </si>
  <si>
    <t>S7533 - TRANSDEV VALENCE MOBILITE</t>
  </si>
  <si>
    <t>S7565 - TRANSDEV MARTIN</t>
  </si>
  <si>
    <t>S7582 - TRANSDEV SAVOIE</t>
  </si>
  <si>
    <t>S7587 - ALTIBUS</t>
  </si>
  <si>
    <t>S7594 - TRANSDEV MONT BLANC BUS</t>
  </si>
  <si>
    <t>S7612 - TRANSDEV ALPES - Holding</t>
  </si>
  <si>
    <t>S7613 - TRANSDEV BASSIN ANNECIEN</t>
  </si>
  <si>
    <t>S7614 - DUNAND</t>
  </si>
  <si>
    <t>S7615 - TRANSDEV HAUTE SAVOIE</t>
  </si>
  <si>
    <t>S7640 - SCI MARAIS BELLENE</t>
  </si>
  <si>
    <t>S7739 - TRANSPORT BERARD</t>
  </si>
  <si>
    <t>SI026 - TELEPHERIQUE</t>
  </si>
  <si>
    <t>SI096 - TRANSDEV CHAMBERY</t>
  </si>
  <si>
    <t>SI130 - TRANSDEV EXPRESS RHONE-ALPES AUVERGNE</t>
  </si>
  <si>
    <t>SI190 - TRANSDEV VICHY</t>
  </si>
  <si>
    <t>SI192 - TRANSDEV DROME</t>
  </si>
  <si>
    <t>SI194 - TRANSDEV ALBERTVILLE</t>
  </si>
  <si>
    <t>SU068 - TRANSDEV RHÔNE ALPES INTERURBAIN</t>
  </si>
  <si>
    <t>SU086 - TRANSDEV ANNONAY</t>
  </si>
  <si>
    <t>SU4202 - TRANSDEV VALENCE</t>
  </si>
  <si>
    <t>SU4401 - CFM</t>
  </si>
  <si>
    <t>SU4438 - M&amp;S</t>
  </si>
  <si>
    <t>SU519 - C.Chambéry</t>
  </si>
  <si>
    <t>SU523 - TRANSDEV ROANNE</t>
  </si>
  <si>
    <t>SU534 - CVF</t>
  </si>
  <si>
    <t>SU535 - STAT</t>
  </si>
  <si>
    <t>SU55015 - CFTI Région Rhône Alpes</t>
  </si>
  <si>
    <t>VU1026 - CROISSANCE INT RHONE ALPES</t>
  </si>
  <si>
    <t>SU565 - TRANSDEV SAINT ETIENNE</t>
  </si>
  <si>
    <t>FR_AURA_Input - France - Région Auvergne Rhone Alpes (Input)</t>
  </si>
  <si>
    <t>FR_TLV_AURA_Input - France - TLV - Région Auvergne Rhone Alpes (Input)</t>
  </si>
  <si>
    <t>SI410 - TRANSDEV VILLEFRANCHE BEAUJOLAIS</t>
  </si>
  <si>
    <t>YSI410 - TRANSDEV VILLEFRANCHE BEAUJOLAIS (NC)</t>
  </si>
  <si>
    <t>XU030 - IFR16 France zone SUD</t>
  </si>
  <si>
    <t>Tango_France_Reject - Tango France Reject</t>
  </si>
  <si>
    <t>XU032 - IFR16 France hors zone</t>
  </si>
  <si>
    <t>FR_SNCM_Input - SNCM - Input technical entity</t>
  </si>
  <si>
    <t>SU3100 - SNCM</t>
  </si>
  <si>
    <t>SU3103 - Sté Aubagnaise Restauration et Appro</t>
  </si>
  <si>
    <t>SU3104 - Cie Generale de Tourisme et Hotellerie</t>
  </si>
  <si>
    <t>SU3105 - Aliso Voyages</t>
  </si>
  <si>
    <t>SU3106 - Méditerranéenne Consignation Manutention</t>
  </si>
  <si>
    <t>SU3107 - Ferrytour</t>
  </si>
  <si>
    <t>SU3109 - Sté Informatique et Telematique Corse</t>
  </si>
  <si>
    <t>SU3111 - Comptoirs du Sud</t>
  </si>
  <si>
    <t>Inter_Coaches_Eurolines_Input - Eurolines - Input technical entity</t>
  </si>
  <si>
    <t>S2140 - TRANSDEV EUROLINES</t>
  </si>
  <si>
    <t>SU043 - EUROLINES FRANCE</t>
  </si>
  <si>
    <t>SU2005 - VEOLIA EUROLINES CZ A.S.</t>
  </si>
  <si>
    <t>SU3027 - MOVEBUS</t>
  </si>
  <si>
    <t>SU3028 - EUROLINES PENINSULAR</t>
  </si>
  <si>
    <t>SU3029 - VIAJES EUROLINES</t>
  </si>
  <si>
    <t>SUS2155 - EUROLINES BELGIQUE</t>
  </si>
  <si>
    <t>SUS2173 - Eurolines Netherlands NV</t>
  </si>
  <si>
    <t>SUS2179 - VEOLIA EUROLINES POLSKA SP. Z</t>
  </si>
  <si>
    <t>SUS3005 - VT EUROLINES POLSKA</t>
  </si>
  <si>
    <t>VU1081 - GROWTH EUROLINES</t>
  </si>
  <si>
    <t>XU034 - IFR16 Eurolines - Isilines</t>
  </si>
  <si>
    <t>SI085ME - TRENITALIA TRANSDEV SAS MEE</t>
  </si>
  <si>
    <t>SI002 - JV VT TRENITALIA</t>
  </si>
  <si>
    <t>SI085 - TRENITALIA VEOLIA TRANSDEV SAS</t>
  </si>
  <si>
    <t>Zone France_Other_Input - Other Zone France - Input technical entity</t>
  </si>
  <si>
    <t>SI304 - VEOLIA TRANSPORT FINLAND OY MEE</t>
  </si>
  <si>
    <t>VU1045 - GROWTH - FINLAND</t>
  </si>
  <si>
    <t>FIN_Input - Finland - Input technical entity</t>
  </si>
  <si>
    <t>SUS2066B - Veolia Transport Finland Oy</t>
  </si>
  <si>
    <t>SUS2067 - VEOLIA TRANSPORT VANTAA OY</t>
  </si>
  <si>
    <t>SUS2069 - VEOLIA TRANSPORT ESPOO OY</t>
  </si>
  <si>
    <t>SUS2071 - VEOLIA TRANSPORT TAMPERE OY</t>
  </si>
  <si>
    <t>SUS2073 - VEOLIA TRANSPORT WEST OY</t>
  </si>
  <si>
    <t>SUS2460 - WESTERLINES AB OY</t>
  </si>
  <si>
    <t>XU037 - IFR16 Finland</t>
  </si>
  <si>
    <t>YSUS2066B - Veolia Transport Finland Oy NC</t>
  </si>
  <si>
    <t>YSUS2067 - VEOLIA TRANSPORT VANTAA OY NC</t>
  </si>
  <si>
    <t>YSUS2071 - VEOLIA TRANSPORT TAMPERE OY NC</t>
  </si>
  <si>
    <t>CH_Input - Switzerland - Input technical entity</t>
  </si>
  <si>
    <t>SU930 - VEOLIA TRANSPORT SUISSE SA</t>
  </si>
  <si>
    <t>SUS2270 - VT SUISSE TRANSPORT PUBLIC SA</t>
  </si>
  <si>
    <t>SUS2272 - VT SUISSE TOURISME SA</t>
  </si>
  <si>
    <t>SUS2081B - Veolia Transport Danmark A/S</t>
  </si>
  <si>
    <t>SUS2083 - CTD Leasing 2001 A/S</t>
  </si>
  <si>
    <t>SUS2086 - Linjebuss Leasing 1998 A/S</t>
  </si>
  <si>
    <t>SI301 - FFR BUSS AS</t>
  </si>
  <si>
    <t>SUS2050 - Veolia Transport Norge AS</t>
  </si>
  <si>
    <t>SUS2052 - Veolia Transport Sør AS</t>
  </si>
  <si>
    <t>SUS2057 - VEOLIA TRANSPORT NORD AS</t>
  </si>
  <si>
    <t>SUS2058 - VEOLIA TRANSPORT BANE AS</t>
  </si>
  <si>
    <t>SUS2255 - AS A-Rep</t>
  </si>
  <si>
    <t>SUS2256 - Turtrikken AS</t>
  </si>
  <si>
    <t>SUS2257 - Nor Cargo Vest-Finnmark AS</t>
  </si>
  <si>
    <t>SUS2350 - Sør-Vest reiser AS</t>
  </si>
  <si>
    <t>SUS2351 - Nordtraffikk Buss AS</t>
  </si>
  <si>
    <t>SUS2352 - Nordtraffikk Maritim AS</t>
  </si>
  <si>
    <t>NE</t>
  </si>
  <si>
    <t>SW_Bjork</t>
  </si>
  <si>
    <t>SI229 - UTOREDERIET</t>
  </si>
  <si>
    <t>SI246 - FLYGBUSSARNA</t>
  </si>
  <si>
    <t>SI300 - VEOLIA TRANSPORT SWEDEN HOLDING AB</t>
  </si>
  <si>
    <t>SI306 - TRANSDEV UPPLAND AB</t>
  </si>
  <si>
    <t>SI307 - BLIDÖSUNDSBOLAGET</t>
  </si>
  <si>
    <t>SI309 - BLIDÖSUND HOLDING</t>
  </si>
  <si>
    <t>SI310 - BLIDÖSUNDSBOLAGET  MANAGEMENT</t>
  </si>
  <si>
    <t>SUS2013 - VEOLIA TRANSPORT SVERIGE AB</t>
  </si>
  <si>
    <t>SUS2017 - KB Bussningen</t>
  </si>
  <si>
    <t>SUS2022 - Bussdepån i Kristianstad AB</t>
  </si>
  <si>
    <t>SUS2023 - AB Göteborgs-Styrsö Skärgårdstrafik</t>
  </si>
  <si>
    <t>SUS2327 - Granbergs Buss</t>
  </si>
  <si>
    <t>SUS2329 - Älvsby Resebyrå AB</t>
  </si>
  <si>
    <t>SUS2332 - TAXI STOR &amp; LITEN I GÄVLE AB</t>
  </si>
  <si>
    <t>SUS2340 - PTG CHARTER AB</t>
  </si>
  <si>
    <t>SUS2347 - FAC FLYGBUSSARNA AIRPORT COACHES AB</t>
  </si>
  <si>
    <t>SUS2025 - Connex Trafik AB</t>
  </si>
  <si>
    <t>SUS2026 - Umeå Busstation AB</t>
  </si>
  <si>
    <t>SUS2331 - Vetimo AB</t>
  </si>
  <si>
    <t>SUS2334 - AB VÄRMLANDSBUSS</t>
  </si>
  <si>
    <t>SUS2341 - PEOPLE TRAVEL GROUP INTERNATIONAL AB</t>
  </si>
  <si>
    <t>SUS2346 - MERRESOR I SVERIGE AB</t>
  </si>
  <si>
    <t>SW_Input - Sweden - Input technical entity</t>
  </si>
  <si>
    <t>SW_Reject - Sweden - Reject technical entity</t>
  </si>
  <si>
    <t>VU1043 - GROWTH - SWEDEN 2</t>
  </si>
  <si>
    <t>VU1044 - GROWTH - SWEDEN</t>
  </si>
  <si>
    <t>XU013 - IFR16 B to G Sweden</t>
  </si>
  <si>
    <t>XU014 - IFR16 Ferry Sweden</t>
  </si>
  <si>
    <t>XU015 - IFR16 B to C Sweden</t>
  </si>
  <si>
    <t>XU016 - IFR16 Holding Sweden</t>
  </si>
  <si>
    <t>YSI308 - Skärgårdsrederiet</t>
  </si>
  <si>
    <t>SI236 - A BJORKS AB</t>
  </si>
  <si>
    <t>SI237 - BJORKS BUSSI I NARKE AB</t>
  </si>
  <si>
    <t>SI238 - VS &amp; PERSSONS BUSSAR AB</t>
  </si>
  <si>
    <t>SI239 - KLOVSJO-RATAN TRAFIK AKTIEBOLAG AB</t>
  </si>
  <si>
    <t>SI240 - BUSS OCH TAXI LOGISTIK I SVERIGE AB</t>
  </si>
  <si>
    <t>SI241 - BJORKS BUSS AKTIEBOLAG</t>
  </si>
  <si>
    <t>SI242 - LINDBERGS BUSS AB</t>
  </si>
  <si>
    <t>SI243 - SILJAN BUSS AB</t>
  </si>
  <si>
    <t>SI244 - BUSSGODS DALARNA AB</t>
  </si>
  <si>
    <t>SI245 - SAMBUS AKTIEBOLAG</t>
  </si>
  <si>
    <t>SI311 - Bouleau</t>
  </si>
  <si>
    <t>SI249 - RP CHARTER AB</t>
  </si>
  <si>
    <t>SI250 - TRANSDEV TSM AB</t>
  </si>
  <si>
    <t>VU1040 - GROWTH STOCKHOLM</t>
  </si>
  <si>
    <t>Liste pour les actives Form --&gt; Ne pas effacer</t>
  </si>
  <si>
    <t>FAIRE ALT F9 POUR METTRE A JOUR</t>
  </si>
  <si>
    <t>PLT après anticroissance -xx de croissance</t>
  </si>
  <si>
    <t>BFR Fiscal</t>
  </si>
  <si>
    <t xml:space="preserve">Ajustements à passer dans la liasse </t>
  </si>
  <si>
    <t>Orgonic Growth - Corp</t>
  </si>
  <si>
    <t>Avroir fait les checks sur les MF / Dividendes pays / impot( Julien)</t>
  </si>
  <si>
    <t>Recalucler les dividendes versés aux actionnaires</t>
  </si>
  <si>
    <t>50% N-1</t>
  </si>
  <si>
    <t>1</t>
  </si>
  <si>
    <t>2</t>
  </si>
  <si>
    <t>3</t>
  </si>
  <si>
    <t>en V5</t>
  </si>
  <si>
    <t>Net Result impact of top entries (M€)</t>
  </si>
  <si>
    <t>% IS</t>
  </si>
  <si>
    <t>Calcul du montant d'ajustement de la sécurité top ZGP pour atteindre 100M€ RN en 2024</t>
  </si>
  <si>
    <t>Avant ajustement</t>
  </si>
  <si>
    <t>IS</t>
  </si>
  <si>
    <t>Nt result</t>
  </si>
  <si>
    <t>Ajustement</t>
  </si>
  <si>
    <t>Cible</t>
  </si>
  <si>
    <t>Non controlling Interest</t>
  </si>
  <si>
    <t>Financial Result</t>
  </si>
  <si>
    <t>Taux iS</t>
  </si>
  <si>
    <t>Calcul des dividendes versés à la CDC</t>
  </si>
  <si>
    <t>RN</t>
  </si>
  <si>
    <t>Dividendes en K€</t>
  </si>
  <si>
    <t>Dividendes en K€ a saisir sur le segment "VTD_Corp_TopAdj_Input9"</t>
  </si>
  <si>
    <t>-</t>
  </si>
  <si>
    <t>EBITDA</t>
  </si>
  <si>
    <t>Income tax paid &amp; tax WC</t>
  </si>
  <si>
    <t>Unallocated organic growth (EBITDA)</t>
  </si>
  <si>
    <t>Unallocated organic growth (tax paid &amp; tax WC)</t>
  </si>
  <si>
    <t>Income tax paid &amp; tax working capital</t>
  </si>
  <si>
    <t>FCF impact of top entries (M€)</t>
  </si>
  <si>
    <t>Sécurité energy</t>
  </si>
  <si>
    <t>Ajustement coût du financement</t>
  </si>
  <si>
    <t>V8</t>
  </si>
  <si>
    <t>V9</t>
  </si>
  <si>
    <t>Sensi</t>
  </si>
  <si>
    <t>Budget 2022</t>
  </si>
  <si>
    <t>LTP 2023</t>
  </si>
  <si>
    <t>LTP 2024</t>
  </si>
  <si>
    <t>LTP 2025</t>
  </si>
  <si>
    <t>LTP 2026</t>
  </si>
  <si>
    <t>LTP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</si>
</sst>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7">
    <numFmt numFmtId="41" formatCode="_(* #,##0_);_(* \(#,##0\);_(* &quot;-&quot;_);_(@_)"/>
    <numFmt numFmtId="164" formatCode="[$-409]d/m/yy\ h:mm\ AM/PM;@"/>
    <numFmt numFmtId="165" formatCode="#,##0_);\(#,##0\)"/>
    <numFmt numFmtId="166" formatCode="&quot;$&quot;\ \ \ #,##0;\(&quot;$&quot;\ \ \ #,##0\)"/>
    <numFmt numFmtId="167" formatCode="#,##0;\(#,##0\)"/>
    <numFmt numFmtId="168" formatCode="#,##0.0;\(#,##0.0\);\-"/>
    <numFmt numFmtId="169" formatCode="_-* #,##0.00\ _D_i_n_._-;\-* #,##0.00\ _D_i_n_._-;_-* &quot;-&quot;??\ _D_i_n_._-;_-@_-"/>
    <numFmt numFmtId="170" formatCode="_-* #,##0.00\ _F_-;\-* #,##0.00\ _F_-;_-* &quot;-&quot;??\ _F_-;_-@_-"/>
    <numFmt numFmtId="171" formatCode="_(* #,##0.00_);_(* \(#,##0.00\);_(* &quot;-&quot;??_);_(@_)"/>
    <numFmt numFmtId="172" formatCode="_(&quot;$&quot;* #,##0.00_);_(&quot;$&quot;* \(#,##0.00\);_(&quot;$&quot;* &quot;-&quot;??_);_(@_)"/>
    <numFmt numFmtId="173" formatCode="_(* #,##0_);_(* \(#,##0\);_(* &quot;&quot;\ \-\ &quot;&quot;_);_(@_)"/>
    <numFmt numFmtId="174" formatCode="_(&quot;€&quot;* #,##0.00_);_(&quot;€&quot;* \(#,##0.00\);_(&quot;€&quot;* &quot;-&quot;??_);_(@_)"/>
    <numFmt numFmtId="175" formatCode="_(* #,##0.0_%_);_(* \(#,##0.0_%\);_(* &quot; - &quot;_%_);_(@_)"/>
    <numFmt numFmtId="176" formatCode="_(\ #,##0.0_%_);_(\ \(#,##0.0_%\);_(\ &quot; - &quot;_%_);_(@_)"/>
    <numFmt numFmtId="177" formatCode="_(* #,##0.0%_);_(* \(#,##0.0%\);_(* &quot; - &quot;\%_);_(@_)"/>
    <numFmt numFmtId="178" formatCode="_(\ #,##0.0%_);_(\ \(#,##0.0%\);_(\ &quot; - &quot;\%_);_(@_)"/>
    <numFmt numFmtId="179" formatCode="_(* #,##0_);_(* \(#,##0\);_(* &quot; - &quot;_);_(@_)"/>
    <numFmt numFmtId="180" formatCode="#,##0_);\(#,##0\);&quot; - &quot;_);@_)"/>
    <numFmt numFmtId="181" formatCode="_(* #,##0.0_);_(* \(#,##0.0\);_(* &quot; - &quot;_);_(@_)"/>
    <numFmt numFmtId="182" formatCode="\ #,##0.0_);\(#,##0.0\);&quot; - &quot;_);@_)"/>
    <numFmt numFmtId="183" formatCode="_(* #,##0.00_);_(* \(#,##0.00\);_(* &quot; - &quot;_);_(@_)"/>
    <numFmt numFmtId="184" formatCode="\ #,##0.00_);\(#,##0.00\);&quot; - &quot;_);@_)"/>
    <numFmt numFmtId="185" formatCode="_(* #,##0.000_);_(* \(#,##0.000\);_(* &quot; - &quot;_);_(@_)"/>
    <numFmt numFmtId="186" formatCode="\ #,##0.000_);\(#,##0.000\);&quot; - &quot;_);@_)"/>
    <numFmt numFmtId="187" formatCode="#,##0;\(#,##0\);&quot;-&quot;"/>
    <numFmt numFmtId="188" formatCode="d\ mmmm\ yyyy"/>
    <numFmt numFmtId="189" formatCode="#,##0;[Red]\(#,##0\);0"/>
    <numFmt numFmtId="190" formatCode="#,##0.00;\(#,##0.00\)"/>
    <numFmt numFmtId="191" formatCode="###0.0%;\(###0.0%\)"/>
    <numFmt numFmtId="192" formatCode="#,##0.0_)\x;\(#,##0.0\)\x;#,##0.0_)\x;@_)_x"/>
    <numFmt numFmtId="193" formatCode="0.00;[Red]0.00"/>
    <numFmt numFmtId="194" formatCode="#,##0.0&quot; &quot;;\(#,##0.0\)&quot;&quot;;&quot;- &quot;"/>
    <numFmt numFmtId="195" formatCode="#,##0.0"/>
    <numFmt numFmtId="196" formatCode="0.0%"/>
    <numFmt numFmtId="197" formatCode="#,###,##0.00"/>
    <numFmt numFmtId="198" formatCode="#,###,##0.0"/>
    <numFmt numFmtId="199" formatCode="#,###,##0"/>
    <numFmt numFmtId="200" formatCode="#,###,##0.000"/>
    <numFmt numFmtId="201" formatCode="dd/mm/yy;@"/>
    <numFmt numFmtId="202" formatCode="0.0"/>
    <numFmt numFmtId="203" formatCode="_-* #,##0.00\ [$€]_-;\-* #,##0.00\ [$€]_-;_-* &quot;-&quot;??\ [$€]_-;_-@_-"/>
    <numFmt numFmtId="204" formatCode="_-* #,##0.000\ [$€]_-;\-* #,##0.000\ [$€]_-;_-* &quot;-&quot;??\ [$€]_-;_-@_-"/>
    <numFmt numFmtId="205" formatCode="_ * #,##0_)\ [$€-1]_ ;_ * \(#,##0\)\ [$€-1]_ ;_ * &quot;-&quot;??_)\ [$€-1]_ "/>
    <numFmt numFmtId="206" formatCode="_(* #,##0_);_(* \(#,##0\);_(* &quot;-&quot;_);@_)"/>
    <numFmt numFmtId="207" formatCode="0%_);\(0%\)"/>
    <numFmt numFmtId="208" formatCode="d/m/yy\ h:mm;@"/>
    <numFmt numFmtId="209" formatCode="0.00000"/>
  </numFmts>
  <fonts count="235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30"/>
      <name val="Calibri"/>
      <family val="2"/>
      <scheme val="minor"/>
    </font>
    <font>
      <sz val="3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5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name val="SWISS"/>
    </font>
    <font>
      <b/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5"/>
      <name val="Calibri"/>
      <family val="2"/>
      <scheme val="minor"/>
    </font>
    <font>
      <sz val="12"/>
      <name val="Times"/>
      <family val="1"/>
    </font>
    <font>
      <sz val="12"/>
      <color indexed="12"/>
      <name val="Times New Roman"/>
      <family val="1"/>
    </font>
    <font>
      <sz val="12"/>
      <name val="Times New Roman"/>
      <family val="1"/>
    </font>
    <font>
      <b/>
      <sz val="11"/>
      <name val="Book Antiqua"/>
      <family val="1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1"/>
      <color indexed="20"/>
      <name val="Calibri"/>
      <family val="2"/>
      <charset val="238"/>
    </font>
    <font>
      <sz val="10"/>
      <color indexed="8"/>
      <name val="Book Antiqua"/>
      <family val="1"/>
    </font>
    <font>
      <sz val="10"/>
      <color indexed="12"/>
      <name val="Book Antiqua"/>
      <family val="1"/>
    </font>
    <font>
      <b/>
      <sz val="10"/>
      <color indexed="8"/>
      <name val="Times New Roman"/>
      <family val="1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name val="Book Antiqua"/>
      <family val="1"/>
    </font>
    <font>
      <sz val="12"/>
      <color indexed="8"/>
      <name val="Book Antiqua"/>
      <family val="1"/>
    </font>
    <font>
      <b/>
      <sz val="9"/>
      <color indexed="9"/>
      <name val="Arial"/>
      <family val="2"/>
    </font>
    <font>
      <sz val="8"/>
      <name val="Arial"/>
      <family val="2"/>
    </font>
    <font>
      <i/>
      <sz val="11"/>
      <color indexed="23"/>
      <name val="Calibri"/>
      <family val="2"/>
      <charset val="238"/>
    </font>
    <font>
      <sz val="10"/>
      <name val="Arial Narrow"/>
      <family val="2"/>
    </font>
    <font>
      <i/>
      <sz val="8"/>
      <name val="Times New Roman"/>
      <family val="1"/>
    </font>
    <font>
      <i/>
      <sz val="10"/>
      <name val="Arial Narrow"/>
      <family val="2"/>
    </font>
    <font>
      <sz val="9"/>
      <name val="Times New Roman"/>
      <family val="1"/>
    </font>
    <font>
      <b/>
      <u val="singleAccounting"/>
      <sz val="9"/>
      <name val="Times New Roman"/>
      <family val="1"/>
    </font>
    <font>
      <b/>
      <sz val="10"/>
      <color indexed="32"/>
      <name val="Arial Narrow"/>
      <family val="2"/>
    </font>
    <font>
      <i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b/>
      <sz val="11"/>
      <name val="Times New Roman"/>
      <family val="1"/>
    </font>
    <font>
      <b/>
      <sz val="10"/>
      <name val="Times New Roman"/>
      <family val="1"/>
    </font>
    <font>
      <b/>
      <i/>
      <sz val="9.5"/>
      <name val="Times New Roman"/>
      <family val="1"/>
    </font>
    <font>
      <sz val="10"/>
      <color indexed="32"/>
      <name val="Arial Narrow"/>
      <family val="2"/>
    </font>
    <font>
      <sz val="12"/>
      <name val="Arial"/>
      <family val="2"/>
    </font>
    <font>
      <b/>
      <sz val="16"/>
      <name val="Arial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u/>
      <sz val="10"/>
      <color indexed="14"/>
      <name val="MS Sans Serif"/>
      <family val="2"/>
    </font>
    <font>
      <sz val="10"/>
      <color indexed="0"/>
      <name val="Arial"/>
      <family val="2"/>
    </font>
    <font>
      <sz val="11"/>
      <color indexed="17"/>
      <name val="Calibri"/>
      <family val="2"/>
      <charset val="238"/>
    </font>
    <font>
      <sz val="12"/>
      <color indexed="9"/>
      <name val="Times New Roman"/>
      <family val="1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u/>
      <sz val="10"/>
      <color indexed="12"/>
      <name val="MS Sans Serif"/>
      <family val="2"/>
    </font>
    <font>
      <sz val="11"/>
      <color indexed="62"/>
      <name val="Calibri"/>
      <family val="2"/>
      <charset val="238"/>
    </font>
    <font>
      <sz val="10"/>
      <color indexed="12"/>
      <name val="Arial"/>
      <family val="2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11"/>
      <color indexed="52"/>
      <name val="Calibri"/>
      <family val="2"/>
      <charset val="238"/>
    </font>
    <font>
      <b/>
      <u val="singleAccounting"/>
      <sz val="9"/>
      <color indexed="9"/>
      <name val="Arial"/>
      <family val="2"/>
    </font>
    <font>
      <sz val="10"/>
      <name val="Arial"/>
      <family val="2"/>
      <charset val="238"/>
    </font>
    <font>
      <sz val="11"/>
      <color indexed="60"/>
      <name val="Calibri"/>
      <family val="2"/>
      <charset val="238"/>
    </font>
    <font>
      <sz val="10"/>
      <name val="Courier"/>
      <family val="3"/>
    </font>
    <font>
      <sz val="12"/>
      <name val="Arial MT"/>
    </font>
    <font>
      <sz val="11"/>
      <color indexed="8"/>
      <name val="Calibri"/>
      <family val="2"/>
    </font>
    <font>
      <sz val="7"/>
      <color indexed="8"/>
      <name val="Arial"/>
      <family val="2"/>
    </font>
    <font>
      <b/>
      <sz val="11"/>
      <color indexed="63"/>
      <name val="Calibri"/>
      <family val="2"/>
      <charset val="238"/>
    </font>
    <font>
      <sz val="22"/>
      <name val="UBSHeadline"/>
      <family val="1"/>
    </font>
    <font>
      <i/>
      <sz val="12"/>
      <color indexed="8"/>
      <name val="Times New Roman"/>
      <family val="1"/>
    </font>
    <font>
      <i/>
      <sz val="9"/>
      <name val="Book Antiqua"/>
      <family val="1"/>
    </font>
    <font>
      <sz val="9"/>
      <name val="Arial"/>
      <family val="2"/>
    </font>
    <font>
      <sz val="12"/>
      <name val="Book Antiqua"/>
      <family val="1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Times New Roman"/>
      <family val="1"/>
    </font>
    <font>
      <b/>
      <i/>
      <sz val="10"/>
      <color indexed="8"/>
      <name val="Arial"/>
      <family val="2"/>
    </font>
    <font>
      <b/>
      <sz val="10"/>
      <color indexed="18"/>
      <name val="Arial"/>
      <family val="2"/>
    </font>
    <font>
      <b/>
      <i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i/>
      <sz val="12"/>
      <color indexed="8"/>
      <name val="Arial"/>
      <family val="2"/>
    </font>
    <font>
      <b/>
      <sz val="8"/>
      <name val="Arial"/>
      <family val="2"/>
    </font>
    <font>
      <b/>
      <sz val="18"/>
      <color indexed="56"/>
      <name val="Cambria"/>
      <family val="2"/>
      <charset val="238"/>
    </font>
    <font>
      <b/>
      <sz val="12"/>
      <name val="Avant Garde"/>
    </font>
    <font>
      <b/>
      <sz val="14"/>
      <name val="Helv"/>
    </font>
    <font>
      <sz val="11"/>
      <color indexed="10"/>
      <name val="Calibri"/>
      <family val="2"/>
      <charset val="238"/>
    </font>
    <font>
      <b/>
      <sz val="10"/>
      <color indexed="12"/>
      <name val="Book Antiqua"/>
      <family val="1"/>
    </font>
    <font>
      <b/>
      <sz val="12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26"/>
      <color indexed="9"/>
      <name val="Calibri"/>
      <family val="2"/>
      <scheme val="minor"/>
    </font>
    <font>
      <sz val="26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indexed="63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5"/>
      <color indexed="8"/>
      <name val="Calibri"/>
      <family val="2"/>
    </font>
    <font>
      <b/>
      <sz val="13"/>
      <color indexed="56"/>
      <name val="Calibri"/>
      <family val="2"/>
    </font>
    <font>
      <b/>
      <sz val="13"/>
      <color indexed="8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u/>
      <sz val="10"/>
      <color indexed="12"/>
      <name val="Arial"/>
      <family val="2"/>
    </font>
    <font>
      <u/>
      <sz val="10"/>
      <color indexed="8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8"/>
      <color indexed="8"/>
      <name val="Comic Sans MS"/>
      <family val="4"/>
    </font>
    <font>
      <sz val="10"/>
      <color indexed="10"/>
      <name val="Arial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8"/>
      <name val="Cambria"/>
      <family val="2"/>
    </font>
    <font>
      <b/>
      <i/>
      <sz val="12"/>
      <color indexed="8"/>
      <name val="Times New Roman"/>
      <family val="1"/>
    </font>
    <font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sz val="10"/>
      <color rgb="FFFF0000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MS Sans Serif"/>
      <family val="2"/>
    </font>
    <font>
      <sz val="6"/>
      <name val="MS Serif"/>
      <family val="1"/>
    </font>
    <font>
      <sz val="12"/>
      <color indexed="8"/>
      <name val="Times New Roman"/>
      <family val="2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6"/>
      <color indexed="12"/>
      <name val="Arial"/>
      <family val="2"/>
    </font>
    <font>
      <b/>
      <sz val="9"/>
      <color indexed="3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9"/>
      <color indexed="56"/>
      <name val="Arial"/>
      <family val="2"/>
    </font>
    <font>
      <b/>
      <sz val="9"/>
      <color indexed="8"/>
      <name val="Arial"/>
      <family val="2"/>
    </font>
    <font>
      <b/>
      <sz val="11"/>
      <color indexed="56"/>
      <name val="Arial"/>
      <family val="2"/>
    </font>
    <font>
      <sz val="12"/>
      <name val="Calibri"/>
      <family val="2"/>
    </font>
    <font>
      <sz val="11"/>
      <name val="Calibri"/>
      <family val="2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indexed="9"/>
      <name val="Calibri"/>
      <family val="2"/>
      <scheme val="minor"/>
    </font>
    <font>
      <b/>
      <sz val="18"/>
      <name val="Arial"/>
      <family val="2"/>
    </font>
    <font>
      <b/>
      <sz val="18"/>
      <color rgb="FF7E408F"/>
      <name val="Calibri"/>
      <family val="2"/>
      <scheme val="minor"/>
    </font>
    <font>
      <b/>
      <sz val="18"/>
      <color indexed="10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rgb="FF7E408F"/>
      <name val="Arial"/>
      <family val="2"/>
    </font>
    <font>
      <b/>
      <sz val="18"/>
      <name val="Calibri"/>
      <family val="2"/>
    </font>
    <font>
      <b/>
      <sz val="26"/>
      <name val="Calibri"/>
      <family val="2"/>
      <scheme val="minor"/>
    </font>
    <font>
      <b/>
      <sz val="26"/>
      <color indexed="9"/>
      <name val="Calibri"/>
      <family val="2"/>
      <scheme val="minor"/>
    </font>
    <font>
      <i/>
      <sz val="26"/>
      <color indexed="9"/>
      <name val="Calibri"/>
      <family val="2"/>
      <scheme val="minor"/>
    </font>
    <font>
      <i/>
      <sz val="18"/>
      <name val="Calibri"/>
      <family val="2"/>
      <scheme val="minor"/>
    </font>
    <font>
      <b/>
      <sz val="20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sz val="20"/>
      <name val="Calibri"/>
      <family val="2"/>
    </font>
    <font>
      <sz val="20"/>
      <color theme="0"/>
      <name val="Calibri"/>
      <family val="2"/>
    </font>
    <font>
      <sz val="18"/>
      <name val="Calibri"/>
      <family val="2"/>
    </font>
    <font>
      <b/>
      <sz val="20"/>
      <name val="Calibri"/>
      <family val="2"/>
    </font>
    <font>
      <sz val="20"/>
      <name val="Arial"/>
      <family val="2"/>
    </font>
    <font>
      <i/>
      <sz val="20"/>
      <color theme="0"/>
      <name val="Calibri"/>
      <family val="2"/>
      <scheme val="minor"/>
    </font>
    <font>
      <sz val="18"/>
      <name val="Arial"/>
      <family val="2"/>
    </font>
    <font>
      <b/>
      <sz val="18"/>
      <color rgb="FFFF0000"/>
      <name val="Calibri"/>
      <family val="2"/>
    </font>
    <font>
      <i/>
      <sz val="20"/>
      <name val="Calibri"/>
      <family val="2"/>
    </font>
    <font>
      <sz val="18"/>
      <color rgb="FF3391AA"/>
      <name val="Arial"/>
      <family val="2"/>
    </font>
    <font>
      <b/>
      <sz val="18"/>
      <color rgb="FF3391AA"/>
      <name val="Calibri"/>
      <family val="2"/>
      <scheme val="minor"/>
    </font>
    <font>
      <i/>
      <sz val="20"/>
      <color rgb="FF3391AA"/>
      <name val="Calibri"/>
      <family val="2"/>
    </font>
    <font>
      <b/>
      <sz val="18"/>
      <color rgb="FF3391AA"/>
      <name val="Calibri"/>
      <family val="2"/>
    </font>
    <font>
      <sz val="18"/>
      <color rgb="FF3391AA"/>
      <name val="Calibri"/>
      <family val="2"/>
      <scheme val="minor"/>
    </font>
    <font>
      <b/>
      <sz val="18"/>
      <color indexed="10"/>
      <name val="Calibri"/>
      <family val="2"/>
    </font>
    <font>
      <sz val="20"/>
      <color indexed="9"/>
      <name val="Calibri"/>
      <family val="2"/>
      <scheme val="minor"/>
    </font>
    <font>
      <sz val="20"/>
      <color rgb="FF3391AA"/>
      <name val="Calibri"/>
      <family val="2"/>
      <scheme val="minor"/>
    </font>
    <font>
      <sz val="20"/>
      <color rgb="FF3391AA"/>
      <name val="Calibri"/>
      <family val="2"/>
    </font>
    <font>
      <b/>
      <sz val="14"/>
      <color rgb="FF3391AA"/>
      <name val="Calibri"/>
      <family val="2"/>
      <scheme val="minor"/>
    </font>
    <font>
      <sz val="25"/>
      <color rgb="FF3391AA"/>
      <name val="Calibri"/>
      <family val="2"/>
      <scheme val="minor"/>
    </font>
    <font>
      <b/>
      <sz val="12"/>
      <color rgb="FF3391AA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</font>
    <font>
      <sz val="20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i/>
      <sz val="12"/>
      <color theme="8" tint="-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4"/>
      <color theme="0"/>
      <name val="Calibri"/>
      <family val="2"/>
      <scheme val="minor"/>
    </font>
    <font>
      <sz val="30"/>
      <color theme="8" tint="-0.249977111117893"/>
      <name val="Calibri"/>
      <family val="2"/>
      <scheme val="minor"/>
    </font>
    <font>
      <b/>
      <sz val="12"/>
      <name val="Arial"/>
      <family val="2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trike/>
      <sz val="1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7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0" tint="-0.34900967436750391"/>
        </stop>
      </gradient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gray0625"/>
    </fill>
    <fill>
      <patternFill patternType="solid">
        <fgColor indexed="50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indexed="5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91AA"/>
        <bgColor indexed="64"/>
      </patternFill>
    </fill>
    <fill>
      <patternFill patternType="solid">
        <fgColor rgb="FF3391AA"/>
        <bgColor auto="1"/>
      </patternFill>
    </fill>
    <fill>
      <patternFill patternType="solid">
        <fgColor indexed="47"/>
        <bgColor indexed="64"/>
      </patternFill>
    </fill>
    <fill>
      <patternFill patternType="solid">
        <fgColor theme="8" tint="-0.249977111117893"/>
        <bgColor indexed="9"/>
      </patternFill>
    </fill>
    <fill>
      <patternFill patternType="solid">
        <fgColor theme="0" tint="-4.9989318521683403E-2"/>
        <bgColor auto="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3391AA"/>
        <bgColor indexed="1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auto="1"/>
      </patternFill>
    </fill>
    <fill>
      <patternFill patternType="solid">
        <fgColor theme="8" tint="-0.249977111117893"/>
        <bgColor indexed="64"/>
      </patternFill>
    </fill>
    <fill>
      <patternFill patternType="gray0625">
        <bgColor theme="0" tint="-0.14999847407452621"/>
      </patternFill>
    </fill>
    <fill>
      <patternFill patternType="solid">
        <fgColor indexed="65"/>
        <bgColor indexed="11"/>
      </patternFill>
    </fill>
    <fill>
      <patternFill patternType="solid">
        <fgColor rgb="FFFFFF00"/>
        <bgColor indexed="11"/>
      </patternFill>
    </fill>
    <fill>
      <patternFill patternType="solid">
        <fgColor indexed="1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9"/>
      </right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 style="medium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medium">
        <color indexed="9"/>
      </left>
      <right style="thin">
        <color indexed="9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9"/>
      </left>
      <right/>
      <top style="medium">
        <color auto="1"/>
      </top>
      <bottom/>
      <diagonal/>
    </border>
    <border>
      <left/>
      <right style="thin">
        <color indexed="9"/>
      </right>
      <top style="medium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medium">
        <color indexed="35"/>
      </left>
      <right style="medium">
        <color indexed="35"/>
      </right>
      <top style="thin">
        <color indexed="35"/>
      </top>
      <bottom style="thin">
        <color indexed="35"/>
      </bottom>
      <diagonal/>
    </border>
    <border>
      <left style="double">
        <color indexed="12"/>
      </left>
      <right style="double">
        <color indexed="12"/>
      </right>
      <top style="double">
        <color indexed="12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56"/>
      </bottom>
      <diagonal/>
    </border>
    <border>
      <left/>
      <right/>
      <top style="thin">
        <color indexed="56"/>
      </top>
      <bottom/>
      <diagonal/>
    </border>
    <border>
      <left/>
      <right/>
      <top style="thin">
        <color indexed="56"/>
      </top>
      <bottom style="medium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36"/>
      </left>
      <right style="thin">
        <color indexed="36"/>
      </right>
      <top style="thin">
        <color indexed="36"/>
      </top>
      <bottom style="thin">
        <color indexed="36"/>
      </bottom>
      <diagonal/>
    </border>
    <border>
      <left/>
      <right/>
      <top/>
      <bottom style="medium">
        <color rgb="FF3391AA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252">
    <xf numFmtId="164" fontId="0" fillId="0" borderId="0"/>
    <xf numFmtId="165" fontId="26" fillId="0" borderId="0"/>
    <xf numFmtId="166" fontId="32" fillId="0" borderId="0" applyAlignment="0"/>
    <xf numFmtId="10" fontId="33" fillId="0" borderId="0"/>
    <xf numFmtId="9" fontId="34" fillId="0" borderId="0"/>
    <xf numFmtId="0" fontId="34" fillId="0" borderId="0"/>
    <xf numFmtId="10" fontId="34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7" fontId="34" fillId="0" borderId="0"/>
    <xf numFmtId="3" fontId="32" fillId="0" borderId="0"/>
    <xf numFmtId="2" fontId="32" fillId="0" borderId="0"/>
    <xf numFmtId="10" fontId="32" fillId="0" borderId="0" applyFont="0" applyBorder="0" applyAlignment="0">
      <alignment horizontal="centerContinuous"/>
    </xf>
    <xf numFmtId="0" fontId="35" fillId="0" borderId="1" applyFont="0" applyFill="0" applyBorder="0" applyAlignment="0" applyProtection="0"/>
    <xf numFmtId="167" fontId="34" fillId="0" borderId="0"/>
    <xf numFmtId="167" fontId="34" fillId="0" borderId="0"/>
    <xf numFmtId="167" fontId="34" fillId="0" borderId="0"/>
    <xf numFmtId="1" fontId="32" fillId="0" borderId="0" applyFont="0" applyAlignment="0">
      <alignment horizontal="centerContinuous"/>
    </xf>
    <xf numFmtId="164" fontId="36" fillId="4" borderId="0" applyNumberFormat="0" applyBorder="0" applyAlignment="0" applyProtection="0"/>
    <xf numFmtId="164" fontId="36" fillId="5" borderId="0" applyNumberFormat="0" applyBorder="0" applyAlignment="0" applyProtection="0"/>
    <xf numFmtId="164" fontId="36" fillId="6" borderId="0" applyNumberFormat="0" applyBorder="0" applyAlignment="0" applyProtection="0"/>
    <xf numFmtId="164" fontId="36" fillId="7" borderId="0" applyNumberFormat="0" applyBorder="0" applyAlignment="0" applyProtection="0"/>
    <xf numFmtId="164" fontId="36" fillId="8" borderId="0" applyNumberFormat="0" applyBorder="0" applyAlignment="0" applyProtection="0"/>
    <xf numFmtId="164" fontId="36" fillId="9" borderId="0" applyNumberFormat="0" applyBorder="0" applyAlignment="0" applyProtection="0"/>
    <xf numFmtId="164" fontId="36" fillId="10" borderId="0" applyNumberFormat="0" applyBorder="0" applyAlignment="0" applyProtection="0"/>
    <xf numFmtId="164" fontId="36" fillId="11" borderId="0" applyNumberFormat="0" applyBorder="0" applyAlignment="0" applyProtection="0"/>
    <xf numFmtId="164" fontId="36" fillId="12" borderId="0" applyNumberFormat="0" applyBorder="0" applyAlignment="0" applyProtection="0"/>
    <xf numFmtId="164" fontId="36" fillId="7" borderId="0" applyNumberFormat="0" applyBorder="0" applyAlignment="0" applyProtection="0"/>
    <xf numFmtId="164" fontId="36" fillId="10" borderId="0" applyNumberFormat="0" applyBorder="0" applyAlignment="0" applyProtection="0"/>
    <xf numFmtId="164" fontId="36" fillId="13" borderId="0" applyNumberFormat="0" applyBorder="0" applyAlignment="0" applyProtection="0"/>
    <xf numFmtId="164" fontId="37" fillId="14" borderId="0" applyNumberFormat="0" applyBorder="0" applyAlignment="0" applyProtection="0"/>
    <xf numFmtId="164" fontId="37" fillId="11" borderId="0" applyNumberFormat="0" applyBorder="0" applyAlignment="0" applyProtection="0"/>
    <xf numFmtId="164" fontId="37" fillId="12" borderId="0" applyNumberFormat="0" applyBorder="0" applyAlignment="0" applyProtection="0"/>
    <xf numFmtId="164" fontId="37" fillId="15" borderId="0" applyNumberFormat="0" applyBorder="0" applyAlignment="0" applyProtection="0"/>
    <xf numFmtId="164" fontId="37" fillId="16" borderId="0" applyNumberFormat="0" applyBorder="0" applyAlignment="0" applyProtection="0"/>
    <xf numFmtId="164" fontId="37" fillId="17" borderId="0" applyNumberFormat="0" applyBorder="0" applyAlignment="0" applyProtection="0"/>
    <xf numFmtId="0" fontId="38" fillId="0" borderId="2" applyFont="0">
      <alignment horizontal="centerContinuous"/>
    </xf>
    <xf numFmtId="0" fontId="39" fillId="0" borderId="0"/>
    <xf numFmtId="9" fontId="33" fillId="0" borderId="0"/>
    <xf numFmtId="0" fontId="33" fillId="0" borderId="0"/>
    <xf numFmtId="0" fontId="33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3" fillId="0" borderId="0"/>
    <xf numFmtId="0" fontId="33" fillId="0" borderId="0"/>
    <xf numFmtId="0" fontId="20" fillId="0" borderId="0"/>
    <xf numFmtId="0" fontId="34" fillId="0" borderId="0"/>
    <xf numFmtId="164" fontId="40" fillId="5" borderId="0" applyNumberFormat="0" applyBorder="0" applyAlignment="0" applyProtection="0"/>
    <xf numFmtId="38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4" fillId="0" borderId="0"/>
    <xf numFmtId="0" fontId="38" fillId="0" borderId="2" applyNumberFormat="0" applyFill="0" applyAlignment="0" applyProtection="0"/>
    <xf numFmtId="0" fontId="41" fillId="0" borderId="2" applyNumberFormat="0" applyFont="0" applyFill="0" applyAlignment="0" applyProtection="0"/>
    <xf numFmtId="0" fontId="39" fillId="0" borderId="3"/>
    <xf numFmtId="0" fontId="34" fillId="0" borderId="2">
      <alignment horizontal="centerContinuous"/>
    </xf>
    <xf numFmtId="0" fontId="20" fillId="0" borderId="4" applyBorder="0">
      <alignment horizontal="centerContinuous"/>
    </xf>
    <xf numFmtId="0" fontId="34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33" fillId="0" borderId="0"/>
    <xf numFmtId="0" fontId="43" fillId="0" borderId="0"/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43" fillId="0" borderId="0"/>
    <xf numFmtId="37" fontId="34" fillId="0" borderId="0">
      <alignment horizontal="center"/>
    </xf>
    <xf numFmtId="0" fontId="38" fillId="0" borderId="0"/>
    <xf numFmtId="164" fontId="44" fillId="18" borderId="5" applyNumberFormat="0" applyAlignment="0" applyProtection="0"/>
    <xf numFmtId="164" fontId="45" fillId="19" borderId="6" applyNumberFormat="0" applyAlignment="0" applyProtection="0"/>
    <xf numFmtId="168" fontId="20" fillId="0" borderId="0">
      <alignment horizontal="right" wrapText="1"/>
    </xf>
    <xf numFmtId="0" fontId="34" fillId="0" borderId="0"/>
    <xf numFmtId="0" fontId="46" fillId="0" borderId="0" applyFont="0" applyFill="0" applyBorder="0" applyAlignment="0" applyProtection="0"/>
    <xf numFmtId="40" fontId="46" fillId="0" borderId="0" applyFont="0" applyFill="0" applyBorder="0" applyAlignment="0" applyProtection="0"/>
    <xf numFmtId="169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172" fontId="20" fillId="0" borderId="0" applyFont="0" applyFill="0" applyBorder="0" applyAlignment="0" applyProtection="0"/>
    <xf numFmtId="49" fontId="48" fillId="20" borderId="0">
      <alignment vertical="center"/>
    </xf>
    <xf numFmtId="0" fontId="34" fillId="0" borderId="0" applyFont="0" applyFill="0" applyBorder="0" applyAlignment="0" applyProtection="0"/>
    <xf numFmtId="173" fontId="49" fillId="21" borderId="0">
      <alignment horizontal="right"/>
    </xf>
    <xf numFmtId="17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64" fontId="50" fillId="0" borderId="0" applyNumberFormat="0" applyFill="0" applyBorder="0" applyAlignment="0" applyProtection="0"/>
    <xf numFmtId="49" fontId="51" fillId="0" borderId="0" applyNumberFormat="0" applyFill="0" applyBorder="0" applyProtection="0">
      <alignment horizontal="center" vertical="top"/>
    </xf>
    <xf numFmtId="175" fontId="52" fillId="0" borderId="0">
      <alignment horizontal="right" vertical="top"/>
    </xf>
    <xf numFmtId="176" fontId="53" fillId="0" borderId="0" applyBorder="0">
      <alignment horizontal="right" vertical="top"/>
    </xf>
    <xf numFmtId="177" fontId="54" fillId="0" borderId="0">
      <alignment horizontal="right" vertical="top"/>
    </xf>
    <xf numFmtId="178" fontId="51" fillId="0" borderId="0" applyBorder="0">
      <alignment horizontal="right" vertical="top"/>
    </xf>
    <xf numFmtId="177" fontId="52" fillId="0" borderId="0">
      <alignment horizontal="right" vertical="top"/>
    </xf>
    <xf numFmtId="178" fontId="53" fillId="0" borderId="0" applyBorder="0">
      <alignment horizontal="right" vertical="top"/>
    </xf>
    <xf numFmtId="179" fontId="54" fillId="0" borderId="0" applyFill="0" applyBorder="0">
      <alignment horizontal="right" vertical="top"/>
    </xf>
    <xf numFmtId="180" fontId="51" fillId="0" borderId="0" applyFill="0" applyBorder="0">
      <alignment horizontal="right" vertical="top"/>
    </xf>
    <xf numFmtId="181" fontId="54" fillId="0" borderId="0" applyFill="0" applyBorder="0">
      <alignment horizontal="right" vertical="top"/>
    </xf>
    <xf numFmtId="182" fontId="51" fillId="0" borderId="0" applyFill="0" applyBorder="0">
      <alignment horizontal="right" vertical="top"/>
    </xf>
    <xf numFmtId="183" fontId="54" fillId="0" borderId="0" applyFill="0" applyBorder="0">
      <alignment horizontal="right" vertical="top"/>
    </xf>
    <xf numFmtId="184" fontId="51" fillId="0" borderId="0" applyFill="0" applyBorder="0">
      <alignment horizontal="right" vertical="top"/>
    </xf>
    <xf numFmtId="185" fontId="54" fillId="0" borderId="0" applyFill="0" applyBorder="0">
      <alignment horizontal="right" vertical="top"/>
    </xf>
    <xf numFmtId="186" fontId="51" fillId="0" borderId="0" applyFill="0" applyBorder="0">
      <alignment horizontal="right" vertical="top"/>
    </xf>
    <xf numFmtId="164" fontId="55" fillId="0" borderId="0">
      <alignment horizontal="center" wrapText="1"/>
    </xf>
    <xf numFmtId="0" fontId="56" fillId="0" borderId="7">
      <alignment horizontal="right"/>
    </xf>
    <xf numFmtId="0" fontId="55" fillId="0" borderId="0">
      <alignment horizontal="center" wrapText="1"/>
    </xf>
    <xf numFmtId="187" fontId="57" fillId="0" borderId="7">
      <alignment horizontal="left"/>
    </xf>
    <xf numFmtId="0" fontId="58" fillId="0" borderId="0">
      <alignment vertical="center"/>
    </xf>
    <xf numFmtId="188" fontId="58" fillId="0" borderId="0">
      <alignment horizontal="left" vertical="center"/>
    </xf>
    <xf numFmtId="189" fontId="59" fillId="0" borderId="0">
      <alignment vertical="center"/>
    </xf>
    <xf numFmtId="0" fontId="60" fillId="0" borderId="0">
      <alignment vertical="center"/>
    </xf>
    <xf numFmtId="187" fontId="57" fillId="0" borderId="7">
      <alignment horizontal="left"/>
    </xf>
    <xf numFmtId="187" fontId="61" fillId="0" borderId="0" applyFill="0" applyBorder="0">
      <alignment vertical="top"/>
    </xf>
    <xf numFmtId="187" fontId="62" fillId="0" borderId="0" applyFill="0" applyBorder="0" applyProtection="0">
      <alignment vertical="top"/>
    </xf>
    <xf numFmtId="187" fontId="63" fillId="0" borderId="0">
      <alignment vertical="top"/>
    </xf>
    <xf numFmtId="187" fontId="51" fillId="0" borderId="0">
      <alignment horizontal="center"/>
    </xf>
    <xf numFmtId="187" fontId="64" fillId="0" borderId="7">
      <alignment horizontal="center"/>
    </xf>
    <xf numFmtId="41" fontId="54" fillId="0" borderId="0" applyFill="0" applyBorder="0" applyAlignment="0" applyProtection="0">
      <alignment horizontal="right" vertical="top"/>
    </xf>
    <xf numFmtId="41" fontId="51" fillId="0" borderId="7" applyFill="0" applyBorder="0" applyProtection="0">
      <alignment horizontal="right" vertical="top"/>
    </xf>
    <xf numFmtId="187" fontId="65" fillId="0" borderId="0"/>
    <xf numFmtId="187" fontId="66" fillId="0" borderId="0"/>
    <xf numFmtId="187" fontId="67" fillId="0" borderId="0"/>
    <xf numFmtId="187" fontId="20" fillId="0" borderId="0"/>
    <xf numFmtId="187" fontId="68" fillId="0" borderId="0">
      <alignment horizontal="left" vertical="top"/>
    </xf>
    <xf numFmtId="164" fontId="54" fillId="0" borderId="0" applyFill="0" applyBorder="0">
      <alignment horizontal="left" vertical="top"/>
    </xf>
    <xf numFmtId="0" fontId="51" fillId="0" borderId="0" applyFill="0" applyBorder="0">
      <alignment horizontal="left" vertical="top" wrapText="1"/>
    </xf>
    <xf numFmtId="0" fontId="54" fillId="0" borderId="0" applyFill="0" applyBorder="0">
      <alignment horizontal="left" vertical="top"/>
    </xf>
    <xf numFmtId="0" fontId="69" fillId="0" borderId="0">
      <alignment horizontal="left" vertical="top" wrapText="1"/>
    </xf>
    <xf numFmtId="0" fontId="70" fillId="0" borderId="0">
      <alignment horizontal="left" vertical="top" wrapText="1"/>
    </xf>
    <xf numFmtId="0" fontId="53" fillId="0" borderId="0">
      <alignment horizontal="left" vertical="top" wrapText="1"/>
    </xf>
    <xf numFmtId="0" fontId="71" fillId="0" borderId="0" applyNumberFormat="0" applyFill="0" applyBorder="0" applyAlignment="0" applyProtection="0"/>
    <xf numFmtId="0" fontId="48" fillId="22" borderId="0">
      <alignment horizontal="right" vertical="center"/>
    </xf>
    <xf numFmtId="0" fontId="20" fillId="23" borderId="0"/>
    <xf numFmtId="190" fontId="72" fillId="0" borderId="0"/>
    <xf numFmtId="191" fontId="72" fillId="0" borderId="0"/>
    <xf numFmtId="164" fontId="73" fillId="6" borderId="0" applyNumberFormat="0" applyBorder="0" applyAlignment="0" applyProtection="0"/>
    <xf numFmtId="0" fontId="74" fillId="0" borderId="0" applyNumberFormat="0" applyFill="0" applyProtection="0">
      <alignment horizontal="left"/>
    </xf>
    <xf numFmtId="164" fontId="75" fillId="0" borderId="8" applyNumberFormat="0" applyFill="0" applyAlignment="0" applyProtection="0"/>
    <xf numFmtId="164" fontId="76" fillId="0" borderId="9" applyNumberFormat="0" applyFill="0" applyAlignment="0" applyProtection="0"/>
    <xf numFmtId="164" fontId="77" fillId="0" borderId="10" applyNumberFormat="0" applyFill="0" applyAlignment="0" applyProtection="0"/>
    <xf numFmtId="164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164" fontId="79" fillId="9" borderId="5" applyNumberFormat="0" applyAlignment="0" applyProtection="0"/>
    <xf numFmtId="0" fontId="34" fillId="10" borderId="0" applyNumberFormat="0" applyFont="0" applyBorder="0" applyAlignment="0">
      <protection locked="0"/>
    </xf>
    <xf numFmtId="0" fontId="33" fillId="0" borderId="0" applyNumberFormat="0" applyFill="0" applyBorder="0" applyAlignment="0">
      <protection locked="0"/>
    </xf>
    <xf numFmtId="0" fontId="80" fillId="0" borderId="0" applyNumberFormat="0" applyFill="0" applyBorder="0" applyAlignment="0"/>
    <xf numFmtId="38" fontId="81" fillId="0" borderId="0"/>
    <xf numFmtId="38" fontId="82" fillId="0" borderId="0"/>
    <xf numFmtId="38" fontId="83" fillId="0" borderId="0"/>
    <xf numFmtId="38" fontId="84" fillId="0" borderId="0"/>
    <xf numFmtId="0" fontId="85" fillId="0" borderId="0"/>
    <xf numFmtId="0" fontId="85" fillId="0" borderId="0"/>
    <xf numFmtId="164" fontId="86" fillId="0" borderId="11" applyNumberFormat="0" applyFill="0" applyAlignment="0" applyProtection="0"/>
    <xf numFmtId="0" fontId="48" fillId="24" borderId="0">
      <alignment horizontal="right" vertical="center"/>
    </xf>
    <xf numFmtId="171" fontId="18" fillId="0" borderId="0" applyFont="0" applyFill="0" applyBorder="0" applyAlignment="0" applyProtection="0"/>
    <xf numFmtId="192" fontId="20" fillId="0" borderId="0" applyFont="0" applyFill="0" applyBorder="0" applyAlignment="0" applyProtection="0"/>
    <xf numFmtId="49" fontId="87" fillId="20" borderId="0">
      <alignment horizontal="centerContinuous" vertical="center"/>
    </xf>
    <xf numFmtId="0" fontId="88" fillId="0" borderId="0"/>
    <xf numFmtId="164" fontId="89" fillId="25" borderId="0" applyNumberFormat="0" applyBorder="0" applyAlignment="0" applyProtection="0"/>
    <xf numFmtId="0" fontId="39" fillId="0" borderId="0">
      <alignment horizontal="left"/>
    </xf>
    <xf numFmtId="164" fontId="90" fillId="0" borderId="0"/>
    <xf numFmtId="164" fontId="90" fillId="0" borderId="0"/>
    <xf numFmtId="0" fontId="90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4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4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164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20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164" fontId="20" fillId="26" borderId="12" applyNumberFormat="0" applyFont="0" applyAlignment="0" applyProtection="0"/>
    <xf numFmtId="0" fontId="93" fillId="21" borderId="0">
      <alignment horizontal="left" vertical="top" wrapText="1"/>
    </xf>
    <xf numFmtId="164" fontId="94" fillId="18" borderId="13" applyNumberFormat="0" applyAlignment="0" applyProtection="0"/>
    <xf numFmtId="10" fontId="34" fillId="0" borderId="14"/>
    <xf numFmtId="10" fontId="34" fillId="0" borderId="14"/>
    <xf numFmtId="10" fontId="34" fillId="0" borderId="14"/>
    <xf numFmtId="10" fontId="34" fillId="0" borderId="14"/>
    <xf numFmtId="49" fontId="95" fillId="0" borderId="2" applyFill="0" applyProtection="0">
      <alignment vertical="center"/>
    </xf>
    <xf numFmtId="0" fontId="39" fillId="0" borderId="0"/>
    <xf numFmtId="0" fontId="96" fillId="0" borderId="0"/>
    <xf numFmtId="9" fontId="41" fillId="0" borderId="0" applyFont="0" applyFill="0" applyBorder="0" applyAlignment="0" applyProtection="0"/>
    <xf numFmtId="0" fontId="97" fillId="0" borderId="0" applyFont="0" applyFill="0" applyBorder="0" applyAlignment="0" applyProtection="0"/>
    <xf numFmtId="10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98" fillId="0" borderId="0" applyFont="0" applyFill="0" applyBorder="0" applyAlignment="0" applyProtection="0"/>
    <xf numFmtId="0" fontId="99" fillId="0" borderId="0" applyFont="0" applyFill="0" applyBorder="0" applyAlignment="0" applyProtection="0">
      <alignment horizontal="center"/>
    </xf>
    <xf numFmtId="0" fontId="99" fillId="0" borderId="0" applyFont="0" applyFill="0" applyBorder="0" applyAlignment="0" applyProtection="0">
      <alignment horizontal="center"/>
    </xf>
    <xf numFmtId="0" fontId="99" fillId="0" borderId="0" applyFont="0" applyFill="0" applyBorder="0" applyAlignment="0" applyProtection="0">
      <alignment horizontal="center"/>
    </xf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00" fillId="0" borderId="2"/>
    <xf numFmtId="10" fontId="39" fillId="0" borderId="15"/>
    <xf numFmtId="10" fontId="20" fillId="0" borderId="0"/>
    <xf numFmtId="2" fontId="34" fillId="0" borderId="0">
      <alignment horizontal="right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0"/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2" fillId="0" borderId="0">
      <alignment horizontal="center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3" fillId="22" borderId="16" applyNumberFormat="0" applyProtection="0">
      <alignment horizontal="left" vertical="center" indent="1"/>
    </xf>
    <xf numFmtId="193" fontId="104" fillId="27" borderId="16" applyProtection="0">
      <alignment horizontal="right" vertical="center"/>
    </xf>
    <xf numFmtId="0" fontId="105" fillId="23" borderId="0" applyNumberFormat="0" applyFont="0" applyBorder="0" applyAlignment="0" applyProtection="0"/>
    <xf numFmtId="0" fontId="48" fillId="20" borderId="0">
      <alignment horizontal="right" vertical="center"/>
    </xf>
    <xf numFmtId="0" fontId="20" fillId="0" borderId="0"/>
    <xf numFmtId="0" fontId="20" fillId="0" borderId="0"/>
    <xf numFmtId="164" fontId="104" fillId="0" borderId="0" applyNumberFormat="0" applyBorder="0" applyAlignment="0"/>
    <xf numFmtId="0" fontId="104" fillId="0" borderId="0" applyNumberFormat="0" applyBorder="0" applyAlignment="0"/>
    <xf numFmtId="164" fontId="106" fillId="0" borderId="0" applyNumberFormat="0" applyBorder="0" applyAlignment="0"/>
    <xf numFmtId="0" fontId="106" fillId="0" borderId="0" applyNumberFormat="0" applyBorder="0" applyAlignment="0"/>
    <xf numFmtId="164" fontId="107" fillId="0" borderId="0" applyNumberFormat="0" applyBorder="0" applyAlignment="0"/>
    <xf numFmtId="0" fontId="107" fillId="0" borderId="0" applyNumberFormat="0" applyBorder="0" applyAlignment="0"/>
    <xf numFmtId="164" fontId="107" fillId="0" borderId="0" applyNumberFormat="0" applyBorder="0" applyAlignment="0"/>
    <xf numFmtId="0" fontId="107" fillId="0" borderId="0" applyNumberFormat="0" applyBorder="0" applyAlignment="0"/>
    <xf numFmtId="164" fontId="108" fillId="0" borderId="0" applyNumberFormat="0" applyBorder="0" applyAlignment="0"/>
    <xf numFmtId="0" fontId="108" fillId="0" borderId="0" applyNumberFormat="0" applyBorder="0" applyAlignment="0"/>
    <xf numFmtId="164" fontId="109" fillId="6" borderId="0" applyNumberFormat="0" applyBorder="0" applyAlignment="0"/>
    <xf numFmtId="0" fontId="109" fillId="6" borderId="0" applyNumberFormat="0" applyBorder="0" applyAlignment="0"/>
    <xf numFmtId="164" fontId="110" fillId="6" borderId="0" applyNumberFormat="0" applyBorder="0" applyAlignment="0"/>
    <xf numFmtId="0" fontId="110" fillId="6" borderId="0" applyNumberFormat="0" applyBorder="0" applyAlignment="0"/>
    <xf numFmtId="164" fontId="111" fillId="0" borderId="0" applyNumberFormat="0" applyBorder="0" applyAlignment="0"/>
    <xf numFmtId="0" fontId="111" fillId="0" borderId="0" applyNumberFormat="0" applyBorder="0" applyAlignment="0"/>
    <xf numFmtId="164" fontId="111" fillId="0" borderId="0" applyNumberFormat="0" applyBorder="0" applyAlignment="0"/>
    <xf numFmtId="0" fontId="111" fillId="0" borderId="0" applyNumberFormat="0" applyBorder="0" applyAlignment="0"/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"/>
    </xf>
    <xf numFmtId="0" fontId="112" fillId="21" borderId="0"/>
    <xf numFmtId="0" fontId="49" fillId="21" borderId="0">
      <alignment horizontal="left"/>
    </xf>
    <xf numFmtId="0" fontId="49" fillId="21" borderId="0">
      <alignment horizontal="left" indent="1"/>
    </xf>
    <xf numFmtId="0" fontId="49" fillId="21" borderId="0">
      <alignment horizontal="left" vertical="center" indent="2"/>
    </xf>
    <xf numFmtId="164" fontId="113" fillId="0" borderId="0" applyNumberFormat="0" applyFill="0" applyBorder="0" applyAlignment="0" applyProtection="0"/>
    <xf numFmtId="0" fontId="114" fillId="0" borderId="17" applyNumberFormat="0" applyFill="0" applyBorder="0" applyAlignment="0" applyProtection="0">
      <alignment horizontal="left"/>
    </xf>
    <xf numFmtId="0" fontId="41" fillId="0" borderId="18" applyNumberFormat="0" applyFont="0" applyFill="0" applyAlignment="0" applyProtection="0"/>
    <xf numFmtId="0" fontId="115" fillId="0" borderId="0"/>
    <xf numFmtId="164" fontId="116" fillId="0" borderId="0" applyNumberFormat="0" applyFill="0" applyBorder="0" applyAlignment="0" applyProtection="0"/>
    <xf numFmtId="1" fontId="117" fillId="0" borderId="2">
      <alignment horizontal="center"/>
    </xf>
    <xf numFmtId="194" fontId="34" fillId="0" borderId="0" applyFont="0" applyFill="0" applyBorder="0" applyAlignment="0" applyProtection="0">
      <alignment horizontal="right" vertical="center"/>
    </xf>
    <xf numFmtId="0" fontId="20" fillId="0" borderId="0"/>
    <xf numFmtId="0" fontId="17" fillId="0" borderId="0"/>
    <xf numFmtId="0" fontId="20" fillId="0" borderId="0"/>
    <xf numFmtId="0" fontId="49" fillId="0" borderId="0"/>
    <xf numFmtId="0" fontId="20" fillId="0" borderId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130" fillId="37" borderId="0" applyNumberFormat="0" applyBorder="0" applyAlignment="0" applyProtection="0"/>
    <xf numFmtId="0" fontId="92" fillId="5" borderId="0" applyNumberFormat="0" applyBorder="0" applyAlignment="0" applyProtection="0"/>
    <xf numFmtId="0" fontId="92" fillId="5" borderId="0" applyNumberFormat="0" applyBorder="0" applyAlignment="0" applyProtection="0"/>
    <xf numFmtId="0" fontId="92" fillId="5" borderId="0" applyNumberFormat="0" applyBorder="0" applyAlignment="0" applyProtection="0"/>
    <xf numFmtId="0" fontId="92" fillId="5" borderId="0" applyNumberFormat="0" applyBorder="0" applyAlignment="0" applyProtection="0"/>
    <xf numFmtId="0" fontId="130" fillId="9" borderId="0" applyNumberFormat="0" applyBorder="0" applyAlignment="0" applyProtection="0"/>
    <xf numFmtId="0" fontId="92" fillId="6" borderId="0" applyNumberFormat="0" applyBorder="0" applyAlignment="0" applyProtection="0"/>
    <xf numFmtId="0" fontId="92" fillId="6" borderId="0" applyNumberFormat="0" applyBorder="0" applyAlignment="0" applyProtection="0"/>
    <xf numFmtId="0" fontId="92" fillId="6" borderId="0" applyNumberFormat="0" applyBorder="0" applyAlignment="0" applyProtection="0"/>
    <xf numFmtId="0" fontId="92" fillId="6" borderId="0" applyNumberFormat="0" applyBorder="0" applyAlignment="0" applyProtection="0"/>
    <xf numFmtId="0" fontId="130" fillId="26" borderId="0" applyNumberFormat="0" applyBorder="0" applyAlignment="0" applyProtection="0"/>
    <xf numFmtId="0" fontId="92" fillId="7" borderId="0" applyNumberFormat="0" applyBorder="0" applyAlignment="0" applyProtection="0"/>
    <xf numFmtId="0" fontId="92" fillId="7" borderId="0" applyNumberFormat="0" applyBorder="0" applyAlignment="0" applyProtection="0"/>
    <xf numFmtId="0" fontId="92" fillId="7" borderId="0" applyNumberFormat="0" applyBorder="0" applyAlignment="0" applyProtection="0"/>
    <xf numFmtId="0" fontId="92" fillId="7" borderId="0" applyNumberFormat="0" applyBorder="0" applyAlignment="0" applyProtection="0"/>
    <xf numFmtId="0" fontId="130" fillId="37" borderId="0" applyNumberFormat="0" applyBorder="0" applyAlignment="0" applyProtection="0"/>
    <xf numFmtId="0" fontId="92" fillId="8" borderId="0" applyNumberFormat="0" applyBorder="0" applyAlignment="0" applyProtection="0"/>
    <xf numFmtId="0" fontId="92" fillId="8" borderId="0" applyNumberFormat="0" applyBorder="0" applyAlignment="0" applyProtection="0"/>
    <xf numFmtId="0" fontId="92" fillId="8" borderId="0" applyNumberFormat="0" applyBorder="0" applyAlignment="0" applyProtection="0"/>
    <xf numFmtId="0" fontId="92" fillId="8" borderId="0" applyNumberFormat="0" applyBorder="0" applyAlignment="0" applyProtection="0"/>
    <xf numFmtId="0" fontId="130" fillId="8" borderId="0" applyNumberFormat="0" applyBorder="0" applyAlignment="0" applyProtection="0"/>
    <xf numFmtId="0" fontId="92" fillId="18" borderId="0" applyNumberFormat="0" applyBorder="0" applyAlignment="0" applyProtection="0"/>
    <xf numFmtId="0" fontId="92" fillId="18" borderId="0" applyNumberFormat="0" applyBorder="0" applyAlignment="0" applyProtection="0"/>
    <xf numFmtId="0" fontId="92" fillId="18" borderId="0" applyNumberFormat="0" applyBorder="0" applyAlignment="0" applyProtection="0"/>
    <xf numFmtId="0" fontId="92" fillId="18" borderId="0" applyNumberFormat="0" applyBorder="0" applyAlignment="0" applyProtection="0"/>
    <xf numFmtId="0" fontId="130" fillId="9" borderId="0" applyNumberFormat="0" applyBorder="0" applyAlignment="0" applyProtection="0"/>
    <xf numFmtId="0" fontId="92" fillId="10" borderId="0" applyNumberFormat="0" applyBorder="0" applyAlignment="0" applyProtection="0"/>
    <xf numFmtId="0" fontId="92" fillId="10" borderId="0" applyNumberFormat="0" applyBorder="0" applyAlignment="0" applyProtection="0"/>
    <xf numFmtId="0" fontId="92" fillId="10" borderId="0" applyNumberFormat="0" applyBorder="0" applyAlignment="0" applyProtection="0"/>
    <xf numFmtId="0" fontId="92" fillId="10" borderId="0" applyNumberFormat="0" applyBorder="0" applyAlignment="0" applyProtection="0"/>
    <xf numFmtId="0" fontId="130" fillId="18" borderId="0" applyNumberFormat="0" applyBorder="0" applyAlignment="0" applyProtection="0"/>
    <xf numFmtId="0" fontId="92" fillId="11" borderId="0" applyNumberFormat="0" applyBorder="0" applyAlignment="0" applyProtection="0"/>
    <xf numFmtId="0" fontId="92" fillId="11" borderId="0" applyNumberFormat="0" applyBorder="0" applyAlignment="0" applyProtection="0"/>
    <xf numFmtId="0" fontId="92" fillId="11" borderId="0" applyNumberFormat="0" applyBorder="0" applyAlignment="0" applyProtection="0"/>
    <xf numFmtId="0" fontId="92" fillId="11" borderId="0" applyNumberFormat="0" applyBorder="0" applyAlignment="0" applyProtection="0"/>
    <xf numFmtId="0" fontId="130" fillId="11" borderId="0" applyNumberFormat="0" applyBorder="0" applyAlignment="0" applyProtection="0"/>
    <xf numFmtId="0" fontId="92" fillId="12" borderId="0" applyNumberFormat="0" applyBorder="0" applyAlignment="0" applyProtection="0"/>
    <xf numFmtId="0" fontId="92" fillId="12" borderId="0" applyNumberFormat="0" applyBorder="0" applyAlignment="0" applyProtection="0"/>
    <xf numFmtId="0" fontId="92" fillId="12" borderId="0" applyNumberFormat="0" applyBorder="0" applyAlignment="0" applyProtection="0"/>
    <xf numFmtId="0" fontId="92" fillId="12" borderId="0" applyNumberFormat="0" applyBorder="0" applyAlignment="0" applyProtection="0"/>
    <xf numFmtId="0" fontId="130" fillId="25" borderId="0" applyNumberFormat="0" applyBorder="0" applyAlignment="0" applyProtection="0"/>
    <xf numFmtId="0" fontId="92" fillId="7" borderId="0" applyNumberFormat="0" applyBorder="0" applyAlignment="0" applyProtection="0"/>
    <xf numFmtId="0" fontId="92" fillId="7" borderId="0" applyNumberFormat="0" applyBorder="0" applyAlignment="0" applyProtection="0"/>
    <xf numFmtId="0" fontId="92" fillId="7" borderId="0" applyNumberFormat="0" applyBorder="0" applyAlignment="0" applyProtection="0"/>
    <xf numFmtId="0" fontId="92" fillId="7" borderId="0" applyNumberFormat="0" applyBorder="0" applyAlignment="0" applyProtection="0"/>
    <xf numFmtId="0" fontId="130" fillId="18" borderId="0" applyNumberFormat="0" applyBorder="0" applyAlignment="0" applyProtection="0"/>
    <xf numFmtId="0" fontId="92" fillId="10" borderId="0" applyNumberFormat="0" applyBorder="0" applyAlignment="0" applyProtection="0"/>
    <xf numFmtId="0" fontId="92" fillId="10" borderId="0" applyNumberFormat="0" applyBorder="0" applyAlignment="0" applyProtection="0"/>
    <xf numFmtId="0" fontId="92" fillId="10" borderId="0" applyNumberFormat="0" applyBorder="0" applyAlignment="0" applyProtection="0"/>
    <xf numFmtId="0" fontId="92" fillId="10" borderId="0" applyNumberFormat="0" applyBorder="0" applyAlignment="0" applyProtection="0"/>
    <xf numFmtId="0" fontId="130" fillId="10" borderId="0" applyNumberFormat="0" applyBorder="0" applyAlignment="0" applyProtection="0"/>
    <xf numFmtId="0" fontId="92" fillId="13" borderId="0" applyNumberFormat="0" applyBorder="0" applyAlignment="0" applyProtection="0"/>
    <xf numFmtId="0" fontId="92" fillId="13" borderId="0" applyNumberFormat="0" applyBorder="0" applyAlignment="0" applyProtection="0"/>
    <xf numFmtId="0" fontId="92" fillId="13" borderId="0" applyNumberFormat="0" applyBorder="0" applyAlignment="0" applyProtection="0"/>
    <xf numFmtId="0" fontId="92" fillId="13" borderId="0" applyNumberFormat="0" applyBorder="0" applyAlignment="0" applyProtection="0"/>
    <xf numFmtId="0" fontId="130" fillId="9" borderId="0" applyNumberFormat="0" applyBorder="0" applyAlignment="0" applyProtection="0"/>
    <xf numFmtId="0" fontId="131" fillId="14" borderId="0" applyNumberFormat="0" applyBorder="0" applyAlignment="0" applyProtection="0"/>
    <xf numFmtId="0" fontId="131" fillId="14" borderId="0" applyNumberFormat="0" applyBorder="0" applyAlignment="0" applyProtection="0"/>
    <xf numFmtId="0" fontId="131" fillId="14" borderId="0" applyNumberFormat="0" applyBorder="0" applyAlignment="0" applyProtection="0"/>
    <xf numFmtId="0" fontId="131" fillId="14" borderId="0" applyNumberFormat="0" applyBorder="0" applyAlignment="0" applyProtection="0"/>
    <xf numFmtId="0" fontId="131" fillId="16" borderId="0" applyNumberFormat="0" applyBorder="0" applyAlignment="0" applyProtection="0"/>
    <xf numFmtId="0" fontId="131" fillId="11" borderId="0" applyNumberFormat="0" applyBorder="0" applyAlignment="0" applyProtection="0"/>
    <xf numFmtId="0" fontId="131" fillId="11" borderId="0" applyNumberFormat="0" applyBorder="0" applyAlignment="0" applyProtection="0"/>
    <xf numFmtId="0" fontId="131" fillId="11" borderId="0" applyNumberFormat="0" applyBorder="0" applyAlignment="0" applyProtection="0"/>
    <xf numFmtId="0" fontId="131" fillId="11" borderId="0" applyNumberFormat="0" applyBorder="0" applyAlignment="0" applyProtection="0"/>
    <xf numFmtId="0" fontId="131" fillId="12" borderId="0" applyNumberFormat="0" applyBorder="0" applyAlignment="0" applyProtection="0"/>
    <xf numFmtId="0" fontId="131" fillId="12" borderId="0" applyNumberFormat="0" applyBorder="0" applyAlignment="0" applyProtection="0"/>
    <xf numFmtId="0" fontId="131" fillId="12" borderId="0" applyNumberFormat="0" applyBorder="0" applyAlignment="0" applyProtection="0"/>
    <xf numFmtId="0" fontId="131" fillId="12" borderId="0" applyNumberFormat="0" applyBorder="0" applyAlignment="0" applyProtection="0"/>
    <xf numFmtId="0" fontId="131" fillId="25" borderId="0" applyNumberFormat="0" applyBorder="0" applyAlignment="0" applyProtection="0"/>
    <xf numFmtId="0" fontId="131" fillId="15" borderId="0" applyNumberFormat="0" applyBorder="0" applyAlignment="0" applyProtection="0"/>
    <xf numFmtId="0" fontId="131" fillId="15" borderId="0" applyNumberFormat="0" applyBorder="0" applyAlignment="0" applyProtection="0"/>
    <xf numFmtId="0" fontId="131" fillId="15" borderId="0" applyNumberFormat="0" applyBorder="0" applyAlignment="0" applyProtection="0"/>
    <xf numFmtId="0" fontId="131" fillId="15" borderId="0" applyNumberFormat="0" applyBorder="0" applyAlignment="0" applyProtection="0"/>
    <xf numFmtId="0" fontId="131" fillId="18" borderId="0" applyNumberFormat="0" applyBorder="0" applyAlignment="0" applyProtection="0"/>
    <xf numFmtId="0" fontId="131" fillId="16" borderId="0" applyNumberFormat="0" applyBorder="0" applyAlignment="0" applyProtection="0"/>
    <xf numFmtId="0" fontId="131" fillId="16" borderId="0" applyNumberFormat="0" applyBorder="0" applyAlignment="0" applyProtection="0"/>
    <xf numFmtId="0" fontId="131" fillId="16" borderId="0" applyNumberFormat="0" applyBorder="0" applyAlignment="0" applyProtection="0"/>
    <xf numFmtId="0" fontId="131" fillId="16" borderId="0" applyNumberFormat="0" applyBorder="0" applyAlignment="0" applyProtection="0"/>
    <xf numFmtId="0" fontId="131" fillId="17" borderId="0" applyNumberFormat="0" applyBorder="0" applyAlignment="0" applyProtection="0"/>
    <xf numFmtId="0" fontId="131" fillId="17" borderId="0" applyNumberFormat="0" applyBorder="0" applyAlignment="0" applyProtection="0"/>
    <xf numFmtId="0" fontId="131" fillId="17" borderId="0" applyNumberFormat="0" applyBorder="0" applyAlignment="0" applyProtection="0"/>
    <xf numFmtId="0" fontId="131" fillId="17" borderId="0" applyNumberFormat="0" applyBorder="0" applyAlignment="0" applyProtection="0"/>
    <xf numFmtId="0" fontId="131" fillId="9" borderId="0" applyNumberFormat="0" applyBorder="0" applyAlignment="0" applyProtection="0"/>
    <xf numFmtId="0" fontId="131" fillId="38" borderId="0" applyNumberFormat="0" applyBorder="0" applyAlignment="0" applyProtection="0"/>
    <xf numFmtId="0" fontId="131" fillId="38" borderId="0" applyNumberFormat="0" applyBorder="0" applyAlignment="0" applyProtection="0"/>
    <xf numFmtId="0" fontId="131" fillId="38" borderId="0" applyNumberFormat="0" applyBorder="0" applyAlignment="0" applyProtection="0"/>
    <xf numFmtId="0" fontId="131" fillId="38" borderId="0" applyNumberFormat="0" applyBorder="0" applyAlignment="0" applyProtection="0"/>
    <xf numFmtId="0" fontId="131" fillId="38" borderId="0" applyNumberFormat="0" applyBorder="0" applyAlignment="0" applyProtection="0"/>
    <xf numFmtId="0" fontId="131" fillId="39" borderId="0" applyNumberFormat="0" applyBorder="0" applyAlignment="0" applyProtection="0"/>
    <xf numFmtId="0" fontId="131" fillId="39" borderId="0" applyNumberFormat="0" applyBorder="0" applyAlignment="0" applyProtection="0"/>
    <xf numFmtId="0" fontId="131" fillId="39" borderId="0" applyNumberFormat="0" applyBorder="0" applyAlignment="0" applyProtection="0"/>
    <xf numFmtId="0" fontId="131" fillId="39" borderId="0" applyNumberFormat="0" applyBorder="0" applyAlignment="0" applyProtection="0"/>
    <xf numFmtId="0" fontId="131" fillId="39" borderId="0" applyNumberFormat="0" applyBorder="0" applyAlignment="0" applyProtection="0"/>
    <xf numFmtId="0" fontId="131" fillId="40" borderId="0" applyNumberFormat="0" applyBorder="0" applyAlignment="0" applyProtection="0"/>
    <xf numFmtId="0" fontId="131" fillId="40" borderId="0" applyNumberFormat="0" applyBorder="0" applyAlignment="0" applyProtection="0"/>
    <xf numFmtId="0" fontId="131" fillId="40" borderId="0" applyNumberFormat="0" applyBorder="0" applyAlignment="0" applyProtection="0"/>
    <xf numFmtId="0" fontId="131" fillId="40" borderId="0" applyNumberFormat="0" applyBorder="0" applyAlignment="0" applyProtection="0"/>
    <xf numFmtId="0" fontId="131" fillId="40" borderId="0" applyNumberFormat="0" applyBorder="0" applyAlignment="0" applyProtection="0"/>
    <xf numFmtId="0" fontId="131" fillId="15" borderId="0" applyNumberFormat="0" applyBorder="0" applyAlignment="0" applyProtection="0"/>
    <xf numFmtId="0" fontId="131" fillId="15" borderId="0" applyNumberFormat="0" applyBorder="0" applyAlignment="0" applyProtection="0"/>
    <xf numFmtId="0" fontId="131" fillId="15" borderId="0" applyNumberFormat="0" applyBorder="0" applyAlignment="0" applyProtection="0"/>
    <xf numFmtId="0" fontId="131" fillId="15" borderId="0" applyNumberFormat="0" applyBorder="0" applyAlignment="0" applyProtection="0"/>
    <xf numFmtId="0" fontId="131" fillId="15" borderId="0" applyNumberFormat="0" applyBorder="0" applyAlignment="0" applyProtection="0"/>
    <xf numFmtId="0" fontId="131" fillId="16" borderId="0" applyNumberFormat="0" applyBorder="0" applyAlignment="0" applyProtection="0"/>
    <xf numFmtId="0" fontId="131" fillId="16" borderId="0" applyNumberFormat="0" applyBorder="0" applyAlignment="0" applyProtection="0"/>
    <xf numFmtId="0" fontId="131" fillId="16" borderId="0" applyNumberFormat="0" applyBorder="0" applyAlignment="0" applyProtection="0"/>
    <xf numFmtId="0" fontId="131" fillId="16" borderId="0" applyNumberFormat="0" applyBorder="0" applyAlignment="0" applyProtection="0"/>
    <xf numFmtId="0" fontId="131" fillId="16" borderId="0" applyNumberFormat="0" applyBorder="0" applyAlignment="0" applyProtection="0"/>
    <xf numFmtId="0" fontId="131" fillId="41" borderId="0" applyNumberFormat="0" applyBorder="0" applyAlignment="0" applyProtection="0"/>
    <xf numFmtId="0" fontId="131" fillId="41" borderId="0" applyNumberFormat="0" applyBorder="0" applyAlignment="0" applyProtection="0"/>
    <xf numFmtId="0" fontId="131" fillId="41" borderId="0" applyNumberFormat="0" applyBorder="0" applyAlignment="0" applyProtection="0"/>
    <xf numFmtId="0" fontId="131" fillId="41" borderId="0" applyNumberFormat="0" applyBorder="0" applyAlignment="0" applyProtection="0"/>
    <xf numFmtId="0" fontId="131" fillId="41" borderId="0" applyNumberFormat="0" applyBorder="0" applyAlignment="0" applyProtection="0"/>
    <xf numFmtId="0" fontId="132" fillId="5" borderId="0" applyNumberFormat="0" applyBorder="0" applyAlignment="0" applyProtection="0"/>
    <xf numFmtId="0" fontId="132" fillId="5" borderId="0" applyNumberFormat="0" applyBorder="0" applyAlignment="0" applyProtection="0"/>
    <xf numFmtId="0" fontId="132" fillId="5" borderId="0" applyNumberFormat="0" applyBorder="0" applyAlignment="0" applyProtection="0"/>
    <xf numFmtId="0" fontId="132" fillId="5" borderId="0" applyNumberFormat="0" applyBorder="0" applyAlignment="0" applyProtection="0"/>
    <xf numFmtId="0" fontId="132" fillId="5" borderId="0" applyNumberFormat="0" applyBorder="0" applyAlignment="0" applyProtection="0"/>
    <xf numFmtId="0" fontId="133" fillId="18" borderId="33" applyNumberFormat="0" applyAlignment="0" applyProtection="0"/>
    <xf numFmtId="0" fontId="133" fillId="18" borderId="33" applyNumberFormat="0" applyAlignment="0" applyProtection="0"/>
    <xf numFmtId="0" fontId="133" fillId="18" borderId="33" applyNumberFormat="0" applyAlignment="0" applyProtection="0"/>
    <xf numFmtId="0" fontId="133" fillId="18" borderId="33" applyNumberFormat="0" applyAlignment="0" applyProtection="0"/>
    <xf numFmtId="0" fontId="134" fillId="19" borderId="6" applyNumberFormat="0" applyAlignment="0" applyProtection="0"/>
    <xf numFmtId="0" fontId="134" fillId="19" borderId="6" applyNumberFormat="0" applyAlignment="0" applyProtection="0"/>
    <xf numFmtId="0" fontId="134" fillId="19" borderId="6" applyNumberFormat="0" applyAlignment="0" applyProtection="0"/>
    <xf numFmtId="0" fontId="134" fillId="19" borderId="6" applyNumberFormat="0" applyAlignment="0" applyProtection="0"/>
    <xf numFmtId="0" fontId="134" fillId="19" borderId="6" applyNumberFormat="0" applyAlignment="0" applyProtection="0"/>
    <xf numFmtId="0" fontId="103" fillId="0" borderId="34">
      <alignment horizontal="left" wrapText="1"/>
    </xf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6" fillId="6" borderId="0" applyNumberFormat="0" applyBorder="0" applyAlignment="0" applyProtection="0"/>
    <xf numFmtId="0" fontId="136" fillId="6" borderId="0" applyNumberFormat="0" applyBorder="0" applyAlignment="0" applyProtection="0"/>
    <xf numFmtId="0" fontId="136" fillId="6" borderId="0" applyNumberFormat="0" applyBorder="0" applyAlignment="0" applyProtection="0"/>
    <xf numFmtId="0" fontId="136" fillId="6" borderId="0" applyNumberFormat="0" applyBorder="0" applyAlignment="0" applyProtection="0"/>
    <xf numFmtId="0" fontId="136" fillId="6" borderId="0" applyNumberFormat="0" applyBorder="0" applyAlignment="0" applyProtection="0"/>
    <xf numFmtId="0" fontId="137" fillId="0" borderId="8" applyNumberFormat="0" applyFill="0" applyAlignment="0" applyProtection="0"/>
    <xf numFmtId="0" fontId="137" fillId="0" borderId="8" applyNumberFormat="0" applyFill="0" applyAlignment="0" applyProtection="0"/>
    <xf numFmtId="0" fontId="137" fillId="0" borderId="8" applyNumberFormat="0" applyFill="0" applyAlignment="0" applyProtection="0"/>
    <xf numFmtId="0" fontId="137" fillId="0" borderId="8" applyNumberFormat="0" applyFill="0" applyAlignment="0" applyProtection="0"/>
    <xf numFmtId="0" fontId="138" fillId="0" borderId="35" applyNumberFormat="0" applyFill="0" applyAlignment="0" applyProtection="0"/>
    <xf numFmtId="0" fontId="139" fillId="0" borderId="9" applyNumberFormat="0" applyFill="0" applyAlignment="0" applyProtection="0"/>
    <xf numFmtId="0" fontId="139" fillId="0" borderId="9" applyNumberFormat="0" applyFill="0" applyAlignment="0" applyProtection="0"/>
    <xf numFmtId="0" fontId="139" fillId="0" borderId="9" applyNumberFormat="0" applyFill="0" applyAlignment="0" applyProtection="0"/>
    <xf numFmtId="0" fontId="139" fillId="0" borderId="9" applyNumberFormat="0" applyFill="0" applyAlignment="0" applyProtection="0"/>
    <xf numFmtId="0" fontId="140" fillId="0" borderId="9" applyNumberFormat="0" applyFill="0" applyAlignment="0" applyProtection="0"/>
    <xf numFmtId="0" fontId="141" fillId="0" borderId="10" applyNumberFormat="0" applyFill="0" applyAlignment="0" applyProtection="0"/>
    <xf numFmtId="0" fontId="141" fillId="0" borderId="10" applyNumberFormat="0" applyFill="0" applyAlignment="0" applyProtection="0"/>
    <xf numFmtId="0" fontId="141" fillId="0" borderId="10" applyNumberFormat="0" applyFill="0" applyAlignment="0" applyProtection="0"/>
    <xf numFmtId="0" fontId="141" fillId="0" borderId="10" applyNumberFormat="0" applyFill="0" applyAlignment="0" applyProtection="0"/>
    <xf numFmtId="0" fontId="142" fillId="0" borderId="36" applyNumberFormat="0" applyFill="0" applyAlignment="0" applyProtection="0"/>
    <xf numFmtId="0" fontId="141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>
      <alignment vertical="top"/>
      <protection locked="0"/>
    </xf>
    <xf numFmtId="0" fontId="144" fillId="0" borderId="0" applyNumberFormat="0" applyFill="0" applyBorder="0" applyAlignment="0" applyProtection="0">
      <alignment vertical="top"/>
      <protection locked="0"/>
    </xf>
    <xf numFmtId="0" fontId="145" fillId="18" borderId="33" applyNumberFormat="0" applyAlignment="0" applyProtection="0"/>
    <xf numFmtId="0" fontId="145" fillId="18" borderId="33" applyNumberFormat="0" applyAlignment="0" applyProtection="0"/>
    <xf numFmtId="0" fontId="145" fillId="18" borderId="33" applyNumberFormat="0" applyAlignment="0" applyProtection="0"/>
    <xf numFmtId="0" fontId="144" fillId="0" borderId="0" applyNumberFormat="0" applyFill="0" applyBorder="0" applyAlignment="0" applyProtection="0">
      <alignment vertical="top"/>
      <protection locked="0"/>
    </xf>
    <xf numFmtId="197" fontId="101" fillId="42" borderId="0" applyNumberFormat="0" applyBorder="0">
      <alignment horizontal="right"/>
      <protection locked="0"/>
    </xf>
    <xf numFmtId="0" fontId="146" fillId="0" borderId="11" applyNumberFormat="0" applyFill="0" applyAlignment="0" applyProtection="0"/>
    <xf numFmtId="0" fontId="146" fillId="0" borderId="11" applyNumberFormat="0" applyFill="0" applyAlignment="0" applyProtection="0"/>
    <xf numFmtId="0" fontId="146" fillId="0" borderId="11" applyNumberFormat="0" applyFill="0" applyAlignment="0" applyProtection="0"/>
    <xf numFmtId="0" fontId="146" fillId="0" borderId="11" applyNumberFormat="0" applyFill="0" applyAlignment="0" applyProtection="0"/>
    <xf numFmtId="0" fontId="146" fillId="0" borderId="11" applyNumberFormat="0" applyFill="0" applyAlignment="0" applyProtection="0"/>
    <xf numFmtId="198" fontId="147" fillId="43" borderId="0" applyNumberFormat="0" applyBorder="0">
      <alignment horizontal="right" vertical="center"/>
      <protection locked="0"/>
    </xf>
    <xf numFmtId="199" fontId="147" fillId="44" borderId="0" applyNumberFormat="0" applyBorder="0">
      <alignment horizontal="right" vertical="center"/>
      <protection locked="0"/>
    </xf>
    <xf numFmtId="170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0" fontId="148" fillId="45" borderId="0"/>
    <xf numFmtId="0" fontId="149" fillId="25" borderId="0" applyNumberFormat="0" applyBorder="0" applyAlignment="0" applyProtection="0"/>
    <xf numFmtId="0" fontId="149" fillId="25" borderId="0" applyNumberFormat="0" applyBorder="0" applyAlignment="0" applyProtection="0"/>
    <xf numFmtId="0" fontId="149" fillId="25" borderId="0" applyNumberFormat="0" applyBorder="0" applyAlignment="0" applyProtection="0"/>
    <xf numFmtId="0" fontId="149" fillId="25" borderId="0" applyNumberFormat="0" applyBorder="0" applyAlignment="0" applyProtection="0"/>
    <xf numFmtId="0" fontId="149" fillId="25" borderId="0" applyNumberFormat="0" applyBorder="0" applyAlignment="0" applyProtection="0"/>
    <xf numFmtId="0" fontId="148" fillId="45" borderId="0"/>
    <xf numFmtId="0" fontId="148" fillId="45" borderId="0"/>
    <xf numFmtId="0" fontId="20" fillId="0" borderId="0"/>
    <xf numFmtId="0" fontId="20" fillId="0" borderId="0"/>
    <xf numFmtId="0" fontId="92" fillId="26" borderId="37" applyNumberFormat="0" applyFont="0" applyAlignment="0" applyProtection="0"/>
    <xf numFmtId="0" fontId="92" fillId="26" borderId="37" applyNumberFormat="0" applyFont="0" applyAlignment="0" applyProtection="0"/>
    <xf numFmtId="0" fontId="92" fillId="26" borderId="37" applyNumberFormat="0" applyFont="0" applyAlignment="0" applyProtection="0"/>
    <xf numFmtId="0" fontId="92" fillId="26" borderId="37" applyNumberFormat="0" applyFont="0" applyAlignment="0" applyProtection="0"/>
    <xf numFmtId="0" fontId="148" fillId="45" borderId="0"/>
    <xf numFmtId="0" fontId="150" fillId="18" borderId="38" applyNumberFormat="0" applyAlignment="0" applyProtection="0"/>
    <xf numFmtId="0" fontId="150" fillId="18" borderId="38" applyNumberFormat="0" applyAlignment="0" applyProtection="0"/>
    <xf numFmtId="0" fontId="150" fillId="18" borderId="38" applyNumberFormat="0" applyAlignment="0" applyProtection="0"/>
    <xf numFmtId="0" fontId="150" fillId="18" borderId="38" applyNumberFormat="0" applyAlignment="0" applyProtection="0"/>
    <xf numFmtId="0" fontId="150" fillId="37" borderId="38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92" fillId="0" borderId="0" applyFont="0" applyFill="0" applyBorder="0" applyAlignment="0" applyProtection="0"/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200" fontId="153" fillId="46" borderId="0" applyNumberFormat="0" applyBorder="0">
      <alignment horizontal="left" vertical="center"/>
      <protection locked="0"/>
    </xf>
    <xf numFmtId="200" fontId="39" fillId="42" borderId="0" applyNumberFormat="0" applyBorder="0">
      <alignment horizontal="left"/>
      <protection locked="0"/>
    </xf>
    <xf numFmtId="0" fontId="142" fillId="0" borderId="39" applyNumberFormat="0" applyFill="0" applyAlignment="0" applyProtection="0"/>
    <xf numFmtId="0" fontId="142" fillId="0" borderId="39" applyNumberFormat="0" applyFill="0" applyAlignment="0" applyProtection="0"/>
    <xf numFmtId="0" fontId="142" fillId="0" borderId="39" applyNumberFormat="0" applyFill="0" applyAlignment="0" applyProtection="0"/>
    <xf numFmtId="0" fontId="142" fillId="0" borderId="39" applyNumberFormat="0" applyFill="0" applyAlignment="0" applyProtection="0"/>
    <xf numFmtId="0" fontId="142" fillId="0" borderId="39" applyNumberFormat="0" applyFill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6" fillId="0" borderId="0"/>
    <xf numFmtId="0" fontId="15" fillId="0" borderId="0"/>
    <xf numFmtId="0" fontId="14" fillId="0" borderId="0"/>
    <xf numFmtId="0" fontId="161" fillId="0" borderId="0"/>
    <xf numFmtId="0" fontId="161" fillId="0" borderId="0"/>
    <xf numFmtId="0" fontId="161" fillId="0" borderId="0"/>
    <xf numFmtId="167" fontId="34" fillId="0" borderId="0"/>
    <xf numFmtId="167" fontId="34" fillId="0" borderId="0"/>
    <xf numFmtId="167" fontId="34" fillId="0" borderId="0"/>
    <xf numFmtId="167" fontId="34" fillId="0" borderId="0"/>
    <xf numFmtId="0" fontId="92" fillId="4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36" fillId="5" borderId="0" applyNumberFormat="0" applyBorder="0" applyAlignment="0" applyProtection="0"/>
    <xf numFmtId="0" fontId="92" fillId="6" borderId="0" applyNumberFormat="0" applyBorder="0" applyAlignment="0" applyProtection="0"/>
    <xf numFmtId="0" fontId="92" fillId="7" borderId="0" applyNumberFormat="0" applyBorder="0" applyAlignment="0" applyProtection="0"/>
    <xf numFmtId="0" fontId="92" fillId="8" borderId="0" applyNumberFormat="0" applyBorder="0" applyAlignment="0" applyProtection="0"/>
    <xf numFmtId="0" fontId="92" fillId="9" borderId="0" applyNumberFormat="0" applyBorder="0" applyAlignment="0" applyProtection="0"/>
    <xf numFmtId="0" fontId="92" fillId="10" borderId="0" applyNumberFormat="0" applyBorder="0" applyAlignment="0" applyProtection="0"/>
    <xf numFmtId="0" fontId="14" fillId="51" borderId="0" applyNumberFormat="0" applyBorder="0" applyAlignment="0" applyProtection="0"/>
    <xf numFmtId="0" fontId="92" fillId="12" borderId="0" applyNumberFormat="0" applyBorder="0" applyAlignment="0" applyProtection="0"/>
    <xf numFmtId="0" fontId="92" fillId="7" borderId="0" applyNumberFormat="0" applyBorder="0" applyAlignment="0" applyProtection="0"/>
    <xf numFmtId="0" fontId="92" fillId="10" borderId="0" applyNumberFormat="0" applyBorder="0" applyAlignment="0" applyProtection="0"/>
    <xf numFmtId="0" fontId="92" fillId="13" borderId="0" applyNumberFormat="0" applyBorder="0" applyAlignment="0" applyProtection="0"/>
    <xf numFmtId="0" fontId="131" fillId="14" borderId="0" applyNumberFormat="0" applyBorder="0" applyAlignment="0" applyProtection="0"/>
    <xf numFmtId="0" fontId="131" fillId="11" borderId="0" applyNumberFormat="0" applyBorder="0" applyAlignment="0" applyProtection="0"/>
    <xf numFmtId="0" fontId="131" fillId="12" borderId="0" applyNumberFormat="0" applyBorder="0" applyAlignment="0" applyProtection="0"/>
    <xf numFmtId="0" fontId="131" fillId="15" borderId="0" applyNumberFormat="0" applyBorder="0" applyAlignment="0" applyProtection="0"/>
    <xf numFmtId="0" fontId="131" fillId="16" borderId="0" applyNumberFormat="0" applyBorder="0" applyAlignment="0" applyProtection="0"/>
    <xf numFmtId="0" fontId="131" fillId="17" borderId="0" applyNumberFormat="0" applyBorder="0" applyAlignment="0" applyProtection="0"/>
    <xf numFmtId="0" fontId="154" fillId="0" borderId="0" applyNumberFormat="0" applyFill="0" applyBorder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34" fillId="52" borderId="0"/>
    <xf numFmtId="3" fontId="162" fillId="0" borderId="42"/>
    <xf numFmtId="0" fontId="20" fillId="0" borderId="43" applyBorder="0">
      <alignment horizontal="center"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43" fillId="0" borderId="0"/>
    <xf numFmtId="0" fontId="43" fillId="0" borderId="0"/>
    <xf numFmtId="0" fontId="133" fillId="18" borderId="33" applyNumberFormat="0" applyAlignment="0" applyProtection="0"/>
    <xf numFmtId="0" fontId="146" fillId="0" borderId="11" applyNumberFormat="0" applyFill="0" applyAlignment="0" applyProtection="0"/>
    <xf numFmtId="0" fontId="20" fillId="26" borderId="37" applyNumberFormat="0" applyFont="0" applyAlignment="0" applyProtection="0"/>
    <xf numFmtId="0" fontId="20" fillId="26" borderId="37" applyNumberFormat="0" applyFont="0" applyAlignment="0" applyProtection="0"/>
    <xf numFmtId="0" fontId="20" fillId="26" borderId="37" applyNumberFormat="0" applyFont="0" applyAlignment="0" applyProtection="0"/>
    <xf numFmtId="0" fontId="145" fillId="9" borderId="33" applyNumberFormat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0" fontId="132" fillId="5" borderId="0" applyNumberFormat="0" applyBorder="0" applyAlignment="0" applyProtection="0"/>
    <xf numFmtId="171" fontId="20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20" fillId="0" borderId="0" applyFont="0" applyFill="0" applyBorder="0" applyAlignment="0" applyProtection="0"/>
    <xf numFmtId="174" fontId="163" fillId="0" borderId="0" applyFont="0" applyFill="0" applyBorder="0" applyAlignment="0" applyProtection="0"/>
    <xf numFmtId="0" fontId="149" fillId="25" borderId="0" applyNumberFormat="0" applyBorder="0" applyAlignment="0" applyProtection="0"/>
    <xf numFmtId="0" fontId="14" fillId="0" borderId="0"/>
    <xf numFmtId="0" fontId="14" fillId="0" borderId="0"/>
    <xf numFmtId="204" fontId="20" fillId="0" borderId="0"/>
    <xf numFmtId="0" fontId="20" fillId="0" borderId="0"/>
    <xf numFmtId="0" fontId="20" fillId="0" borderId="0"/>
    <xf numFmtId="0" fontId="20" fillId="0" borderId="0"/>
    <xf numFmtId="0" fontId="14" fillId="0" borderId="0"/>
    <xf numFmtId="0" fontId="14" fillId="0" borderId="0"/>
    <xf numFmtId="204" fontId="20" fillId="0" borderId="0"/>
    <xf numFmtId="0" fontId="92" fillId="0" borderId="0"/>
    <xf numFmtId="0" fontId="2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0" fillId="0" borderId="0"/>
    <xf numFmtId="0" fontId="14" fillId="0" borderId="0"/>
    <xf numFmtId="204" fontId="2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0" fillId="0" borderId="0"/>
    <xf numFmtId="10" fontId="34" fillId="0" borderId="14"/>
    <xf numFmtId="10" fontId="34" fillId="0" borderId="14"/>
    <xf numFmtId="10" fontId="34" fillId="0" borderId="14"/>
    <xf numFmtId="10" fontId="34" fillId="0" borderId="14"/>
    <xf numFmtId="10" fontId="34" fillId="0" borderId="14"/>
    <xf numFmtId="10" fontId="34" fillId="0" borderId="14"/>
    <xf numFmtId="10" fontId="34" fillId="0" borderId="14"/>
    <xf numFmtId="10" fontId="34" fillId="0" borderId="14"/>
    <xf numFmtId="10" fontId="34" fillId="0" borderId="14"/>
    <xf numFmtId="10" fontId="34" fillId="0" borderId="14"/>
    <xf numFmtId="10" fontId="34" fillId="0" borderId="14"/>
    <xf numFmtId="10" fontId="34" fillId="0" borderId="14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36" fillId="6" borderId="0" applyNumberFormat="0" applyBorder="0" applyAlignment="0" applyProtection="0"/>
    <xf numFmtId="0" fontId="150" fillId="18" borderId="38" applyNumberFormat="0" applyAlignment="0" applyProtection="0"/>
    <xf numFmtId="0" fontId="20" fillId="0" borderId="0"/>
    <xf numFmtId="0" fontId="20" fillId="0" borderId="0"/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"/>
    </xf>
    <xf numFmtId="0" fontId="38" fillId="0" borderId="2">
      <alignment horizontal="center"/>
    </xf>
    <xf numFmtId="0" fontId="135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37" fillId="0" borderId="8" applyNumberFormat="0" applyFill="0" applyAlignment="0" applyProtection="0"/>
    <xf numFmtId="0" fontId="139" fillId="0" borderId="9" applyNumberFormat="0" applyFill="0" applyAlignment="0" applyProtection="0"/>
    <xf numFmtId="0" fontId="141" fillId="0" borderId="10" applyNumberFormat="0" applyFill="0" applyAlignment="0" applyProtection="0"/>
    <xf numFmtId="0" fontId="141" fillId="0" borderId="0" applyNumberFormat="0" applyFill="0" applyBorder="0" applyAlignment="0" applyProtection="0"/>
    <xf numFmtId="0" fontId="134" fillId="19" borderId="6" applyNumberFormat="0" applyAlignment="0" applyProtection="0"/>
    <xf numFmtId="9" fontId="20" fillId="0" borderId="0" applyFont="0" applyFill="0" applyBorder="0" applyAlignment="0" applyProtection="0"/>
    <xf numFmtId="0" fontId="12" fillId="0" borderId="0"/>
    <xf numFmtId="204" fontId="39" fillId="0" borderId="0"/>
    <xf numFmtId="204" fontId="39" fillId="0" borderId="0"/>
    <xf numFmtId="204" fontId="39" fillId="0" borderId="0"/>
    <xf numFmtId="204" fontId="39" fillId="0" borderId="0"/>
    <xf numFmtId="204" fontId="39" fillId="0" borderId="0"/>
    <xf numFmtId="204" fontId="43" fillId="0" borderId="0"/>
    <xf numFmtId="204" fontId="43" fillId="0" borderId="0"/>
    <xf numFmtId="204" fontId="43" fillId="0" borderId="0"/>
    <xf numFmtId="204" fontId="33" fillId="0" borderId="0"/>
    <xf numFmtId="204" fontId="43" fillId="0" borderId="0"/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43" fillId="0" borderId="0"/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0"/>
    <xf numFmtId="204" fontId="101" fillId="0" borderId="1">
      <protection locked="0"/>
    </xf>
    <xf numFmtId="204" fontId="101" fillId="0" borderId="1">
      <protection locked="0"/>
    </xf>
    <xf numFmtId="204" fontId="101" fillId="0" borderId="1">
      <protection locked="0"/>
    </xf>
    <xf numFmtId="204" fontId="101" fillId="0" borderId="1">
      <protection locked="0"/>
    </xf>
    <xf numFmtId="204" fontId="101" fillId="0" borderId="1">
      <protection locked="0"/>
    </xf>
    <xf numFmtId="204" fontId="101" fillId="0" borderId="0"/>
    <xf numFmtId="204" fontId="101" fillId="0" borderId="0"/>
    <xf numFmtId="204" fontId="101" fillId="0" borderId="0"/>
    <xf numFmtId="204" fontId="101" fillId="0" borderId="0"/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2" fillId="0" borderId="0">
      <alignment horizontal="center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38" fillId="0" borderId="2">
      <alignment horizontal="center"/>
    </xf>
    <xf numFmtId="204" fontId="38" fillId="0" borderId="2">
      <alignment horizontal="center"/>
    </xf>
    <xf numFmtId="204" fontId="38" fillId="0" borderId="2">
      <alignment horizontal="center"/>
    </xf>
    <xf numFmtId="204" fontId="38" fillId="0" borderId="2">
      <alignment horizontal="center"/>
    </xf>
    <xf numFmtId="204" fontId="38" fillId="0" borderId="2">
      <alignment horizontal="centerContinuous"/>
    </xf>
    <xf numFmtId="204" fontId="38" fillId="0" borderId="2">
      <alignment horizontal="centerContinuous"/>
    </xf>
    <xf numFmtId="204" fontId="38" fillId="0" borderId="2">
      <alignment horizontal="centerContinuous"/>
    </xf>
    <xf numFmtId="204" fontId="38" fillId="0" borderId="2">
      <alignment horizontal="centerContinuous"/>
    </xf>
    <xf numFmtId="204" fontId="38" fillId="0" borderId="2">
      <alignment horizontal="centerContinuous"/>
    </xf>
    <xf numFmtId="204" fontId="38" fillId="0" borderId="2">
      <alignment horizontal="center"/>
    </xf>
    <xf numFmtId="0" fontId="5" fillId="0" borderId="0"/>
    <xf numFmtId="171" fontId="5" fillId="0" borderId="0" applyFont="0" applyFill="0" applyBorder="0" applyAlignment="0" applyProtection="0"/>
    <xf numFmtId="0" fontId="5" fillId="0" borderId="0"/>
    <xf numFmtId="0" fontId="5" fillId="0" borderId="0"/>
    <xf numFmtId="2" fontId="32" fillId="0" borderId="0"/>
    <xf numFmtId="204" fontId="39" fillId="0" borderId="0"/>
    <xf numFmtId="204" fontId="39" fillId="0" borderId="0"/>
    <xf numFmtId="204" fontId="39" fillId="0" borderId="0"/>
    <xf numFmtId="0" fontId="39" fillId="0" borderId="0"/>
    <xf numFmtId="204" fontId="39" fillId="0" borderId="0"/>
    <xf numFmtId="204" fontId="39" fillId="0" borderId="0"/>
    <xf numFmtId="0" fontId="39" fillId="0" borderId="0"/>
    <xf numFmtId="204" fontId="39" fillId="0" borderId="0"/>
    <xf numFmtId="204" fontId="39" fillId="0" borderId="0"/>
    <xf numFmtId="204" fontId="39" fillId="0" borderId="0"/>
    <xf numFmtId="0" fontId="39" fillId="0" borderId="0"/>
    <xf numFmtId="0" fontId="39" fillId="0" borderId="0"/>
    <xf numFmtId="204" fontId="39" fillId="0" borderId="0"/>
    <xf numFmtId="204" fontId="39" fillId="0" borderId="0"/>
    <xf numFmtId="0" fontId="39" fillId="0" borderId="0"/>
    <xf numFmtId="204" fontId="43" fillId="0" borderId="0"/>
    <xf numFmtId="204" fontId="43" fillId="0" borderId="0"/>
    <xf numFmtId="204" fontId="43" fillId="0" borderId="0"/>
    <xf numFmtId="0" fontId="43" fillId="0" borderId="0"/>
    <xf numFmtId="204" fontId="43" fillId="0" borderId="0"/>
    <xf numFmtId="204" fontId="43" fillId="0" borderId="0"/>
    <xf numFmtId="0" fontId="43" fillId="0" borderId="0"/>
    <xf numFmtId="204" fontId="43" fillId="0" borderId="0"/>
    <xf numFmtId="204" fontId="33" fillId="0" borderId="0"/>
    <xf numFmtId="204" fontId="33" fillId="0" borderId="0"/>
    <xf numFmtId="0" fontId="33" fillId="0" borderId="0"/>
    <xf numFmtId="204" fontId="43" fillId="0" borderId="0"/>
    <xf numFmtId="204" fontId="43" fillId="0" borderId="0"/>
    <xf numFmtId="0" fontId="43" fillId="0" borderId="0"/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0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0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0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0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0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0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0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0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0" fontId="39" fillId="0" borderId="0">
      <alignment horizontal="right"/>
    </xf>
    <xf numFmtId="0" fontId="43" fillId="0" borderId="0"/>
    <xf numFmtId="204" fontId="43" fillId="0" borderId="0"/>
    <xf numFmtId="204" fontId="43" fillId="0" borderId="0"/>
    <xf numFmtId="0" fontId="43" fillId="0" borderId="0"/>
    <xf numFmtId="0" fontId="133" fillId="18" borderId="45" applyNumberFormat="0" applyAlignment="0" applyProtection="0"/>
    <xf numFmtId="0" fontId="20" fillId="26" borderId="46" applyNumberFormat="0" applyFont="0" applyAlignment="0" applyProtection="0"/>
    <xf numFmtId="174" fontId="20" fillId="0" borderId="0" applyFont="0" applyFill="0" applyBorder="0" applyAlignment="0" applyProtection="0"/>
    <xf numFmtId="0" fontId="145" fillId="18" borderId="45" applyNumberFormat="0" applyAlignment="0" applyProtection="0"/>
    <xf numFmtId="204" fontId="85" fillId="0" borderId="0"/>
    <xf numFmtId="0" fontId="167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20" fillId="0" borderId="0"/>
    <xf numFmtId="0" fontId="92" fillId="0" borderId="0"/>
    <xf numFmtId="0" fontId="92" fillId="0" borderId="0"/>
    <xf numFmtId="0" fontId="92" fillId="0" borderId="0"/>
    <xf numFmtId="0" fontId="20" fillId="0" borderId="0"/>
    <xf numFmtId="0" fontId="92" fillId="0" borderId="0"/>
    <xf numFmtId="204" fontId="92" fillId="0" borderId="0"/>
    <xf numFmtId="0" fontId="20" fillId="0" borderId="0"/>
    <xf numFmtId="0" fontId="20" fillId="0" borderId="0"/>
    <xf numFmtId="0" fontId="92" fillId="0" borderId="0"/>
    <xf numFmtId="0" fontId="20" fillId="0" borderId="0"/>
    <xf numFmtId="0" fontId="92" fillId="0" borderId="0"/>
    <xf numFmtId="0" fontId="92" fillId="0" borderId="0"/>
    <xf numFmtId="0" fontId="20" fillId="0" borderId="0"/>
    <xf numFmtId="0" fontId="20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205" fontId="20" fillId="0" borderId="0"/>
    <xf numFmtId="0" fontId="92" fillId="0" borderId="0"/>
    <xf numFmtId="0" fontId="92" fillId="0" borderId="0"/>
    <xf numFmtId="0" fontId="92" fillId="0" borderId="0"/>
    <xf numFmtId="164" fontId="20" fillId="0" borderId="0"/>
    <xf numFmtId="0" fontId="20" fillId="0" borderId="0"/>
    <xf numFmtId="0" fontId="20" fillId="0" borderId="0"/>
    <xf numFmtId="0" fontId="92" fillId="0" borderId="0"/>
    <xf numFmtId="0" fontId="92" fillId="0" borderId="0"/>
    <xf numFmtId="0" fontId="92" fillId="0" borderId="0"/>
    <xf numFmtId="204" fontId="92" fillId="0" borderId="0"/>
    <xf numFmtId="0" fontId="20" fillId="0" borderId="0"/>
    <xf numFmtId="204" fontId="92" fillId="0" borderId="0"/>
    <xf numFmtId="0" fontId="20" fillId="0" borderId="0"/>
    <xf numFmtId="204" fontId="92" fillId="0" borderId="0"/>
    <xf numFmtId="0" fontId="20" fillId="0" borderId="0"/>
    <xf numFmtId="0" fontId="92" fillId="26" borderId="46" applyNumberFormat="0" applyFont="0" applyAlignment="0" applyProtection="0"/>
    <xf numFmtId="0" fontId="150" fillId="37" borderId="47" applyNumberFormat="0" applyAlignment="0" applyProtection="0"/>
    <xf numFmtId="9" fontId="20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92" fillId="0" borderId="0" applyFont="0" applyFill="0" applyBorder="0" applyAlignment="0" applyProtection="0"/>
    <xf numFmtId="204" fontId="99" fillId="0" borderId="0" applyFont="0" applyFill="0" applyBorder="0" applyAlignment="0" applyProtection="0">
      <alignment horizontal="center"/>
    </xf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0"/>
    <xf numFmtId="204" fontId="101" fillId="0" borderId="1">
      <protection locked="0"/>
    </xf>
    <xf numFmtId="204" fontId="101" fillId="0" borderId="1">
      <protection locked="0"/>
    </xf>
    <xf numFmtId="204" fontId="101" fillId="0" borderId="1">
      <protection locked="0"/>
    </xf>
    <xf numFmtId="0" fontId="101" fillId="0" borderId="1">
      <protection locked="0"/>
    </xf>
    <xf numFmtId="204" fontId="101" fillId="0" borderId="1">
      <protection locked="0"/>
    </xf>
    <xf numFmtId="204" fontId="101" fillId="0" borderId="1">
      <protection locked="0"/>
    </xf>
    <xf numFmtId="204" fontId="101" fillId="0" borderId="1">
      <protection locked="0"/>
    </xf>
    <xf numFmtId="204" fontId="101" fillId="0" borderId="1">
      <protection locked="0"/>
    </xf>
    <xf numFmtId="0" fontId="101" fillId="0" borderId="1">
      <protection locked="0"/>
    </xf>
    <xf numFmtId="204" fontId="101" fillId="0" borderId="1">
      <protection locked="0"/>
    </xf>
    <xf numFmtId="204" fontId="101" fillId="0" borderId="1">
      <protection locked="0"/>
    </xf>
    <xf numFmtId="204" fontId="101" fillId="0" borderId="1">
      <protection locked="0"/>
    </xf>
    <xf numFmtId="204" fontId="101" fillId="0" borderId="1">
      <protection locked="0"/>
    </xf>
    <xf numFmtId="204" fontId="101" fillId="0" borderId="1">
      <protection locked="0"/>
    </xf>
    <xf numFmtId="0" fontId="101" fillId="0" borderId="1">
      <protection locked="0"/>
    </xf>
    <xf numFmtId="204" fontId="101" fillId="0" borderId="1">
      <protection locked="0"/>
    </xf>
    <xf numFmtId="204" fontId="101" fillId="0" borderId="1">
      <protection locked="0"/>
    </xf>
    <xf numFmtId="0" fontId="101" fillId="0" borderId="1">
      <protection locked="0"/>
    </xf>
    <xf numFmtId="204" fontId="101" fillId="0" borderId="1">
      <protection locked="0"/>
    </xf>
    <xf numFmtId="204" fontId="101" fillId="0" borderId="1">
      <protection locked="0"/>
    </xf>
    <xf numFmtId="0" fontId="101" fillId="0" borderId="1">
      <protection locked="0"/>
    </xf>
    <xf numFmtId="204" fontId="101" fillId="0" borderId="1">
      <protection locked="0"/>
    </xf>
    <xf numFmtId="204" fontId="101" fillId="0" borderId="1">
      <protection locked="0"/>
    </xf>
    <xf numFmtId="204" fontId="101" fillId="0" borderId="1">
      <protection locked="0"/>
    </xf>
    <xf numFmtId="204" fontId="101" fillId="0" borderId="1">
      <protection locked="0"/>
    </xf>
    <xf numFmtId="204" fontId="101" fillId="0" borderId="0"/>
    <xf numFmtId="204" fontId="101" fillId="0" borderId="0"/>
    <xf numFmtId="0" fontId="101" fillId="0" borderId="0"/>
    <xf numFmtId="204" fontId="101" fillId="0" borderId="0"/>
    <xf numFmtId="204" fontId="101" fillId="0" borderId="0"/>
    <xf numFmtId="0" fontId="101" fillId="0" borderId="0"/>
    <xf numFmtId="204" fontId="101" fillId="0" borderId="0"/>
    <xf numFmtId="204" fontId="101" fillId="0" borderId="0"/>
    <xf numFmtId="204" fontId="101" fillId="0" borderId="0"/>
    <xf numFmtId="0" fontId="101" fillId="0" borderId="0"/>
    <xf numFmtId="0" fontId="101" fillId="0" borderId="0"/>
    <xf numFmtId="204" fontId="101" fillId="0" borderId="0"/>
    <xf numFmtId="204" fontId="101" fillId="0" borderId="0"/>
    <xf numFmtId="0" fontId="101" fillId="0" borderId="0"/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2" fillId="0" borderId="0">
      <alignment horizontal="center"/>
    </xf>
    <xf numFmtId="204" fontId="102" fillId="0" borderId="0">
      <alignment horizontal="center"/>
    </xf>
    <xf numFmtId="0" fontId="102" fillId="0" borderId="0">
      <alignment horizontal="center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0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4" fontId="101" fillId="0" borderId="1">
      <alignment horizontal="centerContinuous"/>
    </xf>
    <xf numFmtId="206" fontId="168" fillId="0" borderId="0" applyNumberFormat="0" applyFill="0" applyBorder="0" applyAlignment="0" applyProtection="0"/>
    <xf numFmtId="206" fontId="169" fillId="55" borderId="0" applyNumberFormat="0" applyFont="0" applyBorder="0" applyAlignment="0" applyProtection="0"/>
    <xf numFmtId="0" fontId="169" fillId="0" borderId="0" applyFill="0" applyBorder="0" applyProtection="0"/>
    <xf numFmtId="206" fontId="169" fillId="56" borderId="0" applyNumberFormat="0" applyFont="0" applyBorder="0" applyAlignment="0" applyProtection="0"/>
    <xf numFmtId="207" fontId="169" fillId="0" borderId="0" applyFill="0" applyBorder="0" applyAlignment="0" applyProtection="0"/>
    <xf numFmtId="206" fontId="170" fillId="0" borderId="0" applyNumberFormat="0" applyAlignment="0" applyProtection="0"/>
    <xf numFmtId="0" fontId="171" fillId="0" borderId="48" applyProtection="0">
      <alignment horizontal="right" wrapText="1"/>
    </xf>
    <xf numFmtId="0" fontId="171" fillId="0" borderId="0" applyProtection="0">
      <alignment wrapText="1"/>
    </xf>
    <xf numFmtId="206" fontId="172" fillId="0" borderId="49" applyNumberFormat="0" applyFill="0" applyAlignment="0" applyProtection="0"/>
    <xf numFmtId="0" fontId="173" fillId="0" borderId="0" applyAlignment="0" applyProtection="0"/>
    <xf numFmtId="206" fontId="172" fillId="0" borderId="50" applyNumberFormat="0" applyFill="0" applyAlignment="0" applyProtection="0"/>
    <xf numFmtId="0" fontId="20" fillId="0" borderId="0"/>
    <xf numFmtId="0" fontId="20" fillId="0" borderId="0"/>
    <xf numFmtId="0" fontId="20" fillId="0" borderId="0"/>
    <xf numFmtId="204" fontId="38" fillId="0" borderId="2">
      <alignment horizontal="center"/>
    </xf>
    <xf numFmtId="204" fontId="38" fillId="0" borderId="2">
      <alignment horizontal="center"/>
    </xf>
    <xf numFmtId="204" fontId="38" fillId="0" borderId="2">
      <alignment horizontal="center"/>
    </xf>
    <xf numFmtId="0" fontId="38" fillId="0" borderId="2">
      <alignment horizontal="center"/>
    </xf>
    <xf numFmtId="204" fontId="38" fillId="0" borderId="2">
      <alignment horizontal="center"/>
    </xf>
    <xf numFmtId="204" fontId="38" fillId="0" borderId="2">
      <alignment horizontal="center"/>
    </xf>
    <xf numFmtId="204" fontId="38" fillId="0" borderId="2">
      <alignment horizontal="center"/>
    </xf>
    <xf numFmtId="204" fontId="38" fillId="0" borderId="2">
      <alignment horizontal="center"/>
    </xf>
    <xf numFmtId="0" fontId="38" fillId="0" borderId="2">
      <alignment horizontal="center"/>
    </xf>
    <xf numFmtId="204" fontId="38" fillId="0" borderId="2">
      <alignment horizontal="center"/>
    </xf>
    <xf numFmtId="204" fontId="38" fillId="0" borderId="2">
      <alignment horizontal="center"/>
    </xf>
    <xf numFmtId="204" fontId="38" fillId="0" borderId="2">
      <alignment horizontal="center"/>
    </xf>
    <xf numFmtId="204" fontId="38" fillId="0" borderId="2">
      <alignment horizontal="center"/>
    </xf>
    <xf numFmtId="204" fontId="38" fillId="0" borderId="2">
      <alignment horizontal="center"/>
    </xf>
    <xf numFmtId="0" fontId="38" fillId="0" borderId="2">
      <alignment horizontal="center"/>
    </xf>
    <xf numFmtId="204" fontId="38" fillId="0" borderId="2">
      <alignment horizontal="center"/>
    </xf>
    <xf numFmtId="204" fontId="38" fillId="0" borderId="2">
      <alignment horizontal="center"/>
    </xf>
    <xf numFmtId="204" fontId="38" fillId="0" borderId="2">
      <alignment horizontal="centerContinuous"/>
    </xf>
    <xf numFmtId="204" fontId="38" fillId="0" borderId="2">
      <alignment horizontal="centerContinuous"/>
    </xf>
    <xf numFmtId="204" fontId="38" fillId="0" borderId="2">
      <alignment horizontal="centerContinuous"/>
    </xf>
    <xf numFmtId="0" fontId="38" fillId="0" borderId="2">
      <alignment horizontal="centerContinuous"/>
    </xf>
    <xf numFmtId="204" fontId="38" fillId="0" borderId="2">
      <alignment horizontal="centerContinuous"/>
    </xf>
    <xf numFmtId="204" fontId="38" fillId="0" borderId="2">
      <alignment horizontal="centerContinuous"/>
    </xf>
    <xf numFmtId="204" fontId="38" fillId="0" borderId="2">
      <alignment horizontal="centerContinuous"/>
    </xf>
    <xf numFmtId="204" fontId="38" fillId="0" borderId="2">
      <alignment horizontal="centerContinuous"/>
    </xf>
    <xf numFmtId="0" fontId="38" fillId="0" borderId="2">
      <alignment horizontal="centerContinuous"/>
    </xf>
    <xf numFmtId="204" fontId="38" fillId="0" borderId="2">
      <alignment horizontal="centerContinuous"/>
    </xf>
    <xf numFmtId="204" fontId="38" fillId="0" borderId="2">
      <alignment horizontal="centerContinuous"/>
    </xf>
    <xf numFmtId="204" fontId="38" fillId="0" borderId="2">
      <alignment horizontal="centerContinuous"/>
    </xf>
    <xf numFmtId="204" fontId="38" fillId="0" borderId="2">
      <alignment horizontal="centerContinuous"/>
    </xf>
    <xf numFmtId="204" fontId="38" fillId="0" borderId="2">
      <alignment horizontal="centerContinuous"/>
    </xf>
    <xf numFmtId="0" fontId="38" fillId="0" borderId="2">
      <alignment horizontal="centerContinuous"/>
    </xf>
    <xf numFmtId="204" fontId="38" fillId="0" borderId="2">
      <alignment horizontal="centerContinuous"/>
    </xf>
    <xf numFmtId="204" fontId="38" fillId="0" borderId="2">
      <alignment horizontal="centerContinuous"/>
    </xf>
    <xf numFmtId="0" fontId="38" fillId="0" borderId="2">
      <alignment horizontal="centerContinuous"/>
    </xf>
    <xf numFmtId="204" fontId="38" fillId="0" borderId="2">
      <alignment horizontal="centerContinuous"/>
    </xf>
    <xf numFmtId="204" fontId="38" fillId="0" borderId="2">
      <alignment horizontal="centerContinuous"/>
    </xf>
    <xf numFmtId="0" fontId="38" fillId="0" borderId="2">
      <alignment horizontal="centerContinuous"/>
    </xf>
    <xf numFmtId="204" fontId="38" fillId="0" borderId="2">
      <alignment horizontal="centerContinuous"/>
    </xf>
    <xf numFmtId="204" fontId="38" fillId="0" borderId="2">
      <alignment horizontal="centerContinuous"/>
    </xf>
    <xf numFmtId="204" fontId="38" fillId="0" borderId="2">
      <alignment horizontal="centerContinuous"/>
    </xf>
    <xf numFmtId="204" fontId="38" fillId="0" borderId="2">
      <alignment horizontal="centerContinuous"/>
    </xf>
    <xf numFmtId="0" fontId="38" fillId="0" borderId="2">
      <alignment horizontal="center"/>
    </xf>
    <xf numFmtId="204" fontId="38" fillId="0" borderId="2">
      <alignment horizontal="center"/>
    </xf>
    <xf numFmtId="204" fontId="38" fillId="0" borderId="2">
      <alignment horizontal="center"/>
    </xf>
    <xf numFmtId="0" fontId="38" fillId="0" borderId="2">
      <alignment horizontal="center"/>
    </xf>
    <xf numFmtId="204" fontId="38" fillId="0" borderId="2">
      <alignment horizontal="center"/>
    </xf>
    <xf numFmtId="204" fontId="38" fillId="0" borderId="2">
      <alignment horizontal="center"/>
    </xf>
    <xf numFmtId="204" fontId="38" fillId="0" borderId="2">
      <alignment horizontal="center"/>
    </xf>
    <xf numFmtId="204" fontId="38" fillId="0" borderId="2">
      <alignment horizontal="center"/>
    </xf>
    <xf numFmtId="0" fontId="20" fillId="26" borderId="51" applyNumberFormat="0" applyFont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3" fillId="0" borderId="0"/>
    <xf numFmtId="0" fontId="33" fillId="0" borderId="0"/>
    <xf numFmtId="0" fontId="43" fillId="0" borderId="0"/>
    <xf numFmtId="0" fontId="43" fillId="0" borderId="0"/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39" fillId="0" borderId="0">
      <alignment horizontal="right"/>
    </xf>
    <xf numFmtId="0" fontId="43" fillId="0" borderId="0"/>
    <xf numFmtId="0" fontId="43" fillId="0" borderId="0"/>
    <xf numFmtId="0" fontId="43" fillId="0" borderId="0"/>
    <xf numFmtId="164" fontId="20" fillId="0" borderId="0"/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1">
      <protection locked="0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2" fillId="0" borderId="0">
      <alignment horizontal="center"/>
    </xf>
    <xf numFmtId="0" fontId="102" fillId="0" borderId="0">
      <alignment horizontal="center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101" fillId="0" borderId="1">
      <alignment horizontal="centerContinuous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Continuous"/>
    </xf>
    <xf numFmtId="0" fontId="38" fillId="0" borderId="2">
      <alignment horizontal="center"/>
    </xf>
    <xf numFmtId="0" fontId="38" fillId="0" borderId="2">
      <alignment horizontal="center"/>
    </xf>
    <xf numFmtId="0" fontId="38" fillId="0" borderId="2">
      <alignment horizontal="center"/>
    </xf>
    <xf numFmtId="0" fontId="131" fillId="11" borderId="0" applyNumberFormat="0" applyBorder="0" applyAlignment="0" applyProtection="0"/>
    <xf numFmtId="0" fontId="131" fillId="16" borderId="0" applyNumberFormat="0" applyBorder="0" applyAlignment="0" applyProtection="0"/>
    <xf numFmtId="204" fontId="39" fillId="0" borderId="0"/>
    <xf numFmtId="204" fontId="39" fillId="0" borderId="0"/>
    <xf numFmtId="204" fontId="39" fillId="0" borderId="0"/>
    <xf numFmtId="204" fontId="39" fillId="0" borderId="0"/>
    <xf numFmtId="204" fontId="39" fillId="0" borderId="0"/>
    <xf numFmtId="0" fontId="132" fillId="5" borderId="0" applyNumberFormat="0" applyBorder="0" applyAlignment="0" applyProtection="0"/>
    <xf numFmtId="204" fontId="43" fillId="0" borderId="0"/>
    <xf numFmtId="204" fontId="43" fillId="0" borderId="0"/>
    <xf numFmtId="204" fontId="43" fillId="0" borderId="0"/>
    <xf numFmtId="204" fontId="33" fillId="0" borderId="0"/>
    <xf numFmtId="204" fontId="43" fillId="0" borderId="0"/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39" fillId="0" borderId="0">
      <alignment horizontal="right"/>
    </xf>
    <xf numFmtId="204" fontId="43" fillId="0" borderId="0"/>
    <xf numFmtId="0" fontId="134" fillId="19" borderId="6" applyNumberFormat="0" applyAlignment="0" applyProtection="0"/>
    <xf numFmtId="0" fontId="135" fillId="0" borderId="0" applyNumberFormat="0" applyFill="0" applyBorder="0" applyAlignment="0" applyProtection="0"/>
    <xf numFmtId="0" fontId="55" fillId="0" borderId="0">
      <alignment horizontal="center" wrapText="1"/>
    </xf>
    <xf numFmtId="0" fontId="54" fillId="0" borderId="0" applyFill="0" applyBorder="0">
      <alignment horizontal="left" vertical="top"/>
    </xf>
    <xf numFmtId="0" fontId="136" fillId="6" borderId="0" applyNumberFormat="0" applyBorder="0" applyAlignment="0" applyProtection="0"/>
    <xf numFmtId="0" fontId="138" fillId="0" borderId="35" applyNumberFormat="0" applyFill="0" applyAlignment="0" applyProtection="0"/>
    <xf numFmtId="0" fontId="140" fillId="0" borderId="9" applyNumberFormat="0" applyFill="0" applyAlignment="0" applyProtection="0"/>
    <xf numFmtId="0" fontId="142" fillId="0" borderId="36" applyNumberFormat="0" applyFill="0" applyAlignment="0" applyProtection="0"/>
    <xf numFmtId="0" fontId="142" fillId="0" borderId="0" applyNumberFormat="0" applyFill="0" applyBorder="0" applyAlignment="0" applyProtection="0"/>
    <xf numFmtId="171" fontId="20" fillId="0" borderId="0" applyFont="0" applyFill="0" applyBorder="0" applyAlignment="0" applyProtection="0"/>
    <xf numFmtId="0" fontId="149" fillId="25" borderId="0" applyNumberFormat="0" applyBorder="0" applyAlignment="0" applyProtection="0"/>
    <xf numFmtId="0" fontId="90" fillId="0" borderId="0"/>
    <xf numFmtId="0" fontId="221" fillId="0" borderId="0" applyNumberFormat="0" applyBorder="0" applyProtection="0"/>
    <xf numFmtId="0" fontId="92" fillId="0" borderId="0"/>
    <xf numFmtId="0" fontId="92" fillId="0" borderId="0"/>
    <xf numFmtId="0" fontId="4" fillId="0" borderId="0"/>
    <xf numFmtId="0" fontId="222" fillId="0" borderId="0" applyNumberFormat="0" applyBorder="0" applyProtection="0"/>
    <xf numFmtId="0" fontId="222" fillId="0" borderId="0" applyNumberFormat="0" applyFont="0" applyBorder="0" applyProtection="0"/>
    <xf numFmtId="0" fontId="221" fillId="0" borderId="0" applyNumberFormat="0" applyBorder="0" applyProtection="0"/>
    <xf numFmtId="0" fontId="4" fillId="0" borderId="0"/>
    <xf numFmtId="0" fontId="4" fillId="0" borderId="0"/>
    <xf numFmtId="0" fontId="92" fillId="0" borderId="0"/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204" fontId="101" fillId="0" borderId="64">
      <protection locked="0"/>
    </xf>
    <xf numFmtId="0" fontId="101" fillId="0" borderId="64">
      <protection locked="0"/>
    </xf>
    <xf numFmtId="204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204" fontId="101" fillId="0" borderId="64">
      <protection locked="0"/>
    </xf>
    <xf numFmtId="204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204" fontId="101" fillId="0" borderId="64">
      <protection locked="0"/>
    </xf>
    <xf numFmtId="0" fontId="101" fillId="0" borderId="64">
      <protection locked="0"/>
    </xf>
    <xf numFmtId="204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204" fontId="101" fillId="0" borderId="64">
      <protection locked="0"/>
    </xf>
    <xf numFmtId="204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204" fontId="101" fillId="0" borderId="64">
      <protection locked="0"/>
    </xf>
    <xf numFmtId="0" fontId="101" fillId="0" borderId="64">
      <protection locked="0"/>
    </xf>
    <xf numFmtId="204" fontId="101" fillId="0" borderId="64">
      <protection locked="0"/>
    </xf>
    <xf numFmtId="0" fontId="101" fillId="0" borderId="64">
      <protection locked="0"/>
    </xf>
    <xf numFmtId="204" fontId="101" fillId="0" borderId="64">
      <protection locked="0"/>
    </xf>
    <xf numFmtId="0" fontId="101" fillId="0" borderId="64">
      <protection locked="0"/>
    </xf>
    <xf numFmtId="204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204" fontId="101" fillId="0" borderId="64">
      <protection locked="0"/>
    </xf>
    <xf numFmtId="204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204" fontId="101" fillId="0" borderId="64">
      <protection locked="0"/>
    </xf>
    <xf numFmtId="0" fontId="101" fillId="0" borderId="64">
      <protection locked="0"/>
    </xf>
    <xf numFmtId="204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204" fontId="101" fillId="0" borderId="64">
      <protection locked="0"/>
    </xf>
    <xf numFmtId="204" fontId="101" fillId="0" borderId="64">
      <protection locked="0"/>
    </xf>
    <xf numFmtId="0" fontId="101" fillId="0" borderId="64">
      <protection locked="0"/>
    </xf>
    <xf numFmtId="0" fontId="101" fillId="0" borderId="64">
      <protection locked="0"/>
    </xf>
    <xf numFmtId="204" fontId="101" fillId="0" borderId="64">
      <protection locked="0"/>
    </xf>
    <xf numFmtId="204" fontId="101" fillId="0" borderId="64">
      <protection locked="0"/>
    </xf>
    <xf numFmtId="204" fontId="101" fillId="0" borderId="0"/>
    <xf numFmtId="204" fontId="101" fillId="0" borderId="0"/>
    <xf numFmtId="204" fontId="101" fillId="0" borderId="0"/>
    <xf numFmtId="204" fontId="101" fillId="0" borderId="0"/>
    <xf numFmtId="204" fontId="101" fillId="0" borderId="0"/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204" fontId="102" fillId="0" borderId="0">
      <alignment horizontal="center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101" fillId="0" borderId="64">
      <alignment horizontal="centerContinuous"/>
    </xf>
    <xf numFmtId="0" fontId="101" fillId="0" borderId="64">
      <alignment horizontal="centerContinuous"/>
    </xf>
    <xf numFmtId="204" fontId="101" fillId="0" borderId="64">
      <alignment horizontal="centerContinuous"/>
    </xf>
    <xf numFmtId="204" fontId="101" fillId="0" borderId="64">
      <alignment horizontal="centerContinuous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204" fontId="38" fillId="0" borderId="65">
      <alignment horizontal="center"/>
    </xf>
    <xf numFmtId="0" fontId="38" fillId="0" borderId="65">
      <alignment horizontal="center"/>
    </xf>
    <xf numFmtId="204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204" fontId="38" fillId="0" borderId="65">
      <alignment horizontal="center"/>
    </xf>
    <xf numFmtId="204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204" fontId="38" fillId="0" borderId="65">
      <alignment horizontal="center"/>
    </xf>
    <xf numFmtId="0" fontId="38" fillId="0" borderId="65">
      <alignment horizontal="center"/>
    </xf>
    <xf numFmtId="204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204" fontId="38" fillId="0" borderId="65">
      <alignment horizontal="center"/>
    </xf>
    <xf numFmtId="204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204" fontId="38" fillId="0" borderId="65">
      <alignment horizontal="center"/>
    </xf>
    <xf numFmtId="0" fontId="38" fillId="0" borderId="65">
      <alignment horizontal="center"/>
    </xf>
    <xf numFmtId="204" fontId="38" fillId="0" borderId="65">
      <alignment horizontal="center"/>
    </xf>
    <xf numFmtId="0" fontId="38" fillId="0" borderId="65">
      <alignment horizontal="center"/>
    </xf>
    <xf numFmtId="204" fontId="38" fillId="0" borderId="65">
      <alignment horizontal="center"/>
    </xf>
    <xf numFmtId="0" fontId="38" fillId="0" borderId="65">
      <alignment horizontal="center"/>
    </xf>
    <xf numFmtId="204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204" fontId="38" fillId="0" borderId="65">
      <alignment horizontal="center"/>
    </xf>
    <xf numFmtId="204" fontId="38" fillId="0" borderId="65">
      <alignment horizontal="center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204" fontId="38" fillId="0" borderId="65">
      <alignment horizontal="centerContinuous"/>
    </xf>
    <xf numFmtId="0" fontId="38" fillId="0" borderId="65">
      <alignment horizontal="centerContinuous"/>
    </xf>
    <xf numFmtId="204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204" fontId="38" fillId="0" borderId="65">
      <alignment horizontal="centerContinuous"/>
    </xf>
    <xf numFmtId="204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204" fontId="38" fillId="0" borderId="65">
      <alignment horizontal="centerContinuous"/>
    </xf>
    <xf numFmtId="0" fontId="38" fillId="0" borderId="65">
      <alignment horizontal="centerContinuous"/>
    </xf>
    <xf numFmtId="204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204" fontId="38" fillId="0" borderId="65">
      <alignment horizontal="centerContinuous"/>
    </xf>
    <xf numFmtId="204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204" fontId="38" fillId="0" borderId="65">
      <alignment horizontal="centerContinuous"/>
    </xf>
    <xf numFmtId="0" fontId="38" fillId="0" borderId="65">
      <alignment horizontal="centerContinuous"/>
    </xf>
    <xf numFmtId="204" fontId="38" fillId="0" borderId="65">
      <alignment horizontal="centerContinuous"/>
    </xf>
    <xf numFmtId="0" fontId="38" fillId="0" borderId="65">
      <alignment horizontal="centerContinuous"/>
    </xf>
    <xf numFmtId="204" fontId="38" fillId="0" borderId="65">
      <alignment horizontal="centerContinuous"/>
    </xf>
    <xf numFmtId="0" fontId="38" fillId="0" borderId="65">
      <alignment horizontal="centerContinuous"/>
    </xf>
    <xf numFmtId="204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204" fontId="38" fillId="0" borderId="65">
      <alignment horizontal="centerContinuous"/>
    </xf>
    <xf numFmtId="204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204" fontId="38" fillId="0" borderId="65">
      <alignment horizontal="centerContinuous"/>
    </xf>
    <xf numFmtId="0" fontId="38" fillId="0" borderId="65">
      <alignment horizontal="centerContinuous"/>
    </xf>
    <xf numFmtId="204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204" fontId="38" fillId="0" borderId="65">
      <alignment horizontal="centerContinuous"/>
    </xf>
    <xf numFmtId="204" fontId="38" fillId="0" borderId="65">
      <alignment horizontal="centerContinuous"/>
    </xf>
    <xf numFmtId="0" fontId="38" fillId="0" borderId="65">
      <alignment horizontal="centerContinuous"/>
    </xf>
    <xf numFmtId="0" fontId="38" fillId="0" borderId="65">
      <alignment horizontal="centerContinuous"/>
    </xf>
    <xf numFmtId="204" fontId="38" fillId="0" borderId="65">
      <alignment horizontal="centerContinuous"/>
    </xf>
    <xf numFmtId="204" fontId="38" fillId="0" borderId="65">
      <alignment horizontal="centerContinuous"/>
    </xf>
    <xf numFmtId="0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204" fontId="38" fillId="0" borderId="65">
      <alignment horizontal="center"/>
    </xf>
    <xf numFmtId="0" fontId="38" fillId="0" borderId="65">
      <alignment horizontal="center"/>
    </xf>
    <xf numFmtId="204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204" fontId="38" fillId="0" borderId="65">
      <alignment horizontal="center"/>
    </xf>
    <xf numFmtId="204" fontId="38" fillId="0" borderId="65">
      <alignment horizontal="center"/>
    </xf>
    <xf numFmtId="0" fontId="38" fillId="0" borderId="65">
      <alignment horizontal="center"/>
    </xf>
    <xf numFmtId="0" fontId="38" fillId="0" borderId="65">
      <alignment horizontal="center"/>
    </xf>
    <xf numFmtId="204" fontId="38" fillId="0" borderId="65">
      <alignment horizontal="center"/>
    </xf>
    <xf numFmtId="204" fontId="38" fillId="0" borderId="65">
      <alignment horizontal="center"/>
    </xf>
    <xf numFmtId="0" fontId="152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" fillId="0" borderId="0"/>
  </cellStyleXfs>
  <cellXfs count="428">
    <xf numFmtId="164" fontId="0" fillId="0" borderId="0" xfId="0"/>
    <xf numFmtId="164" fontId="21" fillId="2" borderId="0" xfId="0" applyFont="1" applyFill="1" applyAlignment="1">
      <alignment vertical="center"/>
    </xf>
    <xf numFmtId="164" fontId="21" fillId="0" borderId="0" xfId="0" applyFont="1" applyAlignment="1">
      <alignment vertical="center"/>
    </xf>
    <xf numFmtId="164" fontId="23" fillId="2" borderId="0" xfId="0" applyFont="1" applyFill="1" applyAlignment="1">
      <alignment vertical="center"/>
    </xf>
    <xf numFmtId="164" fontId="24" fillId="0" borderId="0" xfId="0" applyFont="1" applyAlignment="1">
      <alignment vertical="center"/>
    </xf>
    <xf numFmtId="164" fontId="23" fillId="0" borderId="0" xfId="0" applyFont="1" applyAlignment="1">
      <alignment vertical="center"/>
    </xf>
    <xf numFmtId="164" fontId="25" fillId="0" borderId="0" xfId="0" applyFont="1"/>
    <xf numFmtId="164" fontId="25" fillId="2" borderId="0" xfId="0" applyFont="1" applyFill="1" applyAlignment="1">
      <alignment vertical="center"/>
    </xf>
    <xf numFmtId="164" fontId="25" fillId="0" borderId="0" xfId="0" applyFont="1" applyAlignment="1">
      <alignment horizontal="right" vertical="center"/>
    </xf>
    <xf numFmtId="164" fontId="25" fillId="0" borderId="0" xfId="0" applyFont="1" applyAlignment="1">
      <alignment vertical="center"/>
    </xf>
    <xf numFmtId="0" fontId="25" fillId="0" borderId="0" xfId="0" applyNumberFormat="1" applyFont="1" applyAlignment="1">
      <alignment vertical="center"/>
    </xf>
    <xf numFmtId="164" fontId="28" fillId="0" borderId="0" xfId="0" applyFont="1" applyAlignment="1">
      <alignment vertical="center"/>
    </xf>
    <xf numFmtId="0" fontId="30" fillId="0" borderId="0" xfId="0" applyNumberFormat="1" applyFont="1" applyAlignment="1">
      <alignment horizontal="center" vertical="center"/>
    </xf>
    <xf numFmtId="164" fontId="31" fillId="0" borderId="0" xfId="0" applyFont="1"/>
    <xf numFmtId="164" fontId="25" fillId="2" borderId="0" xfId="0" applyFont="1" applyFill="1"/>
    <xf numFmtId="164" fontId="29" fillId="2" borderId="0" xfId="0" applyFont="1" applyFill="1" applyAlignment="1">
      <alignment vertical="center"/>
    </xf>
    <xf numFmtId="164" fontId="29" fillId="0" borderId="0" xfId="0" applyFont="1" applyAlignment="1">
      <alignment vertical="center"/>
    </xf>
    <xf numFmtId="0" fontId="119" fillId="28" borderId="0" xfId="1" applyNumberFormat="1" applyFont="1" applyFill="1" applyAlignment="1">
      <alignment horizontal="center" vertical="center"/>
    </xf>
    <xf numFmtId="164" fontId="120" fillId="0" borderId="0" xfId="0" applyFont="1" applyAlignment="1">
      <alignment vertical="center"/>
    </xf>
    <xf numFmtId="164" fontId="19" fillId="0" borderId="0" xfId="0" applyFont="1" applyAlignment="1">
      <alignment horizontal="right"/>
    </xf>
    <xf numFmtId="164" fontId="118" fillId="0" borderId="0" xfId="0" applyFont="1" applyAlignment="1">
      <alignment horizontal="right" vertical="center"/>
    </xf>
    <xf numFmtId="164" fontId="125" fillId="0" borderId="0" xfId="0" applyFont="1"/>
    <xf numFmtId="164" fontId="156" fillId="0" borderId="0" xfId="0" applyFont="1"/>
    <xf numFmtId="164" fontId="157" fillId="0" borderId="0" xfId="0" applyFont="1"/>
    <xf numFmtId="0" fontId="121" fillId="48" borderId="0" xfId="446" applyFont="1" applyFill="1" applyAlignment="1">
      <alignment horizontal="left" vertical="center"/>
    </xf>
    <xf numFmtId="164" fontId="158" fillId="0" borderId="0" xfId="0" applyFont="1"/>
    <xf numFmtId="0" fontId="121" fillId="48" borderId="0" xfId="446" applyFont="1" applyFill="1" applyAlignment="1">
      <alignment horizontal="left" vertical="center" indent="1"/>
    </xf>
    <xf numFmtId="164" fontId="156" fillId="0" borderId="0" xfId="0" applyFont="1" applyAlignment="1">
      <alignment horizontal="left" indent="1"/>
    </xf>
    <xf numFmtId="201" fontId="156" fillId="0" borderId="0" xfId="0" applyNumberFormat="1" applyFont="1"/>
    <xf numFmtId="201" fontId="121" fillId="48" borderId="0" xfId="446" applyNumberFormat="1" applyFont="1" applyFill="1" applyAlignment="1">
      <alignment horizontal="center" vertical="center"/>
    </xf>
    <xf numFmtId="201" fontId="156" fillId="0" borderId="0" xfId="0" applyNumberFormat="1" applyFont="1" applyAlignment="1">
      <alignment horizontal="center"/>
    </xf>
    <xf numFmtId="0" fontId="14" fillId="0" borderId="0" xfId="683" applyAlignment="1">
      <alignment vertical="center"/>
    </xf>
    <xf numFmtId="0" fontId="121" fillId="29" borderId="41" xfId="683" applyFont="1" applyFill="1" applyBorder="1" applyAlignment="1">
      <alignment horizontal="center" vertical="center" wrapText="1"/>
    </xf>
    <xf numFmtId="195" fontId="122" fillId="0" borderId="0" xfId="683" applyNumberFormat="1" applyFont="1" applyAlignment="1">
      <alignment horizontal="center" vertical="center"/>
    </xf>
    <xf numFmtId="195" fontId="14" fillId="0" borderId="0" xfId="683" applyNumberFormat="1" applyAlignment="1">
      <alignment horizontal="center" vertical="center"/>
    </xf>
    <xf numFmtId="0" fontId="121" fillId="29" borderId="0" xfId="683" applyFont="1" applyFill="1" applyAlignment="1">
      <alignment horizontal="center" vertical="center" wrapText="1"/>
    </xf>
    <xf numFmtId="0" fontId="14" fillId="0" borderId="0" xfId="683" applyAlignment="1">
      <alignment horizontal="left" vertical="center"/>
    </xf>
    <xf numFmtId="0" fontId="122" fillId="0" borderId="0" xfId="683" applyFont="1" applyAlignment="1">
      <alignment horizontal="left" vertical="center"/>
    </xf>
    <xf numFmtId="0" fontId="121" fillId="29" borderId="40" xfId="683" applyFont="1" applyFill="1" applyBorder="1" applyAlignment="1">
      <alignment horizontal="left" vertical="center"/>
    </xf>
    <xf numFmtId="0" fontId="159" fillId="0" borderId="0" xfId="683" applyFont="1" applyAlignment="1">
      <alignment horizontal="left" vertical="center"/>
    </xf>
    <xf numFmtId="0" fontId="160" fillId="0" borderId="0" xfId="683" applyFont="1" applyAlignment="1">
      <alignment horizontal="left" vertical="center"/>
    </xf>
    <xf numFmtId="0" fontId="122" fillId="30" borderId="0" xfId="683" applyFont="1" applyFill="1" applyAlignment="1">
      <alignment horizontal="left" vertical="center"/>
    </xf>
    <xf numFmtId="195" fontId="122" fillId="30" borderId="0" xfId="683" applyNumberFormat="1" applyFont="1" applyFill="1" applyAlignment="1">
      <alignment horizontal="center" vertical="center"/>
    </xf>
    <xf numFmtId="195" fontId="14" fillId="47" borderId="0" xfId="683" applyNumberFormat="1" applyFill="1" applyAlignment="1">
      <alignment horizontal="center" vertical="center"/>
    </xf>
    <xf numFmtId="195" fontId="155" fillId="0" borderId="0" xfId="683" applyNumberFormat="1" applyFont="1" applyAlignment="1">
      <alignment vertical="center"/>
    </xf>
    <xf numFmtId="202" fontId="14" fillId="0" borderId="0" xfId="683" applyNumberFormat="1" applyAlignment="1">
      <alignment vertical="center"/>
    </xf>
    <xf numFmtId="0" fontId="14" fillId="0" borderId="0" xfId="683" applyAlignment="1">
      <alignment vertical="center" wrapText="1"/>
    </xf>
    <xf numFmtId="0" fontId="155" fillId="0" borderId="0" xfId="683" applyFont="1" applyAlignment="1">
      <alignment vertical="center"/>
    </xf>
    <xf numFmtId="0" fontId="13" fillId="0" borderId="0" xfId="683" applyFont="1" applyAlignment="1">
      <alignment vertical="center"/>
    </xf>
    <xf numFmtId="0" fontId="11" fillId="0" borderId="0" xfId="683" applyFont="1" applyAlignment="1">
      <alignment horizontal="left" vertical="center"/>
    </xf>
    <xf numFmtId="0" fontId="122" fillId="0" borderId="0" xfId="683" applyFont="1" applyAlignment="1">
      <alignment vertical="center"/>
    </xf>
    <xf numFmtId="0" fontId="10" fillId="0" borderId="0" xfId="683" applyFont="1" applyAlignment="1">
      <alignment horizontal="left" vertical="center"/>
    </xf>
    <xf numFmtId="0" fontId="121" fillId="29" borderId="41" xfId="683" applyFont="1" applyFill="1" applyBorder="1" applyAlignment="1">
      <alignment horizontal="left" vertical="center"/>
    </xf>
    <xf numFmtId="0" fontId="9" fillId="0" borderId="0" xfId="683" applyFont="1" applyAlignment="1">
      <alignment vertical="center"/>
    </xf>
    <xf numFmtId="195" fontId="8" fillId="0" borderId="0" xfId="683" applyNumberFormat="1" applyFont="1" applyAlignment="1">
      <alignment horizontal="center" vertical="center"/>
    </xf>
    <xf numFmtId="0" fontId="7" fillId="0" borderId="0" xfId="683" applyFont="1" applyAlignment="1">
      <alignment horizontal="left" vertical="center"/>
    </xf>
    <xf numFmtId="0" fontId="165" fillId="0" borderId="0" xfId="683" applyFont="1" applyAlignment="1">
      <alignment vertical="center"/>
    </xf>
    <xf numFmtId="0" fontId="166" fillId="0" borderId="0" xfId="683" applyFont="1" applyAlignment="1">
      <alignment horizontal="left" vertical="center"/>
    </xf>
    <xf numFmtId="0" fontId="165" fillId="2" borderId="0" xfId="683" applyFont="1" applyFill="1" applyAlignment="1">
      <alignment vertical="center"/>
    </xf>
    <xf numFmtId="0" fontId="128" fillId="29" borderId="0" xfId="683" applyFont="1" applyFill="1" applyAlignment="1">
      <alignment horizontal="left" vertical="center" wrapText="1"/>
    </xf>
    <xf numFmtId="164" fontId="156" fillId="0" borderId="0" xfId="0" quotePrefix="1" applyFont="1"/>
    <xf numFmtId="0" fontId="6" fillId="0" borderId="0" xfId="683" applyFont="1" applyAlignment="1">
      <alignment horizontal="left" vertical="center"/>
    </xf>
    <xf numFmtId="195" fontId="14" fillId="0" borderId="0" xfId="683" applyNumberFormat="1" applyAlignment="1">
      <alignment vertical="center"/>
    </xf>
    <xf numFmtId="0" fontId="6" fillId="53" borderId="0" xfId="683" applyFont="1" applyFill="1" applyAlignment="1">
      <alignment horizontal="left" vertical="center"/>
    </xf>
    <xf numFmtId="0" fontId="14" fillId="53" borderId="0" xfId="683" applyFill="1" applyAlignment="1">
      <alignment horizontal="left" vertical="center"/>
    </xf>
    <xf numFmtId="195" fontId="14" fillId="53" borderId="0" xfId="683" applyNumberFormat="1" applyFill="1" applyAlignment="1">
      <alignment vertical="center"/>
    </xf>
    <xf numFmtId="0" fontId="6" fillId="54" borderId="0" xfId="683" applyFont="1" applyFill="1" applyAlignment="1">
      <alignment horizontal="left" vertical="center"/>
    </xf>
    <xf numFmtId="0" fontId="14" fillId="54" borderId="0" xfId="683" applyFill="1" applyAlignment="1">
      <alignment horizontal="left" vertical="center"/>
    </xf>
    <xf numFmtId="195" fontId="14" fillId="54" borderId="0" xfId="683" applyNumberFormat="1" applyFill="1" applyAlignment="1">
      <alignment vertical="center"/>
    </xf>
    <xf numFmtId="0" fontId="14" fillId="49" borderId="0" xfId="683" applyFill="1" applyAlignment="1">
      <alignment horizontal="center" vertical="center"/>
    </xf>
    <xf numFmtId="0" fontId="14" fillId="49" borderId="0" xfId="683" applyFill="1" applyAlignment="1">
      <alignment vertical="center"/>
    </xf>
    <xf numFmtId="0" fontId="14" fillId="49" borderId="44" xfId="683" applyFill="1" applyBorder="1" applyAlignment="1">
      <alignment horizontal="center" vertical="center"/>
    </xf>
    <xf numFmtId="0" fontId="122" fillId="49" borderId="44" xfId="683" applyFont="1" applyFill="1" applyBorder="1" applyAlignment="1">
      <alignment horizontal="left" vertical="center"/>
    </xf>
    <xf numFmtId="195" fontId="156" fillId="0" borderId="0" xfId="0" applyNumberFormat="1" applyFont="1"/>
    <xf numFmtId="164" fontId="156" fillId="0" borderId="0" xfId="0" quotePrefix="1" applyFont="1" applyAlignment="1">
      <alignment horizontal="left" indent="1"/>
    </xf>
    <xf numFmtId="0" fontId="19" fillId="0" borderId="0" xfId="683" applyFont="1" applyAlignment="1">
      <alignment vertical="center"/>
    </xf>
    <xf numFmtId="0" fontId="19" fillId="0" borderId="0" xfId="683" applyFont="1" applyAlignment="1">
      <alignment horizontal="left" vertical="center"/>
    </xf>
    <xf numFmtId="196" fontId="19" fillId="0" borderId="0" xfId="2807" applyNumberFormat="1" applyFont="1" applyBorder="1" applyAlignment="1">
      <alignment horizontal="center" vertical="center"/>
    </xf>
    <xf numFmtId="164" fontId="122" fillId="0" borderId="0" xfId="0" applyFont="1"/>
    <xf numFmtId="4" fontId="125" fillId="0" borderId="0" xfId="0" applyNumberFormat="1" applyFont="1"/>
    <xf numFmtId="0" fontId="174" fillId="0" borderId="0" xfId="230" applyFont="1" applyAlignment="1" applyProtection="1">
      <alignment horizontal="left" vertical="center"/>
      <protection locked="0"/>
    </xf>
    <xf numFmtId="164" fontId="175" fillId="0" borderId="0" xfId="0" applyFont="1" applyAlignment="1">
      <alignment horizontal="left" vertical="center"/>
    </xf>
    <xf numFmtId="164" fontId="30" fillId="0" borderId="0" xfId="0" applyFont="1"/>
    <xf numFmtId="0" fontId="121" fillId="29" borderId="0" xfId="683" applyFont="1" applyFill="1" applyAlignment="1">
      <alignment horizontal="center" vertical="center" textRotation="90"/>
    </xf>
    <xf numFmtId="0" fontId="8" fillId="0" borderId="0" xfId="683" applyFont="1" applyAlignment="1">
      <alignment horizontal="left" vertical="center"/>
    </xf>
    <xf numFmtId="0" fontId="176" fillId="2" borderId="0" xfId="230" applyFont="1" applyFill="1" applyAlignment="1">
      <alignment horizontal="center" vertical="center"/>
    </xf>
    <xf numFmtId="0" fontId="176" fillId="2" borderId="0" xfId="230" applyFont="1" applyFill="1" applyAlignment="1" applyProtection="1">
      <alignment horizontal="center" vertical="center"/>
      <protection locked="0"/>
    </xf>
    <xf numFmtId="0" fontId="129" fillId="2" borderId="34" xfId="447" applyFont="1" applyFill="1" applyBorder="1"/>
    <xf numFmtId="0" fontId="177" fillId="2" borderId="34" xfId="447" applyFont="1" applyFill="1" applyBorder="1"/>
    <xf numFmtId="0" fontId="177" fillId="2" borderId="0" xfId="230" applyFont="1" applyFill="1" applyAlignment="1">
      <alignment vertical="center"/>
    </xf>
    <xf numFmtId="0" fontId="178" fillId="2" borderId="0" xfId="230" applyFont="1" applyFill="1" applyAlignment="1">
      <alignment vertical="center"/>
    </xf>
    <xf numFmtId="0" fontId="179" fillId="0" borderId="0" xfId="230" applyFont="1" applyAlignment="1">
      <alignment vertical="center"/>
    </xf>
    <xf numFmtId="0" fontId="177" fillId="2" borderId="0" xfId="446" applyFont="1" applyFill="1"/>
    <xf numFmtId="0" fontId="177" fillId="2" borderId="21" xfId="447" applyFont="1" applyFill="1" applyBorder="1"/>
    <xf numFmtId="0" fontId="129" fillId="2" borderId="34" xfId="447" applyFont="1" applyFill="1" applyBorder="1" applyAlignment="1">
      <alignment horizontal="center"/>
    </xf>
    <xf numFmtId="0" fontId="178" fillId="2" borderId="0" xfId="447" applyFont="1" applyFill="1" applyAlignment="1">
      <alignment horizontal="center"/>
    </xf>
    <xf numFmtId="0" fontId="177" fillId="2" borderId="0" xfId="447" applyFont="1" applyFill="1" applyAlignment="1">
      <alignment horizontal="center"/>
    </xf>
    <xf numFmtId="0" fontId="177" fillId="0" borderId="0" xfId="447" applyFont="1" applyAlignment="1">
      <alignment horizontal="center"/>
    </xf>
    <xf numFmtId="0" fontId="180" fillId="32" borderId="34" xfId="446" applyFont="1" applyFill="1" applyBorder="1" applyAlignment="1">
      <alignment horizontal="center"/>
    </xf>
    <xf numFmtId="0" fontId="177" fillId="2" borderId="34" xfId="447" applyFont="1" applyFill="1" applyBorder="1" applyAlignment="1">
      <alignment horizontal="center"/>
    </xf>
    <xf numFmtId="0" fontId="181" fillId="2" borderId="0" xfId="446" applyFont="1" applyFill="1" applyAlignment="1">
      <alignment vertical="center"/>
    </xf>
    <xf numFmtId="0" fontId="177" fillId="2" borderId="0" xfId="230" applyFont="1" applyFill="1" applyAlignment="1">
      <alignment horizontal="left" vertical="center"/>
    </xf>
    <xf numFmtId="0" fontId="182" fillId="2" borderId="0" xfId="448" applyFont="1" applyFill="1" applyAlignment="1">
      <alignment horizontal="right" vertical="center"/>
    </xf>
    <xf numFmtId="0" fontId="178" fillId="2" borderId="0" xfId="448" applyFont="1" applyFill="1" applyAlignment="1">
      <alignment vertical="center"/>
    </xf>
    <xf numFmtId="0" fontId="177" fillId="2" borderId="0" xfId="448" applyFont="1" applyFill="1" applyAlignment="1">
      <alignment vertical="center"/>
    </xf>
    <xf numFmtId="0" fontId="176" fillId="2" borderId="0" xfId="230" applyFont="1" applyFill="1" applyAlignment="1">
      <alignment vertical="center"/>
    </xf>
    <xf numFmtId="0" fontId="183" fillId="57" borderId="52" xfId="446" applyFont="1" applyFill="1" applyBorder="1"/>
    <xf numFmtId="0" fontId="184" fillId="0" borderId="53" xfId="446" applyFont="1" applyBorder="1"/>
    <xf numFmtId="0" fontId="184" fillId="56" borderId="53" xfId="446" applyFont="1" applyFill="1" applyBorder="1"/>
    <xf numFmtId="0" fontId="185" fillId="30" borderId="22" xfId="446" applyFont="1" applyFill="1" applyBorder="1" applyAlignment="1">
      <alignment horizontal="left" vertical="center"/>
    </xf>
    <xf numFmtId="0" fontId="185" fillId="0" borderId="0" xfId="230" applyFont="1" applyAlignment="1" applyProtection="1">
      <alignment horizontal="left" vertical="center"/>
      <protection locked="0"/>
    </xf>
    <xf numFmtId="0" fontId="20" fillId="0" borderId="0" xfId="446"/>
    <xf numFmtId="0" fontId="185" fillId="54" borderId="0" xfId="230" applyFont="1" applyFill="1" applyAlignment="1" applyProtection="1">
      <alignment horizontal="left" vertical="center"/>
      <protection locked="0"/>
    </xf>
    <xf numFmtId="0" fontId="182" fillId="0" borderId="0" xfId="448" applyFont="1" applyAlignment="1">
      <alignment horizontal="left" vertical="center"/>
    </xf>
    <xf numFmtId="0" fontId="122" fillId="0" borderId="0" xfId="446" applyFont="1"/>
    <xf numFmtId="0" fontId="177" fillId="0" borderId="0" xfId="448" applyFont="1" applyAlignment="1">
      <alignment vertical="center"/>
    </xf>
    <xf numFmtId="0" fontId="185" fillId="0" borderId="0" xfId="230" applyFont="1" applyAlignment="1" applyProtection="1">
      <alignment vertical="center"/>
      <protection locked="0"/>
    </xf>
    <xf numFmtId="0" fontId="176" fillId="30" borderId="0" xfId="230" applyFont="1" applyFill="1" applyAlignment="1">
      <alignment horizontal="center" vertical="center"/>
    </xf>
    <xf numFmtId="0" fontId="177" fillId="0" borderId="0" xfId="230" applyFont="1" applyAlignment="1">
      <alignment horizontal="left" vertical="center"/>
    </xf>
    <xf numFmtId="0" fontId="177" fillId="0" borderId="0" xfId="230" applyFont="1" applyAlignment="1">
      <alignment vertical="center"/>
    </xf>
    <xf numFmtId="0" fontId="178" fillId="0" borderId="0" xfId="230" applyFont="1" applyAlignment="1">
      <alignment vertical="center"/>
    </xf>
    <xf numFmtId="0" fontId="177" fillId="0" borderId="0" xfId="446" applyFont="1"/>
    <xf numFmtId="0" fontId="186" fillId="30" borderId="0" xfId="230" applyFont="1" applyFill="1" applyAlignment="1">
      <alignment horizontal="center" vertical="center"/>
    </xf>
    <xf numFmtId="0" fontId="186" fillId="2" borderId="0" xfId="230" applyFont="1" applyFill="1" applyAlignment="1">
      <alignment horizontal="center" vertical="center"/>
    </xf>
    <xf numFmtId="0" fontId="186" fillId="0" borderId="0" xfId="230" applyFont="1" applyAlignment="1" applyProtection="1">
      <alignment horizontal="center" vertical="center"/>
      <protection locked="0"/>
    </xf>
    <xf numFmtId="0" fontId="126" fillId="58" borderId="0" xfId="446" applyFont="1" applyFill="1" applyAlignment="1">
      <alignment vertical="center" wrapText="1"/>
    </xf>
    <xf numFmtId="0" fontId="126" fillId="0" borderId="0" xfId="230" applyFont="1" applyAlignment="1">
      <alignment vertical="center"/>
    </xf>
    <xf numFmtId="0" fontId="127" fillId="0" borderId="0" xfId="446" applyFont="1"/>
    <xf numFmtId="0" fontId="127" fillId="0" borderId="0" xfId="230" applyFont="1" applyAlignment="1">
      <alignment vertical="center"/>
    </xf>
    <xf numFmtId="0" fontId="127" fillId="58" borderId="0" xfId="230" applyFont="1" applyFill="1" applyAlignment="1">
      <alignment horizontal="left" vertical="center"/>
    </xf>
    <xf numFmtId="0" fontId="188" fillId="58" borderId="0" xfId="446" applyFont="1" applyFill="1" applyAlignment="1">
      <alignment vertical="center" wrapText="1"/>
    </xf>
    <xf numFmtId="0" fontId="176" fillId="0" borderId="0" xfId="230" applyFont="1" applyAlignment="1" applyProtection="1">
      <alignment horizontal="center" vertical="center"/>
      <protection locked="0"/>
    </xf>
    <xf numFmtId="14" fontId="189" fillId="0" borderId="0" xfId="446" applyNumberFormat="1" applyFont="1" applyAlignment="1">
      <alignment horizontal="left" indent="1"/>
    </xf>
    <xf numFmtId="0" fontId="177" fillId="0" borderId="0" xfId="446" applyFont="1" applyAlignment="1">
      <alignment horizontal="left" indent="1"/>
    </xf>
    <xf numFmtId="0" fontId="178" fillId="0" borderId="0" xfId="446" applyFont="1"/>
    <xf numFmtId="0" fontId="190" fillId="30" borderId="0" xfId="230" applyFont="1" applyFill="1" applyAlignment="1">
      <alignment horizontal="center" vertical="center"/>
    </xf>
    <xf numFmtId="0" fontId="190" fillId="2" borderId="0" xfId="230" applyFont="1" applyFill="1" applyAlignment="1">
      <alignment horizontal="center" vertical="center"/>
    </xf>
    <xf numFmtId="0" fontId="190" fillId="0" borderId="0" xfId="230" applyFont="1" applyAlignment="1" applyProtection="1">
      <alignment horizontal="center" vertical="center"/>
      <protection locked="0"/>
    </xf>
    <xf numFmtId="0" fontId="23" fillId="58" borderId="0" xfId="446" applyFont="1" applyFill="1" applyAlignment="1">
      <alignment horizontal="center" vertical="center"/>
    </xf>
    <xf numFmtId="0" fontId="191" fillId="0" borderId="0" xfId="230" applyFont="1" applyAlignment="1">
      <alignment vertical="center"/>
    </xf>
    <xf numFmtId="0" fontId="178" fillId="58" borderId="0" xfId="446" applyFont="1" applyFill="1" applyAlignment="1">
      <alignment horizontal="center" vertical="center"/>
    </xf>
    <xf numFmtId="0" fontId="192" fillId="0" borderId="0" xfId="230" applyFont="1" applyAlignment="1">
      <alignment vertical="center"/>
    </xf>
    <xf numFmtId="0" fontId="192" fillId="0" borderId="0" xfId="446" applyFont="1"/>
    <xf numFmtId="0" fontId="176" fillId="0" borderId="0" xfId="230" applyFont="1" applyAlignment="1">
      <alignment horizontal="center" vertical="center"/>
    </xf>
    <xf numFmtId="0" fontId="192" fillId="0" borderId="54" xfId="446" applyFont="1" applyBorder="1" applyAlignment="1">
      <alignment horizontal="left" vertical="center"/>
    </xf>
    <xf numFmtId="0" fontId="192" fillId="0" borderId="54" xfId="446" applyFont="1" applyBorder="1" applyAlignment="1">
      <alignment vertical="center"/>
    </xf>
    <xf numFmtId="3" fontId="191" fillId="0" borderId="54" xfId="446" applyNumberFormat="1" applyFont="1" applyBorder="1" applyAlignment="1">
      <alignment vertical="center"/>
    </xf>
    <xf numFmtId="3" fontId="177" fillId="0" borderId="54" xfId="446" applyNumberFormat="1" applyFont="1" applyBorder="1" applyAlignment="1">
      <alignment vertical="center"/>
    </xf>
    <xf numFmtId="0" fontId="185" fillId="33" borderId="0" xfId="230" applyFont="1" applyFill="1" applyAlignment="1">
      <alignment horizontal="left" vertical="center"/>
    </xf>
    <xf numFmtId="195" fontId="193" fillId="0" borderId="27" xfId="446" applyNumberFormat="1" applyFont="1" applyBorder="1" applyAlignment="1">
      <alignment horizontal="right" vertical="center" indent="1"/>
    </xf>
    <xf numFmtId="195" fontId="193" fillId="0" borderId="28" xfId="446" applyNumberFormat="1" applyFont="1" applyBorder="1" applyAlignment="1">
      <alignment horizontal="right" vertical="center" indent="1"/>
    </xf>
    <xf numFmtId="195" fontId="193" fillId="0" borderId="26" xfId="446" applyNumberFormat="1" applyFont="1" applyBorder="1" applyAlignment="1">
      <alignment horizontal="right" vertical="center" indent="1"/>
    </xf>
    <xf numFmtId="195" fontId="194" fillId="0" borderId="0" xfId="446" applyNumberFormat="1" applyFont="1" applyAlignment="1">
      <alignment horizontal="right" vertical="center" indent="1"/>
    </xf>
    <xf numFmtId="196" fontId="195" fillId="0" borderId="25" xfId="446" applyNumberFormat="1" applyFont="1" applyBorder="1" applyAlignment="1">
      <alignment horizontal="right" vertical="center" indent="1"/>
    </xf>
    <xf numFmtId="196" fontId="195" fillId="0" borderId="26" xfId="446" applyNumberFormat="1" applyFont="1" applyBorder="1" applyAlignment="1">
      <alignment horizontal="right" vertical="center" indent="1"/>
    </xf>
    <xf numFmtId="195" fontId="177" fillId="2" borderId="0" xfId="230" applyNumberFormat="1" applyFont="1" applyFill="1" applyAlignment="1">
      <alignment vertical="center"/>
    </xf>
    <xf numFmtId="195" fontId="196" fillId="31" borderId="20" xfId="446" applyNumberFormat="1" applyFont="1" applyFill="1" applyBorder="1" applyAlignment="1">
      <alignment horizontal="right" vertical="center" indent="1"/>
    </xf>
    <xf numFmtId="4" fontId="198" fillId="0" borderId="0" xfId="230" applyNumberFormat="1" applyFont="1" applyAlignment="1">
      <alignment vertical="center"/>
    </xf>
    <xf numFmtId="196" fontId="185" fillId="31" borderId="20" xfId="446" applyNumberFormat="1" applyFont="1" applyFill="1" applyBorder="1" applyAlignment="1">
      <alignment horizontal="right" vertical="center" indent="1"/>
    </xf>
    <xf numFmtId="0" fontId="199" fillId="36" borderId="0" xfId="446" applyFont="1" applyFill="1"/>
    <xf numFmtId="0" fontId="200" fillId="33" borderId="0" xfId="230" applyFont="1" applyFill="1" applyAlignment="1">
      <alignment horizontal="left" vertical="center"/>
    </xf>
    <xf numFmtId="0" fontId="176" fillId="30" borderId="0" xfId="230" applyFont="1" applyFill="1" applyAlignment="1">
      <alignment horizontal="left" vertical="center"/>
    </xf>
    <xf numFmtId="0" fontId="202" fillId="36" borderId="0" xfId="446" applyFont="1" applyFill="1"/>
    <xf numFmtId="0" fontId="203" fillId="30" borderId="0" xfId="230" applyFont="1" applyFill="1" applyAlignment="1">
      <alignment horizontal="left" vertical="center"/>
    </xf>
    <xf numFmtId="0" fontId="203" fillId="30" borderId="0" xfId="230" applyFont="1" applyFill="1" applyAlignment="1">
      <alignment horizontal="center" vertical="center"/>
    </xf>
    <xf numFmtId="0" fontId="203" fillId="2" borderId="0" xfId="230" applyFont="1" applyFill="1" applyAlignment="1">
      <alignment horizontal="center" vertical="center"/>
    </xf>
    <xf numFmtId="0" fontId="203" fillId="0" borderId="0" xfId="230" applyFont="1" applyAlignment="1" applyProtection="1">
      <alignment horizontal="center" vertical="center"/>
      <protection locked="0"/>
    </xf>
    <xf numFmtId="0" fontId="204" fillId="34" borderId="0" xfId="448" applyFont="1" applyFill="1" applyAlignment="1">
      <alignment horizontal="left" vertical="center"/>
    </xf>
    <xf numFmtId="196" fontId="204" fillId="34" borderId="0" xfId="2807" applyNumberFormat="1" applyFont="1" applyFill="1" applyBorder="1" applyAlignment="1" applyProtection="1">
      <alignment horizontal="right" vertical="center" indent="1"/>
    </xf>
    <xf numFmtId="196" fontId="205" fillId="34" borderId="0" xfId="446" applyNumberFormat="1" applyFont="1" applyFill="1" applyAlignment="1">
      <alignment horizontal="right" vertical="center" indent="1"/>
    </xf>
    <xf numFmtId="0" fontId="206" fillId="0" borderId="0" xfId="230" applyFont="1" applyAlignment="1">
      <alignment vertical="center"/>
    </xf>
    <xf numFmtId="0" fontId="206" fillId="0" borderId="0" xfId="446" applyFont="1"/>
    <xf numFmtId="196" fontId="195" fillId="0" borderId="0" xfId="446" applyNumberFormat="1" applyFont="1" applyAlignment="1">
      <alignment horizontal="right" vertical="center" indent="1"/>
    </xf>
    <xf numFmtId="196" fontId="185" fillId="35" borderId="20" xfId="446" applyNumberFormat="1" applyFont="1" applyFill="1" applyBorder="1" applyAlignment="1">
      <alignment horizontal="right" vertical="center" indent="1"/>
    </xf>
    <xf numFmtId="0" fontId="129" fillId="30" borderId="0" xfId="230" applyFont="1" applyFill="1" applyAlignment="1">
      <alignment horizontal="center" vertical="center"/>
    </xf>
    <xf numFmtId="195" fontId="196" fillId="35" borderId="20" xfId="446" applyNumberFormat="1" applyFont="1" applyFill="1" applyBorder="1" applyAlignment="1">
      <alignment horizontal="right" vertical="center" indent="1"/>
    </xf>
    <xf numFmtId="0" fontId="190" fillId="0" borderId="0" xfId="446" applyFont="1" applyAlignment="1">
      <alignment horizontal="left" vertical="center"/>
    </xf>
    <xf numFmtId="0" fontId="190" fillId="0" borderId="0" xfId="446" applyFont="1" applyAlignment="1">
      <alignment vertical="center"/>
    </xf>
    <xf numFmtId="3" fontId="190" fillId="0" borderId="0" xfId="446" applyNumberFormat="1" applyFont="1" applyAlignment="1">
      <alignment vertical="center"/>
    </xf>
    <xf numFmtId="195" fontId="196" fillId="35" borderId="0" xfId="446" applyNumberFormat="1" applyFont="1" applyFill="1" applyAlignment="1">
      <alignment horizontal="right" vertical="center" indent="1"/>
    </xf>
    <xf numFmtId="196" fontId="185" fillId="35" borderId="0" xfId="446" applyNumberFormat="1" applyFont="1" applyFill="1" applyAlignment="1">
      <alignment horizontal="right" vertical="center" indent="1"/>
    </xf>
    <xf numFmtId="195" fontId="193" fillId="0" borderId="19" xfId="446" applyNumberFormat="1" applyFont="1" applyBorder="1" applyAlignment="1">
      <alignment horizontal="right" vertical="center" indent="1"/>
    </xf>
    <xf numFmtId="196" fontId="195" fillId="0" borderId="32" xfId="446" applyNumberFormat="1" applyFont="1" applyBorder="1" applyAlignment="1">
      <alignment horizontal="right" vertical="center" indent="1"/>
    </xf>
    <xf numFmtId="196" fontId="195" fillId="0" borderId="31" xfId="446" applyNumberFormat="1" applyFont="1" applyBorder="1" applyAlignment="1">
      <alignment horizontal="right" vertical="center" indent="1"/>
    </xf>
    <xf numFmtId="0" fontId="207" fillId="60" borderId="0" xfId="3041" applyFont="1" applyFill="1" applyAlignment="1">
      <alignment horizontal="left" vertical="center"/>
    </xf>
    <xf numFmtId="195" fontId="193" fillId="2" borderId="27" xfId="446" applyNumberFormat="1" applyFont="1" applyFill="1" applyBorder="1" applyAlignment="1">
      <alignment horizontal="right" vertical="center" indent="1"/>
    </xf>
    <xf numFmtId="196" fontId="195" fillId="2" borderId="25" xfId="446" applyNumberFormat="1" applyFont="1" applyFill="1" applyBorder="1" applyAlignment="1">
      <alignment horizontal="right" vertical="center" indent="1"/>
    </xf>
    <xf numFmtId="196" fontId="195" fillId="2" borderId="26" xfId="446" applyNumberFormat="1" applyFont="1" applyFill="1" applyBorder="1" applyAlignment="1">
      <alignment horizontal="right" vertical="center" indent="1"/>
    </xf>
    <xf numFmtId="195" fontId="193" fillId="2" borderId="28" xfId="446" applyNumberFormat="1" applyFont="1" applyFill="1" applyBorder="1" applyAlignment="1">
      <alignment horizontal="right" vertical="center" indent="1"/>
    </xf>
    <xf numFmtId="195" fontId="193" fillId="2" borderId="26" xfId="446" applyNumberFormat="1" applyFont="1" applyFill="1" applyBorder="1" applyAlignment="1">
      <alignment horizontal="right" vertical="center" indent="1"/>
    </xf>
    <xf numFmtId="195" fontId="196" fillId="0" borderId="29" xfId="446" applyNumberFormat="1" applyFont="1" applyBorder="1" applyAlignment="1">
      <alignment horizontal="right" vertical="center" indent="1"/>
    </xf>
    <xf numFmtId="195" fontId="196" fillId="0" borderId="28" xfId="446" applyNumberFormat="1" applyFont="1" applyBorder="1" applyAlignment="1">
      <alignment horizontal="right" vertical="center" indent="1"/>
    </xf>
    <xf numFmtId="195" fontId="196" fillId="0" borderId="0" xfId="446" applyNumberFormat="1" applyFont="1" applyAlignment="1">
      <alignment horizontal="right" vertical="center" indent="1"/>
    </xf>
    <xf numFmtId="196" fontId="185" fillId="0" borderId="30" xfId="446" applyNumberFormat="1" applyFont="1" applyBorder="1" applyAlignment="1">
      <alignment horizontal="right" vertical="center" indent="1"/>
    </xf>
    <xf numFmtId="196" fontId="185" fillId="0" borderId="0" xfId="446" applyNumberFormat="1" applyFont="1" applyAlignment="1">
      <alignment horizontal="right" vertical="center" indent="1"/>
    </xf>
    <xf numFmtId="196" fontId="195" fillId="0" borderId="28" xfId="446" applyNumberFormat="1" applyFont="1" applyBorder="1" applyAlignment="1">
      <alignment horizontal="right" vertical="center" indent="1"/>
    </xf>
    <xf numFmtId="195" fontId="198" fillId="0" borderId="0" xfId="230" applyNumberFormat="1" applyFont="1" applyAlignment="1">
      <alignment vertical="center"/>
    </xf>
    <xf numFmtId="0" fontId="199" fillId="36" borderId="23" xfId="446" applyFont="1" applyFill="1" applyBorder="1"/>
    <xf numFmtId="0" fontId="177" fillId="30" borderId="0" xfId="230" applyFont="1" applyFill="1" applyAlignment="1">
      <alignment horizontal="center" vertical="center"/>
    </xf>
    <xf numFmtId="0" fontId="177" fillId="2" borderId="0" xfId="230" applyFont="1" applyFill="1" applyAlignment="1">
      <alignment horizontal="center" vertical="center"/>
    </xf>
    <xf numFmtId="0" fontId="177" fillId="0" borderId="0" xfId="230" applyFont="1" applyAlignment="1" applyProtection="1">
      <alignment horizontal="center" vertical="center"/>
      <protection locked="0"/>
    </xf>
    <xf numFmtId="0" fontId="201" fillId="2" borderId="0" xfId="448" applyFont="1" applyFill="1" applyAlignment="1">
      <alignment horizontal="left" vertical="center"/>
    </xf>
    <xf numFmtId="0" fontId="201" fillId="2" borderId="24" xfId="448" applyFont="1" applyFill="1" applyBorder="1" applyAlignment="1">
      <alignment vertical="center"/>
    </xf>
    <xf numFmtId="195" fontId="201" fillId="0" borderId="28" xfId="446" applyNumberFormat="1" applyFont="1" applyBorder="1" applyAlignment="1">
      <alignment vertical="center"/>
    </xf>
    <xf numFmtId="0" fontId="192" fillId="0" borderId="0" xfId="230" applyFont="1" applyAlignment="1">
      <alignment horizontal="left" vertical="center"/>
    </xf>
    <xf numFmtId="0" fontId="192" fillId="0" borderId="0" xfId="446" applyFont="1" applyAlignment="1">
      <alignment horizontal="left" indent="1"/>
    </xf>
    <xf numFmtId="195" fontId="192" fillId="0" borderId="0" xfId="446" applyNumberFormat="1" applyFont="1"/>
    <xf numFmtId="0" fontId="196" fillId="33" borderId="0" xfId="230" applyFont="1" applyFill="1" applyAlignment="1">
      <alignment horizontal="left" vertical="center"/>
    </xf>
    <xf numFmtId="0" fontId="208" fillId="0" borderId="0" xfId="230" applyFont="1" applyAlignment="1">
      <alignment vertical="center"/>
    </xf>
    <xf numFmtId="195" fontId="193" fillId="0" borderId="0" xfId="446" applyNumberFormat="1" applyFont="1" applyAlignment="1">
      <alignment horizontal="right" vertical="center" indent="1"/>
    </xf>
    <xf numFmtId="0" fontId="193" fillId="0" borderId="0" xfId="448" applyFont="1" applyAlignment="1">
      <alignment horizontal="left" vertical="center"/>
    </xf>
    <xf numFmtId="0" fontId="193" fillId="0" borderId="24" xfId="448" applyFont="1" applyBorder="1" applyAlignment="1">
      <alignment horizontal="left" vertical="center"/>
    </xf>
    <xf numFmtId="0" fontId="190" fillId="30" borderId="0" xfId="230" applyFont="1" applyFill="1" applyAlignment="1">
      <alignment horizontal="left" vertical="center"/>
    </xf>
    <xf numFmtId="0" fontId="209" fillId="0" borderId="0" xfId="230" applyFont="1" applyAlignment="1">
      <alignment vertical="center"/>
    </xf>
    <xf numFmtId="196" fontId="209" fillId="0" borderId="0" xfId="2807" applyNumberFormat="1" applyFont="1" applyFill="1" applyBorder="1" applyAlignment="1" applyProtection="1">
      <alignment vertical="center"/>
    </xf>
    <xf numFmtId="0" fontId="203" fillId="0" borderId="0" xfId="230" applyFont="1" applyAlignment="1">
      <alignment horizontal="center" vertical="center"/>
    </xf>
    <xf numFmtId="0" fontId="210" fillId="0" borderId="0" xfId="448" applyFont="1" applyAlignment="1">
      <alignment horizontal="left" vertical="center"/>
    </xf>
    <xf numFmtId="0" fontId="210" fillId="0" borderId="24" xfId="448" applyFont="1" applyBorder="1" applyAlignment="1">
      <alignment vertical="center"/>
    </xf>
    <xf numFmtId="196" fontId="209" fillId="0" borderId="0" xfId="2807" applyNumberFormat="1" applyFont="1" applyFill="1" applyBorder="1" applyAlignment="1" applyProtection="1">
      <alignment horizontal="right" vertical="center"/>
    </xf>
    <xf numFmtId="0" fontId="177" fillId="34" borderId="0" xfId="230" applyFont="1" applyFill="1" applyAlignment="1">
      <alignment horizontal="left" vertical="center"/>
    </xf>
    <xf numFmtId="0" fontId="177" fillId="34" borderId="0" xfId="230" applyFont="1" applyFill="1" applyAlignment="1">
      <alignment vertical="center"/>
    </xf>
    <xf numFmtId="196" fontId="211" fillId="34" borderId="0" xfId="2807" applyNumberFormat="1" applyFont="1" applyFill="1" applyAlignment="1">
      <alignment horizontal="right"/>
    </xf>
    <xf numFmtId="0" fontId="125" fillId="0" borderId="0" xfId="447" applyFont="1" applyAlignment="1">
      <alignment horizontal="center"/>
    </xf>
    <xf numFmtId="0" fontId="125" fillId="0" borderId="0" xfId="447" applyFont="1"/>
    <xf numFmtId="195" fontId="195" fillId="0" borderId="27" xfId="446" applyNumberFormat="1" applyFont="1" applyBorder="1" applyAlignment="1">
      <alignment horizontal="right" vertical="center" indent="1"/>
    </xf>
    <xf numFmtId="9" fontId="125" fillId="0" borderId="0" xfId="293" applyFont="1" applyAlignment="1">
      <alignment horizontal="center"/>
    </xf>
    <xf numFmtId="0" fontId="176" fillId="0" borderId="0" xfId="230" applyFont="1" applyAlignment="1">
      <alignment horizontal="left" vertical="center"/>
    </xf>
    <xf numFmtId="9" fontId="124" fillId="0" borderId="0" xfId="293" applyFont="1" applyAlignment="1">
      <alignment horizontal="center"/>
    </xf>
    <xf numFmtId="195" fontId="185" fillId="0" borderId="27" xfId="446" applyNumberFormat="1" applyFont="1" applyBorder="1" applyAlignment="1">
      <alignment horizontal="right" vertical="center" indent="1"/>
    </xf>
    <xf numFmtId="196" fontId="206" fillId="0" borderId="0" xfId="2807" applyNumberFormat="1" applyFont="1" applyFill="1" applyBorder="1" applyAlignment="1" applyProtection="1">
      <alignment vertical="center"/>
    </xf>
    <xf numFmtId="195" fontId="177" fillId="0" borderId="0" xfId="230" applyNumberFormat="1" applyFont="1" applyAlignment="1">
      <alignment vertical="center"/>
    </xf>
    <xf numFmtId="196" fontId="177" fillId="0" borderId="0" xfId="2807" applyNumberFormat="1" applyFont="1" applyFill="1" applyBorder="1" applyAlignment="1" applyProtection="1">
      <alignment vertical="center"/>
    </xf>
    <xf numFmtId="0" fontId="212" fillId="0" borderId="0" xfId="446" applyFont="1" applyAlignment="1">
      <alignment vertical="center"/>
    </xf>
    <xf numFmtId="0" fontId="213" fillId="62" borderId="0" xfId="1" applyNumberFormat="1" applyFont="1" applyFill="1" applyAlignment="1">
      <alignment horizontal="center" vertical="center"/>
    </xf>
    <xf numFmtId="0" fontId="214" fillId="0" borderId="0" xfId="445" applyFont="1" applyAlignment="1">
      <alignment horizontal="left"/>
    </xf>
    <xf numFmtId="0" fontId="214" fillId="0" borderId="0" xfId="445" applyFont="1" applyAlignment="1">
      <alignment horizontal="center"/>
    </xf>
    <xf numFmtId="0" fontId="215" fillId="0" borderId="0" xfId="445" applyFont="1" applyAlignment="1">
      <alignment wrapText="1" shrinkToFit="1"/>
    </xf>
    <xf numFmtId="0" fontId="215" fillId="0" borderId="0" xfId="445" applyFont="1"/>
    <xf numFmtId="0" fontId="215" fillId="0" borderId="0" xfId="445" applyFont="1" applyAlignment="1">
      <alignment horizontal="left"/>
    </xf>
    <xf numFmtId="0" fontId="215" fillId="0" borderId="0" xfId="445" applyFont="1" applyAlignment="1">
      <alignment horizontal="center"/>
    </xf>
    <xf numFmtId="0" fontId="118" fillId="66" borderId="63" xfId="446" applyFont="1" applyFill="1" applyBorder="1" applyAlignment="1">
      <alignment horizontal="center" vertical="center" wrapText="1"/>
    </xf>
    <xf numFmtId="0" fontId="118" fillId="66" borderId="56" xfId="446" applyFont="1" applyFill="1" applyBorder="1" applyAlignment="1">
      <alignment horizontal="center" vertical="center" wrapText="1"/>
    </xf>
    <xf numFmtId="0" fontId="118" fillId="66" borderId="55" xfId="446" applyFont="1" applyFill="1" applyBorder="1" applyAlignment="1">
      <alignment horizontal="center" vertical="center" wrapText="1"/>
    </xf>
    <xf numFmtId="0" fontId="216" fillId="58" borderId="0" xfId="446" applyFont="1" applyFill="1" applyAlignment="1">
      <alignment horizontal="left" vertical="center"/>
    </xf>
    <xf numFmtId="0" fontId="216" fillId="58" borderId="0" xfId="446" applyFont="1" applyFill="1" applyAlignment="1">
      <alignment horizontal="center" vertical="center"/>
    </xf>
    <xf numFmtId="2" fontId="217" fillId="31" borderId="63" xfId="446" applyNumberFormat="1" applyFont="1" applyFill="1" applyBorder="1" applyAlignment="1">
      <alignment horizontal="right" vertical="center" indent="1"/>
    </xf>
    <xf numFmtId="2" fontId="217" fillId="31" borderId="56" xfId="446" applyNumberFormat="1" applyFont="1" applyFill="1" applyBorder="1" applyAlignment="1">
      <alignment horizontal="right" vertical="center" indent="1"/>
    </xf>
    <xf numFmtId="2" fontId="217" fillId="31" borderId="55" xfId="446" applyNumberFormat="1" applyFont="1" applyFill="1" applyBorder="1" applyAlignment="1">
      <alignment horizontal="right" vertical="center" indent="1"/>
    </xf>
    <xf numFmtId="2" fontId="215" fillId="0" borderId="0" xfId="445" applyNumberFormat="1" applyFont="1"/>
    <xf numFmtId="164" fontId="65" fillId="64" borderId="0" xfId="0" applyFont="1" applyFill="1" applyAlignment="1">
      <alignment horizontal="left"/>
    </xf>
    <xf numFmtId="164" fontId="65" fillId="64" borderId="0" xfId="0" applyFont="1" applyFill="1" applyAlignment="1">
      <alignment horizontal="center"/>
    </xf>
    <xf numFmtId="0" fontId="215" fillId="64" borderId="0" xfId="445" applyFont="1" applyFill="1"/>
    <xf numFmtId="2" fontId="215" fillId="0" borderId="60" xfId="445" applyNumberFormat="1" applyFont="1" applyBorder="1"/>
    <xf numFmtId="2" fontId="215" fillId="0" borderId="14" xfId="445" applyNumberFormat="1" applyFont="1" applyBorder="1"/>
    <xf numFmtId="0" fontId="214" fillId="64" borderId="56" xfId="445" applyFont="1" applyFill="1" applyBorder="1"/>
    <xf numFmtId="2" fontId="217" fillId="64" borderId="63" xfId="446" applyNumberFormat="1" applyFont="1" applyFill="1" applyBorder="1" applyAlignment="1">
      <alignment horizontal="right" vertical="center" indent="1"/>
    </xf>
    <xf numFmtId="2" fontId="217" fillId="64" borderId="56" xfId="446" applyNumberFormat="1" applyFont="1" applyFill="1" applyBorder="1" applyAlignment="1">
      <alignment horizontal="right" vertical="center" indent="1"/>
    </xf>
    <xf numFmtId="2" fontId="217" fillId="64" borderId="55" xfId="446" applyNumberFormat="1" applyFont="1" applyFill="1" applyBorder="1" applyAlignment="1">
      <alignment horizontal="right" vertical="center" indent="1"/>
    </xf>
    <xf numFmtId="2" fontId="214" fillId="64" borderId="56" xfId="445" applyNumberFormat="1" applyFont="1" applyFill="1" applyBorder="1"/>
    <xf numFmtId="2" fontId="214" fillId="0" borderId="0" xfId="445" applyNumberFormat="1" applyFont="1"/>
    <xf numFmtId="4" fontId="214" fillId="0" borderId="0" xfId="445" applyNumberFormat="1" applyFont="1"/>
    <xf numFmtId="0" fontId="214" fillId="0" borderId="0" xfId="445" applyFont="1"/>
    <xf numFmtId="164" fontId="65" fillId="0" borderId="0" xfId="0" applyFont="1" applyAlignment="1">
      <alignment horizontal="left"/>
    </xf>
    <xf numFmtId="164" fontId="65" fillId="0" borderId="0" xfId="0" applyFont="1" applyAlignment="1">
      <alignment horizontal="center"/>
    </xf>
    <xf numFmtId="164" fontId="65" fillId="0" borderId="0" xfId="0" applyFont="1"/>
    <xf numFmtId="2" fontId="65" fillId="0" borderId="0" xfId="0" applyNumberFormat="1" applyFont="1"/>
    <xf numFmtId="0" fontId="216" fillId="0" borderId="0" xfId="446" applyFont="1" applyAlignment="1">
      <alignment horizontal="left" vertical="center"/>
    </xf>
    <xf numFmtId="0" fontId="216" fillId="0" borderId="0" xfId="446" applyFont="1" applyAlignment="1">
      <alignment horizontal="center" vertical="center"/>
    </xf>
    <xf numFmtId="0" fontId="216" fillId="29" borderId="0" xfId="446" applyFont="1" applyFill="1" applyAlignment="1">
      <alignment horizontal="left" vertical="center"/>
    </xf>
    <xf numFmtId="0" fontId="218" fillId="0" borderId="0" xfId="445" applyFont="1" applyAlignment="1">
      <alignment horizontal="left"/>
    </xf>
    <xf numFmtId="0" fontId="218" fillId="0" borderId="0" xfId="445" applyFont="1" applyAlignment="1">
      <alignment horizontal="center"/>
    </xf>
    <xf numFmtId="0" fontId="218" fillId="0" borderId="0" xfId="445" applyFont="1"/>
    <xf numFmtId="0" fontId="25" fillId="0" borderId="0" xfId="445" applyFont="1" applyAlignment="1">
      <alignment horizontal="left" wrapText="1"/>
    </xf>
    <xf numFmtId="0" fontId="25" fillId="0" borderId="0" xfId="445" applyFont="1" applyAlignment="1">
      <alignment horizontal="center" wrapText="1"/>
    </xf>
    <xf numFmtId="0" fontId="25" fillId="0" borderId="0" xfId="445" applyFont="1" applyAlignment="1">
      <alignment wrapText="1"/>
    </xf>
    <xf numFmtId="0" fontId="118" fillId="0" borderId="57" xfId="445" applyFont="1" applyBorder="1" applyAlignment="1">
      <alignment horizontal="center" wrapText="1"/>
    </xf>
    <xf numFmtId="0" fontId="118" fillId="0" borderId="58" xfId="445" applyFont="1" applyBorder="1" applyAlignment="1">
      <alignment horizontal="center" wrapText="1"/>
    </xf>
    <xf numFmtId="0" fontId="118" fillId="0" borderId="59" xfId="445" applyFont="1" applyBorder="1" applyAlignment="1">
      <alignment horizontal="center" wrapText="1"/>
    </xf>
    <xf numFmtId="0" fontId="118" fillId="0" borderId="0" xfId="445" applyFont="1" applyAlignment="1">
      <alignment horizontal="center" wrapText="1"/>
    </xf>
    <xf numFmtId="0" fontId="118" fillId="0" borderId="61" xfId="445" applyFont="1" applyBorder="1" applyAlignment="1">
      <alignment horizontal="center" wrapText="1"/>
    </xf>
    <xf numFmtId="0" fontId="118" fillId="0" borderId="2" xfId="445" applyFont="1" applyBorder="1" applyAlignment="1">
      <alignment horizontal="center" wrapText="1"/>
    </xf>
    <xf numFmtId="0" fontId="118" fillId="0" borderId="62" xfId="445" applyFont="1" applyBorder="1" applyAlignment="1">
      <alignment horizontal="center" wrapText="1"/>
    </xf>
    <xf numFmtId="164" fontId="156" fillId="53" borderId="0" xfId="0" applyFont="1" applyFill="1"/>
    <xf numFmtId="201" fontId="156" fillId="53" borderId="0" xfId="0" applyNumberFormat="1" applyFont="1" applyFill="1" applyAlignment="1">
      <alignment horizontal="center"/>
    </xf>
    <xf numFmtId="164" fontId="156" fillId="53" borderId="0" xfId="0" quotePrefix="1" applyFont="1" applyFill="1" applyAlignment="1">
      <alignment horizontal="left" indent="1"/>
    </xf>
    <xf numFmtId="164" fontId="22" fillId="61" borderId="0" xfId="3633" applyFont="1" applyFill="1" applyAlignment="1">
      <alignment horizontal="center" vertical="center"/>
    </xf>
    <xf numFmtId="0" fontId="219" fillId="28" borderId="0" xfId="1" applyNumberFormat="1" applyFont="1" applyFill="1" applyAlignment="1">
      <alignment horizontal="center" vertical="center"/>
    </xf>
    <xf numFmtId="0" fontId="220" fillId="64" borderId="0" xfId="1" applyNumberFormat="1" applyFont="1" applyFill="1" applyAlignment="1">
      <alignment horizontal="center" vertical="center"/>
    </xf>
    <xf numFmtId="164" fontId="19" fillId="0" borderId="0" xfId="3633" applyFont="1" applyAlignment="1">
      <alignment horizontal="right"/>
    </xf>
    <xf numFmtId="208" fontId="223" fillId="61" borderId="0" xfId="3633" applyNumberFormat="1" applyFont="1" applyFill="1" applyAlignment="1">
      <alignment horizontal="center" vertical="center"/>
    </xf>
    <xf numFmtId="164" fontId="224" fillId="61" borderId="0" xfId="3633" applyFont="1" applyFill="1" applyAlignment="1">
      <alignment horizontal="center" vertical="center"/>
    </xf>
    <xf numFmtId="0" fontId="4" fillId="0" borderId="0" xfId="3880"/>
    <xf numFmtId="0" fontId="122" fillId="0" borderId="0" xfId="3880" applyFont="1"/>
    <xf numFmtId="0" fontId="122" fillId="0" borderId="0" xfId="3880" applyFont="1" applyAlignment="1">
      <alignment horizontal="left" indent="1"/>
    </xf>
    <xf numFmtId="4" fontId="4" fillId="0" borderId="0" xfId="3880" applyNumberFormat="1"/>
    <xf numFmtId="0" fontId="122" fillId="49" borderId="0" xfId="3880" applyFont="1" applyFill="1"/>
    <xf numFmtId="164" fontId="225" fillId="64" borderId="0" xfId="0" applyFont="1" applyFill="1" applyAlignment="1">
      <alignment horizontal="left"/>
    </xf>
    <xf numFmtId="164" fontId="225" fillId="64" borderId="0" xfId="0" applyFont="1" applyFill="1" applyAlignment="1">
      <alignment horizontal="center"/>
    </xf>
    <xf numFmtId="0" fontId="214" fillId="64" borderId="0" xfId="445" applyFont="1" applyFill="1"/>
    <xf numFmtId="2" fontId="214" fillId="0" borderId="60" xfId="445" applyNumberFormat="1" applyFont="1" applyBorder="1"/>
    <xf numFmtId="2" fontId="214" fillId="0" borderId="14" xfId="445" applyNumberFormat="1" applyFont="1" applyBorder="1"/>
    <xf numFmtId="164" fontId="226" fillId="0" borderId="0" xfId="0" applyFont="1"/>
    <xf numFmtId="0" fontId="227" fillId="58" borderId="0" xfId="446" applyFont="1" applyFill="1" applyAlignment="1">
      <alignment horizontal="left" vertical="center" wrapText="1"/>
    </xf>
    <xf numFmtId="164" fontId="226" fillId="0" borderId="0" xfId="0" applyFont="1" applyAlignment="1">
      <alignment wrapText="1"/>
    </xf>
    <xf numFmtId="0" fontId="215" fillId="0" borderId="0" xfId="683" applyFont="1" applyAlignment="1">
      <alignment vertical="center"/>
    </xf>
    <xf numFmtId="0" fontId="214" fillId="0" borderId="0" xfId="683" applyFont="1" applyAlignment="1">
      <alignment horizontal="left" vertical="center"/>
    </xf>
    <xf numFmtId="0" fontId="214" fillId="2" borderId="0" xfId="683" applyFont="1" applyFill="1" applyAlignment="1">
      <alignment vertical="center"/>
    </xf>
    <xf numFmtId="0" fontId="215" fillId="2" borderId="0" xfId="683" applyFont="1" applyFill="1" applyAlignment="1">
      <alignment vertical="center"/>
    </xf>
    <xf numFmtId="0" fontId="215" fillId="0" borderId="0" xfId="683" applyFont="1" applyAlignment="1">
      <alignment vertical="center" wrapText="1"/>
    </xf>
    <xf numFmtId="0" fontId="216" fillId="58" borderId="0" xfId="683" applyFont="1" applyFill="1" applyAlignment="1">
      <alignment horizontal="left" vertical="center" wrapText="1"/>
    </xf>
    <xf numFmtId="0" fontId="216" fillId="58" borderId="0" xfId="683" applyFont="1" applyFill="1" applyAlignment="1">
      <alignment horizontal="center" vertical="center" wrapText="1"/>
    </xf>
    <xf numFmtId="0" fontId="27" fillId="0" borderId="0" xfId="683" applyFont="1" applyAlignment="1">
      <alignment vertical="center"/>
    </xf>
    <xf numFmtId="0" fontId="215" fillId="0" borderId="0" xfId="683" applyFont="1" applyAlignment="1">
      <alignment horizontal="left" vertical="center"/>
    </xf>
    <xf numFmtId="195" fontId="215" fillId="0" borderId="0" xfId="683" applyNumberFormat="1" applyFont="1" applyAlignment="1">
      <alignment horizontal="center" vertical="center"/>
    </xf>
    <xf numFmtId="195" fontId="215" fillId="23" borderId="0" xfId="683" applyNumberFormat="1" applyFont="1" applyFill="1" applyAlignment="1">
      <alignment horizontal="center" vertical="center"/>
    </xf>
    <xf numFmtId="0" fontId="214" fillId="30" borderId="0" xfId="683" applyFont="1" applyFill="1" applyAlignment="1">
      <alignment horizontal="left" vertical="center"/>
    </xf>
    <xf numFmtId="195" fontId="214" fillId="30" borderId="0" xfId="683" applyNumberFormat="1" applyFont="1" applyFill="1" applyAlignment="1">
      <alignment horizontal="center" vertical="center"/>
    </xf>
    <xf numFmtId="195" fontId="214" fillId="69" borderId="0" xfId="683" applyNumberFormat="1" applyFont="1" applyFill="1" applyAlignment="1">
      <alignment horizontal="center" vertical="center"/>
    </xf>
    <xf numFmtId="0" fontId="216" fillId="63" borderId="0" xfId="683" applyFont="1" applyFill="1" applyAlignment="1">
      <alignment horizontal="center" vertical="center" textRotation="90"/>
    </xf>
    <xf numFmtId="0" fontId="119" fillId="0" borderId="0" xfId="683" applyFont="1" applyAlignment="1">
      <alignment horizontal="left" vertical="center"/>
    </xf>
    <xf numFmtId="0" fontId="119" fillId="0" borderId="0" xfId="683" applyFont="1" applyAlignment="1">
      <alignment vertical="center"/>
    </xf>
    <xf numFmtId="196" fontId="119" fillId="0" borderId="0" xfId="2807" applyNumberFormat="1" applyFont="1" applyBorder="1" applyAlignment="1">
      <alignment horizontal="center" vertical="center"/>
    </xf>
    <xf numFmtId="0" fontId="214" fillId="0" borderId="0" xfId="683" applyFont="1" applyAlignment="1">
      <alignment vertical="center"/>
    </xf>
    <xf numFmtId="0" fontId="228" fillId="30" borderId="0" xfId="683" applyFont="1" applyFill="1" applyAlignment="1">
      <alignment horizontal="left" vertical="center"/>
    </xf>
    <xf numFmtId="0" fontId="228" fillId="0" borderId="0" xfId="683" applyFont="1" applyAlignment="1">
      <alignment vertical="center"/>
    </xf>
    <xf numFmtId="195" fontId="228" fillId="69" borderId="0" xfId="683" applyNumberFormat="1" applyFont="1" applyFill="1" applyAlignment="1">
      <alignment horizontal="center" vertical="center"/>
    </xf>
    <xf numFmtId="195" fontId="228" fillId="30" borderId="0" xfId="683" applyNumberFormat="1" applyFont="1" applyFill="1" applyAlignment="1">
      <alignment horizontal="center" vertical="center"/>
    </xf>
    <xf numFmtId="195" fontId="214" fillId="0" borderId="0" xfId="683" applyNumberFormat="1" applyFont="1" applyAlignment="1">
      <alignment horizontal="center" vertical="center"/>
    </xf>
    <xf numFmtId="0" fontId="214" fillId="49" borderId="44" xfId="683" applyFont="1" applyFill="1" applyBorder="1" applyAlignment="1">
      <alignment horizontal="left" vertical="center"/>
    </xf>
    <xf numFmtId="0" fontId="215" fillId="49" borderId="44" xfId="683" applyFont="1" applyFill="1" applyBorder="1" applyAlignment="1">
      <alignment horizontal="center" vertical="center"/>
    </xf>
    <xf numFmtId="0" fontId="215" fillId="49" borderId="0" xfId="683" applyFont="1" applyFill="1" applyAlignment="1">
      <alignment horizontal="center" vertical="center"/>
    </xf>
    <xf numFmtId="0" fontId="215" fillId="49" borderId="0" xfId="683" applyFont="1" applyFill="1" applyAlignment="1">
      <alignment vertical="center"/>
    </xf>
    <xf numFmtId="0" fontId="216" fillId="29" borderId="40" xfId="683" applyFont="1" applyFill="1" applyBorder="1" applyAlignment="1">
      <alignment horizontal="left" vertical="center"/>
    </xf>
    <xf numFmtId="0" fontId="216" fillId="29" borderId="41" xfId="683" applyFont="1" applyFill="1" applyBorder="1" applyAlignment="1">
      <alignment horizontal="left" vertical="center"/>
    </xf>
    <xf numFmtId="0" fontId="216" fillId="29" borderId="41" xfId="683" applyFont="1" applyFill="1" applyBorder="1" applyAlignment="1">
      <alignment horizontal="center" vertical="center" wrapText="1"/>
    </xf>
    <xf numFmtId="0" fontId="216" fillId="29" borderId="0" xfId="683" applyFont="1" applyFill="1" applyAlignment="1">
      <alignment horizontal="center" vertical="center" wrapText="1"/>
    </xf>
    <xf numFmtId="195" fontId="215" fillId="47" borderId="0" xfId="683" applyNumberFormat="1" applyFont="1" applyFill="1" applyAlignment="1">
      <alignment horizontal="center" vertical="center"/>
    </xf>
    <xf numFmtId="195" fontId="27" fillId="0" borderId="0" xfId="683" applyNumberFormat="1" applyFont="1" applyAlignment="1">
      <alignment vertical="center"/>
    </xf>
    <xf numFmtId="4" fontId="215" fillId="0" borderId="0" xfId="683" applyNumberFormat="1" applyFont="1" applyAlignment="1">
      <alignment vertical="center"/>
    </xf>
    <xf numFmtId="0" fontId="4" fillId="49" borderId="0" xfId="3880" applyFill="1"/>
    <xf numFmtId="0" fontId="155" fillId="64" borderId="0" xfId="3880" applyFont="1" applyFill="1"/>
    <xf numFmtId="4" fontId="229" fillId="64" borderId="0" xfId="3880" applyNumberFormat="1" applyFont="1" applyFill="1"/>
    <xf numFmtId="0" fontId="229" fillId="64" borderId="0" xfId="3880" applyFont="1" applyFill="1"/>
    <xf numFmtId="9" fontId="0" fillId="0" borderId="0" xfId="2807" applyFont="1"/>
    <xf numFmtId="196" fontId="0" fillId="0" borderId="0" xfId="2807" applyNumberFormat="1" applyFont="1"/>
    <xf numFmtId="196" fontId="0" fillId="49" borderId="0" xfId="2807" applyNumberFormat="1" applyFont="1" applyFill="1"/>
    <xf numFmtId="164" fontId="230" fillId="0" borderId="0" xfId="0" applyFont="1"/>
    <xf numFmtId="164" fontId="122" fillId="0" borderId="0" xfId="0" applyFont="1" applyAlignment="1">
      <alignment horizontal="left"/>
    </xf>
    <xf numFmtId="9" fontId="3" fillId="0" borderId="0" xfId="2807" applyFont="1" applyFill="1" applyBorder="1" applyAlignment="1">
      <alignment horizontal="center" vertical="center"/>
    </xf>
    <xf numFmtId="164" fontId="122" fillId="54" borderId="0" xfId="0" applyFont="1" applyFill="1" applyAlignment="1">
      <alignment horizontal="left"/>
    </xf>
    <xf numFmtId="195" fontId="14" fillId="54" borderId="0" xfId="683" applyNumberFormat="1" applyFill="1" applyAlignment="1">
      <alignment horizontal="center" vertical="center"/>
    </xf>
    <xf numFmtId="196" fontId="0" fillId="54" borderId="0" xfId="2807" applyNumberFormat="1" applyFont="1" applyFill="1"/>
    <xf numFmtId="195" fontId="27" fillId="64" borderId="0" xfId="683" applyNumberFormat="1" applyFont="1" applyFill="1" applyAlignment="1">
      <alignment horizontal="center" vertical="center"/>
    </xf>
    <xf numFmtId="9" fontId="14" fillId="0" borderId="0" xfId="2807" applyFont="1" applyFill="1" applyBorder="1" applyAlignment="1">
      <alignment horizontal="center" vertical="center"/>
    </xf>
    <xf numFmtId="164" fontId="122" fillId="70" borderId="0" xfId="0" applyFont="1" applyFill="1"/>
    <xf numFmtId="164" fontId="122" fillId="71" borderId="0" xfId="0" applyFont="1" applyFill="1"/>
    <xf numFmtId="195" fontId="2" fillId="0" borderId="0" xfId="683" applyNumberFormat="1" applyFont="1" applyAlignment="1">
      <alignment horizontal="center" vertical="center"/>
    </xf>
    <xf numFmtId="164" fontId="155" fillId="0" borderId="0" xfId="0" applyFont="1"/>
    <xf numFmtId="164" fontId="231" fillId="53" borderId="0" xfId="0" applyFont="1" applyFill="1"/>
    <xf numFmtId="201" fontId="231" fillId="53" borderId="0" xfId="0" applyNumberFormat="1" applyFont="1" applyFill="1" applyAlignment="1">
      <alignment horizontal="center"/>
    </xf>
    <xf numFmtId="164" fontId="231" fillId="53" borderId="0" xfId="0" quotePrefix="1" applyFont="1" applyFill="1" applyAlignment="1">
      <alignment horizontal="left" indent="1"/>
    </xf>
    <xf numFmtId="164" fontId="0" fillId="49" borderId="0" xfId="0" applyFill="1"/>
    <xf numFmtId="201" fontId="232" fillId="48" borderId="0" xfId="446" applyNumberFormat="1" applyFont="1" applyFill="1" applyAlignment="1">
      <alignment horizontal="left" vertical="center"/>
    </xf>
    <xf numFmtId="0" fontId="1" fillId="0" borderId="0" xfId="6251"/>
    <xf numFmtId="0" fontId="122" fillId="10" borderId="66" xfId="6251" applyFont="1" applyFill="1" applyBorder="1"/>
    <xf numFmtId="0" fontId="1" fillId="10" borderId="66" xfId="6251" applyFill="1" applyBorder="1"/>
    <xf numFmtId="0" fontId="122" fillId="0" borderId="0" xfId="6251" applyFont="1"/>
    <xf numFmtId="0" fontId="234" fillId="72" borderId="0" xfId="6251" applyFont="1" applyFill="1" applyAlignment="1">
      <alignment horizontal="center"/>
    </xf>
    <xf numFmtId="49" fontId="1" fillId="10" borderId="66" xfId="6251" applyNumberFormat="1" applyFill="1" applyBorder="1"/>
    <xf numFmtId="0" fontId="155" fillId="49" borderId="0" xfId="6251" applyFont="1" applyFill="1"/>
    <xf numFmtId="0" fontId="155" fillId="0" borderId="0" xfId="6251" applyFont="1"/>
    <xf numFmtId="9" fontId="1" fillId="26" borderId="0" xfId="2807" applyFont="1" applyFill="1"/>
    <xf numFmtId="9" fontId="233" fillId="26" borderId="0" xfId="2807" applyFont="1" applyFill="1"/>
    <xf numFmtId="9" fontId="1" fillId="0" borderId="0" xfId="2807" applyFont="1"/>
    <xf numFmtId="9" fontId="233" fillId="0" borderId="0" xfId="2807" applyFont="1"/>
    <xf numFmtId="49" fontId="1" fillId="0" borderId="0" xfId="2807" applyNumberFormat="1" applyFont="1" applyAlignment="1"/>
    <xf numFmtId="9" fontId="1" fillId="10" borderId="0" xfId="2807" applyFont="1" applyFill="1"/>
    <xf numFmtId="9" fontId="233" fillId="10" borderId="0" xfId="2807" applyFont="1" applyFill="1"/>
    <xf numFmtId="164" fontId="0" fillId="64" borderId="0" xfId="0" applyFill="1"/>
    <xf numFmtId="164" fontId="0" fillId="0" borderId="0" xfId="0" quotePrefix="1"/>
    <xf numFmtId="195" fontId="215" fillId="0" borderId="0" xfId="683" applyNumberFormat="1" applyFont="1" applyAlignment="1">
      <alignment vertical="center"/>
    </xf>
    <xf numFmtId="9" fontId="156" fillId="0" borderId="0" xfId="2807" applyFont="1"/>
    <xf numFmtId="9" fontId="215" fillId="0" borderId="0" xfId="2807" applyFont="1" applyBorder="1"/>
    <xf numFmtId="164" fontId="156" fillId="73" borderId="0" xfId="0" applyFont="1" applyFill="1"/>
    <xf numFmtId="201" fontId="156" fillId="73" borderId="0" xfId="0" applyNumberFormat="1" applyFont="1" applyFill="1"/>
    <xf numFmtId="209" fontId="215" fillId="0" borderId="0" xfId="445" applyNumberFormat="1" applyFont="1"/>
    <xf numFmtId="209" fontId="215" fillId="63" borderId="0" xfId="445" applyNumberFormat="1" applyFont="1" applyFill="1"/>
    <xf numFmtId="209" fontId="215" fillId="74" borderId="0" xfId="445" applyNumberFormat="1" applyFont="1" applyFill="1"/>
    <xf numFmtId="4" fontId="0" fillId="0" borderId="0" xfId="0" applyNumberFormat="1"/>
    <xf numFmtId="195" fontId="228" fillId="30" borderId="0" xfId="683" quotePrefix="1" applyNumberFormat="1" applyFont="1" applyFill="1" applyAlignment="1">
      <alignment horizontal="center" vertical="center"/>
    </xf>
    <xf numFmtId="164" fontId="22" fillId="61" borderId="0" xfId="3633" applyFont="1" applyFill="1" applyAlignment="1">
      <alignment horizontal="center" vertical="center"/>
    </xf>
    <xf numFmtId="164" fontId="19" fillId="0" borderId="0" xfId="0" applyFont="1" applyAlignment="1">
      <alignment horizontal="center"/>
    </xf>
    <xf numFmtId="0" fontId="23" fillId="58" borderId="0" xfId="448" applyFont="1" applyFill="1" applyAlignment="1">
      <alignment horizontal="left" vertical="center"/>
    </xf>
    <xf numFmtId="0" fontId="128" fillId="58" borderId="0" xfId="448" applyFont="1" applyFill="1" applyAlignment="1">
      <alignment horizontal="left" vertical="center"/>
    </xf>
    <xf numFmtId="0" fontId="196" fillId="35" borderId="20" xfId="448" applyFont="1" applyFill="1" applyBorder="1" applyAlignment="1">
      <alignment horizontal="left" vertical="center"/>
    </xf>
    <xf numFmtId="0" fontId="193" fillId="0" borderId="0" xfId="448" applyFont="1" applyAlignment="1">
      <alignment horizontal="left" vertical="center"/>
    </xf>
    <xf numFmtId="0" fontId="193" fillId="0" borderId="24" xfId="448" applyFont="1" applyBorder="1" applyAlignment="1">
      <alignment horizontal="left" vertical="center"/>
    </xf>
    <xf numFmtId="0" fontId="196" fillId="0" borderId="0" xfId="448" applyFont="1" applyAlignment="1">
      <alignment horizontal="left" vertical="center"/>
    </xf>
    <xf numFmtId="0" fontId="196" fillId="0" borderId="24" xfId="448" applyFont="1" applyBorder="1" applyAlignment="1">
      <alignment horizontal="left" vertical="center"/>
    </xf>
    <xf numFmtId="0" fontId="193" fillId="2" borderId="0" xfId="448" applyFont="1" applyFill="1" applyAlignment="1">
      <alignment horizontal="left" vertical="center"/>
    </xf>
    <xf numFmtId="0" fontId="193" fillId="2" borderId="24" xfId="448" applyFont="1" applyFill="1" applyBorder="1" applyAlignment="1">
      <alignment horizontal="left" vertical="center"/>
    </xf>
    <xf numFmtId="0" fontId="196" fillId="35" borderId="20" xfId="446" applyFont="1" applyFill="1" applyBorder="1" applyAlignment="1">
      <alignment horizontal="left" vertical="center"/>
    </xf>
    <xf numFmtId="0" fontId="197" fillId="35" borderId="20" xfId="446" applyFont="1" applyFill="1" applyBorder="1" applyAlignment="1">
      <alignment horizontal="left" vertical="center"/>
    </xf>
    <xf numFmtId="0" fontId="196" fillId="35" borderId="0" xfId="448" applyFont="1" applyFill="1" applyAlignment="1">
      <alignment horizontal="left" vertical="center"/>
    </xf>
    <xf numFmtId="0" fontId="193" fillId="0" borderId="19" xfId="448" applyFont="1" applyBorder="1" applyAlignment="1">
      <alignment horizontal="left" vertical="center"/>
    </xf>
    <xf numFmtId="0" fontId="196" fillId="31" borderId="20" xfId="446" applyFont="1" applyFill="1" applyBorder="1" applyAlignment="1">
      <alignment horizontal="left" vertical="center"/>
    </xf>
    <xf numFmtId="0" fontId="197" fillId="31" borderId="20" xfId="446" applyFont="1" applyFill="1" applyBorder="1" applyAlignment="1">
      <alignment horizontal="left" vertical="center"/>
    </xf>
    <xf numFmtId="0" fontId="193" fillId="0" borderId="0" xfId="448" applyFont="1" applyAlignment="1">
      <alignment horizontal="left" vertical="center" indent="3"/>
    </xf>
    <xf numFmtId="0" fontId="193" fillId="0" borderId="24" xfId="448" applyFont="1" applyBorder="1" applyAlignment="1">
      <alignment horizontal="left" vertical="center" indent="3"/>
    </xf>
    <xf numFmtId="0" fontId="201" fillId="31" borderId="20" xfId="448" applyFont="1" applyFill="1" applyBorder="1" applyAlignment="1">
      <alignment horizontal="left" vertical="center"/>
    </xf>
    <xf numFmtId="0" fontId="196" fillId="31" borderId="20" xfId="448" applyFont="1" applyFill="1" applyBorder="1" applyAlignment="1">
      <alignment horizontal="left" vertical="center"/>
    </xf>
    <xf numFmtId="0" fontId="187" fillId="59" borderId="0" xfId="446" applyFont="1" applyFill="1" applyAlignment="1">
      <alignment horizontal="center" vertical="center" wrapText="1"/>
    </xf>
    <xf numFmtId="0" fontId="126" fillId="59" borderId="0" xfId="446" applyFont="1" applyFill="1" applyAlignment="1">
      <alignment horizontal="center" vertical="center" wrapText="1"/>
    </xf>
    <xf numFmtId="0" fontId="188" fillId="59" borderId="0" xfId="446" applyFont="1" applyFill="1" applyAlignment="1">
      <alignment horizontal="center" vertical="center" wrapText="1"/>
    </xf>
    <xf numFmtId="0" fontId="123" fillId="68" borderId="0" xfId="446" applyFont="1" applyFill="1" applyAlignment="1">
      <alignment horizontal="center" vertical="center"/>
    </xf>
    <xf numFmtId="0" fontId="27" fillId="0" borderId="0" xfId="445" applyFont="1" applyAlignment="1">
      <alignment horizontal="center" vertical="center"/>
    </xf>
    <xf numFmtId="0" fontId="23" fillId="65" borderId="57" xfId="445" applyFont="1" applyFill="1" applyBorder="1" applyAlignment="1">
      <alignment horizontal="center"/>
    </xf>
    <xf numFmtId="0" fontId="23" fillId="65" borderId="58" xfId="445" applyFont="1" applyFill="1" applyBorder="1" applyAlignment="1">
      <alignment horizontal="center"/>
    </xf>
    <xf numFmtId="0" fontId="23" fillId="65" borderId="59" xfId="445" applyFont="1" applyFill="1" applyBorder="1" applyAlignment="1">
      <alignment horizontal="center"/>
    </xf>
    <xf numFmtId="0" fontId="23" fillId="0" borderId="0" xfId="445" applyFont="1" applyAlignment="1">
      <alignment horizontal="center"/>
    </xf>
    <xf numFmtId="0" fontId="27" fillId="3" borderId="0" xfId="1" applyNumberFormat="1" applyFont="1" applyFill="1" applyAlignment="1">
      <alignment horizontal="center" vertical="center"/>
    </xf>
    <xf numFmtId="0" fontId="203" fillId="67" borderId="0" xfId="1" applyNumberFormat="1" applyFont="1" applyFill="1" applyAlignment="1">
      <alignment horizontal="center" vertical="center"/>
    </xf>
    <xf numFmtId="0" fontId="216" fillId="58" borderId="0" xfId="683" applyFont="1" applyFill="1" applyAlignment="1">
      <alignment horizontal="center" vertical="center" textRotation="90"/>
    </xf>
    <xf numFmtId="0" fontId="214" fillId="2" borderId="0" xfId="683" applyFont="1" applyFill="1" applyAlignment="1">
      <alignment horizontal="center" vertical="center"/>
    </xf>
    <xf numFmtId="0" fontId="216" fillId="63" borderId="0" xfId="683" applyFont="1" applyFill="1" applyAlignment="1">
      <alignment horizontal="center" vertical="center" textRotation="90"/>
    </xf>
    <xf numFmtId="0" fontId="121" fillId="29" borderId="0" xfId="683" applyFont="1" applyFill="1" applyAlignment="1">
      <alignment horizontal="center" vertical="center" textRotation="90"/>
    </xf>
    <xf numFmtId="0" fontId="166" fillId="2" borderId="0" xfId="683" applyFont="1" applyFill="1" applyAlignment="1">
      <alignment horizontal="center" vertical="center"/>
    </xf>
    <xf numFmtId="0" fontId="123" fillId="29" borderId="0" xfId="446" applyFont="1" applyFill="1" applyAlignment="1">
      <alignment horizontal="center" vertical="center"/>
    </xf>
  </cellXfs>
  <cellStyles count="6252">
    <cellStyle name="_x000a_386grabber=M" xfId="684" xr:uid="{00000000-0005-0000-0000-000000000000}"/>
    <cellStyle name="_x000a_386grabber=M 2" xfId="685" xr:uid="{00000000-0005-0000-0000-000001000000}"/>
    <cellStyle name="_x000a_386grabber=M 2 2" xfId="686" xr:uid="{00000000-0005-0000-0000-000002000000}"/>
    <cellStyle name="$   0,000" xfId="2" xr:uid="{00000000-0005-0000-0000-000003000000}"/>
    <cellStyle name="%" xfId="3" xr:uid="{00000000-0005-0000-0000-000004000000}"/>
    <cellStyle name="%0" xfId="4" xr:uid="{00000000-0005-0000-0000-000005000000}"/>
    <cellStyle name="%1" xfId="5" xr:uid="{00000000-0005-0000-0000-000006000000}"/>
    <cellStyle name="%2" xfId="6" xr:uid="{00000000-0005-0000-0000-000007000000}"/>
    <cellStyle name="£ BP" xfId="7" xr:uid="{00000000-0005-0000-0000-000008000000}"/>
    <cellStyle name="¥ JY" xfId="8" xr:uid="{00000000-0005-0000-0000-000009000000}"/>
    <cellStyle name="0" xfId="9" xr:uid="{00000000-0005-0000-0000-00000A000000}"/>
    <cellStyle name="0,000" xfId="10" xr:uid="{00000000-0005-0000-0000-00000B000000}"/>
    <cellStyle name="0.00" xfId="11" xr:uid="{00000000-0005-0000-0000-00000C000000}"/>
    <cellStyle name="0.00%" xfId="12" xr:uid="{00000000-0005-0000-0000-00000D000000}"/>
    <cellStyle name="0.00_CAPEM BY COUNTRY" xfId="2940" xr:uid="{00000000-0005-0000-0000-00000E000000}"/>
    <cellStyle name="0.0x" xfId="13" xr:uid="{00000000-0005-0000-0000-00000F000000}"/>
    <cellStyle name="0_Actualisation provision contrat déficitaire SNCM 2010 V Def" xfId="14" xr:uid="{00000000-0005-0000-0000-000010000000}"/>
    <cellStyle name="0_Actualisation provision contrat déficitaire SNCM 2010 V Def_Bridge_Zone_Sud" xfId="687" xr:uid="{00000000-0005-0000-0000-000011000000}"/>
    <cellStyle name="0_Actualisation provision contrat déficitaire SNCM 2011 V3 30 05 2011" xfId="15" xr:uid="{00000000-0005-0000-0000-000012000000}"/>
    <cellStyle name="0_Actualisation provision contrat déficitaire SNCM 2011 V3 30 05 2011_Bridge_Zone_Sud" xfId="688" xr:uid="{00000000-0005-0000-0000-000013000000}"/>
    <cellStyle name="0_Bridge_Zone_Sud" xfId="689" xr:uid="{00000000-0005-0000-0000-000014000000}"/>
    <cellStyle name="0_PPA SNCM - présentation CAC 28 06 2011" xfId="16" xr:uid="{00000000-0005-0000-0000-000015000000}"/>
    <cellStyle name="0_PPA SNCM - présentation CAC 28 06 2011_Bridge_Zone_Sud" xfId="690" xr:uid="{00000000-0005-0000-0000-000016000000}"/>
    <cellStyle name="0_Simul location facturée par Trenitalia" xfId="17" xr:uid="{00000000-0005-0000-0000-000017000000}"/>
    <cellStyle name="20 % - Accent1 2" xfId="691" xr:uid="{00000000-0005-0000-0000-000018000000}"/>
    <cellStyle name="20 % - Accent2 2" xfId="692" xr:uid="{00000000-0005-0000-0000-000019000000}"/>
    <cellStyle name="20 % - Accent2 3" xfId="693" xr:uid="{00000000-0005-0000-0000-00001A000000}"/>
    <cellStyle name="20 % - Accent2 4" xfId="694" xr:uid="{00000000-0005-0000-0000-00001B000000}"/>
    <cellStyle name="20 % - Accent2 5" xfId="695" xr:uid="{00000000-0005-0000-0000-00001C000000}"/>
    <cellStyle name="20 % - Accent2 6" xfId="696" xr:uid="{00000000-0005-0000-0000-00001D000000}"/>
    <cellStyle name="20 % - Accent3 2" xfId="697" xr:uid="{00000000-0005-0000-0000-00001E000000}"/>
    <cellStyle name="20 % - Accent4 2" xfId="698" xr:uid="{00000000-0005-0000-0000-00001F000000}"/>
    <cellStyle name="20 % - Accent5 2" xfId="699" xr:uid="{00000000-0005-0000-0000-000020000000}"/>
    <cellStyle name="20 % - Accent6 2" xfId="700" xr:uid="{00000000-0005-0000-0000-000021000000}"/>
    <cellStyle name="20% - Accent1" xfId="18" xr:uid="{00000000-0005-0000-0000-000022000000}"/>
    <cellStyle name="20% - Accent1 2" xfId="449" xr:uid="{00000000-0005-0000-0000-000023000000}"/>
    <cellStyle name="20% - Accent1 3" xfId="450" xr:uid="{00000000-0005-0000-0000-000024000000}"/>
    <cellStyle name="20% - Accent1 4" xfId="451" xr:uid="{00000000-0005-0000-0000-000025000000}"/>
    <cellStyle name="20% - Accent1 5" xfId="452" xr:uid="{00000000-0005-0000-0000-000026000000}"/>
    <cellStyle name="20% - Accent1_Business Review - Saisie" xfId="453" xr:uid="{00000000-0005-0000-0000-000027000000}"/>
    <cellStyle name="20% - Accent2" xfId="19" xr:uid="{00000000-0005-0000-0000-000028000000}"/>
    <cellStyle name="20% - Accent2 2" xfId="454" xr:uid="{00000000-0005-0000-0000-000029000000}"/>
    <cellStyle name="20% - Accent2 3" xfId="455" xr:uid="{00000000-0005-0000-0000-00002A000000}"/>
    <cellStyle name="20% - Accent2 4" xfId="456" xr:uid="{00000000-0005-0000-0000-00002B000000}"/>
    <cellStyle name="20% - Accent2 5" xfId="457" xr:uid="{00000000-0005-0000-0000-00002C000000}"/>
    <cellStyle name="20% - Accent2_Business Review - Saisie" xfId="458" xr:uid="{00000000-0005-0000-0000-00002D000000}"/>
    <cellStyle name="20% - Accent3" xfId="20" xr:uid="{00000000-0005-0000-0000-00002E000000}"/>
    <cellStyle name="20% - Accent3 2" xfId="459" xr:uid="{00000000-0005-0000-0000-00002F000000}"/>
    <cellStyle name="20% - Accent3 3" xfId="460" xr:uid="{00000000-0005-0000-0000-000030000000}"/>
    <cellStyle name="20% - Accent3 4" xfId="461" xr:uid="{00000000-0005-0000-0000-000031000000}"/>
    <cellStyle name="20% - Accent3 5" xfId="462" xr:uid="{00000000-0005-0000-0000-000032000000}"/>
    <cellStyle name="20% - Accent3_Business Review - Saisie" xfId="463" xr:uid="{00000000-0005-0000-0000-000033000000}"/>
    <cellStyle name="20% - Accent4" xfId="21" xr:uid="{00000000-0005-0000-0000-000034000000}"/>
    <cellStyle name="20% - Accent4 2" xfId="464" xr:uid="{00000000-0005-0000-0000-000035000000}"/>
    <cellStyle name="20% - Accent4 3" xfId="465" xr:uid="{00000000-0005-0000-0000-000036000000}"/>
    <cellStyle name="20% - Accent4 4" xfId="466" xr:uid="{00000000-0005-0000-0000-000037000000}"/>
    <cellStyle name="20% - Accent4 5" xfId="467" xr:uid="{00000000-0005-0000-0000-000038000000}"/>
    <cellStyle name="20% - Accent4_Business Review - Saisie" xfId="468" xr:uid="{00000000-0005-0000-0000-000039000000}"/>
    <cellStyle name="20% - Accent5" xfId="22" xr:uid="{00000000-0005-0000-0000-00003A000000}"/>
    <cellStyle name="20% - Accent5 2" xfId="469" xr:uid="{00000000-0005-0000-0000-00003B000000}"/>
    <cellStyle name="20% - Accent5 3" xfId="470" xr:uid="{00000000-0005-0000-0000-00003C000000}"/>
    <cellStyle name="20% - Accent5 4" xfId="471" xr:uid="{00000000-0005-0000-0000-00003D000000}"/>
    <cellStyle name="20% - Accent5 5" xfId="472" xr:uid="{00000000-0005-0000-0000-00003E000000}"/>
    <cellStyle name="20% - Accent5_Business Review - Saisie" xfId="473" xr:uid="{00000000-0005-0000-0000-00003F000000}"/>
    <cellStyle name="20% - Accent6" xfId="23" xr:uid="{00000000-0005-0000-0000-000040000000}"/>
    <cellStyle name="20% - Accent6 2" xfId="474" xr:uid="{00000000-0005-0000-0000-000041000000}"/>
    <cellStyle name="20% - Accent6 3" xfId="475" xr:uid="{00000000-0005-0000-0000-000042000000}"/>
    <cellStyle name="20% - Accent6 4" xfId="476" xr:uid="{00000000-0005-0000-0000-000043000000}"/>
    <cellStyle name="20% - Accent6 5" xfId="477" xr:uid="{00000000-0005-0000-0000-000044000000}"/>
    <cellStyle name="20% - Accent6_Business Review - Saisie" xfId="478" xr:uid="{00000000-0005-0000-0000-000045000000}"/>
    <cellStyle name="40 % - Accent1 2" xfId="701" xr:uid="{00000000-0005-0000-0000-000046000000}"/>
    <cellStyle name="40 % - Accent2 2" xfId="702" xr:uid="{00000000-0005-0000-0000-000047000000}"/>
    <cellStyle name="40 % - Accent3 2" xfId="703" xr:uid="{00000000-0005-0000-0000-000048000000}"/>
    <cellStyle name="40 % - Accent4 2" xfId="704" xr:uid="{00000000-0005-0000-0000-000049000000}"/>
    <cellStyle name="40 % - Accent5 2" xfId="705" xr:uid="{00000000-0005-0000-0000-00004A000000}"/>
    <cellStyle name="40 % - Accent6 2" xfId="706" xr:uid="{00000000-0005-0000-0000-00004B000000}"/>
    <cellStyle name="40% - Accent1" xfId="24" xr:uid="{00000000-0005-0000-0000-00004C000000}"/>
    <cellStyle name="40% - Accent1 2" xfId="479" xr:uid="{00000000-0005-0000-0000-00004D000000}"/>
    <cellStyle name="40% - Accent1 3" xfId="480" xr:uid="{00000000-0005-0000-0000-00004E000000}"/>
    <cellStyle name="40% - Accent1 4" xfId="481" xr:uid="{00000000-0005-0000-0000-00004F000000}"/>
    <cellStyle name="40% - Accent1 5" xfId="482" xr:uid="{00000000-0005-0000-0000-000050000000}"/>
    <cellStyle name="40% - Accent1_Business Review - Saisie" xfId="483" xr:uid="{00000000-0005-0000-0000-000051000000}"/>
    <cellStyle name="40% - Accent2" xfId="25" xr:uid="{00000000-0005-0000-0000-000052000000}"/>
    <cellStyle name="40% - Accent2 2" xfId="484" xr:uid="{00000000-0005-0000-0000-000053000000}"/>
    <cellStyle name="40% - Accent2 3" xfId="485" xr:uid="{00000000-0005-0000-0000-000054000000}"/>
    <cellStyle name="40% - Accent2 4" xfId="486" xr:uid="{00000000-0005-0000-0000-000055000000}"/>
    <cellStyle name="40% - Accent2 5" xfId="487" xr:uid="{00000000-0005-0000-0000-000056000000}"/>
    <cellStyle name="40% - Accent2_Business Review - Saisie" xfId="488" xr:uid="{00000000-0005-0000-0000-000057000000}"/>
    <cellStyle name="40% - Accent3" xfId="26" xr:uid="{00000000-0005-0000-0000-000058000000}"/>
    <cellStyle name="40% - Accent3 2" xfId="489" xr:uid="{00000000-0005-0000-0000-000059000000}"/>
    <cellStyle name="40% - Accent3 3" xfId="490" xr:uid="{00000000-0005-0000-0000-00005A000000}"/>
    <cellStyle name="40% - Accent3 4" xfId="491" xr:uid="{00000000-0005-0000-0000-00005B000000}"/>
    <cellStyle name="40% - Accent3 5" xfId="492" xr:uid="{00000000-0005-0000-0000-00005C000000}"/>
    <cellStyle name="40% - Accent3_Business Review - Saisie" xfId="493" xr:uid="{00000000-0005-0000-0000-00005D000000}"/>
    <cellStyle name="40% - Accent4" xfId="27" xr:uid="{00000000-0005-0000-0000-00005E000000}"/>
    <cellStyle name="40% - Accent4 2" xfId="494" xr:uid="{00000000-0005-0000-0000-00005F000000}"/>
    <cellStyle name="40% - Accent4 3" xfId="495" xr:uid="{00000000-0005-0000-0000-000060000000}"/>
    <cellStyle name="40% - Accent4 4" xfId="496" xr:uid="{00000000-0005-0000-0000-000061000000}"/>
    <cellStyle name="40% - Accent4 5" xfId="497" xr:uid="{00000000-0005-0000-0000-000062000000}"/>
    <cellStyle name="40% - Accent4_Business Review - Saisie" xfId="498" xr:uid="{00000000-0005-0000-0000-000063000000}"/>
    <cellStyle name="40% - Accent5" xfId="28" xr:uid="{00000000-0005-0000-0000-000064000000}"/>
    <cellStyle name="40% - Accent5 2" xfId="499" xr:uid="{00000000-0005-0000-0000-000065000000}"/>
    <cellStyle name="40% - Accent5 3" xfId="500" xr:uid="{00000000-0005-0000-0000-000066000000}"/>
    <cellStyle name="40% - Accent5 4" xfId="501" xr:uid="{00000000-0005-0000-0000-000067000000}"/>
    <cellStyle name="40% - Accent5 5" xfId="502" xr:uid="{00000000-0005-0000-0000-000068000000}"/>
    <cellStyle name="40% - Accent5_Business Review - Saisie" xfId="503" xr:uid="{00000000-0005-0000-0000-000069000000}"/>
    <cellStyle name="40% - Accent6" xfId="29" xr:uid="{00000000-0005-0000-0000-00006A000000}"/>
    <cellStyle name="40% - Accent6 2" xfId="504" xr:uid="{00000000-0005-0000-0000-00006B000000}"/>
    <cellStyle name="40% - Accent6 3" xfId="505" xr:uid="{00000000-0005-0000-0000-00006C000000}"/>
    <cellStyle name="40% - Accent6 4" xfId="506" xr:uid="{00000000-0005-0000-0000-00006D000000}"/>
    <cellStyle name="40% - Accent6 5" xfId="507" xr:uid="{00000000-0005-0000-0000-00006E000000}"/>
    <cellStyle name="40% - Accent6_Business Review - Saisie" xfId="508" xr:uid="{00000000-0005-0000-0000-00006F000000}"/>
    <cellStyle name="60 % - Accent1 2" xfId="707" xr:uid="{00000000-0005-0000-0000-000070000000}"/>
    <cellStyle name="60 % - Accent2 2" xfId="708" xr:uid="{00000000-0005-0000-0000-000071000000}"/>
    <cellStyle name="60 % - Accent3 2" xfId="709" xr:uid="{00000000-0005-0000-0000-000072000000}"/>
    <cellStyle name="60 % - Accent4 2" xfId="710" xr:uid="{00000000-0005-0000-0000-000073000000}"/>
    <cellStyle name="60 % - Accent5 2" xfId="711" xr:uid="{00000000-0005-0000-0000-000074000000}"/>
    <cellStyle name="60 % - Accent6 2" xfId="712" xr:uid="{00000000-0005-0000-0000-000075000000}"/>
    <cellStyle name="60% - Accent1" xfId="30" xr:uid="{00000000-0005-0000-0000-000076000000}"/>
    <cellStyle name="60% - Accent1 2" xfId="509" xr:uid="{00000000-0005-0000-0000-000077000000}"/>
    <cellStyle name="60% - Accent1 3" xfId="510" xr:uid="{00000000-0005-0000-0000-000078000000}"/>
    <cellStyle name="60% - Accent1 4" xfId="511" xr:uid="{00000000-0005-0000-0000-000079000000}"/>
    <cellStyle name="60% - Accent1 5" xfId="512" xr:uid="{00000000-0005-0000-0000-00007A000000}"/>
    <cellStyle name="60% - Accent1_Business Review - Saisie" xfId="513" xr:uid="{00000000-0005-0000-0000-00007B000000}"/>
    <cellStyle name="60% - Accent2" xfId="31" xr:uid="{00000000-0005-0000-0000-00007C000000}"/>
    <cellStyle name="60% - Accent2 2" xfId="514" xr:uid="{00000000-0005-0000-0000-00007D000000}"/>
    <cellStyle name="60% - Accent2 3" xfId="515" xr:uid="{00000000-0005-0000-0000-00007E000000}"/>
    <cellStyle name="60% - Accent2 4" xfId="516" xr:uid="{00000000-0005-0000-0000-00007F000000}"/>
    <cellStyle name="60% - Accent2 5" xfId="517" xr:uid="{00000000-0005-0000-0000-000080000000}"/>
    <cellStyle name="60% - Accent2_Context" xfId="3836" xr:uid="{00000000-0005-0000-0000-000081000000}"/>
    <cellStyle name="60% - Accent3" xfId="32" xr:uid="{00000000-0005-0000-0000-000082000000}"/>
    <cellStyle name="60% - Accent3 2" xfId="518" xr:uid="{00000000-0005-0000-0000-000083000000}"/>
    <cellStyle name="60% - Accent3 3" xfId="519" xr:uid="{00000000-0005-0000-0000-000084000000}"/>
    <cellStyle name="60% - Accent3 4" xfId="520" xr:uid="{00000000-0005-0000-0000-000085000000}"/>
    <cellStyle name="60% - Accent3 5" xfId="521" xr:uid="{00000000-0005-0000-0000-000086000000}"/>
    <cellStyle name="60% - Accent3_Business Review - Saisie" xfId="522" xr:uid="{00000000-0005-0000-0000-000087000000}"/>
    <cellStyle name="60% - Accent4" xfId="33" xr:uid="{00000000-0005-0000-0000-000088000000}"/>
    <cellStyle name="60% - Accent4 2" xfId="523" xr:uid="{00000000-0005-0000-0000-000089000000}"/>
    <cellStyle name="60% - Accent4 3" xfId="524" xr:uid="{00000000-0005-0000-0000-00008A000000}"/>
    <cellStyle name="60% - Accent4 4" xfId="525" xr:uid="{00000000-0005-0000-0000-00008B000000}"/>
    <cellStyle name="60% - Accent4 5" xfId="526" xr:uid="{00000000-0005-0000-0000-00008C000000}"/>
    <cellStyle name="60% - Accent4_Business Review - Saisie" xfId="527" xr:uid="{00000000-0005-0000-0000-00008D000000}"/>
    <cellStyle name="60% - Accent5" xfId="34" xr:uid="{00000000-0005-0000-0000-00008E000000}"/>
    <cellStyle name="60% - Accent5 2" xfId="528" xr:uid="{00000000-0005-0000-0000-00008F000000}"/>
    <cellStyle name="60% - Accent5 3" xfId="529" xr:uid="{00000000-0005-0000-0000-000090000000}"/>
    <cellStyle name="60% - Accent5 4" xfId="530" xr:uid="{00000000-0005-0000-0000-000091000000}"/>
    <cellStyle name="60% - Accent5 5" xfId="531" xr:uid="{00000000-0005-0000-0000-000092000000}"/>
    <cellStyle name="60% - Accent5_Context" xfId="3837" xr:uid="{00000000-0005-0000-0000-000093000000}"/>
    <cellStyle name="60% - Accent6" xfId="35" xr:uid="{00000000-0005-0000-0000-000094000000}"/>
    <cellStyle name="60% - Accent6 2" xfId="532" xr:uid="{00000000-0005-0000-0000-000095000000}"/>
    <cellStyle name="60% - Accent6 3" xfId="533" xr:uid="{00000000-0005-0000-0000-000096000000}"/>
    <cellStyle name="60% - Accent6 4" xfId="534" xr:uid="{00000000-0005-0000-0000-000097000000}"/>
    <cellStyle name="60% - Accent6 5" xfId="535" xr:uid="{00000000-0005-0000-0000-000098000000}"/>
    <cellStyle name="60% - Accent6_Business Review - Saisie" xfId="536" xr:uid="{00000000-0005-0000-0000-000099000000}"/>
    <cellStyle name="Accent1 2" xfId="537" xr:uid="{00000000-0005-0000-0000-00009A000000}"/>
    <cellStyle name="Accent1 3" xfId="538" xr:uid="{00000000-0005-0000-0000-00009B000000}"/>
    <cellStyle name="Accent1 4" xfId="539" xr:uid="{00000000-0005-0000-0000-00009C000000}"/>
    <cellStyle name="Accent1 5" xfId="540" xr:uid="{00000000-0005-0000-0000-00009D000000}"/>
    <cellStyle name="Accent1 6" xfId="541" xr:uid="{00000000-0005-0000-0000-00009E000000}"/>
    <cellStyle name="Accent2 2" xfId="542" xr:uid="{00000000-0005-0000-0000-00009F000000}"/>
    <cellStyle name="Accent2 3" xfId="543" xr:uid="{00000000-0005-0000-0000-0000A0000000}"/>
    <cellStyle name="Accent2 4" xfId="544" xr:uid="{00000000-0005-0000-0000-0000A1000000}"/>
    <cellStyle name="Accent2 5" xfId="545" xr:uid="{00000000-0005-0000-0000-0000A2000000}"/>
    <cellStyle name="Accent2 6" xfId="546" xr:uid="{00000000-0005-0000-0000-0000A3000000}"/>
    <cellStyle name="Accent3 2" xfId="547" xr:uid="{00000000-0005-0000-0000-0000A4000000}"/>
    <cellStyle name="Accent3 3" xfId="548" xr:uid="{00000000-0005-0000-0000-0000A5000000}"/>
    <cellStyle name="Accent3 4" xfId="549" xr:uid="{00000000-0005-0000-0000-0000A6000000}"/>
    <cellStyle name="Accent3 5" xfId="550" xr:uid="{00000000-0005-0000-0000-0000A7000000}"/>
    <cellStyle name="Accent3 6" xfId="551" xr:uid="{00000000-0005-0000-0000-0000A8000000}"/>
    <cellStyle name="Accent4 2" xfId="552" xr:uid="{00000000-0005-0000-0000-0000A9000000}"/>
    <cellStyle name="Accent4 3" xfId="553" xr:uid="{00000000-0005-0000-0000-0000AA000000}"/>
    <cellStyle name="Accent4 4" xfId="554" xr:uid="{00000000-0005-0000-0000-0000AB000000}"/>
    <cellStyle name="Accent4 5" xfId="555" xr:uid="{00000000-0005-0000-0000-0000AC000000}"/>
    <cellStyle name="Accent4 6" xfId="556" xr:uid="{00000000-0005-0000-0000-0000AD000000}"/>
    <cellStyle name="Accent5 2" xfId="557" xr:uid="{00000000-0005-0000-0000-0000AE000000}"/>
    <cellStyle name="Accent5 3" xfId="558" xr:uid="{00000000-0005-0000-0000-0000AF000000}"/>
    <cellStyle name="Accent5 4" xfId="559" xr:uid="{00000000-0005-0000-0000-0000B0000000}"/>
    <cellStyle name="Accent5 5" xfId="560" xr:uid="{00000000-0005-0000-0000-0000B1000000}"/>
    <cellStyle name="Accent5 6" xfId="561" xr:uid="{00000000-0005-0000-0000-0000B2000000}"/>
    <cellStyle name="Accent6 2" xfId="562" xr:uid="{00000000-0005-0000-0000-0000B3000000}"/>
    <cellStyle name="Accent6 3" xfId="563" xr:uid="{00000000-0005-0000-0000-0000B4000000}"/>
    <cellStyle name="Accent6 4" xfId="564" xr:uid="{00000000-0005-0000-0000-0000B5000000}"/>
    <cellStyle name="Accent6 5" xfId="565" xr:uid="{00000000-0005-0000-0000-0000B6000000}"/>
    <cellStyle name="Accent6 6" xfId="566" xr:uid="{00000000-0005-0000-0000-0000B7000000}"/>
    <cellStyle name="at" xfId="36" xr:uid="{00000000-0005-0000-0000-0000B8000000}"/>
    <cellStyle name="Avertissement 2" xfId="713" xr:uid="{00000000-0005-0000-0000-0000B9000000}"/>
    <cellStyle name="b" xfId="37" xr:uid="{00000000-0005-0000-0000-0000BA000000}"/>
    <cellStyle name="b%0" xfId="38" xr:uid="{00000000-0005-0000-0000-0000BB000000}"/>
    <cellStyle name="b%1" xfId="39" xr:uid="{00000000-0005-0000-0000-0000BC000000}"/>
    <cellStyle name="b%2" xfId="40" xr:uid="{00000000-0005-0000-0000-0000BD000000}"/>
    <cellStyle name="b_Actualisation provision contrat déficitaire SNCM 2010 V Def" xfId="41" xr:uid="{00000000-0005-0000-0000-0000BE000000}"/>
    <cellStyle name="b_Actualisation provision contrat déficitaire SNCM 2010 V Def_B14_E2_2210" xfId="714" xr:uid="{00000000-0005-0000-0000-0000BF000000}"/>
    <cellStyle name="b_Actualisation provision contrat déficitaire SNCM 2010 V Def_B14_E2_2210_Bridge_Zone_Sud" xfId="715" xr:uid="{00000000-0005-0000-0000-0000C0000000}"/>
    <cellStyle name="b_Actualisation provision contrat déficitaire SNCM 2010 V Def_B14_Frais_Pôles" xfId="716" xr:uid="{00000000-0005-0000-0000-0000C1000000}"/>
    <cellStyle name="b_Actualisation provision contrat déficitaire SNCM 2010 V Def_B14_Frais_Pôles_Bridge_Zone_Sud" xfId="717" xr:uid="{00000000-0005-0000-0000-0000C2000000}"/>
    <cellStyle name="b_Actualisation provision contrat déficitaire SNCM 2010 V Def_Bridge_Zone_Sud" xfId="718" xr:uid="{00000000-0005-0000-0000-0000C3000000}"/>
    <cellStyle name="b_Actualisation provision contrat déficitaire SNCM 2010 V Def_CAPEM BY COUNTRY" xfId="2943" xr:uid="{00000000-0005-0000-0000-0000C4000000}"/>
    <cellStyle name="b_Actualisation provision contrat déficitaire SNCM 2010 V Def_Context" xfId="3581" xr:uid="{00000000-0005-0000-0000-0000C5000000}"/>
    <cellStyle name="b_Actualisation provision contrat déficitaire SNCM 2010 V Def_Country_Top_Adj" xfId="2810" xr:uid="{00000000-0005-0000-0000-0000C6000000}"/>
    <cellStyle name="b_Actualisation provision contrat déficitaire SNCM 2010 V Def_Country_Top_Adj 2020" xfId="2942" xr:uid="{00000000-0005-0000-0000-0000C7000000}"/>
    <cellStyle name="b_Actualisation provision contrat déficitaire SNCM 2010 V Def_Cut off 2020-2021" xfId="3838" xr:uid="{00000000-0005-0000-0000-0000C8000000}"/>
    <cellStyle name="b_Actualisation provision contrat déficitaire SNCM 2010 V Def_focus par entités CAFOPE2AMF" xfId="719" xr:uid="{00000000-0005-0000-0000-0000C9000000}"/>
    <cellStyle name="b_Actualisation provision contrat déficitaire SNCM 2010 V Def_focus par entités CAFOPE2AMF_Bridge_Zone_Sud" xfId="720" xr:uid="{00000000-0005-0000-0000-0000CA000000}"/>
    <cellStyle name="b_Actualisation provision contrat déficitaire SNCM 2010 V Def_Maquette PLT" xfId="2944" xr:uid="{00000000-0005-0000-0000-0000CB000000}"/>
    <cellStyle name="b_Actualisation provision contrat déficitaire SNCM 2010 V Def_Output" xfId="3582" xr:uid="{00000000-0005-0000-0000-0000CC000000}"/>
    <cellStyle name="b_Actualisation provision contrat déficitaire SNCM 2010 V Def_PAO-CAF-RESOP_04_13_pro_format_variante T1" xfId="721" xr:uid="{00000000-0005-0000-0000-0000CD000000}"/>
    <cellStyle name="b_Actualisation provision contrat déficitaire SNCM 2010 V Def_PAO-CAF-RESOP_04_13_pro_format_variante T1_Bridge_Zone_Sud" xfId="722" xr:uid="{00000000-0005-0000-0000-0000CE000000}"/>
    <cellStyle name="b_Actualisation provision contrat déficitaire SNCM 2010 V Def_PAO-CAF-RESOP_06_13" xfId="723" xr:uid="{00000000-0005-0000-0000-0000CF000000}"/>
    <cellStyle name="b_Actualisation provision contrat déficitaire SNCM 2010 V Def_PAO-CAF-RESOP_06_13_Bridge_Zone_Sud" xfId="724" xr:uid="{00000000-0005-0000-0000-0000D0000000}"/>
    <cellStyle name="b_Actualisation provision contrat déficitaire SNCM 2010 V Def_PAO-CAF-RESOP_08_13" xfId="725" xr:uid="{00000000-0005-0000-0000-0000D1000000}"/>
    <cellStyle name="b_Actualisation provision contrat déficitaire SNCM 2010 V Def_PAO-CAF-RESOP_08_13_Bridge_Zone_Sud" xfId="726" xr:uid="{00000000-0005-0000-0000-0000D2000000}"/>
    <cellStyle name="b_Actualisation provision contrat déficitaire SNCM 2010 V Def_PAO-CAF-RESOP_09_13" xfId="727" xr:uid="{00000000-0005-0000-0000-0000D3000000}"/>
    <cellStyle name="b_Actualisation provision contrat déficitaire SNCM 2010 V Def_PAO-CAF-RESOP_09_13_Bridge_Zone_Sud" xfId="728" xr:uid="{00000000-0005-0000-0000-0000D4000000}"/>
    <cellStyle name="b_Actualisation provision contrat déficitaire SNCM 2010 V Def_PAO-CAF-RESOP_09_2013_Zone_IDF (version 2)" xfId="729" xr:uid="{00000000-0005-0000-0000-0000D5000000}"/>
    <cellStyle name="b_Actualisation provision contrat déficitaire SNCM 2010 V Def_PAO-CAF-RESOP_10_12" xfId="730" xr:uid="{00000000-0005-0000-0000-0000D6000000}"/>
    <cellStyle name="b_Actualisation provision contrat déficitaire SNCM 2010 V Def_PAO-CAF-RESOP_10_12_Bridge_Zone_Sud" xfId="731" xr:uid="{00000000-0005-0000-0000-0000D7000000}"/>
    <cellStyle name="b_Actualisation provision contrat déficitaire SNCM 2010 V Def_PAO-CAF-RESOP_10_12_focus par entités CAFOP" xfId="732" xr:uid="{00000000-0005-0000-0000-0000D8000000}"/>
    <cellStyle name="b_Actualisation provision contrat déficitaire SNCM 2010 V Def_PAO-CAF-RESOP_10_12_focus par entités CAFOP_Bridge_Zone_Sud" xfId="733" xr:uid="{00000000-0005-0000-0000-0000D9000000}"/>
    <cellStyle name="b_Actualisation provision contrat déficitaire SNCM 2010 V Def_PAO-CAF-RESOP_11_13" xfId="734" xr:uid="{00000000-0005-0000-0000-0000DA000000}"/>
    <cellStyle name="b_Actualisation provision contrat déficitaire SNCM 2010 V Def_PAO-CAF-RESOP_B13" xfId="735" xr:uid="{00000000-0005-0000-0000-0000DB000000}"/>
    <cellStyle name="b_Actualisation provision contrat déficitaire SNCM 2010 V Def_PAO-CAF-RESOP_B13_Bridge_Zone_Sud" xfId="736" xr:uid="{00000000-0005-0000-0000-0000DC000000}"/>
    <cellStyle name="b_Actualisation provision contrat déficitaire SNCM 2010 V Def_PAO-CAF-RESOP_B13_focus par entités CAFOP" xfId="737" xr:uid="{00000000-0005-0000-0000-0000DD000000}"/>
    <cellStyle name="b_Actualisation provision contrat déficitaire SNCM 2010 V Def_PAO-CAF-RESOP_B13_focus par entités CAFOP_Bridge_Zone_Sud" xfId="738" xr:uid="{00000000-0005-0000-0000-0000DE000000}"/>
    <cellStyle name="b_Actualisation provision contrat déficitaire SNCM 2010 V Def_PAO-CAF-RESOP_B2014" xfId="739" xr:uid="{00000000-0005-0000-0000-0000DF000000}"/>
    <cellStyle name="b_Actualisation provision contrat déficitaire SNCM 2010 V Def_PAO-CAF-RESOP_B2014_Bridge_Zone_Sud" xfId="740" xr:uid="{00000000-0005-0000-0000-0000E0000000}"/>
    <cellStyle name="b_Actualisation provision contrat déficitaire SNCM 2010 V Def_PAO-CAF-RESOP_B2014_v2" xfId="741" xr:uid="{00000000-0005-0000-0000-0000E1000000}"/>
    <cellStyle name="b_Actualisation provision contrat déficitaire SNCM 2010 V Def_PAO-CAF-RESOP_E2_13" xfId="742" xr:uid="{00000000-0005-0000-0000-0000E2000000}"/>
    <cellStyle name="b_Actualisation provision contrat déficitaire SNCM 2010 V Def_PAO-CAF-RESOP_E2_13_Bridge_Zone_Sud" xfId="743" xr:uid="{00000000-0005-0000-0000-0000E3000000}"/>
    <cellStyle name="b_Actualisation provision contrat déficitaire SNCM 2010 V Def_PAO-CAF-RESOP_E2_2013_03_10_19H" xfId="744" xr:uid="{00000000-0005-0000-0000-0000E4000000}"/>
    <cellStyle name="b_Actualisation provision contrat déficitaire SNCM 2010 V Def_PAO-CAF-RESOP_E2_2013_03_10_19H_Bridge_Zone_Sud" xfId="745" xr:uid="{00000000-0005-0000-0000-0000E5000000}"/>
    <cellStyle name="b_Actualisation provision contrat déficitaire SNCM 2010 V Def_Synthèse_Présentation_conso_retraitée" xfId="746" xr:uid="{00000000-0005-0000-0000-0000E6000000}"/>
    <cellStyle name="b_Actualisation provision contrat déficitaire SNCM 2011 V3 30 05 2011" xfId="42" xr:uid="{00000000-0005-0000-0000-0000E7000000}"/>
    <cellStyle name="b_Actualisation provision contrat déficitaire SNCM 2011 V3 30 05 2011_B14_E2_2210" xfId="747" xr:uid="{00000000-0005-0000-0000-0000E8000000}"/>
    <cellStyle name="b_Actualisation provision contrat déficitaire SNCM 2011 V3 30 05 2011_B14_E2_2210_Bridge_Zone_Sud" xfId="748" xr:uid="{00000000-0005-0000-0000-0000E9000000}"/>
    <cellStyle name="b_Actualisation provision contrat déficitaire SNCM 2011 V3 30 05 2011_B14_Frais_Pôles" xfId="749" xr:uid="{00000000-0005-0000-0000-0000EA000000}"/>
    <cellStyle name="b_Actualisation provision contrat déficitaire SNCM 2011 V3 30 05 2011_B14_Frais_Pôles_Bridge_Zone_Sud" xfId="750" xr:uid="{00000000-0005-0000-0000-0000EB000000}"/>
    <cellStyle name="b_Actualisation provision contrat déficitaire SNCM 2011 V3 30 05 2011_Bridge_Zone_Sud" xfId="751" xr:uid="{00000000-0005-0000-0000-0000EC000000}"/>
    <cellStyle name="b_Actualisation provision contrat déficitaire SNCM 2011 V3 30 05 2011_CAPEM BY COUNTRY" xfId="2946" xr:uid="{00000000-0005-0000-0000-0000ED000000}"/>
    <cellStyle name="b_Actualisation provision contrat déficitaire SNCM 2011 V3 30 05 2011_Context" xfId="3583" xr:uid="{00000000-0005-0000-0000-0000EE000000}"/>
    <cellStyle name="b_Actualisation provision contrat déficitaire SNCM 2011 V3 30 05 2011_Country_Top_Adj" xfId="2811" xr:uid="{00000000-0005-0000-0000-0000EF000000}"/>
    <cellStyle name="b_Actualisation provision contrat déficitaire SNCM 2011 V3 30 05 2011_Country_Top_Adj 2020" xfId="2945" xr:uid="{00000000-0005-0000-0000-0000F0000000}"/>
    <cellStyle name="b_Actualisation provision contrat déficitaire SNCM 2011 V3 30 05 2011_Cut off 2020-2021" xfId="3839" xr:uid="{00000000-0005-0000-0000-0000F1000000}"/>
    <cellStyle name="b_Actualisation provision contrat déficitaire SNCM 2011 V3 30 05 2011_focus par entités CAFOPE2AMF" xfId="752" xr:uid="{00000000-0005-0000-0000-0000F2000000}"/>
    <cellStyle name="b_Actualisation provision contrat déficitaire SNCM 2011 V3 30 05 2011_focus par entités CAFOPE2AMF_Bridge_Zone_Sud" xfId="753" xr:uid="{00000000-0005-0000-0000-0000F3000000}"/>
    <cellStyle name="b_Actualisation provision contrat déficitaire SNCM 2011 V3 30 05 2011_Maquette PLT" xfId="2947" xr:uid="{00000000-0005-0000-0000-0000F4000000}"/>
    <cellStyle name="b_Actualisation provision contrat déficitaire SNCM 2011 V3 30 05 2011_Output" xfId="3584" xr:uid="{00000000-0005-0000-0000-0000F5000000}"/>
    <cellStyle name="b_Actualisation provision contrat déficitaire SNCM 2011 V3 30 05 2011_PAO-CAF-RESOP_04_13_pro_format_variante T1" xfId="754" xr:uid="{00000000-0005-0000-0000-0000F6000000}"/>
    <cellStyle name="b_Actualisation provision contrat déficitaire SNCM 2011 V3 30 05 2011_PAO-CAF-RESOP_04_13_pro_format_variante T1_Bridge_Zone_Sud" xfId="755" xr:uid="{00000000-0005-0000-0000-0000F7000000}"/>
    <cellStyle name="b_Actualisation provision contrat déficitaire SNCM 2011 V3 30 05 2011_PAO-CAF-RESOP_06_13" xfId="756" xr:uid="{00000000-0005-0000-0000-0000F8000000}"/>
    <cellStyle name="b_Actualisation provision contrat déficitaire SNCM 2011 V3 30 05 2011_PAO-CAF-RESOP_06_13_Bridge_Zone_Sud" xfId="757" xr:uid="{00000000-0005-0000-0000-0000F9000000}"/>
    <cellStyle name="b_Actualisation provision contrat déficitaire SNCM 2011 V3 30 05 2011_PAO-CAF-RESOP_08_13" xfId="758" xr:uid="{00000000-0005-0000-0000-0000FA000000}"/>
    <cellStyle name="b_Actualisation provision contrat déficitaire SNCM 2011 V3 30 05 2011_PAO-CAF-RESOP_08_13_Bridge_Zone_Sud" xfId="759" xr:uid="{00000000-0005-0000-0000-0000FB000000}"/>
    <cellStyle name="b_Actualisation provision contrat déficitaire SNCM 2011 V3 30 05 2011_PAO-CAF-RESOP_09_13" xfId="760" xr:uid="{00000000-0005-0000-0000-0000FC000000}"/>
    <cellStyle name="b_Actualisation provision contrat déficitaire SNCM 2011 V3 30 05 2011_PAO-CAF-RESOP_09_13_Bridge_Zone_Sud" xfId="761" xr:uid="{00000000-0005-0000-0000-0000FD000000}"/>
    <cellStyle name="b_Actualisation provision contrat déficitaire SNCM 2011 V3 30 05 2011_PAO-CAF-RESOP_09_2013_Zone_IDF (version 2)" xfId="762" xr:uid="{00000000-0005-0000-0000-0000FE000000}"/>
    <cellStyle name="b_Actualisation provision contrat déficitaire SNCM 2011 V3 30 05 2011_PAO-CAF-RESOP_10_12" xfId="763" xr:uid="{00000000-0005-0000-0000-0000FF000000}"/>
    <cellStyle name="b_Actualisation provision contrat déficitaire SNCM 2011 V3 30 05 2011_PAO-CAF-RESOP_10_12_Bridge_Zone_Sud" xfId="764" xr:uid="{00000000-0005-0000-0000-000000010000}"/>
    <cellStyle name="b_Actualisation provision contrat déficitaire SNCM 2011 V3 30 05 2011_PAO-CAF-RESOP_10_12_focus par entités CAFOP" xfId="765" xr:uid="{00000000-0005-0000-0000-000001010000}"/>
    <cellStyle name="b_Actualisation provision contrat déficitaire SNCM 2011 V3 30 05 2011_PAO-CAF-RESOP_10_12_focus par entités CAFOP_Bridge_Zone_Sud" xfId="766" xr:uid="{00000000-0005-0000-0000-000002010000}"/>
    <cellStyle name="b_Actualisation provision contrat déficitaire SNCM 2011 V3 30 05 2011_PAO-CAF-RESOP_11_13" xfId="767" xr:uid="{00000000-0005-0000-0000-000003010000}"/>
    <cellStyle name="b_Actualisation provision contrat déficitaire SNCM 2011 V3 30 05 2011_PAO-CAF-RESOP_B13" xfId="768" xr:uid="{00000000-0005-0000-0000-000004010000}"/>
    <cellStyle name="b_Actualisation provision contrat déficitaire SNCM 2011 V3 30 05 2011_PAO-CAF-RESOP_B13_Bridge_Zone_Sud" xfId="769" xr:uid="{00000000-0005-0000-0000-000005010000}"/>
    <cellStyle name="b_Actualisation provision contrat déficitaire SNCM 2011 V3 30 05 2011_PAO-CAF-RESOP_B13_focus par entités CAFOP" xfId="770" xr:uid="{00000000-0005-0000-0000-000006010000}"/>
    <cellStyle name="b_Actualisation provision contrat déficitaire SNCM 2011 V3 30 05 2011_PAO-CAF-RESOP_B13_focus par entités CAFOP_Bridge_Zone_Sud" xfId="771" xr:uid="{00000000-0005-0000-0000-000007010000}"/>
    <cellStyle name="b_Actualisation provision contrat déficitaire SNCM 2011 V3 30 05 2011_PAO-CAF-RESOP_B2014" xfId="772" xr:uid="{00000000-0005-0000-0000-000008010000}"/>
    <cellStyle name="b_Actualisation provision contrat déficitaire SNCM 2011 V3 30 05 2011_PAO-CAF-RESOP_B2014_Bridge_Zone_Sud" xfId="773" xr:uid="{00000000-0005-0000-0000-000009010000}"/>
    <cellStyle name="b_Actualisation provision contrat déficitaire SNCM 2011 V3 30 05 2011_PAO-CAF-RESOP_B2014_v2" xfId="774" xr:uid="{00000000-0005-0000-0000-00000A010000}"/>
    <cellStyle name="b_Actualisation provision contrat déficitaire SNCM 2011 V3 30 05 2011_PAO-CAF-RESOP_E2_13" xfId="775" xr:uid="{00000000-0005-0000-0000-00000B010000}"/>
    <cellStyle name="b_Actualisation provision contrat déficitaire SNCM 2011 V3 30 05 2011_PAO-CAF-RESOP_E2_13_Bridge_Zone_Sud" xfId="776" xr:uid="{00000000-0005-0000-0000-00000C010000}"/>
    <cellStyle name="b_Actualisation provision contrat déficitaire SNCM 2011 V3 30 05 2011_PAO-CAF-RESOP_E2_2013_03_10_19H" xfId="777" xr:uid="{00000000-0005-0000-0000-00000D010000}"/>
    <cellStyle name="b_Actualisation provision contrat déficitaire SNCM 2011 V3 30 05 2011_PAO-CAF-RESOP_E2_2013_03_10_19H_Bridge_Zone_Sud" xfId="778" xr:uid="{00000000-0005-0000-0000-00000E010000}"/>
    <cellStyle name="b_Actualisation provision contrat déficitaire SNCM 2011 V3 30 05 2011_Synthèse_Présentation_conso_retraitée" xfId="779" xr:uid="{00000000-0005-0000-0000-00000F010000}"/>
    <cellStyle name="b_BFR_TD_2014.02" xfId="780" xr:uid="{00000000-0005-0000-0000-000010010000}"/>
    <cellStyle name="b_Bridge_Zone_Nord" xfId="781" xr:uid="{00000000-0005-0000-0000-000011010000}"/>
    <cellStyle name="b_CAPEM BY COUNTRY" xfId="2948" xr:uid="{00000000-0005-0000-0000-000012010000}"/>
    <cellStyle name="b_Context" xfId="3585" xr:uid="{00000000-0005-0000-0000-000013010000}"/>
    <cellStyle name="b_Country_Top_Adj" xfId="2809" xr:uid="{00000000-0005-0000-0000-000014010000}"/>
    <cellStyle name="b_Country_Top_Adj 2020" xfId="2941" xr:uid="{00000000-0005-0000-0000-000015010000}"/>
    <cellStyle name="b_Cut off 2020-2021" xfId="3840" xr:uid="{00000000-0005-0000-0000-000016010000}"/>
    <cellStyle name="b_LI819L_B13" xfId="43" xr:uid="{00000000-0005-0000-0000-000017010000}"/>
    <cellStyle name="b_LI819L_B13_CAPEM BY COUNTRY" xfId="2950" xr:uid="{00000000-0005-0000-0000-000018010000}"/>
    <cellStyle name="b_LI819L_B13_Context" xfId="3586" xr:uid="{00000000-0005-0000-0000-000019010000}"/>
    <cellStyle name="b_LI819L_B13_Country_Top_Adj" xfId="2812" xr:uid="{00000000-0005-0000-0000-00001A010000}"/>
    <cellStyle name="b_LI819L_B13_Country_Top_Adj 2020" xfId="2949" xr:uid="{00000000-0005-0000-0000-00001B010000}"/>
    <cellStyle name="b_LI819L_B13_Cut off 2020-2021" xfId="3841" xr:uid="{00000000-0005-0000-0000-00001C010000}"/>
    <cellStyle name="b_LI819L_B13_Maquette PLT" xfId="2951" xr:uid="{00000000-0005-0000-0000-00001D010000}"/>
    <cellStyle name="b_LI819L_B13_Output" xfId="3587" xr:uid="{00000000-0005-0000-0000-00001E010000}"/>
    <cellStyle name="b_Maquette PLT" xfId="2952" xr:uid="{00000000-0005-0000-0000-00001F010000}"/>
    <cellStyle name="b_Output" xfId="3588" xr:uid="{00000000-0005-0000-0000-000020010000}"/>
    <cellStyle name="b_PAO-CAF-RESOP_14_01_13 à 20h" xfId="44" xr:uid="{00000000-0005-0000-0000-000021010000}"/>
    <cellStyle name="b_PAO-CAF-RESOP_14_01_13 à 20h_CAPEM BY COUNTRY" xfId="2954" xr:uid="{00000000-0005-0000-0000-000022010000}"/>
    <cellStyle name="b_PAO-CAF-RESOP_14_01_13 à 20h_Context" xfId="3589" xr:uid="{00000000-0005-0000-0000-000023010000}"/>
    <cellStyle name="b_PAO-CAF-RESOP_14_01_13 à 20h_Country_Top_Adj" xfId="2813" xr:uid="{00000000-0005-0000-0000-000024010000}"/>
    <cellStyle name="b_PAO-CAF-RESOP_14_01_13 à 20h_Country_Top_Adj 2020" xfId="2953" xr:uid="{00000000-0005-0000-0000-000025010000}"/>
    <cellStyle name="b_PAO-CAF-RESOP_14_01_13 à 20h_Cut off 2020-2021" xfId="3842" xr:uid="{00000000-0005-0000-0000-000026010000}"/>
    <cellStyle name="b_PAO-CAF-RESOP_14_01_13 à 20h_Maquette PLT" xfId="2955" xr:uid="{00000000-0005-0000-0000-000027010000}"/>
    <cellStyle name="b_PAO-CAF-RESOP_14_01_13 à 20h_Output" xfId="3590" xr:uid="{00000000-0005-0000-0000-000028010000}"/>
    <cellStyle name="b_PAO-CAF-RESOP_2014.02" xfId="782" xr:uid="{00000000-0005-0000-0000-000029010000}"/>
    <cellStyle name="b_PAO-CAF-RESOP_2014.02_Bridge_Zone_Sud" xfId="783" xr:uid="{00000000-0005-0000-0000-00002A010000}"/>
    <cellStyle name="b0" xfId="45" xr:uid="{00000000-0005-0000-0000-00002B010000}"/>
    <cellStyle name="b09" xfId="46" xr:uid="{00000000-0005-0000-0000-00002C010000}"/>
    <cellStyle name="b1" xfId="47" xr:uid="{00000000-0005-0000-0000-00002D010000}"/>
    <cellStyle name="b2" xfId="48" xr:uid="{00000000-0005-0000-0000-00002E010000}"/>
    <cellStyle name="Bad" xfId="49" xr:uid="{00000000-0005-0000-0000-00002F010000}"/>
    <cellStyle name="Bad 2" xfId="567" xr:uid="{00000000-0005-0000-0000-000030010000}"/>
    <cellStyle name="Bad 3" xfId="568" xr:uid="{00000000-0005-0000-0000-000031010000}"/>
    <cellStyle name="Bad 4" xfId="569" xr:uid="{00000000-0005-0000-0000-000032010000}"/>
    <cellStyle name="Bad 5" xfId="570" xr:uid="{00000000-0005-0000-0000-000033010000}"/>
    <cellStyle name="Bad 6" xfId="571" xr:uid="{00000000-0005-0000-0000-000034010000}"/>
    <cellStyle name="Bad_Context" xfId="3843" xr:uid="{00000000-0005-0000-0000-000035010000}"/>
    <cellStyle name="Black" xfId="50" xr:uid="{00000000-0005-0000-0000-000036010000}"/>
    <cellStyle name="blp_column_header" xfId="784" xr:uid="{00000000-0005-0000-0000-000037010000}"/>
    <cellStyle name="blue" xfId="51" xr:uid="{00000000-0005-0000-0000-000038010000}"/>
    <cellStyle name="bo" xfId="52" xr:uid="{00000000-0005-0000-0000-000039010000}"/>
    <cellStyle name="Bold/Border" xfId="53" xr:uid="{00000000-0005-0000-0000-00003A010000}"/>
    <cellStyle name="Bottom" xfId="54" xr:uid="{00000000-0005-0000-0000-00003B010000}"/>
    <cellStyle name="bout" xfId="55" xr:uid="{00000000-0005-0000-0000-00003C010000}"/>
    <cellStyle name="bt" xfId="56" xr:uid="{00000000-0005-0000-0000-00003D010000}"/>
    <cellStyle name="btit" xfId="57" xr:uid="{00000000-0005-0000-0000-00003E010000}"/>
    <cellStyle name="budget" xfId="785" xr:uid="{00000000-0005-0000-0000-00003F010000}"/>
    <cellStyle name="budget1" xfId="786" xr:uid="{00000000-0005-0000-0000-000040010000}"/>
    <cellStyle name="Bullet" xfId="58" xr:uid="{00000000-0005-0000-0000-000041010000}"/>
    <cellStyle name="c" xfId="59" xr:uid="{00000000-0005-0000-0000-000042010000}"/>
    <cellStyle name="c_Actualisation provision contrat déficitaire SNCM 2010 V Def" xfId="60" xr:uid="{00000000-0005-0000-0000-000043010000}"/>
    <cellStyle name="c_Actualisation provision contrat déficitaire SNCM 2010 V Def_B14_E2_2210" xfId="787" xr:uid="{00000000-0005-0000-0000-000044010000}"/>
    <cellStyle name="c_Actualisation provision contrat déficitaire SNCM 2010 V Def_B14_E2_2210_Bridge_Zone_Sud" xfId="788" xr:uid="{00000000-0005-0000-0000-000045010000}"/>
    <cellStyle name="c_Actualisation provision contrat déficitaire SNCM 2010 V Def_B14_Frais_Pôles" xfId="789" xr:uid="{00000000-0005-0000-0000-000046010000}"/>
    <cellStyle name="c_Actualisation provision contrat déficitaire SNCM 2010 V Def_B14_Frais_Pôles_Bridge_Zone_Sud" xfId="790" xr:uid="{00000000-0005-0000-0000-000047010000}"/>
    <cellStyle name="c_Actualisation provision contrat déficitaire SNCM 2010 V Def_Bridge_Zone_Sud" xfId="791" xr:uid="{00000000-0005-0000-0000-000048010000}"/>
    <cellStyle name="c_Actualisation provision contrat déficitaire SNCM 2010 V Def_CAPEM BY COUNTRY" xfId="2958" xr:uid="{00000000-0005-0000-0000-000049010000}"/>
    <cellStyle name="c_Actualisation provision contrat déficitaire SNCM 2010 V Def_Context" xfId="3591" xr:uid="{00000000-0005-0000-0000-00004A010000}"/>
    <cellStyle name="c_Actualisation provision contrat déficitaire SNCM 2010 V Def_Country_Top_Adj" xfId="2815" xr:uid="{00000000-0005-0000-0000-00004B010000}"/>
    <cellStyle name="c_Actualisation provision contrat déficitaire SNCM 2010 V Def_Country_Top_Adj 2020" xfId="2957" xr:uid="{00000000-0005-0000-0000-00004C010000}"/>
    <cellStyle name="c_Actualisation provision contrat déficitaire SNCM 2010 V Def_Cut off 2020-2021" xfId="3844" xr:uid="{00000000-0005-0000-0000-00004D010000}"/>
    <cellStyle name="c_Actualisation provision contrat déficitaire SNCM 2010 V Def_focus par entités CAFOPE2AMF" xfId="792" xr:uid="{00000000-0005-0000-0000-00004E010000}"/>
    <cellStyle name="c_Actualisation provision contrat déficitaire SNCM 2010 V Def_focus par entités CAFOPE2AMF_Bridge_Zone_Sud" xfId="793" xr:uid="{00000000-0005-0000-0000-00004F010000}"/>
    <cellStyle name="c_Actualisation provision contrat déficitaire SNCM 2010 V Def_Maquette PLT" xfId="2959" xr:uid="{00000000-0005-0000-0000-000050010000}"/>
    <cellStyle name="c_Actualisation provision contrat déficitaire SNCM 2010 V Def_Output" xfId="3592" xr:uid="{00000000-0005-0000-0000-000051010000}"/>
    <cellStyle name="c_Actualisation provision contrat déficitaire SNCM 2010 V Def_PAO-CAF-RESOP_04_13_pro_format_variante T1" xfId="794" xr:uid="{00000000-0005-0000-0000-000052010000}"/>
    <cellStyle name="c_Actualisation provision contrat déficitaire SNCM 2010 V Def_PAO-CAF-RESOP_04_13_pro_format_variante T1_Bridge_Zone_Sud" xfId="795" xr:uid="{00000000-0005-0000-0000-000053010000}"/>
    <cellStyle name="c_Actualisation provision contrat déficitaire SNCM 2010 V Def_PAO-CAF-RESOP_06_13" xfId="796" xr:uid="{00000000-0005-0000-0000-000054010000}"/>
    <cellStyle name="c_Actualisation provision contrat déficitaire SNCM 2010 V Def_PAO-CAF-RESOP_06_13_Bridge_Zone_Sud" xfId="797" xr:uid="{00000000-0005-0000-0000-000055010000}"/>
    <cellStyle name="c_Actualisation provision contrat déficitaire SNCM 2010 V Def_PAO-CAF-RESOP_08_13" xfId="798" xr:uid="{00000000-0005-0000-0000-000056010000}"/>
    <cellStyle name="c_Actualisation provision contrat déficitaire SNCM 2010 V Def_PAO-CAF-RESOP_08_13_Bridge_Zone_Sud" xfId="799" xr:uid="{00000000-0005-0000-0000-000057010000}"/>
    <cellStyle name="c_Actualisation provision contrat déficitaire SNCM 2010 V Def_PAO-CAF-RESOP_09_13" xfId="800" xr:uid="{00000000-0005-0000-0000-000058010000}"/>
    <cellStyle name="c_Actualisation provision contrat déficitaire SNCM 2010 V Def_PAO-CAF-RESOP_09_13_Bridge_Zone_Sud" xfId="801" xr:uid="{00000000-0005-0000-0000-000059010000}"/>
    <cellStyle name="c_Actualisation provision contrat déficitaire SNCM 2010 V Def_PAO-CAF-RESOP_09_2013_Zone_IDF (version 2)" xfId="802" xr:uid="{00000000-0005-0000-0000-00005A010000}"/>
    <cellStyle name="c_Actualisation provision contrat déficitaire SNCM 2010 V Def_PAO-CAF-RESOP_10_12" xfId="803" xr:uid="{00000000-0005-0000-0000-00005B010000}"/>
    <cellStyle name="c_Actualisation provision contrat déficitaire SNCM 2010 V Def_PAO-CAF-RESOP_10_12_Bridge_Zone_Sud" xfId="804" xr:uid="{00000000-0005-0000-0000-00005C010000}"/>
    <cellStyle name="c_Actualisation provision contrat déficitaire SNCM 2010 V Def_PAO-CAF-RESOP_10_12_focus par entités CAFOP" xfId="805" xr:uid="{00000000-0005-0000-0000-00005D010000}"/>
    <cellStyle name="c_Actualisation provision contrat déficitaire SNCM 2010 V Def_PAO-CAF-RESOP_10_12_focus par entités CAFOP_Bridge_Zone_Sud" xfId="806" xr:uid="{00000000-0005-0000-0000-00005E010000}"/>
    <cellStyle name="c_Actualisation provision contrat déficitaire SNCM 2010 V Def_PAO-CAF-RESOP_11_13" xfId="807" xr:uid="{00000000-0005-0000-0000-00005F010000}"/>
    <cellStyle name="c_Actualisation provision contrat déficitaire SNCM 2010 V Def_PAO-CAF-RESOP_B13" xfId="808" xr:uid="{00000000-0005-0000-0000-000060010000}"/>
    <cellStyle name="c_Actualisation provision contrat déficitaire SNCM 2010 V Def_PAO-CAF-RESOP_B13_Bridge_Zone_Sud" xfId="809" xr:uid="{00000000-0005-0000-0000-000061010000}"/>
    <cellStyle name="c_Actualisation provision contrat déficitaire SNCM 2010 V Def_PAO-CAF-RESOP_B13_focus par entités CAFOP" xfId="810" xr:uid="{00000000-0005-0000-0000-000062010000}"/>
    <cellStyle name="c_Actualisation provision contrat déficitaire SNCM 2010 V Def_PAO-CAF-RESOP_B13_focus par entités CAFOP_Bridge_Zone_Sud" xfId="811" xr:uid="{00000000-0005-0000-0000-000063010000}"/>
    <cellStyle name="c_Actualisation provision contrat déficitaire SNCM 2010 V Def_PAO-CAF-RESOP_B2014" xfId="812" xr:uid="{00000000-0005-0000-0000-000064010000}"/>
    <cellStyle name="c_Actualisation provision contrat déficitaire SNCM 2010 V Def_PAO-CAF-RESOP_B2014_Bridge_Zone_Sud" xfId="813" xr:uid="{00000000-0005-0000-0000-000065010000}"/>
    <cellStyle name="c_Actualisation provision contrat déficitaire SNCM 2010 V Def_PAO-CAF-RESOP_B2014_v2" xfId="814" xr:uid="{00000000-0005-0000-0000-000066010000}"/>
    <cellStyle name="c_Actualisation provision contrat déficitaire SNCM 2010 V Def_PAO-CAF-RESOP_E2_13" xfId="815" xr:uid="{00000000-0005-0000-0000-000067010000}"/>
    <cellStyle name="c_Actualisation provision contrat déficitaire SNCM 2010 V Def_PAO-CAF-RESOP_E2_13_Bridge_Zone_Sud" xfId="816" xr:uid="{00000000-0005-0000-0000-000068010000}"/>
    <cellStyle name="c_Actualisation provision contrat déficitaire SNCM 2010 V Def_PAO-CAF-RESOP_E2_2013_03_10_19H" xfId="817" xr:uid="{00000000-0005-0000-0000-000069010000}"/>
    <cellStyle name="c_Actualisation provision contrat déficitaire SNCM 2010 V Def_PAO-CAF-RESOP_E2_2013_03_10_19H_Bridge_Zone_Sud" xfId="818" xr:uid="{00000000-0005-0000-0000-00006A010000}"/>
    <cellStyle name="c_Actualisation provision contrat déficitaire SNCM 2010 V Def_Synthèse_Présentation_conso_retraitée" xfId="819" xr:uid="{00000000-0005-0000-0000-00006B010000}"/>
    <cellStyle name="c_Actualisation provision contrat déficitaire SNCM 2011 V3 30 05 2011" xfId="61" xr:uid="{00000000-0005-0000-0000-00006C010000}"/>
    <cellStyle name="c_Actualisation provision contrat déficitaire SNCM 2011 V3 30 05 2011_B14_E2_2210" xfId="820" xr:uid="{00000000-0005-0000-0000-00006D010000}"/>
    <cellStyle name="c_Actualisation provision contrat déficitaire SNCM 2011 V3 30 05 2011_B14_E2_2210_Bridge_Zone_Sud" xfId="821" xr:uid="{00000000-0005-0000-0000-00006E010000}"/>
    <cellStyle name="c_Actualisation provision contrat déficitaire SNCM 2011 V3 30 05 2011_Bridge_Zone_Sud" xfId="822" xr:uid="{00000000-0005-0000-0000-00006F010000}"/>
    <cellStyle name="c_Actualisation provision contrat déficitaire SNCM 2011 V3 30 05 2011_CAPEM BY COUNTRY" xfId="2961" xr:uid="{00000000-0005-0000-0000-000070010000}"/>
    <cellStyle name="c_Actualisation provision contrat déficitaire SNCM 2011 V3 30 05 2011_Context" xfId="3593" xr:uid="{00000000-0005-0000-0000-000071010000}"/>
    <cellStyle name="c_Actualisation provision contrat déficitaire SNCM 2011 V3 30 05 2011_Country_Top_Adj" xfId="2816" xr:uid="{00000000-0005-0000-0000-000072010000}"/>
    <cellStyle name="c_Actualisation provision contrat déficitaire SNCM 2011 V3 30 05 2011_Country_Top_Adj 2020" xfId="2960" xr:uid="{00000000-0005-0000-0000-000073010000}"/>
    <cellStyle name="c_Actualisation provision contrat déficitaire SNCM 2011 V3 30 05 2011_Cut off 2020-2021" xfId="3845" xr:uid="{00000000-0005-0000-0000-000074010000}"/>
    <cellStyle name="c_Actualisation provision contrat déficitaire SNCM 2011 V3 30 05 2011_focus par entités CAFOPE2AMF" xfId="823" xr:uid="{00000000-0005-0000-0000-000075010000}"/>
    <cellStyle name="c_Actualisation provision contrat déficitaire SNCM 2011 V3 30 05 2011_focus par entités CAFOPE2AMF_Bridge_Zone_Sud" xfId="824" xr:uid="{00000000-0005-0000-0000-000076010000}"/>
    <cellStyle name="c_Actualisation provision contrat déficitaire SNCM 2011 V3 30 05 2011_Maquette PLT" xfId="2962" xr:uid="{00000000-0005-0000-0000-000077010000}"/>
    <cellStyle name="c_Actualisation provision contrat déficitaire SNCM 2011 V3 30 05 2011_Output" xfId="3594" xr:uid="{00000000-0005-0000-0000-000078010000}"/>
    <cellStyle name="c_Actualisation provision contrat déficitaire SNCM 2011 V3 30 05 2011_PAO-CAF-RESOP_04_13_pro_format_variante T1" xfId="825" xr:uid="{00000000-0005-0000-0000-000079010000}"/>
    <cellStyle name="c_Actualisation provision contrat déficitaire SNCM 2011 V3 30 05 2011_PAO-CAF-RESOP_04_13_pro_format_variante T1_Bridge_Zone_Sud" xfId="826" xr:uid="{00000000-0005-0000-0000-00007A010000}"/>
    <cellStyle name="c_Actualisation provision contrat déficitaire SNCM 2011 V3 30 05 2011_PAO-CAF-RESOP_06_13" xfId="827" xr:uid="{00000000-0005-0000-0000-00007B010000}"/>
    <cellStyle name="c_Actualisation provision contrat déficitaire SNCM 2011 V3 30 05 2011_PAO-CAF-RESOP_06_13_Bridge_Zone_Sud" xfId="828" xr:uid="{00000000-0005-0000-0000-00007C010000}"/>
    <cellStyle name="c_Actualisation provision contrat déficitaire SNCM 2011 V3 30 05 2011_PAO-CAF-RESOP_08_13" xfId="829" xr:uid="{00000000-0005-0000-0000-00007D010000}"/>
    <cellStyle name="c_Actualisation provision contrat déficitaire SNCM 2011 V3 30 05 2011_PAO-CAF-RESOP_08_13_Bridge_Zone_Sud" xfId="830" xr:uid="{00000000-0005-0000-0000-00007E010000}"/>
    <cellStyle name="c_Actualisation provision contrat déficitaire SNCM 2011 V3 30 05 2011_PAO-CAF-RESOP_09_13" xfId="831" xr:uid="{00000000-0005-0000-0000-00007F010000}"/>
    <cellStyle name="c_Actualisation provision contrat déficitaire SNCM 2011 V3 30 05 2011_PAO-CAF-RESOP_09_13_Bridge_Zone_Sud" xfId="832" xr:uid="{00000000-0005-0000-0000-000080010000}"/>
    <cellStyle name="c_Actualisation provision contrat déficitaire SNCM 2011 V3 30 05 2011_PAO-CAF-RESOP_09_2013_Zone_IDF (version 2)" xfId="833" xr:uid="{00000000-0005-0000-0000-000081010000}"/>
    <cellStyle name="c_Actualisation provision contrat déficitaire SNCM 2011 V3 30 05 2011_PAO-CAF-RESOP_10_12" xfId="834" xr:uid="{00000000-0005-0000-0000-000082010000}"/>
    <cellStyle name="c_Actualisation provision contrat déficitaire SNCM 2011 V3 30 05 2011_PAO-CAF-RESOP_10_12_Bridge_Zone_Sud" xfId="835" xr:uid="{00000000-0005-0000-0000-000083010000}"/>
    <cellStyle name="c_Actualisation provision contrat déficitaire SNCM 2011 V3 30 05 2011_PAO-CAF-RESOP_10_12_focus par entités CAFOP" xfId="836" xr:uid="{00000000-0005-0000-0000-000084010000}"/>
    <cellStyle name="c_Actualisation provision contrat déficitaire SNCM 2011 V3 30 05 2011_PAO-CAF-RESOP_10_12_focus par entités CAFOP_Bridge_Zone_Sud" xfId="837" xr:uid="{00000000-0005-0000-0000-000085010000}"/>
    <cellStyle name="c_Actualisation provision contrat déficitaire SNCM 2011 V3 30 05 2011_PAO-CAF-RESOP_11_13" xfId="838" xr:uid="{00000000-0005-0000-0000-000086010000}"/>
    <cellStyle name="c_Actualisation provision contrat déficitaire SNCM 2011 V3 30 05 2011_PAO-CAF-RESOP_B13" xfId="839" xr:uid="{00000000-0005-0000-0000-000087010000}"/>
    <cellStyle name="c_Actualisation provision contrat déficitaire SNCM 2011 V3 30 05 2011_PAO-CAF-RESOP_B13_Bridge_Zone_Sud" xfId="840" xr:uid="{00000000-0005-0000-0000-000088010000}"/>
    <cellStyle name="c_Actualisation provision contrat déficitaire SNCM 2011 V3 30 05 2011_PAO-CAF-RESOP_B13_focus par entités CAFOP" xfId="841" xr:uid="{00000000-0005-0000-0000-000089010000}"/>
    <cellStyle name="c_Actualisation provision contrat déficitaire SNCM 2011 V3 30 05 2011_PAO-CAF-RESOP_B13_focus par entités CAFOP_Bridge_Zone_Sud" xfId="842" xr:uid="{00000000-0005-0000-0000-00008A010000}"/>
    <cellStyle name="c_Actualisation provision contrat déficitaire SNCM 2011 V3 30 05 2011_PAO-CAF-RESOP_B2014" xfId="843" xr:uid="{00000000-0005-0000-0000-00008B010000}"/>
    <cellStyle name="c_Actualisation provision contrat déficitaire SNCM 2011 V3 30 05 2011_PAO-CAF-RESOP_B2014_Bridge_Zone_Sud" xfId="844" xr:uid="{00000000-0005-0000-0000-00008C010000}"/>
    <cellStyle name="c_Actualisation provision contrat déficitaire SNCM 2011 V3 30 05 2011_PAO-CAF-RESOP_B2014_v2" xfId="845" xr:uid="{00000000-0005-0000-0000-00008D010000}"/>
    <cellStyle name="c_Actualisation provision contrat déficitaire SNCM 2011 V3 30 05 2011_PAO-CAF-RESOP_E2_13" xfId="846" xr:uid="{00000000-0005-0000-0000-00008E010000}"/>
    <cellStyle name="c_Actualisation provision contrat déficitaire SNCM 2011 V3 30 05 2011_PAO-CAF-RESOP_E2_13_Bridge_Zone_Sud" xfId="847" xr:uid="{00000000-0005-0000-0000-00008F010000}"/>
    <cellStyle name="c_Actualisation provision contrat déficitaire SNCM 2011 V3 30 05 2011_PAO-CAF-RESOP_E2_2013_03_10_19H" xfId="848" xr:uid="{00000000-0005-0000-0000-000090010000}"/>
    <cellStyle name="c_Actualisation provision contrat déficitaire SNCM 2011 V3 30 05 2011_PAO-CAF-RESOP_E2_2013_03_10_19H_Bridge_Zone_Sud" xfId="849" xr:uid="{00000000-0005-0000-0000-000091010000}"/>
    <cellStyle name="c_Actualisation provision contrat déficitaire SNCM 2011 V3 30 05 2011_Synthèse_Présentation_conso_retraitée" xfId="850" xr:uid="{00000000-0005-0000-0000-000092010000}"/>
    <cellStyle name="c_BFR_TD_2014.02" xfId="851" xr:uid="{00000000-0005-0000-0000-000093010000}"/>
    <cellStyle name="c_Bridge_Zone_Nord" xfId="852" xr:uid="{00000000-0005-0000-0000-000094010000}"/>
    <cellStyle name="c_CAPEM BY COUNTRY" xfId="2963" xr:uid="{00000000-0005-0000-0000-000095010000}"/>
    <cellStyle name="c_Context" xfId="3595" xr:uid="{00000000-0005-0000-0000-000096010000}"/>
    <cellStyle name="c_Country_Top_Adj" xfId="2814" xr:uid="{00000000-0005-0000-0000-000097010000}"/>
    <cellStyle name="c_Country_Top_Adj 2020" xfId="2956" xr:uid="{00000000-0005-0000-0000-000098010000}"/>
    <cellStyle name="c_Cut off 2020-2021" xfId="3846" xr:uid="{00000000-0005-0000-0000-000099010000}"/>
    <cellStyle name="c_Grouse+Pelican" xfId="62" xr:uid="{00000000-0005-0000-0000-00009A010000}"/>
    <cellStyle name="c_Grouse+Pelican_CAPEM BY COUNTRY" xfId="2965" xr:uid="{00000000-0005-0000-0000-00009B010000}"/>
    <cellStyle name="c_Grouse+Pelican_Context" xfId="3596" xr:uid="{00000000-0005-0000-0000-00009C010000}"/>
    <cellStyle name="c_Grouse+Pelican_Country_Top_Adj" xfId="2817" xr:uid="{00000000-0005-0000-0000-00009D010000}"/>
    <cellStyle name="c_Grouse+Pelican_Country_Top_Adj 2020" xfId="2964" xr:uid="{00000000-0005-0000-0000-00009E010000}"/>
    <cellStyle name="c_Grouse+Pelican_Cut off 2020-2021" xfId="3847" xr:uid="{00000000-0005-0000-0000-00009F010000}"/>
    <cellStyle name="c_Grouse+Pelican_Maquette PLT" xfId="2966" xr:uid="{00000000-0005-0000-0000-0000A0010000}"/>
    <cellStyle name="c_Grouse+Pelican_Output" xfId="3597" xr:uid="{00000000-0005-0000-0000-0000A1010000}"/>
    <cellStyle name="c_LI819L_B13" xfId="63" xr:uid="{00000000-0005-0000-0000-0000A2010000}"/>
    <cellStyle name="c_LI819L_B13_CAPEM BY COUNTRY" xfId="2968" xr:uid="{00000000-0005-0000-0000-0000A3010000}"/>
    <cellStyle name="c_LI819L_B13_Context" xfId="3598" xr:uid="{00000000-0005-0000-0000-0000A4010000}"/>
    <cellStyle name="c_LI819L_B13_Country_Top_Adj" xfId="2818" xr:uid="{00000000-0005-0000-0000-0000A5010000}"/>
    <cellStyle name="c_LI819L_B13_Country_Top_Adj 2020" xfId="2967" xr:uid="{00000000-0005-0000-0000-0000A6010000}"/>
    <cellStyle name="c_LI819L_B13_Cut off 2020-2021" xfId="3848" xr:uid="{00000000-0005-0000-0000-0000A7010000}"/>
    <cellStyle name="c_LI819L_B13_Maquette PLT" xfId="2969" xr:uid="{00000000-0005-0000-0000-0000A8010000}"/>
    <cellStyle name="c_LI819L_B13_Output" xfId="3599" xr:uid="{00000000-0005-0000-0000-0000A9010000}"/>
    <cellStyle name="c_Macros" xfId="64" xr:uid="{00000000-0005-0000-0000-0000AA010000}"/>
    <cellStyle name="c_Macros (2)" xfId="65" xr:uid="{00000000-0005-0000-0000-0000AB010000}"/>
    <cellStyle name="c_Macros (2)_Actualisation provision contrat déficitaire SNCM 2010 V Def" xfId="66" xr:uid="{00000000-0005-0000-0000-0000AC010000}"/>
    <cellStyle name="c_Macros (2)_Actualisation provision contrat déficitaire SNCM 2010 V Def_B14_E2_2210" xfId="853" xr:uid="{00000000-0005-0000-0000-0000AD010000}"/>
    <cellStyle name="c_Macros (2)_Actualisation provision contrat déficitaire SNCM 2010 V Def_B14_E2_2210_Bridge_Zone_Sud" xfId="854" xr:uid="{00000000-0005-0000-0000-0000AE010000}"/>
    <cellStyle name="c_Macros (2)_Actualisation provision contrat déficitaire SNCM 2010 V Def_Bridge_Zone_Sud" xfId="855" xr:uid="{00000000-0005-0000-0000-0000AF010000}"/>
    <cellStyle name="c_Macros (2)_Actualisation provision contrat déficitaire SNCM 2010 V Def_CAPEM BY COUNTRY" xfId="2973" xr:uid="{00000000-0005-0000-0000-0000B0010000}"/>
    <cellStyle name="c_Macros (2)_Actualisation provision contrat déficitaire SNCM 2010 V Def_Context" xfId="3600" xr:uid="{00000000-0005-0000-0000-0000B1010000}"/>
    <cellStyle name="c_Macros (2)_Actualisation provision contrat déficitaire SNCM 2010 V Def_Country_Top_Adj" xfId="2821" xr:uid="{00000000-0005-0000-0000-0000B2010000}"/>
    <cellStyle name="c_Macros (2)_Actualisation provision contrat déficitaire SNCM 2010 V Def_Country_Top_Adj 2020" xfId="2972" xr:uid="{00000000-0005-0000-0000-0000B3010000}"/>
    <cellStyle name="c_Macros (2)_Actualisation provision contrat déficitaire SNCM 2010 V Def_Cut off 2020-2021" xfId="3849" xr:uid="{00000000-0005-0000-0000-0000B4010000}"/>
    <cellStyle name="c_Macros (2)_Actualisation provision contrat déficitaire SNCM 2010 V Def_focus par entités CAFOPE2AMF" xfId="856" xr:uid="{00000000-0005-0000-0000-0000B5010000}"/>
    <cellStyle name="c_Macros (2)_Actualisation provision contrat déficitaire SNCM 2010 V Def_focus par entités CAFOPE2AMF_Bridge_Zone_Sud" xfId="857" xr:uid="{00000000-0005-0000-0000-0000B6010000}"/>
    <cellStyle name="c_Macros (2)_Actualisation provision contrat déficitaire SNCM 2010 V Def_Maquette PLT" xfId="2974" xr:uid="{00000000-0005-0000-0000-0000B7010000}"/>
    <cellStyle name="c_Macros (2)_Actualisation provision contrat déficitaire SNCM 2010 V Def_Output" xfId="3601" xr:uid="{00000000-0005-0000-0000-0000B8010000}"/>
    <cellStyle name="c_Macros (2)_Actualisation provision contrat déficitaire SNCM 2010 V Def_PAO-CAF-RESOP_04_13_pro_format_variante T1" xfId="858" xr:uid="{00000000-0005-0000-0000-0000B9010000}"/>
    <cellStyle name="c_Macros (2)_Actualisation provision contrat déficitaire SNCM 2010 V Def_PAO-CAF-RESOP_04_13_pro_format_variante T1_Bridge_Zone_Sud" xfId="859" xr:uid="{00000000-0005-0000-0000-0000BA010000}"/>
    <cellStyle name="c_Macros (2)_Actualisation provision contrat déficitaire SNCM 2010 V Def_PAO-CAF-RESOP_06_13" xfId="860" xr:uid="{00000000-0005-0000-0000-0000BB010000}"/>
    <cellStyle name="c_Macros (2)_Actualisation provision contrat déficitaire SNCM 2010 V Def_PAO-CAF-RESOP_06_13_Bridge_Zone_Sud" xfId="861" xr:uid="{00000000-0005-0000-0000-0000BC010000}"/>
    <cellStyle name="c_Macros (2)_Actualisation provision contrat déficitaire SNCM 2010 V Def_PAO-CAF-RESOP_08_13" xfId="862" xr:uid="{00000000-0005-0000-0000-0000BD010000}"/>
    <cellStyle name="c_Macros (2)_Actualisation provision contrat déficitaire SNCM 2010 V Def_PAO-CAF-RESOP_08_13_Bridge_Zone_Sud" xfId="863" xr:uid="{00000000-0005-0000-0000-0000BE010000}"/>
    <cellStyle name="c_Macros (2)_Actualisation provision contrat déficitaire SNCM 2010 V Def_PAO-CAF-RESOP_09_13" xfId="864" xr:uid="{00000000-0005-0000-0000-0000BF010000}"/>
    <cellStyle name="c_Macros (2)_Actualisation provision contrat déficitaire SNCM 2010 V Def_PAO-CAF-RESOP_09_13_Bridge_Zone_Sud" xfId="865" xr:uid="{00000000-0005-0000-0000-0000C0010000}"/>
    <cellStyle name="c_Macros (2)_Actualisation provision contrat déficitaire SNCM 2010 V Def_PAO-CAF-RESOP_09_2013_Zone_IDF (version 2)" xfId="866" xr:uid="{00000000-0005-0000-0000-0000C1010000}"/>
    <cellStyle name="c_Macros (2)_Actualisation provision contrat déficitaire SNCM 2010 V Def_PAO-CAF-RESOP_10_12" xfId="867" xr:uid="{00000000-0005-0000-0000-0000C2010000}"/>
    <cellStyle name="c_Macros (2)_Actualisation provision contrat déficitaire SNCM 2010 V Def_PAO-CAF-RESOP_10_12_Bridge_Zone_Sud" xfId="868" xr:uid="{00000000-0005-0000-0000-0000C3010000}"/>
    <cellStyle name="c_Macros (2)_Actualisation provision contrat déficitaire SNCM 2010 V Def_PAO-CAF-RESOP_10_12_focus par entités CAFOP" xfId="869" xr:uid="{00000000-0005-0000-0000-0000C4010000}"/>
    <cellStyle name="c_Macros (2)_Actualisation provision contrat déficitaire SNCM 2010 V Def_PAO-CAF-RESOP_10_12_focus par entités CAFOP_Bridge_Zone_Sud" xfId="870" xr:uid="{00000000-0005-0000-0000-0000C5010000}"/>
    <cellStyle name="c_Macros (2)_Actualisation provision contrat déficitaire SNCM 2010 V Def_PAO-CAF-RESOP_11_13" xfId="871" xr:uid="{00000000-0005-0000-0000-0000C6010000}"/>
    <cellStyle name="c_Macros (2)_Actualisation provision contrat déficitaire SNCM 2010 V Def_PAO-CAF-RESOP_B13" xfId="872" xr:uid="{00000000-0005-0000-0000-0000C7010000}"/>
    <cellStyle name="c_Macros (2)_Actualisation provision contrat déficitaire SNCM 2010 V Def_PAO-CAF-RESOP_B13_Bridge_Zone_Sud" xfId="873" xr:uid="{00000000-0005-0000-0000-0000C8010000}"/>
    <cellStyle name="c_Macros (2)_Actualisation provision contrat déficitaire SNCM 2010 V Def_PAO-CAF-RESOP_B13_focus par entités CAFOP" xfId="874" xr:uid="{00000000-0005-0000-0000-0000C9010000}"/>
    <cellStyle name="c_Macros (2)_Actualisation provision contrat déficitaire SNCM 2010 V Def_PAO-CAF-RESOP_B13_focus par entités CAFOP_Bridge_Zone_Sud" xfId="875" xr:uid="{00000000-0005-0000-0000-0000CA010000}"/>
    <cellStyle name="c_Macros (2)_Actualisation provision contrat déficitaire SNCM 2010 V Def_PAO-CAF-RESOP_B2014" xfId="876" xr:uid="{00000000-0005-0000-0000-0000CB010000}"/>
    <cellStyle name="c_Macros (2)_Actualisation provision contrat déficitaire SNCM 2010 V Def_PAO-CAF-RESOP_B2014_Bridge_Zone_Sud" xfId="877" xr:uid="{00000000-0005-0000-0000-0000CC010000}"/>
    <cellStyle name="c_Macros (2)_Actualisation provision contrat déficitaire SNCM 2010 V Def_PAO-CAF-RESOP_B2014_v2" xfId="878" xr:uid="{00000000-0005-0000-0000-0000CD010000}"/>
    <cellStyle name="c_Macros (2)_Actualisation provision contrat déficitaire SNCM 2010 V Def_PAO-CAF-RESOP_E2_13" xfId="879" xr:uid="{00000000-0005-0000-0000-0000CE010000}"/>
    <cellStyle name="c_Macros (2)_Actualisation provision contrat déficitaire SNCM 2010 V Def_PAO-CAF-RESOP_E2_13_Bridge_Zone_Sud" xfId="880" xr:uid="{00000000-0005-0000-0000-0000CF010000}"/>
    <cellStyle name="c_Macros (2)_Actualisation provision contrat déficitaire SNCM 2010 V Def_PAO-CAF-RESOP_E2_2013_03_10_19H" xfId="881" xr:uid="{00000000-0005-0000-0000-0000D0010000}"/>
    <cellStyle name="c_Macros (2)_Actualisation provision contrat déficitaire SNCM 2010 V Def_PAO-CAF-RESOP_E2_2013_03_10_19H_Bridge_Zone_Sud" xfId="882" xr:uid="{00000000-0005-0000-0000-0000D1010000}"/>
    <cellStyle name="c_Macros (2)_Actualisation provision contrat déficitaire SNCM 2010 V Def_Synthèse_Présentation_conso_retraitée" xfId="883" xr:uid="{00000000-0005-0000-0000-0000D2010000}"/>
    <cellStyle name="c_Macros (2)_Actualisation provision contrat déficitaire SNCM 2011 V3 30 05 2011" xfId="67" xr:uid="{00000000-0005-0000-0000-0000D3010000}"/>
    <cellStyle name="c_Macros (2)_Actualisation provision contrat déficitaire SNCM 2011 V3 30 05 2011_B14_E2_2210" xfId="884" xr:uid="{00000000-0005-0000-0000-0000D4010000}"/>
    <cellStyle name="c_Macros (2)_Actualisation provision contrat déficitaire SNCM 2011 V3 30 05 2011_B14_E2_2210_Bridge_Zone_Sud" xfId="885" xr:uid="{00000000-0005-0000-0000-0000D5010000}"/>
    <cellStyle name="c_Macros (2)_Actualisation provision contrat déficitaire SNCM 2011 V3 30 05 2011_Bridge_Zone_Sud" xfId="886" xr:uid="{00000000-0005-0000-0000-0000D6010000}"/>
    <cellStyle name="c_Macros (2)_Actualisation provision contrat déficitaire SNCM 2011 V3 30 05 2011_CAPEM BY COUNTRY" xfId="2976" xr:uid="{00000000-0005-0000-0000-0000D7010000}"/>
    <cellStyle name="c_Macros (2)_Actualisation provision contrat déficitaire SNCM 2011 V3 30 05 2011_Context" xfId="3602" xr:uid="{00000000-0005-0000-0000-0000D8010000}"/>
    <cellStyle name="c_Macros (2)_Actualisation provision contrat déficitaire SNCM 2011 V3 30 05 2011_Country_Top_Adj" xfId="2822" xr:uid="{00000000-0005-0000-0000-0000D9010000}"/>
    <cellStyle name="c_Macros (2)_Actualisation provision contrat déficitaire SNCM 2011 V3 30 05 2011_Country_Top_Adj 2020" xfId="2975" xr:uid="{00000000-0005-0000-0000-0000DA010000}"/>
    <cellStyle name="c_Macros (2)_Actualisation provision contrat déficitaire SNCM 2011 V3 30 05 2011_Cut off 2020-2021" xfId="3850" xr:uid="{00000000-0005-0000-0000-0000DB010000}"/>
    <cellStyle name="c_Macros (2)_Actualisation provision contrat déficitaire SNCM 2011 V3 30 05 2011_focus par entités CAFOPE2AMF" xfId="887" xr:uid="{00000000-0005-0000-0000-0000DC010000}"/>
    <cellStyle name="c_Macros (2)_Actualisation provision contrat déficitaire SNCM 2011 V3 30 05 2011_focus par entités CAFOPE2AMF_Bridge_Zone_Sud" xfId="888" xr:uid="{00000000-0005-0000-0000-0000DD010000}"/>
    <cellStyle name="c_Macros (2)_Actualisation provision contrat déficitaire SNCM 2011 V3 30 05 2011_Maquette PLT" xfId="2977" xr:uid="{00000000-0005-0000-0000-0000DE010000}"/>
    <cellStyle name="c_Macros (2)_Actualisation provision contrat déficitaire SNCM 2011 V3 30 05 2011_Output" xfId="3603" xr:uid="{00000000-0005-0000-0000-0000DF010000}"/>
    <cellStyle name="c_Macros (2)_Actualisation provision contrat déficitaire SNCM 2011 V3 30 05 2011_PAO-CAF-RESOP_04_13_pro_format_variante T1" xfId="889" xr:uid="{00000000-0005-0000-0000-0000E0010000}"/>
    <cellStyle name="c_Macros (2)_Actualisation provision contrat déficitaire SNCM 2011 V3 30 05 2011_PAO-CAF-RESOP_04_13_pro_format_variante T1_Bridge_Zone_Sud" xfId="890" xr:uid="{00000000-0005-0000-0000-0000E1010000}"/>
    <cellStyle name="c_Macros (2)_Actualisation provision contrat déficitaire SNCM 2011 V3 30 05 2011_PAO-CAF-RESOP_06_13" xfId="891" xr:uid="{00000000-0005-0000-0000-0000E2010000}"/>
    <cellStyle name="c_Macros (2)_Actualisation provision contrat déficitaire SNCM 2011 V3 30 05 2011_PAO-CAF-RESOP_06_13_Bridge_Zone_Sud" xfId="892" xr:uid="{00000000-0005-0000-0000-0000E3010000}"/>
    <cellStyle name="c_Macros (2)_Actualisation provision contrat déficitaire SNCM 2011 V3 30 05 2011_PAO-CAF-RESOP_08_13" xfId="893" xr:uid="{00000000-0005-0000-0000-0000E4010000}"/>
    <cellStyle name="c_Macros (2)_Actualisation provision contrat déficitaire SNCM 2011 V3 30 05 2011_PAO-CAF-RESOP_08_13_Bridge_Zone_Sud" xfId="894" xr:uid="{00000000-0005-0000-0000-0000E5010000}"/>
    <cellStyle name="c_Macros (2)_Actualisation provision contrat déficitaire SNCM 2011 V3 30 05 2011_PAO-CAF-RESOP_09_13" xfId="895" xr:uid="{00000000-0005-0000-0000-0000E6010000}"/>
    <cellStyle name="c_Macros (2)_Actualisation provision contrat déficitaire SNCM 2011 V3 30 05 2011_PAO-CAF-RESOP_09_13_Bridge_Zone_Sud" xfId="896" xr:uid="{00000000-0005-0000-0000-0000E7010000}"/>
    <cellStyle name="c_Macros (2)_Actualisation provision contrat déficitaire SNCM 2011 V3 30 05 2011_PAO-CAF-RESOP_09_2013_Zone_IDF (version 2)" xfId="897" xr:uid="{00000000-0005-0000-0000-0000E8010000}"/>
    <cellStyle name="c_Macros (2)_Actualisation provision contrat déficitaire SNCM 2011 V3 30 05 2011_PAO-CAF-RESOP_10_12" xfId="898" xr:uid="{00000000-0005-0000-0000-0000E9010000}"/>
    <cellStyle name="c_Macros (2)_Actualisation provision contrat déficitaire SNCM 2011 V3 30 05 2011_PAO-CAF-RESOP_10_12_Bridge_Zone_Sud" xfId="899" xr:uid="{00000000-0005-0000-0000-0000EA010000}"/>
    <cellStyle name="c_Macros (2)_Actualisation provision contrat déficitaire SNCM 2011 V3 30 05 2011_PAO-CAF-RESOP_10_12_focus par entités CAFOP" xfId="900" xr:uid="{00000000-0005-0000-0000-0000EB010000}"/>
    <cellStyle name="c_Macros (2)_Actualisation provision contrat déficitaire SNCM 2011 V3 30 05 2011_PAO-CAF-RESOP_10_12_focus par entités CAFOP_Bridge_Zone_Sud" xfId="901" xr:uid="{00000000-0005-0000-0000-0000EC010000}"/>
    <cellStyle name="c_Macros (2)_Actualisation provision contrat déficitaire SNCM 2011 V3 30 05 2011_PAO-CAF-RESOP_11_13" xfId="902" xr:uid="{00000000-0005-0000-0000-0000ED010000}"/>
    <cellStyle name="c_Macros (2)_Actualisation provision contrat déficitaire SNCM 2011 V3 30 05 2011_PAO-CAF-RESOP_B13" xfId="903" xr:uid="{00000000-0005-0000-0000-0000EE010000}"/>
    <cellStyle name="c_Macros (2)_Actualisation provision contrat déficitaire SNCM 2011 V3 30 05 2011_PAO-CAF-RESOP_B13_Bridge_Zone_Sud" xfId="904" xr:uid="{00000000-0005-0000-0000-0000EF010000}"/>
    <cellStyle name="c_Macros (2)_Actualisation provision contrat déficitaire SNCM 2011 V3 30 05 2011_PAO-CAF-RESOP_B13_focus par entités CAFOP" xfId="905" xr:uid="{00000000-0005-0000-0000-0000F0010000}"/>
    <cellStyle name="c_Macros (2)_Actualisation provision contrat déficitaire SNCM 2011 V3 30 05 2011_PAO-CAF-RESOP_B13_focus par entités CAFOP_Bridge_Zone_Sud" xfId="906" xr:uid="{00000000-0005-0000-0000-0000F1010000}"/>
    <cellStyle name="c_Macros (2)_Actualisation provision contrat déficitaire SNCM 2011 V3 30 05 2011_PAO-CAF-RESOP_B2014" xfId="907" xr:uid="{00000000-0005-0000-0000-0000F2010000}"/>
    <cellStyle name="c_Macros (2)_Actualisation provision contrat déficitaire SNCM 2011 V3 30 05 2011_PAO-CAF-RESOP_B2014_Bridge_Zone_Sud" xfId="908" xr:uid="{00000000-0005-0000-0000-0000F3010000}"/>
    <cellStyle name="c_Macros (2)_Actualisation provision contrat déficitaire SNCM 2011 V3 30 05 2011_PAO-CAF-RESOP_B2014_v2" xfId="909" xr:uid="{00000000-0005-0000-0000-0000F4010000}"/>
    <cellStyle name="c_Macros (2)_Actualisation provision contrat déficitaire SNCM 2011 V3 30 05 2011_PAO-CAF-RESOP_E2_13" xfId="910" xr:uid="{00000000-0005-0000-0000-0000F5010000}"/>
    <cellStyle name="c_Macros (2)_Actualisation provision contrat déficitaire SNCM 2011 V3 30 05 2011_PAO-CAF-RESOP_E2_13_Bridge_Zone_Sud" xfId="911" xr:uid="{00000000-0005-0000-0000-0000F6010000}"/>
    <cellStyle name="c_Macros (2)_Actualisation provision contrat déficitaire SNCM 2011 V3 30 05 2011_PAO-CAF-RESOP_E2_2013_03_10_19H" xfId="912" xr:uid="{00000000-0005-0000-0000-0000F7010000}"/>
    <cellStyle name="c_Macros (2)_Actualisation provision contrat déficitaire SNCM 2011 V3 30 05 2011_PAO-CAF-RESOP_E2_2013_03_10_19H_Bridge_Zone_Sud" xfId="913" xr:uid="{00000000-0005-0000-0000-0000F8010000}"/>
    <cellStyle name="c_Macros (2)_Actualisation provision contrat déficitaire SNCM 2011 V3 30 05 2011_Synthèse_Présentation_conso_retraitée" xfId="914" xr:uid="{00000000-0005-0000-0000-0000F9010000}"/>
    <cellStyle name="c_Macros (2)_BFR_TD_2014.02" xfId="915" xr:uid="{00000000-0005-0000-0000-0000FA010000}"/>
    <cellStyle name="c_Macros (2)_Bridge_Zone_Nord" xfId="916" xr:uid="{00000000-0005-0000-0000-0000FB010000}"/>
    <cellStyle name="c_Macros (2)_CAPEM BY COUNTRY" xfId="2978" xr:uid="{00000000-0005-0000-0000-0000FC010000}"/>
    <cellStyle name="c_Macros (2)_Context" xfId="3604" xr:uid="{00000000-0005-0000-0000-0000FD010000}"/>
    <cellStyle name="c_Macros (2)_Country_Top_Adj" xfId="2820" xr:uid="{00000000-0005-0000-0000-0000FE010000}"/>
    <cellStyle name="c_Macros (2)_Country_Top_Adj 2020" xfId="2971" xr:uid="{00000000-0005-0000-0000-0000FF010000}"/>
    <cellStyle name="c_Macros (2)_Cut off 2020-2021" xfId="3851" xr:uid="{00000000-0005-0000-0000-000000020000}"/>
    <cellStyle name="c_Macros (2)_LI819L_B13" xfId="68" xr:uid="{00000000-0005-0000-0000-000001020000}"/>
    <cellStyle name="c_Macros (2)_LI819L_B13_CAPEM BY COUNTRY" xfId="2980" xr:uid="{00000000-0005-0000-0000-000002020000}"/>
    <cellStyle name="c_Macros (2)_LI819L_B13_Context" xfId="3605" xr:uid="{00000000-0005-0000-0000-000003020000}"/>
    <cellStyle name="c_Macros (2)_LI819L_B13_Country_Top_Adj" xfId="2823" xr:uid="{00000000-0005-0000-0000-000004020000}"/>
    <cellStyle name="c_Macros (2)_LI819L_B13_Country_Top_Adj 2020" xfId="2979" xr:uid="{00000000-0005-0000-0000-000005020000}"/>
    <cellStyle name="c_Macros (2)_LI819L_B13_Cut off 2020-2021" xfId="3852" xr:uid="{00000000-0005-0000-0000-000006020000}"/>
    <cellStyle name="c_Macros (2)_LI819L_B13_Maquette PLT" xfId="2981" xr:uid="{00000000-0005-0000-0000-000007020000}"/>
    <cellStyle name="c_Macros (2)_LI819L_B13_Output" xfId="3606" xr:uid="{00000000-0005-0000-0000-000008020000}"/>
    <cellStyle name="c_Macros (2)_Maquette PLT" xfId="2982" xr:uid="{00000000-0005-0000-0000-000009020000}"/>
    <cellStyle name="c_Macros (2)_Output" xfId="3607" xr:uid="{00000000-0005-0000-0000-00000A020000}"/>
    <cellStyle name="c_Macros (2)_PAO-CAF-RESOP_14_01_13 à 20h" xfId="69" xr:uid="{00000000-0005-0000-0000-00000B020000}"/>
    <cellStyle name="c_Macros (2)_PAO-CAF-RESOP_14_01_13 à 20h_CAPEM BY COUNTRY" xfId="2984" xr:uid="{00000000-0005-0000-0000-00000C020000}"/>
    <cellStyle name="c_Macros (2)_PAO-CAF-RESOP_14_01_13 à 20h_Context" xfId="3608" xr:uid="{00000000-0005-0000-0000-00000D020000}"/>
    <cellStyle name="c_Macros (2)_PAO-CAF-RESOP_14_01_13 à 20h_Country_Top_Adj" xfId="2824" xr:uid="{00000000-0005-0000-0000-00000E020000}"/>
    <cellStyle name="c_Macros (2)_PAO-CAF-RESOP_14_01_13 à 20h_Country_Top_Adj 2020" xfId="2983" xr:uid="{00000000-0005-0000-0000-00000F020000}"/>
    <cellStyle name="c_Macros (2)_PAO-CAF-RESOP_14_01_13 à 20h_Cut off 2020-2021" xfId="3853" xr:uid="{00000000-0005-0000-0000-000010020000}"/>
    <cellStyle name="c_Macros (2)_PAO-CAF-RESOP_14_01_13 à 20h_Maquette PLT" xfId="2985" xr:uid="{00000000-0005-0000-0000-000011020000}"/>
    <cellStyle name="c_Macros (2)_PAO-CAF-RESOP_14_01_13 à 20h_Output" xfId="3609" xr:uid="{00000000-0005-0000-0000-000012020000}"/>
    <cellStyle name="c_Macros (2)_PAO-CAF-RESOP_2014.02" xfId="917" xr:uid="{00000000-0005-0000-0000-000013020000}"/>
    <cellStyle name="c_Macros (2)_PAO-CAF-RESOP_2014.02_Bridge_Zone_Sud" xfId="918" xr:uid="{00000000-0005-0000-0000-000014020000}"/>
    <cellStyle name="c_Macros_Actualisation provision contrat déficitaire SNCM 2010 V Def" xfId="70" xr:uid="{00000000-0005-0000-0000-000015020000}"/>
    <cellStyle name="c_Macros_Actualisation provision contrat déficitaire SNCM 2010 V Def_B14_E2_2210" xfId="919" xr:uid="{00000000-0005-0000-0000-000016020000}"/>
    <cellStyle name="c_Macros_Actualisation provision contrat déficitaire SNCM 2010 V Def_B14_E2_2210_Bridge_Zone_Sud" xfId="920" xr:uid="{00000000-0005-0000-0000-000017020000}"/>
    <cellStyle name="c_Macros_Actualisation provision contrat déficitaire SNCM 2010 V Def_Bridge_Zone_Sud" xfId="921" xr:uid="{00000000-0005-0000-0000-000018020000}"/>
    <cellStyle name="c_Macros_Actualisation provision contrat déficitaire SNCM 2010 V Def_CAPEM BY COUNTRY" xfId="2987" xr:uid="{00000000-0005-0000-0000-000019020000}"/>
    <cellStyle name="c_Macros_Actualisation provision contrat déficitaire SNCM 2010 V Def_Context" xfId="3610" xr:uid="{00000000-0005-0000-0000-00001A020000}"/>
    <cellStyle name="c_Macros_Actualisation provision contrat déficitaire SNCM 2010 V Def_Country_Top_Adj" xfId="2825" xr:uid="{00000000-0005-0000-0000-00001B020000}"/>
    <cellStyle name="c_Macros_Actualisation provision contrat déficitaire SNCM 2010 V Def_Country_Top_Adj 2020" xfId="2986" xr:uid="{00000000-0005-0000-0000-00001C020000}"/>
    <cellStyle name="c_Macros_Actualisation provision contrat déficitaire SNCM 2010 V Def_Cut off 2020-2021" xfId="3854" xr:uid="{00000000-0005-0000-0000-00001D020000}"/>
    <cellStyle name="c_Macros_Actualisation provision contrat déficitaire SNCM 2010 V Def_focus par entités CAFOPE2AMF" xfId="922" xr:uid="{00000000-0005-0000-0000-00001E020000}"/>
    <cellStyle name="c_Macros_Actualisation provision contrat déficitaire SNCM 2010 V Def_focus par entités CAFOPE2AMF_Bridge_Zone_Sud" xfId="923" xr:uid="{00000000-0005-0000-0000-00001F020000}"/>
    <cellStyle name="c_Macros_Actualisation provision contrat déficitaire SNCM 2010 V Def_Maquette PLT" xfId="2988" xr:uid="{00000000-0005-0000-0000-000020020000}"/>
    <cellStyle name="c_Macros_Actualisation provision contrat déficitaire SNCM 2010 V Def_Output" xfId="3611" xr:uid="{00000000-0005-0000-0000-000021020000}"/>
    <cellStyle name="c_Macros_Actualisation provision contrat déficitaire SNCM 2010 V Def_PAO-CAF-RESOP_04_13_pro_format_variante T1" xfId="924" xr:uid="{00000000-0005-0000-0000-000022020000}"/>
    <cellStyle name="c_Macros_Actualisation provision contrat déficitaire SNCM 2010 V Def_PAO-CAF-RESOP_04_13_pro_format_variante T1_Bridge_Zone_Sud" xfId="925" xr:uid="{00000000-0005-0000-0000-000023020000}"/>
    <cellStyle name="c_Macros_Actualisation provision contrat déficitaire SNCM 2010 V Def_PAO-CAF-RESOP_06_13" xfId="926" xr:uid="{00000000-0005-0000-0000-000024020000}"/>
    <cellStyle name="c_Macros_Actualisation provision contrat déficitaire SNCM 2010 V Def_PAO-CAF-RESOP_06_13_Bridge_Zone_Sud" xfId="927" xr:uid="{00000000-0005-0000-0000-000025020000}"/>
    <cellStyle name="c_Macros_Actualisation provision contrat déficitaire SNCM 2010 V Def_PAO-CAF-RESOP_08_13" xfId="928" xr:uid="{00000000-0005-0000-0000-000026020000}"/>
    <cellStyle name="c_Macros_Actualisation provision contrat déficitaire SNCM 2010 V Def_PAO-CAF-RESOP_08_13_Bridge_Zone_Sud" xfId="929" xr:uid="{00000000-0005-0000-0000-000027020000}"/>
    <cellStyle name="c_Macros_Actualisation provision contrat déficitaire SNCM 2010 V Def_PAO-CAF-RESOP_09_13" xfId="930" xr:uid="{00000000-0005-0000-0000-000028020000}"/>
    <cellStyle name="c_Macros_Actualisation provision contrat déficitaire SNCM 2010 V Def_PAO-CAF-RESOP_09_13_Bridge_Zone_Sud" xfId="931" xr:uid="{00000000-0005-0000-0000-000029020000}"/>
    <cellStyle name="c_Macros_Actualisation provision contrat déficitaire SNCM 2010 V Def_PAO-CAF-RESOP_09_2013_Zone_IDF (version 2)" xfId="932" xr:uid="{00000000-0005-0000-0000-00002A020000}"/>
    <cellStyle name="c_Macros_Actualisation provision contrat déficitaire SNCM 2010 V Def_PAO-CAF-RESOP_10_12" xfId="933" xr:uid="{00000000-0005-0000-0000-00002B020000}"/>
    <cellStyle name="c_Macros_Actualisation provision contrat déficitaire SNCM 2010 V Def_PAO-CAF-RESOP_10_12_Bridge_Zone_Sud" xfId="934" xr:uid="{00000000-0005-0000-0000-00002C020000}"/>
    <cellStyle name="c_Macros_Actualisation provision contrat déficitaire SNCM 2010 V Def_PAO-CAF-RESOP_10_12_focus par entités CAFOP" xfId="935" xr:uid="{00000000-0005-0000-0000-00002D020000}"/>
    <cellStyle name="c_Macros_Actualisation provision contrat déficitaire SNCM 2010 V Def_PAO-CAF-RESOP_10_12_focus par entités CAFOP_Bridge_Zone_Sud" xfId="936" xr:uid="{00000000-0005-0000-0000-00002E020000}"/>
    <cellStyle name="c_Macros_Actualisation provision contrat déficitaire SNCM 2010 V Def_PAO-CAF-RESOP_11_13" xfId="937" xr:uid="{00000000-0005-0000-0000-00002F020000}"/>
    <cellStyle name="c_Macros_Actualisation provision contrat déficitaire SNCM 2010 V Def_PAO-CAF-RESOP_B13" xfId="938" xr:uid="{00000000-0005-0000-0000-000030020000}"/>
    <cellStyle name="c_Macros_Actualisation provision contrat déficitaire SNCM 2010 V Def_PAO-CAF-RESOP_B13_Bridge_Zone_Sud" xfId="939" xr:uid="{00000000-0005-0000-0000-000031020000}"/>
    <cellStyle name="c_Macros_Actualisation provision contrat déficitaire SNCM 2010 V Def_PAO-CAF-RESOP_B13_focus par entités CAFOP" xfId="940" xr:uid="{00000000-0005-0000-0000-000032020000}"/>
    <cellStyle name="c_Macros_Actualisation provision contrat déficitaire SNCM 2010 V Def_PAO-CAF-RESOP_B13_focus par entités CAFOP_Bridge_Zone_Sud" xfId="941" xr:uid="{00000000-0005-0000-0000-000033020000}"/>
    <cellStyle name="c_Macros_Actualisation provision contrat déficitaire SNCM 2010 V Def_PAO-CAF-RESOP_B2014" xfId="942" xr:uid="{00000000-0005-0000-0000-000034020000}"/>
    <cellStyle name="c_Macros_Actualisation provision contrat déficitaire SNCM 2010 V Def_PAO-CAF-RESOP_B2014_Bridge_Zone_Sud" xfId="943" xr:uid="{00000000-0005-0000-0000-000035020000}"/>
    <cellStyle name="c_Macros_Actualisation provision contrat déficitaire SNCM 2010 V Def_PAO-CAF-RESOP_B2014_v2" xfId="944" xr:uid="{00000000-0005-0000-0000-000036020000}"/>
    <cellStyle name="c_Macros_Actualisation provision contrat déficitaire SNCM 2010 V Def_PAO-CAF-RESOP_E2_13" xfId="945" xr:uid="{00000000-0005-0000-0000-000037020000}"/>
    <cellStyle name="c_Macros_Actualisation provision contrat déficitaire SNCM 2010 V Def_PAO-CAF-RESOP_E2_13_Bridge_Zone_Sud" xfId="946" xr:uid="{00000000-0005-0000-0000-000038020000}"/>
    <cellStyle name="c_Macros_Actualisation provision contrat déficitaire SNCM 2010 V Def_PAO-CAF-RESOP_E2_2013_03_10_19H" xfId="947" xr:uid="{00000000-0005-0000-0000-000039020000}"/>
    <cellStyle name="c_Macros_Actualisation provision contrat déficitaire SNCM 2010 V Def_PAO-CAF-RESOP_E2_2013_03_10_19H_Bridge_Zone_Sud" xfId="948" xr:uid="{00000000-0005-0000-0000-00003A020000}"/>
    <cellStyle name="c_Macros_Actualisation provision contrat déficitaire SNCM 2010 V Def_Synthèse_Présentation_conso_retraitée" xfId="949" xr:uid="{00000000-0005-0000-0000-00003B020000}"/>
    <cellStyle name="c_Macros_Actualisation provision contrat déficitaire SNCM 2011 V3 30 05 2011" xfId="71" xr:uid="{00000000-0005-0000-0000-00003C020000}"/>
    <cellStyle name="c_Macros_Actualisation provision contrat déficitaire SNCM 2011 V3 30 05 2011_B14_E2_2210" xfId="950" xr:uid="{00000000-0005-0000-0000-00003D020000}"/>
    <cellStyle name="c_Macros_Actualisation provision contrat déficitaire SNCM 2011 V3 30 05 2011_B14_E2_2210_Bridge_Zone_Sud" xfId="951" xr:uid="{00000000-0005-0000-0000-00003E020000}"/>
    <cellStyle name="c_Macros_Actualisation provision contrat déficitaire SNCM 2011 V3 30 05 2011_Bridge_Zone_Sud" xfId="952" xr:uid="{00000000-0005-0000-0000-00003F020000}"/>
    <cellStyle name="c_Macros_Actualisation provision contrat déficitaire SNCM 2011 V3 30 05 2011_CAPEM BY COUNTRY" xfId="2990" xr:uid="{00000000-0005-0000-0000-000040020000}"/>
    <cellStyle name="c_Macros_Actualisation provision contrat déficitaire SNCM 2011 V3 30 05 2011_Context" xfId="3612" xr:uid="{00000000-0005-0000-0000-000041020000}"/>
    <cellStyle name="c_Macros_Actualisation provision contrat déficitaire SNCM 2011 V3 30 05 2011_Country_Top_Adj" xfId="2826" xr:uid="{00000000-0005-0000-0000-000042020000}"/>
    <cellStyle name="c_Macros_Actualisation provision contrat déficitaire SNCM 2011 V3 30 05 2011_Country_Top_Adj 2020" xfId="2989" xr:uid="{00000000-0005-0000-0000-000043020000}"/>
    <cellStyle name="c_Macros_Actualisation provision contrat déficitaire SNCM 2011 V3 30 05 2011_Cut off 2020-2021" xfId="3855" xr:uid="{00000000-0005-0000-0000-000044020000}"/>
    <cellStyle name="c_Macros_Actualisation provision contrat déficitaire SNCM 2011 V3 30 05 2011_focus par entités CAFOPE2AMF" xfId="953" xr:uid="{00000000-0005-0000-0000-000045020000}"/>
    <cellStyle name="c_Macros_Actualisation provision contrat déficitaire SNCM 2011 V3 30 05 2011_focus par entités CAFOPE2AMF_Bridge_Zone_Sud" xfId="954" xr:uid="{00000000-0005-0000-0000-000046020000}"/>
    <cellStyle name="c_Macros_Actualisation provision contrat déficitaire SNCM 2011 V3 30 05 2011_Maquette PLT" xfId="2991" xr:uid="{00000000-0005-0000-0000-000047020000}"/>
    <cellStyle name="c_Macros_Actualisation provision contrat déficitaire SNCM 2011 V3 30 05 2011_Output" xfId="3613" xr:uid="{00000000-0005-0000-0000-000048020000}"/>
    <cellStyle name="c_Macros_Actualisation provision contrat déficitaire SNCM 2011 V3 30 05 2011_PAO-CAF-RESOP_04_13_pro_format_variante T1" xfId="955" xr:uid="{00000000-0005-0000-0000-000049020000}"/>
    <cellStyle name="c_Macros_Actualisation provision contrat déficitaire SNCM 2011 V3 30 05 2011_PAO-CAF-RESOP_04_13_pro_format_variante T1_Bridge_Zone_Sud" xfId="956" xr:uid="{00000000-0005-0000-0000-00004A020000}"/>
    <cellStyle name="c_Macros_Actualisation provision contrat déficitaire SNCM 2011 V3 30 05 2011_PAO-CAF-RESOP_06_13" xfId="957" xr:uid="{00000000-0005-0000-0000-00004B020000}"/>
    <cellStyle name="c_Macros_Actualisation provision contrat déficitaire SNCM 2011 V3 30 05 2011_PAO-CAF-RESOP_06_13_Bridge_Zone_Sud" xfId="958" xr:uid="{00000000-0005-0000-0000-00004C020000}"/>
    <cellStyle name="c_Macros_Actualisation provision contrat déficitaire SNCM 2011 V3 30 05 2011_PAO-CAF-RESOP_08_13" xfId="959" xr:uid="{00000000-0005-0000-0000-00004D020000}"/>
    <cellStyle name="c_Macros_Actualisation provision contrat déficitaire SNCM 2011 V3 30 05 2011_PAO-CAF-RESOP_08_13_Bridge_Zone_Sud" xfId="960" xr:uid="{00000000-0005-0000-0000-00004E020000}"/>
    <cellStyle name="c_Macros_Actualisation provision contrat déficitaire SNCM 2011 V3 30 05 2011_PAO-CAF-RESOP_09_13" xfId="961" xr:uid="{00000000-0005-0000-0000-00004F020000}"/>
    <cellStyle name="c_Macros_Actualisation provision contrat déficitaire SNCM 2011 V3 30 05 2011_PAO-CAF-RESOP_09_13_Bridge_Zone_Sud" xfId="962" xr:uid="{00000000-0005-0000-0000-000050020000}"/>
    <cellStyle name="c_Macros_Actualisation provision contrat déficitaire SNCM 2011 V3 30 05 2011_PAO-CAF-RESOP_09_2013_Zone_IDF (version 2)" xfId="963" xr:uid="{00000000-0005-0000-0000-000051020000}"/>
    <cellStyle name="c_Macros_Actualisation provision contrat déficitaire SNCM 2011 V3 30 05 2011_PAO-CAF-RESOP_10_12" xfId="964" xr:uid="{00000000-0005-0000-0000-000052020000}"/>
    <cellStyle name="c_Macros_Actualisation provision contrat déficitaire SNCM 2011 V3 30 05 2011_PAO-CAF-RESOP_10_12_Bridge_Zone_Sud" xfId="965" xr:uid="{00000000-0005-0000-0000-000053020000}"/>
    <cellStyle name="c_Macros_Actualisation provision contrat déficitaire SNCM 2011 V3 30 05 2011_PAO-CAF-RESOP_10_12_focus par entités CAFOP" xfId="966" xr:uid="{00000000-0005-0000-0000-000054020000}"/>
    <cellStyle name="c_Macros_Actualisation provision contrat déficitaire SNCM 2011 V3 30 05 2011_PAO-CAF-RESOP_10_12_focus par entités CAFOP_Bridge_Zone_Sud" xfId="967" xr:uid="{00000000-0005-0000-0000-000055020000}"/>
    <cellStyle name="c_Macros_Actualisation provision contrat déficitaire SNCM 2011 V3 30 05 2011_PAO-CAF-RESOP_11_13" xfId="968" xr:uid="{00000000-0005-0000-0000-000056020000}"/>
    <cellStyle name="c_Macros_Actualisation provision contrat déficitaire SNCM 2011 V3 30 05 2011_PAO-CAF-RESOP_B13" xfId="969" xr:uid="{00000000-0005-0000-0000-000057020000}"/>
    <cellStyle name="c_Macros_Actualisation provision contrat déficitaire SNCM 2011 V3 30 05 2011_PAO-CAF-RESOP_B13_Bridge_Zone_Sud" xfId="970" xr:uid="{00000000-0005-0000-0000-000058020000}"/>
    <cellStyle name="c_Macros_Actualisation provision contrat déficitaire SNCM 2011 V3 30 05 2011_PAO-CAF-RESOP_B13_focus par entités CAFOP" xfId="971" xr:uid="{00000000-0005-0000-0000-000059020000}"/>
    <cellStyle name="c_Macros_Actualisation provision contrat déficitaire SNCM 2011 V3 30 05 2011_PAO-CAF-RESOP_B13_focus par entités CAFOP_Bridge_Zone_Sud" xfId="972" xr:uid="{00000000-0005-0000-0000-00005A020000}"/>
    <cellStyle name="c_Macros_Actualisation provision contrat déficitaire SNCM 2011 V3 30 05 2011_PAO-CAF-RESOP_B2014" xfId="973" xr:uid="{00000000-0005-0000-0000-00005B020000}"/>
    <cellStyle name="c_Macros_Actualisation provision contrat déficitaire SNCM 2011 V3 30 05 2011_PAO-CAF-RESOP_B2014_Bridge_Zone_Sud" xfId="974" xr:uid="{00000000-0005-0000-0000-00005C020000}"/>
    <cellStyle name="c_Macros_Actualisation provision contrat déficitaire SNCM 2011 V3 30 05 2011_PAO-CAF-RESOP_B2014_v2" xfId="975" xr:uid="{00000000-0005-0000-0000-00005D020000}"/>
    <cellStyle name="c_Macros_Actualisation provision contrat déficitaire SNCM 2011 V3 30 05 2011_PAO-CAF-RESOP_E2_13" xfId="976" xr:uid="{00000000-0005-0000-0000-00005E020000}"/>
    <cellStyle name="c_Macros_Actualisation provision contrat déficitaire SNCM 2011 V3 30 05 2011_PAO-CAF-RESOP_E2_13_Bridge_Zone_Sud" xfId="977" xr:uid="{00000000-0005-0000-0000-00005F020000}"/>
    <cellStyle name="c_Macros_Actualisation provision contrat déficitaire SNCM 2011 V3 30 05 2011_PAO-CAF-RESOP_E2_2013_03_10_19H" xfId="978" xr:uid="{00000000-0005-0000-0000-000060020000}"/>
    <cellStyle name="c_Macros_Actualisation provision contrat déficitaire SNCM 2011 V3 30 05 2011_PAO-CAF-RESOP_E2_2013_03_10_19H_Bridge_Zone_Sud" xfId="979" xr:uid="{00000000-0005-0000-0000-000061020000}"/>
    <cellStyle name="c_Macros_Actualisation provision contrat déficitaire SNCM 2011 V3 30 05 2011_Synthèse_Présentation_conso_retraitée" xfId="980" xr:uid="{00000000-0005-0000-0000-000062020000}"/>
    <cellStyle name="c_Macros_BFR_TD_2014.02" xfId="981" xr:uid="{00000000-0005-0000-0000-000063020000}"/>
    <cellStyle name="c_Macros_Bridge_Zone_Nord" xfId="982" xr:uid="{00000000-0005-0000-0000-000064020000}"/>
    <cellStyle name="c_Macros_CAPEM BY COUNTRY" xfId="2992" xr:uid="{00000000-0005-0000-0000-000065020000}"/>
    <cellStyle name="c_Macros_Context" xfId="3614" xr:uid="{00000000-0005-0000-0000-000066020000}"/>
    <cellStyle name="c_Macros_Country_Top_Adj" xfId="2819" xr:uid="{00000000-0005-0000-0000-000067020000}"/>
    <cellStyle name="c_Macros_Country_Top_Adj 2020" xfId="2970" xr:uid="{00000000-0005-0000-0000-000068020000}"/>
    <cellStyle name="c_Macros_Cut off 2020-2021" xfId="3856" xr:uid="{00000000-0005-0000-0000-000069020000}"/>
    <cellStyle name="c_Macros_LI819L_B13" xfId="72" xr:uid="{00000000-0005-0000-0000-00006A020000}"/>
    <cellStyle name="c_Macros_LI819L_B13_CAPEM BY COUNTRY" xfId="2994" xr:uid="{00000000-0005-0000-0000-00006B020000}"/>
    <cellStyle name="c_Macros_LI819L_B13_Context" xfId="3615" xr:uid="{00000000-0005-0000-0000-00006C020000}"/>
    <cellStyle name="c_Macros_LI819L_B13_Country_Top_Adj" xfId="2827" xr:uid="{00000000-0005-0000-0000-00006D020000}"/>
    <cellStyle name="c_Macros_LI819L_B13_Country_Top_Adj 2020" xfId="2993" xr:uid="{00000000-0005-0000-0000-00006E020000}"/>
    <cellStyle name="c_Macros_LI819L_B13_Cut off 2020-2021" xfId="3857" xr:uid="{00000000-0005-0000-0000-00006F020000}"/>
    <cellStyle name="c_Macros_LI819L_B13_Maquette PLT" xfId="2995" xr:uid="{00000000-0005-0000-0000-000070020000}"/>
    <cellStyle name="c_Macros_LI819L_B13_Output" xfId="3616" xr:uid="{00000000-0005-0000-0000-000071020000}"/>
    <cellStyle name="c_Macros_Maquette PLT" xfId="2996" xr:uid="{00000000-0005-0000-0000-000072020000}"/>
    <cellStyle name="c_Macros_Output" xfId="3617" xr:uid="{00000000-0005-0000-0000-000073020000}"/>
    <cellStyle name="c_Macros_PAO-CAF-RESOP_14_01_13 à 20h" xfId="73" xr:uid="{00000000-0005-0000-0000-000074020000}"/>
    <cellStyle name="c_Macros_PAO-CAF-RESOP_14_01_13 à 20h_CAPEM BY COUNTRY" xfId="2998" xr:uid="{00000000-0005-0000-0000-000075020000}"/>
    <cellStyle name="c_Macros_PAO-CAF-RESOP_14_01_13 à 20h_Context" xfId="3618" xr:uid="{00000000-0005-0000-0000-000076020000}"/>
    <cellStyle name="c_Macros_PAO-CAF-RESOP_14_01_13 à 20h_Country_Top_Adj" xfId="2828" xr:uid="{00000000-0005-0000-0000-000077020000}"/>
    <cellStyle name="c_Macros_PAO-CAF-RESOP_14_01_13 à 20h_Country_Top_Adj 2020" xfId="2997" xr:uid="{00000000-0005-0000-0000-000078020000}"/>
    <cellStyle name="c_Macros_PAO-CAF-RESOP_14_01_13 à 20h_Cut off 2020-2021" xfId="3858" xr:uid="{00000000-0005-0000-0000-000079020000}"/>
    <cellStyle name="c_Macros_PAO-CAF-RESOP_14_01_13 à 20h_Maquette PLT" xfId="2999" xr:uid="{00000000-0005-0000-0000-00007A020000}"/>
    <cellStyle name="c_Macros_PAO-CAF-RESOP_14_01_13 à 20h_Output" xfId="3619" xr:uid="{00000000-0005-0000-0000-00007B020000}"/>
    <cellStyle name="c_Macros_PAO-CAF-RESOP_2014.02" xfId="983" xr:uid="{00000000-0005-0000-0000-00007C020000}"/>
    <cellStyle name="c_Macros_PAO-CAF-RESOP_2014.02_Bridge_Zone_Sud" xfId="984" xr:uid="{00000000-0005-0000-0000-00007D020000}"/>
    <cellStyle name="c_Manager (2)" xfId="74" xr:uid="{00000000-0005-0000-0000-00007E020000}"/>
    <cellStyle name="c_Manager (2)_Actualisation provision contrat déficitaire SNCM 2010 V Def" xfId="75" xr:uid="{00000000-0005-0000-0000-00007F020000}"/>
    <cellStyle name="c_Manager (2)_Actualisation provision contrat déficitaire SNCM 2010 V Def_B14_E2_2210" xfId="985" xr:uid="{00000000-0005-0000-0000-000080020000}"/>
    <cellStyle name="c_Manager (2)_Actualisation provision contrat déficitaire SNCM 2010 V Def_B14_E2_2210_Bridge_Zone_Sud" xfId="986" xr:uid="{00000000-0005-0000-0000-000081020000}"/>
    <cellStyle name="c_Manager (2)_Actualisation provision contrat déficitaire SNCM 2010 V Def_Bridge_Zone_Sud" xfId="987" xr:uid="{00000000-0005-0000-0000-000082020000}"/>
    <cellStyle name="c_Manager (2)_Actualisation provision contrat déficitaire SNCM 2010 V Def_CAPEM BY COUNTRY" xfId="3002" xr:uid="{00000000-0005-0000-0000-000083020000}"/>
    <cellStyle name="c_Manager (2)_Actualisation provision contrat déficitaire SNCM 2010 V Def_Context" xfId="3620" xr:uid="{00000000-0005-0000-0000-000084020000}"/>
    <cellStyle name="c_Manager (2)_Actualisation provision contrat déficitaire SNCM 2010 V Def_Country_Top_Adj" xfId="2830" xr:uid="{00000000-0005-0000-0000-000085020000}"/>
    <cellStyle name="c_Manager (2)_Actualisation provision contrat déficitaire SNCM 2010 V Def_Country_Top_Adj 2020" xfId="3001" xr:uid="{00000000-0005-0000-0000-000086020000}"/>
    <cellStyle name="c_Manager (2)_Actualisation provision contrat déficitaire SNCM 2010 V Def_Cut off 2020-2021" xfId="3859" xr:uid="{00000000-0005-0000-0000-000087020000}"/>
    <cellStyle name="c_Manager (2)_Actualisation provision contrat déficitaire SNCM 2010 V Def_focus par entités CAFOPE2AMF" xfId="988" xr:uid="{00000000-0005-0000-0000-000088020000}"/>
    <cellStyle name="c_Manager (2)_Actualisation provision contrat déficitaire SNCM 2010 V Def_focus par entités CAFOPE2AMF_Bridge_Zone_Sud" xfId="989" xr:uid="{00000000-0005-0000-0000-000089020000}"/>
    <cellStyle name="c_Manager (2)_Actualisation provision contrat déficitaire SNCM 2010 V Def_Maquette PLT" xfId="3003" xr:uid="{00000000-0005-0000-0000-00008A020000}"/>
    <cellStyle name="c_Manager (2)_Actualisation provision contrat déficitaire SNCM 2010 V Def_Output" xfId="3621" xr:uid="{00000000-0005-0000-0000-00008B020000}"/>
    <cellStyle name="c_Manager (2)_Actualisation provision contrat déficitaire SNCM 2010 V Def_PAO-CAF-RESOP_04_13_pro_format_variante T1" xfId="990" xr:uid="{00000000-0005-0000-0000-00008C020000}"/>
    <cellStyle name="c_Manager (2)_Actualisation provision contrat déficitaire SNCM 2010 V Def_PAO-CAF-RESOP_04_13_pro_format_variante T1_Bridge_Zone_Sud" xfId="991" xr:uid="{00000000-0005-0000-0000-00008D020000}"/>
    <cellStyle name="c_Manager (2)_Actualisation provision contrat déficitaire SNCM 2010 V Def_PAO-CAF-RESOP_06_13" xfId="992" xr:uid="{00000000-0005-0000-0000-00008E020000}"/>
    <cellStyle name="c_Manager (2)_Actualisation provision contrat déficitaire SNCM 2010 V Def_PAO-CAF-RESOP_06_13_Bridge_Zone_Sud" xfId="993" xr:uid="{00000000-0005-0000-0000-00008F020000}"/>
    <cellStyle name="c_Manager (2)_Actualisation provision contrat déficitaire SNCM 2010 V Def_PAO-CAF-RESOP_08_13" xfId="994" xr:uid="{00000000-0005-0000-0000-000090020000}"/>
    <cellStyle name="c_Manager (2)_Actualisation provision contrat déficitaire SNCM 2010 V Def_PAO-CAF-RESOP_08_13_Bridge_Zone_Sud" xfId="995" xr:uid="{00000000-0005-0000-0000-000091020000}"/>
    <cellStyle name="c_Manager (2)_Actualisation provision contrat déficitaire SNCM 2010 V Def_PAO-CAF-RESOP_09_13" xfId="996" xr:uid="{00000000-0005-0000-0000-000092020000}"/>
    <cellStyle name="c_Manager (2)_Actualisation provision contrat déficitaire SNCM 2010 V Def_PAO-CAF-RESOP_09_13_Bridge_Zone_Sud" xfId="997" xr:uid="{00000000-0005-0000-0000-000093020000}"/>
    <cellStyle name="c_Manager (2)_Actualisation provision contrat déficitaire SNCM 2010 V Def_PAO-CAF-RESOP_09_2013_Zone_IDF (version 2)" xfId="998" xr:uid="{00000000-0005-0000-0000-000094020000}"/>
    <cellStyle name="c_Manager (2)_Actualisation provision contrat déficitaire SNCM 2010 V Def_PAO-CAF-RESOP_10_12" xfId="999" xr:uid="{00000000-0005-0000-0000-000095020000}"/>
    <cellStyle name="c_Manager (2)_Actualisation provision contrat déficitaire SNCM 2010 V Def_PAO-CAF-RESOP_10_12_Bridge_Zone_Sud" xfId="1000" xr:uid="{00000000-0005-0000-0000-000096020000}"/>
    <cellStyle name="c_Manager (2)_Actualisation provision contrat déficitaire SNCM 2010 V Def_PAO-CAF-RESOP_10_12_focus par entités CAFOP" xfId="1001" xr:uid="{00000000-0005-0000-0000-000097020000}"/>
    <cellStyle name="c_Manager (2)_Actualisation provision contrat déficitaire SNCM 2010 V Def_PAO-CAF-RESOP_10_12_focus par entités CAFOP_Bridge_Zone_Sud" xfId="1002" xr:uid="{00000000-0005-0000-0000-000098020000}"/>
    <cellStyle name="c_Manager (2)_Actualisation provision contrat déficitaire SNCM 2010 V Def_PAO-CAF-RESOP_11_13" xfId="1003" xr:uid="{00000000-0005-0000-0000-000099020000}"/>
    <cellStyle name="c_Manager (2)_Actualisation provision contrat déficitaire SNCM 2010 V Def_PAO-CAF-RESOP_B13" xfId="1004" xr:uid="{00000000-0005-0000-0000-00009A020000}"/>
    <cellStyle name="c_Manager (2)_Actualisation provision contrat déficitaire SNCM 2010 V Def_PAO-CAF-RESOP_B13_Bridge_Zone_Sud" xfId="1005" xr:uid="{00000000-0005-0000-0000-00009B020000}"/>
    <cellStyle name="c_Manager (2)_Actualisation provision contrat déficitaire SNCM 2010 V Def_PAO-CAF-RESOP_B13_focus par entités CAFOP" xfId="1006" xr:uid="{00000000-0005-0000-0000-00009C020000}"/>
    <cellStyle name="c_Manager (2)_Actualisation provision contrat déficitaire SNCM 2010 V Def_PAO-CAF-RESOP_B13_focus par entités CAFOP_Bridge_Zone_Sud" xfId="1007" xr:uid="{00000000-0005-0000-0000-00009D020000}"/>
    <cellStyle name="c_Manager (2)_Actualisation provision contrat déficitaire SNCM 2010 V Def_PAO-CAF-RESOP_B2014" xfId="1008" xr:uid="{00000000-0005-0000-0000-00009E020000}"/>
    <cellStyle name="c_Manager (2)_Actualisation provision contrat déficitaire SNCM 2010 V Def_PAO-CAF-RESOP_B2014_Bridge_Zone_Sud" xfId="1009" xr:uid="{00000000-0005-0000-0000-00009F020000}"/>
    <cellStyle name="c_Manager (2)_Actualisation provision contrat déficitaire SNCM 2010 V Def_PAO-CAF-RESOP_B2014_v2" xfId="1010" xr:uid="{00000000-0005-0000-0000-0000A0020000}"/>
    <cellStyle name="c_Manager (2)_Actualisation provision contrat déficitaire SNCM 2010 V Def_PAO-CAF-RESOP_E2_13" xfId="1011" xr:uid="{00000000-0005-0000-0000-0000A1020000}"/>
    <cellStyle name="c_Manager (2)_Actualisation provision contrat déficitaire SNCM 2010 V Def_PAO-CAF-RESOP_E2_13_Bridge_Zone_Sud" xfId="1012" xr:uid="{00000000-0005-0000-0000-0000A2020000}"/>
    <cellStyle name="c_Manager (2)_Actualisation provision contrat déficitaire SNCM 2010 V Def_PAO-CAF-RESOP_E2_2013_03_10_19H" xfId="1013" xr:uid="{00000000-0005-0000-0000-0000A3020000}"/>
    <cellStyle name="c_Manager (2)_Actualisation provision contrat déficitaire SNCM 2010 V Def_PAO-CAF-RESOP_E2_2013_03_10_19H_Bridge_Zone_Sud" xfId="1014" xr:uid="{00000000-0005-0000-0000-0000A4020000}"/>
    <cellStyle name="c_Manager (2)_Actualisation provision contrat déficitaire SNCM 2010 V Def_Synthèse_Présentation_conso_retraitée" xfId="1015" xr:uid="{00000000-0005-0000-0000-0000A5020000}"/>
    <cellStyle name="c_Manager (2)_Actualisation provision contrat déficitaire SNCM 2011 V3 30 05 2011" xfId="76" xr:uid="{00000000-0005-0000-0000-0000A6020000}"/>
    <cellStyle name="c_Manager (2)_Actualisation provision contrat déficitaire SNCM 2011 V3 30 05 2011_B14_E2_2210" xfId="1016" xr:uid="{00000000-0005-0000-0000-0000A7020000}"/>
    <cellStyle name="c_Manager (2)_Actualisation provision contrat déficitaire SNCM 2011 V3 30 05 2011_B14_E2_2210_Bridge_Zone_Sud" xfId="1017" xr:uid="{00000000-0005-0000-0000-0000A8020000}"/>
    <cellStyle name="c_Manager (2)_Actualisation provision contrat déficitaire SNCM 2011 V3 30 05 2011_Bridge_Zone_Sud" xfId="1018" xr:uid="{00000000-0005-0000-0000-0000A9020000}"/>
    <cellStyle name="c_Manager (2)_Actualisation provision contrat déficitaire SNCM 2011 V3 30 05 2011_CAPEM BY COUNTRY" xfId="3005" xr:uid="{00000000-0005-0000-0000-0000AA020000}"/>
    <cellStyle name="c_Manager (2)_Actualisation provision contrat déficitaire SNCM 2011 V3 30 05 2011_Context" xfId="3622" xr:uid="{00000000-0005-0000-0000-0000AB020000}"/>
    <cellStyle name="c_Manager (2)_Actualisation provision contrat déficitaire SNCM 2011 V3 30 05 2011_Country_Top_Adj" xfId="2831" xr:uid="{00000000-0005-0000-0000-0000AC020000}"/>
    <cellStyle name="c_Manager (2)_Actualisation provision contrat déficitaire SNCM 2011 V3 30 05 2011_Country_Top_Adj 2020" xfId="3004" xr:uid="{00000000-0005-0000-0000-0000AD020000}"/>
    <cellStyle name="c_Manager (2)_Actualisation provision contrat déficitaire SNCM 2011 V3 30 05 2011_Cut off 2020-2021" xfId="3860" xr:uid="{00000000-0005-0000-0000-0000AE020000}"/>
    <cellStyle name="c_Manager (2)_Actualisation provision contrat déficitaire SNCM 2011 V3 30 05 2011_focus par entités CAFOPE2AMF" xfId="1019" xr:uid="{00000000-0005-0000-0000-0000AF020000}"/>
    <cellStyle name="c_Manager (2)_Actualisation provision contrat déficitaire SNCM 2011 V3 30 05 2011_focus par entités CAFOPE2AMF_Bridge_Zone_Sud" xfId="1020" xr:uid="{00000000-0005-0000-0000-0000B0020000}"/>
    <cellStyle name="c_Manager (2)_Actualisation provision contrat déficitaire SNCM 2011 V3 30 05 2011_Maquette PLT" xfId="3006" xr:uid="{00000000-0005-0000-0000-0000B1020000}"/>
    <cellStyle name="c_Manager (2)_Actualisation provision contrat déficitaire SNCM 2011 V3 30 05 2011_Output" xfId="3623" xr:uid="{00000000-0005-0000-0000-0000B2020000}"/>
    <cellStyle name="c_Manager (2)_Actualisation provision contrat déficitaire SNCM 2011 V3 30 05 2011_PAO-CAF-RESOP_04_13_pro_format_variante T1" xfId="1021" xr:uid="{00000000-0005-0000-0000-0000B3020000}"/>
    <cellStyle name="c_Manager (2)_Actualisation provision contrat déficitaire SNCM 2011 V3 30 05 2011_PAO-CAF-RESOP_04_13_pro_format_variante T1_Bridge_Zone_Sud" xfId="1022" xr:uid="{00000000-0005-0000-0000-0000B4020000}"/>
    <cellStyle name="c_Manager (2)_Actualisation provision contrat déficitaire SNCM 2011 V3 30 05 2011_PAO-CAF-RESOP_06_13" xfId="1023" xr:uid="{00000000-0005-0000-0000-0000B5020000}"/>
    <cellStyle name="c_Manager (2)_Actualisation provision contrat déficitaire SNCM 2011 V3 30 05 2011_PAO-CAF-RESOP_06_13_Bridge_Zone_Sud" xfId="1024" xr:uid="{00000000-0005-0000-0000-0000B6020000}"/>
    <cellStyle name="c_Manager (2)_Actualisation provision contrat déficitaire SNCM 2011 V3 30 05 2011_PAO-CAF-RESOP_08_13" xfId="1025" xr:uid="{00000000-0005-0000-0000-0000B7020000}"/>
    <cellStyle name="c_Manager (2)_Actualisation provision contrat déficitaire SNCM 2011 V3 30 05 2011_PAO-CAF-RESOP_08_13_Bridge_Zone_Sud" xfId="1026" xr:uid="{00000000-0005-0000-0000-0000B8020000}"/>
    <cellStyle name="c_Manager (2)_Actualisation provision contrat déficitaire SNCM 2011 V3 30 05 2011_PAO-CAF-RESOP_09_13" xfId="1027" xr:uid="{00000000-0005-0000-0000-0000B9020000}"/>
    <cellStyle name="c_Manager (2)_Actualisation provision contrat déficitaire SNCM 2011 V3 30 05 2011_PAO-CAF-RESOP_09_13_Bridge_Zone_Sud" xfId="1028" xr:uid="{00000000-0005-0000-0000-0000BA020000}"/>
    <cellStyle name="c_Manager (2)_Actualisation provision contrat déficitaire SNCM 2011 V3 30 05 2011_PAO-CAF-RESOP_09_2013_Zone_IDF (version 2)" xfId="1029" xr:uid="{00000000-0005-0000-0000-0000BB020000}"/>
    <cellStyle name="c_Manager (2)_Actualisation provision contrat déficitaire SNCM 2011 V3 30 05 2011_PAO-CAF-RESOP_10_12" xfId="1030" xr:uid="{00000000-0005-0000-0000-0000BC020000}"/>
    <cellStyle name="c_Manager (2)_Actualisation provision contrat déficitaire SNCM 2011 V3 30 05 2011_PAO-CAF-RESOP_10_12_Bridge_Zone_Sud" xfId="1031" xr:uid="{00000000-0005-0000-0000-0000BD020000}"/>
    <cellStyle name="c_Manager (2)_Actualisation provision contrat déficitaire SNCM 2011 V3 30 05 2011_PAO-CAF-RESOP_10_12_focus par entités CAFOP" xfId="1032" xr:uid="{00000000-0005-0000-0000-0000BE020000}"/>
    <cellStyle name="c_Manager (2)_Actualisation provision contrat déficitaire SNCM 2011 V3 30 05 2011_PAO-CAF-RESOP_10_12_focus par entités CAFOP_Bridge_Zone_Sud" xfId="1033" xr:uid="{00000000-0005-0000-0000-0000BF020000}"/>
    <cellStyle name="c_Manager (2)_Actualisation provision contrat déficitaire SNCM 2011 V3 30 05 2011_PAO-CAF-RESOP_11_13" xfId="1034" xr:uid="{00000000-0005-0000-0000-0000C0020000}"/>
    <cellStyle name="c_Manager (2)_Actualisation provision contrat déficitaire SNCM 2011 V3 30 05 2011_PAO-CAF-RESOP_B13" xfId="1035" xr:uid="{00000000-0005-0000-0000-0000C1020000}"/>
    <cellStyle name="c_Manager (2)_Actualisation provision contrat déficitaire SNCM 2011 V3 30 05 2011_PAO-CAF-RESOP_B13_Bridge_Zone_Sud" xfId="1036" xr:uid="{00000000-0005-0000-0000-0000C2020000}"/>
    <cellStyle name="c_Manager (2)_Actualisation provision contrat déficitaire SNCM 2011 V3 30 05 2011_PAO-CAF-RESOP_B13_focus par entités CAFOP" xfId="1037" xr:uid="{00000000-0005-0000-0000-0000C3020000}"/>
    <cellStyle name="c_Manager (2)_Actualisation provision contrat déficitaire SNCM 2011 V3 30 05 2011_PAO-CAF-RESOP_B13_focus par entités CAFOP_Bridge_Zone_Sud" xfId="1038" xr:uid="{00000000-0005-0000-0000-0000C4020000}"/>
    <cellStyle name="c_Manager (2)_Actualisation provision contrat déficitaire SNCM 2011 V3 30 05 2011_PAO-CAF-RESOP_B2014" xfId="1039" xr:uid="{00000000-0005-0000-0000-0000C5020000}"/>
    <cellStyle name="c_Manager (2)_Actualisation provision contrat déficitaire SNCM 2011 V3 30 05 2011_PAO-CAF-RESOP_B2014_Bridge_Zone_Sud" xfId="1040" xr:uid="{00000000-0005-0000-0000-0000C6020000}"/>
    <cellStyle name="c_Manager (2)_Actualisation provision contrat déficitaire SNCM 2011 V3 30 05 2011_PAO-CAF-RESOP_B2014_v2" xfId="1041" xr:uid="{00000000-0005-0000-0000-0000C7020000}"/>
    <cellStyle name="c_Manager (2)_Actualisation provision contrat déficitaire SNCM 2011 V3 30 05 2011_PAO-CAF-RESOP_E2_13" xfId="1042" xr:uid="{00000000-0005-0000-0000-0000C8020000}"/>
    <cellStyle name="c_Manager (2)_Actualisation provision contrat déficitaire SNCM 2011 V3 30 05 2011_PAO-CAF-RESOP_E2_13_Bridge_Zone_Sud" xfId="1043" xr:uid="{00000000-0005-0000-0000-0000C9020000}"/>
    <cellStyle name="c_Manager (2)_Actualisation provision contrat déficitaire SNCM 2011 V3 30 05 2011_PAO-CAF-RESOP_E2_2013_03_10_19H" xfId="1044" xr:uid="{00000000-0005-0000-0000-0000CA020000}"/>
    <cellStyle name="c_Manager (2)_Actualisation provision contrat déficitaire SNCM 2011 V3 30 05 2011_PAO-CAF-RESOP_E2_2013_03_10_19H_Bridge_Zone_Sud" xfId="1045" xr:uid="{00000000-0005-0000-0000-0000CB020000}"/>
    <cellStyle name="c_Manager (2)_Actualisation provision contrat déficitaire SNCM 2011 V3 30 05 2011_Synthèse_Présentation_conso_retraitée" xfId="1046" xr:uid="{00000000-0005-0000-0000-0000CC020000}"/>
    <cellStyle name="c_Manager (2)_BFR_TD_2014.02" xfId="1047" xr:uid="{00000000-0005-0000-0000-0000CD020000}"/>
    <cellStyle name="c_Manager (2)_Bridge_Zone_Nord" xfId="1048" xr:uid="{00000000-0005-0000-0000-0000CE020000}"/>
    <cellStyle name="c_Manager (2)_CAPEM BY COUNTRY" xfId="3007" xr:uid="{00000000-0005-0000-0000-0000CF020000}"/>
    <cellStyle name="c_Manager (2)_Context" xfId="3624" xr:uid="{00000000-0005-0000-0000-0000D0020000}"/>
    <cellStyle name="c_Manager (2)_Country_Top_Adj" xfId="2829" xr:uid="{00000000-0005-0000-0000-0000D1020000}"/>
    <cellStyle name="c_Manager (2)_Country_Top_Adj 2020" xfId="3000" xr:uid="{00000000-0005-0000-0000-0000D2020000}"/>
    <cellStyle name="c_Manager (2)_Cut off 2020-2021" xfId="3861" xr:uid="{00000000-0005-0000-0000-0000D3020000}"/>
    <cellStyle name="c_Manager (2)_LI819L_B13" xfId="77" xr:uid="{00000000-0005-0000-0000-0000D4020000}"/>
    <cellStyle name="c_Manager (2)_LI819L_B13_CAPEM BY COUNTRY" xfId="3009" xr:uid="{00000000-0005-0000-0000-0000D5020000}"/>
    <cellStyle name="c_Manager (2)_LI819L_B13_Context" xfId="3625" xr:uid="{00000000-0005-0000-0000-0000D6020000}"/>
    <cellStyle name="c_Manager (2)_LI819L_B13_Country_Top_Adj" xfId="2832" xr:uid="{00000000-0005-0000-0000-0000D7020000}"/>
    <cellStyle name="c_Manager (2)_LI819L_B13_Country_Top_Adj 2020" xfId="3008" xr:uid="{00000000-0005-0000-0000-0000D8020000}"/>
    <cellStyle name="c_Manager (2)_LI819L_B13_Cut off 2020-2021" xfId="3862" xr:uid="{00000000-0005-0000-0000-0000D9020000}"/>
    <cellStyle name="c_Manager (2)_LI819L_B13_Maquette PLT" xfId="3010" xr:uid="{00000000-0005-0000-0000-0000DA020000}"/>
    <cellStyle name="c_Manager (2)_LI819L_B13_Output" xfId="3626" xr:uid="{00000000-0005-0000-0000-0000DB020000}"/>
    <cellStyle name="c_Manager (2)_Maquette PLT" xfId="3011" xr:uid="{00000000-0005-0000-0000-0000DC020000}"/>
    <cellStyle name="c_Manager (2)_Output" xfId="3627" xr:uid="{00000000-0005-0000-0000-0000DD020000}"/>
    <cellStyle name="c_Manager (2)_PAO-CAF-RESOP_14_01_13 à 20h" xfId="78" xr:uid="{00000000-0005-0000-0000-0000DE020000}"/>
    <cellStyle name="c_Manager (2)_PAO-CAF-RESOP_14_01_13 à 20h_CAPEM BY COUNTRY" xfId="3013" xr:uid="{00000000-0005-0000-0000-0000DF020000}"/>
    <cellStyle name="c_Manager (2)_PAO-CAF-RESOP_14_01_13 à 20h_Context" xfId="3628" xr:uid="{00000000-0005-0000-0000-0000E0020000}"/>
    <cellStyle name="c_Manager (2)_PAO-CAF-RESOP_14_01_13 à 20h_Country_Top_Adj" xfId="2833" xr:uid="{00000000-0005-0000-0000-0000E1020000}"/>
    <cellStyle name="c_Manager (2)_PAO-CAF-RESOP_14_01_13 à 20h_Country_Top_Adj 2020" xfId="3012" xr:uid="{00000000-0005-0000-0000-0000E2020000}"/>
    <cellStyle name="c_Manager (2)_PAO-CAF-RESOP_14_01_13 à 20h_Cut off 2020-2021" xfId="3863" xr:uid="{00000000-0005-0000-0000-0000E3020000}"/>
    <cellStyle name="c_Manager (2)_PAO-CAF-RESOP_14_01_13 à 20h_Maquette PLT" xfId="3014" xr:uid="{00000000-0005-0000-0000-0000E4020000}"/>
    <cellStyle name="c_Manager (2)_PAO-CAF-RESOP_14_01_13 à 20h_Output" xfId="3629" xr:uid="{00000000-0005-0000-0000-0000E5020000}"/>
    <cellStyle name="c_Manager (2)_PAO-CAF-RESOP_2014.02" xfId="1049" xr:uid="{00000000-0005-0000-0000-0000E6020000}"/>
    <cellStyle name="c_Manager (2)_PAO-CAF-RESOP_2014.02_Bridge_Zone_Sud" xfId="1050" xr:uid="{00000000-0005-0000-0000-0000E7020000}"/>
    <cellStyle name="c_Maquette PLT" xfId="3015" xr:uid="{00000000-0005-0000-0000-0000E8020000}"/>
    <cellStyle name="c_Output" xfId="3630" xr:uid="{00000000-0005-0000-0000-0000E9020000}"/>
    <cellStyle name="c_PAO-CAF-RESOP_14_01_13 à 20h" xfId="79" xr:uid="{00000000-0005-0000-0000-0000EA020000}"/>
    <cellStyle name="c_PAO-CAF-RESOP_14_01_13 à 20h_CAPEM BY COUNTRY" xfId="3017" xr:uid="{00000000-0005-0000-0000-0000EB020000}"/>
    <cellStyle name="c_PAO-CAF-RESOP_14_01_13 à 20h_Context" xfId="3631" xr:uid="{00000000-0005-0000-0000-0000EC020000}"/>
    <cellStyle name="c_PAO-CAF-RESOP_14_01_13 à 20h_Country_Top_Adj" xfId="2834" xr:uid="{00000000-0005-0000-0000-0000ED020000}"/>
    <cellStyle name="c_PAO-CAF-RESOP_14_01_13 à 20h_Country_Top_Adj 2020" xfId="3016" xr:uid="{00000000-0005-0000-0000-0000EE020000}"/>
    <cellStyle name="c_PAO-CAF-RESOP_14_01_13 à 20h_Cut off 2020-2021" xfId="3864" xr:uid="{00000000-0005-0000-0000-0000EF020000}"/>
    <cellStyle name="c_PAO-CAF-RESOP_14_01_13 à 20h_Maquette PLT" xfId="3018" xr:uid="{00000000-0005-0000-0000-0000F0020000}"/>
    <cellStyle name="c_PAO-CAF-RESOP_14_01_13 à 20h_Output" xfId="3632" xr:uid="{00000000-0005-0000-0000-0000F1020000}"/>
    <cellStyle name="c_PAO-CAF-RESOP_2014.02" xfId="1051" xr:uid="{00000000-0005-0000-0000-0000F2020000}"/>
    <cellStyle name="c_PAO-CAF-RESOP_2014.02_Bridge_Zone_Sud" xfId="1052" xr:uid="{00000000-0005-0000-0000-0000F3020000}"/>
    <cellStyle name="c0" xfId="80" xr:uid="{00000000-0005-0000-0000-0000F4020000}"/>
    <cellStyle name="cach" xfId="81" xr:uid="{00000000-0005-0000-0000-0000F5020000}"/>
    <cellStyle name="Calcul 2" xfId="1053" xr:uid="{00000000-0005-0000-0000-0000F6020000}"/>
    <cellStyle name="Calculation" xfId="82" xr:uid="{00000000-0005-0000-0000-0000F7020000}"/>
    <cellStyle name="Calculation 2" xfId="572" xr:uid="{00000000-0005-0000-0000-0000F8020000}"/>
    <cellStyle name="Calculation 3" xfId="573" xr:uid="{00000000-0005-0000-0000-0000F9020000}"/>
    <cellStyle name="Calculation 4" xfId="574" xr:uid="{00000000-0005-0000-0000-0000FA020000}"/>
    <cellStyle name="Calculation 5" xfId="575" xr:uid="{00000000-0005-0000-0000-0000FB020000}"/>
    <cellStyle name="Calculation_Action Plan" xfId="3019" xr:uid="{00000000-0005-0000-0000-0000FC020000}"/>
    <cellStyle name="Cellule liée 2" xfId="1054" xr:uid="{00000000-0005-0000-0000-0000FD020000}"/>
    <cellStyle name="Check Cell" xfId="83" xr:uid="{00000000-0005-0000-0000-0000FE020000}"/>
    <cellStyle name="Check Cell 2" xfId="576" xr:uid="{00000000-0005-0000-0000-0000FF020000}"/>
    <cellStyle name="Check Cell 3" xfId="577" xr:uid="{00000000-0005-0000-0000-000000030000}"/>
    <cellStyle name="Check Cell 4" xfId="578" xr:uid="{00000000-0005-0000-0000-000001030000}"/>
    <cellStyle name="Check Cell 5" xfId="579" xr:uid="{00000000-0005-0000-0000-000002030000}"/>
    <cellStyle name="Check Cell 6" xfId="580" xr:uid="{00000000-0005-0000-0000-000003030000}"/>
    <cellStyle name="Check Cell_Context" xfId="3865" xr:uid="{00000000-0005-0000-0000-000004030000}"/>
    <cellStyle name="chiffre" xfId="84" xr:uid="{00000000-0005-0000-0000-000005030000}"/>
    <cellStyle name="co" xfId="85" xr:uid="{00000000-0005-0000-0000-000006030000}"/>
    <cellStyle name="ColumnHeading" xfId="581" xr:uid="{00000000-0005-0000-0000-000007030000}"/>
    <cellStyle name="Comma [1]" xfId="86" xr:uid="{00000000-0005-0000-0000-000008030000}"/>
    <cellStyle name="Comma [2]" xfId="87" xr:uid="{00000000-0005-0000-0000-000009030000}"/>
    <cellStyle name="Comma 2" xfId="582" xr:uid="{00000000-0005-0000-0000-00000A030000}"/>
    <cellStyle name="Comma 3" xfId="583" xr:uid="{00000000-0005-0000-0000-00000B030000}"/>
    <cellStyle name="Comma 4" xfId="88" xr:uid="{00000000-0005-0000-0000-00000C030000}"/>
    <cellStyle name="Comma 5" xfId="89" xr:uid="{00000000-0005-0000-0000-00000D030000}"/>
    <cellStyle name="Comma 6" xfId="584" xr:uid="{00000000-0005-0000-0000-00000E030000}"/>
    <cellStyle name="Comma 7" xfId="585" xr:uid="{00000000-0005-0000-0000-00000F030000}"/>
    <cellStyle name="Comma 8" xfId="586" xr:uid="{00000000-0005-0000-0000-000010030000}"/>
    <cellStyle name="Comma_Axmann Utopia toolbox all_in_one" xfId="90" xr:uid="{00000000-0005-0000-0000-000011030000}"/>
    <cellStyle name="Commentaire" xfId="3020" xr:uid="{00000000-0005-0000-0000-000012030000}"/>
    <cellStyle name="Commentaire 2" xfId="1055" xr:uid="{00000000-0005-0000-0000-000013030000}"/>
    <cellStyle name="Commentaire 3" xfId="1056" xr:uid="{00000000-0005-0000-0000-000014030000}"/>
    <cellStyle name="Commentaire 4" xfId="1057" xr:uid="{00000000-0005-0000-0000-000015030000}"/>
    <cellStyle name="Commentaire_Country_Top_Adj 2020" xfId="3580" xr:uid="{00000000-0005-0000-0000-000016030000}"/>
    <cellStyle name="Currency [1]" xfId="91" xr:uid="{00000000-0005-0000-0000-000017030000}"/>
    <cellStyle name="Currency [2]" xfId="92" xr:uid="{00000000-0005-0000-0000-000018030000}"/>
    <cellStyle name="Currency_Axmann Utopia toolbox all_in_one" xfId="93" xr:uid="{00000000-0005-0000-0000-000019030000}"/>
    <cellStyle name="Currency-Denomination" xfId="94" xr:uid="{00000000-0005-0000-0000-00001A030000}"/>
    <cellStyle name="Dash" xfId="95" xr:uid="{00000000-0005-0000-0000-00001B030000}"/>
    <cellStyle name="Decimal_0dp" xfId="96" xr:uid="{00000000-0005-0000-0000-00001C030000}"/>
    <cellStyle name="Dezimal__Utopia Index Index und Guidance (Deutsch)" xfId="97" xr:uid="{00000000-0005-0000-0000-00001D030000}"/>
    <cellStyle name="Entrée 2" xfId="1058" xr:uid="{00000000-0005-0000-0000-00001E030000}"/>
    <cellStyle name="Euro" xfId="98" xr:uid="{00000000-0005-0000-0000-00001F030000}"/>
    <cellStyle name="Euro 2" xfId="99" xr:uid="{00000000-0005-0000-0000-000020030000}"/>
    <cellStyle name="Euro 3" xfId="1059" xr:uid="{00000000-0005-0000-0000-000021030000}"/>
    <cellStyle name="Euro 3 2" xfId="1060" xr:uid="{00000000-0005-0000-0000-000022030000}"/>
    <cellStyle name="Euro 3_IFRIC 12 classique" xfId="3021" xr:uid="{00000000-0005-0000-0000-000023030000}"/>
    <cellStyle name="Euro_BFR_TD_2014.02" xfId="1061" xr:uid="{00000000-0005-0000-0000-000024030000}"/>
    <cellStyle name="Explanatory Text" xfId="100" xr:uid="{00000000-0005-0000-0000-000025030000}"/>
    <cellStyle name="Explanatory Text 2" xfId="587" xr:uid="{00000000-0005-0000-0000-000026030000}"/>
    <cellStyle name="Explanatory Text 3" xfId="588" xr:uid="{00000000-0005-0000-0000-000027030000}"/>
    <cellStyle name="Explanatory Text 4" xfId="589" xr:uid="{00000000-0005-0000-0000-000028030000}"/>
    <cellStyle name="Explanatory Text 5" xfId="590" xr:uid="{00000000-0005-0000-0000-000029030000}"/>
    <cellStyle name="Explanatory Text 6" xfId="591" xr:uid="{00000000-0005-0000-0000-00002A030000}"/>
    <cellStyle name="Explanatory Text_Context" xfId="3866" xr:uid="{00000000-0005-0000-0000-00002B030000}"/>
    <cellStyle name="EY Narrative text" xfId="101" xr:uid="{00000000-0005-0000-0000-00002C030000}"/>
    <cellStyle name="EY%colcalc" xfId="102" xr:uid="{00000000-0005-0000-0000-00002D030000}"/>
    <cellStyle name="EY%colcalc 2" xfId="103" xr:uid="{00000000-0005-0000-0000-00002E030000}"/>
    <cellStyle name="EY%input" xfId="104" xr:uid="{00000000-0005-0000-0000-00002F030000}"/>
    <cellStyle name="EY%input 2" xfId="105" xr:uid="{00000000-0005-0000-0000-000030030000}"/>
    <cellStyle name="EY%rowcalc" xfId="106" xr:uid="{00000000-0005-0000-0000-000031030000}"/>
    <cellStyle name="EY%rowcalc 2" xfId="107" xr:uid="{00000000-0005-0000-0000-000032030000}"/>
    <cellStyle name="EY0dp" xfId="108" xr:uid="{00000000-0005-0000-0000-000033030000}"/>
    <cellStyle name="EY0dp 2" xfId="109" xr:uid="{00000000-0005-0000-0000-000034030000}"/>
    <cellStyle name="EY1dp" xfId="110" xr:uid="{00000000-0005-0000-0000-000035030000}"/>
    <cellStyle name="EY1dp 2" xfId="111" xr:uid="{00000000-0005-0000-0000-000036030000}"/>
    <cellStyle name="EY2dp" xfId="112" xr:uid="{00000000-0005-0000-0000-000037030000}"/>
    <cellStyle name="EY2dp 2" xfId="113" xr:uid="{00000000-0005-0000-0000-000038030000}"/>
    <cellStyle name="EY3dp" xfId="114" xr:uid="{00000000-0005-0000-0000-000039030000}"/>
    <cellStyle name="EY3dp 2" xfId="115" xr:uid="{00000000-0005-0000-0000-00003A030000}"/>
    <cellStyle name="EYColumnHeading" xfId="116" xr:uid="{00000000-0005-0000-0000-00003B030000}"/>
    <cellStyle name="EYColumnHeading 2" xfId="117" xr:uid="{00000000-0005-0000-0000-00003C030000}"/>
    <cellStyle name="EYColumnHeading 3" xfId="118" xr:uid="{00000000-0005-0000-0000-00003D030000}"/>
    <cellStyle name="EYColumnHeading_Context" xfId="3867" xr:uid="{00000000-0005-0000-0000-00003E030000}"/>
    <cellStyle name="EYColumnHeadingItalic" xfId="119" xr:uid="{00000000-0005-0000-0000-00003F030000}"/>
    <cellStyle name="EYCoverDatabookName" xfId="120" xr:uid="{00000000-0005-0000-0000-000040030000}"/>
    <cellStyle name="EYCoverDate" xfId="121" xr:uid="{00000000-0005-0000-0000-000041030000}"/>
    <cellStyle name="EYCoverDraft" xfId="122" xr:uid="{00000000-0005-0000-0000-000042030000}"/>
    <cellStyle name="EYCoverProjectName" xfId="123" xr:uid="{00000000-0005-0000-0000-000043030000}"/>
    <cellStyle name="EYCurrency" xfId="124" xr:uid="{00000000-0005-0000-0000-000044030000}"/>
    <cellStyle name="EYHeading1" xfId="125" xr:uid="{00000000-0005-0000-0000-000045030000}"/>
    <cellStyle name="EYheading2" xfId="126" xr:uid="{00000000-0005-0000-0000-000046030000}"/>
    <cellStyle name="EYheading3" xfId="127" xr:uid="{00000000-0005-0000-0000-000047030000}"/>
    <cellStyle name="EYNotes" xfId="128" xr:uid="{00000000-0005-0000-0000-000048030000}"/>
    <cellStyle name="EYNotesHeading" xfId="129" xr:uid="{00000000-0005-0000-0000-000049030000}"/>
    <cellStyle name="EYnumber" xfId="130" xr:uid="{00000000-0005-0000-0000-00004A030000}"/>
    <cellStyle name="EYnumber 2" xfId="131" xr:uid="{00000000-0005-0000-0000-00004B030000}"/>
    <cellStyle name="EYSectionHeading" xfId="132" xr:uid="{00000000-0005-0000-0000-00004C030000}"/>
    <cellStyle name="EYSheetHeader1" xfId="133" xr:uid="{00000000-0005-0000-0000-00004D030000}"/>
    <cellStyle name="EYSheetHeading" xfId="134" xr:uid="{00000000-0005-0000-0000-00004E030000}"/>
    <cellStyle name="EYsmallheading" xfId="135" xr:uid="{00000000-0005-0000-0000-00004F030000}"/>
    <cellStyle name="EYSource" xfId="136" xr:uid="{00000000-0005-0000-0000-000050030000}"/>
    <cellStyle name="EYtext" xfId="137" xr:uid="{00000000-0005-0000-0000-000051030000}"/>
    <cellStyle name="EYtext 2" xfId="138" xr:uid="{00000000-0005-0000-0000-000052030000}"/>
    <cellStyle name="EYtext 3" xfId="139" xr:uid="{00000000-0005-0000-0000-000053030000}"/>
    <cellStyle name="EYtext_Context" xfId="3868" xr:uid="{00000000-0005-0000-0000-000054030000}"/>
    <cellStyle name="EYtextbold" xfId="140" xr:uid="{00000000-0005-0000-0000-000055030000}"/>
    <cellStyle name="EYtextbolditalic" xfId="141" xr:uid="{00000000-0005-0000-0000-000056030000}"/>
    <cellStyle name="EYtextitalic" xfId="142" xr:uid="{00000000-0005-0000-0000-000057030000}"/>
    <cellStyle name="Followed Hyperlink" xfId="143" xr:uid="{00000000-0005-0000-0000-000058030000}"/>
    <cellStyle name="Forecast Cell Column Heading" xfId="144" xr:uid="{00000000-0005-0000-0000-000059030000}"/>
    <cellStyle name="FormattingSheetDelimitor" xfId="145" xr:uid="{00000000-0005-0000-0000-00005A030000}"/>
    <cellStyle name="FRxAmtStyle" xfId="146" xr:uid="{00000000-0005-0000-0000-00005B030000}"/>
    <cellStyle name="FRxPcntStyle" xfId="147" xr:uid="{00000000-0005-0000-0000-00005C030000}"/>
    <cellStyle name="Good" xfId="148" xr:uid="{00000000-0005-0000-0000-00005D030000}"/>
    <cellStyle name="Good 2" xfId="592" xr:uid="{00000000-0005-0000-0000-00005E030000}"/>
    <cellStyle name="Good 3" xfId="593" xr:uid="{00000000-0005-0000-0000-00005F030000}"/>
    <cellStyle name="Good 4" xfId="594" xr:uid="{00000000-0005-0000-0000-000060030000}"/>
    <cellStyle name="Good 5" xfId="595" xr:uid="{00000000-0005-0000-0000-000061030000}"/>
    <cellStyle name="Good 6" xfId="596" xr:uid="{00000000-0005-0000-0000-000062030000}"/>
    <cellStyle name="Good_Context" xfId="3869" xr:uid="{00000000-0005-0000-0000-000063030000}"/>
    <cellStyle name="h" xfId="149" xr:uid="{00000000-0005-0000-0000-000064030000}"/>
    <cellStyle name="Heading 1" xfId="150" xr:uid="{00000000-0005-0000-0000-000065030000}"/>
    <cellStyle name="Heading 1 2" xfId="597" xr:uid="{00000000-0005-0000-0000-000066030000}"/>
    <cellStyle name="Heading 1 3" xfId="598" xr:uid="{00000000-0005-0000-0000-000067030000}"/>
    <cellStyle name="Heading 1 4" xfId="599" xr:uid="{00000000-0005-0000-0000-000068030000}"/>
    <cellStyle name="Heading 1 5" xfId="600" xr:uid="{00000000-0005-0000-0000-000069030000}"/>
    <cellStyle name="Heading 1 6" xfId="601" xr:uid="{00000000-0005-0000-0000-00006A030000}"/>
    <cellStyle name="Heading 1_Context" xfId="3870" xr:uid="{00000000-0005-0000-0000-00006B030000}"/>
    <cellStyle name="Heading 2" xfId="151" xr:uid="{00000000-0005-0000-0000-00006C030000}"/>
    <cellStyle name="Heading 2 2" xfId="602" xr:uid="{00000000-0005-0000-0000-00006D030000}"/>
    <cellStyle name="Heading 2 3" xfId="603" xr:uid="{00000000-0005-0000-0000-00006E030000}"/>
    <cellStyle name="Heading 2 4" xfId="604" xr:uid="{00000000-0005-0000-0000-00006F030000}"/>
    <cellStyle name="Heading 2 5" xfId="605" xr:uid="{00000000-0005-0000-0000-000070030000}"/>
    <cellStyle name="Heading 2 6" xfId="606" xr:uid="{00000000-0005-0000-0000-000071030000}"/>
    <cellStyle name="Heading 2_Context" xfId="3871" xr:uid="{00000000-0005-0000-0000-000072030000}"/>
    <cellStyle name="Heading 3" xfId="152" xr:uid="{00000000-0005-0000-0000-000073030000}"/>
    <cellStyle name="Heading 3 2" xfId="607" xr:uid="{00000000-0005-0000-0000-000074030000}"/>
    <cellStyle name="Heading 3 3" xfId="608" xr:uid="{00000000-0005-0000-0000-000075030000}"/>
    <cellStyle name="Heading 3 4" xfId="609" xr:uid="{00000000-0005-0000-0000-000076030000}"/>
    <cellStyle name="Heading 3 5" xfId="610" xr:uid="{00000000-0005-0000-0000-000077030000}"/>
    <cellStyle name="Heading 3 6" xfId="611" xr:uid="{00000000-0005-0000-0000-000078030000}"/>
    <cellStyle name="Heading 3_Context" xfId="3872" xr:uid="{00000000-0005-0000-0000-000079030000}"/>
    <cellStyle name="Heading 4" xfId="153" xr:uid="{00000000-0005-0000-0000-00007A030000}"/>
    <cellStyle name="Heading 4 2" xfId="612" xr:uid="{00000000-0005-0000-0000-00007B030000}"/>
    <cellStyle name="Heading 4 3" xfId="613" xr:uid="{00000000-0005-0000-0000-00007C030000}"/>
    <cellStyle name="Heading 4 4" xfId="614" xr:uid="{00000000-0005-0000-0000-00007D030000}"/>
    <cellStyle name="Heading 4 5" xfId="615" xr:uid="{00000000-0005-0000-0000-00007E030000}"/>
    <cellStyle name="Heading 4 6" xfId="616" xr:uid="{00000000-0005-0000-0000-00007F030000}"/>
    <cellStyle name="Heading 4_Context" xfId="3873" xr:uid="{00000000-0005-0000-0000-000080030000}"/>
    <cellStyle name="Hyperlink" xfId="154" xr:uid="{00000000-0005-0000-0000-000081030000}"/>
    <cellStyle name="Hyperlink 2" xfId="617" xr:uid="{00000000-0005-0000-0000-000082030000}"/>
    <cellStyle name="Hyperlink 3" xfId="618" xr:uid="{00000000-0005-0000-0000-000083030000}"/>
    <cellStyle name="Input" xfId="155" xr:uid="{00000000-0005-0000-0000-000084030000}"/>
    <cellStyle name="Input 2" xfId="156" xr:uid="{00000000-0005-0000-0000-000085030000}"/>
    <cellStyle name="Input 3" xfId="619" xr:uid="{00000000-0005-0000-0000-000086030000}"/>
    <cellStyle name="Input 4" xfId="620" xr:uid="{00000000-0005-0000-0000-000087030000}"/>
    <cellStyle name="Input 5" xfId="621" xr:uid="{00000000-0005-0000-0000-000088030000}"/>
    <cellStyle name="Input_Action Plan" xfId="3022" xr:uid="{00000000-0005-0000-0000-000089030000}"/>
    <cellStyle name="InputBlueFont" xfId="157" xr:uid="{00000000-0005-0000-0000-00008A030000}"/>
    <cellStyle name="InputBlueFontLocked" xfId="158" xr:uid="{00000000-0005-0000-0000-00008B030000}"/>
    <cellStyle name="Insatisfaisant 2" xfId="1062" xr:uid="{00000000-0005-0000-0000-00008C030000}"/>
    <cellStyle name="KPMG Heading 1" xfId="159" xr:uid="{00000000-0005-0000-0000-00008D030000}"/>
    <cellStyle name="KPMG Heading 2" xfId="160" xr:uid="{00000000-0005-0000-0000-00008E030000}"/>
    <cellStyle name="KPMG Heading 3" xfId="161" xr:uid="{00000000-0005-0000-0000-00008F030000}"/>
    <cellStyle name="KPMG Heading 4" xfId="162" xr:uid="{00000000-0005-0000-0000-000090030000}"/>
    <cellStyle name="KPMG Normal" xfId="163" xr:uid="{00000000-0005-0000-0000-000091030000}"/>
    <cellStyle name="KPMG Normal Text" xfId="164" xr:uid="{00000000-0005-0000-0000-000092030000}"/>
    <cellStyle name="KPMG Normal_CAPEM BY COUNTRY" xfId="3023" xr:uid="{00000000-0005-0000-0000-000093030000}"/>
    <cellStyle name="Lien hypertexte 2" xfId="3024" xr:uid="{00000000-0005-0000-0000-000094030000}"/>
    <cellStyle name="Lien hypertexte 3" xfId="622" xr:uid="{00000000-0005-0000-0000-000095030000}"/>
    <cellStyle name="Ligne détail" xfId="623" xr:uid="{00000000-0005-0000-0000-000096030000}"/>
    <cellStyle name="Linked Cell" xfId="165" xr:uid="{00000000-0005-0000-0000-000097030000}"/>
    <cellStyle name="Linked Cell 2" xfId="624" xr:uid="{00000000-0005-0000-0000-000098030000}"/>
    <cellStyle name="Linked Cell 3" xfId="625" xr:uid="{00000000-0005-0000-0000-000099030000}"/>
    <cellStyle name="Linked Cell 4" xfId="626" xr:uid="{00000000-0005-0000-0000-00009A030000}"/>
    <cellStyle name="Linked Cell 5" xfId="627" xr:uid="{00000000-0005-0000-0000-00009B030000}"/>
    <cellStyle name="Linked Cell_Business Review - Saisie" xfId="628" xr:uid="{00000000-0005-0000-0000-00009C030000}"/>
    <cellStyle name="LTM Cell Column Heading" xfId="166" xr:uid="{00000000-0005-0000-0000-00009D030000}"/>
    <cellStyle name="MEV4" xfId="629" xr:uid="{00000000-0005-0000-0000-00009E030000}"/>
    <cellStyle name="MEV5" xfId="630" xr:uid="{00000000-0005-0000-0000-00009F030000}"/>
    <cellStyle name="Milliers 2" xfId="167" xr:uid="{00000000-0005-0000-0000-0000A0030000}"/>
    <cellStyle name="Milliers 2 2" xfId="1063" xr:uid="{00000000-0005-0000-0000-0000A1030000}"/>
    <cellStyle name="Milliers 2_Covenant" xfId="3874" xr:uid="{00000000-0005-0000-0000-0000A2030000}"/>
    <cellStyle name="Milliers 3" xfId="631" xr:uid="{00000000-0005-0000-0000-0000A3030000}"/>
    <cellStyle name="Milliers 4" xfId="632" xr:uid="{00000000-0005-0000-0000-0000A4030000}"/>
    <cellStyle name="Milliers 5" xfId="1064" xr:uid="{00000000-0005-0000-0000-0000A5030000}"/>
    <cellStyle name="Milliers 6" xfId="1065" xr:uid="{00000000-0005-0000-0000-0000A6030000}"/>
    <cellStyle name="Milliers 7" xfId="2937" xr:uid="{00000000-0005-0000-0000-0000A7030000}"/>
    <cellStyle name="Monétaire 2" xfId="1066" xr:uid="{00000000-0005-0000-0000-0000A8030000}"/>
    <cellStyle name="Multiple" xfId="168" xr:uid="{00000000-0005-0000-0000-0000A9030000}"/>
    <cellStyle name="Multiple Cell Column Heading" xfId="169" xr:uid="{00000000-0005-0000-0000-0000AA030000}"/>
    <cellStyle name="N?rmal_la?oux_larou?" xfId="633" xr:uid="{00000000-0005-0000-0000-0000AB030000}"/>
    <cellStyle name="Navadno 2" xfId="170" xr:uid="{00000000-0005-0000-0000-0000AC030000}"/>
    <cellStyle name="Neutral" xfId="171" xr:uid="{00000000-0005-0000-0000-0000AD030000}"/>
    <cellStyle name="Neutral 2" xfId="634" xr:uid="{00000000-0005-0000-0000-0000AE030000}"/>
    <cellStyle name="Neutral 3" xfId="635" xr:uid="{00000000-0005-0000-0000-0000AF030000}"/>
    <cellStyle name="Neutral 4" xfId="636" xr:uid="{00000000-0005-0000-0000-0000B0030000}"/>
    <cellStyle name="Neutral 5" xfId="637" xr:uid="{00000000-0005-0000-0000-0000B1030000}"/>
    <cellStyle name="Neutral 6" xfId="638" xr:uid="{00000000-0005-0000-0000-0000B2030000}"/>
    <cellStyle name="Neutral_Context" xfId="3875" xr:uid="{00000000-0005-0000-0000-0000B3030000}"/>
    <cellStyle name="Neutre 2" xfId="1067" xr:uid="{00000000-0005-0000-0000-0000B4030000}"/>
    <cellStyle name="no" xfId="172" xr:uid="{00000000-0005-0000-0000-0000B5030000}"/>
    <cellStyle name="No-definido" xfId="173" xr:uid="{00000000-0005-0000-0000-0000B6030000}"/>
    <cellStyle name="Non d‚fini" xfId="174" xr:uid="{00000000-0005-0000-0000-0000B7030000}"/>
    <cellStyle name="Non d‚fini 2" xfId="175" xr:uid="{00000000-0005-0000-0000-0000B8030000}"/>
    <cellStyle name="Non d‚fini_Context" xfId="3876" xr:uid="{00000000-0005-0000-0000-0000B9030000}"/>
    <cellStyle name="Norma?_On Hol?" xfId="639" xr:uid="{00000000-0005-0000-0000-0000BA030000}"/>
    <cellStyle name="Normaᷬ_On Holᷤ" xfId="640" xr:uid="{00000000-0005-0000-0000-0000BB030000}"/>
    <cellStyle name="Normaali 2" xfId="3025" xr:uid="{00000000-0005-0000-0000-0000BC030000}"/>
    <cellStyle name="Normaali 2 2" xfId="3026" xr:uid="{00000000-0005-0000-0000-0000BD030000}"/>
    <cellStyle name="Normaali 2 2 2" xfId="3027" xr:uid="{00000000-0005-0000-0000-0000BE030000}"/>
    <cellStyle name="Normaali 2 3" xfId="3028" xr:uid="{00000000-0005-0000-0000-0000BF030000}"/>
    <cellStyle name="Normaali 3" xfId="3029" xr:uid="{00000000-0005-0000-0000-0000C0030000}"/>
    <cellStyle name="Normaali 3 2" xfId="3030" xr:uid="{00000000-0005-0000-0000-0000C1030000}"/>
    <cellStyle name="Normaali 3_Action Plan" xfId="3031" xr:uid="{00000000-0005-0000-0000-0000C2030000}"/>
    <cellStyle name="Normaali 4" xfId="3032" xr:uid="{00000000-0005-0000-0000-0000C3030000}"/>
    <cellStyle name="Normaali 5" xfId="3033" xr:uid="{00000000-0005-0000-0000-0000C4030000}"/>
    <cellStyle name="Normal" xfId="0" builtinId="0"/>
    <cellStyle name="Normal - Style1" xfId="176" xr:uid="{00000000-0005-0000-0000-0000C6030000}"/>
    <cellStyle name="Normal - Style2" xfId="177" xr:uid="{00000000-0005-0000-0000-0000C7030000}"/>
    <cellStyle name="Normal - Style3" xfId="178" xr:uid="{00000000-0005-0000-0000-0000C8030000}"/>
    <cellStyle name="Normal - Style4" xfId="179" xr:uid="{00000000-0005-0000-0000-0000C9030000}"/>
    <cellStyle name="Normal - Style5" xfId="180" xr:uid="{00000000-0005-0000-0000-0000CA030000}"/>
    <cellStyle name="Normal - Style6" xfId="181" xr:uid="{00000000-0005-0000-0000-0000CB030000}"/>
    <cellStyle name="Normal - Style7" xfId="182" xr:uid="{00000000-0005-0000-0000-0000CC030000}"/>
    <cellStyle name="Normal - Style8" xfId="183" xr:uid="{00000000-0005-0000-0000-0000CD030000}"/>
    <cellStyle name="Normal 10" xfId="184" xr:uid="{00000000-0005-0000-0000-0000CE030000}"/>
    <cellStyle name="Normal 10 10" xfId="3877" xr:uid="{00000000-0005-0000-0000-0000CF030000}"/>
    <cellStyle name="Normal 10 2" xfId="185" xr:uid="{00000000-0005-0000-0000-0000D0030000}"/>
    <cellStyle name="Normal 10 2 2" xfId="186" xr:uid="{00000000-0005-0000-0000-0000D1030000}"/>
    <cellStyle name="Normal 10 2 3" xfId="187" xr:uid="{00000000-0005-0000-0000-0000D2030000}"/>
    <cellStyle name="Normal 10 2_CAPEM BY COUNTRY" xfId="3034" xr:uid="{00000000-0005-0000-0000-0000D3030000}"/>
    <cellStyle name="Normal 10 3" xfId="188" xr:uid="{00000000-0005-0000-0000-0000D4030000}"/>
    <cellStyle name="Normal 10 4" xfId="189" xr:uid="{00000000-0005-0000-0000-0000D5030000}"/>
    <cellStyle name="Normal 10 5" xfId="446" xr:uid="{00000000-0005-0000-0000-0000D6030000}"/>
    <cellStyle name="Normal 10_CAPEX" xfId="3035" xr:uid="{00000000-0005-0000-0000-0000D7030000}"/>
    <cellStyle name="Normal 11" xfId="190" xr:uid="{00000000-0005-0000-0000-0000D8030000}"/>
    <cellStyle name="Normal 11 2" xfId="3036" xr:uid="{00000000-0005-0000-0000-0000D9030000}"/>
    <cellStyle name="Normal 11_Context" xfId="3878" xr:uid="{00000000-0005-0000-0000-0000DA030000}"/>
    <cellStyle name="Normal 12" xfId="191" xr:uid="{00000000-0005-0000-0000-0000DB030000}"/>
    <cellStyle name="Normal 13" xfId="192" xr:uid="{00000000-0005-0000-0000-0000DC030000}"/>
    <cellStyle name="Normal 14" xfId="193" xr:uid="{00000000-0005-0000-0000-0000DD030000}"/>
    <cellStyle name="Normal 15" xfId="194" xr:uid="{00000000-0005-0000-0000-0000DE030000}"/>
    <cellStyle name="Normal 15 2" xfId="1068" xr:uid="{00000000-0005-0000-0000-0000DF030000}"/>
    <cellStyle name="Normal 15 2 2" xfId="1069" xr:uid="{00000000-0005-0000-0000-0000E0030000}"/>
    <cellStyle name="Normal 15 2 2_Context" xfId="3880" xr:uid="{00000000-0005-0000-0000-0000E1030000}"/>
    <cellStyle name="Normal 15 2_Action Plan" xfId="3037" xr:uid="{00000000-0005-0000-0000-0000E2030000}"/>
    <cellStyle name="Normal 15_Context" xfId="3879" xr:uid="{00000000-0005-0000-0000-0000E3030000}"/>
    <cellStyle name="Normal 16" xfId="195" xr:uid="{00000000-0005-0000-0000-0000E4030000}"/>
    <cellStyle name="Normal 17" xfId="196" xr:uid="{00000000-0005-0000-0000-0000E5030000}"/>
    <cellStyle name="Normal 18" xfId="197" xr:uid="{00000000-0005-0000-0000-0000E6030000}"/>
    <cellStyle name="Normal 19" xfId="198" xr:uid="{00000000-0005-0000-0000-0000E7030000}"/>
    <cellStyle name="Normal 2" xfId="199" xr:uid="{00000000-0005-0000-0000-0000E8030000}"/>
    <cellStyle name="Normal 2 10" xfId="200" xr:uid="{00000000-0005-0000-0000-0000E9030000}"/>
    <cellStyle name="Normal 2 11" xfId="201" xr:uid="{00000000-0005-0000-0000-0000EA030000}"/>
    <cellStyle name="Normal 2 12" xfId="202" xr:uid="{00000000-0005-0000-0000-0000EB030000}"/>
    <cellStyle name="Normal 2 13" xfId="203" xr:uid="{00000000-0005-0000-0000-0000EC030000}"/>
    <cellStyle name="Normal 2 14" xfId="204" xr:uid="{00000000-0005-0000-0000-0000ED030000}"/>
    <cellStyle name="Normal 2 15" xfId="205" xr:uid="{00000000-0005-0000-0000-0000EE030000}"/>
    <cellStyle name="Normal 2 16" xfId="206" xr:uid="{00000000-0005-0000-0000-0000EF030000}"/>
    <cellStyle name="Normal 2 17" xfId="207" xr:uid="{00000000-0005-0000-0000-0000F0030000}"/>
    <cellStyle name="Normal 2 18" xfId="1070" xr:uid="{00000000-0005-0000-0000-0000F1030000}"/>
    <cellStyle name="Normal 2 19" xfId="1071" xr:uid="{00000000-0005-0000-0000-0000F2030000}"/>
    <cellStyle name="Normal 2 2" xfId="208" xr:uid="{00000000-0005-0000-0000-0000F3030000}"/>
    <cellStyle name="Normal 2 2 2" xfId="1072" xr:uid="{00000000-0005-0000-0000-0000F4030000}"/>
    <cellStyle name="Normal 2 2_CAPEX" xfId="3038" xr:uid="{00000000-0005-0000-0000-0000F5030000}"/>
    <cellStyle name="Normal 2 3" xfId="209" xr:uid="{00000000-0005-0000-0000-0000F6030000}"/>
    <cellStyle name="Normal 2 4" xfId="210" xr:uid="{00000000-0005-0000-0000-0000F7030000}"/>
    <cellStyle name="Normal 2 5" xfId="211" xr:uid="{00000000-0005-0000-0000-0000F8030000}"/>
    <cellStyle name="Normal 2 6" xfId="212" xr:uid="{00000000-0005-0000-0000-0000F9030000}"/>
    <cellStyle name="Normal 2 7" xfId="213" xr:uid="{00000000-0005-0000-0000-0000FA030000}"/>
    <cellStyle name="Normal 2 8" xfId="214" xr:uid="{00000000-0005-0000-0000-0000FB030000}"/>
    <cellStyle name="Normal 2 9" xfId="215" xr:uid="{00000000-0005-0000-0000-0000FC030000}"/>
    <cellStyle name="Normal 2_B14_E2_2210" xfId="1073" xr:uid="{00000000-0005-0000-0000-0000FD030000}"/>
    <cellStyle name="Normal 20" xfId="216" xr:uid="{00000000-0005-0000-0000-0000FE030000}"/>
    <cellStyle name="Normal 21" xfId="217" xr:uid="{00000000-0005-0000-0000-0000FF030000}"/>
    <cellStyle name="Normal 213" xfId="3881" xr:uid="{00000000-0005-0000-0000-000000040000}"/>
    <cellStyle name="Normal 214" xfId="3882" xr:uid="{00000000-0005-0000-0000-000001040000}"/>
    <cellStyle name="Normal 22" xfId="218" xr:uid="{00000000-0005-0000-0000-000002040000}"/>
    <cellStyle name="Normal 23" xfId="219" xr:uid="{00000000-0005-0000-0000-000003040000}"/>
    <cellStyle name="Normal 24" xfId="220" xr:uid="{00000000-0005-0000-0000-000004040000}"/>
    <cellStyle name="Normal 25" xfId="221" xr:uid="{00000000-0005-0000-0000-000005040000}"/>
    <cellStyle name="Normal 26" xfId="222" xr:uid="{00000000-0005-0000-0000-000006040000}"/>
    <cellStyle name="Normal 27" xfId="223" xr:uid="{00000000-0005-0000-0000-000007040000}"/>
    <cellStyle name="Normal 28" xfId="224" xr:uid="{00000000-0005-0000-0000-000008040000}"/>
    <cellStyle name="Normal 28 2" xfId="1074" xr:uid="{00000000-0005-0000-0000-000009040000}"/>
    <cellStyle name="Normal 28_Action Plan" xfId="3039" xr:uid="{00000000-0005-0000-0000-00000A040000}"/>
    <cellStyle name="Normal 29" xfId="225" xr:uid="{00000000-0005-0000-0000-00000B040000}"/>
    <cellStyle name="Normal 29 2" xfId="1075" xr:uid="{00000000-0005-0000-0000-00000C040000}"/>
    <cellStyle name="Normal 29_Action Plan" xfId="3040" xr:uid="{00000000-0005-0000-0000-00000D040000}"/>
    <cellStyle name="Normal 3" xfId="226" xr:uid="{00000000-0005-0000-0000-00000E040000}"/>
    <cellStyle name="Normal 3 10" xfId="227" xr:uid="{00000000-0005-0000-0000-00000F040000}"/>
    <cellStyle name="Normal 3 11" xfId="228" xr:uid="{00000000-0005-0000-0000-000010040000}"/>
    <cellStyle name="Normal 3 12" xfId="229" xr:uid="{00000000-0005-0000-0000-000011040000}"/>
    <cellStyle name="Normal 3 13" xfId="1076" xr:uid="{00000000-0005-0000-0000-000012040000}"/>
    <cellStyle name="Normal 3 14" xfId="1077" xr:uid="{00000000-0005-0000-0000-000013040000}"/>
    <cellStyle name="Normal 3 2" xfId="230" xr:uid="{00000000-0005-0000-0000-000014040000}"/>
    <cellStyle name="Normal 3 2 2" xfId="1078" xr:uid="{00000000-0005-0000-0000-000015040000}"/>
    <cellStyle name="Normal 3 2 2 2 2 2" xfId="3883" xr:uid="{00000000-0005-0000-0000-000016040000}"/>
    <cellStyle name="Normal 3 2 3" xfId="3041" xr:uid="{00000000-0005-0000-0000-000017040000}"/>
    <cellStyle name="Normal 3 2_CAPEX" xfId="3042" xr:uid="{00000000-0005-0000-0000-000018040000}"/>
    <cellStyle name="Normal 3 3" xfId="231" xr:uid="{00000000-0005-0000-0000-000019040000}"/>
    <cellStyle name="Normal 3 4" xfId="232" xr:uid="{00000000-0005-0000-0000-00001A040000}"/>
    <cellStyle name="Normal 3 5" xfId="233" xr:uid="{00000000-0005-0000-0000-00001B040000}"/>
    <cellStyle name="Normal 3 6" xfId="234" xr:uid="{00000000-0005-0000-0000-00001C040000}"/>
    <cellStyle name="Normal 3 7" xfId="235" xr:uid="{00000000-0005-0000-0000-00001D040000}"/>
    <cellStyle name="Normal 3 8" xfId="236" xr:uid="{00000000-0005-0000-0000-00001E040000}"/>
    <cellStyle name="Normal 3 9" xfId="237" xr:uid="{00000000-0005-0000-0000-00001F040000}"/>
    <cellStyle name="Normal 3_0. Investissement" xfId="641" xr:uid="{00000000-0005-0000-0000-000020040000}"/>
    <cellStyle name="Normal 30" xfId="238" xr:uid="{00000000-0005-0000-0000-000021040000}"/>
    <cellStyle name="Normal 30 2" xfId="1079" xr:uid="{00000000-0005-0000-0000-000022040000}"/>
    <cellStyle name="Normal 30 3" xfId="1080" xr:uid="{00000000-0005-0000-0000-000023040000}"/>
    <cellStyle name="Normal 30_Action Plan" xfId="3043" xr:uid="{00000000-0005-0000-0000-000024040000}"/>
    <cellStyle name="Normal 31" xfId="239" xr:uid="{00000000-0005-0000-0000-000025040000}"/>
    <cellStyle name="Normal 32" xfId="240" xr:uid="{00000000-0005-0000-0000-000026040000}"/>
    <cellStyle name="Normal 32 2" xfId="241" xr:uid="{00000000-0005-0000-0000-000027040000}"/>
    <cellStyle name="Normal 32_Action Plan" xfId="3044" xr:uid="{00000000-0005-0000-0000-000028040000}"/>
    <cellStyle name="Normal 33" xfId="242" xr:uid="{00000000-0005-0000-0000-000029040000}"/>
    <cellStyle name="Normal 33 2" xfId="1081" xr:uid="{00000000-0005-0000-0000-00002A040000}"/>
    <cellStyle name="Normal 33_Action Plan" xfId="3045" xr:uid="{00000000-0005-0000-0000-00002B040000}"/>
    <cellStyle name="Normal 34" xfId="243" xr:uid="{00000000-0005-0000-0000-00002C040000}"/>
    <cellStyle name="Normal 35" xfId="445" xr:uid="{00000000-0005-0000-0000-00002D040000}"/>
    <cellStyle name="Normal 35 2" xfId="3885" xr:uid="{00000000-0005-0000-0000-00002E040000}"/>
    <cellStyle name="Normal 35_Context" xfId="3884" xr:uid="{00000000-0005-0000-0000-00002F040000}"/>
    <cellStyle name="Normal 36" xfId="681" xr:uid="{00000000-0005-0000-0000-000030040000}"/>
    <cellStyle name="Normal 37" xfId="1082" xr:uid="{00000000-0005-0000-0000-000031040000}"/>
    <cellStyle name="Normal 38" xfId="1083" xr:uid="{00000000-0005-0000-0000-000032040000}"/>
    <cellStyle name="Normal 38 2" xfId="1084" xr:uid="{00000000-0005-0000-0000-000033040000}"/>
    <cellStyle name="Normal 38 2 2" xfId="1085" xr:uid="{00000000-0005-0000-0000-000034040000}"/>
    <cellStyle name="Normal 38 2_Action Plan" xfId="3046" xr:uid="{00000000-0005-0000-0000-000035040000}"/>
    <cellStyle name="Normal 38_Action Plan" xfId="3047" xr:uid="{00000000-0005-0000-0000-000036040000}"/>
    <cellStyle name="Normal 39" xfId="1086" xr:uid="{00000000-0005-0000-0000-000037040000}"/>
    <cellStyle name="Normal 4" xfId="244" xr:uid="{00000000-0005-0000-0000-000038040000}"/>
    <cellStyle name="Normal 4 2" xfId="245" xr:uid="{00000000-0005-0000-0000-000039040000}"/>
    <cellStyle name="Normal 4 3" xfId="246" xr:uid="{00000000-0005-0000-0000-00003A040000}"/>
    <cellStyle name="Normal 4 5" xfId="3048" xr:uid="{00000000-0005-0000-0000-00003B040000}"/>
    <cellStyle name="Normal 4_B14_E2_2210" xfId="1087" xr:uid="{00000000-0005-0000-0000-00003C040000}"/>
    <cellStyle name="Normal 40" xfId="1088" xr:uid="{00000000-0005-0000-0000-00003D040000}"/>
    <cellStyle name="Normal 41" xfId="1089" xr:uid="{00000000-0005-0000-0000-00003E040000}"/>
    <cellStyle name="Normal 42" xfId="1090" xr:uid="{00000000-0005-0000-0000-00003F040000}"/>
    <cellStyle name="Normal 42 2" xfId="1091" xr:uid="{00000000-0005-0000-0000-000040040000}"/>
    <cellStyle name="Normal 42_Action Plan" xfId="3049" xr:uid="{00000000-0005-0000-0000-000041040000}"/>
    <cellStyle name="Normal 42_Context" xfId="3633" xr:uid="{00000000-0005-0000-0000-000042040000}"/>
    <cellStyle name="Normal 43" xfId="683" xr:uid="{00000000-0005-0000-0000-000043040000}"/>
    <cellStyle name="Normal 43 2" xfId="1092" xr:uid="{00000000-0005-0000-0000-000044040000}"/>
    <cellStyle name="Normal 43 3" xfId="1093" xr:uid="{00000000-0005-0000-0000-000045040000}"/>
    <cellStyle name="Normal 43 4" xfId="1094" xr:uid="{00000000-0005-0000-0000-000046040000}"/>
    <cellStyle name="Normal 43 5" xfId="2936" xr:uid="{00000000-0005-0000-0000-000047040000}"/>
    <cellStyle name="Normal 43_Action Plan" xfId="3050" xr:uid="{00000000-0005-0000-0000-000048040000}"/>
    <cellStyle name="Normal 44" xfId="1095" xr:uid="{00000000-0005-0000-0000-000049040000}"/>
    <cellStyle name="Normal 45" xfId="1096" xr:uid="{00000000-0005-0000-0000-00004A040000}"/>
    <cellStyle name="Normal 45 2" xfId="1097" xr:uid="{00000000-0005-0000-0000-00004B040000}"/>
    <cellStyle name="Normal 45_Action Plan" xfId="3051" xr:uid="{00000000-0005-0000-0000-00004C040000}"/>
    <cellStyle name="Normal 46" xfId="682" xr:uid="{00000000-0005-0000-0000-00004D040000}"/>
    <cellStyle name="Normal 46 2" xfId="1098" xr:uid="{00000000-0005-0000-0000-00004E040000}"/>
    <cellStyle name="Normal 46 2 2" xfId="2938" xr:uid="{00000000-0005-0000-0000-00004F040000}"/>
    <cellStyle name="Normal 46 2_Context" xfId="3886" xr:uid="{00000000-0005-0000-0000-000050040000}"/>
    <cellStyle name="Normal 46_CAPEX" xfId="3052" xr:uid="{00000000-0005-0000-0000-000051040000}"/>
    <cellStyle name="Normal 47" xfId="1099" xr:uid="{00000000-0005-0000-0000-000052040000}"/>
    <cellStyle name="Normal 48" xfId="2808" xr:uid="{00000000-0005-0000-0000-000053040000}"/>
    <cellStyle name="Normal 49" xfId="2939" xr:uid="{00000000-0005-0000-0000-000054040000}"/>
    <cellStyle name="Normal 5" xfId="247" xr:uid="{00000000-0005-0000-0000-000055040000}"/>
    <cellStyle name="Normal 5 2" xfId="248" xr:uid="{00000000-0005-0000-0000-000056040000}"/>
    <cellStyle name="Normal 5_CAPEX" xfId="3053" xr:uid="{00000000-0005-0000-0000-000057040000}"/>
    <cellStyle name="Normal 50" xfId="6251" xr:uid="{00000000-0005-0000-0000-000058040000}"/>
    <cellStyle name="Normal 6" xfId="249" xr:uid="{00000000-0005-0000-0000-000059040000}"/>
    <cellStyle name="Normal 6 2" xfId="250" xr:uid="{00000000-0005-0000-0000-00005A040000}"/>
    <cellStyle name="Normal 6 2 2" xfId="251" xr:uid="{00000000-0005-0000-0000-00005B040000}"/>
    <cellStyle name="Normal 6 2 3" xfId="252" xr:uid="{00000000-0005-0000-0000-00005C040000}"/>
    <cellStyle name="Normal 6 2_CAPEX" xfId="3054" xr:uid="{00000000-0005-0000-0000-00005D040000}"/>
    <cellStyle name="Normal 6 3" xfId="253" xr:uid="{00000000-0005-0000-0000-00005E040000}"/>
    <cellStyle name="Normal 6 4" xfId="254" xr:uid="{00000000-0005-0000-0000-00005F040000}"/>
    <cellStyle name="Normal 6 5" xfId="255" xr:uid="{00000000-0005-0000-0000-000060040000}"/>
    <cellStyle name="Normal 6_0. Investissement" xfId="642" xr:uid="{00000000-0005-0000-0000-000061040000}"/>
    <cellStyle name="Normal 60" xfId="3055" xr:uid="{00000000-0005-0000-0000-000062040000}"/>
    <cellStyle name="Normal 60 2" xfId="3056" xr:uid="{00000000-0005-0000-0000-000063040000}"/>
    <cellStyle name="Normal 60_Action Plan" xfId="3057" xr:uid="{00000000-0005-0000-0000-000064040000}"/>
    <cellStyle name="Normal 62" xfId="1100" xr:uid="{00000000-0005-0000-0000-000065040000}"/>
    <cellStyle name="Normal 7" xfId="256" xr:uid="{00000000-0005-0000-0000-000066040000}"/>
    <cellStyle name="Normal 7 2" xfId="257" xr:uid="{00000000-0005-0000-0000-000067040000}"/>
    <cellStyle name="Normal 7 2 2" xfId="258" xr:uid="{00000000-0005-0000-0000-000068040000}"/>
    <cellStyle name="Normal 7 2 3" xfId="259" xr:uid="{00000000-0005-0000-0000-000069040000}"/>
    <cellStyle name="Normal 7 2_CAPEM BY COUNTRY" xfId="3058" xr:uid="{00000000-0005-0000-0000-00006A040000}"/>
    <cellStyle name="Normal 7 3" xfId="260" xr:uid="{00000000-0005-0000-0000-00006B040000}"/>
    <cellStyle name="Normal 7 4" xfId="261" xr:uid="{00000000-0005-0000-0000-00006C040000}"/>
    <cellStyle name="Normal 7 5" xfId="262" xr:uid="{00000000-0005-0000-0000-00006D040000}"/>
    <cellStyle name="Normal 7_CAPEX" xfId="3059" xr:uid="{00000000-0005-0000-0000-00006E040000}"/>
    <cellStyle name="Normal 8" xfId="263" xr:uid="{00000000-0005-0000-0000-00006F040000}"/>
    <cellStyle name="Normal 8 2" xfId="264" xr:uid="{00000000-0005-0000-0000-000070040000}"/>
    <cellStyle name="Normal 8 2 2" xfId="265" xr:uid="{00000000-0005-0000-0000-000071040000}"/>
    <cellStyle name="Normal 8 2 3" xfId="266" xr:uid="{00000000-0005-0000-0000-000072040000}"/>
    <cellStyle name="Normal 8 2_CAPEM BY COUNTRY" xfId="3060" xr:uid="{00000000-0005-0000-0000-000073040000}"/>
    <cellStyle name="Normal 8 3" xfId="267" xr:uid="{00000000-0005-0000-0000-000074040000}"/>
    <cellStyle name="Normal 8 4" xfId="268" xr:uid="{00000000-0005-0000-0000-000075040000}"/>
    <cellStyle name="Normal 8_CAPEX" xfId="3061" xr:uid="{00000000-0005-0000-0000-000076040000}"/>
    <cellStyle name="Normal 9" xfId="269" xr:uid="{00000000-0005-0000-0000-000077040000}"/>
    <cellStyle name="Normal 9 2" xfId="270" xr:uid="{00000000-0005-0000-0000-000078040000}"/>
    <cellStyle name="Normal 9 2 2" xfId="271" xr:uid="{00000000-0005-0000-0000-000079040000}"/>
    <cellStyle name="Normal 9 2 3" xfId="272" xr:uid="{00000000-0005-0000-0000-00007A040000}"/>
    <cellStyle name="Normal 9 2_CAPEM BY COUNTRY" xfId="3062" xr:uid="{00000000-0005-0000-0000-00007B040000}"/>
    <cellStyle name="Normal 9 3" xfId="273" xr:uid="{00000000-0005-0000-0000-00007C040000}"/>
    <cellStyle name="Normal 9 4" xfId="274" xr:uid="{00000000-0005-0000-0000-00007D040000}"/>
    <cellStyle name="Normal 9_CAPEX" xfId="3063" xr:uid="{00000000-0005-0000-0000-00007E040000}"/>
    <cellStyle name="Normal_Copie de CRD_CRC_domaine TER_ergo" xfId="448" xr:uid="{00000000-0005-0000-0000-00007F040000}"/>
    <cellStyle name="Normal_EBIT_EBITDA  groupe Actual 2003.12" xfId="1" xr:uid="{00000000-0005-0000-0000-000080040000}"/>
    <cellStyle name="Normal_LTP 2010 - analysis v5" xfId="447" xr:uid="{00000000-0005-0000-0000-000081040000}"/>
    <cellStyle name="Note" xfId="275" xr:uid="{00000000-0005-0000-0000-000082040000}"/>
    <cellStyle name="Note 2" xfId="643" xr:uid="{00000000-0005-0000-0000-000083040000}"/>
    <cellStyle name="Note 3" xfId="644" xr:uid="{00000000-0005-0000-0000-000084040000}"/>
    <cellStyle name="Note 4" xfId="645" xr:uid="{00000000-0005-0000-0000-000085040000}"/>
    <cellStyle name="Note 5" xfId="646" xr:uid="{00000000-0005-0000-0000-000086040000}"/>
    <cellStyle name="Note_Action Plan" xfId="3064" xr:uid="{00000000-0005-0000-0000-000087040000}"/>
    <cellStyle name="Notes_multi" xfId="276" xr:uid="{00000000-0005-0000-0000-000088040000}"/>
    <cellStyle name="N䃯rmal_la䇲oux_larou᷸" xfId="647" xr:uid="{00000000-0005-0000-0000-000089040000}"/>
    <cellStyle name="Output" xfId="277" xr:uid="{00000000-0005-0000-0000-00008A040000}"/>
    <cellStyle name="Output 2" xfId="648" xr:uid="{00000000-0005-0000-0000-00008B040000}"/>
    <cellStyle name="Output 3" xfId="649" xr:uid="{00000000-0005-0000-0000-00008C040000}"/>
    <cellStyle name="Output 4" xfId="650" xr:uid="{00000000-0005-0000-0000-00008D040000}"/>
    <cellStyle name="Output 5" xfId="651" xr:uid="{00000000-0005-0000-0000-00008E040000}"/>
    <cellStyle name="Output 6" xfId="652" xr:uid="{00000000-0005-0000-0000-00008F040000}"/>
    <cellStyle name="Output_Action Plan" xfId="3065" xr:uid="{00000000-0005-0000-0000-000090040000}"/>
    <cellStyle name="p" xfId="278" xr:uid="{00000000-0005-0000-0000-000091040000}"/>
    <cellStyle name="p_Actualisation provision contrat déficitaire SNCM 2010 V Def" xfId="279" xr:uid="{00000000-0005-0000-0000-000092040000}"/>
    <cellStyle name="p_Actualisation provision contrat déficitaire SNCM 2010 V Def_B14_E2_2210" xfId="1101" xr:uid="{00000000-0005-0000-0000-000093040000}"/>
    <cellStyle name="p_Actualisation provision contrat déficitaire SNCM 2010 V Def_B14_E2_2210_Bridge_Zone_Sud" xfId="1102" xr:uid="{00000000-0005-0000-0000-000094040000}"/>
    <cellStyle name="p_Actualisation provision contrat déficitaire SNCM 2010 V Def_Bridge_Zone_Sud" xfId="1103" xr:uid="{00000000-0005-0000-0000-000095040000}"/>
    <cellStyle name="p_Actualisation provision contrat déficitaire SNCM 2011 V3 30 05 2011" xfId="280" xr:uid="{00000000-0005-0000-0000-000096040000}"/>
    <cellStyle name="p_Actualisation provision contrat déficitaire SNCM 2011 V3 30 05 2011_B14_E2_2210" xfId="1104" xr:uid="{00000000-0005-0000-0000-000097040000}"/>
    <cellStyle name="p_Actualisation provision contrat déficitaire SNCM 2011 V3 30 05 2011_B14_E2_2210_Bridge_Zone_Sud" xfId="1105" xr:uid="{00000000-0005-0000-0000-000098040000}"/>
    <cellStyle name="p_Actualisation provision contrat déficitaire SNCM 2011 V3 30 05 2011_Bridge_Zone_Sud" xfId="1106" xr:uid="{00000000-0005-0000-0000-000099040000}"/>
    <cellStyle name="p_B14_E2_2210" xfId="1107" xr:uid="{00000000-0005-0000-0000-00009A040000}"/>
    <cellStyle name="p_B14_E2_2210_Bridge_Zone_Sud" xfId="1108" xr:uid="{00000000-0005-0000-0000-00009B040000}"/>
    <cellStyle name="p_Bridge_Zone_Sud" xfId="1109" xr:uid="{00000000-0005-0000-0000-00009C040000}"/>
    <cellStyle name="p_PPA SNCM - présentation CAC 28 06 2011" xfId="281" xr:uid="{00000000-0005-0000-0000-00009D040000}"/>
    <cellStyle name="p_PPA SNCM - présentation CAC 28 06 2011_B14_E2_2210" xfId="1110" xr:uid="{00000000-0005-0000-0000-00009E040000}"/>
    <cellStyle name="p_PPA SNCM - présentation CAC 28 06 2011_B14_E2_2210_Bridge_Zone_Sud" xfId="1111" xr:uid="{00000000-0005-0000-0000-00009F040000}"/>
    <cellStyle name="p_PPA SNCM - présentation CAC 28 06 2011_Bridge_Zone_Sud" xfId="1112" xr:uid="{00000000-0005-0000-0000-0000A0040000}"/>
    <cellStyle name="pb_page_heading_LS" xfId="282" xr:uid="{00000000-0005-0000-0000-0000A1040000}"/>
    <cellStyle name="pe" xfId="283" xr:uid="{00000000-0005-0000-0000-0000A2040000}"/>
    <cellStyle name="per" xfId="284" xr:uid="{00000000-0005-0000-0000-0000A3040000}"/>
    <cellStyle name="Percent [0]" xfId="285" xr:uid="{00000000-0005-0000-0000-0000A4040000}"/>
    <cellStyle name="Percent [1]" xfId="286" xr:uid="{00000000-0005-0000-0000-0000A5040000}"/>
    <cellStyle name="Percent [2]" xfId="287" xr:uid="{00000000-0005-0000-0000-0000A6040000}"/>
    <cellStyle name="Percent 10" xfId="653" xr:uid="{00000000-0005-0000-0000-0000A7040000}"/>
    <cellStyle name="Percent 2" xfId="288" xr:uid="{00000000-0005-0000-0000-0000A8040000}"/>
    <cellStyle name="Percent 2 2" xfId="289" xr:uid="{00000000-0005-0000-0000-0000A9040000}"/>
    <cellStyle name="Percent 3" xfId="654" xr:uid="{00000000-0005-0000-0000-0000AA040000}"/>
    <cellStyle name="Percent 3 2" xfId="3066" xr:uid="{00000000-0005-0000-0000-0000AB040000}"/>
    <cellStyle name="Percent 32" xfId="3067" xr:uid="{00000000-0005-0000-0000-0000AC040000}"/>
    <cellStyle name="Percent 32 3" xfId="3068" xr:uid="{00000000-0005-0000-0000-0000AD040000}"/>
    <cellStyle name="Percent 4" xfId="655" xr:uid="{00000000-0005-0000-0000-0000AE040000}"/>
    <cellStyle name="Percent 5" xfId="656" xr:uid="{00000000-0005-0000-0000-0000AF040000}"/>
    <cellStyle name="Percent 5 2" xfId="657" xr:uid="{00000000-0005-0000-0000-0000B0040000}"/>
    <cellStyle name="Percent 5 3" xfId="658" xr:uid="{00000000-0005-0000-0000-0000B1040000}"/>
    <cellStyle name="Percent 5 4" xfId="659" xr:uid="{00000000-0005-0000-0000-0000B2040000}"/>
    <cellStyle name="Percent 5 5" xfId="660" xr:uid="{00000000-0005-0000-0000-0000B3040000}"/>
    <cellStyle name="Percent 6" xfId="661" xr:uid="{00000000-0005-0000-0000-0000B4040000}"/>
    <cellStyle name="Percent 7" xfId="662" xr:uid="{00000000-0005-0000-0000-0000B5040000}"/>
    <cellStyle name="Percent 8" xfId="663" xr:uid="{00000000-0005-0000-0000-0000B6040000}"/>
    <cellStyle name="Percent 9" xfId="664" xr:uid="{00000000-0005-0000-0000-0000B7040000}"/>
    <cellStyle name="Pound" xfId="290" xr:uid="{00000000-0005-0000-0000-0000B8040000}"/>
    <cellStyle name="Pound [1]" xfId="291" xr:uid="{00000000-0005-0000-0000-0000B9040000}"/>
    <cellStyle name="Pound [2]" xfId="292" xr:uid="{00000000-0005-0000-0000-0000BA040000}"/>
    <cellStyle name="Pound_CAPEM BY COUNTRY" xfId="3069" xr:uid="{00000000-0005-0000-0000-0000BB040000}"/>
    <cellStyle name="Pourcentage" xfId="2807" builtinId="5"/>
    <cellStyle name="Pourcentage 10" xfId="1113" xr:uid="{00000000-0005-0000-0000-0000BD040000}"/>
    <cellStyle name="Pourcentage 11" xfId="1114" xr:uid="{00000000-0005-0000-0000-0000BE040000}"/>
    <cellStyle name="Pourcentage 12" xfId="1115" xr:uid="{00000000-0005-0000-0000-0000BF040000}"/>
    <cellStyle name="Pourcentage 13" xfId="1116" xr:uid="{00000000-0005-0000-0000-0000C0040000}"/>
    <cellStyle name="Pourcentage 14" xfId="1117" xr:uid="{00000000-0005-0000-0000-0000C1040000}"/>
    <cellStyle name="Pourcentage 15" xfId="1118" xr:uid="{00000000-0005-0000-0000-0000C2040000}"/>
    <cellStyle name="Pourcentage 16" xfId="1119" xr:uid="{00000000-0005-0000-0000-0000C3040000}"/>
    <cellStyle name="Pourcentage 17" xfId="1120" xr:uid="{00000000-0005-0000-0000-0000C4040000}"/>
    <cellStyle name="Pourcentage 17 2" xfId="1121" xr:uid="{00000000-0005-0000-0000-0000C5040000}"/>
    <cellStyle name="Pourcentage 18" xfId="1122" xr:uid="{00000000-0005-0000-0000-0000C6040000}"/>
    <cellStyle name="Pourcentage 18 2" xfId="1123" xr:uid="{00000000-0005-0000-0000-0000C7040000}"/>
    <cellStyle name="Pourcentage 19" xfId="1124" xr:uid="{00000000-0005-0000-0000-0000C8040000}"/>
    <cellStyle name="Pourcentage 2" xfId="293" xr:uid="{00000000-0005-0000-0000-0000C9040000}"/>
    <cellStyle name="Pourcentage 2 2" xfId="294" xr:uid="{00000000-0005-0000-0000-0000CA040000}"/>
    <cellStyle name="Pourcentage 2 3" xfId="295" xr:uid="{00000000-0005-0000-0000-0000CB040000}"/>
    <cellStyle name="Pourcentage 2 3 2" xfId="3070" xr:uid="{00000000-0005-0000-0000-0000CC040000}"/>
    <cellStyle name="Pourcentage 2 4" xfId="296" xr:uid="{00000000-0005-0000-0000-0000CD040000}"/>
    <cellStyle name="Pourcentage 2 5" xfId="297" xr:uid="{00000000-0005-0000-0000-0000CE040000}"/>
    <cellStyle name="Pourcentage 2 6" xfId="298" xr:uid="{00000000-0005-0000-0000-0000CF040000}"/>
    <cellStyle name="Pourcentage 2 7" xfId="299" xr:uid="{00000000-0005-0000-0000-0000D0040000}"/>
    <cellStyle name="Pourcentage 2 8" xfId="300" xr:uid="{00000000-0005-0000-0000-0000D1040000}"/>
    <cellStyle name="Pourcentage 3" xfId="301" xr:uid="{00000000-0005-0000-0000-0000D2040000}"/>
    <cellStyle name="Pourcentage 3 2" xfId="1125" xr:uid="{00000000-0005-0000-0000-0000D3040000}"/>
    <cellStyle name="Pourcentage 4" xfId="302" xr:uid="{00000000-0005-0000-0000-0000D4040000}"/>
    <cellStyle name="Pourcentage 4 2" xfId="1126" xr:uid="{00000000-0005-0000-0000-0000D5040000}"/>
    <cellStyle name="Pourcentage 5" xfId="303" xr:uid="{00000000-0005-0000-0000-0000D6040000}"/>
    <cellStyle name="Pourcentage 5 2" xfId="1127" xr:uid="{00000000-0005-0000-0000-0000D7040000}"/>
    <cellStyle name="Pourcentage 6" xfId="1128" xr:uid="{00000000-0005-0000-0000-0000D8040000}"/>
    <cellStyle name="Pourcentage 6 2" xfId="1129" xr:uid="{00000000-0005-0000-0000-0000D9040000}"/>
    <cellStyle name="Pourcentage 7" xfId="1130" xr:uid="{00000000-0005-0000-0000-0000DA040000}"/>
    <cellStyle name="Pourcentage 8" xfId="1131" xr:uid="{00000000-0005-0000-0000-0000DB040000}"/>
    <cellStyle name="Pourcentage 8 2" xfId="1132" xr:uid="{00000000-0005-0000-0000-0000DC040000}"/>
    <cellStyle name="Pourcentage 9" xfId="1133" xr:uid="{00000000-0005-0000-0000-0000DD040000}"/>
    <cellStyle name="Prosenttia 10" xfId="3071" xr:uid="{00000000-0005-0000-0000-0000DE040000}"/>
    <cellStyle name="Prosenttia 2" xfId="3072" xr:uid="{00000000-0005-0000-0000-0000DF040000}"/>
    <cellStyle name="ptit" xfId="304" xr:uid="{00000000-0005-0000-0000-0000E0040000}"/>
    <cellStyle name="rat" xfId="305" xr:uid="{00000000-0005-0000-0000-0000E1040000}"/>
    <cellStyle name="rate" xfId="306" xr:uid="{00000000-0005-0000-0000-0000E2040000}"/>
    <cellStyle name="ratio" xfId="307" xr:uid="{00000000-0005-0000-0000-0000E3040000}"/>
    <cellStyle name="s" xfId="308" xr:uid="{00000000-0005-0000-0000-0000E4040000}"/>
    <cellStyle name="s_Actualisation provision contrat déficitaire SNCM 2010 V Def" xfId="309" xr:uid="{00000000-0005-0000-0000-0000E5040000}"/>
    <cellStyle name="s_Actualisation provision contrat déficitaire SNCM 2010 V Def_B14_E2_2210" xfId="1134" xr:uid="{00000000-0005-0000-0000-0000E6040000}"/>
    <cellStyle name="s_Actualisation provision contrat déficitaire SNCM 2010 V Def_B14_E2_2210_Bridge_Zone_Sud" xfId="1135" xr:uid="{00000000-0005-0000-0000-0000E7040000}"/>
    <cellStyle name="s_Actualisation provision contrat déficitaire SNCM 2010 V Def_B14_E2_2210_Bridge_Zone_Sud_Context" xfId="3890" xr:uid="{00000000-0005-0000-0000-0000E8040000}"/>
    <cellStyle name="s_Actualisation provision contrat déficitaire SNCM 2010 V Def_B14_E2_2210_Context" xfId="3889" xr:uid="{00000000-0005-0000-0000-0000E9040000}"/>
    <cellStyle name="s_Actualisation provision contrat déficitaire SNCM 2010 V Def_Bridge_Zone_Sud" xfId="1136" xr:uid="{00000000-0005-0000-0000-0000EA040000}"/>
    <cellStyle name="s_Actualisation provision contrat déficitaire SNCM 2010 V Def_Bridge_Zone_Sud_Context" xfId="3891" xr:uid="{00000000-0005-0000-0000-0000EB040000}"/>
    <cellStyle name="s_Actualisation provision contrat déficitaire SNCM 2010 V Def_CAPEM BY COUNTRY" xfId="3075" xr:uid="{00000000-0005-0000-0000-0000EC040000}"/>
    <cellStyle name="s_Actualisation provision contrat déficitaire SNCM 2010 V Def_CAPEM BY COUNTRY_Context" xfId="3892" xr:uid="{00000000-0005-0000-0000-0000ED040000}"/>
    <cellStyle name="s_Actualisation provision contrat déficitaire SNCM 2010 V Def_Context" xfId="3634" xr:uid="{00000000-0005-0000-0000-0000EE040000}"/>
    <cellStyle name="s_Actualisation provision contrat déficitaire SNCM 2010 V Def_Context_1" xfId="3888" xr:uid="{00000000-0005-0000-0000-0000EF040000}"/>
    <cellStyle name="s_Actualisation provision contrat déficitaire SNCM 2010 V Def_Context_Context" xfId="3893" xr:uid="{00000000-0005-0000-0000-0000F0040000}"/>
    <cellStyle name="s_Actualisation provision contrat déficitaire SNCM 2010 V Def_Country_Top_Adj" xfId="2836" xr:uid="{00000000-0005-0000-0000-0000F1040000}"/>
    <cellStyle name="s_Actualisation provision contrat déficitaire SNCM 2010 V Def_Country_Top_Adj 2020" xfId="3074" xr:uid="{00000000-0005-0000-0000-0000F2040000}"/>
    <cellStyle name="s_Actualisation provision contrat déficitaire SNCM 2010 V Def_Cut off 2020-2021" xfId="3894" xr:uid="{00000000-0005-0000-0000-0000F3040000}"/>
    <cellStyle name="s_Actualisation provision contrat déficitaire SNCM 2010 V Def_focus par entités CAFOPE2AMF" xfId="1137" xr:uid="{00000000-0005-0000-0000-0000F4040000}"/>
    <cellStyle name="s_Actualisation provision contrat déficitaire SNCM 2010 V Def_focus par entités CAFOPE2AMF_Bridge_Zone_Sud" xfId="1138" xr:uid="{00000000-0005-0000-0000-0000F5040000}"/>
    <cellStyle name="s_Actualisation provision contrat déficitaire SNCM 2010 V Def_focus par entités CAFOPE2AMF_Bridge_Zone_Sud_Context" xfId="3896" xr:uid="{00000000-0005-0000-0000-0000F6040000}"/>
    <cellStyle name="s_Actualisation provision contrat déficitaire SNCM 2010 V Def_focus par entités CAFOPE2AMF_Context" xfId="3895" xr:uid="{00000000-0005-0000-0000-0000F7040000}"/>
    <cellStyle name="s_Actualisation provision contrat déficitaire SNCM 2010 V Def_Maquette PLT" xfId="3076" xr:uid="{00000000-0005-0000-0000-0000F8040000}"/>
    <cellStyle name="s_Actualisation provision contrat déficitaire SNCM 2010 V Def_Maquette PLT_Context" xfId="3897" xr:uid="{00000000-0005-0000-0000-0000F9040000}"/>
    <cellStyle name="s_Actualisation provision contrat déficitaire SNCM 2010 V Def_Output" xfId="3635" xr:uid="{00000000-0005-0000-0000-0000FA040000}"/>
    <cellStyle name="s_Actualisation provision contrat déficitaire SNCM 2010 V Def_Output_Context" xfId="3898" xr:uid="{00000000-0005-0000-0000-0000FB040000}"/>
    <cellStyle name="s_Actualisation provision contrat déficitaire SNCM 2010 V Def_PAO-CAF-RESOP_04_13_pro_format_variante T1" xfId="1139" xr:uid="{00000000-0005-0000-0000-0000FC040000}"/>
    <cellStyle name="s_Actualisation provision contrat déficitaire SNCM 2010 V Def_PAO-CAF-RESOP_04_13_pro_format_variante T1_B14_E2_2210" xfId="1140" xr:uid="{00000000-0005-0000-0000-0000FD040000}"/>
    <cellStyle name="s_Actualisation provision contrat déficitaire SNCM 2010 V Def_PAO-CAF-RESOP_04_13_pro_format_variante T1_B14_E2_2210_Bridge_Zone_Sud" xfId="1141" xr:uid="{00000000-0005-0000-0000-0000FE040000}"/>
    <cellStyle name="s_Actualisation provision contrat déficitaire SNCM 2010 V Def_PAO-CAF-RESOP_04_13_pro_format_variante T1_B14_E2_2210_Bridge_Zone_Sud_Context" xfId="3901" xr:uid="{00000000-0005-0000-0000-0000FF040000}"/>
    <cellStyle name="s_Actualisation provision contrat déficitaire SNCM 2010 V Def_PAO-CAF-RESOP_04_13_pro_format_variante T1_B14_E2_2210_Context" xfId="3900" xr:uid="{00000000-0005-0000-0000-000000050000}"/>
    <cellStyle name="s_Actualisation provision contrat déficitaire SNCM 2010 V Def_PAO-CAF-RESOP_04_13_pro_format_variante T1_Bridge_Zone_Sud" xfId="1142" xr:uid="{00000000-0005-0000-0000-000001050000}"/>
    <cellStyle name="s_Actualisation provision contrat déficitaire SNCM 2010 V Def_PAO-CAF-RESOP_04_13_pro_format_variante T1_Bridge_Zone_Sud_Context" xfId="3902" xr:uid="{00000000-0005-0000-0000-000002050000}"/>
    <cellStyle name="s_Actualisation provision contrat déficitaire SNCM 2010 V Def_PAO-CAF-RESOP_04_13_pro_format_variante T1_Context" xfId="3899" xr:uid="{00000000-0005-0000-0000-000003050000}"/>
    <cellStyle name="s_Actualisation provision contrat déficitaire SNCM 2010 V Def_PAO-CAF-RESOP_06_13" xfId="1143" xr:uid="{00000000-0005-0000-0000-000004050000}"/>
    <cellStyle name="s_Actualisation provision contrat déficitaire SNCM 2010 V Def_PAO-CAF-RESOP_06_13_B14_E2_2210" xfId="1144" xr:uid="{00000000-0005-0000-0000-000005050000}"/>
    <cellStyle name="s_Actualisation provision contrat déficitaire SNCM 2010 V Def_PAO-CAF-RESOP_06_13_B14_E2_2210_Bridge_Zone_Sud" xfId="1145" xr:uid="{00000000-0005-0000-0000-000006050000}"/>
    <cellStyle name="s_Actualisation provision contrat déficitaire SNCM 2010 V Def_PAO-CAF-RESOP_06_13_B14_E2_2210_Bridge_Zone_Sud_Context" xfId="3905" xr:uid="{00000000-0005-0000-0000-000007050000}"/>
    <cellStyle name="s_Actualisation provision contrat déficitaire SNCM 2010 V Def_PAO-CAF-RESOP_06_13_B14_E2_2210_Context" xfId="3904" xr:uid="{00000000-0005-0000-0000-000008050000}"/>
    <cellStyle name="s_Actualisation provision contrat déficitaire SNCM 2010 V Def_PAO-CAF-RESOP_06_13_Bridge_Zone_Sud" xfId="1146" xr:uid="{00000000-0005-0000-0000-000009050000}"/>
    <cellStyle name="s_Actualisation provision contrat déficitaire SNCM 2010 V Def_PAO-CAF-RESOP_06_13_Bridge_Zone_Sud_Context" xfId="3906" xr:uid="{00000000-0005-0000-0000-00000A050000}"/>
    <cellStyle name="s_Actualisation provision contrat déficitaire SNCM 2010 V Def_PAO-CAF-RESOP_06_13_Context" xfId="3903" xr:uid="{00000000-0005-0000-0000-00000B050000}"/>
    <cellStyle name="s_Actualisation provision contrat déficitaire SNCM 2010 V Def_PAO-CAF-RESOP_08_13" xfId="1147" xr:uid="{00000000-0005-0000-0000-00000C050000}"/>
    <cellStyle name="s_Actualisation provision contrat déficitaire SNCM 2010 V Def_PAO-CAF-RESOP_08_13_B14_E2_2210" xfId="1148" xr:uid="{00000000-0005-0000-0000-00000D050000}"/>
    <cellStyle name="s_Actualisation provision contrat déficitaire SNCM 2010 V Def_PAO-CAF-RESOP_08_13_B14_E2_2210_Bridge_Zone_Sud" xfId="1149" xr:uid="{00000000-0005-0000-0000-00000E050000}"/>
    <cellStyle name="s_Actualisation provision contrat déficitaire SNCM 2010 V Def_PAO-CAF-RESOP_08_13_B14_E2_2210_Bridge_Zone_Sud_Context" xfId="3909" xr:uid="{00000000-0005-0000-0000-00000F050000}"/>
    <cellStyle name="s_Actualisation provision contrat déficitaire SNCM 2010 V Def_PAO-CAF-RESOP_08_13_B14_E2_2210_Context" xfId="3908" xr:uid="{00000000-0005-0000-0000-000010050000}"/>
    <cellStyle name="s_Actualisation provision contrat déficitaire SNCM 2010 V Def_PAO-CAF-RESOP_08_13_Bridge_Zone_Sud" xfId="1150" xr:uid="{00000000-0005-0000-0000-000011050000}"/>
    <cellStyle name="s_Actualisation provision contrat déficitaire SNCM 2010 V Def_PAO-CAF-RESOP_08_13_Bridge_Zone_Sud_Context" xfId="3910" xr:uid="{00000000-0005-0000-0000-000012050000}"/>
    <cellStyle name="s_Actualisation provision contrat déficitaire SNCM 2010 V Def_PAO-CAF-RESOP_08_13_Context" xfId="3907" xr:uid="{00000000-0005-0000-0000-000013050000}"/>
    <cellStyle name="s_Actualisation provision contrat déficitaire SNCM 2010 V Def_PAO-CAF-RESOP_09_13" xfId="1151" xr:uid="{00000000-0005-0000-0000-000014050000}"/>
    <cellStyle name="s_Actualisation provision contrat déficitaire SNCM 2010 V Def_PAO-CAF-RESOP_09_13_Bridge_Zone_Sud" xfId="1152" xr:uid="{00000000-0005-0000-0000-000015050000}"/>
    <cellStyle name="s_Actualisation provision contrat déficitaire SNCM 2010 V Def_PAO-CAF-RESOP_09_13_Bridge_Zone_Sud_Context" xfId="3912" xr:uid="{00000000-0005-0000-0000-000016050000}"/>
    <cellStyle name="s_Actualisation provision contrat déficitaire SNCM 2010 V Def_PAO-CAF-RESOP_09_13_Context" xfId="3911" xr:uid="{00000000-0005-0000-0000-000017050000}"/>
    <cellStyle name="s_Actualisation provision contrat déficitaire SNCM 2010 V Def_PAO-CAF-RESOP_09_2013_Zone_IDF (version 2)" xfId="1153" xr:uid="{00000000-0005-0000-0000-000018050000}"/>
    <cellStyle name="s_Actualisation provision contrat déficitaire SNCM 2010 V Def_PAO-CAF-RESOP_09_2013_Zone_IDF (version 2)_Context" xfId="3913" xr:uid="{00000000-0005-0000-0000-000019050000}"/>
    <cellStyle name="s_Actualisation provision contrat déficitaire SNCM 2010 V Def_PAO-CAF-RESOP_10_12" xfId="1154" xr:uid="{00000000-0005-0000-0000-00001A050000}"/>
    <cellStyle name="s_Actualisation provision contrat déficitaire SNCM 2010 V Def_PAO-CAF-RESOP_10_12_Bridge_Zone_Sud" xfId="1155" xr:uid="{00000000-0005-0000-0000-00001B050000}"/>
    <cellStyle name="s_Actualisation provision contrat déficitaire SNCM 2010 V Def_PAO-CAF-RESOP_10_12_Bridge_Zone_Sud_Context" xfId="3915" xr:uid="{00000000-0005-0000-0000-00001C050000}"/>
    <cellStyle name="s_Actualisation provision contrat déficitaire SNCM 2010 V Def_PAO-CAF-RESOP_10_12_Context" xfId="3914" xr:uid="{00000000-0005-0000-0000-00001D050000}"/>
    <cellStyle name="s_Actualisation provision contrat déficitaire SNCM 2010 V Def_PAO-CAF-RESOP_10_12_focus par entités CAFOP" xfId="1156" xr:uid="{00000000-0005-0000-0000-00001E050000}"/>
    <cellStyle name="s_Actualisation provision contrat déficitaire SNCM 2010 V Def_PAO-CAF-RESOP_10_12_focus par entités CAFOP_Bridge_Zone_Sud" xfId="1157" xr:uid="{00000000-0005-0000-0000-00001F050000}"/>
    <cellStyle name="s_Actualisation provision contrat déficitaire SNCM 2010 V Def_PAO-CAF-RESOP_10_12_focus par entités CAFOP_Bridge_Zone_Sud_Context" xfId="3917" xr:uid="{00000000-0005-0000-0000-000020050000}"/>
    <cellStyle name="s_Actualisation provision contrat déficitaire SNCM 2010 V Def_PAO-CAF-RESOP_10_12_focus par entités CAFOP_Context" xfId="3916" xr:uid="{00000000-0005-0000-0000-000021050000}"/>
    <cellStyle name="s_Actualisation provision contrat déficitaire SNCM 2010 V Def_PAO-CAF-RESOP_11_13" xfId="1158" xr:uid="{00000000-0005-0000-0000-000022050000}"/>
    <cellStyle name="s_Actualisation provision contrat déficitaire SNCM 2010 V Def_PAO-CAF-RESOP_11_13_Context" xfId="3918" xr:uid="{00000000-0005-0000-0000-000023050000}"/>
    <cellStyle name="s_Actualisation provision contrat déficitaire SNCM 2010 V Def_PAO-CAF-RESOP_B13" xfId="1159" xr:uid="{00000000-0005-0000-0000-000024050000}"/>
    <cellStyle name="s_Actualisation provision contrat déficitaire SNCM 2010 V Def_PAO-CAF-RESOP_B13_Bridge_Zone_Sud" xfId="1160" xr:uid="{00000000-0005-0000-0000-000025050000}"/>
    <cellStyle name="s_Actualisation provision contrat déficitaire SNCM 2010 V Def_PAO-CAF-RESOP_B13_Bridge_Zone_Sud_Context" xfId="3920" xr:uid="{00000000-0005-0000-0000-000026050000}"/>
    <cellStyle name="s_Actualisation provision contrat déficitaire SNCM 2010 V Def_PAO-CAF-RESOP_B13_Context" xfId="3919" xr:uid="{00000000-0005-0000-0000-000027050000}"/>
    <cellStyle name="s_Actualisation provision contrat déficitaire SNCM 2010 V Def_PAO-CAF-RESOP_B13_focus par entités CAFOP" xfId="1161" xr:uid="{00000000-0005-0000-0000-000028050000}"/>
    <cellStyle name="s_Actualisation provision contrat déficitaire SNCM 2010 V Def_PAO-CAF-RESOP_B13_focus par entités CAFOP_Bridge_Zone_Sud" xfId="1162" xr:uid="{00000000-0005-0000-0000-000029050000}"/>
    <cellStyle name="s_Actualisation provision contrat déficitaire SNCM 2010 V Def_PAO-CAF-RESOP_B13_focus par entités CAFOP_Bridge_Zone_Sud_Context" xfId="3922" xr:uid="{00000000-0005-0000-0000-00002A050000}"/>
    <cellStyle name="s_Actualisation provision contrat déficitaire SNCM 2010 V Def_PAO-CAF-RESOP_B13_focus par entités CAFOP_Context" xfId="3921" xr:uid="{00000000-0005-0000-0000-00002B050000}"/>
    <cellStyle name="s_Actualisation provision contrat déficitaire SNCM 2010 V Def_PAO-CAF-RESOP_B2014" xfId="1163" xr:uid="{00000000-0005-0000-0000-00002C050000}"/>
    <cellStyle name="s_Actualisation provision contrat déficitaire SNCM 2010 V Def_PAO-CAF-RESOP_B2014_Bridge_Zone_Sud" xfId="1164" xr:uid="{00000000-0005-0000-0000-00002D050000}"/>
    <cellStyle name="s_Actualisation provision contrat déficitaire SNCM 2010 V Def_PAO-CAF-RESOP_B2014_Bridge_Zone_Sud_Context" xfId="3924" xr:uid="{00000000-0005-0000-0000-00002E050000}"/>
    <cellStyle name="s_Actualisation provision contrat déficitaire SNCM 2010 V Def_PAO-CAF-RESOP_B2014_Context" xfId="3923" xr:uid="{00000000-0005-0000-0000-00002F050000}"/>
    <cellStyle name="s_Actualisation provision contrat déficitaire SNCM 2010 V Def_PAO-CAF-RESOP_B2014_v2" xfId="1165" xr:uid="{00000000-0005-0000-0000-000030050000}"/>
    <cellStyle name="s_Actualisation provision contrat déficitaire SNCM 2010 V Def_PAO-CAF-RESOP_B2014_v2_Context" xfId="3925" xr:uid="{00000000-0005-0000-0000-000031050000}"/>
    <cellStyle name="s_Actualisation provision contrat déficitaire SNCM 2010 V Def_PAO-CAF-RESOP_E2_13" xfId="1166" xr:uid="{00000000-0005-0000-0000-000032050000}"/>
    <cellStyle name="s_Actualisation provision contrat déficitaire SNCM 2010 V Def_PAO-CAF-RESOP_E2_13_B14_E2_2210" xfId="1167" xr:uid="{00000000-0005-0000-0000-000033050000}"/>
    <cellStyle name="s_Actualisation provision contrat déficitaire SNCM 2010 V Def_PAO-CAF-RESOP_E2_13_B14_E2_2210_Bridge_Zone_Sud" xfId="1168" xr:uid="{00000000-0005-0000-0000-000034050000}"/>
    <cellStyle name="s_Actualisation provision contrat déficitaire SNCM 2010 V Def_PAO-CAF-RESOP_E2_13_B14_E2_2210_Bridge_Zone_Sud_Context" xfId="3928" xr:uid="{00000000-0005-0000-0000-000035050000}"/>
    <cellStyle name="s_Actualisation provision contrat déficitaire SNCM 2010 V Def_PAO-CAF-RESOP_E2_13_B14_E2_2210_Context" xfId="3927" xr:uid="{00000000-0005-0000-0000-000036050000}"/>
    <cellStyle name="s_Actualisation provision contrat déficitaire SNCM 2010 V Def_PAO-CAF-RESOP_E2_13_Bridge_Zone_Sud" xfId="1169" xr:uid="{00000000-0005-0000-0000-000037050000}"/>
    <cellStyle name="s_Actualisation provision contrat déficitaire SNCM 2010 V Def_PAO-CAF-RESOP_E2_13_Bridge_Zone_Sud_Context" xfId="3929" xr:uid="{00000000-0005-0000-0000-000038050000}"/>
    <cellStyle name="s_Actualisation provision contrat déficitaire SNCM 2010 V Def_PAO-CAF-RESOP_E2_13_Context" xfId="3926" xr:uid="{00000000-0005-0000-0000-000039050000}"/>
    <cellStyle name="s_Actualisation provision contrat déficitaire SNCM 2010 V Def_PAO-CAF-RESOP_E2_2013_03_10_19H" xfId="1170" xr:uid="{00000000-0005-0000-0000-00003A050000}"/>
    <cellStyle name="s_Actualisation provision contrat déficitaire SNCM 2010 V Def_PAO-CAF-RESOP_E2_2013_03_10_19H_Bridge_Zone_Sud" xfId="1171" xr:uid="{00000000-0005-0000-0000-00003B050000}"/>
    <cellStyle name="s_Actualisation provision contrat déficitaire SNCM 2010 V Def_PAO-CAF-RESOP_E2_2013_03_10_19H_Bridge_Zone_Sud_Context" xfId="3931" xr:uid="{00000000-0005-0000-0000-00003C050000}"/>
    <cellStyle name="s_Actualisation provision contrat déficitaire SNCM 2010 V Def_PAO-CAF-RESOP_E2_2013_03_10_19H_Context" xfId="3930" xr:uid="{00000000-0005-0000-0000-00003D050000}"/>
    <cellStyle name="s_Actualisation provision contrat déficitaire SNCM 2010 V Def_PPA" xfId="3077" xr:uid="{00000000-0005-0000-0000-00003E050000}"/>
    <cellStyle name="s_Actualisation provision contrat déficitaire SNCM 2010 V Def_PPA_Context" xfId="3932" xr:uid="{00000000-0005-0000-0000-00003F050000}"/>
    <cellStyle name="s_Actualisation provision contrat déficitaire SNCM 2010 V Def_RESOP bef CICE&amp;PPA&amp;RepartHO" xfId="3078" xr:uid="{00000000-0005-0000-0000-000040050000}"/>
    <cellStyle name="s_Actualisation provision contrat déficitaire SNCM 2010 V Def_RESOP bef CICE&amp;PPA&amp;RepartHO_Context" xfId="3933" xr:uid="{00000000-0005-0000-0000-000041050000}"/>
    <cellStyle name="s_Actualisation provision contrat déficitaire SNCM 2010 V Def_Synthèse_Présentation_conso_retraitée" xfId="1172" xr:uid="{00000000-0005-0000-0000-000042050000}"/>
    <cellStyle name="s_Actualisation provision contrat déficitaire SNCM 2010 V Def_Synthèse_Présentation_conso_retraitée_Context" xfId="3934" xr:uid="{00000000-0005-0000-0000-000043050000}"/>
    <cellStyle name="s_Actualisation provision contrat déficitaire SNCM 2011 V3 30 05 2011" xfId="310" xr:uid="{00000000-0005-0000-0000-000044050000}"/>
    <cellStyle name="s_Actualisation provision contrat déficitaire SNCM 2011 V3 30 05 2011_B14_E2_2210" xfId="1173" xr:uid="{00000000-0005-0000-0000-000045050000}"/>
    <cellStyle name="s_Actualisation provision contrat déficitaire SNCM 2011 V3 30 05 2011_B14_E2_2210_Bridge_Zone_Sud" xfId="1174" xr:uid="{00000000-0005-0000-0000-000046050000}"/>
    <cellStyle name="s_Actualisation provision contrat déficitaire SNCM 2011 V3 30 05 2011_B14_E2_2210_Bridge_Zone_Sud_Context" xfId="3937" xr:uid="{00000000-0005-0000-0000-000047050000}"/>
    <cellStyle name="s_Actualisation provision contrat déficitaire SNCM 2011 V3 30 05 2011_B14_E2_2210_Context" xfId="3936" xr:uid="{00000000-0005-0000-0000-000048050000}"/>
    <cellStyle name="s_Actualisation provision contrat déficitaire SNCM 2011 V3 30 05 2011_Bridge_Zone_Sud" xfId="1175" xr:uid="{00000000-0005-0000-0000-000049050000}"/>
    <cellStyle name="s_Actualisation provision contrat déficitaire SNCM 2011 V3 30 05 2011_Bridge_Zone_Sud_Context" xfId="3938" xr:uid="{00000000-0005-0000-0000-00004A050000}"/>
    <cellStyle name="s_Actualisation provision contrat déficitaire SNCM 2011 V3 30 05 2011_CAPEM BY COUNTRY" xfId="3080" xr:uid="{00000000-0005-0000-0000-00004B050000}"/>
    <cellStyle name="s_Actualisation provision contrat déficitaire SNCM 2011 V3 30 05 2011_CAPEM BY COUNTRY_Context" xfId="3939" xr:uid="{00000000-0005-0000-0000-00004C050000}"/>
    <cellStyle name="s_Actualisation provision contrat déficitaire SNCM 2011 V3 30 05 2011_Context" xfId="3636" xr:uid="{00000000-0005-0000-0000-00004D050000}"/>
    <cellStyle name="s_Actualisation provision contrat déficitaire SNCM 2011 V3 30 05 2011_Context_1" xfId="3935" xr:uid="{00000000-0005-0000-0000-00004E050000}"/>
    <cellStyle name="s_Actualisation provision contrat déficitaire SNCM 2011 V3 30 05 2011_Context_Context" xfId="3940" xr:uid="{00000000-0005-0000-0000-00004F050000}"/>
    <cellStyle name="s_Actualisation provision contrat déficitaire SNCM 2011 V3 30 05 2011_Country_Top_Adj" xfId="2837" xr:uid="{00000000-0005-0000-0000-000050050000}"/>
    <cellStyle name="s_Actualisation provision contrat déficitaire SNCM 2011 V3 30 05 2011_Country_Top_Adj 2020" xfId="3079" xr:uid="{00000000-0005-0000-0000-000051050000}"/>
    <cellStyle name="s_Actualisation provision contrat déficitaire SNCM 2011 V3 30 05 2011_Cut off 2020-2021" xfId="3941" xr:uid="{00000000-0005-0000-0000-000052050000}"/>
    <cellStyle name="s_Actualisation provision contrat déficitaire SNCM 2011 V3 30 05 2011_focus par entités CAFOPE2AMF" xfId="1176" xr:uid="{00000000-0005-0000-0000-000053050000}"/>
    <cellStyle name="s_Actualisation provision contrat déficitaire SNCM 2011 V3 30 05 2011_focus par entités CAFOPE2AMF_Bridge_Zone_Sud" xfId="1177" xr:uid="{00000000-0005-0000-0000-000054050000}"/>
    <cellStyle name="s_Actualisation provision contrat déficitaire SNCM 2011 V3 30 05 2011_focus par entités CAFOPE2AMF_Bridge_Zone_Sud_Context" xfId="3943" xr:uid="{00000000-0005-0000-0000-000055050000}"/>
    <cellStyle name="s_Actualisation provision contrat déficitaire SNCM 2011 V3 30 05 2011_focus par entités CAFOPE2AMF_Context" xfId="3942" xr:uid="{00000000-0005-0000-0000-000056050000}"/>
    <cellStyle name="s_Actualisation provision contrat déficitaire SNCM 2011 V3 30 05 2011_Maquette PLT" xfId="3081" xr:uid="{00000000-0005-0000-0000-000057050000}"/>
    <cellStyle name="s_Actualisation provision contrat déficitaire SNCM 2011 V3 30 05 2011_Maquette PLT_Context" xfId="3944" xr:uid="{00000000-0005-0000-0000-000058050000}"/>
    <cellStyle name="s_Actualisation provision contrat déficitaire SNCM 2011 V3 30 05 2011_Output" xfId="3637" xr:uid="{00000000-0005-0000-0000-000059050000}"/>
    <cellStyle name="s_Actualisation provision contrat déficitaire SNCM 2011 V3 30 05 2011_Output_Context" xfId="3945" xr:uid="{00000000-0005-0000-0000-00005A050000}"/>
    <cellStyle name="s_Actualisation provision contrat déficitaire SNCM 2011 V3 30 05 2011_PAO-CAF-RESOP_04_13_pro_format_variante T1" xfId="1178" xr:uid="{00000000-0005-0000-0000-00005B050000}"/>
    <cellStyle name="s_Actualisation provision contrat déficitaire SNCM 2011 V3 30 05 2011_PAO-CAF-RESOP_04_13_pro_format_variante T1_B14_E2_2210" xfId="1179" xr:uid="{00000000-0005-0000-0000-00005C050000}"/>
    <cellStyle name="s_Actualisation provision contrat déficitaire SNCM 2011 V3 30 05 2011_PAO-CAF-RESOP_04_13_pro_format_variante T1_B14_E2_2210_Bridge_Zone_Sud" xfId="1180" xr:uid="{00000000-0005-0000-0000-00005D050000}"/>
    <cellStyle name="s_Actualisation provision contrat déficitaire SNCM 2011 V3 30 05 2011_PAO-CAF-RESOP_04_13_pro_format_variante T1_B14_E2_2210_Bridge_Zone_Sud_Context" xfId="3948" xr:uid="{00000000-0005-0000-0000-00005E050000}"/>
    <cellStyle name="s_Actualisation provision contrat déficitaire SNCM 2011 V3 30 05 2011_PAO-CAF-RESOP_04_13_pro_format_variante T1_B14_E2_2210_Context" xfId="3947" xr:uid="{00000000-0005-0000-0000-00005F050000}"/>
    <cellStyle name="s_Actualisation provision contrat déficitaire SNCM 2011 V3 30 05 2011_PAO-CAF-RESOP_04_13_pro_format_variante T1_Bridge_Zone_Sud" xfId="1181" xr:uid="{00000000-0005-0000-0000-000060050000}"/>
    <cellStyle name="s_Actualisation provision contrat déficitaire SNCM 2011 V3 30 05 2011_PAO-CAF-RESOP_04_13_pro_format_variante T1_Bridge_Zone_Sud_Context" xfId="3949" xr:uid="{00000000-0005-0000-0000-000061050000}"/>
    <cellStyle name="s_Actualisation provision contrat déficitaire SNCM 2011 V3 30 05 2011_PAO-CAF-RESOP_04_13_pro_format_variante T1_Context" xfId="3946" xr:uid="{00000000-0005-0000-0000-000062050000}"/>
    <cellStyle name="s_Actualisation provision contrat déficitaire SNCM 2011 V3 30 05 2011_PAO-CAF-RESOP_06_13" xfId="1182" xr:uid="{00000000-0005-0000-0000-000063050000}"/>
    <cellStyle name="s_Actualisation provision contrat déficitaire SNCM 2011 V3 30 05 2011_PAO-CAF-RESOP_06_13_B14_E2_2210" xfId="1183" xr:uid="{00000000-0005-0000-0000-000064050000}"/>
    <cellStyle name="s_Actualisation provision contrat déficitaire SNCM 2011 V3 30 05 2011_PAO-CAF-RESOP_06_13_B14_E2_2210_Bridge_Zone_Sud" xfId="1184" xr:uid="{00000000-0005-0000-0000-000065050000}"/>
    <cellStyle name="s_Actualisation provision contrat déficitaire SNCM 2011 V3 30 05 2011_PAO-CAF-RESOP_06_13_B14_E2_2210_Bridge_Zone_Sud_Context" xfId="3952" xr:uid="{00000000-0005-0000-0000-000066050000}"/>
    <cellStyle name="s_Actualisation provision contrat déficitaire SNCM 2011 V3 30 05 2011_PAO-CAF-RESOP_06_13_B14_E2_2210_Context" xfId="3951" xr:uid="{00000000-0005-0000-0000-000067050000}"/>
    <cellStyle name="s_Actualisation provision contrat déficitaire SNCM 2011 V3 30 05 2011_PAO-CAF-RESOP_06_13_Bridge_Zone_Sud" xfId="1185" xr:uid="{00000000-0005-0000-0000-000068050000}"/>
    <cellStyle name="s_Actualisation provision contrat déficitaire SNCM 2011 V3 30 05 2011_PAO-CAF-RESOP_06_13_Bridge_Zone_Sud_Context" xfId="3953" xr:uid="{00000000-0005-0000-0000-000069050000}"/>
    <cellStyle name="s_Actualisation provision contrat déficitaire SNCM 2011 V3 30 05 2011_PAO-CAF-RESOP_06_13_Context" xfId="3950" xr:uid="{00000000-0005-0000-0000-00006A050000}"/>
    <cellStyle name="s_Actualisation provision contrat déficitaire SNCM 2011 V3 30 05 2011_PAO-CAF-RESOP_08_13" xfId="1186" xr:uid="{00000000-0005-0000-0000-00006B050000}"/>
    <cellStyle name="s_Actualisation provision contrat déficitaire SNCM 2011 V3 30 05 2011_PAO-CAF-RESOP_08_13_B14_E2_2210" xfId="1187" xr:uid="{00000000-0005-0000-0000-00006C050000}"/>
    <cellStyle name="s_Actualisation provision contrat déficitaire SNCM 2011 V3 30 05 2011_PAO-CAF-RESOP_08_13_B14_E2_2210_Bridge_Zone_Sud" xfId="1188" xr:uid="{00000000-0005-0000-0000-00006D050000}"/>
    <cellStyle name="s_Actualisation provision contrat déficitaire SNCM 2011 V3 30 05 2011_PAO-CAF-RESOP_08_13_B14_E2_2210_Bridge_Zone_Sud_Context" xfId="3956" xr:uid="{00000000-0005-0000-0000-00006E050000}"/>
    <cellStyle name="s_Actualisation provision contrat déficitaire SNCM 2011 V3 30 05 2011_PAO-CAF-RESOP_08_13_B14_E2_2210_Context" xfId="3955" xr:uid="{00000000-0005-0000-0000-00006F050000}"/>
    <cellStyle name="s_Actualisation provision contrat déficitaire SNCM 2011 V3 30 05 2011_PAO-CAF-RESOP_08_13_Bridge_Zone_Sud" xfId="1189" xr:uid="{00000000-0005-0000-0000-000070050000}"/>
    <cellStyle name="s_Actualisation provision contrat déficitaire SNCM 2011 V3 30 05 2011_PAO-CAF-RESOP_08_13_Bridge_Zone_Sud_Context" xfId="3957" xr:uid="{00000000-0005-0000-0000-000071050000}"/>
    <cellStyle name="s_Actualisation provision contrat déficitaire SNCM 2011 V3 30 05 2011_PAO-CAF-RESOP_08_13_Context" xfId="3954" xr:uid="{00000000-0005-0000-0000-000072050000}"/>
    <cellStyle name="s_Actualisation provision contrat déficitaire SNCM 2011 V3 30 05 2011_PAO-CAF-RESOP_09_13" xfId="1190" xr:uid="{00000000-0005-0000-0000-000073050000}"/>
    <cellStyle name="s_Actualisation provision contrat déficitaire SNCM 2011 V3 30 05 2011_PAO-CAF-RESOP_09_13_Bridge_Zone_Sud" xfId="1191" xr:uid="{00000000-0005-0000-0000-000074050000}"/>
    <cellStyle name="s_Actualisation provision contrat déficitaire SNCM 2011 V3 30 05 2011_PAO-CAF-RESOP_09_13_Bridge_Zone_Sud_Context" xfId="3959" xr:uid="{00000000-0005-0000-0000-000075050000}"/>
    <cellStyle name="s_Actualisation provision contrat déficitaire SNCM 2011 V3 30 05 2011_PAO-CAF-RESOP_09_13_Context" xfId="3958" xr:uid="{00000000-0005-0000-0000-000076050000}"/>
    <cellStyle name="s_Actualisation provision contrat déficitaire SNCM 2011 V3 30 05 2011_PAO-CAF-RESOP_09_2013_Zone_IDF (version 2)" xfId="1192" xr:uid="{00000000-0005-0000-0000-000077050000}"/>
    <cellStyle name="s_Actualisation provision contrat déficitaire SNCM 2011 V3 30 05 2011_PAO-CAF-RESOP_09_2013_Zone_IDF (version 2)_Context" xfId="3960" xr:uid="{00000000-0005-0000-0000-000078050000}"/>
    <cellStyle name="s_Actualisation provision contrat déficitaire SNCM 2011 V3 30 05 2011_PAO-CAF-RESOP_10_12" xfId="1193" xr:uid="{00000000-0005-0000-0000-000079050000}"/>
    <cellStyle name="s_Actualisation provision contrat déficitaire SNCM 2011 V3 30 05 2011_PAO-CAF-RESOP_10_12_Bridge_Zone_Sud" xfId="1194" xr:uid="{00000000-0005-0000-0000-00007A050000}"/>
    <cellStyle name="s_Actualisation provision contrat déficitaire SNCM 2011 V3 30 05 2011_PAO-CAF-RESOP_10_12_Bridge_Zone_Sud_Context" xfId="3962" xr:uid="{00000000-0005-0000-0000-00007B050000}"/>
    <cellStyle name="s_Actualisation provision contrat déficitaire SNCM 2011 V3 30 05 2011_PAO-CAF-RESOP_10_12_Context" xfId="3961" xr:uid="{00000000-0005-0000-0000-00007C050000}"/>
    <cellStyle name="s_Actualisation provision contrat déficitaire SNCM 2011 V3 30 05 2011_PAO-CAF-RESOP_10_12_focus par entités CAFOP" xfId="1195" xr:uid="{00000000-0005-0000-0000-00007D050000}"/>
    <cellStyle name="s_Actualisation provision contrat déficitaire SNCM 2011 V3 30 05 2011_PAO-CAF-RESOP_10_12_focus par entités CAFOP_Bridge_Zone_Sud" xfId="1196" xr:uid="{00000000-0005-0000-0000-00007E050000}"/>
    <cellStyle name="s_Actualisation provision contrat déficitaire SNCM 2011 V3 30 05 2011_PAO-CAF-RESOP_10_12_focus par entités CAFOP_Bridge_Zone_Sud_Context" xfId="3964" xr:uid="{00000000-0005-0000-0000-00007F050000}"/>
    <cellStyle name="s_Actualisation provision contrat déficitaire SNCM 2011 V3 30 05 2011_PAO-CAF-RESOP_10_12_focus par entités CAFOP_Context" xfId="3963" xr:uid="{00000000-0005-0000-0000-000080050000}"/>
    <cellStyle name="s_Actualisation provision contrat déficitaire SNCM 2011 V3 30 05 2011_PAO-CAF-RESOP_11_13" xfId="1197" xr:uid="{00000000-0005-0000-0000-000081050000}"/>
    <cellStyle name="s_Actualisation provision contrat déficitaire SNCM 2011 V3 30 05 2011_PAO-CAF-RESOP_11_13_Context" xfId="3965" xr:uid="{00000000-0005-0000-0000-000082050000}"/>
    <cellStyle name="s_Actualisation provision contrat déficitaire SNCM 2011 V3 30 05 2011_PAO-CAF-RESOP_B13" xfId="1198" xr:uid="{00000000-0005-0000-0000-000083050000}"/>
    <cellStyle name="s_Actualisation provision contrat déficitaire SNCM 2011 V3 30 05 2011_PAO-CAF-RESOP_B13_Bridge_Zone_Sud" xfId="1199" xr:uid="{00000000-0005-0000-0000-000084050000}"/>
    <cellStyle name="s_Actualisation provision contrat déficitaire SNCM 2011 V3 30 05 2011_PAO-CAF-RESOP_B13_Bridge_Zone_Sud_Context" xfId="3967" xr:uid="{00000000-0005-0000-0000-000085050000}"/>
    <cellStyle name="s_Actualisation provision contrat déficitaire SNCM 2011 V3 30 05 2011_PAO-CAF-RESOP_B13_Context" xfId="3966" xr:uid="{00000000-0005-0000-0000-000086050000}"/>
    <cellStyle name="s_Actualisation provision contrat déficitaire SNCM 2011 V3 30 05 2011_PAO-CAF-RESOP_B13_focus par entités CAFOP" xfId="1200" xr:uid="{00000000-0005-0000-0000-000087050000}"/>
    <cellStyle name="s_Actualisation provision contrat déficitaire SNCM 2011 V3 30 05 2011_PAO-CAF-RESOP_B13_focus par entités CAFOP_Bridge_Zone_Sud" xfId="1201" xr:uid="{00000000-0005-0000-0000-000088050000}"/>
    <cellStyle name="s_Actualisation provision contrat déficitaire SNCM 2011 V3 30 05 2011_PAO-CAF-RESOP_B13_focus par entités CAFOP_Bridge_Zone_Sud_Context" xfId="3969" xr:uid="{00000000-0005-0000-0000-000089050000}"/>
    <cellStyle name="s_Actualisation provision contrat déficitaire SNCM 2011 V3 30 05 2011_PAO-CAF-RESOP_B13_focus par entités CAFOP_Context" xfId="3968" xr:uid="{00000000-0005-0000-0000-00008A050000}"/>
    <cellStyle name="s_Actualisation provision contrat déficitaire SNCM 2011 V3 30 05 2011_PAO-CAF-RESOP_B2014" xfId="1202" xr:uid="{00000000-0005-0000-0000-00008B050000}"/>
    <cellStyle name="s_Actualisation provision contrat déficitaire SNCM 2011 V3 30 05 2011_PAO-CAF-RESOP_B2014_Bridge_Zone_Sud" xfId="1203" xr:uid="{00000000-0005-0000-0000-00008C050000}"/>
    <cellStyle name="s_Actualisation provision contrat déficitaire SNCM 2011 V3 30 05 2011_PAO-CAF-RESOP_B2014_Bridge_Zone_Sud_Context" xfId="3971" xr:uid="{00000000-0005-0000-0000-00008D050000}"/>
    <cellStyle name="s_Actualisation provision contrat déficitaire SNCM 2011 V3 30 05 2011_PAO-CAF-RESOP_B2014_Context" xfId="3970" xr:uid="{00000000-0005-0000-0000-00008E050000}"/>
    <cellStyle name="s_Actualisation provision contrat déficitaire SNCM 2011 V3 30 05 2011_PAO-CAF-RESOP_B2014_v2" xfId="1204" xr:uid="{00000000-0005-0000-0000-00008F050000}"/>
    <cellStyle name="s_Actualisation provision contrat déficitaire SNCM 2011 V3 30 05 2011_PAO-CAF-RESOP_B2014_v2_Context" xfId="3972" xr:uid="{00000000-0005-0000-0000-000090050000}"/>
    <cellStyle name="s_Actualisation provision contrat déficitaire SNCM 2011 V3 30 05 2011_PAO-CAF-RESOP_E2_13" xfId="1205" xr:uid="{00000000-0005-0000-0000-000091050000}"/>
    <cellStyle name="s_Actualisation provision contrat déficitaire SNCM 2011 V3 30 05 2011_PAO-CAF-RESOP_E2_13_B14_E2_2210" xfId="1206" xr:uid="{00000000-0005-0000-0000-000092050000}"/>
    <cellStyle name="s_Actualisation provision contrat déficitaire SNCM 2011 V3 30 05 2011_PAO-CAF-RESOP_E2_13_B14_E2_2210_Bridge_Zone_Sud" xfId="1207" xr:uid="{00000000-0005-0000-0000-000093050000}"/>
    <cellStyle name="s_Actualisation provision contrat déficitaire SNCM 2011 V3 30 05 2011_PAO-CAF-RESOP_E2_13_B14_E2_2210_Bridge_Zone_Sud_Context" xfId="3975" xr:uid="{00000000-0005-0000-0000-000094050000}"/>
    <cellStyle name="s_Actualisation provision contrat déficitaire SNCM 2011 V3 30 05 2011_PAO-CAF-RESOP_E2_13_B14_E2_2210_Context" xfId="3974" xr:uid="{00000000-0005-0000-0000-000095050000}"/>
    <cellStyle name="s_Actualisation provision contrat déficitaire SNCM 2011 V3 30 05 2011_PAO-CAF-RESOP_E2_13_Bridge_Zone_Sud" xfId="1208" xr:uid="{00000000-0005-0000-0000-000096050000}"/>
    <cellStyle name="s_Actualisation provision contrat déficitaire SNCM 2011 V3 30 05 2011_PAO-CAF-RESOP_E2_13_Bridge_Zone_Sud_Context" xfId="3976" xr:uid="{00000000-0005-0000-0000-000097050000}"/>
    <cellStyle name="s_Actualisation provision contrat déficitaire SNCM 2011 V3 30 05 2011_PAO-CAF-RESOP_E2_13_Context" xfId="3973" xr:uid="{00000000-0005-0000-0000-000098050000}"/>
    <cellStyle name="s_Actualisation provision contrat déficitaire SNCM 2011 V3 30 05 2011_PAO-CAF-RESOP_E2_2013_03_10_19H" xfId="1209" xr:uid="{00000000-0005-0000-0000-000099050000}"/>
    <cellStyle name="s_Actualisation provision contrat déficitaire SNCM 2011 V3 30 05 2011_PAO-CAF-RESOP_E2_2013_03_10_19H_Bridge_Zone_Sud" xfId="1210" xr:uid="{00000000-0005-0000-0000-00009A050000}"/>
    <cellStyle name="s_Actualisation provision contrat déficitaire SNCM 2011 V3 30 05 2011_PAO-CAF-RESOP_E2_2013_03_10_19H_Bridge_Zone_Sud_Context" xfId="3978" xr:uid="{00000000-0005-0000-0000-00009B050000}"/>
    <cellStyle name="s_Actualisation provision contrat déficitaire SNCM 2011 V3 30 05 2011_PAO-CAF-RESOP_E2_2013_03_10_19H_Context" xfId="3977" xr:uid="{00000000-0005-0000-0000-00009C050000}"/>
    <cellStyle name="s_Actualisation provision contrat déficitaire SNCM 2011 V3 30 05 2011_PPA" xfId="3082" xr:uid="{00000000-0005-0000-0000-00009D050000}"/>
    <cellStyle name="s_Actualisation provision contrat déficitaire SNCM 2011 V3 30 05 2011_PPA_Context" xfId="3979" xr:uid="{00000000-0005-0000-0000-00009E050000}"/>
    <cellStyle name="s_Actualisation provision contrat déficitaire SNCM 2011 V3 30 05 2011_RESOP bef CICE&amp;PPA&amp;RepartHO" xfId="3083" xr:uid="{00000000-0005-0000-0000-00009F050000}"/>
    <cellStyle name="s_Actualisation provision contrat déficitaire SNCM 2011 V3 30 05 2011_RESOP bef CICE&amp;PPA&amp;RepartHO_Context" xfId="3980" xr:uid="{00000000-0005-0000-0000-0000A0050000}"/>
    <cellStyle name="s_Actualisation provision contrat déficitaire SNCM 2011 V3 30 05 2011_Synthèse_Présentation_conso_retraitée" xfId="1211" xr:uid="{00000000-0005-0000-0000-0000A1050000}"/>
    <cellStyle name="s_Actualisation provision contrat déficitaire SNCM 2011 V3 30 05 2011_Synthèse_Présentation_conso_retraitée_Context" xfId="3981" xr:uid="{00000000-0005-0000-0000-0000A2050000}"/>
    <cellStyle name="s_Assumptions" xfId="311" xr:uid="{00000000-0005-0000-0000-0000A3050000}"/>
    <cellStyle name="s_Assumptions_Actualisation provision contrat déficitaire SNCM 2010 V Def" xfId="312" xr:uid="{00000000-0005-0000-0000-0000A4050000}"/>
    <cellStyle name="s_Assumptions_Actualisation provision contrat déficitaire SNCM 2010 V Def_B14_E2_2210" xfId="1212" xr:uid="{00000000-0005-0000-0000-0000A5050000}"/>
    <cellStyle name="s_Assumptions_Actualisation provision contrat déficitaire SNCM 2010 V Def_B14_E2_2210_Bridge_Zone_Sud" xfId="1213" xr:uid="{00000000-0005-0000-0000-0000A6050000}"/>
    <cellStyle name="s_Assumptions_Actualisation provision contrat déficitaire SNCM 2010 V Def_B14_E2_2210_Bridge_Zone_Sud_Context" xfId="3985" xr:uid="{00000000-0005-0000-0000-0000A7050000}"/>
    <cellStyle name="s_Assumptions_Actualisation provision contrat déficitaire SNCM 2010 V Def_B14_E2_2210_Context" xfId="3984" xr:uid="{00000000-0005-0000-0000-0000A8050000}"/>
    <cellStyle name="s_Assumptions_Actualisation provision contrat déficitaire SNCM 2010 V Def_Bridge_Zone_Sud" xfId="1214" xr:uid="{00000000-0005-0000-0000-0000A9050000}"/>
    <cellStyle name="s_Assumptions_Actualisation provision contrat déficitaire SNCM 2010 V Def_Bridge_Zone_Sud_Context" xfId="3986" xr:uid="{00000000-0005-0000-0000-0000AA050000}"/>
    <cellStyle name="s_Assumptions_Actualisation provision contrat déficitaire SNCM 2010 V Def_CAPEM BY COUNTRY" xfId="3086" xr:uid="{00000000-0005-0000-0000-0000AB050000}"/>
    <cellStyle name="s_Assumptions_Actualisation provision contrat déficitaire SNCM 2010 V Def_CAPEM BY COUNTRY_Context" xfId="3987" xr:uid="{00000000-0005-0000-0000-0000AC050000}"/>
    <cellStyle name="s_Assumptions_Actualisation provision contrat déficitaire SNCM 2010 V Def_Context" xfId="3638" xr:uid="{00000000-0005-0000-0000-0000AD050000}"/>
    <cellStyle name="s_Assumptions_Actualisation provision contrat déficitaire SNCM 2010 V Def_Context_1" xfId="3983" xr:uid="{00000000-0005-0000-0000-0000AE050000}"/>
    <cellStyle name="s_Assumptions_Actualisation provision contrat déficitaire SNCM 2010 V Def_Context_Context" xfId="3988" xr:uid="{00000000-0005-0000-0000-0000AF050000}"/>
    <cellStyle name="s_Assumptions_Actualisation provision contrat déficitaire SNCM 2010 V Def_Country_Top_Adj" xfId="2839" xr:uid="{00000000-0005-0000-0000-0000B0050000}"/>
    <cellStyle name="s_Assumptions_Actualisation provision contrat déficitaire SNCM 2010 V Def_Country_Top_Adj 2020" xfId="3085" xr:uid="{00000000-0005-0000-0000-0000B1050000}"/>
    <cellStyle name="s_Assumptions_Actualisation provision contrat déficitaire SNCM 2010 V Def_Cut off 2020-2021" xfId="3989" xr:uid="{00000000-0005-0000-0000-0000B2050000}"/>
    <cellStyle name="s_Assumptions_Actualisation provision contrat déficitaire SNCM 2010 V Def_focus par entités CAFOPE2AMF" xfId="1215" xr:uid="{00000000-0005-0000-0000-0000B3050000}"/>
    <cellStyle name="s_Assumptions_Actualisation provision contrat déficitaire SNCM 2010 V Def_focus par entités CAFOPE2AMF_Bridge_Zone_Sud" xfId="1216" xr:uid="{00000000-0005-0000-0000-0000B4050000}"/>
    <cellStyle name="s_Assumptions_Actualisation provision contrat déficitaire SNCM 2010 V Def_focus par entités CAFOPE2AMF_Bridge_Zone_Sud_Context" xfId="3991" xr:uid="{00000000-0005-0000-0000-0000B5050000}"/>
    <cellStyle name="s_Assumptions_Actualisation provision contrat déficitaire SNCM 2010 V Def_focus par entités CAFOPE2AMF_Context" xfId="3990" xr:uid="{00000000-0005-0000-0000-0000B6050000}"/>
    <cellStyle name="s_Assumptions_Actualisation provision contrat déficitaire SNCM 2010 V Def_Maquette PLT" xfId="3087" xr:uid="{00000000-0005-0000-0000-0000B7050000}"/>
    <cellStyle name="s_Assumptions_Actualisation provision contrat déficitaire SNCM 2010 V Def_Maquette PLT_Context" xfId="3992" xr:uid="{00000000-0005-0000-0000-0000B8050000}"/>
    <cellStyle name="s_Assumptions_Actualisation provision contrat déficitaire SNCM 2010 V Def_Output" xfId="3639" xr:uid="{00000000-0005-0000-0000-0000B9050000}"/>
    <cellStyle name="s_Assumptions_Actualisation provision contrat déficitaire SNCM 2010 V Def_Output_Context" xfId="3993" xr:uid="{00000000-0005-0000-0000-0000BA050000}"/>
    <cellStyle name="s_Assumptions_Actualisation provision contrat déficitaire SNCM 2010 V Def_PAO-CAF-RESOP_04_13_pro_format_variante T1" xfId="1217" xr:uid="{00000000-0005-0000-0000-0000BB050000}"/>
    <cellStyle name="s_Assumptions_Actualisation provision contrat déficitaire SNCM 2010 V Def_PAO-CAF-RESOP_04_13_pro_format_variante T1_B14_E2_2210" xfId="1218" xr:uid="{00000000-0005-0000-0000-0000BC050000}"/>
    <cellStyle name="s_Assumptions_Actualisation provision contrat déficitaire SNCM 2010 V Def_PAO-CAF-RESOP_04_13_pro_format_variante T1_B14_E2_2210_Bridge_Zone_Sud" xfId="1219" xr:uid="{00000000-0005-0000-0000-0000BD050000}"/>
    <cellStyle name="s_Assumptions_Actualisation provision contrat déficitaire SNCM 2010 V Def_PAO-CAF-RESOP_04_13_pro_format_variante T1_B14_E2_2210_Bridge_Zone_Sud_Context" xfId="3996" xr:uid="{00000000-0005-0000-0000-0000BE050000}"/>
    <cellStyle name="s_Assumptions_Actualisation provision contrat déficitaire SNCM 2010 V Def_PAO-CAF-RESOP_04_13_pro_format_variante T1_B14_E2_2210_Context" xfId="3995" xr:uid="{00000000-0005-0000-0000-0000BF050000}"/>
    <cellStyle name="s_Assumptions_Actualisation provision contrat déficitaire SNCM 2010 V Def_PAO-CAF-RESOP_04_13_pro_format_variante T1_Bridge_Zone_Sud" xfId="1220" xr:uid="{00000000-0005-0000-0000-0000C0050000}"/>
    <cellStyle name="s_Assumptions_Actualisation provision contrat déficitaire SNCM 2010 V Def_PAO-CAF-RESOP_04_13_pro_format_variante T1_Bridge_Zone_Sud_Context" xfId="3997" xr:uid="{00000000-0005-0000-0000-0000C1050000}"/>
    <cellStyle name="s_Assumptions_Actualisation provision contrat déficitaire SNCM 2010 V Def_PAO-CAF-RESOP_04_13_pro_format_variante T1_Context" xfId="3994" xr:uid="{00000000-0005-0000-0000-0000C2050000}"/>
    <cellStyle name="s_Assumptions_Actualisation provision contrat déficitaire SNCM 2010 V Def_PAO-CAF-RESOP_06_13" xfId="1221" xr:uid="{00000000-0005-0000-0000-0000C3050000}"/>
    <cellStyle name="s_Assumptions_Actualisation provision contrat déficitaire SNCM 2010 V Def_PAO-CAF-RESOP_06_13_B14_E2_2210" xfId="1222" xr:uid="{00000000-0005-0000-0000-0000C4050000}"/>
    <cellStyle name="s_Assumptions_Actualisation provision contrat déficitaire SNCM 2010 V Def_PAO-CAF-RESOP_06_13_B14_E2_2210_Bridge_Zone_Sud" xfId="1223" xr:uid="{00000000-0005-0000-0000-0000C5050000}"/>
    <cellStyle name="s_Assumptions_Actualisation provision contrat déficitaire SNCM 2010 V Def_PAO-CAF-RESOP_06_13_B14_E2_2210_Bridge_Zone_Sud_Context" xfId="4000" xr:uid="{00000000-0005-0000-0000-0000C6050000}"/>
    <cellStyle name="s_Assumptions_Actualisation provision contrat déficitaire SNCM 2010 V Def_PAO-CAF-RESOP_06_13_B14_E2_2210_Context" xfId="3999" xr:uid="{00000000-0005-0000-0000-0000C7050000}"/>
    <cellStyle name="s_Assumptions_Actualisation provision contrat déficitaire SNCM 2010 V Def_PAO-CAF-RESOP_06_13_Bridge_Zone_Sud" xfId="1224" xr:uid="{00000000-0005-0000-0000-0000C8050000}"/>
    <cellStyle name="s_Assumptions_Actualisation provision contrat déficitaire SNCM 2010 V Def_PAO-CAF-RESOP_06_13_Bridge_Zone_Sud_Context" xfId="4001" xr:uid="{00000000-0005-0000-0000-0000C9050000}"/>
    <cellStyle name="s_Assumptions_Actualisation provision contrat déficitaire SNCM 2010 V Def_PAO-CAF-RESOP_06_13_Context" xfId="3998" xr:uid="{00000000-0005-0000-0000-0000CA050000}"/>
    <cellStyle name="s_Assumptions_Actualisation provision contrat déficitaire SNCM 2010 V Def_PAO-CAF-RESOP_08_13" xfId="1225" xr:uid="{00000000-0005-0000-0000-0000CB050000}"/>
    <cellStyle name="s_Assumptions_Actualisation provision contrat déficitaire SNCM 2010 V Def_PAO-CAF-RESOP_08_13_B14_E2_2210" xfId="1226" xr:uid="{00000000-0005-0000-0000-0000CC050000}"/>
    <cellStyle name="s_Assumptions_Actualisation provision contrat déficitaire SNCM 2010 V Def_PAO-CAF-RESOP_08_13_B14_E2_2210_Bridge_Zone_Sud" xfId="1227" xr:uid="{00000000-0005-0000-0000-0000CD050000}"/>
    <cellStyle name="s_Assumptions_Actualisation provision contrat déficitaire SNCM 2010 V Def_PAO-CAF-RESOP_08_13_B14_E2_2210_Bridge_Zone_Sud_Context" xfId="4004" xr:uid="{00000000-0005-0000-0000-0000CE050000}"/>
    <cellStyle name="s_Assumptions_Actualisation provision contrat déficitaire SNCM 2010 V Def_PAO-CAF-RESOP_08_13_B14_E2_2210_Context" xfId="4003" xr:uid="{00000000-0005-0000-0000-0000CF050000}"/>
    <cellStyle name="s_Assumptions_Actualisation provision contrat déficitaire SNCM 2010 V Def_PAO-CAF-RESOP_08_13_Bridge_Zone_Sud" xfId="1228" xr:uid="{00000000-0005-0000-0000-0000D0050000}"/>
    <cellStyle name="s_Assumptions_Actualisation provision contrat déficitaire SNCM 2010 V Def_PAO-CAF-RESOP_08_13_Bridge_Zone_Sud_Context" xfId="4005" xr:uid="{00000000-0005-0000-0000-0000D1050000}"/>
    <cellStyle name="s_Assumptions_Actualisation provision contrat déficitaire SNCM 2010 V Def_PAO-CAF-RESOP_08_13_Context" xfId="4002" xr:uid="{00000000-0005-0000-0000-0000D2050000}"/>
    <cellStyle name="s_Assumptions_Actualisation provision contrat déficitaire SNCM 2010 V Def_PAO-CAF-RESOP_09_13" xfId="1229" xr:uid="{00000000-0005-0000-0000-0000D3050000}"/>
    <cellStyle name="s_Assumptions_Actualisation provision contrat déficitaire SNCM 2010 V Def_PAO-CAF-RESOP_09_13_Bridge_Zone_Sud" xfId="1230" xr:uid="{00000000-0005-0000-0000-0000D4050000}"/>
    <cellStyle name="s_Assumptions_Actualisation provision contrat déficitaire SNCM 2010 V Def_PAO-CAF-RESOP_09_13_Bridge_Zone_Sud_Context" xfId="4007" xr:uid="{00000000-0005-0000-0000-0000D5050000}"/>
    <cellStyle name="s_Assumptions_Actualisation provision contrat déficitaire SNCM 2010 V Def_PAO-CAF-RESOP_09_13_Context" xfId="4006" xr:uid="{00000000-0005-0000-0000-0000D6050000}"/>
    <cellStyle name="s_Assumptions_Actualisation provision contrat déficitaire SNCM 2010 V Def_PAO-CAF-RESOP_09_2013_Zone_IDF (version 2)" xfId="1231" xr:uid="{00000000-0005-0000-0000-0000D7050000}"/>
    <cellStyle name="s_Assumptions_Actualisation provision contrat déficitaire SNCM 2010 V Def_PAO-CAF-RESOP_09_2013_Zone_IDF (version 2)_Context" xfId="4008" xr:uid="{00000000-0005-0000-0000-0000D8050000}"/>
    <cellStyle name="s_Assumptions_Actualisation provision contrat déficitaire SNCM 2010 V Def_PAO-CAF-RESOP_10_12" xfId="1232" xr:uid="{00000000-0005-0000-0000-0000D9050000}"/>
    <cellStyle name="s_Assumptions_Actualisation provision contrat déficitaire SNCM 2010 V Def_PAO-CAF-RESOP_10_12_Bridge_Zone_Sud" xfId="1233" xr:uid="{00000000-0005-0000-0000-0000DA050000}"/>
    <cellStyle name="s_Assumptions_Actualisation provision contrat déficitaire SNCM 2010 V Def_PAO-CAF-RESOP_10_12_Bridge_Zone_Sud_Context" xfId="4010" xr:uid="{00000000-0005-0000-0000-0000DB050000}"/>
    <cellStyle name="s_Assumptions_Actualisation provision contrat déficitaire SNCM 2010 V Def_PAO-CAF-RESOP_10_12_Context" xfId="4009" xr:uid="{00000000-0005-0000-0000-0000DC050000}"/>
    <cellStyle name="s_Assumptions_Actualisation provision contrat déficitaire SNCM 2010 V Def_PAO-CAF-RESOP_10_12_focus par entités CAFOP" xfId="1234" xr:uid="{00000000-0005-0000-0000-0000DD050000}"/>
    <cellStyle name="s_Assumptions_Actualisation provision contrat déficitaire SNCM 2010 V Def_PAO-CAF-RESOP_10_12_focus par entités CAFOP_Bridge_Zone_Sud" xfId="1235" xr:uid="{00000000-0005-0000-0000-0000DE050000}"/>
    <cellStyle name="s_Assumptions_Actualisation provision contrat déficitaire SNCM 2010 V Def_PAO-CAF-RESOP_10_12_focus par entités CAFOP_Bridge_Zone_Sud_Context" xfId="4012" xr:uid="{00000000-0005-0000-0000-0000DF050000}"/>
    <cellStyle name="s_Assumptions_Actualisation provision contrat déficitaire SNCM 2010 V Def_PAO-CAF-RESOP_10_12_focus par entités CAFOP_Context" xfId="4011" xr:uid="{00000000-0005-0000-0000-0000E0050000}"/>
    <cellStyle name="s_Assumptions_Actualisation provision contrat déficitaire SNCM 2010 V Def_PAO-CAF-RESOP_11_13" xfId="1236" xr:uid="{00000000-0005-0000-0000-0000E1050000}"/>
    <cellStyle name="s_Assumptions_Actualisation provision contrat déficitaire SNCM 2010 V Def_PAO-CAF-RESOP_11_13_Context" xfId="4013" xr:uid="{00000000-0005-0000-0000-0000E2050000}"/>
    <cellStyle name="s_Assumptions_Actualisation provision contrat déficitaire SNCM 2010 V Def_PAO-CAF-RESOP_B13" xfId="1237" xr:uid="{00000000-0005-0000-0000-0000E3050000}"/>
    <cellStyle name="s_Assumptions_Actualisation provision contrat déficitaire SNCM 2010 V Def_PAO-CAF-RESOP_B13_Bridge_Zone_Sud" xfId="1238" xr:uid="{00000000-0005-0000-0000-0000E4050000}"/>
    <cellStyle name="s_Assumptions_Actualisation provision contrat déficitaire SNCM 2010 V Def_PAO-CAF-RESOP_B13_Bridge_Zone_Sud_Context" xfId="4015" xr:uid="{00000000-0005-0000-0000-0000E5050000}"/>
    <cellStyle name="s_Assumptions_Actualisation provision contrat déficitaire SNCM 2010 V Def_PAO-CAF-RESOP_B13_Context" xfId="4014" xr:uid="{00000000-0005-0000-0000-0000E6050000}"/>
    <cellStyle name="s_Assumptions_Actualisation provision contrat déficitaire SNCM 2010 V Def_PAO-CAF-RESOP_B13_focus par entités CAFOP" xfId="1239" xr:uid="{00000000-0005-0000-0000-0000E7050000}"/>
    <cellStyle name="s_Assumptions_Actualisation provision contrat déficitaire SNCM 2010 V Def_PAO-CAF-RESOP_B13_focus par entités CAFOP_Bridge_Zone_Sud" xfId="1240" xr:uid="{00000000-0005-0000-0000-0000E8050000}"/>
    <cellStyle name="s_Assumptions_Actualisation provision contrat déficitaire SNCM 2010 V Def_PAO-CAF-RESOP_B13_focus par entités CAFOP_Bridge_Zone_Sud_Context" xfId="4017" xr:uid="{00000000-0005-0000-0000-0000E9050000}"/>
    <cellStyle name="s_Assumptions_Actualisation provision contrat déficitaire SNCM 2010 V Def_PAO-CAF-RESOP_B13_focus par entités CAFOP_Context" xfId="4016" xr:uid="{00000000-0005-0000-0000-0000EA050000}"/>
    <cellStyle name="s_Assumptions_Actualisation provision contrat déficitaire SNCM 2010 V Def_PAO-CAF-RESOP_B2014" xfId="1241" xr:uid="{00000000-0005-0000-0000-0000EB050000}"/>
    <cellStyle name="s_Assumptions_Actualisation provision contrat déficitaire SNCM 2010 V Def_PAO-CAF-RESOP_B2014_Bridge_Zone_Sud" xfId="1242" xr:uid="{00000000-0005-0000-0000-0000EC050000}"/>
    <cellStyle name="s_Assumptions_Actualisation provision contrat déficitaire SNCM 2010 V Def_PAO-CAF-RESOP_B2014_Bridge_Zone_Sud_Context" xfId="4019" xr:uid="{00000000-0005-0000-0000-0000ED050000}"/>
    <cellStyle name="s_Assumptions_Actualisation provision contrat déficitaire SNCM 2010 V Def_PAO-CAF-RESOP_B2014_Context" xfId="4018" xr:uid="{00000000-0005-0000-0000-0000EE050000}"/>
    <cellStyle name="s_Assumptions_Actualisation provision contrat déficitaire SNCM 2010 V Def_PAO-CAF-RESOP_B2014_v2" xfId="1243" xr:uid="{00000000-0005-0000-0000-0000EF050000}"/>
    <cellStyle name="s_Assumptions_Actualisation provision contrat déficitaire SNCM 2010 V Def_PAO-CAF-RESOP_B2014_v2_Context" xfId="4020" xr:uid="{00000000-0005-0000-0000-0000F0050000}"/>
    <cellStyle name="s_Assumptions_Actualisation provision contrat déficitaire SNCM 2010 V Def_PAO-CAF-RESOP_E2_13" xfId="1244" xr:uid="{00000000-0005-0000-0000-0000F1050000}"/>
    <cellStyle name="s_Assumptions_Actualisation provision contrat déficitaire SNCM 2010 V Def_PAO-CAF-RESOP_E2_13_B14_E2_2210" xfId="1245" xr:uid="{00000000-0005-0000-0000-0000F2050000}"/>
    <cellStyle name="s_Assumptions_Actualisation provision contrat déficitaire SNCM 2010 V Def_PAO-CAF-RESOP_E2_13_B14_E2_2210_Bridge_Zone_Sud" xfId="1246" xr:uid="{00000000-0005-0000-0000-0000F3050000}"/>
    <cellStyle name="s_Assumptions_Actualisation provision contrat déficitaire SNCM 2010 V Def_PAO-CAF-RESOP_E2_13_B14_E2_2210_Bridge_Zone_Sud_Context" xfId="4023" xr:uid="{00000000-0005-0000-0000-0000F4050000}"/>
    <cellStyle name="s_Assumptions_Actualisation provision contrat déficitaire SNCM 2010 V Def_PAO-CAF-RESOP_E2_13_B14_E2_2210_Context" xfId="4022" xr:uid="{00000000-0005-0000-0000-0000F5050000}"/>
    <cellStyle name="s_Assumptions_Actualisation provision contrat déficitaire SNCM 2010 V Def_PAO-CAF-RESOP_E2_13_Bridge_Zone_Sud" xfId="1247" xr:uid="{00000000-0005-0000-0000-0000F6050000}"/>
    <cellStyle name="s_Assumptions_Actualisation provision contrat déficitaire SNCM 2010 V Def_PAO-CAF-RESOP_E2_13_Bridge_Zone_Sud_Context" xfId="4024" xr:uid="{00000000-0005-0000-0000-0000F7050000}"/>
    <cellStyle name="s_Assumptions_Actualisation provision contrat déficitaire SNCM 2010 V Def_PAO-CAF-RESOP_E2_13_Context" xfId="4021" xr:uid="{00000000-0005-0000-0000-0000F8050000}"/>
    <cellStyle name="s_Assumptions_Actualisation provision contrat déficitaire SNCM 2010 V Def_PAO-CAF-RESOP_E2_2013_03_10_19H" xfId="1248" xr:uid="{00000000-0005-0000-0000-0000F9050000}"/>
    <cellStyle name="s_Assumptions_Actualisation provision contrat déficitaire SNCM 2010 V Def_PAO-CAF-RESOP_E2_2013_03_10_19H_Bridge_Zone_Sud" xfId="1249" xr:uid="{00000000-0005-0000-0000-0000FA050000}"/>
    <cellStyle name="s_Assumptions_Actualisation provision contrat déficitaire SNCM 2010 V Def_PAO-CAF-RESOP_E2_2013_03_10_19H_Bridge_Zone_Sud_Context" xfId="4026" xr:uid="{00000000-0005-0000-0000-0000FB050000}"/>
    <cellStyle name="s_Assumptions_Actualisation provision contrat déficitaire SNCM 2010 V Def_PAO-CAF-RESOP_E2_2013_03_10_19H_Context" xfId="4025" xr:uid="{00000000-0005-0000-0000-0000FC050000}"/>
    <cellStyle name="s_Assumptions_Actualisation provision contrat déficitaire SNCM 2010 V Def_PPA" xfId="3088" xr:uid="{00000000-0005-0000-0000-0000FD050000}"/>
    <cellStyle name="s_Assumptions_Actualisation provision contrat déficitaire SNCM 2010 V Def_PPA_Context" xfId="4027" xr:uid="{00000000-0005-0000-0000-0000FE050000}"/>
    <cellStyle name="s_Assumptions_Actualisation provision contrat déficitaire SNCM 2010 V Def_RESOP bef CICE&amp;PPA&amp;RepartHO" xfId="3089" xr:uid="{00000000-0005-0000-0000-0000FF050000}"/>
    <cellStyle name="s_Assumptions_Actualisation provision contrat déficitaire SNCM 2010 V Def_RESOP bef CICE&amp;PPA&amp;RepartHO_Context" xfId="4028" xr:uid="{00000000-0005-0000-0000-000000060000}"/>
    <cellStyle name="s_Assumptions_Actualisation provision contrat déficitaire SNCM 2010 V Def_Synthèse_Présentation_conso_retraitée" xfId="1250" xr:uid="{00000000-0005-0000-0000-000001060000}"/>
    <cellStyle name="s_Assumptions_Actualisation provision contrat déficitaire SNCM 2010 V Def_Synthèse_Présentation_conso_retraitée_Context" xfId="4029" xr:uid="{00000000-0005-0000-0000-000002060000}"/>
    <cellStyle name="s_Assumptions_Actualisation provision contrat déficitaire SNCM 2011 V3 30 05 2011" xfId="313" xr:uid="{00000000-0005-0000-0000-000003060000}"/>
    <cellStyle name="s_Assumptions_Actualisation provision contrat déficitaire SNCM 2011 V3 30 05 2011_B14_E2_2210" xfId="1251" xr:uid="{00000000-0005-0000-0000-000004060000}"/>
    <cellStyle name="s_Assumptions_Actualisation provision contrat déficitaire SNCM 2011 V3 30 05 2011_B14_E2_2210_Bridge_Zone_Sud" xfId="1252" xr:uid="{00000000-0005-0000-0000-000005060000}"/>
    <cellStyle name="s_Assumptions_Actualisation provision contrat déficitaire SNCM 2011 V3 30 05 2011_B14_E2_2210_Bridge_Zone_Sud_Context" xfId="4032" xr:uid="{00000000-0005-0000-0000-000006060000}"/>
    <cellStyle name="s_Assumptions_Actualisation provision contrat déficitaire SNCM 2011 V3 30 05 2011_B14_E2_2210_Context" xfId="4031" xr:uid="{00000000-0005-0000-0000-000007060000}"/>
    <cellStyle name="s_Assumptions_Actualisation provision contrat déficitaire SNCM 2011 V3 30 05 2011_Bridge_Zone_Sud" xfId="1253" xr:uid="{00000000-0005-0000-0000-000008060000}"/>
    <cellStyle name="s_Assumptions_Actualisation provision contrat déficitaire SNCM 2011 V3 30 05 2011_Bridge_Zone_Sud_Context" xfId="4033" xr:uid="{00000000-0005-0000-0000-000009060000}"/>
    <cellStyle name="s_Assumptions_Actualisation provision contrat déficitaire SNCM 2011 V3 30 05 2011_CAPEM BY COUNTRY" xfId="3091" xr:uid="{00000000-0005-0000-0000-00000A060000}"/>
    <cellStyle name="s_Assumptions_Actualisation provision contrat déficitaire SNCM 2011 V3 30 05 2011_CAPEM BY COUNTRY_Context" xfId="4034" xr:uid="{00000000-0005-0000-0000-00000B060000}"/>
    <cellStyle name="s_Assumptions_Actualisation provision contrat déficitaire SNCM 2011 V3 30 05 2011_Context" xfId="3640" xr:uid="{00000000-0005-0000-0000-00000C060000}"/>
    <cellStyle name="s_Assumptions_Actualisation provision contrat déficitaire SNCM 2011 V3 30 05 2011_Context_1" xfId="4030" xr:uid="{00000000-0005-0000-0000-00000D060000}"/>
    <cellStyle name="s_Assumptions_Actualisation provision contrat déficitaire SNCM 2011 V3 30 05 2011_Context_Context" xfId="4035" xr:uid="{00000000-0005-0000-0000-00000E060000}"/>
    <cellStyle name="s_Assumptions_Actualisation provision contrat déficitaire SNCM 2011 V3 30 05 2011_Country_Top_Adj" xfId="2840" xr:uid="{00000000-0005-0000-0000-00000F060000}"/>
    <cellStyle name="s_Assumptions_Actualisation provision contrat déficitaire SNCM 2011 V3 30 05 2011_Country_Top_Adj 2020" xfId="3090" xr:uid="{00000000-0005-0000-0000-000010060000}"/>
    <cellStyle name="s_Assumptions_Actualisation provision contrat déficitaire SNCM 2011 V3 30 05 2011_Cut off 2020-2021" xfId="4036" xr:uid="{00000000-0005-0000-0000-000011060000}"/>
    <cellStyle name="s_Assumptions_Actualisation provision contrat déficitaire SNCM 2011 V3 30 05 2011_focus par entités CAFOPE2AMF" xfId="1254" xr:uid="{00000000-0005-0000-0000-000012060000}"/>
    <cellStyle name="s_Assumptions_Actualisation provision contrat déficitaire SNCM 2011 V3 30 05 2011_focus par entités CAFOPE2AMF_Bridge_Zone_Sud" xfId="1255" xr:uid="{00000000-0005-0000-0000-000013060000}"/>
    <cellStyle name="s_Assumptions_Actualisation provision contrat déficitaire SNCM 2011 V3 30 05 2011_focus par entités CAFOPE2AMF_Bridge_Zone_Sud_Context" xfId="4038" xr:uid="{00000000-0005-0000-0000-000014060000}"/>
    <cellStyle name="s_Assumptions_Actualisation provision contrat déficitaire SNCM 2011 V3 30 05 2011_focus par entités CAFOPE2AMF_Context" xfId="4037" xr:uid="{00000000-0005-0000-0000-000015060000}"/>
    <cellStyle name="s_Assumptions_Actualisation provision contrat déficitaire SNCM 2011 V3 30 05 2011_Maquette PLT" xfId="3092" xr:uid="{00000000-0005-0000-0000-000016060000}"/>
    <cellStyle name="s_Assumptions_Actualisation provision contrat déficitaire SNCM 2011 V3 30 05 2011_Maquette PLT_Context" xfId="4039" xr:uid="{00000000-0005-0000-0000-000017060000}"/>
    <cellStyle name="s_Assumptions_Actualisation provision contrat déficitaire SNCM 2011 V3 30 05 2011_Output" xfId="3641" xr:uid="{00000000-0005-0000-0000-000018060000}"/>
    <cellStyle name="s_Assumptions_Actualisation provision contrat déficitaire SNCM 2011 V3 30 05 2011_Output_Context" xfId="4040" xr:uid="{00000000-0005-0000-0000-000019060000}"/>
    <cellStyle name="s_Assumptions_Actualisation provision contrat déficitaire SNCM 2011 V3 30 05 2011_PAO-CAF-RESOP_04_13_pro_format_variante T1" xfId="1256" xr:uid="{00000000-0005-0000-0000-00001A060000}"/>
    <cellStyle name="s_Assumptions_Actualisation provision contrat déficitaire SNCM 2011 V3 30 05 2011_PAO-CAF-RESOP_04_13_pro_format_variante T1_B14_E2_2210" xfId="1257" xr:uid="{00000000-0005-0000-0000-00001B060000}"/>
    <cellStyle name="s_Assumptions_Actualisation provision contrat déficitaire SNCM 2011 V3 30 05 2011_PAO-CAF-RESOP_04_13_pro_format_variante T1_B14_E2_2210_Bridge_Zone_Sud" xfId="1258" xr:uid="{00000000-0005-0000-0000-00001C060000}"/>
    <cellStyle name="s_Assumptions_Actualisation provision contrat déficitaire SNCM 2011 V3 30 05 2011_PAO-CAF-RESOP_04_13_pro_format_variante T1_B14_E2_2210_Bridge_Zone_Sud_Context" xfId="4043" xr:uid="{00000000-0005-0000-0000-00001D060000}"/>
    <cellStyle name="s_Assumptions_Actualisation provision contrat déficitaire SNCM 2011 V3 30 05 2011_PAO-CAF-RESOP_04_13_pro_format_variante T1_B14_E2_2210_Context" xfId="4042" xr:uid="{00000000-0005-0000-0000-00001E060000}"/>
    <cellStyle name="s_Assumptions_Actualisation provision contrat déficitaire SNCM 2011 V3 30 05 2011_PAO-CAF-RESOP_04_13_pro_format_variante T1_Bridge_Zone_Sud" xfId="1259" xr:uid="{00000000-0005-0000-0000-00001F060000}"/>
    <cellStyle name="s_Assumptions_Actualisation provision contrat déficitaire SNCM 2011 V3 30 05 2011_PAO-CAF-RESOP_04_13_pro_format_variante T1_Bridge_Zone_Sud_Context" xfId="4044" xr:uid="{00000000-0005-0000-0000-000020060000}"/>
    <cellStyle name="s_Assumptions_Actualisation provision contrat déficitaire SNCM 2011 V3 30 05 2011_PAO-CAF-RESOP_04_13_pro_format_variante T1_Context" xfId="4041" xr:uid="{00000000-0005-0000-0000-000021060000}"/>
    <cellStyle name="s_Assumptions_Actualisation provision contrat déficitaire SNCM 2011 V3 30 05 2011_PAO-CAF-RESOP_06_13" xfId="1260" xr:uid="{00000000-0005-0000-0000-000022060000}"/>
    <cellStyle name="s_Assumptions_Actualisation provision contrat déficitaire SNCM 2011 V3 30 05 2011_PAO-CAF-RESOP_06_13_B14_E2_2210" xfId="1261" xr:uid="{00000000-0005-0000-0000-000023060000}"/>
    <cellStyle name="s_Assumptions_Actualisation provision contrat déficitaire SNCM 2011 V3 30 05 2011_PAO-CAF-RESOP_06_13_B14_E2_2210_Bridge_Zone_Sud" xfId="1262" xr:uid="{00000000-0005-0000-0000-000024060000}"/>
    <cellStyle name="s_Assumptions_Actualisation provision contrat déficitaire SNCM 2011 V3 30 05 2011_PAO-CAF-RESOP_06_13_B14_E2_2210_Bridge_Zone_Sud_Context" xfId="4047" xr:uid="{00000000-0005-0000-0000-000025060000}"/>
    <cellStyle name="s_Assumptions_Actualisation provision contrat déficitaire SNCM 2011 V3 30 05 2011_PAO-CAF-RESOP_06_13_B14_E2_2210_Context" xfId="4046" xr:uid="{00000000-0005-0000-0000-000026060000}"/>
    <cellStyle name="s_Assumptions_Actualisation provision contrat déficitaire SNCM 2011 V3 30 05 2011_PAO-CAF-RESOP_06_13_Bridge_Zone_Sud" xfId="1263" xr:uid="{00000000-0005-0000-0000-000027060000}"/>
    <cellStyle name="s_Assumptions_Actualisation provision contrat déficitaire SNCM 2011 V3 30 05 2011_PAO-CAF-RESOP_06_13_Bridge_Zone_Sud_Context" xfId="4048" xr:uid="{00000000-0005-0000-0000-000028060000}"/>
    <cellStyle name="s_Assumptions_Actualisation provision contrat déficitaire SNCM 2011 V3 30 05 2011_PAO-CAF-RESOP_06_13_Context" xfId="4045" xr:uid="{00000000-0005-0000-0000-000029060000}"/>
    <cellStyle name="s_Assumptions_Actualisation provision contrat déficitaire SNCM 2011 V3 30 05 2011_PAO-CAF-RESOP_08_13" xfId="1264" xr:uid="{00000000-0005-0000-0000-00002A060000}"/>
    <cellStyle name="s_Assumptions_Actualisation provision contrat déficitaire SNCM 2011 V3 30 05 2011_PAO-CAF-RESOP_08_13_B14_E2_2210" xfId="1265" xr:uid="{00000000-0005-0000-0000-00002B060000}"/>
    <cellStyle name="s_Assumptions_Actualisation provision contrat déficitaire SNCM 2011 V3 30 05 2011_PAO-CAF-RESOP_08_13_B14_E2_2210_Bridge_Zone_Sud" xfId="1266" xr:uid="{00000000-0005-0000-0000-00002C060000}"/>
    <cellStyle name="s_Assumptions_Actualisation provision contrat déficitaire SNCM 2011 V3 30 05 2011_PAO-CAF-RESOP_08_13_B14_E2_2210_Bridge_Zone_Sud_Context" xfId="4051" xr:uid="{00000000-0005-0000-0000-00002D060000}"/>
    <cellStyle name="s_Assumptions_Actualisation provision contrat déficitaire SNCM 2011 V3 30 05 2011_PAO-CAF-RESOP_08_13_B14_E2_2210_Context" xfId="4050" xr:uid="{00000000-0005-0000-0000-00002E060000}"/>
    <cellStyle name="s_Assumptions_Actualisation provision contrat déficitaire SNCM 2011 V3 30 05 2011_PAO-CAF-RESOP_08_13_Bridge_Zone_Sud" xfId="1267" xr:uid="{00000000-0005-0000-0000-00002F060000}"/>
    <cellStyle name="s_Assumptions_Actualisation provision contrat déficitaire SNCM 2011 V3 30 05 2011_PAO-CAF-RESOP_08_13_Bridge_Zone_Sud_Context" xfId="4052" xr:uid="{00000000-0005-0000-0000-000030060000}"/>
    <cellStyle name="s_Assumptions_Actualisation provision contrat déficitaire SNCM 2011 V3 30 05 2011_PAO-CAF-RESOP_08_13_Context" xfId="4049" xr:uid="{00000000-0005-0000-0000-000031060000}"/>
    <cellStyle name="s_Assumptions_Actualisation provision contrat déficitaire SNCM 2011 V3 30 05 2011_PAO-CAF-RESOP_09_13" xfId="1268" xr:uid="{00000000-0005-0000-0000-000032060000}"/>
    <cellStyle name="s_Assumptions_Actualisation provision contrat déficitaire SNCM 2011 V3 30 05 2011_PAO-CAF-RESOP_09_13_Bridge_Zone_Sud" xfId="1269" xr:uid="{00000000-0005-0000-0000-000033060000}"/>
    <cellStyle name="s_Assumptions_Actualisation provision contrat déficitaire SNCM 2011 V3 30 05 2011_PAO-CAF-RESOP_09_13_Bridge_Zone_Sud_Context" xfId="4054" xr:uid="{00000000-0005-0000-0000-000034060000}"/>
    <cellStyle name="s_Assumptions_Actualisation provision contrat déficitaire SNCM 2011 V3 30 05 2011_PAO-CAF-RESOP_09_13_Context" xfId="4053" xr:uid="{00000000-0005-0000-0000-000035060000}"/>
    <cellStyle name="s_Assumptions_Actualisation provision contrat déficitaire SNCM 2011 V3 30 05 2011_PAO-CAF-RESOP_09_2013_Zone_IDF (version 2)" xfId="1270" xr:uid="{00000000-0005-0000-0000-000036060000}"/>
    <cellStyle name="s_Assumptions_Actualisation provision contrat déficitaire SNCM 2011 V3 30 05 2011_PAO-CAF-RESOP_09_2013_Zone_IDF (version 2)_Context" xfId="4055" xr:uid="{00000000-0005-0000-0000-000037060000}"/>
    <cellStyle name="s_Assumptions_Actualisation provision contrat déficitaire SNCM 2011 V3 30 05 2011_PAO-CAF-RESOP_10_12" xfId="1271" xr:uid="{00000000-0005-0000-0000-000038060000}"/>
    <cellStyle name="s_Assumptions_Actualisation provision contrat déficitaire SNCM 2011 V3 30 05 2011_PAO-CAF-RESOP_10_12_Bridge_Zone_Sud" xfId="1272" xr:uid="{00000000-0005-0000-0000-000039060000}"/>
    <cellStyle name="s_Assumptions_Actualisation provision contrat déficitaire SNCM 2011 V3 30 05 2011_PAO-CAF-RESOP_10_12_Bridge_Zone_Sud_Context" xfId="4057" xr:uid="{00000000-0005-0000-0000-00003A060000}"/>
    <cellStyle name="s_Assumptions_Actualisation provision contrat déficitaire SNCM 2011 V3 30 05 2011_PAO-CAF-RESOP_10_12_Context" xfId="4056" xr:uid="{00000000-0005-0000-0000-00003B060000}"/>
    <cellStyle name="s_Assumptions_Actualisation provision contrat déficitaire SNCM 2011 V3 30 05 2011_PAO-CAF-RESOP_10_12_focus par entités CAFOP" xfId="1273" xr:uid="{00000000-0005-0000-0000-00003C060000}"/>
    <cellStyle name="s_Assumptions_Actualisation provision contrat déficitaire SNCM 2011 V3 30 05 2011_PAO-CAF-RESOP_10_12_focus par entités CAFOP_Bridge_Zone_Sud" xfId="1274" xr:uid="{00000000-0005-0000-0000-00003D060000}"/>
    <cellStyle name="s_Assumptions_Actualisation provision contrat déficitaire SNCM 2011 V3 30 05 2011_PAO-CAF-RESOP_10_12_focus par entités CAFOP_Bridge_Zone_Sud_Context" xfId="4059" xr:uid="{00000000-0005-0000-0000-00003E060000}"/>
    <cellStyle name="s_Assumptions_Actualisation provision contrat déficitaire SNCM 2011 V3 30 05 2011_PAO-CAF-RESOP_10_12_focus par entités CAFOP_Context" xfId="4058" xr:uid="{00000000-0005-0000-0000-00003F060000}"/>
    <cellStyle name="s_Assumptions_Actualisation provision contrat déficitaire SNCM 2011 V3 30 05 2011_PAO-CAF-RESOP_11_13" xfId="1275" xr:uid="{00000000-0005-0000-0000-000040060000}"/>
    <cellStyle name="s_Assumptions_Actualisation provision contrat déficitaire SNCM 2011 V3 30 05 2011_PAO-CAF-RESOP_11_13_Context" xfId="4060" xr:uid="{00000000-0005-0000-0000-000041060000}"/>
    <cellStyle name="s_Assumptions_Actualisation provision contrat déficitaire SNCM 2011 V3 30 05 2011_PAO-CAF-RESOP_B13" xfId="1276" xr:uid="{00000000-0005-0000-0000-000042060000}"/>
    <cellStyle name="s_Assumptions_Actualisation provision contrat déficitaire SNCM 2011 V3 30 05 2011_PAO-CAF-RESOP_B13_Bridge_Zone_Sud" xfId="1277" xr:uid="{00000000-0005-0000-0000-000043060000}"/>
    <cellStyle name="s_Assumptions_Actualisation provision contrat déficitaire SNCM 2011 V3 30 05 2011_PAO-CAF-RESOP_B13_Bridge_Zone_Sud_Context" xfId="4062" xr:uid="{00000000-0005-0000-0000-000044060000}"/>
    <cellStyle name="s_Assumptions_Actualisation provision contrat déficitaire SNCM 2011 V3 30 05 2011_PAO-CAF-RESOP_B13_Context" xfId="4061" xr:uid="{00000000-0005-0000-0000-000045060000}"/>
    <cellStyle name="s_Assumptions_Actualisation provision contrat déficitaire SNCM 2011 V3 30 05 2011_PAO-CAF-RESOP_B13_focus par entités CAFOP" xfId="1278" xr:uid="{00000000-0005-0000-0000-000046060000}"/>
    <cellStyle name="s_Assumptions_Actualisation provision contrat déficitaire SNCM 2011 V3 30 05 2011_PAO-CAF-RESOP_B13_focus par entités CAFOP_Bridge_Zone_Sud" xfId="1279" xr:uid="{00000000-0005-0000-0000-000047060000}"/>
    <cellStyle name="s_Assumptions_Actualisation provision contrat déficitaire SNCM 2011 V3 30 05 2011_PAO-CAF-RESOP_B13_focus par entités CAFOP_Bridge_Zone_Sud_Context" xfId="4064" xr:uid="{00000000-0005-0000-0000-000048060000}"/>
    <cellStyle name="s_Assumptions_Actualisation provision contrat déficitaire SNCM 2011 V3 30 05 2011_PAO-CAF-RESOP_B13_focus par entités CAFOP_Context" xfId="4063" xr:uid="{00000000-0005-0000-0000-000049060000}"/>
    <cellStyle name="s_Assumptions_Actualisation provision contrat déficitaire SNCM 2011 V3 30 05 2011_PAO-CAF-RESOP_B2014" xfId="1280" xr:uid="{00000000-0005-0000-0000-00004A060000}"/>
    <cellStyle name="s_Assumptions_Actualisation provision contrat déficitaire SNCM 2011 V3 30 05 2011_PAO-CAF-RESOP_B2014_Bridge_Zone_Sud" xfId="1281" xr:uid="{00000000-0005-0000-0000-00004B060000}"/>
    <cellStyle name="s_Assumptions_Actualisation provision contrat déficitaire SNCM 2011 V3 30 05 2011_PAO-CAF-RESOP_B2014_Bridge_Zone_Sud_Context" xfId="4066" xr:uid="{00000000-0005-0000-0000-00004C060000}"/>
    <cellStyle name="s_Assumptions_Actualisation provision contrat déficitaire SNCM 2011 V3 30 05 2011_PAO-CAF-RESOP_B2014_Context" xfId="4065" xr:uid="{00000000-0005-0000-0000-00004D060000}"/>
    <cellStyle name="s_Assumptions_Actualisation provision contrat déficitaire SNCM 2011 V3 30 05 2011_PAO-CAF-RESOP_B2014_v2" xfId="1282" xr:uid="{00000000-0005-0000-0000-00004E060000}"/>
    <cellStyle name="s_Assumptions_Actualisation provision contrat déficitaire SNCM 2011 V3 30 05 2011_PAO-CAF-RESOP_B2014_v2_Context" xfId="4067" xr:uid="{00000000-0005-0000-0000-00004F060000}"/>
    <cellStyle name="s_Assumptions_Actualisation provision contrat déficitaire SNCM 2011 V3 30 05 2011_PAO-CAF-RESOP_E2_13" xfId="1283" xr:uid="{00000000-0005-0000-0000-000050060000}"/>
    <cellStyle name="s_Assumptions_Actualisation provision contrat déficitaire SNCM 2011 V3 30 05 2011_PAO-CAF-RESOP_E2_13_B14_E2_2210" xfId="1284" xr:uid="{00000000-0005-0000-0000-000051060000}"/>
    <cellStyle name="s_Assumptions_Actualisation provision contrat déficitaire SNCM 2011 V3 30 05 2011_PAO-CAF-RESOP_E2_13_B14_E2_2210_Bridge_Zone_Sud" xfId="1285" xr:uid="{00000000-0005-0000-0000-000052060000}"/>
    <cellStyle name="s_Assumptions_Actualisation provision contrat déficitaire SNCM 2011 V3 30 05 2011_PAO-CAF-RESOP_E2_13_B14_E2_2210_Bridge_Zone_Sud_Context" xfId="4070" xr:uid="{00000000-0005-0000-0000-000053060000}"/>
    <cellStyle name="s_Assumptions_Actualisation provision contrat déficitaire SNCM 2011 V3 30 05 2011_PAO-CAF-RESOP_E2_13_B14_E2_2210_Context" xfId="4069" xr:uid="{00000000-0005-0000-0000-000054060000}"/>
    <cellStyle name="s_Assumptions_Actualisation provision contrat déficitaire SNCM 2011 V3 30 05 2011_PAO-CAF-RESOP_E2_13_Bridge_Zone_Sud" xfId="1286" xr:uid="{00000000-0005-0000-0000-000055060000}"/>
    <cellStyle name="s_Assumptions_Actualisation provision contrat déficitaire SNCM 2011 V3 30 05 2011_PAO-CAF-RESOP_E2_13_Bridge_Zone_Sud_Context" xfId="4071" xr:uid="{00000000-0005-0000-0000-000056060000}"/>
    <cellStyle name="s_Assumptions_Actualisation provision contrat déficitaire SNCM 2011 V3 30 05 2011_PAO-CAF-RESOP_E2_13_Context" xfId="4068" xr:uid="{00000000-0005-0000-0000-000057060000}"/>
    <cellStyle name="s_Assumptions_Actualisation provision contrat déficitaire SNCM 2011 V3 30 05 2011_PAO-CAF-RESOP_E2_2013_03_10_19H" xfId="1287" xr:uid="{00000000-0005-0000-0000-000058060000}"/>
    <cellStyle name="s_Assumptions_Actualisation provision contrat déficitaire SNCM 2011 V3 30 05 2011_PAO-CAF-RESOP_E2_2013_03_10_19H_Bridge_Zone_Sud" xfId="1288" xr:uid="{00000000-0005-0000-0000-000059060000}"/>
    <cellStyle name="s_Assumptions_Actualisation provision contrat déficitaire SNCM 2011 V3 30 05 2011_PAO-CAF-RESOP_E2_2013_03_10_19H_Bridge_Zone_Sud_Context" xfId="4073" xr:uid="{00000000-0005-0000-0000-00005A060000}"/>
    <cellStyle name="s_Assumptions_Actualisation provision contrat déficitaire SNCM 2011 V3 30 05 2011_PAO-CAF-RESOP_E2_2013_03_10_19H_Context" xfId="4072" xr:uid="{00000000-0005-0000-0000-00005B060000}"/>
    <cellStyle name="s_Assumptions_Actualisation provision contrat déficitaire SNCM 2011 V3 30 05 2011_PPA" xfId="3093" xr:uid="{00000000-0005-0000-0000-00005C060000}"/>
    <cellStyle name="s_Assumptions_Actualisation provision contrat déficitaire SNCM 2011 V3 30 05 2011_PPA_Context" xfId="4074" xr:uid="{00000000-0005-0000-0000-00005D060000}"/>
    <cellStyle name="s_Assumptions_Actualisation provision contrat déficitaire SNCM 2011 V3 30 05 2011_RESOP bef CICE&amp;PPA&amp;RepartHO" xfId="3094" xr:uid="{00000000-0005-0000-0000-00005E060000}"/>
    <cellStyle name="s_Assumptions_Actualisation provision contrat déficitaire SNCM 2011 V3 30 05 2011_RESOP bef CICE&amp;PPA&amp;RepartHO_Context" xfId="4075" xr:uid="{00000000-0005-0000-0000-00005F060000}"/>
    <cellStyle name="s_Assumptions_Actualisation provision contrat déficitaire SNCM 2011 V3 30 05 2011_Synthèse_Présentation_conso_retraitée" xfId="1289" xr:uid="{00000000-0005-0000-0000-000060060000}"/>
    <cellStyle name="s_Assumptions_Actualisation provision contrat déficitaire SNCM 2011 V3 30 05 2011_Synthèse_Présentation_conso_retraitée_Context" xfId="4076" xr:uid="{00000000-0005-0000-0000-000061060000}"/>
    <cellStyle name="s_Assumptions_B14_E2_2210" xfId="1290" xr:uid="{00000000-0005-0000-0000-000062060000}"/>
    <cellStyle name="s_Assumptions_B14_E2_2210_Bridge_Zone_Sud" xfId="1291" xr:uid="{00000000-0005-0000-0000-000063060000}"/>
    <cellStyle name="s_Assumptions_B14_E2_2210_Bridge_Zone_Sud_Context" xfId="4078" xr:uid="{00000000-0005-0000-0000-000064060000}"/>
    <cellStyle name="s_Assumptions_B14_E2_2210_Context" xfId="4077" xr:uid="{00000000-0005-0000-0000-000065060000}"/>
    <cellStyle name="s_Assumptions_BFR_TD_2014.02" xfId="1292" xr:uid="{00000000-0005-0000-0000-000066060000}"/>
    <cellStyle name="s_Assumptions_BFR_TD_2014.02_Context" xfId="4079" xr:uid="{00000000-0005-0000-0000-000067060000}"/>
    <cellStyle name="s_Assumptions_Bridge_Zone_Nord" xfId="1293" xr:uid="{00000000-0005-0000-0000-000068060000}"/>
    <cellStyle name="s_Assumptions_Bridge_Zone_Nord_Context" xfId="4080" xr:uid="{00000000-0005-0000-0000-000069060000}"/>
    <cellStyle name="s_Assumptions_CAPEM BY COUNTRY" xfId="3095" xr:uid="{00000000-0005-0000-0000-00006A060000}"/>
    <cellStyle name="s_Assumptions_CAPEM BY COUNTRY_Context" xfId="4081" xr:uid="{00000000-0005-0000-0000-00006B060000}"/>
    <cellStyle name="s_Assumptions_Context" xfId="3642" xr:uid="{00000000-0005-0000-0000-00006C060000}"/>
    <cellStyle name="s_Assumptions_Context_1" xfId="3982" xr:uid="{00000000-0005-0000-0000-00006D060000}"/>
    <cellStyle name="s_Assumptions_Context_Context" xfId="4082" xr:uid="{00000000-0005-0000-0000-00006E060000}"/>
    <cellStyle name="s_Assumptions_Country_Top_Adj" xfId="2838" xr:uid="{00000000-0005-0000-0000-00006F060000}"/>
    <cellStyle name="s_Assumptions_Country_Top_Adj 2020" xfId="3084" xr:uid="{00000000-0005-0000-0000-000070060000}"/>
    <cellStyle name="s_Assumptions_Cut off 2020-2021" xfId="4083" xr:uid="{00000000-0005-0000-0000-000071060000}"/>
    <cellStyle name="s_Assumptions_LI819L_B13" xfId="314" xr:uid="{00000000-0005-0000-0000-000072060000}"/>
    <cellStyle name="s_Assumptions_LI819L_B13_CAPEM BY COUNTRY" xfId="3097" xr:uid="{00000000-0005-0000-0000-000073060000}"/>
    <cellStyle name="s_Assumptions_LI819L_B13_CAPEM BY COUNTRY_Context" xfId="4085" xr:uid="{00000000-0005-0000-0000-000074060000}"/>
    <cellStyle name="s_Assumptions_LI819L_B13_Context" xfId="3643" xr:uid="{00000000-0005-0000-0000-000075060000}"/>
    <cellStyle name="s_Assumptions_LI819L_B13_Context_1" xfId="4084" xr:uid="{00000000-0005-0000-0000-000076060000}"/>
    <cellStyle name="s_Assumptions_LI819L_B13_Context_Context" xfId="4086" xr:uid="{00000000-0005-0000-0000-000077060000}"/>
    <cellStyle name="s_Assumptions_LI819L_B13_Country_Top_Adj" xfId="2841" xr:uid="{00000000-0005-0000-0000-000078060000}"/>
    <cellStyle name="s_Assumptions_LI819L_B13_Country_Top_Adj 2020" xfId="3096" xr:uid="{00000000-0005-0000-0000-000079060000}"/>
    <cellStyle name="s_Assumptions_LI819L_B13_Cut off 2020-2021" xfId="4087" xr:uid="{00000000-0005-0000-0000-00007A060000}"/>
    <cellStyle name="s_Assumptions_LI819L_B13_Maquette PLT" xfId="3098" xr:uid="{00000000-0005-0000-0000-00007B060000}"/>
    <cellStyle name="s_Assumptions_LI819L_B13_Maquette PLT_Context" xfId="4088" xr:uid="{00000000-0005-0000-0000-00007C060000}"/>
    <cellStyle name="s_Assumptions_LI819L_B13_Output" xfId="3644" xr:uid="{00000000-0005-0000-0000-00007D060000}"/>
    <cellStyle name="s_Assumptions_LI819L_B13_Output_Context" xfId="4089" xr:uid="{00000000-0005-0000-0000-00007E060000}"/>
    <cellStyle name="s_Assumptions_LI819L_B13_PPA" xfId="3099" xr:uid="{00000000-0005-0000-0000-00007F060000}"/>
    <cellStyle name="s_Assumptions_LI819L_B13_PPA_Context" xfId="4090" xr:uid="{00000000-0005-0000-0000-000080060000}"/>
    <cellStyle name="s_Assumptions_LI819L_B13_RESOP bef CICE&amp;PPA&amp;RepartHO" xfId="3100" xr:uid="{00000000-0005-0000-0000-000081060000}"/>
    <cellStyle name="s_Assumptions_LI819L_B13_RESOP bef CICE&amp;PPA&amp;RepartHO_Context" xfId="4091" xr:uid="{00000000-0005-0000-0000-000082060000}"/>
    <cellStyle name="s_Assumptions_Maquette PLT" xfId="3101" xr:uid="{00000000-0005-0000-0000-000083060000}"/>
    <cellStyle name="s_Assumptions_Maquette PLT_Context" xfId="4092" xr:uid="{00000000-0005-0000-0000-000084060000}"/>
    <cellStyle name="s_Assumptions_Output" xfId="3645" xr:uid="{00000000-0005-0000-0000-000085060000}"/>
    <cellStyle name="s_Assumptions_Output_Context" xfId="4093" xr:uid="{00000000-0005-0000-0000-000086060000}"/>
    <cellStyle name="s_Assumptions_PAO-CAF-RESOP_14_01_13 à 20h" xfId="315" xr:uid="{00000000-0005-0000-0000-000087060000}"/>
    <cellStyle name="s_Assumptions_PAO-CAF-RESOP_14_01_13 à 20h_CAPEM BY COUNTRY" xfId="3103" xr:uid="{00000000-0005-0000-0000-000088060000}"/>
    <cellStyle name="s_Assumptions_PAO-CAF-RESOP_14_01_13 à 20h_CAPEM BY COUNTRY_Context" xfId="4095" xr:uid="{00000000-0005-0000-0000-000089060000}"/>
    <cellStyle name="s_Assumptions_PAO-CAF-RESOP_14_01_13 à 20h_Context" xfId="3646" xr:uid="{00000000-0005-0000-0000-00008A060000}"/>
    <cellStyle name="s_Assumptions_PAO-CAF-RESOP_14_01_13 à 20h_Context_1" xfId="4094" xr:uid="{00000000-0005-0000-0000-00008B060000}"/>
    <cellStyle name="s_Assumptions_PAO-CAF-RESOP_14_01_13 à 20h_Context_Context" xfId="4096" xr:uid="{00000000-0005-0000-0000-00008C060000}"/>
    <cellStyle name="s_Assumptions_PAO-CAF-RESOP_14_01_13 à 20h_Country_Top_Adj" xfId="2842" xr:uid="{00000000-0005-0000-0000-00008D060000}"/>
    <cellStyle name="s_Assumptions_PAO-CAF-RESOP_14_01_13 à 20h_Country_Top_Adj 2020" xfId="3102" xr:uid="{00000000-0005-0000-0000-00008E060000}"/>
    <cellStyle name="s_Assumptions_PAO-CAF-RESOP_14_01_13 à 20h_Cut off 2020-2021" xfId="4097" xr:uid="{00000000-0005-0000-0000-00008F060000}"/>
    <cellStyle name="s_Assumptions_PAO-CAF-RESOP_14_01_13 à 20h_Maquette PLT" xfId="3104" xr:uid="{00000000-0005-0000-0000-000090060000}"/>
    <cellStyle name="s_Assumptions_PAO-CAF-RESOP_14_01_13 à 20h_Maquette PLT_Context" xfId="4098" xr:uid="{00000000-0005-0000-0000-000091060000}"/>
    <cellStyle name="s_Assumptions_PAO-CAF-RESOP_14_01_13 à 20h_Output" xfId="3647" xr:uid="{00000000-0005-0000-0000-000092060000}"/>
    <cellStyle name="s_Assumptions_PAO-CAF-RESOP_14_01_13 à 20h_Output_Context" xfId="4099" xr:uid="{00000000-0005-0000-0000-000093060000}"/>
    <cellStyle name="s_Assumptions_PAO-CAF-RESOP_14_01_13 à 20h_PPA" xfId="3105" xr:uid="{00000000-0005-0000-0000-000094060000}"/>
    <cellStyle name="s_Assumptions_PAO-CAF-RESOP_14_01_13 à 20h_PPA_Context" xfId="4100" xr:uid="{00000000-0005-0000-0000-000095060000}"/>
    <cellStyle name="s_Assumptions_PAO-CAF-RESOP_14_01_13 à 20h_RESOP bef CICE&amp;PPA&amp;RepartHO" xfId="3106" xr:uid="{00000000-0005-0000-0000-000096060000}"/>
    <cellStyle name="s_Assumptions_PAO-CAF-RESOP_14_01_13 à 20h_RESOP bef CICE&amp;PPA&amp;RepartHO_Context" xfId="4101" xr:uid="{00000000-0005-0000-0000-000097060000}"/>
    <cellStyle name="s_Assumptions_PAO-CAF-RESOP_2014.02" xfId="1294" xr:uid="{00000000-0005-0000-0000-000098060000}"/>
    <cellStyle name="s_Assumptions_PAO-CAF-RESOP_2014.02_Bridge_Zone_Sud" xfId="1295" xr:uid="{00000000-0005-0000-0000-000099060000}"/>
    <cellStyle name="s_Assumptions_PAO-CAF-RESOP_2014.02_Bridge_Zone_Sud_Context" xfId="4103" xr:uid="{00000000-0005-0000-0000-00009A060000}"/>
    <cellStyle name="s_Assumptions_PAO-CAF-RESOP_2014.02_Context" xfId="4102" xr:uid="{00000000-0005-0000-0000-00009B060000}"/>
    <cellStyle name="s_Assumptions_PPA" xfId="3107" xr:uid="{00000000-0005-0000-0000-00009C060000}"/>
    <cellStyle name="s_Assumptions_PPA_Context" xfId="4104" xr:uid="{00000000-0005-0000-0000-00009D060000}"/>
    <cellStyle name="s_Assumptions_RESOP bef CICE&amp;PPA&amp;RepartHO" xfId="3108" xr:uid="{00000000-0005-0000-0000-00009E060000}"/>
    <cellStyle name="s_Assumptions_RESOP bef CICE&amp;PPA&amp;RepartHO_Context" xfId="4105" xr:uid="{00000000-0005-0000-0000-00009F060000}"/>
    <cellStyle name="s_B_S_Ratios _B" xfId="316" xr:uid="{00000000-0005-0000-0000-0000A0060000}"/>
    <cellStyle name="s_B_S_Ratios _B_Actualisation provision contrat déficitaire SNCM 2010 V Def" xfId="317" xr:uid="{00000000-0005-0000-0000-0000A1060000}"/>
    <cellStyle name="s_B_S_Ratios _B_Actualisation provision contrat déficitaire SNCM 2010 V Def_B14_E2_2210" xfId="1296" xr:uid="{00000000-0005-0000-0000-0000A2060000}"/>
    <cellStyle name="s_B_S_Ratios _B_Actualisation provision contrat déficitaire SNCM 2010 V Def_B14_E2_2210_Bridge_Zone_Sud" xfId="1297" xr:uid="{00000000-0005-0000-0000-0000A3060000}"/>
    <cellStyle name="s_B_S_Ratios _B_Actualisation provision contrat déficitaire SNCM 2010 V Def_B14_E2_2210_Bridge_Zone_Sud_Context" xfId="4109" xr:uid="{00000000-0005-0000-0000-0000A4060000}"/>
    <cellStyle name="s_B_S_Ratios _B_Actualisation provision contrat déficitaire SNCM 2010 V Def_B14_E2_2210_Context" xfId="4108" xr:uid="{00000000-0005-0000-0000-0000A5060000}"/>
    <cellStyle name="s_B_S_Ratios _B_Actualisation provision contrat déficitaire SNCM 2010 V Def_Bridge_Zone_Sud" xfId="1298" xr:uid="{00000000-0005-0000-0000-0000A6060000}"/>
    <cellStyle name="s_B_S_Ratios _B_Actualisation provision contrat déficitaire SNCM 2010 V Def_Bridge_Zone_Sud_Context" xfId="4110" xr:uid="{00000000-0005-0000-0000-0000A7060000}"/>
    <cellStyle name="s_B_S_Ratios _B_Actualisation provision contrat déficitaire SNCM 2010 V Def_CAPEM BY COUNTRY" xfId="3111" xr:uid="{00000000-0005-0000-0000-0000A8060000}"/>
    <cellStyle name="s_B_S_Ratios _B_Actualisation provision contrat déficitaire SNCM 2010 V Def_CAPEM BY COUNTRY_Context" xfId="4111" xr:uid="{00000000-0005-0000-0000-0000A9060000}"/>
    <cellStyle name="s_B_S_Ratios _B_Actualisation provision contrat déficitaire SNCM 2010 V Def_Context" xfId="3648" xr:uid="{00000000-0005-0000-0000-0000AA060000}"/>
    <cellStyle name="s_B_S_Ratios _B_Actualisation provision contrat déficitaire SNCM 2010 V Def_Context_1" xfId="4107" xr:uid="{00000000-0005-0000-0000-0000AB060000}"/>
    <cellStyle name="s_B_S_Ratios _B_Actualisation provision contrat déficitaire SNCM 2010 V Def_Context_Context" xfId="4112" xr:uid="{00000000-0005-0000-0000-0000AC060000}"/>
    <cellStyle name="s_B_S_Ratios _B_Actualisation provision contrat déficitaire SNCM 2010 V Def_Country_Top_Adj" xfId="2844" xr:uid="{00000000-0005-0000-0000-0000AD060000}"/>
    <cellStyle name="s_B_S_Ratios _B_Actualisation provision contrat déficitaire SNCM 2010 V Def_Country_Top_Adj 2020" xfId="3110" xr:uid="{00000000-0005-0000-0000-0000AE060000}"/>
    <cellStyle name="s_B_S_Ratios _B_Actualisation provision contrat déficitaire SNCM 2010 V Def_Cut off 2020-2021" xfId="4113" xr:uid="{00000000-0005-0000-0000-0000AF060000}"/>
    <cellStyle name="s_B_S_Ratios _B_Actualisation provision contrat déficitaire SNCM 2010 V Def_focus par entités CAFOPE2AMF" xfId="1299" xr:uid="{00000000-0005-0000-0000-0000B0060000}"/>
    <cellStyle name="s_B_S_Ratios _B_Actualisation provision contrat déficitaire SNCM 2010 V Def_focus par entités CAFOPE2AMF_Bridge_Zone_Sud" xfId="1300" xr:uid="{00000000-0005-0000-0000-0000B1060000}"/>
    <cellStyle name="s_B_S_Ratios _B_Actualisation provision contrat déficitaire SNCM 2010 V Def_focus par entités CAFOPE2AMF_Bridge_Zone_Sud_Context" xfId="4115" xr:uid="{00000000-0005-0000-0000-0000B2060000}"/>
    <cellStyle name="s_B_S_Ratios _B_Actualisation provision contrat déficitaire SNCM 2010 V Def_focus par entités CAFOPE2AMF_Context" xfId="4114" xr:uid="{00000000-0005-0000-0000-0000B3060000}"/>
    <cellStyle name="s_B_S_Ratios _B_Actualisation provision contrat déficitaire SNCM 2010 V Def_Maquette PLT" xfId="3112" xr:uid="{00000000-0005-0000-0000-0000B4060000}"/>
    <cellStyle name="s_B_S_Ratios _B_Actualisation provision contrat déficitaire SNCM 2010 V Def_Maquette PLT_Context" xfId="4116" xr:uid="{00000000-0005-0000-0000-0000B5060000}"/>
    <cellStyle name="s_B_S_Ratios _B_Actualisation provision contrat déficitaire SNCM 2010 V Def_Output" xfId="3649" xr:uid="{00000000-0005-0000-0000-0000B6060000}"/>
    <cellStyle name="s_B_S_Ratios _B_Actualisation provision contrat déficitaire SNCM 2010 V Def_Output_Context" xfId="4117" xr:uid="{00000000-0005-0000-0000-0000B7060000}"/>
    <cellStyle name="s_B_S_Ratios _B_Actualisation provision contrat déficitaire SNCM 2010 V Def_PAO-CAF-RESOP_04_13_pro_format_variante T1" xfId="1301" xr:uid="{00000000-0005-0000-0000-0000B8060000}"/>
    <cellStyle name="s_B_S_Ratios _B_Actualisation provision contrat déficitaire SNCM 2010 V Def_PAO-CAF-RESOP_04_13_pro_format_variante T1_B14_E2_2210" xfId="1302" xr:uid="{00000000-0005-0000-0000-0000B9060000}"/>
    <cellStyle name="s_B_S_Ratios _B_Actualisation provision contrat déficitaire SNCM 2010 V Def_PAO-CAF-RESOP_04_13_pro_format_variante T1_B14_E2_2210_Bridge_Zone_Sud" xfId="1303" xr:uid="{00000000-0005-0000-0000-0000BA060000}"/>
    <cellStyle name="s_B_S_Ratios _B_Actualisation provision contrat déficitaire SNCM 2010 V Def_PAO-CAF-RESOP_04_13_pro_format_variante T1_B14_E2_2210_Bridge_Zone_Sud_Context" xfId="4120" xr:uid="{00000000-0005-0000-0000-0000BB060000}"/>
    <cellStyle name="s_B_S_Ratios _B_Actualisation provision contrat déficitaire SNCM 2010 V Def_PAO-CAF-RESOP_04_13_pro_format_variante T1_B14_E2_2210_Context" xfId="4119" xr:uid="{00000000-0005-0000-0000-0000BC060000}"/>
    <cellStyle name="s_B_S_Ratios _B_Actualisation provision contrat déficitaire SNCM 2010 V Def_PAO-CAF-RESOP_04_13_pro_format_variante T1_Bridge_Zone_Sud" xfId="1304" xr:uid="{00000000-0005-0000-0000-0000BD060000}"/>
    <cellStyle name="s_B_S_Ratios _B_Actualisation provision contrat déficitaire SNCM 2010 V Def_PAO-CAF-RESOP_04_13_pro_format_variante T1_Bridge_Zone_Sud_Context" xfId="4121" xr:uid="{00000000-0005-0000-0000-0000BE060000}"/>
    <cellStyle name="s_B_S_Ratios _B_Actualisation provision contrat déficitaire SNCM 2010 V Def_PAO-CAF-RESOP_04_13_pro_format_variante T1_Context" xfId="4118" xr:uid="{00000000-0005-0000-0000-0000BF060000}"/>
    <cellStyle name="s_B_S_Ratios _B_Actualisation provision contrat déficitaire SNCM 2010 V Def_PAO-CAF-RESOP_06_13" xfId="1305" xr:uid="{00000000-0005-0000-0000-0000C0060000}"/>
    <cellStyle name="s_B_S_Ratios _B_Actualisation provision contrat déficitaire SNCM 2010 V Def_PAO-CAF-RESOP_06_13_B14_E2_2210" xfId="1306" xr:uid="{00000000-0005-0000-0000-0000C1060000}"/>
    <cellStyle name="s_B_S_Ratios _B_Actualisation provision contrat déficitaire SNCM 2010 V Def_PAO-CAF-RESOP_06_13_B14_E2_2210_Bridge_Zone_Sud" xfId="1307" xr:uid="{00000000-0005-0000-0000-0000C2060000}"/>
    <cellStyle name="s_B_S_Ratios _B_Actualisation provision contrat déficitaire SNCM 2010 V Def_PAO-CAF-RESOP_06_13_B14_E2_2210_Bridge_Zone_Sud_Context" xfId="4124" xr:uid="{00000000-0005-0000-0000-0000C3060000}"/>
    <cellStyle name="s_B_S_Ratios _B_Actualisation provision contrat déficitaire SNCM 2010 V Def_PAO-CAF-RESOP_06_13_B14_E2_2210_Context" xfId="4123" xr:uid="{00000000-0005-0000-0000-0000C4060000}"/>
    <cellStyle name="s_B_S_Ratios _B_Actualisation provision contrat déficitaire SNCM 2010 V Def_PAO-CAF-RESOP_06_13_Bridge_Zone_Sud" xfId="1308" xr:uid="{00000000-0005-0000-0000-0000C5060000}"/>
    <cellStyle name="s_B_S_Ratios _B_Actualisation provision contrat déficitaire SNCM 2010 V Def_PAO-CAF-RESOP_06_13_Bridge_Zone_Sud_Context" xfId="4125" xr:uid="{00000000-0005-0000-0000-0000C6060000}"/>
    <cellStyle name="s_B_S_Ratios _B_Actualisation provision contrat déficitaire SNCM 2010 V Def_PAO-CAF-RESOP_06_13_Context" xfId="4122" xr:uid="{00000000-0005-0000-0000-0000C7060000}"/>
    <cellStyle name="s_B_S_Ratios _B_Actualisation provision contrat déficitaire SNCM 2010 V Def_PAO-CAF-RESOP_08_13" xfId="1309" xr:uid="{00000000-0005-0000-0000-0000C8060000}"/>
    <cellStyle name="s_B_S_Ratios _B_Actualisation provision contrat déficitaire SNCM 2010 V Def_PAO-CAF-RESOP_08_13_B14_E2_2210" xfId="1310" xr:uid="{00000000-0005-0000-0000-0000C9060000}"/>
    <cellStyle name="s_B_S_Ratios _B_Actualisation provision contrat déficitaire SNCM 2010 V Def_PAO-CAF-RESOP_08_13_B14_E2_2210_Bridge_Zone_Sud" xfId="1311" xr:uid="{00000000-0005-0000-0000-0000CA060000}"/>
    <cellStyle name="s_B_S_Ratios _B_Actualisation provision contrat déficitaire SNCM 2010 V Def_PAO-CAF-RESOP_08_13_B14_E2_2210_Bridge_Zone_Sud_Context" xfId="4128" xr:uid="{00000000-0005-0000-0000-0000CB060000}"/>
    <cellStyle name="s_B_S_Ratios _B_Actualisation provision contrat déficitaire SNCM 2010 V Def_PAO-CAF-RESOP_08_13_B14_E2_2210_Context" xfId="4127" xr:uid="{00000000-0005-0000-0000-0000CC060000}"/>
    <cellStyle name="s_B_S_Ratios _B_Actualisation provision contrat déficitaire SNCM 2010 V Def_PAO-CAF-RESOP_08_13_Bridge_Zone_Sud" xfId="1312" xr:uid="{00000000-0005-0000-0000-0000CD060000}"/>
    <cellStyle name="s_B_S_Ratios _B_Actualisation provision contrat déficitaire SNCM 2010 V Def_PAO-CAF-RESOP_08_13_Bridge_Zone_Sud_Context" xfId="4129" xr:uid="{00000000-0005-0000-0000-0000CE060000}"/>
    <cellStyle name="s_B_S_Ratios _B_Actualisation provision contrat déficitaire SNCM 2010 V Def_PAO-CAF-RESOP_08_13_Context" xfId="4126" xr:uid="{00000000-0005-0000-0000-0000CF060000}"/>
    <cellStyle name="s_B_S_Ratios _B_Actualisation provision contrat déficitaire SNCM 2010 V Def_PAO-CAF-RESOP_09_13" xfId="1313" xr:uid="{00000000-0005-0000-0000-0000D0060000}"/>
    <cellStyle name="s_B_S_Ratios _B_Actualisation provision contrat déficitaire SNCM 2010 V Def_PAO-CAF-RESOP_09_13_Bridge_Zone_Sud" xfId="1314" xr:uid="{00000000-0005-0000-0000-0000D1060000}"/>
    <cellStyle name="s_B_S_Ratios _B_Actualisation provision contrat déficitaire SNCM 2010 V Def_PAO-CAF-RESOP_09_13_Bridge_Zone_Sud_Context" xfId="4131" xr:uid="{00000000-0005-0000-0000-0000D2060000}"/>
    <cellStyle name="s_B_S_Ratios _B_Actualisation provision contrat déficitaire SNCM 2010 V Def_PAO-CAF-RESOP_09_13_Context" xfId="4130" xr:uid="{00000000-0005-0000-0000-0000D3060000}"/>
    <cellStyle name="s_B_S_Ratios _B_Actualisation provision contrat déficitaire SNCM 2010 V Def_PAO-CAF-RESOP_09_2013_Zone_IDF (version 2)" xfId="1315" xr:uid="{00000000-0005-0000-0000-0000D4060000}"/>
    <cellStyle name="s_B_S_Ratios _B_Actualisation provision contrat déficitaire SNCM 2010 V Def_PAO-CAF-RESOP_09_2013_Zone_IDF (version 2)_Context" xfId="4132" xr:uid="{00000000-0005-0000-0000-0000D5060000}"/>
    <cellStyle name="s_B_S_Ratios _B_Actualisation provision contrat déficitaire SNCM 2010 V Def_PAO-CAF-RESOP_10_12" xfId="1316" xr:uid="{00000000-0005-0000-0000-0000D6060000}"/>
    <cellStyle name="s_B_S_Ratios _B_Actualisation provision contrat déficitaire SNCM 2010 V Def_PAO-CAF-RESOP_10_12_Bridge_Zone_Sud" xfId="1317" xr:uid="{00000000-0005-0000-0000-0000D7060000}"/>
    <cellStyle name="s_B_S_Ratios _B_Actualisation provision contrat déficitaire SNCM 2010 V Def_PAO-CAF-RESOP_10_12_Bridge_Zone_Sud_Context" xfId="4134" xr:uid="{00000000-0005-0000-0000-0000D8060000}"/>
    <cellStyle name="s_B_S_Ratios _B_Actualisation provision contrat déficitaire SNCM 2010 V Def_PAO-CAF-RESOP_10_12_Context" xfId="4133" xr:uid="{00000000-0005-0000-0000-0000D9060000}"/>
    <cellStyle name="s_B_S_Ratios _B_Actualisation provision contrat déficitaire SNCM 2010 V Def_PAO-CAF-RESOP_10_12_focus par entités CAFOP" xfId="1318" xr:uid="{00000000-0005-0000-0000-0000DA060000}"/>
    <cellStyle name="s_B_S_Ratios _B_Actualisation provision contrat déficitaire SNCM 2010 V Def_PAO-CAF-RESOP_10_12_focus par entités CAFOP_Bridge_Zone_Sud" xfId="1319" xr:uid="{00000000-0005-0000-0000-0000DB060000}"/>
    <cellStyle name="s_B_S_Ratios _B_Actualisation provision contrat déficitaire SNCM 2010 V Def_PAO-CAF-RESOP_10_12_focus par entités CAFOP_Bridge_Zone_Sud_Context" xfId="4136" xr:uid="{00000000-0005-0000-0000-0000DC060000}"/>
    <cellStyle name="s_B_S_Ratios _B_Actualisation provision contrat déficitaire SNCM 2010 V Def_PAO-CAF-RESOP_10_12_focus par entités CAFOP_Context" xfId="4135" xr:uid="{00000000-0005-0000-0000-0000DD060000}"/>
    <cellStyle name="s_B_S_Ratios _B_Actualisation provision contrat déficitaire SNCM 2010 V Def_PAO-CAF-RESOP_11_13" xfId="1320" xr:uid="{00000000-0005-0000-0000-0000DE060000}"/>
    <cellStyle name="s_B_S_Ratios _B_Actualisation provision contrat déficitaire SNCM 2010 V Def_PAO-CAF-RESOP_11_13_Context" xfId="4137" xr:uid="{00000000-0005-0000-0000-0000DF060000}"/>
    <cellStyle name="s_B_S_Ratios _B_Actualisation provision contrat déficitaire SNCM 2010 V Def_PAO-CAF-RESOP_B13" xfId="1321" xr:uid="{00000000-0005-0000-0000-0000E0060000}"/>
    <cellStyle name="s_B_S_Ratios _B_Actualisation provision contrat déficitaire SNCM 2010 V Def_PAO-CAF-RESOP_B13_Bridge_Zone_Sud" xfId="1322" xr:uid="{00000000-0005-0000-0000-0000E1060000}"/>
    <cellStyle name="s_B_S_Ratios _B_Actualisation provision contrat déficitaire SNCM 2010 V Def_PAO-CAF-RESOP_B13_Bridge_Zone_Sud_Context" xfId="4139" xr:uid="{00000000-0005-0000-0000-0000E2060000}"/>
    <cellStyle name="s_B_S_Ratios _B_Actualisation provision contrat déficitaire SNCM 2010 V Def_PAO-CAF-RESOP_B13_Context" xfId="4138" xr:uid="{00000000-0005-0000-0000-0000E3060000}"/>
    <cellStyle name="s_B_S_Ratios _B_Actualisation provision contrat déficitaire SNCM 2010 V Def_PAO-CAF-RESOP_B13_focus par entités CAFOP" xfId="1323" xr:uid="{00000000-0005-0000-0000-0000E4060000}"/>
    <cellStyle name="s_B_S_Ratios _B_Actualisation provision contrat déficitaire SNCM 2010 V Def_PAO-CAF-RESOP_B13_focus par entités CAFOP_Bridge_Zone_Sud" xfId="1324" xr:uid="{00000000-0005-0000-0000-0000E5060000}"/>
    <cellStyle name="s_B_S_Ratios _B_Actualisation provision contrat déficitaire SNCM 2010 V Def_PAO-CAF-RESOP_B13_focus par entités CAFOP_Bridge_Zone_Sud_Context" xfId="4141" xr:uid="{00000000-0005-0000-0000-0000E6060000}"/>
    <cellStyle name="s_B_S_Ratios _B_Actualisation provision contrat déficitaire SNCM 2010 V Def_PAO-CAF-RESOP_B13_focus par entités CAFOP_Context" xfId="4140" xr:uid="{00000000-0005-0000-0000-0000E7060000}"/>
    <cellStyle name="s_B_S_Ratios _B_Actualisation provision contrat déficitaire SNCM 2010 V Def_PAO-CAF-RESOP_B2014" xfId="1325" xr:uid="{00000000-0005-0000-0000-0000E8060000}"/>
    <cellStyle name="s_B_S_Ratios _B_Actualisation provision contrat déficitaire SNCM 2010 V Def_PAO-CAF-RESOP_B2014_Bridge_Zone_Sud" xfId="1326" xr:uid="{00000000-0005-0000-0000-0000E9060000}"/>
    <cellStyle name="s_B_S_Ratios _B_Actualisation provision contrat déficitaire SNCM 2010 V Def_PAO-CAF-RESOP_B2014_Bridge_Zone_Sud_Context" xfId="4143" xr:uid="{00000000-0005-0000-0000-0000EA060000}"/>
    <cellStyle name="s_B_S_Ratios _B_Actualisation provision contrat déficitaire SNCM 2010 V Def_PAO-CAF-RESOP_B2014_Context" xfId="4142" xr:uid="{00000000-0005-0000-0000-0000EB060000}"/>
    <cellStyle name="s_B_S_Ratios _B_Actualisation provision contrat déficitaire SNCM 2010 V Def_PAO-CAF-RESOP_B2014_v2" xfId="1327" xr:uid="{00000000-0005-0000-0000-0000EC060000}"/>
    <cellStyle name="s_B_S_Ratios _B_Actualisation provision contrat déficitaire SNCM 2010 V Def_PAO-CAF-RESOP_B2014_v2_Context" xfId="4144" xr:uid="{00000000-0005-0000-0000-0000ED060000}"/>
    <cellStyle name="s_B_S_Ratios _B_Actualisation provision contrat déficitaire SNCM 2010 V Def_PAO-CAF-RESOP_E2_13" xfId="1328" xr:uid="{00000000-0005-0000-0000-0000EE060000}"/>
    <cellStyle name="s_B_S_Ratios _B_Actualisation provision contrat déficitaire SNCM 2010 V Def_PAO-CAF-RESOP_E2_13_B14_E2_2210" xfId="1329" xr:uid="{00000000-0005-0000-0000-0000EF060000}"/>
    <cellStyle name="s_B_S_Ratios _B_Actualisation provision contrat déficitaire SNCM 2010 V Def_PAO-CAF-RESOP_E2_13_B14_E2_2210_Bridge_Zone_Sud" xfId="1330" xr:uid="{00000000-0005-0000-0000-0000F0060000}"/>
    <cellStyle name="s_B_S_Ratios _B_Actualisation provision contrat déficitaire SNCM 2010 V Def_PAO-CAF-RESOP_E2_13_B14_E2_2210_Bridge_Zone_Sud_Context" xfId="4147" xr:uid="{00000000-0005-0000-0000-0000F1060000}"/>
    <cellStyle name="s_B_S_Ratios _B_Actualisation provision contrat déficitaire SNCM 2010 V Def_PAO-CAF-RESOP_E2_13_B14_E2_2210_Context" xfId="4146" xr:uid="{00000000-0005-0000-0000-0000F2060000}"/>
    <cellStyle name="s_B_S_Ratios _B_Actualisation provision contrat déficitaire SNCM 2010 V Def_PAO-CAF-RESOP_E2_13_Bridge_Zone_Sud" xfId="1331" xr:uid="{00000000-0005-0000-0000-0000F3060000}"/>
    <cellStyle name="s_B_S_Ratios _B_Actualisation provision contrat déficitaire SNCM 2010 V Def_PAO-CAF-RESOP_E2_13_Bridge_Zone_Sud_Context" xfId="4148" xr:uid="{00000000-0005-0000-0000-0000F4060000}"/>
    <cellStyle name="s_B_S_Ratios _B_Actualisation provision contrat déficitaire SNCM 2010 V Def_PAO-CAF-RESOP_E2_13_Context" xfId="4145" xr:uid="{00000000-0005-0000-0000-0000F5060000}"/>
    <cellStyle name="s_B_S_Ratios _B_Actualisation provision contrat déficitaire SNCM 2010 V Def_PAO-CAF-RESOP_E2_2013_03_10_19H" xfId="1332" xr:uid="{00000000-0005-0000-0000-0000F6060000}"/>
    <cellStyle name="s_B_S_Ratios _B_Actualisation provision contrat déficitaire SNCM 2010 V Def_PAO-CAF-RESOP_E2_2013_03_10_19H_Bridge_Zone_Sud" xfId="1333" xr:uid="{00000000-0005-0000-0000-0000F7060000}"/>
    <cellStyle name="s_B_S_Ratios _B_Actualisation provision contrat déficitaire SNCM 2010 V Def_PAO-CAF-RESOP_E2_2013_03_10_19H_Bridge_Zone_Sud_Context" xfId="4150" xr:uid="{00000000-0005-0000-0000-0000F8060000}"/>
    <cellStyle name="s_B_S_Ratios _B_Actualisation provision contrat déficitaire SNCM 2010 V Def_PAO-CAF-RESOP_E2_2013_03_10_19H_Context" xfId="4149" xr:uid="{00000000-0005-0000-0000-0000F9060000}"/>
    <cellStyle name="s_B_S_Ratios _B_Actualisation provision contrat déficitaire SNCM 2010 V Def_PPA" xfId="3113" xr:uid="{00000000-0005-0000-0000-0000FA060000}"/>
    <cellStyle name="s_B_S_Ratios _B_Actualisation provision contrat déficitaire SNCM 2010 V Def_PPA_Context" xfId="4151" xr:uid="{00000000-0005-0000-0000-0000FB060000}"/>
    <cellStyle name="s_B_S_Ratios _B_Actualisation provision contrat déficitaire SNCM 2010 V Def_RESOP bef CICE&amp;PPA&amp;RepartHO" xfId="3114" xr:uid="{00000000-0005-0000-0000-0000FC060000}"/>
    <cellStyle name="s_B_S_Ratios _B_Actualisation provision contrat déficitaire SNCM 2010 V Def_RESOP bef CICE&amp;PPA&amp;RepartHO_Context" xfId="4152" xr:uid="{00000000-0005-0000-0000-0000FD060000}"/>
    <cellStyle name="s_B_S_Ratios _B_Actualisation provision contrat déficitaire SNCM 2010 V Def_Synthèse_Présentation_conso_retraitée" xfId="1334" xr:uid="{00000000-0005-0000-0000-0000FE060000}"/>
    <cellStyle name="s_B_S_Ratios _B_Actualisation provision contrat déficitaire SNCM 2010 V Def_Synthèse_Présentation_conso_retraitée_Context" xfId="4153" xr:uid="{00000000-0005-0000-0000-0000FF060000}"/>
    <cellStyle name="s_B_S_Ratios _B_Actualisation provision contrat déficitaire SNCM 2011 V3 30 05 2011" xfId="318" xr:uid="{00000000-0005-0000-0000-000000070000}"/>
    <cellStyle name="s_B_S_Ratios _B_Actualisation provision contrat déficitaire SNCM 2011 V3 30 05 2011_B14_E2_2210" xfId="1335" xr:uid="{00000000-0005-0000-0000-000001070000}"/>
    <cellStyle name="s_B_S_Ratios _B_Actualisation provision contrat déficitaire SNCM 2011 V3 30 05 2011_B14_E2_2210_Bridge_Zone_Sud" xfId="1336" xr:uid="{00000000-0005-0000-0000-000002070000}"/>
    <cellStyle name="s_B_S_Ratios _B_Actualisation provision contrat déficitaire SNCM 2011 V3 30 05 2011_B14_E2_2210_Bridge_Zone_Sud_Context" xfId="4156" xr:uid="{00000000-0005-0000-0000-000003070000}"/>
    <cellStyle name="s_B_S_Ratios _B_Actualisation provision contrat déficitaire SNCM 2011 V3 30 05 2011_B14_E2_2210_Context" xfId="4155" xr:uid="{00000000-0005-0000-0000-000004070000}"/>
    <cellStyle name="s_B_S_Ratios _B_Actualisation provision contrat déficitaire SNCM 2011 V3 30 05 2011_Bridge_Zone_Sud" xfId="1337" xr:uid="{00000000-0005-0000-0000-000005070000}"/>
    <cellStyle name="s_B_S_Ratios _B_Actualisation provision contrat déficitaire SNCM 2011 V3 30 05 2011_Bridge_Zone_Sud_Context" xfId="4157" xr:uid="{00000000-0005-0000-0000-000006070000}"/>
    <cellStyle name="s_B_S_Ratios _B_Actualisation provision contrat déficitaire SNCM 2011 V3 30 05 2011_CAPEM BY COUNTRY" xfId="3116" xr:uid="{00000000-0005-0000-0000-000007070000}"/>
    <cellStyle name="s_B_S_Ratios _B_Actualisation provision contrat déficitaire SNCM 2011 V3 30 05 2011_CAPEM BY COUNTRY_Context" xfId="4158" xr:uid="{00000000-0005-0000-0000-000008070000}"/>
    <cellStyle name="s_B_S_Ratios _B_Actualisation provision contrat déficitaire SNCM 2011 V3 30 05 2011_Context" xfId="3650" xr:uid="{00000000-0005-0000-0000-000009070000}"/>
    <cellStyle name="s_B_S_Ratios _B_Actualisation provision contrat déficitaire SNCM 2011 V3 30 05 2011_Context_1" xfId="4154" xr:uid="{00000000-0005-0000-0000-00000A070000}"/>
    <cellStyle name="s_B_S_Ratios _B_Actualisation provision contrat déficitaire SNCM 2011 V3 30 05 2011_Context_Context" xfId="4159" xr:uid="{00000000-0005-0000-0000-00000B070000}"/>
    <cellStyle name="s_B_S_Ratios _B_Actualisation provision contrat déficitaire SNCM 2011 V3 30 05 2011_Country_Top_Adj" xfId="2845" xr:uid="{00000000-0005-0000-0000-00000C070000}"/>
    <cellStyle name="s_B_S_Ratios _B_Actualisation provision contrat déficitaire SNCM 2011 V3 30 05 2011_Country_Top_Adj 2020" xfId="3115" xr:uid="{00000000-0005-0000-0000-00000D070000}"/>
    <cellStyle name="s_B_S_Ratios _B_Actualisation provision contrat déficitaire SNCM 2011 V3 30 05 2011_Cut off 2020-2021" xfId="4160" xr:uid="{00000000-0005-0000-0000-00000E070000}"/>
    <cellStyle name="s_B_S_Ratios _B_Actualisation provision contrat déficitaire SNCM 2011 V3 30 05 2011_focus par entités CAFOPE2AMF" xfId="1338" xr:uid="{00000000-0005-0000-0000-00000F070000}"/>
    <cellStyle name="s_B_S_Ratios _B_Actualisation provision contrat déficitaire SNCM 2011 V3 30 05 2011_focus par entités CAFOPE2AMF_Bridge_Zone_Sud" xfId="1339" xr:uid="{00000000-0005-0000-0000-000010070000}"/>
    <cellStyle name="s_B_S_Ratios _B_Actualisation provision contrat déficitaire SNCM 2011 V3 30 05 2011_focus par entités CAFOPE2AMF_Bridge_Zone_Sud_Context" xfId="4162" xr:uid="{00000000-0005-0000-0000-000011070000}"/>
    <cellStyle name="s_B_S_Ratios _B_Actualisation provision contrat déficitaire SNCM 2011 V3 30 05 2011_focus par entités CAFOPE2AMF_Context" xfId="4161" xr:uid="{00000000-0005-0000-0000-000012070000}"/>
    <cellStyle name="s_B_S_Ratios _B_Actualisation provision contrat déficitaire SNCM 2011 V3 30 05 2011_Maquette PLT" xfId="3117" xr:uid="{00000000-0005-0000-0000-000013070000}"/>
    <cellStyle name="s_B_S_Ratios _B_Actualisation provision contrat déficitaire SNCM 2011 V3 30 05 2011_Maquette PLT_Context" xfId="4163" xr:uid="{00000000-0005-0000-0000-000014070000}"/>
    <cellStyle name="s_B_S_Ratios _B_Actualisation provision contrat déficitaire SNCM 2011 V3 30 05 2011_Output" xfId="3651" xr:uid="{00000000-0005-0000-0000-000015070000}"/>
    <cellStyle name="s_B_S_Ratios _B_Actualisation provision contrat déficitaire SNCM 2011 V3 30 05 2011_Output_Context" xfId="4164" xr:uid="{00000000-0005-0000-0000-000016070000}"/>
    <cellStyle name="s_B_S_Ratios _B_Actualisation provision contrat déficitaire SNCM 2011 V3 30 05 2011_PAO-CAF-RESOP_04_13_pro_format_variante T1" xfId="1340" xr:uid="{00000000-0005-0000-0000-000017070000}"/>
    <cellStyle name="s_B_S_Ratios _B_Actualisation provision contrat déficitaire SNCM 2011 V3 30 05 2011_PAO-CAF-RESOP_04_13_pro_format_variante T1_B14_E2_2210" xfId="1341" xr:uid="{00000000-0005-0000-0000-000018070000}"/>
    <cellStyle name="s_B_S_Ratios _B_Actualisation provision contrat déficitaire SNCM 2011 V3 30 05 2011_PAO-CAF-RESOP_04_13_pro_format_variante T1_B14_E2_2210_Bridge_Zone_Sud" xfId="1342" xr:uid="{00000000-0005-0000-0000-000019070000}"/>
    <cellStyle name="s_B_S_Ratios _B_Actualisation provision contrat déficitaire SNCM 2011 V3 30 05 2011_PAO-CAF-RESOP_04_13_pro_format_variante T1_B14_E2_2210_Bridge_Zone_Sud_Context" xfId="4167" xr:uid="{00000000-0005-0000-0000-00001A070000}"/>
    <cellStyle name="s_B_S_Ratios _B_Actualisation provision contrat déficitaire SNCM 2011 V3 30 05 2011_PAO-CAF-RESOP_04_13_pro_format_variante T1_B14_E2_2210_Context" xfId="4166" xr:uid="{00000000-0005-0000-0000-00001B070000}"/>
    <cellStyle name="s_B_S_Ratios _B_Actualisation provision contrat déficitaire SNCM 2011 V3 30 05 2011_PAO-CAF-RESOP_04_13_pro_format_variante T1_Bridge_Zone_Sud" xfId="1343" xr:uid="{00000000-0005-0000-0000-00001C070000}"/>
    <cellStyle name="s_B_S_Ratios _B_Actualisation provision contrat déficitaire SNCM 2011 V3 30 05 2011_PAO-CAF-RESOP_04_13_pro_format_variante T1_Bridge_Zone_Sud_Context" xfId="4168" xr:uid="{00000000-0005-0000-0000-00001D070000}"/>
    <cellStyle name="s_B_S_Ratios _B_Actualisation provision contrat déficitaire SNCM 2011 V3 30 05 2011_PAO-CAF-RESOP_04_13_pro_format_variante T1_Context" xfId="4165" xr:uid="{00000000-0005-0000-0000-00001E070000}"/>
    <cellStyle name="s_B_S_Ratios _B_Actualisation provision contrat déficitaire SNCM 2011 V3 30 05 2011_PAO-CAF-RESOP_06_13" xfId="1344" xr:uid="{00000000-0005-0000-0000-00001F070000}"/>
    <cellStyle name="s_B_S_Ratios _B_Actualisation provision contrat déficitaire SNCM 2011 V3 30 05 2011_PAO-CAF-RESOP_06_13_B14_E2_2210" xfId="1345" xr:uid="{00000000-0005-0000-0000-000020070000}"/>
    <cellStyle name="s_B_S_Ratios _B_Actualisation provision contrat déficitaire SNCM 2011 V3 30 05 2011_PAO-CAF-RESOP_06_13_B14_E2_2210_Bridge_Zone_Sud" xfId="1346" xr:uid="{00000000-0005-0000-0000-000021070000}"/>
    <cellStyle name="s_B_S_Ratios _B_Actualisation provision contrat déficitaire SNCM 2011 V3 30 05 2011_PAO-CAF-RESOP_06_13_B14_E2_2210_Bridge_Zone_Sud_Context" xfId="4171" xr:uid="{00000000-0005-0000-0000-000022070000}"/>
    <cellStyle name="s_B_S_Ratios _B_Actualisation provision contrat déficitaire SNCM 2011 V3 30 05 2011_PAO-CAF-RESOP_06_13_B14_E2_2210_Context" xfId="4170" xr:uid="{00000000-0005-0000-0000-000023070000}"/>
    <cellStyle name="s_B_S_Ratios _B_Actualisation provision contrat déficitaire SNCM 2011 V3 30 05 2011_PAO-CAF-RESOP_06_13_Bridge_Zone_Sud" xfId="1347" xr:uid="{00000000-0005-0000-0000-000024070000}"/>
    <cellStyle name="s_B_S_Ratios _B_Actualisation provision contrat déficitaire SNCM 2011 V3 30 05 2011_PAO-CAF-RESOP_06_13_Bridge_Zone_Sud_Context" xfId="4172" xr:uid="{00000000-0005-0000-0000-000025070000}"/>
    <cellStyle name="s_B_S_Ratios _B_Actualisation provision contrat déficitaire SNCM 2011 V3 30 05 2011_PAO-CAF-RESOP_06_13_Context" xfId="4169" xr:uid="{00000000-0005-0000-0000-000026070000}"/>
    <cellStyle name="s_B_S_Ratios _B_Actualisation provision contrat déficitaire SNCM 2011 V3 30 05 2011_PAO-CAF-RESOP_08_13" xfId="1348" xr:uid="{00000000-0005-0000-0000-000027070000}"/>
    <cellStyle name="s_B_S_Ratios _B_Actualisation provision contrat déficitaire SNCM 2011 V3 30 05 2011_PAO-CAF-RESOP_08_13_B14_E2_2210" xfId="1349" xr:uid="{00000000-0005-0000-0000-000028070000}"/>
    <cellStyle name="s_B_S_Ratios _B_Actualisation provision contrat déficitaire SNCM 2011 V3 30 05 2011_PAO-CAF-RESOP_08_13_B14_E2_2210_Bridge_Zone_Sud" xfId="1350" xr:uid="{00000000-0005-0000-0000-000029070000}"/>
    <cellStyle name="s_B_S_Ratios _B_Actualisation provision contrat déficitaire SNCM 2011 V3 30 05 2011_PAO-CAF-RESOP_08_13_B14_E2_2210_Bridge_Zone_Sud_Context" xfId="4175" xr:uid="{00000000-0005-0000-0000-00002A070000}"/>
    <cellStyle name="s_B_S_Ratios _B_Actualisation provision contrat déficitaire SNCM 2011 V3 30 05 2011_PAO-CAF-RESOP_08_13_B14_E2_2210_Context" xfId="4174" xr:uid="{00000000-0005-0000-0000-00002B070000}"/>
    <cellStyle name="s_B_S_Ratios _B_Actualisation provision contrat déficitaire SNCM 2011 V3 30 05 2011_PAO-CAF-RESOP_08_13_Bridge_Zone_Sud" xfId="1351" xr:uid="{00000000-0005-0000-0000-00002C070000}"/>
    <cellStyle name="s_B_S_Ratios _B_Actualisation provision contrat déficitaire SNCM 2011 V3 30 05 2011_PAO-CAF-RESOP_08_13_Bridge_Zone_Sud_Context" xfId="4176" xr:uid="{00000000-0005-0000-0000-00002D070000}"/>
    <cellStyle name="s_B_S_Ratios _B_Actualisation provision contrat déficitaire SNCM 2011 V3 30 05 2011_PAO-CAF-RESOP_08_13_Context" xfId="4173" xr:uid="{00000000-0005-0000-0000-00002E070000}"/>
    <cellStyle name="s_B_S_Ratios _B_Actualisation provision contrat déficitaire SNCM 2011 V3 30 05 2011_PAO-CAF-RESOP_09_13" xfId="1352" xr:uid="{00000000-0005-0000-0000-00002F070000}"/>
    <cellStyle name="s_B_S_Ratios _B_Actualisation provision contrat déficitaire SNCM 2011 V3 30 05 2011_PAO-CAF-RESOP_09_13_Bridge_Zone_Sud" xfId="1353" xr:uid="{00000000-0005-0000-0000-000030070000}"/>
    <cellStyle name="s_B_S_Ratios _B_Actualisation provision contrat déficitaire SNCM 2011 V3 30 05 2011_PAO-CAF-RESOP_09_13_Bridge_Zone_Sud_Context" xfId="4178" xr:uid="{00000000-0005-0000-0000-000031070000}"/>
    <cellStyle name="s_B_S_Ratios _B_Actualisation provision contrat déficitaire SNCM 2011 V3 30 05 2011_PAO-CAF-RESOP_09_13_Context" xfId="4177" xr:uid="{00000000-0005-0000-0000-000032070000}"/>
    <cellStyle name="s_B_S_Ratios _B_Actualisation provision contrat déficitaire SNCM 2011 V3 30 05 2011_PAO-CAF-RESOP_09_2013_Zone_IDF (version 2)" xfId="1354" xr:uid="{00000000-0005-0000-0000-000033070000}"/>
    <cellStyle name="s_B_S_Ratios _B_Actualisation provision contrat déficitaire SNCM 2011 V3 30 05 2011_PAO-CAF-RESOP_09_2013_Zone_IDF (version 2)_Context" xfId="4179" xr:uid="{00000000-0005-0000-0000-000034070000}"/>
    <cellStyle name="s_B_S_Ratios _B_Actualisation provision contrat déficitaire SNCM 2011 V3 30 05 2011_PAO-CAF-RESOP_10_12" xfId="1355" xr:uid="{00000000-0005-0000-0000-000035070000}"/>
    <cellStyle name="s_B_S_Ratios _B_Actualisation provision contrat déficitaire SNCM 2011 V3 30 05 2011_PAO-CAF-RESOP_10_12_Bridge_Zone_Sud" xfId="1356" xr:uid="{00000000-0005-0000-0000-000036070000}"/>
    <cellStyle name="s_B_S_Ratios _B_Actualisation provision contrat déficitaire SNCM 2011 V3 30 05 2011_PAO-CAF-RESOP_10_12_Bridge_Zone_Sud_Context" xfId="4181" xr:uid="{00000000-0005-0000-0000-000037070000}"/>
    <cellStyle name="s_B_S_Ratios _B_Actualisation provision contrat déficitaire SNCM 2011 V3 30 05 2011_PAO-CAF-RESOP_10_12_Context" xfId="4180" xr:uid="{00000000-0005-0000-0000-000038070000}"/>
    <cellStyle name="s_B_S_Ratios _B_Actualisation provision contrat déficitaire SNCM 2011 V3 30 05 2011_PAO-CAF-RESOP_10_12_focus par entités CAFOP" xfId="1357" xr:uid="{00000000-0005-0000-0000-000039070000}"/>
    <cellStyle name="s_B_S_Ratios _B_Actualisation provision contrat déficitaire SNCM 2011 V3 30 05 2011_PAO-CAF-RESOP_10_12_focus par entités CAFOP_Bridge_Zone_Sud" xfId="1358" xr:uid="{00000000-0005-0000-0000-00003A070000}"/>
    <cellStyle name="s_B_S_Ratios _B_Actualisation provision contrat déficitaire SNCM 2011 V3 30 05 2011_PAO-CAF-RESOP_10_12_focus par entités CAFOP_Bridge_Zone_Sud_Context" xfId="4183" xr:uid="{00000000-0005-0000-0000-00003B070000}"/>
    <cellStyle name="s_B_S_Ratios _B_Actualisation provision contrat déficitaire SNCM 2011 V3 30 05 2011_PAO-CAF-RESOP_10_12_focus par entités CAFOP_Context" xfId="4182" xr:uid="{00000000-0005-0000-0000-00003C070000}"/>
    <cellStyle name="s_B_S_Ratios _B_Actualisation provision contrat déficitaire SNCM 2011 V3 30 05 2011_PAO-CAF-RESOP_11_13" xfId="1359" xr:uid="{00000000-0005-0000-0000-00003D070000}"/>
    <cellStyle name="s_B_S_Ratios _B_Actualisation provision contrat déficitaire SNCM 2011 V3 30 05 2011_PAO-CAF-RESOP_11_13_Context" xfId="4184" xr:uid="{00000000-0005-0000-0000-00003E070000}"/>
    <cellStyle name="s_B_S_Ratios _B_Actualisation provision contrat déficitaire SNCM 2011 V3 30 05 2011_PAO-CAF-RESOP_B13" xfId="1360" xr:uid="{00000000-0005-0000-0000-00003F070000}"/>
    <cellStyle name="s_B_S_Ratios _B_Actualisation provision contrat déficitaire SNCM 2011 V3 30 05 2011_PAO-CAF-RESOP_B13_Bridge_Zone_Sud" xfId="1361" xr:uid="{00000000-0005-0000-0000-000040070000}"/>
    <cellStyle name="s_B_S_Ratios _B_Actualisation provision contrat déficitaire SNCM 2011 V3 30 05 2011_PAO-CAF-RESOP_B13_Bridge_Zone_Sud_Context" xfId="4186" xr:uid="{00000000-0005-0000-0000-000041070000}"/>
    <cellStyle name="s_B_S_Ratios _B_Actualisation provision contrat déficitaire SNCM 2011 V3 30 05 2011_PAO-CAF-RESOP_B13_Context" xfId="4185" xr:uid="{00000000-0005-0000-0000-000042070000}"/>
    <cellStyle name="s_B_S_Ratios _B_Actualisation provision contrat déficitaire SNCM 2011 V3 30 05 2011_PAO-CAF-RESOP_B13_focus par entités CAFOP" xfId="1362" xr:uid="{00000000-0005-0000-0000-000043070000}"/>
    <cellStyle name="s_B_S_Ratios _B_Actualisation provision contrat déficitaire SNCM 2011 V3 30 05 2011_PAO-CAF-RESOP_B13_focus par entités CAFOP_Bridge_Zone_Sud" xfId="1363" xr:uid="{00000000-0005-0000-0000-000044070000}"/>
    <cellStyle name="s_B_S_Ratios _B_Actualisation provision contrat déficitaire SNCM 2011 V3 30 05 2011_PAO-CAF-RESOP_B13_focus par entités CAFOP_Bridge_Zone_Sud_Context" xfId="4188" xr:uid="{00000000-0005-0000-0000-000045070000}"/>
    <cellStyle name="s_B_S_Ratios _B_Actualisation provision contrat déficitaire SNCM 2011 V3 30 05 2011_PAO-CAF-RESOP_B13_focus par entités CAFOP_Context" xfId="4187" xr:uid="{00000000-0005-0000-0000-000046070000}"/>
    <cellStyle name="s_B_S_Ratios _B_Actualisation provision contrat déficitaire SNCM 2011 V3 30 05 2011_PAO-CAF-RESOP_B2014" xfId="1364" xr:uid="{00000000-0005-0000-0000-000047070000}"/>
    <cellStyle name="s_B_S_Ratios _B_Actualisation provision contrat déficitaire SNCM 2011 V3 30 05 2011_PAO-CAF-RESOP_B2014_Bridge_Zone_Sud" xfId="1365" xr:uid="{00000000-0005-0000-0000-000048070000}"/>
    <cellStyle name="s_B_S_Ratios _B_Actualisation provision contrat déficitaire SNCM 2011 V3 30 05 2011_PAO-CAF-RESOP_B2014_Bridge_Zone_Sud_Context" xfId="4190" xr:uid="{00000000-0005-0000-0000-000049070000}"/>
    <cellStyle name="s_B_S_Ratios _B_Actualisation provision contrat déficitaire SNCM 2011 V3 30 05 2011_PAO-CAF-RESOP_B2014_Context" xfId="4189" xr:uid="{00000000-0005-0000-0000-00004A070000}"/>
    <cellStyle name="s_B_S_Ratios _B_Actualisation provision contrat déficitaire SNCM 2011 V3 30 05 2011_PAO-CAF-RESOP_B2014_v2" xfId="1366" xr:uid="{00000000-0005-0000-0000-00004B070000}"/>
    <cellStyle name="s_B_S_Ratios _B_Actualisation provision contrat déficitaire SNCM 2011 V3 30 05 2011_PAO-CAF-RESOP_B2014_v2_Context" xfId="4191" xr:uid="{00000000-0005-0000-0000-00004C070000}"/>
    <cellStyle name="s_B_S_Ratios _B_Actualisation provision contrat déficitaire SNCM 2011 V3 30 05 2011_PAO-CAF-RESOP_E2_13" xfId="1367" xr:uid="{00000000-0005-0000-0000-00004D070000}"/>
    <cellStyle name="s_B_S_Ratios _B_Actualisation provision contrat déficitaire SNCM 2011 V3 30 05 2011_PAO-CAF-RESOP_E2_13_B14_E2_2210" xfId="1368" xr:uid="{00000000-0005-0000-0000-00004E070000}"/>
    <cellStyle name="s_B_S_Ratios _B_Actualisation provision contrat déficitaire SNCM 2011 V3 30 05 2011_PAO-CAF-RESOP_E2_13_B14_E2_2210_Bridge_Zone_Sud" xfId="1369" xr:uid="{00000000-0005-0000-0000-00004F070000}"/>
    <cellStyle name="s_B_S_Ratios _B_Actualisation provision contrat déficitaire SNCM 2011 V3 30 05 2011_PAO-CAF-RESOP_E2_13_B14_E2_2210_Bridge_Zone_Sud_Context" xfId="4194" xr:uid="{00000000-0005-0000-0000-000050070000}"/>
    <cellStyle name="s_B_S_Ratios _B_Actualisation provision contrat déficitaire SNCM 2011 V3 30 05 2011_PAO-CAF-RESOP_E2_13_B14_E2_2210_Context" xfId="4193" xr:uid="{00000000-0005-0000-0000-000051070000}"/>
    <cellStyle name="s_B_S_Ratios _B_Actualisation provision contrat déficitaire SNCM 2011 V3 30 05 2011_PAO-CAF-RESOP_E2_13_Bridge_Zone_Sud" xfId="1370" xr:uid="{00000000-0005-0000-0000-000052070000}"/>
    <cellStyle name="s_B_S_Ratios _B_Actualisation provision contrat déficitaire SNCM 2011 V3 30 05 2011_PAO-CAF-RESOP_E2_13_Bridge_Zone_Sud_Context" xfId="4195" xr:uid="{00000000-0005-0000-0000-000053070000}"/>
    <cellStyle name="s_B_S_Ratios _B_Actualisation provision contrat déficitaire SNCM 2011 V3 30 05 2011_PAO-CAF-RESOP_E2_13_Context" xfId="4192" xr:uid="{00000000-0005-0000-0000-000054070000}"/>
    <cellStyle name="s_B_S_Ratios _B_Actualisation provision contrat déficitaire SNCM 2011 V3 30 05 2011_PAO-CAF-RESOP_E2_2013_03_10_19H" xfId="1371" xr:uid="{00000000-0005-0000-0000-000055070000}"/>
    <cellStyle name="s_B_S_Ratios _B_Actualisation provision contrat déficitaire SNCM 2011 V3 30 05 2011_PAO-CAF-RESOP_E2_2013_03_10_19H_Bridge_Zone_Sud" xfId="1372" xr:uid="{00000000-0005-0000-0000-000056070000}"/>
    <cellStyle name="s_B_S_Ratios _B_Actualisation provision contrat déficitaire SNCM 2011 V3 30 05 2011_PAO-CAF-RESOP_E2_2013_03_10_19H_Bridge_Zone_Sud_Context" xfId="4197" xr:uid="{00000000-0005-0000-0000-000057070000}"/>
    <cellStyle name="s_B_S_Ratios _B_Actualisation provision contrat déficitaire SNCM 2011 V3 30 05 2011_PAO-CAF-RESOP_E2_2013_03_10_19H_Context" xfId="4196" xr:uid="{00000000-0005-0000-0000-000058070000}"/>
    <cellStyle name="s_B_S_Ratios _B_Actualisation provision contrat déficitaire SNCM 2011 V3 30 05 2011_PPA" xfId="3118" xr:uid="{00000000-0005-0000-0000-000059070000}"/>
    <cellStyle name="s_B_S_Ratios _B_Actualisation provision contrat déficitaire SNCM 2011 V3 30 05 2011_PPA_Context" xfId="4198" xr:uid="{00000000-0005-0000-0000-00005A070000}"/>
    <cellStyle name="s_B_S_Ratios _B_Actualisation provision contrat déficitaire SNCM 2011 V3 30 05 2011_RESOP bef CICE&amp;PPA&amp;RepartHO" xfId="3119" xr:uid="{00000000-0005-0000-0000-00005B070000}"/>
    <cellStyle name="s_B_S_Ratios _B_Actualisation provision contrat déficitaire SNCM 2011 V3 30 05 2011_RESOP bef CICE&amp;PPA&amp;RepartHO_Context" xfId="4199" xr:uid="{00000000-0005-0000-0000-00005C070000}"/>
    <cellStyle name="s_B_S_Ratios _B_Actualisation provision contrat déficitaire SNCM 2011 V3 30 05 2011_Synthèse_Présentation_conso_retraitée" xfId="1373" xr:uid="{00000000-0005-0000-0000-00005D070000}"/>
    <cellStyle name="s_B_S_Ratios _B_Actualisation provision contrat déficitaire SNCM 2011 V3 30 05 2011_Synthèse_Présentation_conso_retraitée_Context" xfId="4200" xr:uid="{00000000-0005-0000-0000-00005E070000}"/>
    <cellStyle name="s_B_S_Ratios _B_B14_E2_2210" xfId="1374" xr:uid="{00000000-0005-0000-0000-00005F070000}"/>
    <cellStyle name="s_B_S_Ratios _B_B14_E2_2210_Bridge_Zone_Sud" xfId="1375" xr:uid="{00000000-0005-0000-0000-000060070000}"/>
    <cellStyle name="s_B_S_Ratios _B_B14_E2_2210_Bridge_Zone_Sud_Context" xfId="4202" xr:uid="{00000000-0005-0000-0000-000061070000}"/>
    <cellStyle name="s_B_S_Ratios _B_B14_E2_2210_Context" xfId="4201" xr:uid="{00000000-0005-0000-0000-000062070000}"/>
    <cellStyle name="s_B_S_Ratios _B_BFR_TD_2014.02" xfId="1376" xr:uid="{00000000-0005-0000-0000-000063070000}"/>
    <cellStyle name="s_B_S_Ratios _B_BFR_TD_2014.02_Context" xfId="4203" xr:uid="{00000000-0005-0000-0000-000064070000}"/>
    <cellStyle name="s_B_S_Ratios _B_Bridge_Zone_Nord" xfId="1377" xr:uid="{00000000-0005-0000-0000-000065070000}"/>
    <cellStyle name="s_B_S_Ratios _B_Bridge_Zone_Nord_Context" xfId="4204" xr:uid="{00000000-0005-0000-0000-000066070000}"/>
    <cellStyle name="s_B_S_Ratios _B_CAPEM BY COUNTRY" xfId="3120" xr:uid="{00000000-0005-0000-0000-000067070000}"/>
    <cellStyle name="s_B_S_Ratios _B_CAPEM BY COUNTRY_Context" xfId="4205" xr:uid="{00000000-0005-0000-0000-000068070000}"/>
    <cellStyle name="s_B_S_Ratios _B_Context" xfId="3652" xr:uid="{00000000-0005-0000-0000-000069070000}"/>
    <cellStyle name="s_B_S_Ratios _B_Context_1" xfId="4106" xr:uid="{00000000-0005-0000-0000-00006A070000}"/>
    <cellStyle name="s_B_S_Ratios _B_Context_Context" xfId="4206" xr:uid="{00000000-0005-0000-0000-00006B070000}"/>
    <cellStyle name="s_B_S_Ratios _B_Country_Top_Adj" xfId="2843" xr:uid="{00000000-0005-0000-0000-00006C070000}"/>
    <cellStyle name="s_B_S_Ratios _B_Country_Top_Adj 2020" xfId="3109" xr:uid="{00000000-0005-0000-0000-00006D070000}"/>
    <cellStyle name="s_B_S_Ratios _B_Cut off 2020-2021" xfId="4207" xr:uid="{00000000-0005-0000-0000-00006E070000}"/>
    <cellStyle name="s_B_S_Ratios _B_LI819L_B13" xfId="319" xr:uid="{00000000-0005-0000-0000-00006F070000}"/>
    <cellStyle name="s_B_S_Ratios _B_LI819L_B13_CAPEM BY COUNTRY" xfId="3122" xr:uid="{00000000-0005-0000-0000-000070070000}"/>
    <cellStyle name="s_B_S_Ratios _B_LI819L_B13_CAPEM BY COUNTRY_Context" xfId="4209" xr:uid="{00000000-0005-0000-0000-000071070000}"/>
    <cellStyle name="s_B_S_Ratios _B_LI819L_B13_Context" xfId="3653" xr:uid="{00000000-0005-0000-0000-000072070000}"/>
    <cellStyle name="s_B_S_Ratios _B_LI819L_B13_Context_1" xfId="4208" xr:uid="{00000000-0005-0000-0000-000073070000}"/>
    <cellStyle name="s_B_S_Ratios _B_LI819L_B13_Context_Context" xfId="4210" xr:uid="{00000000-0005-0000-0000-000074070000}"/>
    <cellStyle name="s_B_S_Ratios _B_LI819L_B13_Country_Top_Adj" xfId="2846" xr:uid="{00000000-0005-0000-0000-000075070000}"/>
    <cellStyle name="s_B_S_Ratios _B_LI819L_B13_Country_Top_Adj 2020" xfId="3121" xr:uid="{00000000-0005-0000-0000-000076070000}"/>
    <cellStyle name="s_B_S_Ratios _B_LI819L_B13_Cut off 2020-2021" xfId="4211" xr:uid="{00000000-0005-0000-0000-000077070000}"/>
    <cellStyle name="s_B_S_Ratios _B_LI819L_B13_Maquette PLT" xfId="3123" xr:uid="{00000000-0005-0000-0000-000078070000}"/>
    <cellStyle name="s_B_S_Ratios _B_LI819L_B13_Maquette PLT_Context" xfId="4212" xr:uid="{00000000-0005-0000-0000-000079070000}"/>
    <cellStyle name="s_B_S_Ratios _B_LI819L_B13_Output" xfId="3654" xr:uid="{00000000-0005-0000-0000-00007A070000}"/>
    <cellStyle name="s_B_S_Ratios _B_LI819L_B13_Output_Context" xfId="4213" xr:uid="{00000000-0005-0000-0000-00007B070000}"/>
    <cellStyle name="s_B_S_Ratios _B_LI819L_B13_PPA" xfId="3124" xr:uid="{00000000-0005-0000-0000-00007C070000}"/>
    <cellStyle name="s_B_S_Ratios _B_LI819L_B13_PPA_Context" xfId="4214" xr:uid="{00000000-0005-0000-0000-00007D070000}"/>
    <cellStyle name="s_B_S_Ratios _B_LI819L_B13_RESOP bef CICE&amp;PPA&amp;RepartHO" xfId="3125" xr:uid="{00000000-0005-0000-0000-00007E070000}"/>
    <cellStyle name="s_B_S_Ratios _B_LI819L_B13_RESOP bef CICE&amp;PPA&amp;RepartHO_Context" xfId="4215" xr:uid="{00000000-0005-0000-0000-00007F070000}"/>
    <cellStyle name="s_B_S_Ratios _B_Maquette PLT" xfId="3126" xr:uid="{00000000-0005-0000-0000-000080070000}"/>
    <cellStyle name="s_B_S_Ratios _B_Maquette PLT_Context" xfId="4216" xr:uid="{00000000-0005-0000-0000-000081070000}"/>
    <cellStyle name="s_B_S_Ratios _B_Output" xfId="3655" xr:uid="{00000000-0005-0000-0000-000082070000}"/>
    <cellStyle name="s_B_S_Ratios _B_Output_Context" xfId="4217" xr:uid="{00000000-0005-0000-0000-000083070000}"/>
    <cellStyle name="s_B_S_Ratios _B_PAO-CAF-RESOP_14_01_13 à 20h" xfId="320" xr:uid="{00000000-0005-0000-0000-000084070000}"/>
    <cellStyle name="s_B_S_Ratios _B_PAO-CAF-RESOP_14_01_13 à 20h_CAPEM BY COUNTRY" xfId="3128" xr:uid="{00000000-0005-0000-0000-000085070000}"/>
    <cellStyle name="s_B_S_Ratios _B_PAO-CAF-RESOP_14_01_13 à 20h_CAPEM BY COUNTRY_Context" xfId="4219" xr:uid="{00000000-0005-0000-0000-000086070000}"/>
    <cellStyle name="s_B_S_Ratios _B_PAO-CAF-RESOP_14_01_13 à 20h_Context" xfId="3656" xr:uid="{00000000-0005-0000-0000-000087070000}"/>
    <cellStyle name="s_B_S_Ratios _B_PAO-CAF-RESOP_14_01_13 à 20h_Context_1" xfId="4218" xr:uid="{00000000-0005-0000-0000-000088070000}"/>
    <cellStyle name="s_B_S_Ratios _B_PAO-CAF-RESOP_14_01_13 à 20h_Context_Context" xfId="4220" xr:uid="{00000000-0005-0000-0000-000089070000}"/>
    <cellStyle name="s_B_S_Ratios _B_PAO-CAF-RESOP_14_01_13 à 20h_Country_Top_Adj" xfId="2847" xr:uid="{00000000-0005-0000-0000-00008A070000}"/>
    <cellStyle name="s_B_S_Ratios _B_PAO-CAF-RESOP_14_01_13 à 20h_Country_Top_Adj 2020" xfId="3127" xr:uid="{00000000-0005-0000-0000-00008B070000}"/>
    <cellStyle name="s_B_S_Ratios _B_PAO-CAF-RESOP_14_01_13 à 20h_Cut off 2020-2021" xfId="4221" xr:uid="{00000000-0005-0000-0000-00008C070000}"/>
    <cellStyle name="s_B_S_Ratios _B_PAO-CAF-RESOP_14_01_13 à 20h_Maquette PLT" xfId="3129" xr:uid="{00000000-0005-0000-0000-00008D070000}"/>
    <cellStyle name="s_B_S_Ratios _B_PAO-CAF-RESOP_14_01_13 à 20h_Maquette PLT_Context" xfId="4222" xr:uid="{00000000-0005-0000-0000-00008E070000}"/>
    <cellStyle name="s_B_S_Ratios _B_PAO-CAF-RESOP_14_01_13 à 20h_Output" xfId="3657" xr:uid="{00000000-0005-0000-0000-00008F070000}"/>
    <cellStyle name="s_B_S_Ratios _B_PAO-CAF-RESOP_14_01_13 à 20h_Output_Context" xfId="4223" xr:uid="{00000000-0005-0000-0000-000090070000}"/>
    <cellStyle name="s_B_S_Ratios _B_PAO-CAF-RESOP_14_01_13 à 20h_PPA" xfId="3130" xr:uid="{00000000-0005-0000-0000-000091070000}"/>
    <cellStyle name="s_B_S_Ratios _B_PAO-CAF-RESOP_14_01_13 à 20h_PPA_Context" xfId="4224" xr:uid="{00000000-0005-0000-0000-000092070000}"/>
    <cellStyle name="s_B_S_Ratios _B_PAO-CAF-RESOP_14_01_13 à 20h_RESOP bef CICE&amp;PPA&amp;RepartHO" xfId="3131" xr:uid="{00000000-0005-0000-0000-000093070000}"/>
    <cellStyle name="s_B_S_Ratios _B_PAO-CAF-RESOP_14_01_13 à 20h_RESOP bef CICE&amp;PPA&amp;RepartHO_Context" xfId="4225" xr:uid="{00000000-0005-0000-0000-000094070000}"/>
    <cellStyle name="s_B_S_Ratios _B_PAO-CAF-RESOP_2014.02" xfId="1378" xr:uid="{00000000-0005-0000-0000-000095070000}"/>
    <cellStyle name="s_B_S_Ratios _B_PAO-CAF-RESOP_2014.02_Bridge_Zone_Sud" xfId="1379" xr:uid="{00000000-0005-0000-0000-000096070000}"/>
    <cellStyle name="s_B_S_Ratios _B_PAO-CAF-RESOP_2014.02_Bridge_Zone_Sud_Context" xfId="4227" xr:uid="{00000000-0005-0000-0000-000097070000}"/>
    <cellStyle name="s_B_S_Ratios _B_PAO-CAF-RESOP_2014.02_Context" xfId="4226" xr:uid="{00000000-0005-0000-0000-000098070000}"/>
    <cellStyle name="s_B_S_Ratios _B_PPA" xfId="3132" xr:uid="{00000000-0005-0000-0000-000099070000}"/>
    <cellStyle name="s_B_S_Ratios _B_PPA_Context" xfId="4228" xr:uid="{00000000-0005-0000-0000-00009A070000}"/>
    <cellStyle name="s_B_S_Ratios _B_RESOP bef CICE&amp;PPA&amp;RepartHO" xfId="3133" xr:uid="{00000000-0005-0000-0000-00009B070000}"/>
    <cellStyle name="s_B_S_Ratios _B_RESOP bef CICE&amp;PPA&amp;RepartHO_Context" xfId="4229" xr:uid="{00000000-0005-0000-0000-00009C070000}"/>
    <cellStyle name="s_B_S_Ratios_T" xfId="321" xr:uid="{00000000-0005-0000-0000-00009D070000}"/>
    <cellStyle name="s_B_S_Ratios_T_Actualisation provision contrat déficitaire SNCM 2010 V Def" xfId="322" xr:uid="{00000000-0005-0000-0000-00009E070000}"/>
    <cellStyle name="s_B_S_Ratios_T_Actualisation provision contrat déficitaire SNCM 2010 V Def_B14_E2_2210" xfId="1380" xr:uid="{00000000-0005-0000-0000-00009F070000}"/>
    <cellStyle name="s_B_S_Ratios_T_Actualisation provision contrat déficitaire SNCM 2010 V Def_B14_E2_2210_Bridge_Zone_Sud" xfId="1381" xr:uid="{00000000-0005-0000-0000-0000A0070000}"/>
    <cellStyle name="s_B_S_Ratios_T_Actualisation provision contrat déficitaire SNCM 2010 V Def_B14_E2_2210_Bridge_Zone_Sud_Context" xfId="4233" xr:uid="{00000000-0005-0000-0000-0000A1070000}"/>
    <cellStyle name="s_B_S_Ratios_T_Actualisation provision contrat déficitaire SNCM 2010 V Def_B14_E2_2210_Context" xfId="4232" xr:uid="{00000000-0005-0000-0000-0000A2070000}"/>
    <cellStyle name="s_B_S_Ratios_T_Actualisation provision contrat déficitaire SNCM 2010 V Def_Bridge_Zone_Sud" xfId="1382" xr:uid="{00000000-0005-0000-0000-0000A3070000}"/>
    <cellStyle name="s_B_S_Ratios_T_Actualisation provision contrat déficitaire SNCM 2010 V Def_Bridge_Zone_Sud_Context" xfId="4234" xr:uid="{00000000-0005-0000-0000-0000A4070000}"/>
    <cellStyle name="s_B_S_Ratios_T_Actualisation provision contrat déficitaire SNCM 2010 V Def_CAPEM BY COUNTRY" xfId="3136" xr:uid="{00000000-0005-0000-0000-0000A5070000}"/>
    <cellStyle name="s_B_S_Ratios_T_Actualisation provision contrat déficitaire SNCM 2010 V Def_CAPEM BY COUNTRY_Context" xfId="4235" xr:uid="{00000000-0005-0000-0000-0000A6070000}"/>
    <cellStyle name="s_B_S_Ratios_T_Actualisation provision contrat déficitaire SNCM 2010 V Def_Context" xfId="3658" xr:uid="{00000000-0005-0000-0000-0000A7070000}"/>
    <cellStyle name="s_B_S_Ratios_T_Actualisation provision contrat déficitaire SNCM 2010 V Def_Context_1" xfId="4231" xr:uid="{00000000-0005-0000-0000-0000A8070000}"/>
    <cellStyle name="s_B_S_Ratios_T_Actualisation provision contrat déficitaire SNCM 2010 V Def_Context_Context" xfId="4236" xr:uid="{00000000-0005-0000-0000-0000A9070000}"/>
    <cellStyle name="s_B_S_Ratios_T_Actualisation provision contrat déficitaire SNCM 2010 V Def_Country_Top_Adj" xfId="2849" xr:uid="{00000000-0005-0000-0000-0000AA070000}"/>
    <cellStyle name="s_B_S_Ratios_T_Actualisation provision contrat déficitaire SNCM 2010 V Def_Country_Top_Adj 2020" xfId="3135" xr:uid="{00000000-0005-0000-0000-0000AB070000}"/>
    <cellStyle name="s_B_S_Ratios_T_Actualisation provision contrat déficitaire SNCM 2010 V Def_Cut off 2020-2021" xfId="4237" xr:uid="{00000000-0005-0000-0000-0000AC070000}"/>
    <cellStyle name="s_B_S_Ratios_T_Actualisation provision contrat déficitaire SNCM 2010 V Def_focus par entités CAFOPE2AMF" xfId="1383" xr:uid="{00000000-0005-0000-0000-0000AD070000}"/>
    <cellStyle name="s_B_S_Ratios_T_Actualisation provision contrat déficitaire SNCM 2010 V Def_focus par entités CAFOPE2AMF_Bridge_Zone_Sud" xfId="1384" xr:uid="{00000000-0005-0000-0000-0000AE070000}"/>
    <cellStyle name="s_B_S_Ratios_T_Actualisation provision contrat déficitaire SNCM 2010 V Def_focus par entités CAFOPE2AMF_Bridge_Zone_Sud_Context" xfId="4239" xr:uid="{00000000-0005-0000-0000-0000AF070000}"/>
    <cellStyle name="s_B_S_Ratios_T_Actualisation provision contrat déficitaire SNCM 2010 V Def_focus par entités CAFOPE2AMF_Context" xfId="4238" xr:uid="{00000000-0005-0000-0000-0000B0070000}"/>
    <cellStyle name="s_B_S_Ratios_T_Actualisation provision contrat déficitaire SNCM 2010 V Def_Maquette PLT" xfId="3137" xr:uid="{00000000-0005-0000-0000-0000B1070000}"/>
    <cellStyle name="s_B_S_Ratios_T_Actualisation provision contrat déficitaire SNCM 2010 V Def_Maquette PLT_Context" xfId="4240" xr:uid="{00000000-0005-0000-0000-0000B2070000}"/>
    <cellStyle name="s_B_S_Ratios_T_Actualisation provision contrat déficitaire SNCM 2010 V Def_Output" xfId="3659" xr:uid="{00000000-0005-0000-0000-0000B3070000}"/>
    <cellStyle name="s_B_S_Ratios_T_Actualisation provision contrat déficitaire SNCM 2010 V Def_Output_Context" xfId="4241" xr:uid="{00000000-0005-0000-0000-0000B4070000}"/>
    <cellStyle name="s_B_S_Ratios_T_Actualisation provision contrat déficitaire SNCM 2010 V Def_PAO-CAF-RESOP_04_13_pro_format_variante T1" xfId="1385" xr:uid="{00000000-0005-0000-0000-0000B5070000}"/>
    <cellStyle name="s_B_S_Ratios_T_Actualisation provision contrat déficitaire SNCM 2010 V Def_PAO-CAF-RESOP_04_13_pro_format_variante T1_B14_E2_2210" xfId="1386" xr:uid="{00000000-0005-0000-0000-0000B6070000}"/>
    <cellStyle name="s_B_S_Ratios_T_Actualisation provision contrat déficitaire SNCM 2010 V Def_PAO-CAF-RESOP_04_13_pro_format_variante T1_B14_E2_2210_Bridge_Zone_Sud" xfId="1387" xr:uid="{00000000-0005-0000-0000-0000B7070000}"/>
    <cellStyle name="s_B_S_Ratios_T_Actualisation provision contrat déficitaire SNCM 2010 V Def_PAO-CAF-RESOP_04_13_pro_format_variante T1_B14_E2_2210_Bridge_Zone_Sud_Context" xfId="4244" xr:uid="{00000000-0005-0000-0000-0000B8070000}"/>
    <cellStyle name="s_B_S_Ratios_T_Actualisation provision contrat déficitaire SNCM 2010 V Def_PAO-CAF-RESOP_04_13_pro_format_variante T1_B14_E2_2210_Context" xfId="4243" xr:uid="{00000000-0005-0000-0000-0000B9070000}"/>
    <cellStyle name="s_B_S_Ratios_T_Actualisation provision contrat déficitaire SNCM 2010 V Def_PAO-CAF-RESOP_04_13_pro_format_variante T1_Bridge_Zone_Sud" xfId="1388" xr:uid="{00000000-0005-0000-0000-0000BA070000}"/>
    <cellStyle name="s_B_S_Ratios_T_Actualisation provision contrat déficitaire SNCM 2010 V Def_PAO-CAF-RESOP_04_13_pro_format_variante T1_Bridge_Zone_Sud_Context" xfId="4245" xr:uid="{00000000-0005-0000-0000-0000BB070000}"/>
    <cellStyle name="s_B_S_Ratios_T_Actualisation provision contrat déficitaire SNCM 2010 V Def_PAO-CAF-RESOP_04_13_pro_format_variante T1_Context" xfId="4242" xr:uid="{00000000-0005-0000-0000-0000BC070000}"/>
    <cellStyle name="s_B_S_Ratios_T_Actualisation provision contrat déficitaire SNCM 2010 V Def_PAO-CAF-RESOP_06_13" xfId="1389" xr:uid="{00000000-0005-0000-0000-0000BD070000}"/>
    <cellStyle name="s_B_S_Ratios_T_Actualisation provision contrat déficitaire SNCM 2010 V Def_PAO-CAF-RESOP_06_13_B14_E2_2210" xfId="1390" xr:uid="{00000000-0005-0000-0000-0000BE070000}"/>
    <cellStyle name="s_B_S_Ratios_T_Actualisation provision contrat déficitaire SNCM 2010 V Def_PAO-CAF-RESOP_06_13_B14_E2_2210_Bridge_Zone_Sud" xfId="1391" xr:uid="{00000000-0005-0000-0000-0000BF070000}"/>
    <cellStyle name="s_B_S_Ratios_T_Actualisation provision contrat déficitaire SNCM 2010 V Def_PAO-CAF-RESOP_06_13_B14_E2_2210_Bridge_Zone_Sud_Context" xfId="4248" xr:uid="{00000000-0005-0000-0000-0000C0070000}"/>
    <cellStyle name="s_B_S_Ratios_T_Actualisation provision contrat déficitaire SNCM 2010 V Def_PAO-CAF-RESOP_06_13_B14_E2_2210_Context" xfId="4247" xr:uid="{00000000-0005-0000-0000-0000C1070000}"/>
    <cellStyle name="s_B_S_Ratios_T_Actualisation provision contrat déficitaire SNCM 2010 V Def_PAO-CAF-RESOP_06_13_Bridge_Zone_Sud" xfId="1392" xr:uid="{00000000-0005-0000-0000-0000C2070000}"/>
    <cellStyle name="s_B_S_Ratios_T_Actualisation provision contrat déficitaire SNCM 2010 V Def_PAO-CAF-RESOP_06_13_Bridge_Zone_Sud_Context" xfId="4249" xr:uid="{00000000-0005-0000-0000-0000C3070000}"/>
    <cellStyle name="s_B_S_Ratios_T_Actualisation provision contrat déficitaire SNCM 2010 V Def_PAO-CAF-RESOP_06_13_Context" xfId="4246" xr:uid="{00000000-0005-0000-0000-0000C4070000}"/>
    <cellStyle name="s_B_S_Ratios_T_Actualisation provision contrat déficitaire SNCM 2010 V Def_PAO-CAF-RESOP_08_13" xfId="1393" xr:uid="{00000000-0005-0000-0000-0000C5070000}"/>
    <cellStyle name="s_B_S_Ratios_T_Actualisation provision contrat déficitaire SNCM 2010 V Def_PAO-CAF-RESOP_08_13_B14_E2_2210" xfId="1394" xr:uid="{00000000-0005-0000-0000-0000C6070000}"/>
    <cellStyle name="s_B_S_Ratios_T_Actualisation provision contrat déficitaire SNCM 2010 V Def_PAO-CAF-RESOP_08_13_B14_E2_2210_Bridge_Zone_Sud" xfId="1395" xr:uid="{00000000-0005-0000-0000-0000C7070000}"/>
    <cellStyle name="s_B_S_Ratios_T_Actualisation provision contrat déficitaire SNCM 2010 V Def_PAO-CAF-RESOP_08_13_B14_E2_2210_Bridge_Zone_Sud_Context" xfId="4252" xr:uid="{00000000-0005-0000-0000-0000C8070000}"/>
    <cellStyle name="s_B_S_Ratios_T_Actualisation provision contrat déficitaire SNCM 2010 V Def_PAO-CAF-RESOP_08_13_B14_E2_2210_Context" xfId="4251" xr:uid="{00000000-0005-0000-0000-0000C9070000}"/>
    <cellStyle name="s_B_S_Ratios_T_Actualisation provision contrat déficitaire SNCM 2010 V Def_PAO-CAF-RESOP_08_13_Bridge_Zone_Sud" xfId="1396" xr:uid="{00000000-0005-0000-0000-0000CA070000}"/>
    <cellStyle name="s_B_S_Ratios_T_Actualisation provision contrat déficitaire SNCM 2010 V Def_PAO-CAF-RESOP_08_13_Bridge_Zone_Sud_Context" xfId="4253" xr:uid="{00000000-0005-0000-0000-0000CB070000}"/>
    <cellStyle name="s_B_S_Ratios_T_Actualisation provision contrat déficitaire SNCM 2010 V Def_PAO-CAF-RESOP_08_13_Context" xfId="4250" xr:uid="{00000000-0005-0000-0000-0000CC070000}"/>
    <cellStyle name="s_B_S_Ratios_T_Actualisation provision contrat déficitaire SNCM 2010 V Def_PAO-CAF-RESOP_09_13" xfId="1397" xr:uid="{00000000-0005-0000-0000-0000CD070000}"/>
    <cellStyle name="s_B_S_Ratios_T_Actualisation provision contrat déficitaire SNCM 2010 V Def_PAO-CAF-RESOP_09_13_Bridge_Zone_Sud" xfId="1398" xr:uid="{00000000-0005-0000-0000-0000CE070000}"/>
    <cellStyle name="s_B_S_Ratios_T_Actualisation provision contrat déficitaire SNCM 2010 V Def_PAO-CAF-RESOP_09_13_Bridge_Zone_Sud_Context" xfId="4255" xr:uid="{00000000-0005-0000-0000-0000CF070000}"/>
    <cellStyle name="s_B_S_Ratios_T_Actualisation provision contrat déficitaire SNCM 2010 V Def_PAO-CAF-RESOP_09_13_Context" xfId="4254" xr:uid="{00000000-0005-0000-0000-0000D0070000}"/>
    <cellStyle name="s_B_S_Ratios_T_Actualisation provision contrat déficitaire SNCM 2010 V Def_PAO-CAF-RESOP_09_2013_Zone_IDF (version 2)" xfId="1399" xr:uid="{00000000-0005-0000-0000-0000D1070000}"/>
    <cellStyle name="s_B_S_Ratios_T_Actualisation provision contrat déficitaire SNCM 2010 V Def_PAO-CAF-RESOP_09_2013_Zone_IDF (version 2)_Context" xfId="4256" xr:uid="{00000000-0005-0000-0000-0000D2070000}"/>
    <cellStyle name="s_B_S_Ratios_T_Actualisation provision contrat déficitaire SNCM 2010 V Def_PAO-CAF-RESOP_10_12" xfId="1400" xr:uid="{00000000-0005-0000-0000-0000D3070000}"/>
    <cellStyle name="s_B_S_Ratios_T_Actualisation provision contrat déficitaire SNCM 2010 V Def_PAO-CAF-RESOP_10_12_Bridge_Zone_Sud" xfId="1401" xr:uid="{00000000-0005-0000-0000-0000D4070000}"/>
    <cellStyle name="s_B_S_Ratios_T_Actualisation provision contrat déficitaire SNCM 2010 V Def_PAO-CAF-RESOP_10_12_Bridge_Zone_Sud_Context" xfId="4258" xr:uid="{00000000-0005-0000-0000-0000D5070000}"/>
    <cellStyle name="s_B_S_Ratios_T_Actualisation provision contrat déficitaire SNCM 2010 V Def_PAO-CAF-RESOP_10_12_Context" xfId="4257" xr:uid="{00000000-0005-0000-0000-0000D6070000}"/>
    <cellStyle name="s_B_S_Ratios_T_Actualisation provision contrat déficitaire SNCM 2010 V Def_PAO-CAF-RESOP_10_12_focus par entités CAFOP" xfId="1402" xr:uid="{00000000-0005-0000-0000-0000D7070000}"/>
    <cellStyle name="s_B_S_Ratios_T_Actualisation provision contrat déficitaire SNCM 2010 V Def_PAO-CAF-RESOP_10_12_focus par entités CAFOP_Bridge_Zone_Sud" xfId="1403" xr:uid="{00000000-0005-0000-0000-0000D8070000}"/>
    <cellStyle name="s_B_S_Ratios_T_Actualisation provision contrat déficitaire SNCM 2010 V Def_PAO-CAF-RESOP_10_12_focus par entités CAFOP_Bridge_Zone_Sud_Context" xfId="4260" xr:uid="{00000000-0005-0000-0000-0000D9070000}"/>
    <cellStyle name="s_B_S_Ratios_T_Actualisation provision contrat déficitaire SNCM 2010 V Def_PAO-CAF-RESOP_10_12_focus par entités CAFOP_Context" xfId="4259" xr:uid="{00000000-0005-0000-0000-0000DA070000}"/>
    <cellStyle name="s_B_S_Ratios_T_Actualisation provision contrat déficitaire SNCM 2010 V Def_PAO-CAF-RESOP_11_13" xfId="1404" xr:uid="{00000000-0005-0000-0000-0000DB070000}"/>
    <cellStyle name="s_B_S_Ratios_T_Actualisation provision contrat déficitaire SNCM 2010 V Def_PAO-CAF-RESOP_11_13_Context" xfId="4261" xr:uid="{00000000-0005-0000-0000-0000DC070000}"/>
    <cellStyle name="s_B_S_Ratios_T_Actualisation provision contrat déficitaire SNCM 2010 V Def_PAO-CAF-RESOP_B13" xfId="1405" xr:uid="{00000000-0005-0000-0000-0000DD070000}"/>
    <cellStyle name="s_B_S_Ratios_T_Actualisation provision contrat déficitaire SNCM 2010 V Def_PAO-CAF-RESOP_B13_Bridge_Zone_Sud" xfId="1406" xr:uid="{00000000-0005-0000-0000-0000DE070000}"/>
    <cellStyle name="s_B_S_Ratios_T_Actualisation provision contrat déficitaire SNCM 2010 V Def_PAO-CAF-RESOP_B13_Bridge_Zone_Sud_Context" xfId="4263" xr:uid="{00000000-0005-0000-0000-0000DF070000}"/>
    <cellStyle name="s_B_S_Ratios_T_Actualisation provision contrat déficitaire SNCM 2010 V Def_PAO-CAF-RESOP_B13_Context" xfId="4262" xr:uid="{00000000-0005-0000-0000-0000E0070000}"/>
    <cellStyle name="s_B_S_Ratios_T_Actualisation provision contrat déficitaire SNCM 2010 V Def_PAO-CAF-RESOP_B13_focus par entités CAFOP" xfId="1407" xr:uid="{00000000-0005-0000-0000-0000E1070000}"/>
    <cellStyle name="s_B_S_Ratios_T_Actualisation provision contrat déficitaire SNCM 2010 V Def_PAO-CAF-RESOP_B13_focus par entités CAFOP_Bridge_Zone_Sud" xfId="1408" xr:uid="{00000000-0005-0000-0000-0000E2070000}"/>
    <cellStyle name="s_B_S_Ratios_T_Actualisation provision contrat déficitaire SNCM 2010 V Def_PAO-CAF-RESOP_B13_focus par entités CAFOP_Bridge_Zone_Sud_Context" xfId="4265" xr:uid="{00000000-0005-0000-0000-0000E3070000}"/>
    <cellStyle name="s_B_S_Ratios_T_Actualisation provision contrat déficitaire SNCM 2010 V Def_PAO-CAF-RESOP_B13_focus par entités CAFOP_Context" xfId="4264" xr:uid="{00000000-0005-0000-0000-0000E4070000}"/>
    <cellStyle name="s_B_S_Ratios_T_Actualisation provision contrat déficitaire SNCM 2010 V Def_PAO-CAF-RESOP_B2014" xfId="1409" xr:uid="{00000000-0005-0000-0000-0000E5070000}"/>
    <cellStyle name="s_B_S_Ratios_T_Actualisation provision contrat déficitaire SNCM 2010 V Def_PAO-CAF-RESOP_B2014_Bridge_Zone_Sud" xfId="1410" xr:uid="{00000000-0005-0000-0000-0000E6070000}"/>
    <cellStyle name="s_B_S_Ratios_T_Actualisation provision contrat déficitaire SNCM 2010 V Def_PAO-CAF-RESOP_B2014_Bridge_Zone_Sud_Context" xfId="4267" xr:uid="{00000000-0005-0000-0000-0000E7070000}"/>
    <cellStyle name="s_B_S_Ratios_T_Actualisation provision contrat déficitaire SNCM 2010 V Def_PAO-CAF-RESOP_B2014_Context" xfId="4266" xr:uid="{00000000-0005-0000-0000-0000E8070000}"/>
    <cellStyle name="s_B_S_Ratios_T_Actualisation provision contrat déficitaire SNCM 2010 V Def_PAO-CAF-RESOP_B2014_v2" xfId="1411" xr:uid="{00000000-0005-0000-0000-0000E9070000}"/>
    <cellStyle name="s_B_S_Ratios_T_Actualisation provision contrat déficitaire SNCM 2010 V Def_PAO-CAF-RESOP_B2014_v2_Context" xfId="4268" xr:uid="{00000000-0005-0000-0000-0000EA070000}"/>
    <cellStyle name="s_B_S_Ratios_T_Actualisation provision contrat déficitaire SNCM 2010 V Def_PAO-CAF-RESOP_E2_13" xfId="1412" xr:uid="{00000000-0005-0000-0000-0000EB070000}"/>
    <cellStyle name="s_B_S_Ratios_T_Actualisation provision contrat déficitaire SNCM 2010 V Def_PAO-CAF-RESOP_E2_13_B14_E2_2210" xfId="1413" xr:uid="{00000000-0005-0000-0000-0000EC070000}"/>
    <cellStyle name="s_B_S_Ratios_T_Actualisation provision contrat déficitaire SNCM 2010 V Def_PAO-CAF-RESOP_E2_13_B14_E2_2210_Bridge_Zone_Sud" xfId="1414" xr:uid="{00000000-0005-0000-0000-0000ED070000}"/>
    <cellStyle name="s_B_S_Ratios_T_Actualisation provision contrat déficitaire SNCM 2010 V Def_PAO-CAF-RESOP_E2_13_B14_E2_2210_Bridge_Zone_Sud_Context" xfId="4271" xr:uid="{00000000-0005-0000-0000-0000EE070000}"/>
    <cellStyle name="s_B_S_Ratios_T_Actualisation provision contrat déficitaire SNCM 2010 V Def_PAO-CAF-RESOP_E2_13_B14_E2_2210_Context" xfId="4270" xr:uid="{00000000-0005-0000-0000-0000EF070000}"/>
    <cellStyle name="s_B_S_Ratios_T_Actualisation provision contrat déficitaire SNCM 2010 V Def_PAO-CAF-RESOP_E2_13_Bridge_Zone_Sud" xfId="1415" xr:uid="{00000000-0005-0000-0000-0000F0070000}"/>
    <cellStyle name="s_B_S_Ratios_T_Actualisation provision contrat déficitaire SNCM 2010 V Def_PAO-CAF-RESOP_E2_13_Bridge_Zone_Sud_Context" xfId="4272" xr:uid="{00000000-0005-0000-0000-0000F1070000}"/>
    <cellStyle name="s_B_S_Ratios_T_Actualisation provision contrat déficitaire SNCM 2010 V Def_PAO-CAF-RESOP_E2_13_Context" xfId="4269" xr:uid="{00000000-0005-0000-0000-0000F2070000}"/>
    <cellStyle name="s_B_S_Ratios_T_Actualisation provision contrat déficitaire SNCM 2010 V Def_PAO-CAF-RESOP_E2_2013_03_10_19H" xfId="1416" xr:uid="{00000000-0005-0000-0000-0000F3070000}"/>
    <cellStyle name="s_B_S_Ratios_T_Actualisation provision contrat déficitaire SNCM 2010 V Def_PAO-CAF-RESOP_E2_2013_03_10_19H_Bridge_Zone_Sud" xfId="1417" xr:uid="{00000000-0005-0000-0000-0000F4070000}"/>
    <cellStyle name="s_B_S_Ratios_T_Actualisation provision contrat déficitaire SNCM 2010 V Def_PAO-CAF-RESOP_E2_2013_03_10_19H_Bridge_Zone_Sud_Context" xfId="4274" xr:uid="{00000000-0005-0000-0000-0000F5070000}"/>
    <cellStyle name="s_B_S_Ratios_T_Actualisation provision contrat déficitaire SNCM 2010 V Def_PAO-CAF-RESOP_E2_2013_03_10_19H_Context" xfId="4273" xr:uid="{00000000-0005-0000-0000-0000F6070000}"/>
    <cellStyle name="s_B_S_Ratios_T_Actualisation provision contrat déficitaire SNCM 2010 V Def_PPA" xfId="3138" xr:uid="{00000000-0005-0000-0000-0000F7070000}"/>
    <cellStyle name="s_B_S_Ratios_T_Actualisation provision contrat déficitaire SNCM 2010 V Def_PPA_Context" xfId="4275" xr:uid="{00000000-0005-0000-0000-0000F8070000}"/>
    <cellStyle name="s_B_S_Ratios_T_Actualisation provision contrat déficitaire SNCM 2010 V Def_RESOP bef CICE&amp;PPA&amp;RepartHO" xfId="3139" xr:uid="{00000000-0005-0000-0000-0000F9070000}"/>
    <cellStyle name="s_B_S_Ratios_T_Actualisation provision contrat déficitaire SNCM 2010 V Def_RESOP bef CICE&amp;PPA&amp;RepartHO_Context" xfId="4276" xr:uid="{00000000-0005-0000-0000-0000FA070000}"/>
    <cellStyle name="s_B_S_Ratios_T_Actualisation provision contrat déficitaire SNCM 2010 V Def_Synthèse_Présentation_conso_retraitée" xfId="1418" xr:uid="{00000000-0005-0000-0000-0000FB070000}"/>
    <cellStyle name="s_B_S_Ratios_T_Actualisation provision contrat déficitaire SNCM 2010 V Def_Synthèse_Présentation_conso_retraitée_Context" xfId="4277" xr:uid="{00000000-0005-0000-0000-0000FC070000}"/>
    <cellStyle name="s_B_S_Ratios_T_Actualisation provision contrat déficitaire SNCM 2011 V3 30 05 2011" xfId="323" xr:uid="{00000000-0005-0000-0000-0000FD070000}"/>
    <cellStyle name="s_B_S_Ratios_T_Actualisation provision contrat déficitaire SNCM 2011 V3 30 05 2011_B14_E2_2210" xfId="1419" xr:uid="{00000000-0005-0000-0000-0000FE070000}"/>
    <cellStyle name="s_B_S_Ratios_T_Actualisation provision contrat déficitaire SNCM 2011 V3 30 05 2011_B14_E2_2210_Bridge_Zone_Sud" xfId="1420" xr:uid="{00000000-0005-0000-0000-0000FF070000}"/>
    <cellStyle name="s_B_S_Ratios_T_Actualisation provision contrat déficitaire SNCM 2011 V3 30 05 2011_B14_E2_2210_Bridge_Zone_Sud_Context" xfId="4280" xr:uid="{00000000-0005-0000-0000-000000080000}"/>
    <cellStyle name="s_B_S_Ratios_T_Actualisation provision contrat déficitaire SNCM 2011 V3 30 05 2011_B14_E2_2210_Context" xfId="4279" xr:uid="{00000000-0005-0000-0000-000001080000}"/>
    <cellStyle name="s_B_S_Ratios_T_Actualisation provision contrat déficitaire SNCM 2011 V3 30 05 2011_Bridge_Zone_Sud" xfId="1421" xr:uid="{00000000-0005-0000-0000-000002080000}"/>
    <cellStyle name="s_B_S_Ratios_T_Actualisation provision contrat déficitaire SNCM 2011 V3 30 05 2011_Bridge_Zone_Sud_Context" xfId="4281" xr:uid="{00000000-0005-0000-0000-000003080000}"/>
    <cellStyle name="s_B_S_Ratios_T_Actualisation provision contrat déficitaire SNCM 2011 V3 30 05 2011_CAPEM BY COUNTRY" xfId="3141" xr:uid="{00000000-0005-0000-0000-000004080000}"/>
    <cellStyle name="s_B_S_Ratios_T_Actualisation provision contrat déficitaire SNCM 2011 V3 30 05 2011_CAPEM BY COUNTRY_Context" xfId="4282" xr:uid="{00000000-0005-0000-0000-000005080000}"/>
    <cellStyle name="s_B_S_Ratios_T_Actualisation provision contrat déficitaire SNCM 2011 V3 30 05 2011_Context" xfId="3660" xr:uid="{00000000-0005-0000-0000-000006080000}"/>
    <cellStyle name="s_B_S_Ratios_T_Actualisation provision contrat déficitaire SNCM 2011 V3 30 05 2011_Context_1" xfId="4278" xr:uid="{00000000-0005-0000-0000-000007080000}"/>
    <cellStyle name="s_B_S_Ratios_T_Actualisation provision contrat déficitaire SNCM 2011 V3 30 05 2011_Context_Context" xfId="4283" xr:uid="{00000000-0005-0000-0000-000008080000}"/>
    <cellStyle name="s_B_S_Ratios_T_Actualisation provision contrat déficitaire SNCM 2011 V3 30 05 2011_Country_Top_Adj" xfId="2850" xr:uid="{00000000-0005-0000-0000-000009080000}"/>
    <cellStyle name="s_B_S_Ratios_T_Actualisation provision contrat déficitaire SNCM 2011 V3 30 05 2011_Country_Top_Adj 2020" xfId="3140" xr:uid="{00000000-0005-0000-0000-00000A080000}"/>
    <cellStyle name="s_B_S_Ratios_T_Actualisation provision contrat déficitaire SNCM 2011 V3 30 05 2011_Cut off 2020-2021" xfId="4284" xr:uid="{00000000-0005-0000-0000-00000B080000}"/>
    <cellStyle name="s_B_S_Ratios_T_Actualisation provision contrat déficitaire SNCM 2011 V3 30 05 2011_focus par entités CAFOPE2AMF" xfId="1422" xr:uid="{00000000-0005-0000-0000-00000C080000}"/>
    <cellStyle name="s_B_S_Ratios_T_Actualisation provision contrat déficitaire SNCM 2011 V3 30 05 2011_focus par entités CAFOPE2AMF_Bridge_Zone_Sud" xfId="1423" xr:uid="{00000000-0005-0000-0000-00000D080000}"/>
    <cellStyle name="s_B_S_Ratios_T_Actualisation provision contrat déficitaire SNCM 2011 V3 30 05 2011_focus par entités CAFOPE2AMF_Bridge_Zone_Sud_Context" xfId="4286" xr:uid="{00000000-0005-0000-0000-00000E080000}"/>
    <cellStyle name="s_B_S_Ratios_T_Actualisation provision contrat déficitaire SNCM 2011 V3 30 05 2011_focus par entités CAFOPE2AMF_Context" xfId="4285" xr:uid="{00000000-0005-0000-0000-00000F080000}"/>
    <cellStyle name="s_B_S_Ratios_T_Actualisation provision contrat déficitaire SNCM 2011 V3 30 05 2011_Maquette PLT" xfId="3142" xr:uid="{00000000-0005-0000-0000-000010080000}"/>
    <cellStyle name="s_B_S_Ratios_T_Actualisation provision contrat déficitaire SNCM 2011 V3 30 05 2011_Maquette PLT_Context" xfId="4287" xr:uid="{00000000-0005-0000-0000-000011080000}"/>
    <cellStyle name="s_B_S_Ratios_T_Actualisation provision contrat déficitaire SNCM 2011 V3 30 05 2011_Output" xfId="3661" xr:uid="{00000000-0005-0000-0000-000012080000}"/>
    <cellStyle name="s_B_S_Ratios_T_Actualisation provision contrat déficitaire SNCM 2011 V3 30 05 2011_Output_Context" xfId="4288" xr:uid="{00000000-0005-0000-0000-000013080000}"/>
    <cellStyle name="s_B_S_Ratios_T_Actualisation provision contrat déficitaire SNCM 2011 V3 30 05 2011_PAO-CAF-RESOP_04_13_pro_format_variante T1" xfId="1424" xr:uid="{00000000-0005-0000-0000-000014080000}"/>
    <cellStyle name="s_B_S_Ratios_T_Actualisation provision contrat déficitaire SNCM 2011 V3 30 05 2011_PAO-CAF-RESOP_04_13_pro_format_variante T1_B14_E2_2210" xfId="1425" xr:uid="{00000000-0005-0000-0000-000015080000}"/>
    <cellStyle name="s_B_S_Ratios_T_Actualisation provision contrat déficitaire SNCM 2011 V3 30 05 2011_PAO-CAF-RESOP_04_13_pro_format_variante T1_B14_E2_2210_Bridge_Zone_Sud" xfId="1426" xr:uid="{00000000-0005-0000-0000-000016080000}"/>
    <cellStyle name="s_B_S_Ratios_T_Actualisation provision contrat déficitaire SNCM 2011 V3 30 05 2011_PAO-CAF-RESOP_04_13_pro_format_variante T1_B14_E2_2210_Bridge_Zone_Sud_Context" xfId="4291" xr:uid="{00000000-0005-0000-0000-000017080000}"/>
    <cellStyle name="s_B_S_Ratios_T_Actualisation provision contrat déficitaire SNCM 2011 V3 30 05 2011_PAO-CAF-RESOP_04_13_pro_format_variante T1_B14_E2_2210_Context" xfId="4290" xr:uid="{00000000-0005-0000-0000-000018080000}"/>
    <cellStyle name="s_B_S_Ratios_T_Actualisation provision contrat déficitaire SNCM 2011 V3 30 05 2011_PAO-CAF-RESOP_04_13_pro_format_variante T1_Bridge_Zone_Sud" xfId="1427" xr:uid="{00000000-0005-0000-0000-000019080000}"/>
    <cellStyle name="s_B_S_Ratios_T_Actualisation provision contrat déficitaire SNCM 2011 V3 30 05 2011_PAO-CAF-RESOP_04_13_pro_format_variante T1_Bridge_Zone_Sud_Context" xfId="4292" xr:uid="{00000000-0005-0000-0000-00001A080000}"/>
    <cellStyle name="s_B_S_Ratios_T_Actualisation provision contrat déficitaire SNCM 2011 V3 30 05 2011_PAO-CAF-RESOP_04_13_pro_format_variante T1_Context" xfId="4289" xr:uid="{00000000-0005-0000-0000-00001B080000}"/>
    <cellStyle name="s_B_S_Ratios_T_Actualisation provision contrat déficitaire SNCM 2011 V3 30 05 2011_PAO-CAF-RESOP_06_13" xfId="1428" xr:uid="{00000000-0005-0000-0000-00001C080000}"/>
    <cellStyle name="s_B_S_Ratios_T_Actualisation provision contrat déficitaire SNCM 2011 V3 30 05 2011_PAO-CAF-RESOP_06_13_B14_E2_2210" xfId="1429" xr:uid="{00000000-0005-0000-0000-00001D080000}"/>
    <cellStyle name="s_B_S_Ratios_T_Actualisation provision contrat déficitaire SNCM 2011 V3 30 05 2011_PAO-CAF-RESOP_06_13_B14_E2_2210_Bridge_Zone_Sud" xfId="1430" xr:uid="{00000000-0005-0000-0000-00001E080000}"/>
    <cellStyle name="s_B_S_Ratios_T_Actualisation provision contrat déficitaire SNCM 2011 V3 30 05 2011_PAO-CAF-RESOP_06_13_B14_E2_2210_Bridge_Zone_Sud_Context" xfId="4295" xr:uid="{00000000-0005-0000-0000-00001F080000}"/>
    <cellStyle name="s_B_S_Ratios_T_Actualisation provision contrat déficitaire SNCM 2011 V3 30 05 2011_PAO-CAF-RESOP_06_13_B14_E2_2210_Context" xfId="4294" xr:uid="{00000000-0005-0000-0000-000020080000}"/>
    <cellStyle name="s_B_S_Ratios_T_Actualisation provision contrat déficitaire SNCM 2011 V3 30 05 2011_PAO-CAF-RESOP_06_13_Bridge_Zone_Sud" xfId="1431" xr:uid="{00000000-0005-0000-0000-000021080000}"/>
    <cellStyle name="s_B_S_Ratios_T_Actualisation provision contrat déficitaire SNCM 2011 V3 30 05 2011_PAO-CAF-RESOP_06_13_Bridge_Zone_Sud_Context" xfId="4296" xr:uid="{00000000-0005-0000-0000-000022080000}"/>
    <cellStyle name="s_B_S_Ratios_T_Actualisation provision contrat déficitaire SNCM 2011 V3 30 05 2011_PAO-CAF-RESOP_06_13_Context" xfId="4293" xr:uid="{00000000-0005-0000-0000-000023080000}"/>
    <cellStyle name="s_B_S_Ratios_T_Actualisation provision contrat déficitaire SNCM 2011 V3 30 05 2011_PAO-CAF-RESOP_08_13" xfId="1432" xr:uid="{00000000-0005-0000-0000-000024080000}"/>
    <cellStyle name="s_B_S_Ratios_T_Actualisation provision contrat déficitaire SNCM 2011 V3 30 05 2011_PAO-CAF-RESOP_08_13_B14_E2_2210" xfId="1433" xr:uid="{00000000-0005-0000-0000-000025080000}"/>
    <cellStyle name="s_B_S_Ratios_T_Actualisation provision contrat déficitaire SNCM 2011 V3 30 05 2011_PAO-CAF-RESOP_08_13_B14_E2_2210_Bridge_Zone_Sud" xfId="1434" xr:uid="{00000000-0005-0000-0000-000026080000}"/>
    <cellStyle name="s_B_S_Ratios_T_Actualisation provision contrat déficitaire SNCM 2011 V3 30 05 2011_PAO-CAF-RESOP_08_13_B14_E2_2210_Bridge_Zone_Sud_Context" xfId="4299" xr:uid="{00000000-0005-0000-0000-000027080000}"/>
    <cellStyle name="s_B_S_Ratios_T_Actualisation provision contrat déficitaire SNCM 2011 V3 30 05 2011_PAO-CAF-RESOP_08_13_B14_E2_2210_Context" xfId="4298" xr:uid="{00000000-0005-0000-0000-000028080000}"/>
    <cellStyle name="s_B_S_Ratios_T_Actualisation provision contrat déficitaire SNCM 2011 V3 30 05 2011_PAO-CAF-RESOP_08_13_Bridge_Zone_Sud" xfId="1435" xr:uid="{00000000-0005-0000-0000-000029080000}"/>
    <cellStyle name="s_B_S_Ratios_T_Actualisation provision contrat déficitaire SNCM 2011 V3 30 05 2011_PAO-CAF-RESOP_08_13_Bridge_Zone_Sud_Context" xfId="4300" xr:uid="{00000000-0005-0000-0000-00002A080000}"/>
    <cellStyle name="s_B_S_Ratios_T_Actualisation provision contrat déficitaire SNCM 2011 V3 30 05 2011_PAO-CAF-RESOP_08_13_Context" xfId="4297" xr:uid="{00000000-0005-0000-0000-00002B080000}"/>
    <cellStyle name="s_B_S_Ratios_T_Actualisation provision contrat déficitaire SNCM 2011 V3 30 05 2011_PAO-CAF-RESOP_09_13" xfId="1436" xr:uid="{00000000-0005-0000-0000-00002C080000}"/>
    <cellStyle name="s_B_S_Ratios_T_Actualisation provision contrat déficitaire SNCM 2011 V3 30 05 2011_PAO-CAF-RESOP_09_13_Bridge_Zone_Sud" xfId="1437" xr:uid="{00000000-0005-0000-0000-00002D080000}"/>
    <cellStyle name="s_B_S_Ratios_T_Actualisation provision contrat déficitaire SNCM 2011 V3 30 05 2011_PAO-CAF-RESOP_09_13_Bridge_Zone_Sud_Context" xfId="4302" xr:uid="{00000000-0005-0000-0000-00002E080000}"/>
    <cellStyle name="s_B_S_Ratios_T_Actualisation provision contrat déficitaire SNCM 2011 V3 30 05 2011_PAO-CAF-RESOP_09_13_Context" xfId="4301" xr:uid="{00000000-0005-0000-0000-00002F080000}"/>
    <cellStyle name="s_B_S_Ratios_T_Actualisation provision contrat déficitaire SNCM 2011 V3 30 05 2011_PAO-CAF-RESOP_09_2013_Zone_IDF (version 2)" xfId="1438" xr:uid="{00000000-0005-0000-0000-000030080000}"/>
    <cellStyle name="s_B_S_Ratios_T_Actualisation provision contrat déficitaire SNCM 2011 V3 30 05 2011_PAO-CAF-RESOP_09_2013_Zone_IDF (version 2)_Context" xfId="4303" xr:uid="{00000000-0005-0000-0000-000031080000}"/>
    <cellStyle name="s_B_S_Ratios_T_Actualisation provision contrat déficitaire SNCM 2011 V3 30 05 2011_PAO-CAF-RESOP_10_12" xfId="1439" xr:uid="{00000000-0005-0000-0000-000032080000}"/>
    <cellStyle name="s_B_S_Ratios_T_Actualisation provision contrat déficitaire SNCM 2011 V3 30 05 2011_PAO-CAF-RESOP_10_12_Bridge_Zone_Sud" xfId="1440" xr:uid="{00000000-0005-0000-0000-000033080000}"/>
    <cellStyle name="s_B_S_Ratios_T_Actualisation provision contrat déficitaire SNCM 2011 V3 30 05 2011_PAO-CAF-RESOP_10_12_Bridge_Zone_Sud_Context" xfId="4305" xr:uid="{00000000-0005-0000-0000-000034080000}"/>
    <cellStyle name="s_B_S_Ratios_T_Actualisation provision contrat déficitaire SNCM 2011 V3 30 05 2011_PAO-CAF-RESOP_10_12_Context" xfId="4304" xr:uid="{00000000-0005-0000-0000-000035080000}"/>
    <cellStyle name="s_B_S_Ratios_T_Actualisation provision contrat déficitaire SNCM 2011 V3 30 05 2011_PAO-CAF-RESOP_10_12_focus par entités CAFOP" xfId="1441" xr:uid="{00000000-0005-0000-0000-000036080000}"/>
    <cellStyle name="s_B_S_Ratios_T_Actualisation provision contrat déficitaire SNCM 2011 V3 30 05 2011_PAO-CAF-RESOP_10_12_focus par entités CAFOP_Bridge_Zone_Sud" xfId="1442" xr:uid="{00000000-0005-0000-0000-000037080000}"/>
    <cellStyle name="s_B_S_Ratios_T_Actualisation provision contrat déficitaire SNCM 2011 V3 30 05 2011_PAO-CAF-RESOP_10_12_focus par entités CAFOP_Bridge_Zone_Sud_Context" xfId="4307" xr:uid="{00000000-0005-0000-0000-000038080000}"/>
    <cellStyle name="s_B_S_Ratios_T_Actualisation provision contrat déficitaire SNCM 2011 V3 30 05 2011_PAO-CAF-RESOP_10_12_focus par entités CAFOP_Context" xfId="4306" xr:uid="{00000000-0005-0000-0000-000039080000}"/>
    <cellStyle name="s_B_S_Ratios_T_Actualisation provision contrat déficitaire SNCM 2011 V3 30 05 2011_PAO-CAF-RESOP_11_13" xfId="1443" xr:uid="{00000000-0005-0000-0000-00003A080000}"/>
    <cellStyle name="s_B_S_Ratios_T_Actualisation provision contrat déficitaire SNCM 2011 V3 30 05 2011_PAO-CAF-RESOP_11_13_Context" xfId="4308" xr:uid="{00000000-0005-0000-0000-00003B080000}"/>
    <cellStyle name="s_B_S_Ratios_T_Actualisation provision contrat déficitaire SNCM 2011 V3 30 05 2011_PAO-CAF-RESOP_B13" xfId="1444" xr:uid="{00000000-0005-0000-0000-00003C080000}"/>
    <cellStyle name="s_B_S_Ratios_T_Actualisation provision contrat déficitaire SNCM 2011 V3 30 05 2011_PAO-CAF-RESOP_B13_Bridge_Zone_Sud" xfId="1445" xr:uid="{00000000-0005-0000-0000-00003D080000}"/>
    <cellStyle name="s_B_S_Ratios_T_Actualisation provision contrat déficitaire SNCM 2011 V3 30 05 2011_PAO-CAF-RESOP_B13_Bridge_Zone_Sud_Context" xfId="4310" xr:uid="{00000000-0005-0000-0000-00003E080000}"/>
    <cellStyle name="s_B_S_Ratios_T_Actualisation provision contrat déficitaire SNCM 2011 V3 30 05 2011_PAO-CAF-RESOP_B13_Context" xfId="4309" xr:uid="{00000000-0005-0000-0000-00003F080000}"/>
    <cellStyle name="s_B_S_Ratios_T_Actualisation provision contrat déficitaire SNCM 2011 V3 30 05 2011_PAO-CAF-RESOP_B13_focus par entités CAFOP" xfId="1446" xr:uid="{00000000-0005-0000-0000-000040080000}"/>
    <cellStyle name="s_B_S_Ratios_T_Actualisation provision contrat déficitaire SNCM 2011 V3 30 05 2011_PAO-CAF-RESOP_B13_focus par entités CAFOP_Bridge_Zone_Sud" xfId="1447" xr:uid="{00000000-0005-0000-0000-000041080000}"/>
    <cellStyle name="s_B_S_Ratios_T_Actualisation provision contrat déficitaire SNCM 2011 V3 30 05 2011_PAO-CAF-RESOP_B13_focus par entités CAFOP_Bridge_Zone_Sud_Context" xfId="4312" xr:uid="{00000000-0005-0000-0000-000042080000}"/>
    <cellStyle name="s_B_S_Ratios_T_Actualisation provision contrat déficitaire SNCM 2011 V3 30 05 2011_PAO-CAF-RESOP_B13_focus par entités CAFOP_Context" xfId="4311" xr:uid="{00000000-0005-0000-0000-000043080000}"/>
    <cellStyle name="s_B_S_Ratios_T_Actualisation provision contrat déficitaire SNCM 2011 V3 30 05 2011_PAO-CAF-RESOP_B2014" xfId="1448" xr:uid="{00000000-0005-0000-0000-000044080000}"/>
    <cellStyle name="s_B_S_Ratios_T_Actualisation provision contrat déficitaire SNCM 2011 V3 30 05 2011_PAO-CAF-RESOP_B2014_Bridge_Zone_Sud" xfId="1449" xr:uid="{00000000-0005-0000-0000-000045080000}"/>
    <cellStyle name="s_B_S_Ratios_T_Actualisation provision contrat déficitaire SNCM 2011 V3 30 05 2011_PAO-CAF-RESOP_B2014_Bridge_Zone_Sud_Context" xfId="4314" xr:uid="{00000000-0005-0000-0000-000046080000}"/>
    <cellStyle name="s_B_S_Ratios_T_Actualisation provision contrat déficitaire SNCM 2011 V3 30 05 2011_PAO-CAF-RESOP_B2014_Context" xfId="4313" xr:uid="{00000000-0005-0000-0000-000047080000}"/>
    <cellStyle name="s_B_S_Ratios_T_Actualisation provision contrat déficitaire SNCM 2011 V3 30 05 2011_PAO-CAF-RESOP_B2014_v2" xfId="1450" xr:uid="{00000000-0005-0000-0000-000048080000}"/>
    <cellStyle name="s_B_S_Ratios_T_Actualisation provision contrat déficitaire SNCM 2011 V3 30 05 2011_PAO-CAF-RESOP_B2014_v2_Context" xfId="4315" xr:uid="{00000000-0005-0000-0000-000049080000}"/>
    <cellStyle name="s_B_S_Ratios_T_Actualisation provision contrat déficitaire SNCM 2011 V3 30 05 2011_PAO-CAF-RESOP_E2_13" xfId="1451" xr:uid="{00000000-0005-0000-0000-00004A080000}"/>
    <cellStyle name="s_B_S_Ratios_T_Actualisation provision contrat déficitaire SNCM 2011 V3 30 05 2011_PAO-CAF-RESOP_E2_13_B14_E2_2210" xfId="1452" xr:uid="{00000000-0005-0000-0000-00004B080000}"/>
    <cellStyle name="s_B_S_Ratios_T_Actualisation provision contrat déficitaire SNCM 2011 V3 30 05 2011_PAO-CAF-RESOP_E2_13_B14_E2_2210_Bridge_Zone_Sud" xfId="1453" xr:uid="{00000000-0005-0000-0000-00004C080000}"/>
    <cellStyle name="s_B_S_Ratios_T_Actualisation provision contrat déficitaire SNCM 2011 V3 30 05 2011_PAO-CAF-RESOP_E2_13_B14_E2_2210_Bridge_Zone_Sud_Context" xfId="4318" xr:uid="{00000000-0005-0000-0000-00004D080000}"/>
    <cellStyle name="s_B_S_Ratios_T_Actualisation provision contrat déficitaire SNCM 2011 V3 30 05 2011_PAO-CAF-RESOP_E2_13_B14_E2_2210_Context" xfId="4317" xr:uid="{00000000-0005-0000-0000-00004E080000}"/>
    <cellStyle name="s_B_S_Ratios_T_Actualisation provision contrat déficitaire SNCM 2011 V3 30 05 2011_PAO-CAF-RESOP_E2_13_Bridge_Zone_Sud" xfId="1454" xr:uid="{00000000-0005-0000-0000-00004F080000}"/>
    <cellStyle name="s_B_S_Ratios_T_Actualisation provision contrat déficitaire SNCM 2011 V3 30 05 2011_PAO-CAF-RESOP_E2_13_Bridge_Zone_Sud_Context" xfId="4319" xr:uid="{00000000-0005-0000-0000-000050080000}"/>
    <cellStyle name="s_B_S_Ratios_T_Actualisation provision contrat déficitaire SNCM 2011 V3 30 05 2011_PAO-CAF-RESOP_E2_13_Context" xfId="4316" xr:uid="{00000000-0005-0000-0000-000051080000}"/>
    <cellStyle name="s_B_S_Ratios_T_Actualisation provision contrat déficitaire SNCM 2011 V3 30 05 2011_PAO-CAF-RESOP_E2_2013_03_10_19H" xfId="1455" xr:uid="{00000000-0005-0000-0000-000052080000}"/>
    <cellStyle name="s_B_S_Ratios_T_Actualisation provision contrat déficitaire SNCM 2011 V3 30 05 2011_PAO-CAF-RESOP_E2_2013_03_10_19H_Bridge_Zone_Sud" xfId="1456" xr:uid="{00000000-0005-0000-0000-000053080000}"/>
    <cellStyle name="s_B_S_Ratios_T_Actualisation provision contrat déficitaire SNCM 2011 V3 30 05 2011_PAO-CAF-RESOP_E2_2013_03_10_19H_Bridge_Zone_Sud_Context" xfId="4321" xr:uid="{00000000-0005-0000-0000-000054080000}"/>
    <cellStyle name="s_B_S_Ratios_T_Actualisation provision contrat déficitaire SNCM 2011 V3 30 05 2011_PAO-CAF-RESOP_E2_2013_03_10_19H_Context" xfId="4320" xr:uid="{00000000-0005-0000-0000-000055080000}"/>
    <cellStyle name="s_B_S_Ratios_T_Actualisation provision contrat déficitaire SNCM 2011 V3 30 05 2011_PPA" xfId="3143" xr:uid="{00000000-0005-0000-0000-000056080000}"/>
    <cellStyle name="s_B_S_Ratios_T_Actualisation provision contrat déficitaire SNCM 2011 V3 30 05 2011_PPA_Context" xfId="4322" xr:uid="{00000000-0005-0000-0000-000057080000}"/>
    <cellStyle name="s_B_S_Ratios_T_Actualisation provision contrat déficitaire SNCM 2011 V3 30 05 2011_RESOP bef CICE&amp;PPA&amp;RepartHO" xfId="3144" xr:uid="{00000000-0005-0000-0000-000058080000}"/>
    <cellStyle name="s_B_S_Ratios_T_Actualisation provision contrat déficitaire SNCM 2011 V3 30 05 2011_RESOP bef CICE&amp;PPA&amp;RepartHO_Context" xfId="4323" xr:uid="{00000000-0005-0000-0000-000059080000}"/>
    <cellStyle name="s_B_S_Ratios_T_Actualisation provision contrat déficitaire SNCM 2011 V3 30 05 2011_Synthèse_Présentation_conso_retraitée" xfId="1457" xr:uid="{00000000-0005-0000-0000-00005A080000}"/>
    <cellStyle name="s_B_S_Ratios_T_Actualisation provision contrat déficitaire SNCM 2011 V3 30 05 2011_Synthèse_Présentation_conso_retraitée_Context" xfId="4324" xr:uid="{00000000-0005-0000-0000-00005B080000}"/>
    <cellStyle name="s_B_S_Ratios_T_B14_E2_2210" xfId="1458" xr:uid="{00000000-0005-0000-0000-00005C080000}"/>
    <cellStyle name="s_B_S_Ratios_T_B14_E2_2210_Bridge_Zone_Sud" xfId="1459" xr:uid="{00000000-0005-0000-0000-00005D080000}"/>
    <cellStyle name="s_B_S_Ratios_T_B14_E2_2210_Bridge_Zone_Sud_Context" xfId="4326" xr:uid="{00000000-0005-0000-0000-00005E080000}"/>
    <cellStyle name="s_B_S_Ratios_T_B14_E2_2210_Context" xfId="4325" xr:uid="{00000000-0005-0000-0000-00005F080000}"/>
    <cellStyle name="s_B_S_Ratios_T_BFR_TD_2014.02" xfId="1460" xr:uid="{00000000-0005-0000-0000-000060080000}"/>
    <cellStyle name="s_B_S_Ratios_T_BFR_TD_2014.02_Context" xfId="4327" xr:uid="{00000000-0005-0000-0000-000061080000}"/>
    <cellStyle name="s_B_S_Ratios_T_Bridge_Zone_Nord" xfId="1461" xr:uid="{00000000-0005-0000-0000-000062080000}"/>
    <cellStyle name="s_B_S_Ratios_T_Bridge_Zone_Nord_Context" xfId="4328" xr:uid="{00000000-0005-0000-0000-000063080000}"/>
    <cellStyle name="s_B_S_Ratios_T_CAPEM BY COUNTRY" xfId="3145" xr:uid="{00000000-0005-0000-0000-000064080000}"/>
    <cellStyle name="s_B_S_Ratios_T_CAPEM BY COUNTRY_Context" xfId="4329" xr:uid="{00000000-0005-0000-0000-000065080000}"/>
    <cellStyle name="s_B_S_Ratios_T_Context" xfId="3662" xr:uid="{00000000-0005-0000-0000-000066080000}"/>
    <cellStyle name="s_B_S_Ratios_T_Context_1" xfId="4230" xr:uid="{00000000-0005-0000-0000-000067080000}"/>
    <cellStyle name="s_B_S_Ratios_T_Context_Context" xfId="4330" xr:uid="{00000000-0005-0000-0000-000068080000}"/>
    <cellStyle name="s_B_S_Ratios_T_Country_Top_Adj" xfId="2848" xr:uid="{00000000-0005-0000-0000-000069080000}"/>
    <cellStyle name="s_B_S_Ratios_T_Country_Top_Adj 2020" xfId="3134" xr:uid="{00000000-0005-0000-0000-00006A080000}"/>
    <cellStyle name="s_B_S_Ratios_T_Cut off 2020-2021" xfId="4331" xr:uid="{00000000-0005-0000-0000-00006B080000}"/>
    <cellStyle name="s_B_S_Ratios_T_LI819L_B13" xfId="324" xr:uid="{00000000-0005-0000-0000-00006C080000}"/>
    <cellStyle name="s_B_S_Ratios_T_LI819L_B13_CAPEM BY COUNTRY" xfId="3147" xr:uid="{00000000-0005-0000-0000-00006D080000}"/>
    <cellStyle name="s_B_S_Ratios_T_LI819L_B13_CAPEM BY COUNTRY_Context" xfId="4333" xr:uid="{00000000-0005-0000-0000-00006E080000}"/>
    <cellStyle name="s_B_S_Ratios_T_LI819L_B13_Context" xfId="3663" xr:uid="{00000000-0005-0000-0000-00006F080000}"/>
    <cellStyle name="s_B_S_Ratios_T_LI819L_B13_Context_1" xfId="4332" xr:uid="{00000000-0005-0000-0000-000070080000}"/>
    <cellStyle name="s_B_S_Ratios_T_LI819L_B13_Context_Context" xfId="4334" xr:uid="{00000000-0005-0000-0000-000071080000}"/>
    <cellStyle name="s_B_S_Ratios_T_LI819L_B13_Country_Top_Adj" xfId="2851" xr:uid="{00000000-0005-0000-0000-000072080000}"/>
    <cellStyle name="s_B_S_Ratios_T_LI819L_B13_Country_Top_Adj 2020" xfId="3146" xr:uid="{00000000-0005-0000-0000-000073080000}"/>
    <cellStyle name="s_B_S_Ratios_T_LI819L_B13_Cut off 2020-2021" xfId="4335" xr:uid="{00000000-0005-0000-0000-000074080000}"/>
    <cellStyle name="s_B_S_Ratios_T_LI819L_B13_Maquette PLT" xfId="3148" xr:uid="{00000000-0005-0000-0000-000075080000}"/>
    <cellStyle name="s_B_S_Ratios_T_LI819L_B13_Maquette PLT_Context" xfId="4336" xr:uid="{00000000-0005-0000-0000-000076080000}"/>
    <cellStyle name="s_B_S_Ratios_T_LI819L_B13_Output" xfId="3664" xr:uid="{00000000-0005-0000-0000-000077080000}"/>
    <cellStyle name="s_B_S_Ratios_T_LI819L_B13_Output_Context" xfId="4337" xr:uid="{00000000-0005-0000-0000-000078080000}"/>
    <cellStyle name="s_B_S_Ratios_T_LI819L_B13_PPA" xfId="3149" xr:uid="{00000000-0005-0000-0000-000079080000}"/>
    <cellStyle name="s_B_S_Ratios_T_LI819L_B13_PPA_Context" xfId="4338" xr:uid="{00000000-0005-0000-0000-00007A080000}"/>
    <cellStyle name="s_B_S_Ratios_T_LI819L_B13_RESOP bef CICE&amp;PPA&amp;RepartHO" xfId="3150" xr:uid="{00000000-0005-0000-0000-00007B080000}"/>
    <cellStyle name="s_B_S_Ratios_T_LI819L_B13_RESOP bef CICE&amp;PPA&amp;RepartHO_Context" xfId="4339" xr:uid="{00000000-0005-0000-0000-00007C080000}"/>
    <cellStyle name="s_B_S_Ratios_T_Maquette PLT" xfId="3151" xr:uid="{00000000-0005-0000-0000-00007D080000}"/>
    <cellStyle name="s_B_S_Ratios_T_Maquette PLT_Context" xfId="4340" xr:uid="{00000000-0005-0000-0000-00007E080000}"/>
    <cellStyle name="s_B_S_Ratios_T_Output" xfId="3665" xr:uid="{00000000-0005-0000-0000-00007F080000}"/>
    <cellStyle name="s_B_S_Ratios_T_Output_Context" xfId="4341" xr:uid="{00000000-0005-0000-0000-000080080000}"/>
    <cellStyle name="s_B_S_Ratios_T_PAO-CAF-RESOP_14_01_13 à 20h" xfId="325" xr:uid="{00000000-0005-0000-0000-000081080000}"/>
    <cellStyle name="s_B_S_Ratios_T_PAO-CAF-RESOP_14_01_13 à 20h_CAPEM BY COUNTRY" xfId="3153" xr:uid="{00000000-0005-0000-0000-000082080000}"/>
    <cellStyle name="s_B_S_Ratios_T_PAO-CAF-RESOP_14_01_13 à 20h_CAPEM BY COUNTRY_Context" xfId="4343" xr:uid="{00000000-0005-0000-0000-000083080000}"/>
    <cellStyle name="s_B_S_Ratios_T_PAO-CAF-RESOP_14_01_13 à 20h_Context" xfId="3666" xr:uid="{00000000-0005-0000-0000-000084080000}"/>
    <cellStyle name="s_B_S_Ratios_T_PAO-CAF-RESOP_14_01_13 à 20h_Context_1" xfId="4342" xr:uid="{00000000-0005-0000-0000-000085080000}"/>
    <cellStyle name="s_B_S_Ratios_T_PAO-CAF-RESOP_14_01_13 à 20h_Context_Context" xfId="4344" xr:uid="{00000000-0005-0000-0000-000086080000}"/>
    <cellStyle name="s_B_S_Ratios_T_PAO-CAF-RESOP_14_01_13 à 20h_Country_Top_Adj" xfId="2852" xr:uid="{00000000-0005-0000-0000-000087080000}"/>
    <cellStyle name="s_B_S_Ratios_T_PAO-CAF-RESOP_14_01_13 à 20h_Country_Top_Adj 2020" xfId="3152" xr:uid="{00000000-0005-0000-0000-000088080000}"/>
    <cellStyle name="s_B_S_Ratios_T_PAO-CAF-RESOP_14_01_13 à 20h_Cut off 2020-2021" xfId="4345" xr:uid="{00000000-0005-0000-0000-000089080000}"/>
    <cellStyle name="s_B_S_Ratios_T_PAO-CAF-RESOP_14_01_13 à 20h_Maquette PLT" xfId="3154" xr:uid="{00000000-0005-0000-0000-00008A080000}"/>
    <cellStyle name="s_B_S_Ratios_T_PAO-CAF-RESOP_14_01_13 à 20h_Maquette PLT_Context" xfId="4346" xr:uid="{00000000-0005-0000-0000-00008B080000}"/>
    <cellStyle name="s_B_S_Ratios_T_PAO-CAF-RESOP_14_01_13 à 20h_Output" xfId="3667" xr:uid="{00000000-0005-0000-0000-00008C080000}"/>
    <cellStyle name="s_B_S_Ratios_T_PAO-CAF-RESOP_14_01_13 à 20h_Output_Context" xfId="4347" xr:uid="{00000000-0005-0000-0000-00008D080000}"/>
    <cellStyle name="s_B_S_Ratios_T_PAO-CAF-RESOP_14_01_13 à 20h_PPA" xfId="3155" xr:uid="{00000000-0005-0000-0000-00008E080000}"/>
    <cellStyle name="s_B_S_Ratios_T_PAO-CAF-RESOP_14_01_13 à 20h_PPA_Context" xfId="4348" xr:uid="{00000000-0005-0000-0000-00008F080000}"/>
    <cellStyle name="s_B_S_Ratios_T_PAO-CAF-RESOP_14_01_13 à 20h_RESOP bef CICE&amp;PPA&amp;RepartHO" xfId="3156" xr:uid="{00000000-0005-0000-0000-000090080000}"/>
    <cellStyle name="s_B_S_Ratios_T_PAO-CAF-RESOP_14_01_13 à 20h_RESOP bef CICE&amp;PPA&amp;RepartHO_Context" xfId="4349" xr:uid="{00000000-0005-0000-0000-000091080000}"/>
    <cellStyle name="s_B_S_Ratios_T_PAO-CAF-RESOP_2014.02" xfId="1462" xr:uid="{00000000-0005-0000-0000-000092080000}"/>
    <cellStyle name="s_B_S_Ratios_T_PAO-CAF-RESOP_2014.02_Bridge_Zone_Sud" xfId="1463" xr:uid="{00000000-0005-0000-0000-000093080000}"/>
    <cellStyle name="s_B_S_Ratios_T_PAO-CAF-RESOP_2014.02_Bridge_Zone_Sud_Context" xfId="4351" xr:uid="{00000000-0005-0000-0000-000094080000}"/>
    <cellStyle name="s_B_S_Ratios_T_PAO-CAF-RESOP_2014.02_Context" xfId="4350" xr:uid="{00000000-0005-0000-0000-000095080000}"/>
    <cellStyle name="s_B_S_Ratios_T_PPA" xfId="3157" xr:uid="{00000000-0005-0000-0000-000096080000}"/>
    <cellStyle name="s_B_S_Ratios_T_PPA_Context" xfId="4352" xr:uid="{00000000-0005-0000-0000-000097080000}"/>
    <cellStyle name="s_B_S_Ratios_T_RESOP bef CICE&amp;PPA&amp;RepartHO" xfId="3158" xr:uid="{00000000-0005-0000-0000-000098080000}"/>
    <cellStyle name="s_B_S_Ratios_T_RESOP bef CICE&amp;PPA&amp;RepartHO_Context" xfId="4353" xr:uid="{00000000-0005-0000-0000-000099080000}"/>
    <cellStyle name="s_B14_E2_2210" xfId="1464" xr:uid="{00000000-0005-0000-0000-00009A080000}"/>
    <cellStyle name="s_B14_E2_2210_Bridge_Zone_Sud" xfId="1465" xr:uid="{00000000-0005-0000-0000-00009B080000}"/>
    <cellStyle name="s_B14_E2_2210_Bridge_Zone_Sud_Context" xfId="4355" xr:uid="{00000000-0005-0000-0000-00009C080000}"/>
    <cellStyle name="s_B14_E2_2210_Context" xfId="4354" xr:uid="{00000000-0005-0000-0000-00009D080000}"/>
    <cellStyle name="s_BFR_TD_2014.02" xfId="1466" xr:uid="{00000000-0005-0000-0000-00009E080000}"/>
    <cellStyle name="s_BFR_TD_2014.02_Context" xfId="4356" xr:uid="{00000000-0005-0000-0000-00009F080000}"/>
    <cellStyle name="s_Bridge_Zone_Nord" xfId="1467" xr:uid="{00000000-0005-0000-0000-0000A0080000}"/>
    <cellStyle name="s_Bridge_Zone_Nord_Context" xfId="4357" xr:uid="{00000000-0005-0000-0000-0000A1080000}"/>
    <cellStyle name="s_CAPEM BY COUNTRY" xfId="3159" xr:uid="{00000000-0005-0000-0000-0000A2080000}"/>
    <cellStyle name="s_CAPEM BY COUNTRY_Context" xfId="4358" xr:uid="{00000000-0005-0000-0000-0000A3080000}"/>
    <cellStyle name="s_Context" xfId="3668" xr:uid="{00000000-0005-0000-0000-0000A4080000}"/>
    <cellStyle name="s_Context_1" xfId="3887" xr:uid="{00000000-0005-0000-0000-0000A5080000}"/>
    <cellStyle name="s_Context_Context" xfId="4359" xr:uid="{00000000-0005-0000-0000-0000A6080000}"/>
    <cellStyle name="s_Country_Top_Adj" xfId="2835" xr:uid="{00000000-0005-0000-0000-0000A7080000}"/>
    <cellStyle name="s_Country_Top_Adj 2020" xfId="3073" xr:uid="{00000000-0005-0000-0000-0000A8080000}"/>
    <cellStyle name="s_Cut off 2020-2021" xfId="4360" xr:uid="{00000000-0005-0000-0000-0000A9080000}"/>
    <cellStyle name="s_DCFLBO Code" xfId="326" xr:uid="{00000000-0005-0000-0000-0000AA080000}"/>
    <cellStyle name="s_DCFLBO Code_1" xfId="327" xr:uid="{00000000-0005-0000-0000-0000AB080000}"/>
    <cellStyle name="s_DCFLBO Code_1_Actualisation provision contrat déficitaire SNCM 2010 V Def" xfId="328" xr:uid="{00000000-0005-0000-0000-0000AC080000}"/>
    <cellStyle name="s_DCFLBO Code_1_Actualisation provision contrat déficitaire SNCM 2010 V Def_B14_E2_2210" xfId="1468" xr:uid="{00000000-0005-0000-0000-0000AD080000}"/>
    <cellStyle name="s_DCFLBO Code_1_Actualisation provision contrat déficitaire SNCM 2010 V Def_B14_E2_2210_Bridge_Zone_Sud" xfId="1469" xr:uid="{00000000-0005-0000-0000-0000AE080000}"/>
    <cellStyle name="s_DCFLBO Code_1_Actualisation provision contrat déficitaire SNCM 2010 V Def_B14_E2_2210_Bridge_Zone_Sud_Context" xfId="4364" xr:uid="{00000000-0005-0000-0000-0000AF080000}"/>
    <cellStyle name="s_DCFLBO Code_1_Actualisation provision contrat déficitaire SNCM 2010 V Def_B14_E2_2210_Context" xfId="4363" xr:uid="{00000000-0005-0000-0000-0000B0080000}"/>
    <cellStyle name="s_DCFLBO Code_1_Actualisation provision contrat déficitaire SNCM 2010 V Def_Bridge_Zone_Sud" xfId="1470" xr:uid="{00000000-0005-0000-0000-0000B1080000}"/>
    <cellStyle name="s_DCFLBO Code_1_Actualisation provision contrat déficitaire SNCM 2010 V Def_Bridge_Zone_Sud_Context" xfId="4365" xr:uid="{00000000-0005-0000-0000-0000B2080000}"/>
    <cellStyle name="s_DCFLBO Code_1_Actualisation provision contrat déficitaire SNCM 2010 V Def_CAPEM BY COUNTRY" xfId="3163" xr:uid="{00000000-0005-0000-0000-0000B3080000}"/>
    <cellStyle name="s_DCFLBO Code_1_Actualisation provision contrat déficitaire SNCM 2010 V Def_CAPEM BY COUNTRY_Context" xfId="4366" xr:uid="{00000000-0005-0000-0000-0000B4080000}"/>
    <cellStyle name="s_DCFLBO Code_1_Actualisation provision contrat déficitaire SNCM 2010 V Def_Context" xfId="3669" xr:uid="{00000000-0005-0000-0000-0000B5080000}"/>
    <cellStyle name="s_DCFLBO Code_1_Actualisation provision contrat déficitaire SNCM 2010 V Def_Context_1" xfId="4362" xr:uid="{00000000-0005-0000-0000-0000B6080000}"/>
    <cellStyle name="s_DCFLBO Code_1_Actualisation provision contrat déficitaire SNCM 2010 V Def_Context_Context" xfId="4367" xr:uid="{00000000-0005-0000-0000-0000B7080000}"/>
    <cellStyle name="s_DCFLBO Code_1_Actualisation provision contrat déficitaire SNCM 2010 V Def_Country_Top_Adj" xfId="2855" xr:uid="{00000000-0005-0000-0000-0000B8080000}"/>
    <cellStyle name="s_DCFLBO Code_1_Actualisation provision contrat déficitaire SNCM 2010 V Def_Country_Top_Adj 2020" xfId="3162" xr:uid="{00000000-0005-0000-0000-0000B9080000}"/>
    <cellStyle name="s_DCFLBO Code_1_Actualisation provision contrat déficitaire SNCM 2010 V Def_Cut off 2020-2021" xfId="4368" xr:uid="{00000000-0005-0000-0000-0000BA080000}"/>
    <cellStyle name="s_DCFLBO Code_1_Actualisation provision contrat déficitaire SNCM 2010 V Def_focus par entités CAFOPE2AMF" xfId="1471" xr:uid="{00000000-0005-0000-0000-0000BB080000}"/>
    <cellStyle name="s_DCFLBO Code_1_Actualisation provision contrat déficitaire SNCM 2010 V Def_focus par entités CAFOPE2AMF_Bridge_Zone_Sud" xfId="1472" xr:uid="{00000000-0005-0000-0000-0000BC080000}"/>
    <cellStyle name="s_DCFLBO Code_1_Actualisation provision contrat déficitaire SNCM 2010 V Def_focus par entités CAFOPE2AMF_Bridge_Zone_Sud_Context" xfId="4370" xr:uid="{00000000-0005-0000-0000-0000BD080000}"/>
    <cellStyle name="s_DCFLBO Code_1_Actualisation provision contrat déficitaire SNCM 2010 V Def_focus par entités CAFOPE2AMF_Context" xfId="4369" xr:uid="{00000000-0005-0000-0000-0000BE080000}"/>
    <cellStyle name="s_DCFLBO Code_1_Actualisation provision contrat déficitaire SNCM 2010 V Def_Maquette PLT" xfId="3164" xr:uid="{00000000-0005-0000-0000-0000BF080000}"/>
    <cellStyle name="s_DCFLBO Code_1_Actualisation provision contrat déficitaire SNCM 2010 V Def_Maquette PLT_Context" xfId="4371" xr:uid="{00000000-0005-0000-0000-0000C0080000}"/>
    <cellStyle name="s_DCFLBO Code_1_Actualisation provision contrat déficitaire SNCM 2010 V Def_Output" xfId="3670" xr:uid="{00000000-0005-0000-0000-0000C1080000}"/>
    <cellStyle name="s_DCFLBO Code_1_Actualisation provision contrat déficitaire SNCM 2010 V Def_Output_Context" xfId="4372" xr:uid="{00000000-0005-0000-0000-0000C2080000}"/>
    <cellStyle name="s_DCFLBO Code_1_Actualisation provision contrat déficitaire SNCM 2010 V Def_PAO-CAF-RESOP_04_13_pro_format_variante T1" xfId="1473" xr:uid="{00000000-0005-0000-0000-0000C3080000}"/>
    <cellStyle name="s_DCFLBO Code_1_Actualisation provision contrat déficitaire SNCM 2010 V Def_PAO-CAF-RESOP_04_13_pro_format_variante T1_B14_E2_2210" xfId="1474" xr:uid="{00000000-0005-0000-0000-0000C4080000}"/>
    <cellStyle name="s_DCFLBO Code_1_Actualisation provision contrat déficitaire SNCM 2010 V Def_PAO-CAF-RESOP_04_13_pro_format_variante T1_B14_E2_2210_Bridge_Zone_Sud" xfId="1475" xr:uid="{00000000-0005-0000-0000-0000C5080000}"/>
    <cellStyle name="s_DCFLBO Code_1_Actualisation provision contrat déficitaire SNCM 2010 V Def_PAO-CAF-RESOP_04_13_pro_format_variante T1_B14_E2_2210_Bridge_Zone_Sud_Context" xfId="4375" xr:uid="{00000000-0005-0000-0000-0000C6080000}"/>
    <cellStyle name="s_DCFLBO Code_1_Actualisation provision contrat déficitaire SNCM 2010 V Def_PAO-CAF-RESOP_04_13_pro_format_variante T1_B14_E2_2210_Context" xfId="4374" xr:uid="{00000000-0005-0000-0000-0000C7080000}"/>
    <cellStyle name="s_DCFLBO Code_1_Actualisation provision contrat déficitaire SNCM 2010 V Def_PAO-CAF-RESOP_04_13_pro_format_variante T1_Bridge_Zone_Sud" xfId="1476" xr:uid="{00000000-0005-0000-0000-0000C8080000}"/>
    <cellStyle name="s_DCFLBO Code_1_Actualisation provision contrat déficitaire SNCM 2010 V Def_PAO-CAF-RESOP_04_13_pro_format_variante T1_Bridge_Zone_Sud_Context" xfId="4376" xr:uid="{00000000-0005-0000-0000-0000C9080000}"/>
    <cellStyle name="s_DCFLBO Code_1_Actualisation provision contrat déficitaire SNCM 2010 V Def_PAO-CAF-RESOP_04_13_pro_format_variante T1_Context" xfId="4373" xr:uid="{00000000-0005-0000-0000-0000CA080000}"/>
    <cellStyle name="s_DCFLBO Code_1_Actualisation provision contrat déficitaire SNCM 2010 V Def_PAO-CAF-RESOP_06_13" xfId="1477" xr:uid="{00000000-0005-0000-0000-0000CB080000}"/>
    <cellStyle name="s_DCFLBO Code_1_Actualisation provision contrat déficitaire SNCM 2010 V Def_PAO-CAF-RESOP_06_13_B14_E2_2210" xfId="1478" xr:uid="{00000000-0005-0000-0000-0000CC080000}"/>
    <cellStyle name="s_DCFLBO Code_1_Actualisation provision contrat déficitaire SNCM 2010 V Def_PAO-CAF-RESOP_06_13_B14_E2_2210_Bridge_Zone_Sud" xfId="1479" xr:uid="{00000000-0005-0000-0000-0000CD080000}"/>
    <cellStyle name="s_DCFLBO Code_1_Actualisation provision contrat déficitaire SNCM 2010 V Def_PAO-CAF-RESOP_06_13_B14_E2_2210_Bridge_Zone_Sud_Context" xfId="4379" xr:uid="{00000000-0005-0000-0000-0000CE080000}"/>
    <cellStyle name="s_DCFLBO Code_1_Actualisation provision contrat déficitaire SNCM 2010 V Def_PAO-CAF-RESOP_06_13_B14_E2_2210_Context" xfId="4378" xr:uid="{00000000-0005-0000-0000-0000CF080000}"/>
    <cellStyle name="s_DCFLBO Code_1_Actualisation provision contrat déficitaire SNCM 2010 V Def_PAO-CAF-RESOP_06_13_Bridge_Zone_Sud" xfId="1480" xr:uid="{00000000-0005-0000-0000-0000D0080000}"/>
    <cellStyle name="s_DCFLBO Code_1_Actualisation provision contrat déficitaire SNCM 2010 V Def_PAO-CAF-RESOP_06_13_Bridge_Zone_Sud_Context" xfId="4380" xr:uid="{00000000-0005-0000-0000-0000D1080000}"/>
    <cellStyle name="s_DCFLBO Code_1_Actualisation provision contrat déficitaire SNCM 2010 V Def_PAO-CAF-RESOP_06_13_Context" xfId="4377" xr:uid="{00000000-0005-0000-0000-0000D2080000}"/>
    <cellStyle name="s_DCFLBO Code_1_Actualisation provision contrat déficitaire SNCM 2010 V Def_PAO-CAF-RESOP_08_13" xfId="1481" xr:uid="{00000000-0005-0000-0000-0000D3080000}"/>
    <cellStyle name="s_DCFLBO Code_1_Actualisation provision contrat déficitaire SNCM 2010 V Def_PAO-CAF-RESOP_08_13_B14_E2_2210" xfId="1482" xr:uid="{00000000-0005-0000-0000-0000D4080000}"/>
    <cellStyle name="s_DCFLBO Code_1_Actualisation provision contrat déficitaire SNCM 2010 V Def_PAO-CAF-RESOP_08_13_B14_E2_2210_Bridge_Zone_Sud" xfId="1483" xr:uid="{00000000-0005-0000-0000-0000D5080000}"/>
    <cellStyle name="s_DCFLBO Code_1_Actualisation provision contrat déficitaire SNCM 2010 V Def_PAO-CAF-RESOP_08_13_B14_E2_2210_Bridge_Zone_Sud_Context" xfId="4383" xr:uid="{00000000-0005-0000-0000-0000D6080000}"/>
    <cellStyle name="s_DCFLBO Code_1_Actualisation provision contrat déficitaire SNCM 2010 V Def_PAO-CAF-RESOP_08_13_B14_E2_2210_Context" xfId="4382" xr:uid="{00000000-0005-0000-0000-0000D7080000}"/>
    <cellStyle name="s_DCFLBO Code_1_Actualisation provision contrat déficitaire SNCM 2010 V Def_PAO-CAF-RESOP_08_13_Bridge_Zone_Sud" xfId="1484" xr:uid="{00000000-0005-0000-0000-0000D8080000}"/>
    <cellStyle name="s_DCFLBO Code_1_Actualisation provision contrat déficitaire SNCM 2010 V Def_PAO-CAF-RESOP_08_13_Bridge_Zone_Sud_Context" xfId="4384" xr:uid="{00000000-0005-0000-0000-0000D9080000}"/>
    <cellStyle name="s_DCFLBO Code_1_Actualisation provision contrat déficitaire SNCM 2010 V Def_PAO-CAF-RESOP_08_13_Context" xfId="4381" xr:uid="{00000000-0005-0000-0000-0000DA080000}"/>
    <cellStyle name="s_DCFLBO Code_1_Actualisation provision contrat déficitaire SNCM 2010 V Def_PAO-CAF-RESOP_09_13" xfId="1485" xr:uid="{00000000-0005-0000-0000-0000DB080000}"/>
    <cellStyle name="s_DCFLBO Code_1_Actualisation provision contrat déficitaire SNCM 2010 V Def_PAO-CAF-RESOP_09_13_Bridge_Zone_Sud" xfId="1486" xr:uid="{00000000-0005-0000-0000-0000DC080000}"/>
    <cellStyle name="s_DCFLBO Code_1_Actualisation provision contrat déficitaire SNCM 2010 V Def_PAO-CAF-RESOP_09_13_Bridge_Zone_Sud_Context" xfId="4386" xr:uid="{00000000-0005-0000-0000-0000DD080000}"/>
    <cellStyle name="s_DCFLBO Code_1_Actualisation provision contrat déficitaire SNCM 2010 V Def_PAO-CAF-RESOP_09_13_Context" xfId="4385" xr:uid="{00000000-0005-0000-0000-0000DE080000}"/>
    <cellStyle name="s_DCFLBO Code_1_Actualisation provision contrat déficitaire SNCM 2010 V Def_PAO-CAF-RESOP_09_2013_Zone_IDF (version 2)" xfId="1487" xr:uid="{00000000-0005-0000-0000-0000DF080000}"/>
    <cellStyle name="s_DCFLBO Code_1_Actualisation provision contrat déficitaire SNCM 2010 V Def_PAO-CAF-RESOP_09_2013_Zone_IDF (version 2)_Context" xfId="4387" xr:uid="{00000000-0005-0000-0000-0000E0080000}"/>
    <cellStyle name="s_DCFLBO Code_1_Actualisation provision contrat déficitaire SNCM 2010 V Def_PAO-CAF-RESOP_10_12" xfId="1488" xr:uid="{00000000-0005-0000-0000-0000E1080000}"/>
    <cellStyle name="s_DCFLBO Code_1_Actualisation provision contrat déficitaire SNCM 2010 V Def_PAO-CAF-RESOP_10_12_Bridge_Zone_Sud" xfId="1489" xr:uid="{00000000-0005-0000-0000-0000E2080000}"/>
    <cellStyle name="s_DCFLBO Code_1_Actualisation provision contrat déficitaire SNCM 2010 V Def_PAO-CAF-RESOP_10_12_Bridge_Zone_Sud_Context" xfId="4389" xr:uid="{00000000-0005-0000-0000-0000E3080000}"/>
    <cellStyle name="s_DCFLBO Code_1_Actualisation provision contrat déficitaire SNCM 2010 V Def_PAO-CAF-RESOP_10_12_Context" xfId="4388" xr:uid="{00000000-0005-0000-0000-0000E4080000}"/>
    <cellStyle name="s_DCFLBO Code_1_Actualisation provision contrat déficitaire SNCM 2010 V Def_PAO-CAF-RESOP_10_12_focus par entités CAFOP" xfId="1490" xr:uid="{00000000-0005-0000-0000-0000E5080000}"/>
    <cellStyle name="s_DCFLBO Code_1_Actualisation provision contrat déficitaire SNCM 2010 V Def_PAO-CAF-RESOP_10_12_focus par entités CAFOP_Bridge_Zone_Sud" xfId="1491" xr:uid="{00000000-0005-0000-0000-0000E6080000}"/>
    <cellStyle name="s_DCFLBO Code_1_Actualisation provision contrat déficitaire SNCM 2010 V Def_PAO-CAF-RESOP_10_12_focus par entités CAFOP_Bridge_Zone_Sud_Context" xfId="4391" xr:uid="{00000000-0005-0000-0000-0000E7080000}"/>
    <cellStyle name="s_DCFLBO Code_1_Actualisation provision contrat déficitaire SNCM 2010 V Def_PAO-CAF-RESOP_10_12_focus par entités CAFOP_Context" xfId="4390" xr:uid="{00000000-0005-0000-0000-0000E8080000}"/>
    <cellStyle name="s_DCFLBO Code_1_Actualisation provision contrat déficitaire SNCM 2010 V Def_PAO-CAF-RESOP_11_13" xfId="1492" xr:uid="{00000000-0005-0000-0000-0000E9080000}"/>
    <cellStyle name="s_DCFLBO Code_1_Actualisation provision contrat déficitaire SNCM 2010 V Def_PAO-CAF-RESOP_11_13_Context" xfId="4392" xr:uid="{00000000-0005-0000-0000-0000EA080000}"/>
    <cellStyle name="s_DCFLBO Code_1_Actualisation provision contrat déficitaire SNCM 2010 V Def_PAO-CAF-RESOP_B13" xfId="1493" xr:uid="{00000000-0005-0000-0000-0000EB080000}"/>
    <cellStyle name="s_DCFLBO Code_1_Actualisation provision contrat déficitaire SNCM 2010 V Def_PAO-CAF-RESOP_B13_Bridge_Zone_Sud" xfId="1494" xr:uid="{00000000-0005-0000-0000-0000EC080000}"/>
    <cellStyle name="s_DCFLBO Code_1_Actualisation provision contrat déficitaire SNCM 2010 V Def_PAO-CAF-RESOP_B13_Bridge_Zone_Sud_Context" xfId="4394" xr:uid="{00000000-0005-0000-0000-0000ED080000}"/>
    <cellStyle name="s_DCFLBO Code_1_Actualisation provision contrat déficitaire SNCM 2010 V Def_PAO-CAF-RESOP_B13_Context" xfId="4393" xr:uid="{00000000-0005-0000-0000-0000EE080000}"/>
    <cellStyle name="s_DCFLBO Code_1_Actualisation provision contrat déficitaire SNCM 2010 V Def_PAO-CAF-RESOP_B13_focus par entités CAFOP" xfId="1495" xr:uid="{00000000-0005-0000-0000-0000EF080000}"/>
    <cellStyle name="s_DCFLBO Code_1_Actualisation provision contrat déficitaire SNCM 2010 V Def_PAO-CAF-RESOP_B13_focus par entités CAFOP_Bridge_Zone_Sud" xfId="1496" xr:uid="{00000000-0005-0000-0000-0000F0080000}"/>
    <cellStyle name="s_DCFLBO Code_1_Actualisation provision contrat déficitaire SNCM 2010 V Def_PAO-CAF-RESOP_B13_focus par entités CAFOP_Bridge_Zone_Sud_Context" xfId="4396" xr:uid="{00000000-0005-0000-0000-0000F1080000}"/>
    <cellStyle name="s_DCFLBO Code_1_Actualisation provision contrat déficitaire SNCM 2010 V Def_PAO-CAF-RESOP_B13_focus par entités CAFOP_Context" xfId="4395" xr:uid="{00000000-0005-0000-0000-0000F2080000}"/>
    <cellStyle name="s_DCFLBO Code_1_Actualisation provision contrat déficitaire SNCM 2010 V Def_PAO-CAF-RESOP_B2014" xfId="1497" xr:uid="{00000000-0005-0000-0000-0000F3080000}"/>
    <cellStyle name="s_DCFLBO Code_1_Actualisation provision contrat déficitaire SNCM 2010 V Def_PAO-CAF-RESOP_B2014_Bridge_Zone_Sud" xfId="1498" xr:uid="{00000000-0005-0000-0000-0000F4080000}"/>
    <cellStyle name="s_DCFLBO Code_1_Actualisation provision contrat déficitaire SNCM 2010 V Def_PAO-CAF-RESOP_B2014_Bridge_Zone_Sud_Context" xfId="4398" xr:uid="{00000000-0005-0000-0000-0000F5080000}"/>
    <cellStyle name="s_DCFLBO Code_1_Actualisation provision contrat déficitaire SNCM 2010 V Def_PAO-CAF-RESOP_B2014_Context" xfId="4397" xr:uid="{00000000-0005-0000-0000-0000F6080000}"/>
    <cellStyle name="s_DCFLBO Code_1_Actualisation provision contrat déficitaire SNCM 2010 V Def_PAO-CAF-RESOP_B2014_v2" xfId="1499" xr:uid="{00000000-0005-0000-0000-0000F7080000}"/>
    <cellStyle name="s_DCFLBO Code_1_Actualisation provision contrat déficitaire SNCM 2010 V Def_PAO-CAF-RESOP_B2014_v2_Context" xfId="4399" xr:uid="{00000000-0005-0000-0000-0000F8080000}"/>
    <cellStyle name="s_DCFLBO Code_1_Actualisation provision contrat déficitaire SNCM 2010 V Def_PAO-CAF-RESOP_E2_13" xfId="1500" xr:uid="{00000000-0005-0000-0000-0000F9080000}"/>
    <cellStyle name="s_DCFLBO Code_1_Actualisation provision contrat déficitaire SNCM 2010 V Def_PAO-CAF-RESOP_E2_13_B14_E2_2210" xfId="1501" xr:uid="{00000000-0005-0000-0000-0000FA080000}"/>
    <cellStyle name="s_DCFLBO Code_1_Actualisation provision contrat déficitaire SNCM 2010 V Def_PAO-CAF-RESOP_E2_13_B14_E2_2210_Bridge_Zone_Sud" xfId="1502" xr:uid="{00000000-0005-0000-0000-0000FB080000}"/>
    <cellStyle name="s_DCFLBO Code_1_Actualisation provision contrat déficitaire SNCM 2010 V Def_PAO-CAF-RESOP_E2_13_B14_E2_2210_Bridge_Zone_Sud_Context" xfId="4402" xr:uid="{00000000-0005-0000-0000-0000FC080000}"/>
    <cellStyle name="s_DCFLBO Code_1_Actualisation provision contrat déficitaire SNCM 2010 V Def_PAO-CAF-RESOP_E2_13_B14_E2_2210_Context" xfId="4401" xr:uid="{00000000-0005-0000-0000-0000FD080000}"/>
    <cellStyle name="s_DCFLBO Code_1_Actualisation provision contrat déficitaire SNCM 2010 V Def_PAO-CAF-RESOP_E2_13_Bridge_Zone_Sud" xfId="1503" xr:uid="{00000000-0005-0000-0000-0000FE080000}"/>
    <cellStyle name="s_DCFLBO Code_1_Actualisation provision contrat déficitaire SNCM 2010 V Def_PAO-CAF-RESOP_E2_13_Bridge_Zone_Sud_Context" xfId="4403" xr:uid="{00000000-0005-0000-0000-0000FF080000}"/>
    <cellStyle name="s_DCFLBO Code_1_Actualisation provision contrat déficitaire SNCM 2010 V Def_PAO-CAF-RESOP_E2_13_Context" xfId="4400" xr:uid="{00000000-0005-0000-0000-000000090000}"/>
    <cellStyle name="s_DCFLBO Code_1_Actualisation provision contrat déficitaire SNCM 2010 V Def_PAO-CAF-RESOP_E2_2013_03_10_19H" xfId="1504" xr:uid="{00000000-0005-0000-0000-000001090000}"/>
    <cellStyle name="s_DCFLBO Code_1_Actualisation provision contrat déficitaire SNCM 2010 V Def_PAO-CAF-RESOP_E2_2013_03_10_19H_Bridge_Zone_Sud" xfId="1505" xr:uid="{00000000-0005-0000-0000-000002090000}"/>
    <cellStyle name="s_DCFLBO Code_1_Actualisation provision contrat déficitaire SNCM 2010 V Def_PAO-CAF-RESOP_E2_2013_03_10_19H_Bridge_Zone_Sud_Context" xfId="4405" xr:uid="{00000000-0005-0000-0000-000003090000}"/>
    <cellStyle name="s_DCFLBO Code_1_Actualisation provision contrat déficitaire SNCM 2010 V Def_PAO-CAF-RESOP_E2_2013_03_10_19H_Context" xfId="4404" xr:uid="{00000000-0005-0000-0000-000004090000}"/>
    <cellStyle name="s_DCFLBO Code_1_Actualisation provision contrat déficitaire SNCM 2010 V Def_PPA" xfId="3165" xr:uid="{00000000-0005-0000-0000-000005090000}"/>
    <cellStyle name="s_DCFLBO Code_1_Actualisation provision contrat déficitaire SNCM 2010 V Def_PPA_Context" xfId="4406" xr:uid="{00000000-0005-0000-0000-000006090000}"/>
    <cellStyle name="s_DCFLBO Code_1_Actualisation provision contrat déficitaire SNCM 2010 V Def_RESOP bef CICE&amp;PPA&amp;RepartHO" xfId="3166" xr:uid="{00000000-0005-0000-0000-000007090000}"/>
    <cellStyle name="s_DCFLBO Code_1_Actualisation provision contrat déficitaire SNCM 2010 V Def_RESOP bef CICE&amp;PPA&amp;RepartHO_Context" xfId="4407" xr:uid="{00000000-0005-0000-0000-000008090000}"/>
    <cellStyle name="s_DCFLBO Code_1_Actualisation provision contrat déficitaire SNCM 2010 V Def_Synthèse_Présentation_conso_retraitée" xfId="1506" xr:uid="{00000000-0005-0000-0000-000009090000}"/>
    <cellStyle name="s_DCFLBO Code_1_Actualisation provision contrat déficitaire SNCM 2010 V Def_Synthèse_Présentation_conso_retraitée_Context" xfId="4408" xr:uid="{00000000-0005-0000-0000-00000A090000}"/>
    <cellStyle name="s_DCFLBO Code_1_Actualisation provision contrat déficitaire SNCM 2011 V3 30 05 2011" xfId="329" xr:uid="{00000000-0005-0000-0000-00000B090000}"/>
    <cellStyle name="s_DCFLBO Code_1_Actualisation provision contrat déficitaire SNCM 2011 V3 30 05 2011_B14_E2_2210" xfId="1507" xr:uid="{00000000-0005-0000-0000-00000C090000}"/>
    <cellStyle name="s_DCFLBO Code_1_Actualisation provision contrat déficitaire SNCM 2011 V3 30 05 2011_B14_E2_2210_Bridge_Zone_Sud" xfId="1508" xr:uid="{00000000-0005-0000-0000-00000D090000}"/>
    <cellStyle name="s_DCFLBO Code_1_Actualisation provision contrat déficitaire SNCM 2011 V3 30 05 2011_B14_E2_2210_Bridge_Zone_Sud_Context" xfId="4411" xr:uid="{00000000-0005-0000-0000-00000E090000}"/>
    <cellStyle name="s_DCFLBO Code_1_Actualisation provision contrat déficitaire SNCM 2011 V3 30 05 2011_B14_E2_2210_Context" xfId="4410" xr:uid="{00000000-0005-0000-0000-00000F090000}"/>
    <cellStyle name="s_DCFLBO Code_1_Actualisation provision contrat déficitaire SNCM 2011 V3 30 05 2011_Bridge_Zone_Sud" xfId="1509" xr:uid="{00000000-0005-0000-0000-000010090000}"/>
    <cellStyle name="s_DCFLBO Code_1_Actualisation provision contrat déficitaire SNCM 2011 V3 30 05 2011_Bridge_Zone_Sud_Context" xfId="4412" xr:uid="{00000000-0005-0000-0000-000011090000}"/>
    <cellStyle name="s_DCFLBO Code_1_Actualisation provision contrat déficitaire SNCM 2011 V3 30 05 2011_CAPEM BY COUNTRY" xfId="3168" xr:uid="{00000000-0005-0000-0000-000012090000}"/>
    <cellStyle name="s_DCFLBO Code_1_Actualisation provision contrat déficitaire SNCM 2011 V3 30 05 2011_CAPEM BY COUNTRY_Context" xfId="4413" xr:uid="{00000000-0005-0000-0000-000013090000}"/>
    <cellStyle name="s_DCFLBO Code_1_Actualisation provision contrat déficitaire SNCM 2011 V3 30 05 2011_Context" xfId="3671" xr:uid="{00000000-0005-0000-0000-000014090000}"/>
    <cellStyle name="s_DCFLBO Code_1_Actualisation provision contrat déficitaire SNCM 2011 V3 30 05 2011_Context_1" xfId="4409" xr:uid="{00000000-0005-0000-0000-000015090000}"/>
    <cellStyle name="s_DCFLBO Code_1_Actualisation provision contrat déficitaire SNCM 2011 V3 30 05 2011_Context_Context" xfId="4414" xr:uid="{00000000-0005-0000-0000-000016090000}"/>
    <cellStyle name="s_DCFLBO Code_1_Actualisation provision contrat déficitaire SNCM 2011 V3 30 05 2011_Country_Top_Adj" xfId="2856" xr:uid="{00000000-0005-0000-0000-000017090000}"/>
    <cellStyle name="s_DCFLBO Code_1_Actualisation provision contrat déficitaire SNCM 2011 V3 30 05 2011_Country_Top_Adj 2020" xfId="3167" xr:uid="{00000000-0005-0000-0000-000018090000}"/>
    <cellStyle name="s_DCFLBO Code_1_Actualisation provision contrat déficitaire SNCM 2011 V3 30 05 2011_Cut off 2020-2021" xfId="4415" xr:uid="{00000000-0005-0000-0000-000019090000}"/>
    <cellStyle name="s_DCFLBO Code_1_Actualisation provision contrat déficitaire SNCM 2011 V3 30 05 2011_focus par entités CAFOPE2AMF" xfId="1510" xr:uid="{00000000-0005-0000-0000-00001A090000}"/>
    <cellStyle name="s_DCFLBO Code_1_Actualisation provision contrat déficitaire SNCM 2011 V3 30 05 2011_focus par entités CAFOPE2AMF_Bridge_Zone_Sud" xfId="1511" xr:uid="{00000000-0005-0000-0000-00001B090000}"/>
    <cellStyle name="s_DCFLBO Code_1_Actualisation provision contrat déficitaire SNCM 2011 V3 30 05 2011_focus par entités CAFOPE2AMF_Bridge_Zone_Sud_Context" xfId="4417" xr:uid="{00000000-0005-0000-0000-00001C090000}"/>
    <cellStyle name="s_DCFLBO Code_1_Actualisation provision contrat déficitaire SNCM 2011 V3 30 05 2011_focus par entités CAFOPE2AMF_Context" xfId="4416" xr:uid="{00000000-0005-0000-0000-00001D090000}"/>
    <cellStyle name="s_DCFLBO Code_1_Actualisation provision contrat déficitaire SNCM 2011 V3 30 05 2011_Maquette PLT" xfId="3169" xr:uid="{00000000-0005-0000-0000-00001E090000}"/>
    <cellStyle name="s_DCFLBO Code_1_Actualisation provision contrat déficitaire SNCM 2011 V3 30 05 2011_Maquette PLT_Context" xfId="4418" xr:uid="{00000000-0005-0000-0000-00001F090000}"/>
    <cellStyle name="s_DCFLBO Code_1_Actualisation provision contrat déficitaire SNCM 2011 V3 30 05 2011_Output" xfId="3672" xr:uid="{00000000-0005-0000-0000-000020090000}"/>
    <cellStyle name="s_DCFLBO Code_1_Actualisation provision contrat déficitaire SNCM 2011 V3 30 05 2011_Output_Context" xfId="4419" xr:uid="{00000000-0005-0000-0000-000021090000}"/>
    <cellStyle name="s_DCFLBO Code_1_Actualisation provision contrat déficitaire SNCM 2011 V3 30 05 2011_PAO-CAF-RESOP_04_13_pro_format_variante T1" xfId="1512" xr:uid="{00000000-0005-0000-0000-000022090000}"/>
    <cellStyle name="s_DCFLBO Code_1_Actualisation provision contrat déficitaire SNCM 2011 V3 30 05 2011_PAO-CAF-RESOP_04_13_pro_format_variante T1_B14_E2_2210" xfId="1513" xr:uid="{00000000-0005-0000-0000-000023090000}"/>
    <cellStyle name="s_DCFLBO Code_1_Actualisation provision contrat déficitaire SNCM 2011 V3 30 05 2011_PAO-CAF-RESOP_04_13_pro_format_variante T1_B14_E2_2210_Bridge_Zone_Sud" xfId="1514" xr:uid="{00000000-0005-0000-0000-000024090000}"/>
    <cellStyle name="s_DCFLBO Code_1_Actualisation provision contrat déficitaire SNCM 2011 V3 30 05 2011_PAO-CAF-RESOP_04_13_pro_format_variante T1_B14_E2_2210_Bridge_Zone_Sud_Context" xfId="4422" xr:uid="{00000000-0005-0000-0000-000025090000}"/>
    <cellStyle name="s_DCFLBO Code_1_Actualisation provision contrat déficitaire SNCM 2011 V3 30 05 2011_PAO-CAF-RESOP_04_13_pro_format_variante T1_B14_E2_2210_Context" xfId="4421" xr:uid="{00000000-0005-0000-0000-000026090000}"/>
    <cellStyle name="s_DCFLBO Code_1_Actualisation provision contrat déficitaire SNCM 2011 V3 30 05 2011_PAO-CAF-RESOP_04_13_pro_format_variante T1_Bridge_Zone_Sud" xfId="1515" xr:uid="{00000000-0005-0000-0000-000027090000}"/>
    <cellStyle name="s_DCFLBO Code_1_Actualisation provision contrat déficitaire SNCM 2011 V3 30 05 2011_PAO-CAF-RESOP_04_13_pro_format_variante T1_Bridge_Zone_Sud_Context" xfId="4423" xr:uid="{00000000-0005-0000-0000-000028090000}"/>
    <cellStyle name="s_DCFLBO Code_1_Actualisation provision contrat déficitaire SNCM 2011 V3 30 05 2011_PAO-CAF-RESOP_04_13_pro_format_variante T1_Context" xfId="4420" xr:uid="{00000000-0005-0000-0000-000029090000}"/>
    <cellStyle name="s_DCFLBO Code_1_Actualisation provision contrat déficitaire SNCM 2011 V3 30 05 2011_PAO-CAF-RESOP_06_13" xfId="1516" xr:uid="{00000000-0005-0000-0000-00002A090000}"/>
    <cellStyle name="s_DCFLBO Code_1_Actualisation provision contrat déficitaire SNCM 2011 V3 30 05 2011_PAO-CAF-RESOP_06_13_B14_E2_2210" xfId="1517" xr:uid="{00000000-0005-0000-0000-00002B090000}"/>
    <cellStyle name="s_DCFLBO Code_1_Actualisation provision contrat déficitaire SNCM 2011 V3 30 05 2011_PAO-CAF-RESOP_06_13_B14_E2_2210_Bridge_Zone_Sud" xfId="1518" xr:uid="{00000000-0005-0000-0000-00002C090000}"/>
    <cellStyle name="s_DCFLBO Code_1_Actualisation provision contrat déficitaire SNCM 2011 V3 30 05 2011_PAO-CAF-RESOP_06_13_B14_E2_2210_Bridge_Zone_Sud_Context" xfId="4426" xr:uid="{00000000-0005-0000-0000-00002D090000}"/>
    <cellStyle name="s_DCFLBO Code_1_Actualisation provision contrat déficitaire SNCM 2011 V3 30 05 2011_PAO-CAF-RESOP_06_13_B14_E2_2210_Context" xfId="4425" xr:uid="{00000000-0005-0000-0000-00002E090000}"/>
    <cellStyle name="s_DCFLBO Code_1_Actualisation provision contrat déficitaire SNCM 2011 V3 30 05 2011_PAO-CAF-RESOP_06_13_Bridge_Zone_Sud" xfId="1519" xr:uid="{00000000-0005-0000-0000-00002F090000}"/>
    <cellStyle name="s_DCFLBO Code_1_Actualisation provision contrat déficitaire SNCM 2011 V3 30 05 2011_PAO-CAF-RESOP_06_13_Bridge_Zone_Sud_Context" xfId="4427" xr:uid="{00000000-0005-0000-0000-000030090000}"/>
    <cellStyle name="s_DCFLBO Code_1_Actualisation provision contrat déficitaire SNCM 2011 V3 30 05 2011_PAO-CAF-RESOP_06_13_Context" xfId="4424" xr:uid="{00000000-0005-0000-0000-000031090000}"/>
    <cellStyle name="s_DCFLBO Code_1_Actualisation provision contrat déficitaire SNCM 2011 V3 30 05 2011_PAO-CAF-RESOP_08_13" xfId="1520" xr:uid="{00000000-0005-0000-0000-000032090000}"/>
    <cellStyle name="s_DCFLBO Code_1_Actualisation provision contrat déficitaire SNCM 2011 V3 30 05 2011_PAO-CAF-RESOP_08_13_B14_E2_2210" xfId="1521" xr:uid="{00000000-0005-0000-0000-000033090000}"/>
    <cellStyle name="s_DCFLBO Code_1_Actualisation provision contrat déficitaire SNCM 2011 V3 30 05 2011_PAO-CAF-RESOP_08_13_B14_E2_2210_Bridge_Zone_Sud" xfId="1522" xr:uid="{00000000-0005-0000-0000-000034090000}"/>
    <cellStyle name="s_DCFLBO Code_1_Actualisation provision contrat déficitaire SNCM 2011 V3 30 05 2011_PAO-CAF-RESOP_08_13_B14_E2_2210_Bridge_Zone_Sud_Context" xfId="4430" xr:uid="{00000000-0005-0000-0000-000035090000}"/>
    <cellStyle name="s_DCFLBO Code_1_Actualisation provision contrat déficitaire SNCM 2011 V3 30 05 2011_PAO-CAF-RESOP_08_13_B14_E2_2210_Context" xfId="4429" xr:uid="{00000000-0005-0000-0000-000036090000}"/>
    <cellStyle name="s_DCFLBO Code_1_Actualisation provision contrat déficitaire SNCM 2011 V3 30 05 2011_PAO-CAF-RESOP_08_13_Bridge_Zone_Sud" xfId="1523" xr:uid="{00000000-0005-0000-0000-000037090000}"/>
    <cellStyle name="s_DCFLBO Code_1_Actualisation provision contrat déficitaire SNCM 2011 V3 30 05 2011_PAO-CAF-RESOP_08_13_Bridge_Zone_Sud_Context" xfId="4431" xr:uid="{00000000-0005-0000-0000-000038090000}"/>
    <cellStyle name="s_DCFLBO Code_1_Actualisation provision contrat déficitaire SNCM 2011 V3 30 05 2011_PAO-CAF-RESOP_08_13_Context" xfId="4428" xr:uid="{00000000-0005-0000-0000-000039090000}"/>
    <cellStyle name="s_DCFLBO Code_1_Actualisation provision contrat déficitaire SNCM 2011 V3 30 05 2011_PAO-CAF-RESOP_09_13" xfId="1524" xr:uid="{00000000-0005-0000-0000-00003A090000}"/>
    <cellStyle name="s_DCFLBO Code_1_Actualisation provision contrat déficitaire SNCM 2011 V3 30 05 2011_PAO-CAF-RESOP_09_13_Bridge_Zone_Sud" xfId="1525" xr:uid="{00000000-0005-0000-0000-00003B090000}"/>
    <cellStyle name="s_DCFLBO Code_1_Actualisation provision contrat déficitaire SNCM 2011 V3 30 05 2011_PAO-CAF-RESOP_09_13_Bridge_Zone_Sud_Context" xfId="4433" xr:uid="{00000000-0005-0000-0000-00003C090000}"/>
    <cellStyle name="s_DCFLBO Code_1_Actualisation provision contrat déficitaire SNCM 2011 V3 30 05 2011_PAO-CAF-RESOP_09_13_Context" xfId="4432" xr:uid="{00000000-0005-0000-0000-00003D090000}"/>
    <cellStyle name="s_DCFLBO Code_1_Actualisation provision contrat déficitaire SNCM 2011 V3 30 05 2011_PAO-CAF-RESOP_09_2013_Zone_IDF (version 2)" xfId="1526" xr:uid="{00000000-0005-0000-0000-00003E090000}"/>
    <cellStyle name="s_DCFLBO Code_1_Actualisation provision contrat déficitaire SNCM 2011 V3 30 05 2011_PAO-CAF-RESOP_09_2013_Zone_IDF (version 2)_Context" xfId="4434" xr:uid="{00000000-0005-0000-0000-00003F090000}"/>
    <cellStyle name="s_DCFLBO Code_1_Actualisation provision contrat déficitaire SNCM 2011 V3 30 05 2011_PAO-CAF-RESOP_10_12" xfId="1527" xr:uid="{00000000-0005-0000-0000-000040090000}"/>
    <cellStyle name="s_DCFLBO Code_1_Actualisation provision contrat déficitaire SNCM 2011 V3 30 05 2011_PAO-CAF-RESOP_10_12_Bridge_Zone_Sud" xfId="1528" xr:uid="{00000000-0005-0000-0000-000041090000}"/>
    <cellStyle name="s_DCFLBO Code_1_Actualisation provision contrat déficitaire SNCM 2011 V3 30 05 2011_PAO-CAF-RESOP_10_12_Bridge_Zone_Sud_Context" xfId="4436" xr:uid="{00000000-0005-0000-0000-000042090000}"/>
    <cellStyle name="s_DCFLBO Code_1_Actualisation provision contrat déficitaire SNCM 2011 V3 30 05 2011_PAO-CAF-RESOP_10_12_Context" xfId="4435" xr:uid="{00000000-0005-0000-0000-000043090000}"/>
    <cellStyle name="s_DCFLBO Code_1_Actualisation provision contrat déficitaire SNCM 2011 V3 30 05 2011_PAO-CAF-RESOP_10_12_focus par entités CAFOP" xfId="1529" xr:uid="{00000000-0005-0000-0000-000044090000}"/>
    <cellStyle name="s_DCFLBO Code_1_Actualisation provision contrat déficitaire SNCM 2011 V3 30 05 2011_PAO-CAF-RESOP_10_12_focus par entités CAFOP_Bridge_Zone_Sud" xfId="1530" xr:uid="{00000000-0005-0000-0000-000045090000}"/>
    <cellStyle name="s_DCFLBO Code_1_Actualisation provision contrat déficitaire SNCM 2011 V3 30 05 2011_PAO-CAF-RESOP_10_12_focus par entités CAFOP_Bridge_Zone_Sud_Context" xfId="4438" xr:uid="{00000000-0005-0000-0000-000046090000}"/>
    <cellStyle name="s_DCFLBO Code_1_Actualisation provision contrat déficitaire SNCM 2011 V3 30 05 2011_PAO-CAF-RESOP_10_12_focus par entités CAFOP_Context" xfId="4437" xr:uid="{00000000-0005-0000-0000-000047090000}"/>
    <cellStyle name="s_DCFLBO Code_1_Actualisation provision contrat déficitaire SNCM 2011 V3 30 05 2011_PAO-CAF-RESOP_11_13" xfId="1531" xr:uid="{00000000-0005-0000-0000-000048090000}"/>
    <cellStyle name="s_DCFLBO Code_1_Actualisation provision contrat déficitaire SNCM 2011 V3 30 05 2011_PAO-CAF-RESOP_11_13_Context" xfId="4439" xr:uid="{00000000-0005-0000-0000-000049090000}"/>
    <cellStyle name="s_DCFLBO Code_1_Actualisation provision contrat déficitaire SNCM 2011 V3 30 05 2011_PAO-CAF-RESOP_B13" xfId="1532" xr:uid="{00000000-0005-0000-0000-00004A090000}"/>
    <cellStyle name="s_DCFLBO Code_1_Actualisation provision contrat déficitaire SNCM 2011 V3 30 05 2011_PAO-CAF-RESOP_B13_Bridge_Zone_Sud" xfId="1533" xr:uid="{00000000-0005-0000-0000-00004B090000}"/>
    <cellStyle name="s_DCFLBO Code_1_Actualisation provision contrat déficitaire SNCM 2011 V3 30 05 2011_PAO-CAF-RESOP_B13_Bridge_Zone_Sud_Context" xfId="4441" xr:uid="{00000000-0005-0000-0000-00004C090000}"/>
    <cellStyle name="s_DCFLBO Code_1_Actualisation provision contrat déficitaire SNCM 2011 V3 30 05 2011_PAO-CAF-RESOP_B13_Context" xfId="4440" xr:uid="{00000000-0005-0000-0000-00004D090000}"/>
    <cellStyle name="s_DCFLBO Code_1_Actualisation provision contrat déficitaire SNCM 2011 V3 30 05 2011_PAO-CAF-RESOP_B13_focus par entités CAFOP" xfId="1534" xr:uid="{00000000-0005-0000-0000-00004E090000}"/>
    <cellStyle name="s_DCFLBO Code_1_Actualisation provision contrat déficitaire SNCM 2011 V3 30 05 2011_PAO-CAF-RESOP_B13_focus par entités CAFOP_Bridge_Zone_Sud" xfId="1535" xr:uid="{00000000-0005-0000-0000-00004F090000}"/>
    <cellStyle name="s_DCFLBO Code_1_Actualisation provision contrat déficitaire SNCM 2011 V3 30 05 2011_PAO-CAF-RESOP_B13_focus par entités CAFOP_Bridge_Zone_Sud_Context" xfId="4443" xr:uid="{00000000-0005-0000-0000-000050090000}"/>
    <cellStyle name="s_DCFLBO Code_1_Actualisation provision contrat déficitaire SNCM 2011 V3 30 05 2011_PAO-CAF-RESOP_B13_focus par entités CAFOP_Context" xfId="4442" xr:uid="{00000000-0005-0000-0000-000051090000}"/>
    <cellStyle name="s_DCFLBO Code_1_Actualisation provision contrat déficitaire SNCM 2011 V3 30 05 2011_PAO-CAF-RESOP_B2014" xfId="1536" xr:uid="{00000000-0005-0000-0000-000052090000}"/>
    <cellStyle name="s_DCFLBO Code_1_Actualisation provision contrat déficitaire SNCM 2011 V3 30 05 2011_PAO-CAF-RESOP_B2014_Bridge_Zone_Sud" xfId="1537" xr:uid="{00000000-0005-0000-0000-000053090000}"/>
    <cellStyle name="s_DCFLBO Code_1_Actualisation provision contrat déficitaire SNCM 2011 V3 30 05 2011_PAO-CAF-RESOP_B2014_Bridge_Zone_Sud_Context" xfId="4445" xr:uid="{00000000-0005-0000-0000-000054090000}"/>
    <cellStyle name="s_DCFLBO Code_1_Actualisation provision contrat déficitaire SNCM 2011 V3 30 05 2011_PAO-CAF-RESOP_B2014_Context" xfId="4444" xr:uid="{00000000-0005-0000-0000-000055090000}"/>
    <cellStyle name="s_DCFLBO Code_1_Actualisation provision contrat déficitaire SNCM 2011 V3 30 05 2011_PAO-CAF-RESOP_B2014_v2" xfId="1538" xr:uid="{00000000-0005-0000-0000-000056090000}"/>
    <cellStyle name="s_DCFLBO Code_1_Actualisation provision contrat déficitaire SNCM 2011 V3 30 05 2011_PAO-CAF-RESOP_B2014_v2_Context" xfId="4446" xr:uid="{00000000-0005-0000-0000-000057090000}"/>
    <cellStyle name="s_DCFLBO Code_1_Actualisation provision contrat déficitaire SNCM 2011 V3 30 05 2011_PAO-CAF-RESOP_E2_13" xfId="1539" xr:uid="{00000000-0005-0000-0000-000058090000}"/>
    <cellStyle name="s_DCFLBO Code_1_Actualisation provision contrat déficitaire SNCM 2011 V3 30 05 2011_PAO-CAF-RESOP_E2_13_B14_E2_2210" xfId="1540" xr:uid="{00000000-0005-0000-0000-000059090000}"/>
    <cellStyle name="s_DCFLBO Code_1_Actualisation provision contrat déficitaire SNCM 2011 V3 30 05 2011_PAO-CAF-RESOP_E2_13_B14_E2_2210_Bridge_Zone_Sud" xfId="1541" xr:uid="{00000000-0005-0000-0000-00005A090000}"/>
    <cellStyle name="s_DCFLBO Code_1_Actualisation provision contrat déficitaire SNCM 2011 V3 30 05 2011_PAO-CAF-RESOP_E2_13_B14_E2_2210_Bridge_Zone_Sud_Context" xfId="4449" xr:uid="{00000000-0005-0000-0000-00005B090000}"/>
    <cellStyle name="s_DCFLBO Code_1_Actualisation provision contrat déficitaire SNCM 2011 V3 30 05 2011_PAO-CAF-RESOP_E2_13_B14_E2_2210_Context" xfId="4448" xr:uid="{00000000-0005-0000-0000-00005C090000}"/>
    <cellStyle name="s_DCFLBO Code_1_Actualisation provision contrat déficitaire SNCM 2011 V3 30 05 2011_PAO-CAF-RESOP_E2_13_Bridge_Zone_Sud" xfId="1542" xr:uid="{00000000-0005-0000-0000-00005D090000}"/>
    <cellStyle name="s_DCFLBO Code_1_Actualisation provision contrat déficitaire SNCM 2011 V3 30 05 2011_PAO-CAF-RESOP_E2_13_Bridge_Zone_Sud_Context" xfId="4450" xr:uid="{00000000-0005-0000-0000-00005E090000}"/>
    <cellStyle name="s_DCFLBO Code_1_Actualisation provision contrat déficitaire SNCM 2011 V3 30 05 2011_PAO-CAF-RESOP_E2_13_Context" xfId="4447" xr:uid="{00000000-0005-0000-0000-00005F090000}"/>
    <cellStyle name="s_DCFLBO Code_1_Actualisation provision contrat déficitaire SNCM 2011 V3 30 05 2011_PAO-CAF-RESOP_E2_2013_03_10_19H" xfId="1543" xr:uid="{00000000-0005-0000-0000-000060090000}"/>
    <cellStyle name="s_DCFLBO Code_1_Actualisation provision contrat déficitaire SNCM 2011 V3 30 05 2011_PAO-CAF-RESOP_E2_2013_03_10_19H_Bridge_Zone_Sud" xfId="1544" xr:uid="{00000000-0005-0000-0000-000061090000}"/>
    <cellStyle name="s_DCFLBO Code_1_Actualisation provision contrat déficitaire SNCM 2011 V3 30 05 2011_PAO-CAF-RESOP_E2_2013_03_10_19H_Bridge_Zone_Sud_Context" xfId="4452" xr:uid="{00000000-0005-0000-0000-000062090000}"/>
    <cellStyle name="s_DCFLBO Code_1_Actualisation provision contrat déficitaire SNCM 2011 V3 30 05 2011_PAO-CAF-RESOP_E2_2013_03_10_19H_Context" xfId="4451" xr:uid="{00000000-0005-0000-0000-000063090000}"/>
    <cellStyle name="s_DCFLBO Code_1_Actualisation provision contrat déficitaire SNCM 2011 V3 30 05 2011_PPA" xfId="3170" xr:uid="{00000000-0005-0000-0000-000064090000}"/>
    <cellStyle name="s_DCFLBO Code_1_Actualisation provision contrat déficitaire SNCM 2011 V3 30 05 2011_PPA_Context" xfId="4453" xr:uid="{00000000-0005-0000-0000-000065090000}"/>
    <cellStyle name="s_DCFLBO Code_1_Actualisation provision contrat déficitaire SNCM 2011 V3 30 05 2011_RESOP bef CICE&amp;PPA&amp;RepartHO" xfId="3171" xr:uid="{00000000-0005-0000-0000-000066090000}"/>
    <cellStyle name="s_DCFLBO Code_1_Actualisation provision contrat déficitaire SNCM 2011 V3 30 05 2011_RESOP bef CICE&amp;PPA&amp;RepartHO_Context" xfId="4454" xr:uid="{00000000-0005-0000-0000-000067090000}"/>
    <cellStyle name="s_DCFLBO Code_1_Actualisation provision contrat déficitaire SNCM 2011 V3 30 05 2011_Synthèse_Présentation_conso_retraitée" xfId="1545" xr:uid="{00000000-0005-0000-0000-000068090000}"/>
    <cellStyle name="s_DCFLBO Code_1_Actualisation provision contrat déficitaire SNCM 2011 V3 30 05 2011_Synthèse_Présentation_conso_retraitée_Context" xfId="4455" xr:uid="{00000000-0005-0000-0000-000069090000}"/>
    <cellStyle name="s_DCFLBO Code_1_B14_E2_2210" xfId="1546" xr:uid="{00000000-0005-0000-0000-00006A090000}"/>
    <cellStyle name="s_DCFLBO Code_1_B14_E2_2210_Bridge_Zone_Sud" xfId="1547" xr:uid="{00000000-0005-0000-0000-00006B090000}"/>
    <cellStyle name="s_DCFLBO Code_1_B14_E2_2210_Bridge_Zone_Sud_Context" xfId="4457" xr:uid="{00000000-0005-0000-0000-00006C090000}"/>
    <cellStyle name="s_DCFLBO Code_1_B14_E2_2210_Context" xfId="4456" xr:uid="{00000000-0005-0000-0000-00006D090000}"/>
    <cellStyle name="s_DCFLBO Code_1_BFR_TD_2014.02" xfId="1548" xr:uid="{00000000-0005-0000-0000-00006E090000}"/>
    <cellStyle name="s_DCFLBO Code_1_BFR_TD_2014.02_Context" xfId="4458" xr:uid="{00000000-0005-0000-0000-00006F090000}"/>
    <cellStyle name="s_DCFLBO Code_1_Bridge_Zone_Nord" xfId="1549" xr:uid="{00000000-0005-0000-0000-000070090000}"/>
    <cellStyle name="s_DCFLBO Code_1_Bridge_Zone_Nord_Context" xfId="4459" xr:uid="{00000000-0005-0000-0000-000071090000}"/>
    <cellStyle name="s_DCFLBO Code_1_CAPEM BY COUNTRY" xfId="3172" xr:uid="{00000000-0005-0000-0000-000072090000}"/>
    <cellStyle name="s_DCFLBO Code_1_CAPEM BY COUNTRY_Context" xfId="4460" xr:uid="{00000000-0005-0000-0000-000073090000}"/>
    <cellStyle name="s_DCFLBO Code_1_Context" xfId="3673" xr:uid="{00000000-0005-0000-0000-000074090000}"/>
    <cellStyle name="s_DCFLBO Code_1_Context_1" xfId="4361" xr:uid="{00000000-0005-0000-0000-000075090000}"/>
    <cellStyle name="s_DCFLBO Code_1_Context_Context" xfId="4461" xr:uid="{00000000-0005-0000-0000-000076090000}"/>
    <cellStyle name="s_DCFLBO Code_1_Country_Top_Adj" xfId="2854" xr:uid="{00000000-0005-0000-0000-000077090000}"/>
    <cellStyle name="s_DCFLBO Code_1_Country_Top_Adj 2020" xfId="3161" xr:uid="{00000000-0005-0000-0000-000078090000}"/>
    <cellStyle name="s_DCFLBO Code_1_Cut off 2020-2021" xfId="4462" xr:uid="{00000000-0005-0000-0000-000079090000}"/>
    <cellStyle name="s_DCFLBO Code_1_LI819L_B13" xfId="330" xr:uid="{00000000-0005-0000-0000-00007A090000}"/>
    <cellStyle name="s_DCFLBO Code_1_LI819L_B13_CAPEM BY COUNTRY" xfId="3174" xr:uid="{00000000-0005-0000-0000-00007B090000}"/>
    <cellStyle name="s_DCFLBO Code_1_LI819L_B13_CAPEM BY COUNTRY_Context" xfId="4464" xr:uid="{00000000-0005-0000-0000-00007C090000}"/>
    <cellStyle name="s_DCFLBO Code_1_LI819L_B13_Context" xfId="3674" xr:uid="{00000000-0005-0000-0000-00007D090000}"/>
    <cellStyle name="s_DCFLBO Code_1_LI819L_B13_Context_1" xfId="4463" xr:uid="{00000000-0005-0000-0000-00007E090000}"/>
    <cellStyle name="s_DCFLBO Code_1_LI819L_B13_Context_Context" xfId="4465" xr:uid="{00000000-0005-0000-0000-00007F090000}"/>
    <cellStyle name="s_DCFLBO Code_1_LI819L_B13_Country_Top_Adj" xfId="2857" xr:uid="{00000000-0005-0000-0000-000080090000}"/>
    <cellStyle name="s_DCFLBO Code_1_LI819L_B13_Country_Top_Adj 2020" xfId="3173" xr:uid="{00000000-0005-0000-0000-000081090000}"/>
    <cellStyle name="s_DCFLBO Code_1_LI819L_B13_Cut off 2020-2021" xfId="4466" xr:uid="{00000000-0005-0000-0000-000082090000}"/>
    <cellStyle name="s_DCFLBO Code_1_LI819L_B13_Maquette PLT" xfId="3175" xr:uid="{00000000-0005-0000-0000-000083090000}"/>
    <cellStyle name="s_DCFLBO Code_1_LI819L_B13_Maquette PLT_Context" xfId="4467" xr:uid="{00000000-0005-0000-0000-000084090000}"/>
    <cellStyle name="s_DCFLBO Code_1_LI819L_B13_Output" xfId="3675" xr:uid="{00000000-0005-0000-0000-000085090000}"/>
    <cellStyle name="s_DCFLBO Code_1_LI819L_B13_Output_Context" xfId="4468" xr:uid="{00000000-0005-0000-0000-000086090000}"/>
    <cellStyle name="s_DCFLBO Code_1_LI819L_B13_PPA" xfId="3176" xr:uid="{00000000-0005-0000-0000-000087090000}"/>
    <cellStyle name="s_DCFLBO Code_1_LI819L_B13_PPA_Context" xfId="4469" xr:uid="{00000000-0005-0000-0000-000088090000}"/>
    <cellStyle name="s_DCFLBO Code_1_LI819L_B13_RESOP bef CICE&amp;PPA&amp;RepartHO" xfId="3177" xr:uid="{00000000-0005-0000-0000-000089090000}"/>
    <cellStyle name="s_DCFLBO Code_1_LI819L_B13_RESOP bef CICE&amp;PPA&amp;RepartHO_Context" xfId="4470" xr:uid="{00000000-0005-0000-0000-00008A090000}"/>
    <cellStyle name="s_DCFLBO Code_1_Maquette PLT" xfId="3178" xr:uid="{00000000-0005-0000-0000-00008B090000}"/>
    <cellStyle name="s_DCFLBO Code_1_Maquette PLT_Context" xfId="4471" xr:uid="{00000000-0005-0000-0000-00008C090000}"/>
    <cellStyle name="s_DCFLBO Code_1_Output" xfId="3676" xr:uid="{00000000-0005-0000-0000-00008D090000}"/>
    <cellStyle name="s_DCFLBO Code_1_Output_Context" xfId="4472" xr:uid="{00000000-0005-0000-0000-00008E090000}"/>
    <cellStyle name="s_DCFLBO Code_1_PAO-CAF-RESOP_14_01_13 à 20h" xfId="331" xr:uid="{00000000-0005-0000-0000-00008F090000}"/>
    <cellStyle name="s_DCFLBO Code_1_PAO-CAF-RESOP_14_01_13 à 20h_CAPEM BY COUNTRY" xfId="3180" xr:uid="{00000000-0005-0000-0000-000090090000}"/>
    <cellStyle name="s_DCFLBO Code_1_PAO-CAF-RESOP_14_01_13 à 20h_CAPEM BY COUNTRY_Context" xfId="4474" xr:uid="{00000000-0005-0000-0000-000091090000}"/>
    <cellStyle name="s_DCFLBO Code_1_PAO-CAF-RESOP_14_01_13 à 20h_Context" xfId="3677" xr:uid="{00000000-0005-0000-0000-000092090000}"/>
    <cellStyle name="s_DCFLBO Code_1_PAO-CAF-RESOP_14_01_13 à 20h_Context_1" xfId="4473" xr:uid="{00000000-0005-0000-0000-000093090000}"/>
    <cellStyle name="s_DCFLBO Code_1_PAO-CAF-RESOP_14_01_13 à 20h_Context_Context" xfId="4475" xr:uid="{00000000-0005-0000-0000-000094090000}"/>
    <cellStyle name="s_DCFLBO Code_1_PAO-CAF-RESOP_14_01_13 à 20h_Country_Top_Adj" xfId="2858" xr:uid="{00000000-0005-0000-0000-000095090000}"/>
    <cellStyle name="s_DCFLBO Code_1_PAO-CAF-RESOP_14_01_13 à 20h_Country_Top_Adj 2020" xfId="3179" xr:uid="{00000000-0005-0000-0000-000096090000}"/>
    <cellStyle name="s_DCFLBO Code_1_PAO-CAF-RESOP_14_01_13 à 20h_Cut off 2020-2021" xfId="4476" xr:uid="{00000000-0005-0000-0000-000097090000}"/>
    <cellStyle name="s_DCFLBO Code_1_PAO-CAF-RESOP_14_01_13 à 20h_Maquette PLT" xfId="3181" xr:uid="{00000000-0005-0000-0000-000098090000}"/>
    <cellStyle name="s_DCFLBO Code_1_PAO-CAF-RESOP_14_01_13 à 20h_Maquette PLT_Context" xfId="4477" xr:uid="{00000000-0005-0000-0000-000099090000}"/>
    <cellStyle name="s_DCFLBO Code_1_PAO-CAF-RESOP_14_01_13 à 20h_Output" xfId="3678" xr:uid="{00000000-0005-0000-0000-00009A090000}"/>
    <cellStyle name="s_DCFLBO Code_1_PAO-CAF-RESOP_14_01_13 à 20h_Output_Context" xfId="4478" xr:uid="{00000000-0005-0000-0000-00009B090000}"/>
    <cellStyle name="s_DCFLBO Code_1_PAO-CAF-RESOP_14_01_13 à 20h_PPA" xfId="3182" xr:uid="{00000000-0005-0000-0000-00009C090000}"/>
    <cellStyle name="s_DCFLBO Code_1_PAO-CAF-RESOP_14_01_13 à 20h_PPA_Context" xfId="4479" xr:uid="{00000000-0005-0000-0000-00009D090000}"/>
    <cellStyle name="s_DCFLBO Code_1_PAO-CAF-RESOP_14_01_13 à 20h_RESOP bef CICE&amp;PPA&amp;RepartHO" xfId="3183" xr:uid="{00000000-0005-0000-0000-00009E090000}"/>
    <cellStyle name="s_DCFLBO Code_1_PAO-CAF-RESOP_14_01_13 à 20h_RESOP bef CICE&amp;PPA&amp;RepartHO_Context" xfId="4480" xr:uid="{00000000-0005-0000-0000-00009F090000}"/>
    <cellStyle name="s_DCFLBO Code_1_PAO-CAF-RESOP_2014.02" xfId="1550" xr:uid="{00000000-0005-0000-0000-0000A0090000}"/>
    <cellStyle name="s_DCFLBO Code_1_PAO-CAF-RESOP_2014.02_Bridge_Zone_Sud" xfId="1551" xr:uid="{00000000-0005-0000-0000-0000A1090000}"/>
    <cellStyle name="s_DCFLBO Code_1_PAO-CAF-RESOP_2014.02_Bridge_Zone_Sud_Context" xfId="4482" xr:uid="{00000000-0005-0000-0000-0000A2090000}"/>
    <cellStyle name="s_DCFLBO Code_1_PAO-CAF-RESOP_2014.02_Context" xfId="4481" xr:uid="{00000000-0005-0000-0000-0000A3090000}"/>
    <cellStyle name="s_DCFLBO Code_1_PPA" xfId="3184" xr:uid="{00000000-0005-0000-0000-0000A4090000}"/>
    <cellStyle name="s_DCFLBO Code_1_PPA_Context" xfId="4483" xr:uid="{00000000-0005-0000-0000-0000A5090000}"/>
    <cellStyle name="s_DCFLBO Code_1_RESOP bef CICE&amp;PPA&amp;RepartHO" xfId="3185" xr:uid="{00000000-0005-0000-0000-0000A6090000}"/>
    <cellStyle name="s_DCFLBO Code_1_RESOP bef CICE&amp;PPA&amp;RepartHO_Context" xfId="4484" xr:uid="{00000000-0005-0000-0000-0000A7090000}"/>
    <cellStyle name="s_DCFLBO Code_Actualisation provision contrat déficitaire SNCM 2010 V Def" xfId="332" xr:uid="{00000000-0005-0000-0000-0000A8090000}"/>
    <cellStyle name="s_DCFLBO Code_Actualisation provision contrat déficitaire SNCM 2010 V Def_B14_E2_2210" xfId="1552" xr:uid="{00000000-0005-0000-0000-0000A9090000}"/>
    <cellStyle name="s_DCFLBO Code_Actualisation provision contrat déficitaire SNCM 2010 V Def_B14_E2_2210_Bridge_Zone_Sud" xfId="1553" xr:uid="{00000000-0005-0000-0000-0000AA090000}"/>
    <cellStyle name="s_DCFLBO Code_Actualisation provision contrat déficitaire SNCM 2010 V Def_Bridge_Zone_Sud" xfId="1554" xr:uid="{00000000-0005-0000-0000-0000AB090000}"/>
    <cellStyle name="s_DCFLBO Code_Actualisation provision contrat déficitaire SNCM 2010 V Def_CAPEM BY COUNTRY" xfId="3187" xr:uid="{00000000-0005-0000-0000-0000AC090000}"/>
    <cellStyle name="s_DCFLBO Code_Actualisation provision contrat déficitaire SNCM 2010 V Def_Context" xfId="3679" xr:uid="{00000000-0005-0000-0000-0000AD090000}"/>
    <cellStyle name="s_DCFLBO Code_Actualisation provision contrat déficitaire SNCM 2010 V Def_Country_Top_Adj" xfId="2859" xr:uid="{00000000-0005-0000-0000-0000AE090000}"/>
    <cellStyle name="s_DCFLBO Code_Actualisation provision contrat déficitaire SNCM 2010 V Def_Country_Top_Adj 2020" xfId="3186" xr:uid="{00000000-0005-0000-0000-0000AF090000}"/>
    <cellStyle name="s_DCFLBO Code_Actualisation provision contrat déficitaire SNCM 2010 V Def_Cut off 2020-2021" xfId="4485" xr:uid="{00000000-0005-0000-0000-0000B0090000}"/>
    <cellStyle name="s_DCFLBO Code_Actualisation provision contrat déficitaire SNCM 2010 V Def_focus par entités CAFOPE2AMF" xfId="1555" xr:uid="{00000000-0005-0000-0000-0000B1090000}"/>
    <cellStyle name="s_DCFLBO Code_Actualisation provision contrat déficitaire SNCM 2010 V Def_focus par entités CAFOPE2AMF_Bridge_Zone_Sud" xfId="1556" xr:uid="{00000000-0005-0000-0000-0000B2090000}"/>
    <cellStyle name="s_DCFLBO Code_Actualisation provision contrat déficitaire SNCM 2010 V Def_Maquette PLT" xfId="3188" xr:uid="{00000000-0005-0000-0000-0000B3090000}"/>
    <cellStyle name="s_DCFLBO Code_Actualisation provision contrat déficitaire SNCM 2010 V Def_Output" xfId="3680" xr:uid="{00000000-0005-0000-0000-0000B4090000}"/>
    <cellStyle name="s_DCFLBO Code_Actualisation provision contrat déficitaire SNCM 2010 V Def_PAO-CAF-RESOP_04_13_pro_format_variante T1" xfId="1557" xr:uid="{00000000-0005-0000-0000-0000B5090000}"/>
    <cellStyle name="s_DCFLBO Code_Actualisation provision contrat déficitaire SNCM 2010 V Def_PAO-CAF-RESOP_04_13_pro_format_variante T1_Bridge_Zone_Sud" xfId="1558" xr:uid="{00000000-0005-0000-0000-0000B6090000}"/>
    <cellStyle name="s_DCFLBO Code_Actualisation provision contrat déficitaire SNCM 2010 V Def_PAO-CAF-RESOP_06_13" xfId="1559" xr:uid="{00000000-0005-0000-0000-0000B7090000}"/>
    <cellStyle name="s_DCFLBO Code_Actualisation provision contrat déficitaire SNCM 2010 V Def_PAO-CAF-RESOP_06_13_Bridge_Zone_Sud" xfId="1560" xr:uid="{00000000-0005-0000-0000-0000B8090000}"/>
    <cellStyle name="s_DCFLBO Code_Actualisation provision contrat déficitaire SNCM 2010 V Def_PAO-CAF-RESOP_08_13" xfId="1561" xr:uid="{00000000-0005-0000-0000-0000B9090000}"/>
    <cellStyle name="s_DCFLBO Code_Actualisation provision contrat déficitaire SNCM 2010 V Def_PAO-CAF-RESOP_08_13_Bridge_Zone_Sud" xfId="1562" xr:uid="{00000000-0005-0000-0000-0000BA090000}"/>
    <cellStyle name="s_DCFLBO Code_Actualisation provision contrat déficitaire SNCM 2010 V Def_PAO-CAF-RESOP_09_13" xfId="1563" xr:uid="{00000000-0005-0000-0000-0000BB090000}"/>
    <cellStyle name="s_DCFLBO Code_Actualisation provision contrat déficitaire SNCM 2010 V Def_PAO-CAF-RESOP_09_13_Bridge_Zone_Sud" xfId="1564" xr:uid="{00000000-0005-0000-0000-0000BC090000}"/>
    <cellStyle name="s_DCFLBO Code_Actualisation provision contrat déficitaire SNCM 2010 V Def_PAO-CAF-RESOP_09_2013_Zone_IDF (version 2)" xfId="1565" xr:uid="{00000000-0005-0000-0000-0000BD090000}"/>
    <cellStyle name="s_DCFLBO Code_Actualisation provision contrat déficitaire SNCM 2010 V Def_PAO-CAF-RESOP_10_12" xfId="1566" xr:uid="{00000000-0005-0000-0000-0000BE090000}"/>
    <cellStyle name="s_DCFLBO Code_Actualisation provision contrat déficitaire SNCM 2010 V Def_PAO-CAF-RESOP_10_12_Bridge_Zone_Sud" xfId="1567" xr:uid="{00000000-0005-0000-0000-0000BF090000}"/>
    <cellStyle name="s_DCFLBO Code_Actualisation provision contrat déficitaire SNCM 2010 V Def_PAO-CAF-RESOP_10_12_focus par entités CAFOP" xfId="1568" xr:uid="{00000000-0005-0000-0000-0000C0090000}"/>
    <cellStyle name="s_DCFLBO Code_Actualisation provision contrat déficitaire SNCM 2010 V Def_PAO-CAF-RESOP_10_12_focus par entités CAFOP_Bridge_Zone_Sud" xfId="1569" xr:uid="{00000000-0005-0000-0000-0000C1090000}"/>
    <cellStyle name="s_DCFLBO Code_Actualisation provision contrat déficitaire SNCM 2010 V Def_PAO-CAF-RESOP_11_13" xfId="1570" xr:uid="{00000000-0005-0000-0000-0000C2090000}"/>
    <cellStyle name="s_DCFLBO Code_Actualisation provision contrat déficitaire SNCM 2010 V Def_PAO-CAF-RESOP_B13" xfId="1571" xr:uid="{00000000-0005-0000-0000-0000C3090000}"/>
    <cellStyle name="s_DCFLBO Code_Actualisation provision contrat déficitaire SNCM 2010 V Def_PAO-CAF-RESOP_B13_Bridge_Zone_Sud" xfId="1572" xr:uid="{00000000-0005-0000-0000-0000C4090000}"/>
    <cellStyle name="s_DCFLBO Code_Actualisation provision contrat déficitaire SNCM 2010 V Def_PAO-CAF-RESOP_B13_focus par entités CAFOP" xfId="1573" xr:uid="{00000000-0005-0000-0000-0000C5090000}"/>
    <cellStyle name="s_DCFLBO Code_Actualisation provision contrat déficitaire SNCM 2010 V Def_PAO-CAF-RESOP_B13_focus par entités CAFOP_Bridge_Zone_Sud" xfId="1574" xr:uid="{00000000-0005-0000-0000-0000C6090000}"/>
    <cellStyle name="s_DCFLBO Code_Actualisation provision contrat déficitaire SNCM 2010 V Def_PAO-CAF-RESOP_B2014" xfId="1575" xr:uid="{00000000-0005-0000-0000-0000C7090000}"/>
    <cellStyle name="s_DCFLBO Code_Actualisation provision contrat déficitaire SNCM 2010 V Def_PAO-CAF-RESOP_B2014_Bridge_Zone_Sud" xfId="1576" xr:uid="{00000000-0005-0000-0000-0000C8090000}"/>
    <cellStyle name="s_DCFLBO Code_Actualisation provision contrat déficitaire SNCM 2010 V Def_PAO-CAF-RESOP_B2014_v2" xfId="1577" xr:uid="{00000000-0005-0000-0000-0000C9090000}"/>
    <cellStyle name="s_DCFLBO Code_Actualisation provision contrat déficitaire SNCM 2010 V Def_PAO-CAF-RESOP_E2_13" xfId="1578" xr:uid="{00000000-0005-0000-0000-0000CA090000}"/>
    <cellStyle name="s_DCFLBO Code_Actualisation provision contrat déficitaire SNCM 2010 V Def_PAO-CAF-RESOP_E2_13_Bridge_Zone_Sud" xfId="1579" xr:uid="{00000000-0005-0000-0000-0000CB090000}"/>
    <cellStyle name="s_DCFLBO Code_Actualisation provision contrat déficitaire SNCM 2010 V Def_PAO-CAF-RESOP_E2_2013_03_10_19H" xfId="1580" xr:uid="{00000000-0005-0000-0000-0000CC090000}"/>
    <cellStyle name="s_DCFLBO Code_Actualisation provision contrat déficitaire SNCM 2010 V Def_PAO-CAF-RESOP_E2_2013_03_10_19H_Bridge_Zone_Sud" xfId="1581" xr:uid="{00000000-0005-0000-0000-0000CD090000}"/>
    <cellStyle name="s_DCFLBO Code_Actualisation provision contrat déficitaire SNCM 2010 V Def_Synthèse_Présentation_conso_retraitée" xfId="1582" xr:uid="{00000000-0005-0000-0000-0000CE090000}"/>
    <cellStyle name="s_DCFLBO Code_Actualisation provision contrat déficitaire SNCM 2011 V3 30 05 2011" xfId="333" xr:uid="{00000000-0005-0000-0000-0000CF090000}"/>
    <cellStyle name="s_DCFLBO Code_Actualisation provision contrat déficitaire SNCM 2011 V3 30 05 2011_B14_E2_2210" xfId="1583" xr:uid="{00000000-0005-0000-0000-0000D0090000}"/>
    <cellStyle name="s_DCFLBO Code_Actualisation provision contrat déficitaire SNCM 2011 V3 30 05 2011_B14_E2_2210_Bridge_Zone_Sud" xfId="1584" xr:uid="{00000000-0005-0000-0000-0000D1090000}"/>
    <cellStyle name="s_DCFLBO Code_Actualisation provision contrat déficitaire SNCM 2011 V3 30 05 2011_Bridge_Zone_Sud" xfId="1585" xr:uid="{00000000-0005-0000-0000-0000D2090000}"/>
    <cellStyle name="s_DCFLBO Code_Actualisation provision contrat déficitaire SNCM 2011 V3 30 05 2011_CAPEM BY COUNTRY" xfId="3190" xr:uid="{00000000-0005-0000-0000-0000D3090000}"/>
    <cellStyle name="s_DCFLBO Code_Actualisation provision contrat déficitaire SNCM 2011 V3 30 05 2011_Context" xfId="3681" xr:uid="{00000000-0005-0000-0000-0000D4090000}"/>
    <cellStyle name="s_DCFLBO Code_Actualisation provision contrat déficitaire SNCM 2011 V3 30 05 2011_Country_Top_Adj" xfId="2860" xr:uid="{00000000-0005-0000-0000-0000D5090000}"/>
    <cellStyle name="s_DCFLBO Code_Actualisation provision contrat déficitaire SNCM 2011 V3 30 05 2011_Country_Top_Adj 2020" xfId="3189" xr:uid="{00000000-0005-0000-0000-0000D6090000}"/>
    <cellStyle name="s_DCFLBO Code_Actualisation provision contrat déficitaire SNCM 2011 V3 30 05 2011_Cut off 2020-2021" xfId="4486" xr:uid="{00000000-0005-0000-0000-0000D7090000}"/>
    <cellStyle name="s_DCFLBO Code_Actualisation provision contrat déficitaire SNCM 2011 V3 30 05 2011_focus par entités CAFOPE2AMF" xfId="1586" xr:uid="{00000000-0005-0000-0000-0000D8090000}"/>
    <cellStyle name="s_DCFLBO Code_Actualisation provision contrat déficitaire SNCM 2011 V3 30 05 2011_focus par entités CAFOPE2AMF_Bridge_Zone_Sud" xfId="1587" xr:uid="{00000000-0005-0000-0000-0000D9090000}"/>
    <cellStyle name="s_DCFLBO Code_Actualisation provision contrat déficitaire SNCM 2011 V3 30 05 2011_Maquette PLT" xfId="3191" xr:uid="{00000000-0005-0000-0000-0000DA090000}"/>
    <cellStyle name="s_DCFLBO Code_Actualisation provision contrat déficitaire SNCM 2011 V3 30 05 2011_Output" xfId="3682" xr:uid="{00000000-0005-0000-0000-0000DB090000}"/>
    <cellStyle name="s_DCFLBO Code_Actualisation provision contrat déficitaire SNCM 2011 V3 30 05 2011_PAO-CAF-RESOP_04_13_pro_format_variante T1" xfId="1588" xr:uid="{00000000-0005-0000-0000-0000DC090000}"/>
    <cellStyle name="s_DCFLBO Code_Actualisation provision contrat déficitaire SNCM 2011 V3 30 05 2011_PAO-CAF-RESOP_04_13_pro_format_variante T1_Bridge_Zone_Sud" xfId="1589" xr:uid="{00000000-0005-0000-0000-0000DD090000}"/>
    <cellStyle name="s_DCFLBO Code_Actualisation provision contrat déficitaire SNCM 2011 V3 30 05 2011_PAO-CAF-RESOP_06_13" xfId="1590" xr:uid="{00000000-0005-0000-0000-0000DE090000}"/>
    <cellStyle name="s_DCFLBO Code_Actualisation provision contrat déficitaire SNCM 2011 V3 30 05 2011_PAO-CAF-RESOP_06_13_Bridge_Zone_Sud" xfId="1591" xr:uid="{00000000-0005-0000-0000-0000DF090000}"/>
    <cellStyle name="s_DCFLBO Code_Actualisation provision contrat déficitaire SNCM 2011 V3 30 05 2011_PAO-CAF-RESOP_08_13" xfId="1592" xr:uid="{00000000-0005-0000-0000-0000E0090000}"/>
    <cellStyle name="s_DCFLBO Code_Actualisation provision contrat déficitaire SNCM 2011 V3 30 05 2011_PAO-CAF-RESOP_08_13_Bridge_Zone_Sud" xfId="1593" xr:uid="{00000000-0005-0000-0000-0000E1090000}"/>
    <cellStyle name="s_DCFLBO Code_Actualisation provision contrat déficitaire SNCM 2011 V3 30 05 2011_PAO-CAF-RESOP_09_13" xfId="1594" xr:uid="{00000000-0005-0000-0000-0000E2090000}"/>
    <cellStyle name="s_DCFLBO Code_Actualisation provision contrat déficitaire SNCM 2011 V3 30 05 2011_PAO-CAF-RESOP_09_13_Bridge_Zone_Sud" xfId="1595" xr:uid="{00000000-0005-0000-0000-0000E3090000}"/>
    <cellStyle name="s_DCFLBO Code_Actualisation provision contrat déficitaire SNCM 2011 V3 30 05 2011_PAO-CAF-RESOP_09_2013_Zone_IDF (version 2)" xfId="1596" xr:uid="{00000000-0005-0000-0000-0000E4090000}"/>
    <cellStyle name="s_DCFLBO Code_Actualisation provision contrat déficitaire SNCM 2011 V3 30 05 2011_PAO-CAF-RESOP_10_12" xfId="1597" xr:uid="{00000000-0005-0000-0000-0000E5090000}"/>
    <cellStyle name="s_DCFLBO Code_Actualisation provision contrat déficitaire SNCM 2011 V3 30 05 2011_PAO-CAF-RESOP_10_12_Bridge_Zone_Sud" xfId="1598" xr:uid="{00000000-0005-0000-0000-0000E6090000}"/>
    <cellStyle name="s_DCFLBO Code_Actualisation provision contrat déficitaire SNCM 2011 V3 30 05 2011_PAO-CAF-RESOP_10_12_focus par entités CAFOP" xfId="1599" xr:uid="{00000000-0005-0000-0000-0000E7090000}"/>
    <cellStyle name="s_DCFLBO Code_Actualisation provision contrat déficitaire SNCM 2011 V3 30 05 2011_PAO-CAF-RESOP_10_12_focus par entités CAFOP_Bridge_Zone_Sud" xfId="1600" xr:uid="{00000000-0005-0000-0000-0000E8090000}"/>
    <cellStyle name="s_DCFLBO Code_Actualisation provision contrat déficitaire SNCM 2011 V3 30 05 2011_PAO-CAF-RESOP_11_13" xfId="1601" xr:uid="{00000000-0005-0000-0000-0000E9090000}"/>
    <cellStyle name="s_DCFLBO Code_Actualisation provision contrat déficitaire SNCM 2011 V3 30 05 2011_PAO-CAF-RESOP_B13" xfId="1602" xr:uid="{00000000-0005-0000-0000-0000EA090000}"/>
    <cellStyle name="s_DCFLBO Code_Actualisation provision contrat déficitaire SNCM 2011 V3 30 05 2011_PAO-CAF-RESOP_B13_Bridge_Zone_Sud" xfId="1603" xr:uid="{00000000-0005-0000-0000-0000EB090000}"/>
    <cellStyle name="s_DCFLBO Code_Actualisation provision contrat déficitaire SNCM 2011 V3 30 05 2011_PAO-CAF-RESOP_B13_focus par entités CAFOP" xfId="1604" xr:uid="{00000000-0005-0000-0000-0000EC090000}"/>
    <cellStyle name="s_DCFLBO Code_Actualisation provision contrat déficitaire SNCM 2011 V3 30 05 2011_PAO-CAF-RESOP_B13_focus par entités CAFOP_Bridge_Zone_Sud" xfId="1605" xr:uid="{00000000-0005-0000-0000-0000ED090000}"/>
    <cellStyle name="s_DCFLBO Code_Actualisation provision contrat déficitaire SNCM 2011 V3 30 05 2011_PAO-CAF-RESOP_B2014" xfId="1606" xr:uid="{00000000-0005-0000-0000-0000EE090000}"/>
    <cellStyle name="s_DCFLBO Code_Actualisation provision contrat déficitaire SNCM 2011 V3 30 05 2011_PAO-CAF-RESOP_B2014_Bridge_Zone_Sud" xfId="1607" xr:uid="{00000000-0005-0000-0000-0000EF090000}"/>
    <cellStyle name="s_DCFLBO Code_Actualisation provision contrat déficitaire SNCM 2011 V3 30 05 2011_PAO-CAF-RESOP_B2014_v2" xfId="1608" xr:uid="{00000000-0005-0000-0000-0000F0090000}"/>
    <cellStyle name="s_DCFLBO Code_Actualisation provision contrat déficitaire SNCM 2011 V3 30 05 2011_PAO-CAF-RESOP_E2_13" xfId="1609" xr:uid="{00000000-0005-0000-0000-0000F1090000}"/>
    <cellStyle name="s_DCFLBO Code_Actualisation provision contrat déficitaire SNCM 2011 V3 30 05 2011_PAO-CAF-RESOP_E2_13_Bridge_Zone_Sud" xfId="1610" xr:uid="{00000000-0005-0000-0000-0000F2090000}"/>
    <cellStyle name="s_DCFLBO Code_Actualisation provision contrat déficitaire SNCM 2011 V3 30 05 2011_PAO-CAF-RESOP_E2_2013_03_10_19H" xfId="1611" xr:uid="{00000000-0005-0000-0000-0000F3090000}"/>
    <cellStyle name="s_DCFLBO Code_Actualisation provision contrat déficitaire SNCM 2011 V3 30 05 2011_PAO-CAF-RESOP_E2_2013_03_10_19H_Bridge_Zone_Sud" xfId="1612" xr:uid="{00000000-0005-0000-0000-0000F4090000}"/>
    <cellStyle name="s_DCFLBO Code_Actualisation provision contrat déficitaire SNCM 2011 V3 30 05 2011_Synthèse_Présentation_conso_retraitée" xfId="1613" xr:uid="{00000000-0005-0000-0000-0000F5090000}"/>
    <cellStyle name="s_DCFLBO Code_BFR_TD_2014.02" xfId="1614" xr:uid="{00000000-0005-0000-0000-0000F6090000}"/>
    <cellStyle name="s_DCFLBO Code_Bridge_Zone_Nord" xfId="1615" xr:uid="{00000000-0005-0000-0000-0000F7090000}"/>
    <cellStyle name="s_DCFLBO Code_CAPEM BY COUNTRY" xfId="3192" xr:uid="{00000000-0005-0000-0000-0000F8090000}"/>
    <cellStyle name="s_DCFLBO Code_Context" xfId="3683" xr:uid="{00000000-0005-0000-0000-0000F9090000}"/>
    <cellStyle name="s_DCFLBO Code_Country_Top_Adj" xfId="2853" xr:uid="{00000000-0005-0000-0000-0000FA090000}"/>
    <cellStyle name="s_DCFLBO Code_Country_Top_Adj 2020" xfId="3160" xr:uid="{00000000-0005-0000-0000-0000FB090000}"/>
    <cellStyle name="s_DCFLBO Code_Cut off 2020-2021" xfId="4487" xr:uid="{00000000-0005-0000-0000-0000FC090000}"/>
    <cellStyle name="s_DCFLBO Code_LI819L_B13" xfId="334" xr:uid="{00000000-0005-0000-0000-0000FD090000}"/>
    <cellStyle name="s_DCFLBO Code_LI819L_B13_CAPEM BY COUNTRY" xfId="3194" xr:uid="{00000000-0005-0000-0000-0000FE090000}"/>
    <cellStyle name="s_DCFLBO Code_LI819L_B13_Context" xfId="3684" xr:uid="{00000000-0005-0000-0000-0000FF090000}"/>
    <cellStyle name="s_DCFLBO Code_LI819L_B13_Country_Top_Adj" xfId="2861" xr:uid="{00000000-0005-0000-0000-0000000A0000}"/>
    <cellStyle name="s_DCFLBO Code_LI819L_B13_Country_Top_Adj 2020" xfId="3193" xr:uid="{00000000-0005-0000-0000-0000010A0000}"/>
    <cellStyle name="s_DCFLBO Code_LI819L_B13_Cut off 2020-2021" xfId="4488" xr:uid="{00000000-0005-0000-0000-0000020A0000}"/>
    <cellStyle name="s_DCFLBO Code_LI819L_B13_Maquette PLT" xfId="3195" xr:uid="{00000000-0005-0000-0000-0000030A0000}"/>
    <cellStyle name="s_DCFLBO Code_LI819L_B13_Output" xfId="3685" xr:uid="{00000000-0005-0000-0000-0000040A0000}"/>
    <cellStyle name="s_DCFLBO Code_Maquette PLT" xfId="3196" xr:uid="{00000000-0005-0000-0000-0000050A0000}"/>
    <cellStyle name="s_DCFLBO Code_Output" xfId="3686" xr:uid="{00000000-0005-0000-0000-0000060A0000}"/>
    <cellStyle name="s_DCFLBO Code_PAO-CAF-RESOP_14_01_13 à 20h" xfId="335" xr:uid="{00000000-0005-0000-0000-0000070A0000}"/>
    <cellStyle name="s_DCFLBO Code_PAO-CAF-RESOP_14_01_13 à 20h_CAPEM BY COUNTRY" xfId="3198" xr:uid="{00000000-0005-0000-0000-0000080A0000}"/>
    <cellStyle name="s_DCFLBO Code_PAO-CAF-RESOP_14_01_13 à 20h_Context" xfId="3687" xr:uid="{00000000-0005-0000-0000-0000090A0000}"/>
    <cellStyle name="s_DCFLBO Code_PAO-CAF-RESOP_14_01_13 à 20h_Country_Top_Adj" xfId="2862" xr:uid="{00000000-0005-0000-0000-00000A0A0000}"/>
    <cellStyle name="s_DCFLBO Code_PAO-CAF-RESOP_14_01_13 à 20h_Country_Top_Adj 2020" xfId="3197" xr:uid="{00000000-0005-0000-0000-00000B0A0000}"/>
    <cellStyle name="s_DCFLBO Code_PAO-CAF-RESOP_14_01_13 à 20h_Cut off 2020-2021" xfId="4489" xr:uid="{00000000-0005-0000-0000-00000C0A0000}"/>
    <cellStyle name="s_DCFLBO Code_PAO-CAF-RESOP_14_01_13 à 20h_Maquette PLT" xfId="3199" xr:uid="{00000000-0005-0000-0000-00000D0A0000}"/>
    <cellStyle name="s_DCFLBO Code_PAO-CAF-RESOP_14_01_13 à 20h_Output" xfId="3688" xr:uid="{00000000-0005-0000-0000-00000E0A0000}"/>
    <cellStyle name="s_DCFLBO Code_PAO-CAF-RESOP_2014.02" xfId="1616" xr:uid="{00000000-0005-0000-0000-00000F0A0000}"/>
    <cellStyle name="s_DCFLBO Code_PAO-CAF-RESOP_2014.02_Bridge_Zone_Sud" xfId="1617" xr:uid="{00000000-0005-0000-0000-0000100A0000}"/>
    <cellStyle name="s_Dilution" xfId="336" xr:uid="{00000000-0005-0000-0000-0000110A0000}"/>
    <cellStyle name="s_Dilution_Actualisation provision contrat déficitaire SNCM 2010 V Def" xfId="337" xr:uid="{00000000-0005-0000-0000-0000120A0000}"/>
    <cellStyle name="s_Dilution_Actualisation provision contrat déficitaire SNCM 2010 V Def_B14_E2_2210" xfId="1618" xr:uid="{00000000-0005-0000-0000-0000130A0000}"/>
    <cellStyle name="s_Dilution_Actualisation provision contrat déficitaire SNCM 2010 V Def_B14_E2_2210_Bridge_Zone_Sud" xfId="1619" xr:uid="{00000000-0005-0000-0000-0000140A0000}"/>
    <cellStyle name="s_Dilution_Actualisation provision contrat déficitaire SNCM 2010 V Def_B14_E2_2210_Bridge_Zone_Sud_Context" xfId="4493" xr:uid="{00000000-0005-0000-0000-0000150A0000}"/>
    <cellStyle name="s_Dilution_Actualisation provision contrat déficitaire SNCM 2010 V Def_B14_E2_2210_Context" xfId="4492" xr:uid="{00000000-0005-0000-0000-0000160A0000}"/>
    <cellStyle name="s_Dilution_Actualisation provision contrat déficitaire SNCM 2010 V Def_Bridge_Zone_Sud" xfId="1620" xr:uid="{00000000-0005-0000-0000-0000170A0000}"/>
    <cellStyle name="s_Dilution_Actualisation provision contrat déficitaire SNCM 2010 V Def_Bridge_Zone_Sud_Context" xfId="4494" xr:uid="{00000000-0005-0000-0000-0000180A0000}"/>
    <cellStyle name="s_Dilution_Actualisation provision contrat déficitaire SNCM 2010 V Def_CAPEM BY COUNTRY" xfId="3202" xr:uid="{00000000-0005-0000-0000-0000190A0000}"/>
    <cellStyle name="s_Dilution_Actualisation provision contrat déficitaire SNCM 2010 V Def_CAPEM BY COUNTRY_Context" xfId="4495" xr:uid="{00000000-0005-0000-0000-00001A0A0000}"/>
    <cellStyle name="s_Dilution_Actualisation provision contrat déficitaire SNCM 2010 V Def_Context" xfId="3689" xr:uid="{00000000-0005-0000-0000-00001B0A0000}"/>
    <cellStyle name="s_Dilution_Actualisation provision contrat déficitaire SNCM 2010 V Def_Context_1" xfId="4491" xr:uid="{00000000-0005-0000-0000-00001C0A0000}"/>
    <cellStyle name="s_Dilution_Actualisation provision contrat déficitaire SNCM 2010 V Def_Context_Context" xfId="4496" xr:uid="{00000000-0005-0000-0000-00001D0A0000}"/>
    <cellStyle name="s_Dilution_Actualisation provision contrat déficitaire SNCM 2010 V Def_Country_Top_Adj" xfId="2864" xr:uid="{00000000-0005-0000-0000-00001E0A0000}"/>
    <cellStyle name="s_Dilution_Actualisation provision contrat déficitaire SNCM 2010 V Def_Country_Top_Adj 2020" xfId="3201" xr:uid="{00000000-0005-0000-0000-00001F0A0000}"/>
    <cellStyle name="s_Dilution_Actualisation provision contrat déficitaire SNCM 2010 V Def_Cut off 2020-2021" xfId="4497" xr:uid="{00000000-0005-0000-0000-0000200A0000}"/>
    <cellStyle name="s_Dilution_Actualisation provision contrat déficitaire SNCM 2010 V Def_focus par entités CAFOPE2AMF" xfId="1621" xr:uid="{00000000-0005-0000-0000-0000210A0000}"/>
    <cellStyle name="s_Dilution_Actualisation provision contrat déficitaire SNCM 2010 V Def_focus par entités CAFOPE2AMF_Bridge_Zone_Sud" xfId="1622" xr:uid="{00000000-0005-0000-0000-0000220A0000}"/>
    <cellStyle name="s_Dilution_Actualisation provision contrat déficitaire SNCM 2010 V Def_focus par entités CAFOPE2AMF_Bridge_Zone_Sud_Context" xfId="4499" xr:uid="{00000000-0005-0000-0000-0000230A0000}"/>
    <cellStyle name="s_Dilution_Actualisation provision contrat déficitaire SNCM 2010 V Def_focus par entités CAFOPE2AMF_Context" xfId="4498" xr:uid="{00000000-0005-0000-0000-0000240A0000}"/>
    <cellStyle name="s_Dilution_Actualisation provision contrat déficitaire SNCM 2010 V Def_Maquette PLT" xfId="3203" xr:uid="{00000000-0005-0000-0000-0000250A0000}"/>
    <cellStyle name="s_Dilution_Actualisation provision contrat déficitaire SNCM 2010 V Def_Maquette PLT_Context" xfId="4500" xr:uid="{00000000-0005-0000-0000-0000260A0000}"/>
    <cellStyle name="s_Dilution_Actualisation provision contrat déficitaire SNCM 2010 V Def_Output" xfId="3690" xr:uid="{00000000-0005-0000-0000-0000270A0000}"/>
    <cellStyle name="s_Dilution_Actualisation provision contrat déficitaire SNCM 2010 V Def_Output_Context" xfId="4501" xr:uid="{00000000-0005-0000-0000-0000280A0000}"/>
    <cellStyle name="s_Dilution_Actualisation provision contrat déficitaire SNCM 2010 V Def_PAO-CAF-RESOP_04_13_pro_format_variante T1" xfId="1623" xr:uid="{00000000-0005-0000-0000-0000290A0000}"/>
    <cellStyle name="s_Dilution_Actualisation provision contrat déficitaire SNCM 2010 V Def_PAO-CAF-RESOP_04_13_pro_format_variante T1_B14_E2_2210" xfId="1624" xr:uid="{00000000-0005-0000-0000-00002A0A0000}"/>
    <cellStyle name="s_Dilution_Actualisation provision contrat déficitaire SNCM 2010 V Def_PAO-CAF-RESOP_04_13_pro_format_variante T1_B14_E2_2210_Bridge_Zone_Sud" xfId="1625" xr:uid="{00000000-0005-0000-0000-00002B0A0000}"/>
    <cellStyle name="s_Dilution_Actualisation provision contrat déficitaire SNCM 2010 V Def_PAO-CAF-RESOP_04_13_pro_format_variante T1_B14_E2_2210_Bridge_Zone_Sud_Context" xfId="4504" xr:uid="{00000000-0005-0000-0000-00002C0A0000}"/>
    <cellStyle name="s_Dilution_Actualisation provision contrat déficitaire SNCM 2010 V Def_PAO-CAF-RESOP_04_13_pro_format_variante T1_B14_E2_2210_Context" xfId="4503" xr:uid="{00000000-0005-0000-0000-00002D0A0000}"/>
    <cellStyle name="s_Dilution_Actualisation provision contrat déficitaire SNCM 2010 V Def_PAO-CAF-RESOP_04_13_pro_format_variante T1_Bridge_Zone_Sud" xfId="1626" xr:uid="{00000000-0005-0000-0000-00002E0A0000}"/>
    <cellStyle name="s_Dilution_Actualisation provision contrat déficitaire SNCM 2010 V Def_PAO-CAF-RESOP_04_13_pro_format_variante T1_Bridge_Zone_Sud_Context" xfId="4505" xr:uid="{00000000-0005-0000-0000-00002F0A0000}"/>
    <cellStyle name="s_Dilution_Actualisation provision contrat déficitaire SNCM 2010 V Def_PAO-CAF-RESOP_04_13_pro_format_variante T1_Context" xfId="4502" xr:uid="{00000000-0005-0000-0000-0000300A0000}"/>
    <cellStyle name="s_Dilution_Actualisation provision contrat déficitaire SNCM 2010 V Def_PAO-CAF-RESOP_06_13" xfId="1627" xr:uid="{00000000-0005-0000-0000-0000310A0000}"/>
    <cellStyle name="s_Dilution_Actualisation provision contrat déficitaire SNCM 2010 V Def_PAO-CAF-RESOP_06_13_B14_E2_2210" xfId="1628" xr:uid="{00000000-0005-0000-0000-0000320A0000}"/>
    <cellStyle name="s_Dilution_Actualisation provision contrat déficitaire SNCM 2010 V Def_PAO-CAF-RESOP_06_13_B14_E2_2210_Bridge_Zone_Sud" xfId="1629" xr:uid="{00000000-0005-0000-0000-0000330A0000}"/>
    <cellStyle name="s_Dilution_Actualisation provision contrat déficitaire SNCM 2010 V Def_PAO-CAF-RESOP_06_13_B14_E2_2210_Bridge_Zone_Sud_Context" xfId="4508" xr:uid="{00000000-0005-0000-0000-0000340A0000}"/>
    <cellStyle name="s_Dilution_Actualisation provision contrat déficitaire SNCM 2010 V Def_PAO-CAF-RESOP_06_13_B14_E2_2210_Context" xfId="4507" xr:uid="{00000000-0005-0000-0000-0000350A0000}"/>
    <cellStyle name="s_Dilution_Actualisation provision contrat déficitaire SNCM 2010 V Def_PAO-CAF-RESOP_06_13_Bridge_Zone_Sud" xfId="1630" xr:uid="{00000000-0005-0000-0000-0000360A0000}"/>
    <cellStyle name="s_Dilution_Actualisation provision contrat déficitaire SNCM 2010 V Def_PAO-CAF-RESOP_06_13_Bridge_Zone_Sud_Context" xfId="4509" xr:uid="{00000000-0005-0000-0000-0000370A0000}"/>
    <cellStyle name="s_Dilution_Actualisation provision contrat déficitaire SNCM 2010 V Def_PAO-CAF-RESOP_06_13_Context" xfId="4506" xr:uid="{00000000-0005-0000-0000-0000380A0000}"/>
    <cellStyle name="s_Dilution_Actualisation provision contrat déficitaire SNCM 2010 V Def_PAO-CAF-RESOP_08_13" xfId="1631" xr:uid="{00000000-0005-0000-0000-0000390A0000}"/>
    <cellStyle name="s_Dilution_Actualisation provision contrat déficitaire SNCM 2010 V Def_PAO-CAF-RESOP_08_13_B14_E2_2210" xfId="1632" xr:uid="{00000000-0005-0000-0000-00003A0A0000}"/>
    <cellStyle name="s_Dilution_Actualisation provision contrat déficitaire SNCM 2010 V Def_PAO-CAF-RESOP_08_13_B14_E2_2210_Bridge_Zone_Sud" xfId="1633" xr:uid="{00000000-0005-0000-0000-00003B0A0000}"/>
    <cellStyle name="s_Dilution_Actualisation provision contrat déficitaire SNCM 2010 V Def_PAO-CAF-RESOP_08_13_B14_E2_2210_Bridge_Zone_Sud_Context" xfId="4512" xr:uid="{00000000-0005-0000-0000-00003C0A0000}"/>
    <cellStyle name="s_Dilution_Actualisation provision contrat déficitaire SNCM 2010 V Def_PAO-CAF-RESOP_08_13_B14_E2_2210_Context" xfId="4511" xr:uid="{00000000-0005-0000-0000-00003D0A0000}"/>
    <cellStyle name="s_Dilution_Actualisation provision contrat déficitaire SNCM 2010 V Def_PAO-CAF-RESOP_08_13_Bridge_Zone_Sud" xfId="1634" xr:uid="{00000000-0005-0000-0000-00003E0A0000}"/>
    <cellStyle name="s_Dilution_Actualisation provision contrat déficitaire SNCM 2010 V Def_PAO-CAF-RESOP_08_13_Bridge_Zone_Sud_Context" xfId="4513" xr:uid="{00000000-0005-0000-0000-00003F0A0000}"/>
    <cellStyle name="s_Dilution_Actualisation provision contrat déficitaire SNCM 2010 V Def_PAO-CAF-RESOP_08_13_Context" xfId="4510" xr:uid="{00000000-0005-0000-0000-0000400A0000}"/>
    <cellStyle name="s_Dilution_Actualisation provision contrat déficitaire SNCM 2010 V Def_PAO-CAF-RESOP_09_13" xfId="1635" xr:uid="{00000000-0005-0000-0000-0000410A0000}"/>
    <cellStyle name="s_Dilution_Actualisation provision contrat déficitaire SNCM 2010 V Def_PAO-CAF-RESOP_09_13_Bridge_Zone_Sud" xfId="1636" xr:uid="{00000000-0005-0000-0000-0000420A0000}"/>
    <cellStyle name="s_Dilution_Actualisation provision contrat déficitaire SNCM 2010 V Def_PAO-CAF-RESOP_09_13_Bridge_Zone_Sud_Context" xfId="4515" xr:uid="{00000000-0005-0000-0000-0000430A0000}"/>
    <cellStyle name="s_Dilution_Actualisation provision contrat déficitaire SNCM 2010 V Def_PAO-CAF-RESOP_09_13_Context" xfId="4514" xr:uid="{00000000-0005-0000-0000-0000440A0000}"/>
    <cellStyle name="s_Dilution_Actualisation provision contrat déficitaire SNCM 2010 V Def_PAO-CAF-RESOP_09_2013_Zone_IDF (version 2)" xfId="1637" xr:uid="{00000000-0005-0000-0000-0000450A0000}"/>
    <cellStyle name="s_Dilution_Actualisation provision contrat déficitaire SNCM 2010 V Def_PAO-CAF-RESOP_09_2013_Zone_IDF (version 2)_Context" xfId="4516" xr:uid="{00000000-0005-0000-0000-0000460A0000}"/>
    <cellStyle name="s_Dilution_Actualisation provision contrat déficitaire SNCM 2010 V Def_PAO-CAF-RESOP_10_12" xfId="1638" xr:uid="{00000000-0005-0000-0000-0000470A0000}"/>
    <cellStyle name="s_Dilution_Actualisation provision contrat déficitaire SNCM 2010 V Def_PAO-CAF-RESOP_10_12_Bridge_Zone_Sud" xfId="1639" xr:uid="{00000000-0005-0000-0000-0000480A0000}"/>
    <cellStyle name="s_Dilution_Actualisation provision contrat déficitaire SNCM 2010 V Def_PAO-CAF-RESOP_10_12_Bridge_Zone_Sud_Context" xfId="4518" xr:uid="{00000000-0005-0000-0000-0000490A0000}"/>
    <cellStyle name="s_Dilution_Actualisation provision contrat déficitaire SNCM 2010 V Def_PAO-CAF-RESOP_10_12_Context" xfId="4517" xr:uid="{00000000-0005-0000-0000-00004A0A0000}"/>
    <cellStyle name="s_Dilution_Actualisation provision contrat déficitaire SNCM 2010 V Def_PAO-CAF-RESOP_10_12_focus par entités CAFOP" xfId="1640" xr:uid="{00000000-0005-0000-0000-00004B0A0000}"/>
    <cellStyle name="s_Dilution_Actualisation provision contrat déficitaire SNCM 2010 V Def_PAO-CAF-RESOP_10_12_focus par entités CAFOP_Bridge_Zone_Sud" xfId="1641" xr:uid="{00000000-0005-0000-0000-00004C0A0000}"/>
    <cellStyle name="s_Dilution_Actualisation provision contrat déficitaire SNCM 2010 V Def_PAO-CAF-RESOP_10_12_focus par entités CAFOP_Bridge_Zone_Sud_Context" xfId="4520" xr:uid="{00000000-0005-0000-0000-00004D0A0000}"/>
    <cellStyle name="s_Dilution_Actualisation provision contrat déficitaire SNCM 2010 V Def_PAO-CAF-RESOP_10_12_focus par entités CAFOP_Context" xfId="4519" xr:uid="{00000000-0005-0000-0000-00004E0A0000}"/>
    <cellStyle name="s_Dilution_Actualisation provision contrat déficitaire SNCM 2010 V Def_PAO-CAF-RESOP_11_13" xfId="1642" xr:uid="{00000000-0005-0000-0000-00004F0A0000}"/>
    <cellStyle name="s_Dilution_Actualisation provision contrat déficitaire SNCM 2010 V Def_PAO-CAF-RESOP_11_13_Context" xfId="4521" xr:uid="{00000000-0005-0000-0000-0000500A0000}"/>
    <cellStyle name="s_Dilution_Actualisation provision contrat déficitaire SNCM 2010 V Def_PAO-CAF-RESOP_B13" xfId="1643" xr:uid="{00000000-0005-0000-0000-0000510A0000}"/>
    <cellStyle name="s_Dilution_Actualisation provision contrat déficitaire SNCM 2010 V Def_PAO-CAF-RESOP_B13_Bridge_Zone_Sud" xfId="1644" xr:uid="{00000000-0005-0000-0000-0000520A0000}"/>
    <cellStyle name="s_Dilution_Actualisation provision contrat déficitaire SNCM 2010 V Def_PAO-CAF-RESOP_B13_Bridge_Zone_Sud_Context" xfId="4523" xr:uid="{00000000-0005-0000-0000-0000530A0000}"/>
    <cellStyle name="s_Dilution_Actualisation provision contrat déficitaire SNCM 2010 V Def_PAO-CAF-RESOP_B13_Context" xfId="4522" xr:uid="{00000000-0005-0000-0000-0000540A0000}"/>
    <cellStyle name="s_Dilution_Actualisation provision contrat déficitaire SNCM 2010 V Def_PAO-CAF-RESOP_B13_focus par entités CAFOP" xfId="1645" xr:uid="{00000000-0005-0000-0000-0000550A0000}"/>
    <cellStyle name="s_Dilution_Actualisation provision contrat déficitaire SNCM 2010 V Def_PAO-CAF-RESOP_B13_focus par entités CAFOP_Bridge_Zone_Sud" xfId="1646" xr:uid="{00000000-0005-0000-0000-0000560A0000}"/>
    <cellStyle name="s_Dilution_Actualisation provision contrat déficitaire SNCM 2010 V Def_PAO-CAF-RESOP_B13_focus par entités CAFOP_Bridge_Zone_Sud_Context" xfId="4525" xr:uid="{00000000-0005-0000-0000-0000570A0000}"/>
    <cellStyle name="s_Dilution_Actualisation provision contrat déficitaire SNCM 2010 V Def_PAO-CAF-RESOP_B13_focus par entités CAFOP_Context" xfId="4524" xr:uid="{00000000-0005-0000-0000-0000580A0000}"/>
    <cellStyle name="s_Dilution_Actualisation provision contrat déficitaire SNCM 2010 V Def_PAO-CAF-RESOP_B2014" xfId="1647" xr:uid="{00000000-0005-0000-0000-0000590A0000}"/>
    <cellStyle name="s_Dilution_Actualisation provision contrat déficitaire SNCM 2010 V Def_PAO-CAF-RESOP_B2014_Bridge_Zone_Sud" xfId="1648" xr:uid="{00000000-0005-0000-0000-00005A0A0000}"/>
    <cellStyle name="s_Dilution_Actualisation provision contrat déficitaire SNCM 2010 V Def_PAO-CAF-RESOP_B2014_Bridge_Zone_Sud_Context" xfId="4527" xr:uid="{00000000-0005-0000-0000-00005B0A0000}"/>
    <cellStyle name="s_Dilution_Actualisation provision contrat déficitaire SNCM 2010 V Def_PAO-CAF-RESOP_B2014_Context" xfId="4526" xr:uid="{00000000-0005-0000-0000-00005C0A0000}"/>
    <cellStyle name="s_Dilution_Actualisation provision contrat déficitaire SNCM 2010 V Def_PAO-CAF-RESOP_B2014_v2" xfId="1649" xr:uid="{00000000-0005-0000-0000-00005D0A0000}"/>
    <cellStyle name="s_Dilution_Actualisation provision contrat déficitaire SNCM 2010 V Def_PAO-CAF-RESOP_B2014_v2_Context" xfId="4528" xr:uid="{00000000-0005-0000-0000-00005E0A0000}"/>
    <cellStyle name="s_Dilution_Actualisation provision contrat déficitaire SNCM 2010 V Def_PAO-CAF-RESOP_E2_13" xfId="1650" xr:uid="{00000000-0005-0000-0000-00005F0A0000}"/>
    <cellStyle name="s_Dilution_Actualisation provision contrat déficitaire SNCM 2010 V Def_PAO-CAF-RESOP_E2_13_B14_E2_2210" xfId="1651" xr:uid="{00000000-0005-0000-0000-0000600A0000}"/>
    <cellStyle name="s_Dilution_Actualisation provision contrat déficitaire SNCM 2010 V Def_PAO-CAF-RESOP_E2_13_B14_E2_2210_Bridge_Zone_Sud" xfId="1652" xr:uid="{00000000-0005-0000-0000-0000610A0000}"/>
    <cellStyle name="s_Dilution_Actualisation provision contrat déficitaire SNCM 2010 V Def_PAO-CAF-RESOP_E2_13_B14_E2_2210_Bridge_Zone_Sud_Context" xfId="4531" xr:uid="{00000000-0005-0000-0000-0000620A0000}"/>
    <cellStyle name="s_Dilution_Actualisation provision contrat déficitaire SNCM 2010 V Def_PAO-CAF-RESOP_E2_13_B14_E2_2210_Context" xfId="4530" xr:uid="{00000000-0005-0000-0000-0000630A0000}"/>
    <cellStyle name="s_Dilution_Actualisation provision contrat déficitaire SNCM 2010 V Def_PAO-CAF-RESOP_E2_13_Bridge_Zone_Sud" xfId="1653" xr:uid="{00000000-0005-0000-0000-0000640A0000}"/>
    <cellStyle name="s_Dilution_Actualisation provision contrat déficitaire SNCM 2010 V Def_PAO-CAF-RESOP_E2_13_Bridge_Zone_Sud_Context" xfId="4532" xr:uid="{00000000-0005-0000-0000-0000650A0000}"/>
    <cellStyle name="s_Dilution_Actualisation provision contrat déficitaire SNCM 2010 V Def_PAO-CAF-RESOP_E2_13_Context" xfId="4529" xr:uid="{00000000-0005-0000-0000-0000660A0000}"/>
    <cellStyle name="s_Dilution_Actualisation provision contrat déficitaire SNCM 2010 V Def_PAO-CAF-RESOP_E2_2013_03_10_19H" xfId="1654" xr:uid="{00000000-0005-0000-0000-0000670A0000}"/>
    <cellStyle name="s_Dilution_Actualisation provision contrat déficitaire SNCM 2010 V Def_PAO-CAF-RESOP_E2_2013_03_10_19H_Bridge_Zone_Sud" xfId="1655" xr:uid="{00000000-0005-0000-0000-0000680A0000}"/>
    <cellStyle name="s_Dilution_Actualisation provision contrat déficitaire SNCM 2010 V Def_PAO-CAF-RESOP_E2_2013_03_10_19H_Bridge_Zone_Sud_Context" xfId="4534" xr:uid="{00000000-0005-0000-0000-0000690A0000}"/>
    <cellStyle name="s_Dilution_Actualisation provision contrat déficitaire SNCM 2010 V Def_PAO-CAF-RESOP_E2_2013_03_10_19H_Context" xfId="4533" xr:uid="{00000000-0005-0000-0000-00006A0A0000}"/>
    <cellStyle name="s_Dilution_Actualisation provision contrat déficitaire SNCM 2010 V Def_PPA" xfId="3204" xr:uid="{00000000-0005-0000-0000-00006B0A0000}"/>
    <cellStyle name="s_Dilution_Actualisation provision contrat déficitaire SNCM 2010 V Def_PPA_Context" xfId="4535" xr:uid="{00000000-0005-0000-0000-00006C0A0000}"/>
    <cellStyle name="s_Dilution_Actualisation provision contrat déficitaire SNCM 2010 V Def_RESOP bef CICE&amp;PPA&amp;RepartHO" xfId="3205" xr:uid="{00000000-0005-0000-0000-00006D0A0000}"/>
    <cellStyle name="s_Dilution_Actualisation provision contrat déficitaire SNCM 2010 V Def_RESOP bef CICE&amp;PPA&amp;RepartHO_Context" xfId="4536" xr:uid="{00000000-0005-0000-0000-00006E0A0000}"/>
    <cellStyle name="s_Dilution_Actualisation provision contrat déficitaire SNCM 2010 V Def_Synthèse_Présentation_conso_retraitée" xfId="1656" xr:uid="{00000000-0005-0000-0000-00006F0A0000}"/>
    <cellStyle name="s_Dilution_Actualisation provision contrat déficitaire SNCM 2010 V Def_Synthèse_Présentation_conso_retraitée_Context" xfId="4537" xr:uid="{00000000-0005-0000-0000-0000700A0000}"/>
    <cellStyle name="s_Dilution_Actualisation provision contrat déficitaire SNCM 2011 V3 30 05 2011" xfId="338" xr:uid="{00000000-0005-0000-0000-0000710A0000}"/>
    <cellStyle name="s_Dilution_Actualisation provision contrat déficitaire SNCM 2011 V3 30 05 2011_B14_E2_2210" xfId="1657" xr:uid="{00000000-0005-0000-0000-0000720A0000}"/>
    <cellStyle name="s_Dilution_Actualisation provision contrat déficitaire SNCM 2011 V3 30 05 2011_B14_E2_2210_Bridge_Zone_Sud" xfId="1658" xr:uid="{00000000-0005-0000-0000-0000730A0000}"/>
    <cellStyle name="s_Dilution_Actualisation provision contrat déficitaire SNCM 2011 V3 30 05 2011_B14_E2_2210_Bridge_Zone_Sud_Context" xfId="4540" xr:uid="{00000000-0005-0000-0000-0000740A0000}"/>
    <cellStyle name="s_Dilution_Actualisation provision contrat déficitaire SNCM 2011 V3 30 05 2011_B14_E2_2210_Context" xfId="4539" xr:uid="{00000000-0005-0000-0000-0000750A0000}"/>
    <cellStyle name="s_Dilution_Actualisation provision contrat déficitaire SNCM 2011 V3 30 05 2011_Bridge_Zone_Sud" xfId="1659" xr:uid="{00000000-0005-0000-0000-0000760A0000}"/>
    <cellStyle name="s_Dilution_Actualisation provision contrat déficitaire SNCM 2011 V3 30 05 2011_Bridge_Zone_Sud_Context" xfId="4541" xr:uid="{00000000-0005-0000-0000-0000770A0000}"/>
    <cellStyle name="s_Dilution_Actualisation provision contrat déficitaire SNCM 2011 V3 30 05 2011_CAPEM BY COUNTRY" xfId="3207" xr:uid="{00000000-0005-0000-0000-0000780A0000}"/>
    <cellStyle name="s_Dilution_Actualisation provision contrat déficitaire SNCM 2011 V3 30 05 2011_CAPEM BY COUNTRY_Context" xfId="4542" xr:uid="{00000000-0005-0000-0000-0000790A0000}"/>
    <cellStyle name="s_Dilution_Actualisation provision contrat déficitaire SNCM 2011 V3 30 05 2011_Context" xfId="3691" xr:uid="{00000000-0005-0000-0000-00007A0A0000}"/>
    <cellStyle name="s_Dilution_Actualisation provision contrat déficitaire SNCM 2011 V3 30 05 2011_Context_1" xfId="4538" xr:uid="{00000000-0005-0000-0000-00007B0A0000}"/>
    <cellStyle name="s_Dilution_Actualisation provision contrat déficitaire SNCM 2011 V3 30 05 2011_Context_Context" xfId="4543" xr:uid="{00000000-0005-0000-0000-00007C0A0000}"/>
    <cellStyle name="s_Dilution_Actualisation provision contrat déficitaire SNCM 2011 V3 30 05 2011_Country_Top_Adj" xfId="2865" xr:uid="{00000000-0005-0000-0000-00007D0A0000}"/>
    <cellStyle name="s_Dilution_Actualisation provision contrat déficitaire SNCM 2011 V3 30 05 2011_Country_Top_Adj 2020" xfId="3206" xr:uid="{00000000-0005-0000-0000-00007E0A0000}"/>
    <cellStyle name="s_Dilution_Actualisation provision contrat déficitaire SNCM 2011 V3 30 05 2011_Cut off 2020-2021" xfId="4544" xr:uid="{00000000-0005-0000-0000-00007F0A0000}"/>
    <cellStyle name="s_Dilution_Actualisation provision contrat déficitaire SNCM 2011 V3 30 05 2011_focus par entités CAFOPE2AMF" xfId="1660" xr:uid="{00000000-0005-0000-0000-0000800A0000}"/>
    <cellStyle name="s_Dilution_Actualisation provision contrat déficitaire SNCM 2011 V3 30 05 2011_focus par entités CAFOPE2AMF_Bridge_Zone_Sud" xfId="1661" xr:uid="{00000000-0005-0000-0000-0000810A0000}"/>
    <cellStyle name="s_Dilution_Actualisation provision contrat déficitaire SNCM 2011 V3 30 05 2011_focus par entités CAFOPE2AMF_Bridge_Zone_Sud_Context" xfId="4546" xr:uid="{00000000-0005-0000-0000-0000820A0000}"/>
    <cellStyle name="s_Dilution_Actualisation provision contrat déficitaire SNCM 2011 V3 30 05 2011_focus par entités CAFOPE2AMF_Context" xfId="4545" xr:uid="{00000000-0005-0000-0000-0000830A0000}"/>
    <cellStyle name="s_Dilution_Actualisation provision contrat déficitaire SNCM 2011 V3 30 05 2011_Maquette PLT" xfId="3208" xr:uid="{00000000-0005-0000-0000-0000840A0000}"/>
    <cellStyle name="s_Dilution_Actualisation provision contrat déficitaire SNCM 2011 V3 30 05 2011_Maquette PLT_Context" xfId="4547" xr:uid="{00000000-0005-0000-0000-0000850A0000}"/>
    <cellStyle name="s_Dilution_Actualisation provision contrat déficitaire SNCM 2011 V3 30 05 2011_Output" xfId="3692" xr:uid="{00000000-0005-0000-0000-0000860A0000}"/>
    <cellStyle name="s_Dilution_Actualisation provision contrat déficitaire SNCM 2011 V3 30 05 2011_Output_Context" xfId="4548" xr:uid="{00000000-0005-0000-0000-0000870A0000}"/>
    <cellStyle name="s_Dilution_Actualisation provision contrat déficitaire SNCM 2011 V3 30 05 2011_PAO-CAF-RESOP_04_13_pro_format_variante T1" xfId="1662" xr:uid="{00000000-0005-0000-0000-0000880A0000}"/>
    <cellStyle name="s_Dilution_Actualisation provision contrat déficitaire SNCM 2011 V3 30 05 2011_PAO-CAF-RESOP_04_13_pro_format_variante T1_B14_E2_2210" xfId="1663" xr:uid="{00000000-0005-0000-0000-0000890A0000}"/>
    <cellStyle name="s_Dilution_Actualisation provision contrat déficitaire SNCM 2011 V3 30 05 2011_PAO-CAF-RESOP_04_13_pro_format_variante T1_B14_E2_2210_Bridge_Zone_Sud" xfId="1664" xr:uid="{00000000-0005-0000-0000-00008A0A0000}"/>
    <cellStyle name="s_Dilution_Actualisation provision contrat déficitaire SNCM 2011 V3 30 05 2011_PAO-CAF-RESOP_04_13_pro_format_variante T1_B14_E2_2210_Bridge_Zone_Sud_Context" xfId="4551" xr:uid="{00000000-0005-0000-0000-00008B0A0000}"/>
    <cellStyle name="s_Dilution_Actualisation provision contrat déficitaire SNCM 2011 V3 30 05 2011_PAO-CAF-RESOP_04_13_pro_format_variante T1_B14_E2_2210_Context" xfId="4550" xr:uid="{00000000-0005-0000-0000-00008C0A0000}"/>
    <cellStyle name="s_Dilution_Actualisation provision contrat déficitaire SNCM 2011 V3 30 05 2011_PAO-CAF-RESOP_04_13_pro_format_variante T1_Bridge_Zone_Sud" xfId="1665" xr:uid="{00000000-0005-0000-0000-00008D0A0000}"/>
    <cellStyle name="s_Dilution_Actualisation provision contrat déficitaire SNCM 2011 V3 30 05 2011_PAO-CAF-RESOP_04_13_pro_format_variante T1_Bridge_Zone_Sud_Context" xfId="4552" xr:uid="{00000000-0005-0000-0000-00008E0A0000}"/>
    <cellStyle name="s_Dilution_Actualisation provision contrat déficitaire SNCM 2011 V3 30 05 2011_PAO-CAF-RESOP_04_13_pro_format_variante T1_Context" xfId="4549" xr:uid="{00000000-0005-0000-0000-00008F0A0000}"/>
    <cellStyle name="s_Dilution_Actualisation provision contrat déficitaire SNCM 2011 V3 30 05 2011_PAO-CAF-RESOP_06_13" xfId="1666" xr:uid="{00000000-0005-0000-0000-0000900A0000}"/>
    <cellStyle name="s_Dilution_Actualisation provision contrat déficitaire SNCM 2011 V3 30 05 2011_PAO-CAF-RESOP_06_13_B14_E2_2210" xfId="1667" xr:uid="{00000000-0005-0000-0000-0000910A0000}"/>
    <cellStyle name="s_Dilution_Actualisation provision contrat déficitaire SNCM 2011 V3 30 05 2011_PAO-CAF-RESOP_06_13_B14_E2_2210_Bridge_Zone_Sud" xfId="1668" xr:uid="{00000000-0005-0000-0000-0000920A0000}"/>
    <cellStyle name="s_Dilution_Actualisation provision contrat déficitaire SNCM 2011 V3 30 05 2011_PAO-CAF-RESOP_06_13_B14_E2_2210_Bridge_Zone_Sud_Context" xfId="4555" xr:uid="{00000000-0005-0000-0000-0000930A0000}"/>
    <cellStyle name="s_Dilution_Actualisation provision contrat déficitaire SNCM 2011 V3 30 05 2011_PAO-CAF-RESOP_06_13_B14_E2_2210_Context" xfId="4554" xr:uid="{00000000-0005-0000-0000-0000940A0000}"/>
    <cellStyle name="s_Dilution_Actualisation provision contrat déficitaire SNCM 2011 V3 30 05 2011_PAO-CAF-RESOP_06_13_Bridge_Zone_Sud" xfId="1669" xr:uid="{00000000-0005-0000-0000-0000950A0000}"/>
    <cellStyle name="s_Dilution_Actualisation provision contrat déficitaire SNCM 2011 V3 30 05 2011_PAO-CAF-RESOP_06_13_Bridge_Zone_Sud_Context" xfId="4556" xr:uid="{00000000-0005-0000-0000-0000960A0000}"/>
    <cellStyle name="s_Dilution_Actualisation provision contrat déficitaire SNCM 2011 V3 30 05 2011_PAO-CAF-RESOP_06_13_Context" xfId="4553" xr:uid="{00000000-0005-0000-0000-0000970A0000}"/>
    <cellStyle name="s_Dilution_Actualisation provision contrat déficitaire SNCM 2011 V3 30 05 2011_PAO-CAF-RESOP_08_13" xfId="1670" xr:uid="{00000000-0005-0000-0000-0000980A0000}"/>
    <cellStyle name="s_Dilution_Actualisation provision contrat déficitaire SNCM 2011 V3 30 05 2011_PAO-CAF-RESOP_08_13_B14_E2_2210" xfId="1671" xr:uid="{00000000-0005-0000-0000-0000990A0000}"/>
    <cellStyle name="s_Dilution_Actualisation provision contrat déficitaire SNCM 2011 V3 30 05 2011_PAO-CAF-RESOP_08_13_B14_E2_2210_Bridge_Zone_Sud" xfId="1672" xr:uid="{00000000-0005-0000-0000-00009A0A0000}"/>
    <cellStyle name="s_Dilution_Actualisation provision contrat déficitaire SNCM 2011 V3 30 05 2011_PAO-CAF-RESOP_08_13_B14_E2_2210_Bridge_Zone_Sud_Context" xfId="4559" xr:uid="{00000000-0005-0000-0000-00009B0A0000}"/>
    <cellStyle name="s_Dilution_Actualisation provision contrat déficitaire SNCM 2011 V3 30 05 2011_PAO-CAF-RESOP_08_13_B14_E2_2210_Context" xfId="4558" xr:uid="{00000000-0005-0000-0000-00009C0A0000}"/>
    <cellStyle name="s_Dilution_Actualisation provision contrat déficitaire SNCM 2011 V3 30 05 2011_PAO-CAF-RESOP_08_13_Bridge_Zone_Sud" xfId="1673" xr:uid="{00000000-0005-0000-0000-00009D0A0000}"/>
    <cellStyle name="s_Dilution_Actualisation provision contrat déficitaire SNCM 2011 V3 30 05 2011_PAO-CAF-RESOP_08_13_Bridge_Zone_Sud_Context" xfId="4560" xr:uid="{00000000-0005-0000-0000-00009E0A0000}"/>
    <cellStyle name="s_Dilution_Actualisation provision contrat déficitaire SNCM 2011 V3 30 05 2011_PAO-CAF-RESOP_08_13_Context" xfId="4557" xr:uid="{00000000-0005-0000-0000-00009F0A0000}"/>
    <cellStyle name="s_Dilution_Actualisation provision contrat déficitaire SNCM 2011 V3 30 05 2011_PAO-CAF-RESOP_09_13" xfId="1674" xr:uid="{00000000-0005-0000-0000-0000A00A0000}"/>
    <cellStyle name="s_Dilution_Actualisation provision contrat déficitaire SNCM 2011 V3 30 05 2011_PAO-CAF-RESOP_09_13_Bridge_Zone_Sud" xfId="1675" xr:uid="{00000000-0005-0000-0000-0000A10A0000}"/>
    <cellStyle name="s_Dilution_Actualisation provision contrat déficitaire SNCM 2011 V3 30 05 2011_PAO-CAF-RESOP_09_13_Bridge_Zone_Sud_Context" xfId="4562" xr:uid="{00000000-0005-0000-0000-0000A20A0000}"/>
    <cellStyle name="s_Dilution_Actualisation provision contrat déficitaire SNCM 2011 V3 30 05 2011_PAO-CAF-RESOP_09_13_Context" xfId="4561" xr:uid="{00000000-0005-0000-0000-0000A30A0000}"/>
    <cellStyle name="s_Dilution_Actualisation provision contrat déficitaire SNCM 2011 V3 30 05 2011_PAO-CAF-RESOP_09_2013_Zone_IDF (version 2)" xfId="1676" xr:uid="{00000000-0005-0000-0000-0000A40A0000}"/>
    <cellStyle name="s_Dilution_Actualisation provision contrat déficitaire SNCM 2011 V3 30 05 2011_PAO-CAF-RESOP_09_2013_Zone_IDF (version 2)_Context" xfId="4563" xr:uid="{00000000-0005-0000-0000-0000A50A0000}"/>
    <cellStyle name="s_Dilution_Actualisation provision contrat déficitaire SNCM 2011 V3 30 05 2011_PAO-CAF-RESOP_10_12" xfId="1677" xr:uid="{00000000-0005-0000-0000-0000A60A0000}"/>
    <cellStyle name="s_Dilution_Actualisation provision contrat déficitaire SNCM 2011 V3 30 05 2011_PAO-CAF-RESOP_10_12_Bridge_Zone_Sud" xfId="1678" xr:uid="{00000000-0005-0000-0000-0000A70A0000}"/>
    <cellStyle name="s_Dilution_Actualisation provision contrat déficitaire SNCM 2011 V3 30 05 2011_PAO-CAF-RESOP_10_12_Bridge_Zone_Sud_Context" xfId="4565" xr:uid="{00000000-0005-0000-0000-0000A80A0000}"/>
    <cellStyle name="s_Dilution_Actualisation provision contrat déficitaire SNCM 2011 V3 30 05 2011_PAO-CAF-RESOP_10_12_Context" xfId="4564" xr:uid="{00000000-0005-0000-0000-0000A90A0000}"/>
    <cellStyle name="s_Dilution_Actualisation provision contrat déficitaire SNCM 2011 V3 30 05 2011_PAO-CAF-RESOP_10_12_focus par entités CAFOP" xfId="1679" xr:uid="{00000000-0005-0000-0000-0000AA0A0000}"/>
    <cellStyle name="s_Dilution_Actualisation provision contrat déficitaire SNCM 2011 V3 30 05 2011_PAO-CAF-RESOP_10_12_focus par entités CAFOP_Bridge_Zone_Sud" xfId="1680" xr:uid="{00000000-0005-0000-0000-0000AB0A0000}"/>
    <cellStyle name="s_Dilution_Actualisation provision contrat déficitaire SNCM 2011 V3 30 05 2011_PAO-CAF-RESOP_10_12_focus par entités CAFOP_Bridge_Zone_Sud_Context" xfId="4567" xr:uid="{00000000-0005-0000-0000-0000AC0A0000}"/>
    <cellStyle name="s_Dilution_Actualisation provision contrat déficitaire SNCM 2011 V3 30 05 2011_PAO-CAF-RESOP_10_12_focus par entités CAFOP_Context" xfId="4566" xr:uid="{00000000-0005-0000-0000-0000AD0A0000}"/>
    <cellStyle name="s_Dilution_Actualisation provision contrat déficitaire SNCM 2011 V3 30 05 2011_PAO-CAF-RESOP_11_13" xfId="1681" xr:uid="{00000000-0005-0000-0000-0000AE0A0000}"/>
    <cellStyle name="s_Dilution_Actualisation provision contrat déficitaire SNCM 2011 V3 30 05 2011_PAO-CAF-RESOP_11_13_Context" xfId="4568" xr:uid="{00000000-0005-0000-0000-0000AF0A0000}"/>
    <cellStyle name="s_Dilution_Actualisation provision contrat déficitaire SNCM 2011 V3 30 05 2011_PAO-CAF-RESOP_B13" xfId="1682" xr:uid="{00000000-0005-0000-0000-0000B00A0000}"/>
    <cellStyle name="s_Dilution_Actualisation provision contrat déficitaire SNCM 2011 V3 30 05 2011_PAO-CAF-RESOP_B13_Bridge_Zone_Sud" xfId="1683" xr:uid="{00000000-0005-0000-0000-0000B10A0000}"/>
    <cellStyle name="s_Dilution_Actualisation provision contrat déficitaire SNCM 2011 V3 30 05 2011_PAO-CAF-RESOP_B13_Bridge_Zone_Sud_Context" xfId="4570" xr:uid="{00000000-0005-0000-0000-0000B20A0000}"/>
    <cellStyle name="s_Dilution_Actualisation provision contrat déficitaire SNCM 2011 V3 30 05 2011_PAO-CAF-RESOP_B13_Context" xfId="4569" xr:uid="{00000000-0005-0000-0000-0000B30A0000}"/>
    <cellStyle name="s_Dilution_Actualisation provision contrat déficitaire SNCM 2011 V3 30 05 2011_PAO-CAF-RESOP_B13_focus par entités CAFOP" xfId="1684" xr:uid="{00000000-0005-0000-0000-0000B40A0000}"/>
    <cellStyle name="s_Dilution_Actualisation provision contrat déficitaire SNCM 2011 V3 30 05 2011_PAO-CAF-RESOP_B13_focus par entités CAFOP_Bridge_Zone_Sud" xfId="1685" xr:uid="{00000000-0005-0000-0000-0000B50A0000}"/>
    <cellStyle name="s_Dilution_Actualisation provision contrat déficitaire SNCM 2011 V3 30 05 2011_PAO-CAF-RESOP_B13_focus par entités CAFOP_Bridge_Zone_Sud_Context" xfId="4572" xr:uid="{00000000-0005-0000-0000-0000B60A0000}"/>
    <cellStyle name="s_Dilution_Actualisation provision contrat déficitaire SNCM 2011 V3 30 05 2011_PAO-CAF-RESOP_B13_focus par entités CAFOP_Context" xfId="4571" xr:uid="{00000000-0005-0000-0000-0000B70A0000}"/>
    <cellStyle name="s_Dilution_Actualisation provision contrat déficitaire SNCM 2011 V3 30 05 2011_PAO-CAF-RESOP_B2014" xfId="1686" xr:uid="{00000000-0005-0000-0000-0000B80A0000}"/>
    <cellStyle name="s_Dilution_Actualisation provision contrat déficitaire SNCM 2011 V3 30 05 2011_PAO-CAF-RESOP_B2014_Bridge_Zone_Sud" xfId="1687" xr:uid="{00000000-0005-0000-0000-0000B90A0000}"/>
    <cellStyle name="s_Dilution_Actualisation provision contrat déficitaire SNCM 2011 V3 30 05 2011_PAO-CAF-RESOP_B2014_Bridge_Zone_Sud_Context" xfId="4574" xr:uid="{00000000-0005-0000-0000-0000BA0A0000}"/>
    <cellStyle name="s_Dilution_Actualisation provision contrat déficitaire SNCM 2011 V3 30 05 2011_PAO-CAF-RESOP_B2014_Context" xfId="4573" xr:uid="{00000000-0005-0000-0000-0000BB0A0000}"/>
    <cellStyle name="s_Dilution_Actualisation provision contrat déficitaire SNCM 2011 V3 30 05 2011_PAO-CAF-RESOP_B2014_v2" xfId="1688" xr:uid="{00000000-0005-0000-0000-0000BC0A0000}"/>
    <cellStyle name="s_Dilution_Actualisation provision contrat déficitaire SNCM 2011 V3 30 05 2011_PAO-CAF-RESOP_B2014_v2_Context" xfId="4575" xr:uid="{00000000-0005-0000-0000-0000BD0A0000}"/>
    <cellStyle name="s_Dilution_Actualisation provision contrat déficitaire SNCM 2011 V3 30 05 2011_PAO-CAF-RESOP_E2_13" xfId="1689" xr:uid="{00000000-0005-0000-0000-0000BE0A0000}"/>
    <cellStyle name="s_Dilution_Actualisation provision contrat déficitaire SNCM 2011 V3 30 05 2011_PAO-CAF-RESOP_E2_13_B14_E2_2210" xfId="1690" xr:uid="{00000000-0005-0000-0000-0000BF0A0000}"/>
    <cellStyle name="s_Dilution_Actualisation provision contrat déficitaire SNCM 2011 V3 30 05 2011_PAO-CAF-RESOP_E2_13_B14_E2_2210_Bridge_Zone_Sud" xfId="1691" xr:uid="{00000000-0005-0000-0000-0000C00A0000}"/>
    <cellStyle name="s_Dilution_Actualisation provision contrat déficitaire SNCM 2011 V3 30 05 2011_PAO-CAF-RESOP_E2_13_B14_E2_2210_Bridge_Zone_Sud_Context" xfId="4578" xr:uid="{00000000-0005-0000-0000-0000C10A0000}"/>
    <cellStyle name="s_Dilution_Actualisation provision contrat déficitaire SNCM 2011 V3 30 05 2011_PAO-CAF-RESOP_E2_13_B14_E2_2210_Context" xfId="4577" xr:uid="{00000000-0005-0000-0000-0000C20A0000}"/>
    <cellStyle name="s_Dilution_Actualisation provision contrat déficitaire SNCM 2011 V3 30 05 2011_PAO-CAF-RESOP_E2_13_Bridge_Zone_Sud" xfId="1692" xr:uid="{00000000-0005-0000-0000-0000C30A0000}"/>
    <cellStyle name="s_Dilution_Actualisation provision contrat déficitaire SNCM 2011 V3 30 05 2011_PAO-CAF-RESOP_E2_13_Bridge_Zone_Sud_Context" xfId="4579" xr:uid="{00000000-0005-0000-0000-0000C40A0000}"/>
    <cellStyle name="s_Dilution_Actualisation provision contrat déficitaire SNCM 2011 V3 30 05 2011_PAO-CAF-RESOP_E2_13_Context" xfId="4576" xr:uid="{00000000-0005-0000-0000-0000C50A0000}"/>
    <cellStyle name="s_Dilution_Actualisation provision contrat déficitaire SNCM 2011 V3 30 05 2011_PAO-CAF-RESOP_E2_2013_03_10_19H" xfId="1693" xr:uid="{00000000-0005-0000-0000-0000C60A0000}"/>
    <cellStyle name="s_Dilution_Actualisation provision contrat déficitaire SNCM 2011 V3 30 05 2011_PAO-CAF-RESOP_E2_2013_03_10_19H_Bridge_Zone_Sud" xfId="1694" xr:uid="{00000000-0005-0000-0000-0000C70A0000}"/>
    <cellStyle name="s_Dilution_Actualisation provision contrat déficitaire SNCM 2011 V3 30 05 2011_PAO-CAF-RESOP_E2_2013_03_10_19H_Bridge_Zone_Sud_Context" xfId="4581" xr:uid="{00000000-0005-0000-0000-0000C80A0000}"/>
    <cellStyle name="s_Dilution_Actualisation provision contrat déficitaire SNCM 2011 V3 30 05 2011_PAO-CAF-RESOP_E2_2013_03_10_19H_Context" xfId="4580" xr:uid="{00000000-0005-0000-0000-0000C90A0000}"/>
    <cellStyle name="s_Dilution_Actualisation provision contrat déficitaire SNCM 2011 V3 30 05 2011_PPA" xfId="3209" xr:uid="{00000000-0005-0000-0000-0000CA0A0000}"/>
    <cellStyle name="s_Dilution_Actualisation provision contrat déficitaire SNCM 2011 V3 30 05 2011_PPA_Context" xfId="4582" xr:uid="{00000000-0005-0000-0000-0000CB0A0000}"/>
    <cellStyle name="s_Dilution_Actualisation provision contrat déficitaire SNCM 2011 V3 30 05 2011_RESOP bef CICE&amp;PPA&amp;RepartHO" xfId="3210" xr:uid="{00000000-0005-0000-0000-0000CC0A0000}"/>
    <cellStyle name="s_Dilution_Actualisation provision contrat déficitaire SNCM 2011 V3 30 05 2011_RESOP bef CICE&amp;PPA&amp;RepartHO_Context" xfId="4583" xr:uid="{00000000-0005-0000-0000-0000CD0A0000}"/>
    <cellStyle name="s_Dilution_Actualisation provision contrat déficitaire SNCM 2011 V3 30 05 2011_Synthèse_Présentation_conso_retraitée" xfId="1695" xr:uid="{00000000-0005-0000-0000-0000CE0A0000}"/>
    <cellStyle name="s_Dilution_Actualisation provision contrat déficitaire SNCM 2011 V3 30 05 2011_Synthèse_Présentation_conso_retraitée_Context" xfId="4584" xr:uid="{00000000-0005-0000-0000-0000CF0A0000}"/>
    <cellStyle name="s_Dilution_B14_E2_2210" xfId="1696" xr:uid="{00000000-0005-0000-0000-0000D00A0000}"/>
    <cellStyle name="s_Dilution_B14_E2_2210_Bridge_Zone_Sud" xfId="1697" xr:uid="{00000000-0005-0000-0000-0000D10A0000}"/>
    <cellStyle name="s_Dilution_B14_E2_2210_Bridge_Zone_Sud_Context" xfId="4586" xr:uid="{00000000-0005-0000-0000-0000D20A0000}"/>
    <cellStyle name="s_Dilution_B14_E2_2210_Context" xfId="4585" xr:uid="{00000000-0005-0000-0000-0000D30A0000}"/>
    <cellStyle name="s_Dilution_BFR_TD_2014.02" xfId="1698" xr:uid="{00000000-0005-0000-0000-0000D40A0000}"/>
    <cellStyle name="s_Dilution_BFR_TD_2014.02_Context" xfId="4587" xr:uid="{00000000-0005-0000-0000-0000D50A0000}"/>
    <cellStyle name="s_Dilution_Bridge_Zone_Nord" xfId="1699" xr:uid="{00000000-0005-0000-0000-0000D60A0000}"/>
    <cellStyle name="s_Dilution_Bridge_Zone_Nord_Context" xfId="4588" xr:uid="{00000000-0005-0000-0000-0000D70A0000}"/>
    <cellStyle name="s_Dilution_CAPEM BY COUNTRY" xfId="3211" xr:uid="{00000000-0005-0000-0000-0000D80A0000}"/>
    <cellStyle name="s_Dilution_CAPEM BY COUNTRY_Context" xfId="4589" xr:uid="{00000000-0005-0000-0000-0000D90A0000}"/>
    <cellStyle name="s_Dilution_Context" xfId="3693" xr:uid="{00000000-0005-0000-0000-0000DA0A0000}"/>
    <cellStyle name="s_Dilution_Context_1" xfId="4490" xr:uid="{00000000-0005-0000-0000-0000DB0A0000}"/>
    <cellStyle name="s_Dilution_Context_Context" xfId="4590" xr:uid="{00000000-0005-0000-0000-0000DC0A0000}"/>
    <cellStyle name="s_Dilution_Country_Top_Adj" xfId="2863" xr:uid="{00000000-0005-0000-0000-0000DD0A0000}"/>
    <cellStyle name="s_Dilution_Country_Top_Adj 2020" xfId="3200" xr:uid="{00000000-0005-0000-0000-0000DE0A0000}"/>
    <cellStyle name="s_Dilution_Cut off 2020-2021" xfId="4591" xr:uid="{00000000-0005-0000-0000-0000DF0A0000}"/>
    <cellStyle name="s_Dilution_LI819L_B13" xfId="339" xr:uid="{00000000-0005-0000-0000-0000E00A0000}"/>
    <cellStyle name="s_Dilution_LI819L_B13_CAPEM BY COUNTRY" xfId="3213" xr:uid="{00000000-0005-0000-0000-0000E10A0000}"/>
    <cellStyle name="s_Dilution_LI819L_B13_CAPEM BY COUNTRY_Context" xfId="4593" xr:uid="{00000000-0005-0000-0000-0000E20A0000}"/>
    <cellStyle name="s_Dilution_LI819L_B13_Context" xfId="3694" xr:uid="{00000000-0005-0000-0000-0000E30A0000}"/>
    <cellStyle name="s_Dilution_LI819L_B13_Context_1" xfId="4592" xr:uid="{00000000-0005-0000-0000-0000E40A0000}"/>
    <cellStyle name="s_Dilution_LI819L_B13_Context_Context" xfId="4594" xr:uid="{00000000-0005-0000-0000-0000E50A0000}"/>
    <cellStyle name="s_Dilution_LI819L_B13_Country_Top_Adj" xfId="2866" xr:uid="{00000000-0005-0000-0000-0000E60A0000}"/>
    <cellStyle name="s_Dilution_LI819L_B13_Country_Top_Adj 2020" xfId="3212" xr:uid="{00000000-0005-0000-0000-0000E70A0000}"/>
    <cellStyle name="s_Dilution_LI819L_B13_Cut off 2020-2021" xfId="4595" xr:uid="{00000000-0005-0000-0000-0000E80A0000}"/>
    <cellStyle name="s_Dilution_LI819L_B13_Maquette PLT" xfId="3214" xr:uid="{00000000-0005-0000-0000-0000E90A0000}"/>
    <cellStyle name="s_Dilution_LI819L_B13_Maquette PLT_Context" xfId="4596" xr:uid="{00000000-0005-0000-0000-0000EA0A0000}"/>
    <cellStyle name="s_Dilution_LI819L_B13_Output" xfId="3695" xr:uid="{00000000-0005-0000-0000-0000EB0A0000}"/>
    <cellStyle name="s_Dilution_LI819L_B13_Output_Context" xfId="4597" xr:uid="{00000000-0005-0000-0000-0000EC0A0000}"/>
    <cellStyle name="s_Dilution_LI819L_B13_PPA" xfId="3215" xr:uid="{00000000-0005-0000-0000-0000ED0A0000}"/>
    <cellStyle name="s_Dilution_LI819L_B13_PPA_Context" xfId="4598" xr:uid="{00000000-0005-0000-0000-0000EE0A0000}"/>
    <cellStyle name="s_Dilution_LI819L_B13_RESOP bef CICE&amp;PPA&amp;RepartHO" xfId="3216" xr:uid="{00000000-0005-0000-0000-0000EF0A0000}"/>
    <cellStyle name="s_Dilution_LI819L_B13_RESOP bef CICE&amp;PPA&amp;RepartHO_Context" xfId="4599" xr:uid="{00000000-0005-0000-0000-0000F00A0000}"/>
    <cellStyle name="s_Dilution_Maquette PLT" xfId="3217" xr:uid="{00000000-0005-0000-0000-0000F10A0000}"/>
    <cellStyle name="s_Dilution_Maquette PLT_Context" xfId="4600" xr:uid="{00000000-0005-0000-0000-0000F20A0000}"/>
    <cellStyle name="s_Dilution_Output" xfId="3696" xr:uid="{00000000-0005-0000-0000-0000F30A0000}"/>
    <cellStyle name="s_Dilution_Output_Context" xfId="4601" xr:uid="{00000000-0005-0000-0000-0000F40A0000}"/>
    <cellStyle name="s_Dilution_PAO-CAF-RESOP_14_01_13 à 20h" xfId="340" xr:uid="{00000000-0005-0000-0000-0000F50A0000}"/>
    <cellStyle name="s_Dilution_PAO-CAF-RESOP_14_01_13 à 20h_CAPEM BY COUNTRY" xfId="3219" xr:uid="{00000000-0005-0000-0000-0000F60A0000}"/>
    <cellStyle name="s_Dilution_PAO-CAF-RESOP_14_01_13 à 20h_CAPEM BY COUNTRY_Context" xfId="4603" xr:uid="{00000000-0005-0000-0000-0000F70A0000}"/>
    <cellStyle name="s_Dilution_PAO-CAF-RESOP_14_01_13 à 20h_Context" xfId="3697" xr:uid="{00000000-0005-0000-0000-0000F80A0000}"/>
    <cellStyle name="s_Dilution_PAO-CAF-RESOP_14_01_13 à 20h_Context_1" xfId="4602" xr:uid="{00000000-0005-0000-0000-0000F90A0000}"/>
    <cellStyle name="s_Dilution_PAO-CAF-RESOP_14_01_13 à 20h_Context_Context" xfId="4604" xr:uid="{00000000-0005-0000-0000-0000FA0A0000}"/>
    <cellStyle name="s_Dilution_PAO-CAF-RESOP_14_01_13 à 20h_Country_Top_Adj" xfId="2867" xr:uid="{00000000-0005-0000-0000-0000FB0A0000}"/>
    <cellStyle name="s_Dilution_PAO-CAF-RESOP_14_01_13 à 20h_Country_Top_Adj 2020" xfId="3218" xr:uid="{00000000-0005-0000-0000-0000FC0A0000}"/>
    <cellStyle name="s_Dilution_PAO-CAF-RESOP_14_01_13 à 20h_Cut off 2020-2021" xfId="4605" xr:uid="{00000000-0005-0000-0000-0000FD0A0000}"/>
    <cellStyle name="s_Dilution_PAO-CAF-RESOP_14_01_13 à 20h_Maquette PLT" xfId="3220" xr:uid="{00000000-0005-0000-0000-0000FE0A0000}"/>
    <cellStyle name="s_Dilution_PAO-CAF-RESOP_14_01_13 à 20h_Maquette PLT_Context" xfId="4606" xr:uid="{00000000-0005-0000-0000-0000FF0A0000}"/>
    <cellStyle name="s_Dilution_PAO-CAF-RESOP_14_01_13 à 20h_Output" xfId="3698" xr:uid="{00000000-0005-0000-0000-0000000B0000}"/>
    <cellStyle name="s_Dilution_PAO-CAF-RESOP_14_01_13 à 20h_Output_Context" xfId="4607" xr:uid="{00000000-0005-0000-0000-0000010B0000}"/>
    <cellStyle name="s_Dilution_PAO-CAF-RESOP_14_01_13 à 20h_PPA" xfId="3221" xr:uid="{00000000-0005-0000-0000-0000020B0000}"/>
    <cellStyle name="s_Dilution_PAO-CAF-RESOP_14_01_13 à 20h_PPA_Context" xfId="4608" xr:uid="{00000000-0005-0000-0000-0000030B0000}"/>
    <cellStyle name="s_Dilution_PAO-CAF-RESOP_14_01_13 à 20h_RESOP bef CICE&amp;PPA&amp;RepartHO" xfId="3222" xr:uid="{00000000-0005-0000-0000-0000040B0000}"/>
    <cellStyle name="s_Dilution_PAO-CAF-RESOP_14_01_13 à 20h_RESOP bef CICE&amp;PPA&amp;RepartHO_Context" xfId="4609" xr:uid="{00000000-0005-0000-0000-0000050B0000}"/>
    <cellStyle name="s_Dilution_PAO-CAF-RESOP_2014.02" xfId="1700" xr:uid="{00000000-0005-0000-0000-0000060B0000}"/>
    <cellStyle name="s_Dilution_PAO-CAF-RESOP_2014.02_Bridge_Zone_Sud" xfId="1701" xr:uid="{00000000-0005-0000-0000-0000070B0000}"/>
    <cellStyle name="s_Dilution_PAO-CAF-RESOP_2014.02_Bridge_Zone_Sud_Context" xfId="4611" xr:uid="{00000000-0005-0000-0000-0000080B0000}"/>
    <cellStyle name="s_Dilution_PAO-CAF-RESOP_2014.02_Context" xfId="4610" xr:uid="{00000000-0005-0000-0000-0000090B0000}"/>
    <cellStyle name="s_Dilution_PPA" xfId="3223" xr:uid="{00000000-0005-0000-0000-00000A0B0000}"/>
    <cellStyle name="s_Dilution_PPA_Context" xfId="4612" xr:uid="{00000000-0005-0000-0000-00000B0B0000}"/>
    <cellStyle name="s_Dilution_RESOP bef CICE&amp;PPA&amp;RepartHO" xfId="3224" xr:uid="{00000000-0005-0000-0000-00000C0B0000}"/>
    <cellStyle name="s_Dilution_RESOP bef CICE&amp;PPA&amp;RepartHO_Context" xfId="4613" xr:uid="{00000000-0005-0000-0000-00000D0B0000}"/>
    <cellStyle name="s_Financials_B" xfId="341" xr:uid="{00000000-0005-0000-0000-00000E0B0000}"/>
    <cellStyle name="s_Financials_B_Actualisation provision contrat déficitaire SNCM 2010 V Def" xfId="342" xr:uid="{00000000-0005-0000-0000-00000F0B0000}"/>
    <cellStyle name="s_Financials_B_Actualisation provision contrat déficitaire SNCM 2010 V Def_B14_E2_2210" xfId="1702" xr:uid="{00000000-0005-0000-0000-0000100B0000}"/>
    <cellStyle name="s_Financials_B_Actualisation provision contrat déficitaire SNCM 2010 V Def_B14_E2_2210_Bridge_Zone_Sud" xfId="1703" xr:uid="{00000000-0005-0000-0000-0000110B0000}"/>
    <cellStyle name="s_Financials_B_Actualisation provision contrat déficitaire SNCM 2010 V Def_B14_E2_2210_Bridge_Zone_Sud_Context" xfId="4617" xr:uid="{00000000-0005-0000-0000-0000120B0000}"/>
    <cellStyle name="s_Financials_B_Actualisation provision contrat déficitaire SNCM 2010 V Def_B14_E2_2210_Context" xfId="4616" xr:uid="{00000000-0005-0000-0000-0000130B0000}"/>
    <cellStyle name="s_Financials_B_Actualisation provision contrat déficitaire SNCM 2010 V Def_Bridge_Zone_Sud" xfId="1704" xr:uid="{00000000-0005-0000-0000-0000140B0000}"/>
    <cellStyle name="s_Financials_B_Actualisation provision contrat déficitaire SNCM 2010 V Def_Bridge_Zone_Sud_Context" xfId="4618" xr:uid="{00000000-0005-0000-0000-0000150B0000}"/>
    <cellStyle name="s_Financials_B_Actualisation provision contrat déficitaire SNCM 2010 V Def_CAPEM BY COUNTRY" xfId="3227" xr:uid="{00000000-0005-0000-0000-0000160B0000}"/>
    <cellStyle name="s_Financials_B_Actualisation provision contrat déficitaire SNCM 2010 V Def_CAPEM BY COUNTRY_Context" xfId="4619" xr:uid="{00000000-0005-0000-0000-0000170B0000}"/>
    <cellStyle name="s_Financials_B_Actualisation provision contrat déficitaire SNCM 2010 V Def_Context" xfId="3699" xr:uid="{00000000-0005-0000-0000-0000180B0000}"/>
    <cellStyle name="s_Financials_B_Actualisation provision contrat déficitaire SNCM 2010 V Def_Context_1" xfId="4615" xr:uid="{00000000-0005-0000-0000-0000190B0000}"/>
    <cellStyle name="s_Financials_B_Actualisation provision contrat déficitaire SNCM 2010 V Def_Context_Context" xfId="4620" xr:uid="{00000000-0005-0000-0000-00001A0B0000}"/>
    <cellStyle name="s_Financials_B_Actualisation provision contrat déficitaire SNCM 2010 V Def_Country_Top_Adj" xfId="2869" xr:uid="{00000000-0005-0000-0000-00001B0B0000}"/>
    <cellStyle name="s_Financials_B_Actualisation provision contrat déficitaire SNCM 2010 V Def_Country_Top_Adj 2020" xfId="3226" xr:uid="{00000000-0005-0000-0000-00001C0B0000}"/>
    <cellStyle name="s_Financials_B_Actualisation provision contrat déficitaire SNCM 2010 V Def_Cut off 2020-2021" xfId="4621" xr:uid="{00000000-0005-0000-0000-00001D0B0000}"/>
    <cellStyle name="s_Financials_B_Actualisation provision contrat déficitaire SNCM 2010 V Def_focus par entités CAFOPE2AMF" xfId="1705" xr:uid="{00000000-0005-0000-0000-00001E0B0000}"/>
    <cellStyle name="s_Financials_B_Actualisation provision contrat déficitaire SNCM 2010 V Def_focus par entités CAFOPE2AMF_Bridge_Zone_Sud" xfId="1706" xr:uid="{00000000-0005-0000-0000-00001F0B0000}"/>
    <cellStyle name="s_Financials_B_Actualisation provision contrat déficitaire SNCM 2010 V Def_focus par entités CAFOPE2AMF_Bridge_Zone_Sud_Context" xfId="4623" xr:uid="{00000000-0005-0000-0000-0000200B0000}"/>
    <cellStyle name="s_Financials_B_Actualisation provision contrat déficitaire SNCM 2010 V Def_focus par entités CAFOPE2AMF_Context" xfId="4622" xr:uid="{00000000-0005-0000-0000-0000210B0000}"/>
    <cellStyle name="s_Financials_B_Actualisation provision contrat déficitaire SNCM 2010 V Def_Maquette PLT" xfId="3228" xr:uid="{00000000-0005-0000-0000-0000220B0000}"/>
    <cellStyle name="s_Financials_B_Actualisation provision contrat déficitaire SNCM 2010 V Def_Maquette PLT_Context" xfId="4624" xr:uid="{00000000-0005-0000-0000-0000230B0000}"/>
    <cellStyle name="s_Financials_B_Actualisation provision contrat déficitaire SNCM 2010 V Def_Output" xfId="3700" xr:uid="{00000000-0005-0000-0000-0000240B0000}"/>
    <cellStyle name="s_Financials_B_Actualisation provision contrat déficitaire SNCM 2010 V Def_Output_Context" xfId="4625" xr:uid="{00000000-0005-0000-0000-0000250B0000}"/>
    <cellStyle name="s_Financials_B_Actualisation provision contrat déficitaire SNCM 2010 V Def_PAO-CAF-RESOP_04_13_pro_format_variante T1" xfId="1707" xr:uid="{00000000-0005-0000-0000-0000260B0000}"/>
    <cellStyle name="s_Financials_B_Actualisation provision contrat déficitaire SNCM 2010 V Def_PAO-CAF-RESOP_04_13_pro_format_variante T1_B14_E2_2210" xfId="1708" xr:uid="{00000000-0005-0000-0000-0000270B0000}"/>
    <cellStyle name="s_Financials_B_Actualisation provision contrat déficitaire SNCM 2010 V Def_PAO-CAF-RESOP_04_13_pro_format_variante T1_B14_E2_2210_Bridge_Zone_Sud" xfId="1709" xr:uid="{00000000-0005-0000-0000-0000280B0000}"/>
    <cellStyle name="s_Financials_B_Actualisation provision contrat déficitaire SNCM 2010 V Def_PAO-CAF-RESOP_04_13_pro_format_variante T1_B14_E2_2210_Bridge_Zone_Sud_Context" xfId="4628" xr:uid="{00000000-0005-0000-0000-0000290B0000}"/>
    <cellStyle name="s_Financials_B_Actualisation provision contrat déficitaire SNCM 2010 V Def_PAO-CAF-RESOP_04_13_pro_format_variante T1_B14_E2_2210_Context" xfId="4627" xr:uid="{00000000-0005-0000-0000-00002A0B0000}"/>
    <cellStyle name="s_Financials_B_Actualisation provision contrat déficitaire SNCM 2010 V Def_PAO-CAF-RESOP_04_13_pro_format_variante T1_Bridge_Zone_Sud" xfId="1710" xr:uid="{00000000-0005-0000-0000-00002B0B0000}"/>
    <cellStyle name="s_Financials_B_Actualisation provision contrat déficitaire SNCM 2010 V Def_PAO-CAF-RESOP_04_13_pro_format_variante T1_Bridge_Zone_Sud_Context" xfId="4629" xr:uid="{00000000-0005-0000-0000-00002C0B0000}"/>
    <cellStyle name="s_Financials_B_Actualisation provision contrat déficitaire SNCM 2010 V Def_PAO-CAF-RESOP_04_13_pro_format_variante T1_Context" xfId="4626" xr:uid="{00000000-0005-0000-0000-00002D0B0000}"/>
    <cellStyle name="s_Financials_B_Actualisation provision contrat déficitaire SNCM 2010 V Def_PAO-CAF-RESOP_06_13" xfId="1711" xr:uid="{00000000-0005-0000-0000-00002E0B0000}"/>
    <cellStyle name="s_Financials_B_Actualisation provision contrat déficitaire SNCM 2010 V Def_PAO-CAF-RESOP_06_13_B14_E2_2210" xfId="1712" xr:uid="{00000000-0005-0000-0000-00002F0B0000}"/>
    <cellStyle name="s_Financials_B_Actualisation provision contrat déficitaire SNCM 2010 V Def_PAO-CAF-RESOP_06_13_B14_E2_2210_Bridge_Zone_Sud" xfId="1713" xr:uid="{00000000-0005-0000-0000-0000300B0000}"/>
    <cellStyle name="s_Financials_B_Actualisation provision contrat déficitaire SNCM 2010 V Def_PAO-CAF-RESOP_06_13_B14_E2_2210_Bridge_Zone_Sud_Context" xfId="4632" xr:uid="{00000000-0005-0000-0000-0000310B0000}"/>
    <cellStyle name="s_Financials_B_Actualisation provision contrat déficitaire SNCM 2010 V Def_PAO-CAF-RESOP_06_13_B14_E2_2210_Context" xfId="4631" xr:uid="{00000000-0005-0000-0000-0000320B0000}"/>
    <cellStyle name="s_Financials_B_Actualisation provision contrat déficitaire SNCM 2010 V Def_PAO-CAF-RESOP_06_13_Bridge_Zone_Sud" xfId="1714" xr:uid="{00000000-0005-0000-0000-0000330B0000}"/>
    <cellStyle name="s_Financials_B_Actualisation provision contrat déficitaire SNCM 2010 V Def_PAO-CAF-RESOP_06_13_Bridge_Zone_Sud_Context" xfId="4633" xr:uid="{00000000-0005-0000-0000-0000340B0000}"/>
    <cellStyle name="s_Financials_B_Actualisation provision contrat déficitaire SNCM 2010 V Def_PAO-CAF-RESOP_06_13_Context" xfId="4630" xr:uid="{00000000-0005-0000-0000-0000350B0000}"/>
    <cellStyle name="s_Financials_B_Actualisation provision contrat déficitaire SNCM 2010 V Def_PAO-CAF-RESOP_08_13" xfId="1715" xr:uid="{00000000-0005-0000-0000-0000360B0000}"/>
    <cellStyle name="s_Financials_B_Actualisation provision contrat déficitaire SNCM 2010 V Def_PAO-CAF-RESOP_08_13_B14_E2_2210" xfId="1716" xr:uid="{00000000-0005-0000-0000-0000370B0000}"/>
    <cellStyle name="s_Financials_B_Actualisation provision contrat déficitaire SNCM 2010 V Def_PAO-CAF-RESOP_08_13_B14_E2_2210_Bridge_Zone_Sud" xfId="1717" xr:uid="{00000000-0005-0000-0000-0000380B0000}"/>
    <cellStyle name="s_Financials_B_Actualisation provision contrat déficitaire SNCM 2010 V Def_PAO-CAF-RESOP_08_13_B14_E2_2210_Bridge_Zone_Sud_Context" xfId="4636" xr:uid="{00000000-0005-0000-0000-0000390B0000}"/>
    <cellStyle name="s_Financials_B_Actualisation provision contrat déficitaire SNCM 2010 V Def_PAO-CAF-RESOP_08_13_B14_E2_2210_Context" xfId="4635" xr:uid="{00000000-0005-0000-0000-00003A0B0000}"/>
    <cellStyle name="s_Financials_B_Actualisation provision contrat déficitaire SNCM 2010 V Def_PAO-CAF-RESOP_08_13_Bridge_Zone_Sud" xfId="1718" xr:uid="{00000000-0005-0000-0000-00003B0B0000}"/>
    <cellStyle name="s_Financials_B_Actualisation provision contrat déficitaire SNCM 2010 V Def_PAO-CAF-RESOP_08_13_Bridge_Zone_Sud_Context" xfId="4637" xr:uid="{00000000-0005-0000-0000-00003C0B0000}"/>
    <cellStyle name="s_Financials_B_Actualisation provision contrat déficitaire SNCM 2010 V Def_PAO-CAF-RESOP_08_13_Context" xfId="4634" xr:uid="{00000000-0005-0000-0000-00003D0B0000}"/>
    <cellStyle name="s_Financials_B_Actualisation provision contrat déficitaire SNCM 2010 V Def_PAO-CAF-RESOP_09_13" xfId="1719" xr:uid="{00000000-0005-0000-0000-00003E0B0000}"/>
    <cellStyle name="s_Financials_B_Actualisation provision contrat déficitaire SNCM 2010 V Def_PAO-CAF-RESOP_09_13_Bridge_Zone_Sud" xfId="1720" xr:uid="{00000000-0005-0000-0000-00003F0B0000}"/>
    <cellStyle name="s_Financials_B_Actualisation provision contrat déficitaire SNCM 2010 V Def_PAO-CAF-RESOP_09_13_Bridge_Zone_Sud_Context" xfId="4639" xr:uid="{00000000-0005-0000-0000-0000400B0000}"/>
    <cellStyle name="s_Financials_B_Actualisation provision contrat déficitaire SNCM 2010 V Def_PAO-CAF-RESOP_09_13_Context" xfId="4638" xr:uid="{00000000-0005-0000-0000-0000410B0000}"/>
    <cellStyle name="s_Financials_B_Actualisation provision contrat déficitaire SNCM 2010 V Def_PAO-CAF-RESOP_09_2013_Zone_IDF (version 2)" xfId="1721" xr:uid="{00000000-0005-0000-0000-0000420B0000}"/>
    <cellStyle name="s_Financials_B_Actualisation provision contrat déficitaire SNCM 2010 V Def_PAO-CAF-RESOP_09_2013_Zone_IDF (version 2)_Context" xfId="4640" xr:uid="{00000000-0005-0000-0000-0000430B0000}"/>
    <cellStyle name="s_Financials_B_Actualisation provision contrat déficitaire SNCM 2010 V Def_PAO-CAF-RESOP_10_12" xfId="1722" xr:uid="{00000000-0005-0000-0000-0000440B0000}"/>
    <cellStyle name="s_Financials_B_Actualisation provision contrat déficitaire SNCM 2010 V Def_PAO-CAF-RESOP_10_12_Bridge_Zone_Sud" xfId="1723" xr:uid="{00000000-0005-0000-0000-0000450B0000}"/>
    <cellStyle name="s_Financials_B_Actualisation provision contrat déficitaire SNCM 2010 V Def_PAO-CAF-RESOP_10_12_Bridge_Zone_Sud_Context" xfId="4642" xr:uid="{00000000-0005-0000-0000-0000460B0000}"/>
    <cellStyle name="s_Financials_B_Actualisation provision contrat déficitaire SNCM 2010 V Def_PAO-CAF-RESOP_10_12_Context" xfId="4641" xr:uid="{00000000-0005-0000-0000-0000470B0000}"/>
    <cellStyle name="s_Financials_B_Actualisation provision contrat déficitaire SNCM 2010 V Def_PAO-CAF-RESOP_10_12_focus par entités CAFOP" xfId="1724" xr:uid="{00000000-0005-0000-0000-0000480B0000}"/>
    <cellStyle name="s_Financials_B_Actualisation provision contrat déficitaire SNCM 2010 V Def_PAO-CAF-RESOP_10_12_focus par entités CAFOP_Bridge_Zone_Sud" xfId="1725" xr:uid="{00000000-0005-0000-0000-0000490B0000}"/>
    <cellStyle name="s_Financials_B_Actualisation provision contrat déficitaire SNCM 2010 V Def_PAO-CAF-RESOP_10_12_focus par entités CAFOP_Bridge_Zone_Sud_Context" xfId="4644" xr:uid="{00000000-0005-0000-0000-00004A0B0000}"/>
    <cellStyle name="s_Financials_B_Actualisation provision contrat déficitaire SNCM 2010 V Def_PAO-CAF-RESOP_10_12_focus par entités CAFOP_Context" xfId="4643" xr:uid="{00000000-0005-0000-0000-00004B0B0000}"/>
    <cellStyle name="s_Financials_B_Actualisation provision contrat déficitaire SNCM 2010 V Def_PAO-CAF-RESOP_11_13" xfId="1726" xr:uid="{00000000-0005-0000-0000-00004C0B0000}"/>
    <cellStyle name="s_Financials_B_Actualisation provision contrat déficitaire SNCM 2010 V Def_PAO-CAF-RESOP_11_13_Context" xfId="4645" xr:uid="{00000000-0005-0000-0000-00004D0B0000}"/>
    <cellStyle name="s_Financials_B_Actualisation provision contrat déficitaire SNCM 2010 V Def_PAO-CAF-RESOP_B13" xfId="1727" xr:uid="{00000000-0005-0000-0000-00004E0B0000}"/>
    <cellStyle name="s_Financials_B_Actualisation provision contrat déficitaire SNCM 2010 V Def_PAO-CAF-RESOP_B13_Bridge_Zone_Sud" xfId="1728" xr:uid="{00000000-0005-0000-0000-00004F0B0000}"/>
    <cellStyle name="s_Financials_B_Actualisation provision contrat déficitaire SNCM 2010 V Def_PAO-CAF-RESOP_B13_Bridge_Zone_Sud_Context" xfId="4647" xr:uid="{00000000-0005-0000-0000-0000500B0000}"/>
    <cellStyle name="s_Financials_B_Actualisation provision contrat déficitaire SNCM 2010 V Def_PAO-CAF-RESOP_B13_Context" xfId="4646" xr:uid="{00000000-0005-0000-0000-0000510B0000}"/>
    <cellStyle name="s_Financials_B_Actualisation provision contrat déficitaire SNCM 2010 V Def_PAO-CAF-RESOP_B13_focus par entités CAFOP" xfId="1729" xr:uid="{00000000-0005-0000-0000-0000520B0000}"/>
    <cellStyle name="s_Financials_B_Actualisation provision contrat déficitaire SNCM 2010 V Def_PAO-CAF-RESOP_B13_focus par entités CAFOP_Bridge_Zone_Sud" xfId="1730" xr:uid="{00000000-0005-0000-0000-0000530B0000}"/>
    <cellStyle name="s_Financials_B_Actualisation provision contrat déficitaire SNCM 2010 V Def_PAO-CAF-RESOP_B13_focus par entités CAFOP_Bridge_Zone_Sud_Context" xfId="4649" xr:uid="{00000000-0005-0000-0000-0000540B0000}"/>
    <cellStyle name="s_Financials_B_Actualisation provision contrat déficitaire SNCM 2010 V Def_PAO-CAF-RESOP_B13_focus par entités CAFOP_Context" xfId="4648" xr:uid="{00000000-0005-0000-0000-0000550B0000}"/>
    <cellStyle name="s_Financials_B_Actualisation provision contrat déficitaire SNCM 2010 V Def_PAO-CAF-RESOP_B2014" xfId="1731" xr:uid="{00000000-0005-0000-0000-0000560B0000}"/>
    <cellStyle name="s_Financials_B_Actualisation provision contrat déficitaire SNCM 2010 V Def_PAO-CAF-RESOP_B2014_Bridge_Zone_Sud" xfId="1732" xr:uid="{00000000-0005-0000-0000-0000570B0000}"/>
    <cellStyle name="s_Financials_B_Actualisation provision contrat déficitaire SNCM 2010 V Def_PAO-CAF-RESOP_B2014_Bridge_Zone_Sud_Context" xfId="4651" xr:uid="{00000000-0005-0000-0000-0000580B0000}"/>
    <cellStyle name="s_Financials_B_Actualisation provision contrat déficitaire SNCM 2010 V Def_PAO-CAF-RESOP_B2014_Context" xfId="4650" xr:uid="{00000000-0005-0000-0000-0000590B0000}"/>
    <cellStyle name="s_Financials_B_Actualisation provision contrat déficitaire SNCM 2010 V Def_PAO-CAF-RESOP_B2014_v2" xfId="1733" xr:uid="{00000000-0005-0000-0000-00005A0B0000}"/>
    <cellStyle name="s_Financials_B_Actualisation provision contrat déficitaire SNCM 2010 V Def_PAO-CAF-RESOP_B2014_v2_Context" xfId="4652" xr:uid="{00000000-0005-0000-0000-00005B0B0000}"/>
    <cellStyle name="s_Financials_B_Actualisation provision contrat déficitaire SNCM 2010 V Def_PAO-CAF-RESOP_E2_13" xfId="1734" xr:uid="{00000000-0005-0000-0000-00005C0B0000}"/>
    <cellStyle name="s_Financials_B_Actualisation provision contrat déficitaire SNCM 2010 V Def_PAO-CAF-RESOP_E2_13_B14_E2_2210" xfId="1735" xr:uid="{00000000-0005-0000-0000-00005D0B0000}"/>
    <cellStyle name="s_Financials_B_Actualisation provision contrat déficitaire SNCM 2010 V Def_PAO-CAF-RESOP_E2_13_B14_E2_2210_Bridge_Zone_Sud" xfId="1736" xr:uid="{00000000-0005-0000-0000-00005E0B0000}"/>
    <cellStyle name="s_Financials_B_Actualisation provision contrat déficitaire SNCM 2010 V Def_PAO-CAF-RESOP_E2_13_B14_E2_2210_Bridge_Zone_Sud_Context" xfId="4655" xr:uid="{00000000-0005-0000-0000-00005F0B0000}"/>
    <cellStyle name="s_Financials_B_Actualisation provision contrat déficitaire SNCM 2010 V Def_PAO-CAF-RESOP_E2_13_B14_E2_2210_Context" xfId="4654" xr:uid="{00000000-0005-0000-0000-0000600B0000}"/>
    <cellStyle name="s_Financials_B_Actualisation provision contrat déficitaire SNCM 2010 V Def_PAO-CAF-RESOP_E2_13_Bridge_Zone_Sud" xfId="1737" xr:uid="{00000000-0005-0000-0000-0000610B0000}"/>
    <cellStyle name="s_Financials_B_Actualisation provision contrat déficitaire SNCM 2010 V Def_PAO-CAF-RESOP_E2_13_Bridge_Zone_Sud_Context" xfId="4656" xr:uid="{00000000-0005-0000-0000-0000620B0000}"/>
    <cellStyle name="s_Financials_B_Actualisation provision contrat déficitaire SNCM 2010 V Def_PAO-CAF-RESOP_E2_13_Context" xfId="4653" xr:uid="{00000000-0005-0000-0000-0000630B0000}"/>
    <cellStyle name="s_Financials_B_Actualisation provision contrat déficitaire SNCM 2010 V Def_PAO-CAF-RESOP_E2_2013_03_10_19H" xfId="1738" xr:uid="{00000000-0005-0000-0000-0000640B0000}"/>
    <cellStyle name="s_Financials_B_Actualisation provision contrat déficitaire SNCM 2010 V Def_PAO-CAF-RESOP_E2_2013_03_10_19H_Bridge_Zone_Sud" xfId="1739" xr:uid="{00000000-0005-0000-0000-0000650B0000}"/>
    <cellStyle name="s_Financials_B_Actualisation provision contrat déficitaire SNCM 2010 V Def_PAO-CAF-RESOP_E2_2013_03_10_19H_Bridge_Zone_Sud_Context" xfId="4658" xr:uid="{00000000-0005-0000-0000-0000660B0000}"/>
    <cellStyle name="s_Financials_B_Actualisation provision contrat déficitaire SNCM 2010 V Def_PAO-CAF-RESOP_E2_2013_03_10_19H_Context" xfId="4657" xr:uid="{00000000-0005-0000-0000-0000670B0000}"/>
    <cellStyle name="s_Financials_B_Actualisation provision contrat déficitaire SNCM 2010 V Def_PPA" xfId="3229" xr:uid="{00000000-0005-0000-0000-0000680B0000}"/>
    <cellStyle name="s_Financials_B_Actualisation provision contrat déficitaire SNCM 2010 V Def_PPA_Context" xfId="4659" xr:uid="{00000000-0005-0000-0000-0000690B0000}"/>
    <cellStyle name="s_Financials_B_Actualisation provision contrat déficitaire SNCM 2010 V Def_RESOP bef CICE&amp;PPA&amp;RepartHO" xfId="3230" xr:uid="{00000000-0005-0000-0000-00006A0B0000}"/>
    <cellStyle name="s_Financials_B_Actualisation provision contrat déficitaire SNCM 2010 V Def_RESOP bef CICE&amp;PPA&amp;RepartHO_Context" xfId="4660" xr:uid="{00000000-0005-0000-0000-00006B0B0000}"/>
    <cellStyle name="s_Financials_B_Actualisation provision contrat déficitaire SNCM 2010 V Def_Synthèse_Présentation_conso_retraitée" xfId="1740" xr:uid="{00000000-0005-0000-0000-00006C0B0000}"/>
    <cellStyle name="s_Financials_B_Actualisation provision contrat déficitaire SNCM 2010 V Def_Synthèse_Présentation_conso_retraitée_Context" xfId="4661" xr:uid="{00000000-0005-0000-0000-00006D0B0000}"/>
    <cellStyle name="s_Financials_B_Actualisation provision contrat déficitaire SNCM 2011 V3 30 05 2011" xfId="343" xr:uid="{00000000-0005-0000-0000-00006E0B0000}"/>
    <cellStyle name="s_Financials_B_Actualisation provision contrat déficitaire SNCM 2011 V3 30 05 2011_B14_E2_2210" xfId="1741" xr:uid="{00000000-0005-0000-0000-00006F0B0000}"/>
    <cellStyle name="s_Financials_B_Actualisation provision contrat déficitaire SNCM 2011 V3 30 05 2011_B14_E2_2210_Bridge_Zone_Sud" xfId="1742" xr:uid="{00000000-0005-0000-0000-0000700B0000}"/>
    <cellStyle name="s_Financials_B_Actualisation provision contrat déficitaire SNCM 2011 V3 30 05 2011_B14_E2_2210_Bridge_Zone_Sud_Context" xfId="4664" xr:uid="{00000000-0005-0000-0000-0000710B0000}"/>
    <cellStyle name="s_Financials_B_Actualisation provision contrat déficitaire SNCM 2011 V3 30 05 2011_B14_E2_2210_Context" xfId="4663" xr:uid="{00000000-0005-0000-0000-0000720B0000}"/>
    <cellStyle name="s_Financials_B_Actualisation provision contrat déficitaire SNCM 2011 V3 30 05 2011_Bridge_Zone_Sud" xfId="1743" xr:uid="{00000000-0005-0000-0000-0000730B0000}"/>
    <cellStyle name="s_Financials_B_Actualisation provision contrat déficitaire SNCM 2011 V3 30 05 2011_Bridge_Zone_Sud_Context" xfId="4665" xr:uid="{00000000-0005-0000-0000-0000740B0000}"/>
    <cellStyle name="s_Financials_B_Actualisation provision contrat déficitaire SNCM 2011 V3 30 05 2011_CAPEM BY COUNTRY" xfId="3232" xr:uid="{00000000-0005-0000-0000-0000750B0000}"/>
    <cellStyle name="s_Financials_B_Actualisation provision contrat déficitaire SNCM 2011 V3 30 05 2011_CAPEM BY COUNTRY_Context" xfId="4666" xr:uid="{00000000-0005-0000-0000-0000760B0000}"/>
    <cellStyle name="s_Financials_B_Actualisation provision contrat déficitaire SNCM 2011 V3 30 05 2011_Context" xfId="3701" xr:uid="{00000000-0005-0000-0000-0000770B0000}"/>
    <cellStyle name="s_Financials_B_Actualisation provision contrat déficitaire SNCM 2011 V3 30 05 2011_Context_1" xfId="4662" xr:uid="{00000000-0005-0000-0000-0000780B0000}"/>
    <cellStyle name="s_Financials_B_Actualisation provision contrat déficitaire SNCM 2011 V3 30 05 2011_Context_Context" xfId="4667" xr:uid="{00000000-0005-0000-0000-0000790B0000}"/>
    <cellStyle name="s_Financials_B_Actualisation provision contrat déficitaire SNCM 2011 V3 30 05 2011_Country_Top_Adj" xfId="2870" xr:uid="{00000000-0005-0000-0000-00007A0B0000}"/>
    <cellStyle name="s_Financials_B_Actualisation provision contrat déficitaire SNCM 2011 V3 30 05 2011_Country_Top_Adj 2020" xfId="3231" xr:uid="{00000000-0005-0000-0000-00007B0B0000}"/>
    <cellStyle name="s_Financials_B_Actualisation provision contrat déficitaire SNCM 2011 V3 30 05 2011_Cut off 2020-2021" xfId="4668" xr:uid="{00000000-0005-0000-0000-00007C0B0000}"/>
    <cellStyle name="s_Financials_B_Actualisation provision contrat déficitaire SNCM 2011 V3 30 05 2011_focus par entités CAFOPE2AMF" xfId="1744" xr:uid="{00000000-0005-0000-0000-00007D0B0000}"/>
    <cellStyle name="s_Financials_B_Actualisation provision contrat déficitaire SNCM 2011 V3 30 05 2011_focus par entités CAFOPE2AMF_Bridge_Zone_Sud" xfId="1745" xr:uid="{00000000-0005-0000-0000-00007E0B0000}"/>
    <cellStyle name="s_Financials_B_Actualisation provision contrat déficitaire SNCM 2011 V3 30 05 2011_focus par entités CAFOPE2AMF_Bridge_Zone_Sud_Context" xfId="4670" xr:uid="{00000000-0005-0000-0000-00007F0B0000}"/>
    <cellStyle name="s_Financials_B_Actualisation provision contrat déficitaire SNCM 2011 V3 30 05 2011_focus par entités CAFOPE2AMF_Context" xfId="4669" xr:uid="{00000000-0005-0000-0000-0000800B0000}"/>
    <cellStyle name="s_Financials_B_Actualisation provision contrat déficitaire SNCM 2011 V3 30 05 2011_Maquette PLT" xfId="3233" xr:uid="{00000000-0005-0000-0000-0000810B0000}"/>
    <cellStyle name="s_Financials_B_Actualisation provision contrat déficitaire SNCM 2011 V3 30 05 2011_Maquette PLT_Context" xfId="4671" xr:uid="{00000000-0005-0000-0000-0000820B0000}"/>
    <cellStyle name="s_Financials_B_Actualisation provision contrat déficitaire SNCM 2011 V3 30 05 2011_Output" xfId="3702" xr:uid="{00000000-0005-0000-0000-0000830B0000}"/>
    <cellStyle name="s_Financials_B_Actualisation provision contrat déficitaire SNCM 2011 V3 30 05 2011_Output_Context" xfId="4672" xr:uid="{00000000-0005-0000-0000-0000840B0000}"/>
    <cellStyle name="s_Financials_B_Actualisation provision contrat déficitaire SNCM 2011 V3 30 05 2011_PAO-CAF-RESOP_04_13_pro_format_variante T1" xfId="1746" xr:uid="{00000000-0005-0000-0000-0000850B0000}"/>
    <cellStyle name="s_Financials_B_Actualisation provision contrat déficitaire SNCM 2011 V3 30 05 2011_PAO-CAF-RESOP_04_13_pro_format_variante T1_B14_E2_2210" xfId="1747" xr:uid="{00000000-0005-0000-0000-0000860B0000}"/>
    <cellStyle name="s_Financials_B_Actualisation provision contrat déficitaire SNCM 2011 V3 30 05 2011_PAO-CAF-RESOP_04_13_pro_format_variante T1_B14_E2_2210_Bridge_Zone_Sud" xfId="1748" xr:uid="{00000000-0005-0000-0000-0000870B0000}"/>
    <cellStyle name="s_Financials_B_Actualisation provision contrat déficitaire SNCM 2011 V3 30 05 2011_PAO-CAF-RESOP_04_13_pro_format_variante T1_B14_E2_2210_Bridge_Zone_Sud_Context" xfId="4675" xr:uid="{00000000-0005-0000-0000-0000880B0000}"/>
    <cellStyle name="s_Financials_B_Actualisation provision contrat déficitaire SNCM 2011 V3 30 05 2011_PAO-CAF-RESOP_04_13_pro_format_variante T1_B14_E2_2210_Context" xfId="4674" xr:uid="{00000000-0005-0000-0000-0000890B0000}"/>
    <cellStyle name="s_Financials_B_Actualisation provision contrat déficitaire SNCM 2011 V3 30 05 2011_PAO-CAF-RESOP_04_13_pro_format_variante T1_Bridge_Zone_Sud" xfId="1749" xr:uid="{00000000-0005-0000-0000-00008A0B0000}"/>
    <cellStyle name="s_Financials_B_Actualisation provision contrat déficitaire SNCM 2011 V3 30 05 2011_PAO-CAF-RESOP_04_13_pro_format_variante T1_Bridge_Zone_Sud_Context" xfId="4676" xr:uid="{00000000-0005-0000-0000-00008B0B0000}"/>
    <cellStyle name="s_Financials_B_Actualisation provision contrat déficitaire SNCM 2011 V3 30 05 2011_PAO-CAF-RESOP_04_13_pro_format_variante T1_Context" xfId="4673" xr:uid="{00000000-0005-0000-0000-00008C0B0000}"/>
    <cellStyle name="s_Financials_B_Actualisation provision contrat déficitaire SNCM 2011 V3 30 05 2011_PAO-CAF-RESOP_06_13" xfId="1750" xr:uid="{00000000-0005-0000-0000-00008D0B0000}"/>
    <cellStyle name="s_Financials_B_Actualisation provision contrat déficitaire SNCM 2011 V3 30 05 2011_PAO-CAF-RESOP_06_13_B14_E2_2210" xfId="1751" xr:uid="{00000000-0005-0000-0000-00008E0B0000}"/>
    <cellStyle name="s_Financials_B_Actualisation provision contrat déficitaire SNCM 2011 V3 30 05 2011_PAO-CAF-RESOP_06_13_B14_E2_2210_Bridge_Zone_Sud" xfId="1752" xr:uid="{00000000-0005-0000-0000-00008F0B0000}"/>
    <cellStyle name="s_Financials_B_Actualisation provision contrat déficitaire SNCM 2011 V3 30 05 2011_PAO-CAF-RESOP_06_13_B14_E2_2210_Bridge_Zone_Sud_Context" xfId="4679" xr:uid="{00000000-0005-0000-0000-0000900B0000}"/>
    <cellStyle name="s_Financials_B_Actualisation provision contrat déficitaire SNCM 2011 V3 30 05 2011_PAO-CAF-RESOP_06_13_B14_E2_2210_Context" xfId="4678" xr:uid="{00000000-0005-0000-0000-0000910B0000}"/>
    <cellStyle name="s_Financials_B_Actualisation provision contrat déficitaire SNCM 2011 V3 30 05 2011_PAO-CAF-RESOP_06_13_Bridge_Zone_Sud" xfId="1753" xr:uid="{00000000-0005-0000-0000-0000920B0000}"/>
    <cellStyle name="s_Financials_B_Actualisation provision contrat déficitaire SNCM 2011 V3 30 05 2011_PAO-CAF-RESOP_06_13_Bridge_Zone_Sud_Context" xfId="4680" xr:uid="{00000000-0005-0000-0000-0000930B0000}"/>
    <cellStyle name="s_Financials_B_Actualisation provision contrat déficitaire SNCM 2011 V3 30 05 2011_PAO-CAF-RESOP_06_13_Context" xfId="4677" xr:uid="{00000000-0005-0000-0000-0000940B0000}"/>
    <cellStyle name="s_Financials_B_Actualisation provision contrat déficitaire SNCM 2011 V3 30 05 2011_PAO-CAF-RESOP_08_13" xfId="1754" xr:uid="{00000000-0005-0000-0000-0000950B0000}"/>
    <cellStyle name="s_Financials_B_Actualisation provision contrat déficitaire SNCM 2011 V3 30 05 2011_PAO-CAF-RESOP_08_13_B14_E2_2210" xfId="1755" xr:uid="{00000000-0005-0000-0000-0000960B0000}"/>
    <cellStyle name="s_Financials_B_Actualisation provision contrat déficitaire SNCM 2011 V3 30 05 2011_PAO-CAF-RESOP_08_13_B14_E2_2210_Bridge_Zone_Sud" xfId="1756" xr:uid="{00000000-0005-0000-0000-0000970B0000}"/>
    <cellStyle name="s_Financials_B_Actualisation provision contrat déficitaire SNCM 2011 V3 30 05 2011_PAO-CAF-RESOP_08_13_B14_E2_2210_Bridge_Zone_Sud_Context" xfId="4683" xr:uid="{00000000-0005-0000-0000-0000980B0000}"/>
    <cellStyle name="s_Financials_B_Actualisation provision contrat déficitaire SNCM 2011 V3 30 05 2011_PAO-CAF-RESOP_08_13_B14_E2_2210_Context" xfId="4682" xr:uid="{00000000-0005-0000-0000-0000990B0000}"/>
    <cellStyle name="s_Financials_B_Actualisation provision contrat déficitaire SNCM 2011 V3 30 05 2011_PAO-CAF-RESOP_08_13_Bridge_Zone_Sud" xfId="1757" xr:uid="{00000000-0005-0000-0000-00009A0B0000}"/>
    <cellStyle name="s_Financials_B_Actualisation provision contrat déficitaire SNCM 2011 V3 30 05 2011_PAO-CAF-RESOP_08_13_Bridge_Zone_Sud_Context" xfId="4684" xr:uid="{00000000-0005-0000-0000-00009B0B0000}"/>
    <cellStyle name="s_Financials_B_Actualisation provision contrat déficitaire SNCM 2011 V3 30 05 2011_PAO-CAF-RESOP_08_13_Context" xfId="4681" xr:uid="{00000000-0005-0000-0000-00009C0B0000}"/>
    <cellStyle name="s_Financials_B_Actualisation provision contrat déficitaire SNCM 2011 V3 30 05 2011_PAO-CAF-RESOP_09_13" xfId="1758" xr:uid="{00000000-0005-0000-0000-00009D0B0000}"/>
    <cellStyle name="s_Financials_B_Actualisation provision contrat déficitaire SNCM 2011 V3 30 05 2011_PAO-CAF-RESOP_09_13_Bridge_Zone_Sud" xfId="1759" xr:uid="{00000000-0005-0000-0000-00009E0B0000}"/>
    <cellStyle name="s_Financials_B_Actualisation provision contrat déficitaire SNCM 2011 V3 30 05 2011_PAO-CAF-RESOP_09_13_Bridge_Zone_Sud_Context" xfId="4686" xr:uid="{00000000-0005-0000-0000-00009F0B0000}"/>
    <cellStyle name="s_Financials_B_Actualisation provision contrat déficitaire SNCM 2011 V3 30 05 2011_PAO-CAF-RESOP_09_13_Context" xfId="4685" xr:uid="{00000000-0005-0000-0000-0000A00B0000}"/>
    <cellStyle name="s_Financials_B_Actualisation provision contrat déficitaire SNCM 2011 V3 30 05 2011_PAO-CAF-RESOP_09_2013_Zone_IDF (version 2)" xfId="1760" xr:uid="{00000000-0005-0000-0000-0000A10B0000}"/>
    <cellStyle name="s_Financials_B_Actualisation provision contrat déficitaire SNCM 2011 V3 30 05 2011_PAO-CAF-RESOP_09_2013_Zone_IDF (version 2)_Context" xfId="4687" xr:uid="{00000000-0005-0000-0000-0000A20B0000}"/>
    <cellStyle name="s_Financials_B_Actualisation provision contrat déficitaire SNCM 2011 V3 30 05 2011_PAO-CAF-RESOP_10_12" xfId="1761" xr:uid="{00000000-0005-0000-0000-0000A30B0000}"/>
    <cellStyle name="s_Financials_B_Actualisation provision contrat déficitaire SNCM 2011 V3 30 05 2011_PAO-CAF-RESOP_10_12_Bridge_Zone_Sud" xfId="1762" xr:uid="{00000000-0005-0000-0000-0000A40B0000}"/>
    <cellStyle name="s_Financials_B_Actualisation provision contrat déficitaire SNCM 2011 V3 30 05 2011_PAO-CAF-RESOP_10_12_Bridge_Zone_Sud_Context" xfId="4689" xr:uid="{00000000-0005-0000-0000-0000A50B0000}"/>
    <cellStyle name="s_Financials_B_Actualisation provision contrat déficitaire SNCM 2011 V3 30 05 2011_PAO-CAF-RESOP_10_12_Context" xfId="4688" xr:uid="{00000000-0005-0000-0000-0000A60B0000}"/>
    <cellStyle name="s_Financials_B_Actualisation provision contrat déficitaire SNCM 2011 V3 30 05 2011_PAO-CAF-RESOP_10_12_focus par entités CAFOP" xfId="1763" xr:uid="{00000000-0005-0000-0000-0000A70B0000}"/>
    <cellStyle name="s_Financials_B_Actualisation provision contrat déficitaire SNCM 2011 V3 30 05 2011_PAO-CAF-RESOP_10_12_focus par entités CAFOP_Bridge_Zone_Sud" xfId="1764" xr:uid="{00000000-0005-0000-0000-0000A80B0000}"/>
    <cellStyle name="s_Financials_B_Actualisation provision contrat déficitaire SNCM 2011 V3 30 05 2011_PAO-CAF-RESOP_10_12_focus par entités CAFOP_Bridge_Zone_Sud_Context" xfId="4691" xr:uid="{00000000-0005-0000-0000-0000A90B0000}"/>
    <cellStyle name="s_Financials_B_Actualisation provision contrat déficitaire SNCM 2011 V3 30 05 2011_PAO-CAF-RESOP_10_12_focus par entités CAFOP_Context" xfId="4690" xr:uid="{00000000-0005-0000-0000-0000AA0B0000}"/>
    <cellStyle name="s_Financials_B_Actualisation provision contrat déficitaire SNCM 2011 V3 30 05 2011_PAO-CAF-RESOP_11_13" xfId="1765" xr:uid="{00000000-0005-0000-0000-0000AB0B0000}"/>
    <cellStyle name="s_Financials_B_Actualisation provision contrat déficitaire SNCM 2011 V3 30 05 2011_PAO-CAF-RESOP_11_13_Context" xfId="4692" xr:uid="{00000000-0005-0000-0000-0000AC0B0000}"/>
    <cellStyle name="s_Financials_B_Actualisation provision contrat déficitaire SNCM 2011 V3 30 05 2011_PAO-CAF-RESOP_B13" xfId="1766" xr:uid="{00000000-0005-0000-0000-0000AD0B0000}"/>
    <cellStyle name="s_Financials_B_Actualisation provision contrat déficitaire SNCM 2011 V3 30 05 2011_PAO-CAF-RESOP_B13_Bridge_Zone_Sud" xfId="1767" xr:uid="{00000000-0005-0000-0000-0000AE0B0000}"/>
    <cellStyle name="s_Financials_B_Actualisation provision contrat déficitaire SNCM 2011 V3 30 05 2011_PAO-CAF-RESOP_B13_Bridge_Zone_Sud_Context" xfId="4694" xr:uid="{00000000-0005-0000-0000-0000AF0B0000}"/>
    <cellStyle name="s_Financials_B_Actualisation provision contrat déficitaire SNCM 2011 V3 30 05 2011_PAO-CAF-RESOP_B13_Context" xfId="4693" xr:uid="{00000000-0005-0000-0000-0000B00B0000}"/>
    <cellStyle name="s_Financials_B_Actualisation provision contrat déficitaire SNCM 2011 V3 30 05 2011_PAO-CAF-RESOP_B13_focus par entités CAFOP" xfId="1768" xr:uid="{00000000-0005-0000-0000-0000B10B0000}"/>
    <cellStyle name="s_Financials_B_Actualisation provision contrat déficitaire SNCM 2011 V3 30 05 2011_PAO-CAF-RESOP_B13_focus par entités CAFOP_Bridge_Zone_Sud" xfId="1769" xr:uid="{00000000-0005-0000-0000-0000B20B0000}"/>
    <cellStyle name="s_Financials_B_Actualisation provision contrat déficitaire SNCM 2011 V3 30 05 2011_PAO-CAF-RESOP_B13_focus par entités CAFOP_Bridge_Zone_Sud_Context" xfId="4696" xr:uid="{00000000-0005-0000-0000-0000B30B0000}"/>
    <cellStyle name="s_Financials_B_Actualisation provision contrat déficitaire SNCM 2011 V3 30 05 2011_PAO-CAF-RESOP_B13_focus par entités CAFOP_Context" xfId="4695" xr:uid="{00000000-0005-0000-0000-0000B40B0000}"/>
    <cellStyle name="s_Financials_B_Actualisation provision contrat déficitaire SNCM 2011 V3 30 05 2011_PAO-CAF-RESOP_B2014" xfId="1770" xr:uid="{00000000-0005-0000-0000-0000B50B0000}"/>
    <cellStyle name="s_Financials_B_Actualisation provision contrat déficitaire SNCM 2011 V3 30 05 2011_PAO-CAF-RESOP_B2014_Bridge_Zone_Sud" xfId="1771" xr:uid="{00000000-0005-0000-0000-0000B60B0000}"/>
    <cellStyle name="s_Financials_B_Actualisation provision contrat déficitaire SNCM 2011 V3 30 05 2011_PAO-CAF-RESOP_B2014_Bridge_Zone_Sud_Context" xfId="4698" xr:uid="{00000000-0005-0000-0000-0000B70B0000}"/>
    <cellStyle name="s_Financials_B_Actualisation provision contrat déficitaire SNCM 2011 V3 30 05 2011_PAO-CAF-RESOP_B2014_Context" xfId="4697" xr:uid="{00000000-0005-0000-0000-0000B80B0000}"/>
    <cellStyle name="s_Financials_B_Actualisation provision contrat déficitaire SNCM 2011 V3 30 05 2011_PAO-CAF-RESOP_B2014_v2" xfId="1772" xr:uid="{00000000-0005-0000-0000-0000B90B0000}"/>
    <cellStyle name="s_Financials_B_Actualisation provision contrat déficitaire SNCM 2011 V3 30 05 2011_PAO-CAF-RESOP_B2014_v2_Context" xfId="4699" xr:uid="{00000000-0005-0000-0000-0000BA0B0000}"/>
    <cellStyle name="s_Financials_B_Actualisation provision contrat déficitaire SNCM 2011 V3 30 05 2011_PAO-CAF-RESOP_E2_13" xfId="1773" xr:uid="{00000000-0005-0000-0000-0000BB0B0000}"/>
    <cellStyle name="s_Financials_B_Actualisation provision contrat déficitaire SNCM 2011 V3 30 05 2011_PAO-CAF-RESOP_E2_13_B14_E2_2210" xfId="1774" xr:uid="{00000000-0005-0000-0000-0000BC0B0000}"/>
    <cellStyle name="s_Financials_B_Actualisation provision contrat déficitaire SNCM 2011 V3 30 05 2011_PAO-CAF-RESOP_E2_13_B14_E2_2210_Bridge_Zone_Sud" xfId="1775" xr:uid="{00000000-0005-0000-0000-0000BD0B0000}"/>
    <cellStyle name="s_Financials_B_Actualisation provision contrat déficitaire SNCM 2011 V3 30 05 2011_PAO-CAF-RESOP_E2_13_B14_E2_2210_Bridge_Zone_Sud_Context" xfId="4702" xr:uid="{00000000-0005-0000-0000-0000BE0B0000}"/>
    <cellStyle name="s_Financials_B_Actualisation provision contrat déficitaire SNCM 2011 V3 30 05 2011_PAO-CAF-RESOP_E2_13_B14_E2_2210_Context" xfId="4701" xr:uid="{00000000-0005-0000-0000-0000BF0B0000}"/>
    <cellStyle name="s_Financials_B_Actualisation provision contrat déficitaire SNCM 2011 V3 30 05 2011_PAO-CAF-RESOP_E2_13_Bridge_Zone_Sud" xfId="1776" xr:uid="{00000000-0005-0000-0000-0000C00B0000}"/>
    <cellStyle name="s_Financials_B_Actualisation provision contrat déficitaire SNCM 2011 V3 30 05 2011_PAO-CAF-RESOP_E2_13_Bridge_Zone_Sud_Context" xfId="4703" xr:uid="{00000000-0005-0000-0000-0000C10B0000}"/>
    <cellStyle name="s_Financials_B_Actualisation provision contrat déficitaire SNCM 2011 V3 30 05 2011_PAO-CAF-RESOP_E2_13_Context" xfId="4700" xr:uid="{00000000-0005-0000-0000-0000C20B0000}"/>
    <cellStyle name="s_Financials_B_Actualisation provision contrat déficitaire SNCM 2011 V3 30 05 2011_PAO-CAF-RESOP_E2_2013_03_10_19H" xfId="1777" xr:uid="{00000000-0005-0000-0000-0000C30B0000}"/>
    <cellStyle name="s_Financials_B_Actualisation provision contrat déficitaire SNCM 2011 V3 30 05 2011_PAO-CAF-RESOP_E2_2013_03_10_19H_Bridge_Zone_Sud" xfId="1778" xr:uid="{00000000-0005-0000-0000-0000C40B0000}"/>
    <cellStyle name="s_Financials_B_Actualisation provision contrat déficitaire SNCM 2011 V3 30 05 2011_PAO-CAF-RESOP_E2_2013_03_10_19H_Bridge_Zone_Sud_Context" xfId="4705" xr:uid="{00000000-0005-0000-0000-0000C50B0000}"/>
    <cellStyle name="s_Financials_B_Actualisation provision contrat déficitaire SNCM 2011 V3 30 05 2011_PAO-CAF-RESOP_E2_2013_03_10_19H_Context" xfId="4704" xr:uid="{00000000-0005-0000-0000-0000C60B0000}"/>
    <cellStyle name="s_Financials_B_Actualisation provision contrat déficitaire SNCM 2011 V3 30 05 2011_PPA" xfId="3234" xr:uid="{00000000-0005-0000-0000-0000C70B0000}"/>
    <cellStyle name="s_Financials_B_Actualisation provision contrat déficitaire SNCM 2011 V3 30 05 2011_PPA_Context" xfId="4706" xr:uid="{00000000-0005-0000-0000-0000C80B0000}"/>
    <cellStyle name="s_Financials_B_Actualisation provision contrat déficitaire SNCM 2011 V3 30 05 2011_RESOP bef CICE&amp;PPA&amp;RepartHO" xfId="3235" xr:uid="{00000000-0005-0000-0000-0000C90B0000}"/>
    <cellStyle name="s_Financials_B_Actualisation provision contrat déficitaire SNCM 2011 V3 30 05 2011_RESOP bef CICE&amp;PPA&amp;RepartHO_Context" xfId="4707" xr:uid="{00000000-0005-0000-0000-0000CA0B0000}"/>
    <cellStyle name="s_Financials_B_Actualisation provision contrat déficitaire SNCM 2011 V3 30 05 2011_Synthèse_Présentation_conso_retraitée" xfId="1779" xr:uid="{00000000-0005-0000-0000-0000CB0B0000}"/>
    <cellStyle name="s_Financials_B_Actualisation provision contrat déficitaire SNCM 2011 V3 30 05 2011_Synthèse_Présentation_conso_retraitée_Context" xfId="4708" xr:uid="{00000000-0005-0000-0000-0000CC0B0000}"/>
    <cellStyle name="s_Financials_B_B14_E2_2210" xfId="1780" xr:uid="{00000000-0005-0000-0000-0000CD0B0000}"/>
    <cellStyle name="s_Financials_B_B14_E2_2210_Bridge_Zone_Sud" xfId="1781" xr:uid="{00000000-0005-0000-0000-0000CE0B0000}"/>
    <cellStyle name="s_Financials_B_B14_E2_2210_Bridge_Zone_Sud_Context" xfId="4710" xr:uid="{00000000-0005-0000-0000-0000CF0B0000}"/>
    <cellStyle name="s_Financials_B_B14_E2_2210_Context" xfId="4709" xr:uid="{00000000-0005-0000-0000-0000D00B0000}"/>
    <cellStyle name="s_Financials_B_BFR_TD_2014.02" xfId="1782" xr:uid="{00000000-0005-0000-0000-0000D10B0000}"/>
    <cellStyle name="s_Financials_B_BFR_TD_2014.02_Context" xfId="4711" xr:uid="{00000000-0005-0000-0000-0000D20B0000}"/>
    <cellStyle name="s_Financials_B_Bridge_Zone_Nord" xfId="1783" xr:uid="{00000000-0005-0000-0000-0000D30B0000}"/>
    <cellStyle name="s_Financials_B_Bridge_Zone_Nord_Context" xfId="4712" xr:uid="{00000000-0005-0000-0000-0000D40B0000}"/>
    <cellStyle name="s_Financials_B_CAPEM BY COUNTRY" xfId="3236" xr:uid="{00000000-0005-0000-0000-0000D50B0000}"/>
    <cellStyle name="s_Financials_B_CAPEM BY COUNTRY_Context" xfId="4713" xr:uid="{00000000-0005-0000-0000-0000D60B0000}"/>
    <cellStyle name="s_Financials_B_Context" xfId="3703" xr:uid="{00000000-0005-0000-0000-0000D70B0000}"/>
    <cellStyle name="s_Financials_B_Context_1" xfId="4614" xr:uid="{00000000-0005-0000-0000-0000D80B0000}"/>
    <cellStyle name="s_Financials_B_Context_Context" xfId="4714" xr:uid="{00000000-0005-0000-0000-0000D90B0000}"/>
    <cellStyle name="s_Financials_B_Country_Top_Adj" xfId="2868" xr:uid="{00000000-0005-0000-0000-0000DA0B0000}"/>
    <cellStyle name="s_Financials_B_Country_Top_Adj 2020" xfId="3225" xr:uid="{00000000-0005-0000-0000-0000DB0B0000}"/>
    <cellStyle name="s_Financials_B_Cut off 2020-2021" xfId="4715" xr:uid="{00000000-0005-0000-0000-0000DC0B0000}"/>
    <cellStyle name="s_Financials_B_LI819L_B13" xfId="344" xr:uid="{00000000-0005-0000-0000-0000DD0B0000}"/>
    <cellStyle name="s_Financials_B_LI819L_B13_CAPEM BY COUNTRY" xfId="3238" xr:uid="{00000000-0005-0000-0000-0000DE0B0000}"/>
    <cellStyle name="s_Financials_B_LI819L_B13_CAPEM BY COUNTRY_Context" xfId="4717" xr:uid="{00000000-0005-0000-0000-0000DF0B0000}"/>
    <cellStyle name="s_Financials_B_LI819L_B13_Context" xfId="3704" xr:uid="{00000000-0005-0000-0000-0000E00B0000}"/>
    <cellStyle name="s_Financials_B_LI819L_B13_Context_1" xfId="4716" xr:uid="{00000000-0005-0000-0000-0000E10B0000}"/>
    <cellStyle name="s_Financials_B_LI819L_B13_Context_Context" xfId="4718" xr:uid="{00000000-0005-0000-0000-0000E20B0000}"/>
    <cellStyle name="s_Financials_B_LI819L_B13_Country_Top_Adj" xfId="2871" xr:uid="{00000000-0005-0000-0000-0000E30B0000}"/>
    <cellStyle name="s_Financials_B_LI819L_B13_Country_Top_Adj 2020" xfId="3237" xr:uid="{00000000-0005-0000-0000-0000E40B0000}"/>
    <cellStyle name="s_Financials_B_LI819L_B13_Cut off 2020-2021" xfId="4719" xr:uid="{00000000-0005-0000-0000-0000E50B0000}"/>
    <cellStyle name="s_Financials_B_LI819L_B13_Maquette PLT" xfId="3239" xr:uid="{00000000-0005-0000-0000-0000E60B0000}"/>
    <cellStyle name="s_Financials_B_LI819L_B13_Maquette PLT_Context" xfId="4720" xr:uid="{00000000-0005-0000-0000-0000E70B0000}"/>
    <cellStyle name="s_Financials_B_LI819L_B13_Output" xfId="3705" xr:uid="{00000000-0005-0000-0000-0000E80B0000}"/>
    <cellStyle name="s_Financials_B_LI819L_B13_Output_Context" xfId="4721" xr:uid="{00000000-0005-0000-0000-0000E90B0000}"/>
    <cellStyle name="s_Financials_B_LI819L_B13_PPA" xfId="3240" xr:uid="{00000000-0005-0000-0000-0000EA0B0000}"/>
    <cellStyle name="s_Financials_B_LI819L_B13_PPA_Context" xfId="4722" xr:uid="{00000000-0005-0000-0000-0000EB0B0000}"/>
    <cellStyle name="s_Financials_B_LI819L_B13_RESOP bef CICE&amp;PPA&amp;RepartHO" xfId="3241" xr:uid="{00000000-0005-0000-0000-0000EC0B0000}"/>
    <cellStyle name="s_Financials_B_LI819L_B13_RESOP bef CICE&amp;PPA&amp;RepartHO_Context" xfId="4723" xr:uid="{00000000-0005-0000-0000-0000ED0B0000}"/>
    <cellStyle name="s_Financials_B_Maquette PLT" xfId="3242" xr:uid="{00000000-0005-0000-0000-0000EE0B0000}"/>
    <cellStyle name="s_Financials_B_Maquette PLT_Context" xfId="4724" xr:uid="{00000000-0005-0000-0000-0000EF0B0000}"/>
    <cellStyle name="s_Financials_B_Output" xfId="3706" xr:uid="{00000000-0005-0000-0000-0000F00B0000}"/>
    <cellStyle name="s_Financials_B_Output_Context" xfId="4725" xr:uid="{00000000-0005-0000-0000-0000F10B0000}"/>
    <cellStyle name="s_Financials_B_PAO-CAF-RESOP_14_01_13 à 20h" xfId="345" xr:uid="{00000000-0005-0000-0000-0000F20B0000}"/>
    <cellStyle name="s_Financials_B_PAO-CAF-RESOP_14_01_13 à 20h_CAPEM BY COUNTRY" xfId="3244" xr:uid="{00000000-0005-0000-0000-0000F30B0000}"/>
    <cellStyle name="s_Financials_B_PAO-CAF-RESOP_14_01_13 à 20h_CAPEM BY COUNTRY_Context" xfId="4727" xr:uid="{00000000-0005-0000-0000-0000F40B0000}"/>
    <cellStyle name="s_Financials_B_PAO-CAF-RESOP_14_01_13 à 20h_Context" xfId="3707" xr:uid="{00000000-0005-0000-0000-0000F50B0000}"/>
    <cellStyle name="s_Financials_B_PAO-CAF-RESOP_14_01_13 à 20h_Context_1" xfId="4726" xr:uid="{00000000-0005-0000-0000-0000F60B0000}"/>
    <cellStyle name="s_Financials_B_PAO-CAF-RESOP_14_01_13 à 20h_Context_Context" xfId="4728" xr:uid="{00000000-0005-0000-0000-0000F70B0000}"/>
    <cellStyle name="s_Financials_B_PAO-CAF-RESOP_14_01_13 à 20h_Country_Top_Adj" xfId="2872" xr:uid="{00000000-0005-0000-0000-0000F80B0000}"/>
    <cellStyle name="s_Financials_B_PAO-CAF-RESOP_14_01_13 à 20h_Country_Top_Adj 2020" xfId="3243" xr:uid="{00000000-0005-0000-0000-0000F90B0000}"/>
    <cellStyle name="s_Financials_B_PAO-CAF-RESOP_14_01_13 à 20h_Cut off 2020-2021" xfId="4729" xr:uid="{00000000-0005-0000-0000-0000FA0B0000}"/>
    <cellStyle name="s_Financials_B_PAO-CAF-RESOP_14_01_13 à 20h_Maquette PLT" xfId="3245" xr:uid="{00000000-0005-0000-0000-0000FB0B0000}"/>
    <cellStyle name="s_Financials_B_PAO-CAF-RESOP_14_01_13 à 20h_Maquette PLT_Context" xfId="4730" xr:uid="{00000000-0005-0000-0000-0000FC0B0000}"/>
    <cellStyle name="s_Financials_B_PAO-CAF-RESOP_14_01_13 à 20h_Output" xfId="3708" xr:uid="{00000000-0005-0000-0000-0000FD0B0000}"/>
    <cellStyle name="s_Financials_B_PAO-CAF-RESOP_14_01_13 à 20h_Output_Context" xfId="4731" xr:uid="{00000000-0005-0000-0000-0000FE0B0000}"/>
    <cellStyle name="s_Financials_B_PAO-CAF-RESOP_14_01_13 à 20h_PPA" xfId="3246" xr:uid="{00000000-0005-0000-0000-0000FF0B0000}"/>
    <cellStyle name="s_Financials_B_PAO-CAF-RESOP_14_01_13 à 20h_PPA_Context" xfId="4732" xr:uid="{00000000-0005-0000-0000-0000000C0000}"/>
    <cellStyle name="s_Financials_B_PAO-CAF-RESOP_14_01_13 à 20h_RESOP bef CICE&amp;PPA&amp;RepartHO" xfId="3247" xr:uid="{00000000-0005-0000-0000-0000010C0000}"/>
    <cellStyle name="s_Financials_B_PAO-CAF-RESOP_14_01_13 à 20h_RESOP bef CICE&amp;PPA&amp;RepartHO_Context" xfId="4733" xr:uid="{00000000-0005-0000-0000-0000020C0000}"/>
    <cellStyle name="s_Financials_B_PAO-CAF-RESOP_2014.02" xfId="1784" xr:uid="{00000000-0005-0000-0000-0000030C0000}"/>
    <cellStyle name="s_Financials_B_PAO-CAF-RESOP_2014.02_Bridge_Zone_Sud" xfId="1785" xr:uid="{00000000-0005-0000-0000-0000040C0000}"/>
    <cellStyle name="s_Financials_B_PAO-CAF-RESOP_2014.02_Bridge_Zone_Sud_Context" xfId="4735" xr:uid="{00000000-0005-0000-0000-0000050C0000}"/>
    <cellStyle name="s_Financials_B_PAO-CAF-RESOP_2014.02_Context" xfId="4734" xr:uid="{00000000-0005-0000-0000-0000060C0000}"/>
    <cellStyle name="s_Financials_B_PPA" xfId="3248" xr:uid="{00000000-0005-0000-0000-0000070C0000}"/>
    <cellStyle name="s_Financials_B_PPA_Context" xfId="4736" xr:uid="{00000000-0005-0000-0000-0000080C0000}"/>
    <cellStyle name="s_Financials_B_RESOP bef CICE&amp;PPA&amp;RepartHO" xfId="3249" xr:uid="{00000000-0005-0000-0000-0000090C0000}"/>
    <cellStyle name="s_Financials_B_RESOP bef CICE&amp;PPA&amp;RepartHO_Context" xfId="4737" xr:uid="{00000000-0005-0000-0000-00000A0C0000}"/>
    <cellStyle name="s_Financials_T" xfId="346" xr:uid="{00000000-0005-0000-0000-00000B0C0000}"/>
    <cellStyle name="s_Financials_T_Actualisation provision contrat déficitaire SNCM 2010 V Def" xfId="347" xr:uid="{00000000-0005-0000-0000-00000C0C0000}"/>
    <cellStyle name="s_Financials_T_Actualisation provision contrat déficitaire SNCM 2010 V Def_B14_E2_2210" xfId="1786" xr:uid="{00000000-0005-0000-0000-00000D0C0000}"/>
    <cellStyle name="s_Financials_T_Actualisation provision contrat déficitaire SNCM 2010 V Def_B14_E2_2210_Bridge_Zone_Sud" xfId="1787" xr:uid="{00000000-0005-0000-0000-00000E0C0000}"/>
    <cellStyle name="s_Financials_T_Actualisation provision contrat déficitaire SNCM 2010 V Def_B14_E2_2210_Bridge_Zone_Sud_Context" xfId="4741" xr:uid="{00000000-0005-0000-0000-00000F0C0000}"/>
    <cellStyle name="s_Financials_T_Actualisation provision contrat déficitaire SNCM 2010 V Def_B14_E2_2210_Context" xfId="4740" xr:uid="{00000000-0005-0000-0000-0000100C0000}"/>
    <cellStyle name="s_Financials_T_Actualisation provision contrat déficitaire SNCM 2010 V Def_Bridge_Zone_Sud" xfId="1788" xr:uid="{00000000-0005-0000-0000-0000110C0000}"/>
    <cellStyle name="s_Financials_T_Actualisation provision contrat déficitaire SNCM 2010 V Def_Bridge_Zone_Sud_Context" xfId="4742" xr:uid="{00000000-0005-0000-0000-0000120C0000}"/>
    <cellStyle name="s_Financials_T_Actualisation provision contrat déficitaire SNCM 2010 V Def_CAPEM BY COUNTRY" xfId="3252" xr:uid="{00000000-0005-0000-0000-0000130C0000}"/>
    <cellStyle name="s_Financials_T_Actualisation provision contrat déficitaire SNCM 2010 V Def_CAPEM BY COUNTRY_Context" xfId="4743" xr:uid="{00000000-0005-0000-0000-0000140C0000}"/>
    <cellStyle name="s_Financials_T_Actualisation provision contrat déficitaire SNCM 2010 V Def_Context" xfId="3709" xr:uid="{00000000-0005-0000-0000-0000150C0000}"/>
    <cellStyle name="s_Financials_T_Actualisation provision contrat déficitaire SNCM 2010 V Def_Context_1" xfId="4739" xr:uid="{00000000-0005-0000-0000-0000160C0000}"/>
    <cellStyle name="s_Financials_T_Actualisation provision contrat déficitaire SNCM 2010 V Def_Context_Context" xfId="4744" xr:uid="{00000000-0005-0000-0000-0000170C0000}"/>
    <cellStyle name="s_Financials_T_Actualisation provision contrat déficitaire SNCM 2010 V Def_Country_Top_Adj" xfId="2874" xr:uid="{00000000-0005-0000-0000-0000180C0000}"/>
    <cellStyle name="s_Financials_T_Actualisation provision contrat déficitaire SNCM 2010 V Def_Country_Top_Adj 2020" xfId="3251" xr:uid="{00000000-0005-0000-0000-0000190C0000}"/>
    <cellStyle name="s_Financials_T_Actualisation provision contrat déficitaire SNCM 2010 V Def_Cut off 2020-2021" xfId="4745" xr:uid="{00000000-0005-0000-0000-00001A0C0000}"/>
    <cellStyle name="s_Financials_T_Actualisation provision contrat déficitaire SNCM 2010 V Def_focus par entités CAFOPE2AMF" xfId="1789" xr:uid="{00000000-0005-0000-0000-00001B0C0000}"/>
    <cellStyle name="s_Financials_T_Actualisation provision contrat déficitaire SNCM 2010 V Def_focus par entités CAFOPE2AMF_Bridge_Zone_Sud" xfId="1790" xr:uid="{00000000-0005-0000-0000-00001C0C0000}"/>
    <cellStyle name="s_Financials_T_Actualisation provision contrat déficitaire SNCM 2010 V Def_focus par entités CAFOPE2AMF_Bridge_Zone_Sud_Context" xfId="4747" xr:uid="{00000000-0005-0000-0000-00001D0C0000}"/>
    <cellStyle name="s_Financials_T_Actualisation provision contrat déficitaire SNCM 2010 V Def_focus par entités CAFOPE2AMF_Context" xfId="4746" xr:uid="{00000000-0005-0000-0000-00001E0C0000}"/>
    <cellStyle name="s_Financials_T_Actualisation provision contrat déficitaire SNCM 2010 V Def_Maquette PLT" xfId="3253" xr:uid="{00000000-0005-0000-0000-00001F0C0000}"/>
    <cellStyle name="s_Financials_T_Actualisation provision contrat déficitaire SNCM 2010 V Def_Maquette PLT_Context" xfId="4748" xr:uid="{00000000-0005-0000-0000-0000200C0000}"/>
    <cellStyle name="s_Financials_T_Actualisation provision contrat déficitaire SNCM 2010 V Def_Output" xfId="3710" xr:uid="{00000000-0005-0000-0000-0000210C0000}"/>
    <cellStyle name="s_Financials_T_Actualisation provision contrat déficitaire SNCM 2010 V Def_Output_Context" xfId="4749" xr:uid="{00000000-0005-0000-0000-0000220C0000}"/>
    <cellStyle name="s_Financials_T_Actualisation provision contrat déficitaire SNCM 2010 V Def_PAO-CAF-RESOP_04_13_pro_format_variante T1" xfId="1791" xr:uid="{00000000-0005-0000-0000-0000230C0000}"/>
    <cellStyle name="s_Financials_T_Actualisation provision contrat déficitaire SNCM 2010 V Def_PAO-CAF-RESOP_04_13_pro_format_variante T1_B14_E2_2210" xfId="1792" xr:uid="{00000000-0005-0000-0000-0000240C0000}"/>
    <cellStyle name="s_Financials_T_Actualisation provision contrat déficitaire SNCM 2010 V Def_PAO-CAF-RESOP_04_13_pro_format_variante T1_B14_E2_2210_Bridge_Zone_Sud" xfId="1793" xr:uid="{00000000-0005-0000-0000-0000250C0000}"/>
    <cellStyle name="s_Financials_T_Actualisation provision contrat déficitaire SNCM 2010 V Def_PAO-CAF-RESOP_04_13_pro_format_variante T1_B14_E2_2210_Bridge_Zone_Sud_Context" xfId="4752" xr:uid="{00000000-0005-0000-0000-0000260C0000}"/>
    <cellStyle name="s_Financials_T_Actualisation provision contrat déficitaire SNCM 2010 V Def_PAO-CAF-RESOP_04_13_pro_format_variante T1_B14_E2_2210_Context" xfId="4751" xr:uid="{00000000-0005-0000-0000-0000270C0000}"/>
    <cellStyle name="s_Financials_T_Actualisation provision contrat déficitaire SNCM 2010 V Def_PAO-CAF-RESOP_04_13_pro_format_variante T1_Bridge_Zone_Sud" xfId="1794" xr:uid="{00000000-0005-0000-0000-0000280C0000}"/>
    <cellStyle name="s_Financials_T_Actualisation provision contrat déficitaire SNCM 2010 V Def_PAO-CAF-RESOP_04_13_pro_format_variante T1_Bridge_Zone_Sud_Context" xfId="4753" xr:uid="{00000000-0005-0000-0000-0000290C0000}"/>
    <cellStyle name="s_Financials_T_Actualisation provision contrat déficitaire SNCM 2010 V Def_PAO-CAF-RESOP_04_13_pro_format_variante T1_Context" xfId="4750" xr:uid="{00000000-0005-0000-0000-00002A0C0000}"/>
    <cellStyle name="s_Financials_T_Actualisation provision contrat déficitaire SNCM 2010 V Def_PAO-CAF-RESOP_06_13" xfId="1795" xr:uid="{00000000-0005-0000-0000-00002B0C0000}"/>
    <cellStyle name="s_Financials_T_Actualisation provision contrat déficitaire SNCM 2010 V Def_PAO-CAF-RESOP_06_13_B14_E2_2210" xfId="1796" xr:uid="{00000000-0005-0000-0000-00002C0C0000}"/>
    <cellStyle name="s_Financials_T_Actualisation provision contrat déficitaire SNCM 2010 V Def_PAO-CAF-RESOP_06_13_B14_E2_2210_Bridge_Zone_Sud" xfId="1797" xr:uid="{00000000-0005-0000-0000-00002D0C0000}"/>
    <cellStyle name="s_Financials_T_Actualisation provision contrat déficitaire SNCM 2010 V Def_PAO-CAF-RESOP_06_13_B14_E2_2210_Bridge_Zone_Sud_Context" xfId="4756" xr:uid="{00000000-0005-0000-0000-00002E0C0000}"/>
    <cellStyle name="s_Financials_T_Actualisation provision contrat déficitaire SNCM 2010 V Def_PAO-CAF-RESOP_06_13_B14_E2_2210_Context" xfId="4755" xr:uid="{00000000-0005-0000-0000-00002F0C0000}"/>
    <cellStyle name="s_Financials_T_Actualisation provision contrat déficitaire SNCM 2010 V Def_PAO-CAF-RESOP_06_13_Bridge_Zone_Sud" xfId="1798" xr:uid="{00000000-0005-0000-0000-0000300C0000}"/>
    <cellStyle name="s_Financials_T_Actualisation provision contrat déficitaire SNCM 2010 V Def_PAO-CAF-RESOP_06_13_Bridge_Zone_Sud_Context" xfId="4757" xr:uid="{00000000-0005-0000-0000-0000310C0000}"/>
    <cellStyle name="s_Financials_T_Actualisation provision contrat déficitaire SNCM 2010 V Def_PAO-CAF-RESOP_06_13_Context" xfId="4754" xr:uid="{00000000-0005-0000-0000-0000320C0000}"/>
    <cellStyle name="s_Financials_T_Actualisation provision contrat déficitaire SNCM 2010 V Def_PAO-CAF-RESOP_08_13" xfId="1799" xr:uid="{00000000-0005-0000-0000-0000330C0000}"/>
    <cellStyle name="s_Financials_T_Actualisation provision contrat déficitaire SNCM 2010 V Def_PAO-CAF-RESOP_08_13_B14_E2_2210" xfId="1800" xr:uid="{00000000-0005-0000-0000-0000340C0000}"/>
    <cellStyle name="s_Financials_T_Actualisation provision contrat déficitaire SNCM 2010 V Def_PAO-CAF-RESOP_08_13_B14_E2_2210_Bridge_Zone_Sud" xfId="1801" xr:uid="{00000000-0005-0000-0000-0000350C0000}"/>
    <cellStyle name="s_Financials_T_Actualisation provision contrat déficitaire SNCM 2010 V Def_PAO-CAF-RESOP_08_13_B14_E2_2210_Bridge_Zone_Sud_Context" xfId="4760" xr:uid="{00000000-0005-0000-0000-0000360C0000}"/>
    <cellStyle name="s_Financials_T_Actualisation provision contrat déficitaire SNCM 2010 V Def_PAO-CAF-RESOP_08_13_B14_E2_2210_Context" xfId="4759" xr:uid="{00000000-0005-0000-0000-0000370C0000}"/>
    <cellStyle name="s_Financials_T_Actualisation provision contrat déficitaire SNCM 2010 V Def_PAO-CAF-RESOP_08_13_Bridge_Zone_Sud" xfId="1802" xr:uid="{00000000-0005-0000-0000-0000380C0000}"/>
    <cellStyle name="s_Financials_T_Actualisation provision contrat déficitaire SNCM 2010 V Def_PAO-CAF-RESOP_08_13_Bridge_Zone_Sud_Context" xfId="4761" xr:uid="{00000000-0005-0000-0000-0000390C0000}"/>
    <cellStyle name="s_Financials_T_Actualisation provision contrat déficitaire SNCM 2010 V Def_PAO-CAF-RESOP_08_13_Context" xfId="4758" xr:uid="{00000000-0005-0000-0000-00003A0C0000}"/>
    <cellStyle name="s_Financials_T_Actualisation provision contrat déficitaire SNCM 2010 V Def_PAO-CAF-RESOP_09_13" xfId="1803" xr:uid="{00000000-0005-0000-0000-00003B0C0000}"/>
    <cellStyle name="s_Financials_T_Actualisation provision contrat déficitaire SNCM 2010 V Def_PAO-CAF-RESOP_09_13_Bridge_Zone_Sud" xfId="1804" xr:uid="{00000000-0005-0000-0000-00003C0C0000}"/>
    <cellStyle name="s_Financials_T_Actualisation provision contrat déficitaire SNCM 2010 V Def_PAO-CAF-RESOP_09_13_Bridge_Zone_Sud_Context" xfId="4763" xr:uid="{00000000-0005-0000-0000-00003D0C0000}"/>
    <cellStyle name="s_Financials_T_Actualisation provision contrat déficitaire SNCM 2010 V Def_PAO-CAF-RESOP_09_13_Context" xfId="4762" xr:uid="{00000000-0005-0000-0000-00003E0C0000}"/>
    <cellStyle name="s_Financials_T_Actualisation provision contrat déficitaire SNCM 2010 V Def_PAO-CAF-RESOP_09_2013_Zone_IDF (version 2)" xfId="1805" xr:uid="{00000000-0005-0000-0000-00003F0C0000}"/>
    <cellStyle name="s_Financials_T_Actualisation provision contrat déficitaire SNCM 2010 V Def_PAO-CAF-RESOP_09_2013_Zone_IDF (version 2)_Context" xfId="4764" xr:uid="{00000000-0005-0000-0000-0000400C0000}"/>
    <cellStyle name="s_Financials_T_Actualisation provision contrat déficitaire SNCM 2010 V Def_PAO-CAF-RESOP_10_12" xfId="1806" xr:uid="{00000000-0005-0000-0000-0000410C0000}"/>
    <cellStyle name="s_Financials_T_Actualisation provision contrat déficitaire SNCM 2010 V Def_PAO-CAF-RESOP_10_12_Bridge_Zone_Sud" xfId="1807" xr:uid="{00000000-0005-0000-0000-0000420C0000}"/>
    <cellStyle name="s_Financials_T_Actualisation provision contrat déficitaire SNCM 2010 V Def_PAO-CAF-RESOP_10_12_Bridge_Zone_Sud_Context" xfId="4766" xr:uid="{00000000-0005-0000-0000-0000430C0000}"/>
    <cellStyle name="s_Financials_T_Actualisation provision contrat déficitaire SNCM 2010 V Def_PAO-CAF-RESOP_10_12_Context" xfId="4765" xr:uid="{00000000-0005-0000-0000-0000440C0000}"/>
    <cellStyle name="s_Financials_T_Actualisation provision contrat déficitaire SNCM 2010 V Def_PAO-CAF-RESOP_10_12_focus par entités CAFOP" xfId="1808" xr:uid="{00000000-0005-0000-0000-0000450C0000}"/>
    <cellStyle name="s_Financials_T_Actualisation provision contrat déficitaire SNCM 2010 V Def_PAO-CAF-RESOP_10_12_focus par entités CAFOP_Bridge_Zone_Sud" xfId="1809" xr:uid="{00000000-0005-0000-0000-0000460C0000}"/>
    <cellStyle name="s_Financials_T_Actualisation provision contrat déficitaire SNCM 2010 V Def_PAO-CAF-RESOP_10_12_focus par entités CAFOP_Bridge_Zone_Sud_Context" xfId="4768" xr:uid="{00000000-0005-0000-0000-0000470C0000}"/>
    <cellStyle name="s_Financials_T_Actualisation provision contrat déficitaire SNCM 2010 V Def_PAO-CAF-RESOP_10_12_focus par entités CAFOP_Context" xfId="4767" xr:uid="{00000000-0005-0000-0000-0000480C0000}"/>
    <cellStyle name="s_Financials_T_Actualisation provision contrat déficitaire SNCM 2010 V Def_PAO-CAF-RESOP_11_13" xfId="1810" xr:uid="{00000000-0005-0000-0000-0000490C0000}"/>
    <cellStyle name="s_Financials_T_Actualisation provision contrat déficitaire SNCM 2010 V Def_PAO-CAF-RESOP_11_13_Context" xfId="4769" xr:uid="{00000000-0005-0000-0000-00004A0C0000}"/>
    <cellStyle name="s_Financials_T_Actualisation provision contrat déficitaire SNCM 2010 V Def_PAO-CAF-RESOP_B13" xfId="1811" xr:uid="{00000000-0005-0000-0000-00004B0C0000}"/>
    <cellStyle name="s_Financials_T_Actualisation provision contrat déficitaire SNCM 2010 V Def_PAO-CAF-RESOP_B13_Bridge_Zone_Sud" xfId="1812" xr:uid="{00000000-0005-0000-0000-00004C0C0000}"/>
    <cellStyle name="s_Financials_T_Actualisation provision contrat déficitaire SNCM 2010 V Def_PAO-CAF-RESOP_B13_Bridge_Zone_Sud_Context" xfId="4771" xr:uid="{00000000-0005-0000-0000-00004D0C0000}"/>
    <cellStyle name="s_Financials_T_Actualisation provision contrat déficitaire SNCM 2010 V Def_PAO-CAF-RESOP_B13_Context" xfId="4770" xr:uid="{00000000-0005-0000-0000-00004E0C0000}"/>
    <cellStyle name="s_Financials_T_Actualisation provision contrat déficitaire SNCM 2010 V Def_PAO-CAF-RESOP_B13_focus par entités CAFOP" xfId="1813" xr:uid="{00000000-0005-0000-0000-00004F0C0000}"/>
    <cellStyle name="s_Financials_T_Actualisation provision contrat déficitaire SNCM 2010 V Def_PAO-CAF-RESOP_B13_focus par entités CAFOP_Bridge_Zone_Sud" xfId="1814" xr:uid="{00000000-0005-0000-0000-0000500C0000}"/>
    <cellStyle name="s_Financials_T_Actualisation provision contrat déficitaire SNCM 2010 V Def_PAO-CAF-RESOP_B13_focus par entités CAFOP_Bridge_Zone_Sud_Context" xfId="4773" xr:uid="{00000000-0005-0000-0000-0000510C0000}"/>
    <cellStyle name="s_Financials_T_Actualisation provision contrat déficitaire SNCM 2010 V Def_PAO-CAF-RESOP_B13_focus par entités CAFOP_Context" xfId="4772" xr:uid="{00000000-0005-0000-0000-0000520C0000}"/>
    <cellStyle name="s_Financials_T_Actualisation provision contrat déficitaire SNCM 2010 V Def_PAO-CAF-RESOP_B2014" xfId="1815" xr:uid="{00000000-0005-0000-0000-0000530C0000}"/>
    <cellStyle name="s_Financials_T_Actualisation provision contrat déficitaire SNCM 2010 V Def_PAO-CAF-RESOP_B2014_Bridge_Zone_Sud" xfId="1816" xr:uid="{00000000-0005-0000-0000-0000540C0000}"/>
    <cellStyle name="s_Financials_T_Actualisation provision contrat déficitaire SNCM 2010 V Def_PAO-CAF-RESOP_B2014_Bridge_Zone_Sud_Context" xfId="4775" xr:uid="{00000000-0005-0000-0000-0000550C0000}"/>
    <cellStyle name="s_Financials_T_Actualisation provision contrat déficitaire SNCM 2010 V Def_PAO-CAF-RESOP_B2014_Context" xfId="4774" xr:uid="{00000000-0005-0000-0000-0000560C0000}"/>
    <cellStyle name="s_Financials_T_Actualisation provision contrat déficitaire SNCM 2010 V Def_PAO-CAF-RESOP_B2014_v2" xfId="1817" xr:uid="{00000000-0005-0000-0000-0000570C0000}"/>
    <cellStyle name="s_Financials_T_Actualisation provision contrat déficitaire SNCM 2010 V Def_PAO-CAF-RESOP_B2014_v2_Context" xfId="4776" xr:uid="{00000000-0005-0000-0000-0000580C0000}"/>
    <cellStyle name="s_Financials_T_Actualisation provision contrat déficitaire SNCM 2010 V Def_PAO-CAF-RESOP_E2_13" xfId="1818" xr:uid="{00000000-0005-0000-0000-0000590C0000}"/>
    <cellStyle name="s_Financials_T_Actualisation provision contrat déficitaire SNCM 2010 V Def_PAO-CAF-RESOP_E2_13_B14_E2_2210" xfId="1819" xr:uid="{00000000-0005-0000-0000-00005A0C0000}"/>
    <cellStyle name="s_Financials_T_Actualisation provision contrat déficitaire SNCM 2010 V Def_PAO-CAF-RESOP_E2_13_B14_E2_2210_Bridge_Zone_Sud" xfId="1820" xr:uid="{00000000-0005-0000-0000-00005B0C0000}"/>
    <cellStyle name="s_Financials_T_Actualisation provision contrat déficitaire SNCM 2010 V Def_PAO-CAF-RESOP_E2_13_B14_E2_2210_Bridge_Zone_Sud_Context" xfId="4779" xr:uid="{00000000-0005-0000-0000-00005C0C0000}"/>
    <cellStyle name="s_Financials_T_Actualisation provision contrat déficitaire SNCM 2010 V Def_PAO-CAF-RESOP_E2_13_B14_E2_2210_Context" xfId="4778" xr:uid="{00000000-0005-0000-0000-00005D0C0000}"/>
    <cellStyle name="s_Financials_T_Actualisation provision contrat déficitaire SNCM 2010 V Def_PAO-CAF-RESOP_E2_13_Bridge_Zone_Sud" xfId="1821" xr:uid="{00000000-0005-0000-0000-00005E0C0000}"/>
    <cellStyle name="s_Financials_T_Actualisation provision contrat déficitaire SNCM 2010 V Def_PAO-CAF-RESOP_E2_13_Bridge_Zone_Sud_Context" xfId="4780" xr:uid="{00000000-0005-0000-0000-00005F0C0000}"/>
    <cellStyle name="s_Financials_T_Actualisation provision contrat déficitaire SNCM 2010 V Def_PAO-CAF-RESOP_E2_13_Context" xfId="4777" xr:uid="{00000000-0005-0000-0000-0000600C0000}"/>
    <cellStyle name="s_Financials_T_Actualisation provision contrat déficitaire SNCM 2010 V Def_PAO-CAF-RESOP_E2_2013_03_10_19H" xfId="1822" xr:uid="{00000000-0005-0000-0000-0000610C0000}"/>
    <cellStyle name="s_Financials_T_Actualisation provision contrat déficitaire SNCM 2010 V Def_PAO-CAF-RESOP_E2_2013_03_10_19H_Bridge_Zone_Sud" xfId="1823" xr:uid="{00000000-0005-0000-0000-0000620C0000}"/>
    <cellStyle name="s_Financials_T_Actualisation provision contrat déficitaire SNCM 2010 V Def_PAO-CAF-RESOP_E2_2013_03_10_19H_Bridge_Zone_Sud_Context" xfId="4782" xr:uid="{00000000-0005-0000-0000-0000630C0000}"/>
    <cellStyle name="s_Financials_T_Actualisation provision contrat déficitaire SNCM 2010 V Def_PAO-CAF-RESOP_E2_2013_03_10_19H_Context" xfId="4781" xr:uid="{00000000-0005-0000-0000-0000640C0000}"/>
    <cellStyle name="s_Financials_T_Actualisation provision contrat déficitaire SNCM 2010 V Def_PPA" xfId="3254" xr:uid="{00000000-0005-0000-0000-0000650C0000}"/>
    <cellStyle name="s_Financials_T_Actualisation provision contrat déficitaire SNCM 2010 V Def_PPA_Context" xfId="4783" xr:uid="{00000000-0005-0000-0000-0000660C0000}"/>
    <cellStyle name="s_Financials_T_Actualisation provision contrat déficitaire SNCM 2010 V Def_RESOP bef CICE&amp;PPA&amp;RepartHO" xfId="3255" xr:uid="{00000000-0005-0000-0000-0000670C0000}"/>
    <cellStyle name="s_Financials_T_Actualisation provision contrat déficitaire SNCM 2010 V Def_RESOP bef CICE&amp;PPA&amp;RepartHO_Context" xfId="4784" xr:uid="{00000000-0005-0000-0000-0000680C0000}"/>
    <cellStyle name="s_Financials_T_Actualisation provision contrat déficitaire SNCM 2010 V Def_Synthèse_Présentation_conso_retraitée" xfId="1824" xr:uid="{00000000-0005-0000-0000-0000690C0000}"/>
    <cellStyle name="s_Financials_T_Actualisation provision contrat déficitaire SNCM 2010 V Def_Synthèse_Présentation_conso_retraitée_Context" xfId="4785" xr:uid="{00000000-0005-0000-0000-00006A0C0000}"/>
    <cellStyle name="s_Financials_T_Actualisation provision contrat déficitaire SNCM 2011 V3 30 05 2011" xfId="348" xr:uid="{00000000-0005-0000-0000-00006B0C0000}"/>
    <cellStyle name="s_Financials_T_Actualisation provision contrat déficitaire SNCM 2011 V3 30 05 2011_B14_E2_2210" xfId="1825" xr:uid="{00000000-0005-0000-0000-00006C0C0000}"/>
    <cellStyle name="s_Financials_T_Actualisation provision contrat déficitaire SNCM 2011 V3 30 05 2011_B14_E2_2210_Bridge_Zone_Sud" xfId="1826" xr:uid="{00000000-0005-0000-0000-00006D0C0000}"/>
    <cellStyle name="s_Financials_T_Actualisation provision contrat déficitaire SNCM 2011 V3 30 05 2011_B14_E2_2210_Bridge_Zone_Sud_Context" xfId="4788" xr:uid="{00000000-0005-0000-0000-00006E0C0000}"/>
    <cellStyle name="s_Financials_T_Actualisation provision contrat déficitaire SNCM 2011 V3 30 05 2011_B14_E2_2210_Context" xfId="4787" xr:uid="{00000000-0005-0000-0000-00006F0C0000}"/>
    <cellStyle name="s_Financials_T_Actualisation provision contrat déficitaire SNCM 2011 V3 30 05 2011_Bridge_Zone_Sud" xfId="1827" xr:uid="{00000000-0005-0000-0000-0000700C0000}"/>
    <cellStyle name="s_Financials_T_Actualisation provision contrat déficitaire SNCM 2011 V3 30 05 2011_Bridge_Zone_Sud_Context" xfId="4789" xr:uid="{00000000-0005-0000-0000-0000710C0000}"/>
    <cellStyle name="s_Financials_T_Actualisation provision contrat déficitaire SNCM 2011 V3 30 05 2011_CAPEM BY COUNTRY" xfId="3257" xr:uid="{00000000-0005-0000-0000-0000720C0000}"/>
    <cellStyle name="s_Financials_T_Actualisation provision contrat déficitaire SNCM 2011 V3 30 05 2011_CAPEM BY COUNTRY_Context" xfId="4790" xr:uid="{00000000-0005-0000-0000-0000730C0000}"/>
    <cellStyle name="s_Financials_T_Actualisation provision contrat déficitaire SNCM 2011 V3 30 05 2011_Context" xfId="3711" xr:uid="{00000000-0005-0000-0000-0000740C0000}"/>
    <cellStyle name="s_Financials_T_Actualisation provision contrat déficitaire SNCM 2011 V3 30 05 2011_Context_1" xfId="4786" xr:uid="{00000000-0005-0000-0000-0000750C0000}"/>
    <cellStyle name="s_Financials_T_Actualisation provision contrat déficitaire SNCM 2011 V3 30 05 2011_Context_Context" xfId="4791" xr:uid="{00000000-0005-0000-0000-0000760C0000}"/>
    <cellStyle name="s_Financials_T_Actualisation provision contrat déficitaire SNCM 2011 V3 30 05 2011_Country_Top_Adj" xfId="2875" xr:uid="{00000000-0005-0000-0000-0000770C0000}"/>
    <cellStyle name="s_Financials_T_Actualisation provision contrat déficitaire SNCM 2011 V3 30 05 2011_Country_Top_Adj 2020" xfId="3256" xr:uid="{00000000-0005-0000-0000-0000780C0000}"/>
    <cellStyle name="s_Financials_T_Actualisation provision contrat déficitaire SNCM 2011 V3 30 05 2011_Cut off 2020-2021" xfId="4792" xr:uid="{00000000-0005-0000-0000-0000790C0000}"/>
    <cellStyle name="s_Financials_T_Actualisation provision contrat déficitaire SNCM 2011 V3 30 05 2011_focus par entités CAFOPE2AMF" xfId="1828" xr:uid="{00000000-0005-0000-0000-00007A0C0000}"/>
    <cellStyle name="s_Financials_T_Actualisation provision contrat déficitaire SNCM 2011 V3 30 05 2011_focus par entités CAFOPE2AMF_Bridge_Zone_Sud" xfId="1829" xr:uid="{00000000-0005-0000-0000-00007B0C0000}"/>
    <cellStyle name="s_Financials_T_Actualisation provision contrat déficitaire SNCM 2011 V3 30 05 2011_focus par entités CAFOPE2AMF_Bridge_Zone_Sud_Context" xfId="4794" xr:uid="{00000000-0005-0000-0000-00007C0C0000}"/>
    <cellStyle name="s_Financials_T_Actualisation provision contrat déficitaire SNCM 2011 V3 30 05 2011_focus par entités CAFOPE2AMF_Context" xfId="4793" xr:uid="{00000000-0005-0000-0000-00007D0C0000}"/>
    <cellStyle name="s_Financials_T_Actualisation provision contrat déficitaire SNCM 2011 V3 30 05 2011_Maquette PLT" xfId="3258" xr:uid="{00000000-0005-0000-0000-00007E0C0000}"/>
    <cellStyle name="s_Financials_T_Actualisation provision contrat déficitaire SNCM 2011 V3 30 05 2011_Maquette PLT_Context" xfId="4795" xr:uid="{00000000-0005-0000-0000-00007F0C0000}"/>
    <cellStyle name="s_Financials_T_Actualisation provision contrat déficitaire SNCM 2011 V3 30 05 2011_Output" xfId="3712" xr:uid="{00000000-0005-0000-0000-0000800C0000}"/>
    <cellStyle name="s_Financials_T_Actualisation provision contrat déficitaire SNCM 2011 V3 30 05 2011_Output_Context" xfId="4796" xr:uid="{00000000-0005-0000-0000-0000810C0000}"/>
    <cellStyle name="s_Financials_T_Actualisation provision contrat déficitaire SNCM 2011 V3 30 05 2011_PAO-CAF-RESOP_04_13_pro_format_variante T1" xfId="1830" xr:uid="{00000000-0005-0000-0000-0000820C0000}"/>
    <cellStyle name="s_Financials_T_Actualisation provision contrat déficitaire SNCM 2011 V3 30 05 2011_PAO-CAF-RESOP_04_13_pro_format_variante T1_B14_E2_2210" xfId="1831" xr:uid="{00000000-0005-0000-0000-0000830C0000}"/>
    <cellStyle name="s_Financials_T_Actualisation provision contrat déficitaire SNCM 2011 V3 30 05 2011_PAO-CAF-RESOP_04_13_pro_format_variante T1_B14_E2_2210_Bridge_Zone_Sud" xfId="1832" xr:uid="{00000000-0005-0000-0000-0000840C0000}"/>
    <cellStyle name="s_Financials_T_Actualisation provision contrat déficitaire SNCM 2011 V3 30 05 2011_PAO-CAF-RESOP_04_13_pro_format_variante T1_B14_E2_2210_Bridge_Zone_Sud_Context" xfId="4799" xr:uid="{00000000-0005-0000-0000-0000850C0000}"/>
    <cellStyle name="s_Financials_T_Actualisation provision contrat déficitaire SNCM 2011 V3 30 05 2011_PAO-CAF-RESOP_04_13_pro_format_variante T1_B14_E2_2210_Context" xfId="4798" xr:uid="{00000000-0005-0000-0000-0000860C0000}"/>
    <cellStyle name="s_Financials_T_Actualisation provision contrat déficitaire SNCM 2011 V3 30 05 2011_PAO-CAF-RESOP_04_13_pro_format_variante T1_Bridge_Zone_Sud" xfId="1833" xr:uid="{00000000-0005-0000-0000-0000870C0000}"/>
    <cellStyle name="s_Financials_T_Actualisation provision contrat déficitaire SNCM 2011 V3 30 05 2011_PAO-CAF-RESOP_04_13_pro_format_variante T1_Bridge_Zone_Sud_Context" xfId="4800" xr:uid="{00000000-0005-0000-0000-0000880C0000}"/>
    <cellStyle name="s_Financials_T_Actualisation provision contrat déficitaire SNCM 2011 V3 30 05 2011_PAO-CAF-RESOP_04_13_pro_format_variante T1_Context" xfId="4797" xr:uid="{00000000-0005-0000-0000-0000890C0000}"/>
    <cellStyle name="s_Financials_T_Actualisation provision contrat déficitaire SNCM 2011 V3 30 05 2011_PAO-CAF-RESOP_06_13" xfId="1834" xr:uid="{00000000-0005-0000-0000-00008A0C0000}"/>
    <cellStyle name="s_Financials_T_Actualisation provision contrat déficitaire SNCM 2011 V3 30 05 2011_PAO-CAF-RESOP_06_13_B14_E2_2210" xfId="1835" xr:uid="{00000000-0005-0000-0000-00008B0C0000}"/>
    <cellStyle name="s_Financials_T_Actualisation provision contrat déficitaire SNCM 2011 V3 30 05 2011_PAO-CAF-RESOP_06_13_B14_E2_2210_Bridge_Zone_Sud" xfId="1836" xr:uid="{00000000-0005-0000-0000-00008C0C0000}"/>
    <cellStyle name="s_Financials_T_Actualisation provision contrat déficitaire SNCM 2011 V3 30 05 2011_PAO-CAF-RESOP_06_13_B14_E2_2210_Bridge_Zone_Sud_Context" xfId="4803" xr:uid="{00000000-0005-0000-0000-00008D0C0000}"/>
    <cellStyle name="s_Financials_T_Actualisation provision contrat déficitaire SNCM 2011 V3 30 05 2011_PAO-CAF-RESOP_06_13_B14_E2_2210_Context" xfId="4802" xr:uid="{00000000-0005-0000-0000-00008E0C0000}"/>
    <cellStyle name="s_Financials_T_Actualisation provision contrat déficitaire SNCM 2011 V3 30 05 2011_PAO-CAF-RESOP_06_13_Bridge_Zone_Sud" xfId="1837" xr:uid="{00000000-0005-0000-0000-00008F0C0000}"/>
    <cellStyle name="s_Financials_T_Actualisation provision contrat déficitaire SNCM 2011 V3 30 05 2011_PAO-CAF-RESOP_06_13_Bridge_Zone_Sud_Context" xfId="4804" xr:uid="{00000000-0005-0000-0000-0000900C0000}"/>
    <cellStyle name="s_Financials_T_Actualisation provision contrat déficitaire SNCM 2011 V3 30 05 2011_PAO-CAF-RESOP_06_13_Context" xfId="4801" xr:uid="{00000000-0005-0000-0000-0000910C0000}"/>
    <cellStyle name="s_Financials_T_Actualisation provision contrat déficitaire SNCM 2011 V3 30 05 2011_PAO-CAF-RESOP_08_13" xfId="1838" xr:uid="{00000000-0005-0000-0000-0000920C0000}"/>
    <cellStyle name="s_Financials_T_Actualisation provision contrat déficitaire SNCM 2011 V3 30 05 2011_PAO-CAF-RESOP_08_13_B14_E2_2210" xfId="1839" xr:uid="{00000000-0005-0000-0000-0000930C0000}"/>
    <cellStyle name="s_Financials_T_Actualisation provision contrat déficitaire SNCM 2011 V3 30 05 2011_PAO-CAF-RESOP_08_13_B14_E2_2210_Bridge_Zone_Sud" xfId="1840" xr:uid="{00000000-0005-0000-0000-0000940C0000}"/>
    <cellStyle name="s_Financials_T_Actualisation provision contrat déficitaire SNCM 2011 V3 30 05 2011_PAO-CAF-RESOP_08_13_B14_E2_2210_Bridge_Zone_Sud_Context" xfId="4807" xr:uid="{00000000-0005-0000-0000-0000950C0000}"/>
    <cellStyle name="s_Financials_T_Actualisation provision contrat déficitaire SNCM 2011 V3 30 05 2011_PAO-CAF-RESOP_08_13_B14_E2_2210_Context" xfId="4806" xr:uid="{00000000-0005-0000-0000-0000960C0000}"/>
    <cellStyle name="s_Financials_T_Actualisation provision contrat déficitaire SNCM 2011 V3 30 05 2011_PAO-CAF-RESOP_08_13_Bridge_Zone_Sud" xfId="1841" xr:uid="{00000000-0005-0000-0000-0000970C0000}"/>
    <cellStyle name="s_Financials_T_Actualisation provision contrat déficitaire SNCM 2011 V3 30 05 2011_PAO-CAF-RESOP_08_13_Bridge_Zone_Sud_Context" xfId="4808" xr:uid="{00000000-0005-0000-0000-0000980C0000}"/>
    <cellStyle name="s_Financials_T_Actualisation provision contrat déficitaire SNCM 2011 V3 30 05 2011_PAO-CAF-RESOP_08_13_Context" xfId="4805" xr:uid="{00000000-0005-0000-0000-0000990C0000}"/>
    <cellStyle name="s_Financials_T_Actualisation provision contrat déficitaire SNCM 2011 V3 30 05 2011_PAO-CAF-RESOP_09_13" xfId="1842" xr:uid="{00000000-0005-0000-0000-00009A0C0000}"/>
    <cellStyle name="s_Financials_T_Actualisation provision contrat déficitaire SNCM 2011 V3 30 05 2011_PAO-CAF-RESOP_09_13_Bridge_Zone_Sud" xfId="1843" xr:uid="{00000000-0005-0000-0000-00009B0C0000}"/>
    <cellStyle name="s_Financials_T_Actualisation provision contrat déficitaire SNCM 2011 V3 30 05 2011_PAO-CAF-RESOP_09_13_Bridge_Zone_Sud_Context" xfId="4810" xr:uid="{00000000-0005-0000-0000-00009C0C0000}"/>
    <cellStyle name="s_Financials_T_Actualisation provision contrat déficitaire SNCM 2011 V3 30 05 2011_PAO-CAF-RESOP_09_13_Context" xfId="4809" xr:uid="{00000000-0005-0000-0000-00009D0C0000}"/>
    <cellStyle name="s_Financials_T_Actualisation provision contrat déficitaire SNCM 2011 V3 30 05 2011_PAO-CAF-RESOP_09_2013_Zone_IDF (version 2)" xfId="1844" xr:uid="{00000000-0005-0000-0000-00009E0C0000}"/>
    <cellStyle name="s_Financials_T_Actualisation provision contrat déficitaire SNCM 2011 V3 30 05 2011_PAO-CAF-RESOP_09_2013_Zone_IDF (version 2)_Context" xfId="4811" xr:uid="{00000000-0005-0000-0000-00009F0C0000}"/>
    <cellStyle name="s_Financials_T_Actualisation provision contrat déficitaire SNCM 2011 V3 30 05 2011_PAO-CAF-RESOP_10_12" xfId="1845" xr:uid="{00000000-0005-0000-0000-0000A00C0000}"/>
    <cellStyle name="s_Financials_T_Actualisation provision contrat déficitaire SNCM 2011 V3 30 05 2011_PAO-CAF-RESOP_10_12_Bridge_Zone_Sud" xfId="1846" xr:uid="{00000000-0005-0000-0000-0000A10C0000}"/>
    <cellStyle name="s_Financials_T_Actualisation provision contrat déficitaire SNCM 2011 V3 30 05 2011_PAO-CAF-RESOP_10_12_Bridge_Zone_Sud_Context" xfId="4813" xr:uid="{00000000-0005-0000-0000-0000A20C0000}"/>
    <cellStyle name="s_Financials_T_Actualisation provision contrat déficitaire SNCM 2011 V3 30 05 2011_PAO-CAF-RESOP_10_12_Context" xfId="4812" xr:uid="{00000000-0005-0000-0000-0000A30C0000}"/>
    <cellStyle name="s_Financials_T_Actualisation provision contrat déficitaire SNCM 2011 V3 30 05 2011_PAO-CAF-RESOP_10_12_focus par entités CAFOP" xfId="1847" xr:uid="{00000000-0005-0000-0000-0000A40C0000}"/>
    <cellStyle name="s_Financials_T_Actualisation provision contrat déficitaire SNCM 2011 V3 30 05 2011_PAO-CAF-RESOP_10_12_focus par entités CAFOP_Bridge_Zone_Sud" xfId="1848" xr:uid="{00000000-0005-0000-0000-0000A50C0000}"/>
    <cellStyle name="s_Financials_T_Actualisation provision contrat déficitaire SNCM 2011 V3 30 05 2011_PAO-CAF-RESOP_10_12_focus par entités CAFOP_Bridge_Zone_Sud_Context" xfId="4815" xr:uid="{00000000-0005-0000-0000-0000A60C0000}"/>
    <cellStyle name="s_Financials_T_Actualisation provision contrat déficitaire SNCM 2011 V3 30 05 2011_PAO-CAF-RESOP_10_12_focus par entités CAFOP_Context" xfId="4814" xr:uid="{00000000-0005-0000-0000-0000A70C0000}"/>
    <cellStyle name="s_Financials_T_Actualisation provision contrat déficitaire SNCM 2011 V3 30 05 2011_PAO-CAF-RESOP_11_13" xfId="1849" xr:uid="{00000000-0005-0000-0000-0000A80C0000}"/>
    <cellStyle name="s_Financials_T_Actualisation provision contrat déficitaire SNCM 2011 V3 30 05 2011_PAO-CAF-RESOP_11_13_Context" xfId="4816" xr:uid="{00000000-0005-0000-0000-0000A90C0000}"/>
    <cellStyle name="s_Financials_T_Actualisation provision contrat déficitaire SNCM 2011 V3 30 05 2011_PAO-CAF-RESOP_B13" xfId="1850" xr:uid="{00000000-0005-0000-0000-0000AA0C0000}"/>
    <cellStyle name="s_Financials_T_Actualisation provision contrat déficitaire SNCM 2011 V3 30 05 2011_PAO-CAF-RESOP_B13_Bridge_Zone_Sud" xfId="1851" xr:uid="{00000000-0005-0000-0000-0000AB0C0000}"/>
    <cellStyle name="s_Financials_T_Actualisation provision contrat déficitaire SNCM 2011 V3 30 05 2011_PAO-CAF-RESOP_B13_Bridge_Zone_Sud_Context" xfId="4818" xr:uid="{00000000-0005-0000-0000-0000AC0C0000}"/>
    <cellStyle name="s_Financials_T_Actualisation provision contrat déficitaire SNCM 2011 V3 30 05 2011_PAO-CAF-RESOP_B13_Context" xfId="4817" xr:uid="{00000000-0005-0000-0000-0000AD0C0000}"/>
    <cellStyle name="s_Financials_T_Actualisation provision contrat déficitaire SNCM 2011 V3 30 05 2011_PAO-CAF-RESOP_B13_focus par entités CAFOP" xfId="1852" xr:uid="{00000000-0005-0000-0000-0000AE0C0000}"/>
    <cellStyle name="s_Financials_T_Actualisation provision contrat déficitaire SNCM 2011 V3 30 05 2011_PAO-CAF-RESOP_B13_focus par entités CAFOP_Bridge_Zone_Sud" xfId="1853" xr:uid="{00000000-0005-0000-0000-0000AF0C0000}"/>
    <cellStyle name="s_Financials_T_Actualisation provision contrat déficitaire SNCM 2011 V3 30 05 2011_PAO-CAF-RESOP_B13_focus par entités CAFOP_Bridge_Zone_Sud_Context" xfId="4820" xr:uid="{00000000-0005-0000-0000-0000B00C0000}"/>
    <cellStyle name="s_Financials_T_Actualisation provision contrat déficitaire SNCM 2011 V3 30 05 2011_PAO-CAF-RESOP_B13_focus par entités CAFOP_Context" xfId="4819" xr:uid="{00000000-0005-0000-0000-0000B10C0000}"/>
    <cellStyle name="s_Financials_T_Actualisation provision contrat déficitaire SNCM 2011 V3 30 05 2011_PAO-CAF-RESOP_B2014" xfId="1854" xr:uid="{00000000-0005-0000-0000-0000B20C0000}"/>
    <cellStyle name="s_Financials_T_Actualisation provision contrat déficitaire SNCM 2011 V3 30 05 2011_PAO-CAF-RESOP_B2014_Bridge_Zone_Sud" xfId="1855" xr:uid="{00000000-0005-0000-0000-0000B30C0000}"/>
    <cellStyle name="s_Financials_T_Actualisation provision contrat déficitaire SNCM 2011 V3 30 05 2011_PAO-CAF-RESOP_B2014_Bridge_Zone_Sud_Context" xfId="4822" xr:uid="{00000000-0005-0000-0000-0000B40C0000}"/>
    <cellStyle name="s_Financials_T_Actualisation provision contrat déficitaire SNCM 2011 V3 30 05 2011_PAO-CAF-RESOP_B2014_Context" xfId="4821" xr:uid="{00000000-0005-0000-0000-0000B50C0000}"/>
    <cellStyle name="s_Financials_T_Actualisation provision contrat déficitaire SNCM 2011 V3 30 05 2011_PAO-CAF-RESOP_B2014_v2" xfId="1856" xr:uid="{00000000-0005-0000-0000-0000B60C0000}"/>
    <cellStyle name="s_Financials_T_Actualisation provision contrat déficitaire SNCM 2011 V3 30 05 2011_PAO-CAF-RESOP_B2014_v2_Context" xfId="4823" xr:uid="{00000000-0005-0000-0000-0000B70C0000}"/>
    <cellStyle name="s_Financials_T_Actualisation provision contrat déficitaire SNCM 2011 V3 30 05 2011_PAO-CAF-RESOP_E2_13" xfId="1857" xr:uid="{00000000-0005-0000-0000-0000B80C0000}"/>
    <cellStyle name="s_Financials_T_Actualisation provision contrat déficitaire SNCM 2011 V3 30 05 2011_PAO-CAF-RESOP_E2_13_B14_E2_2210" xfId="1858" xr:uid="{00000000-0005-0000-0000-0000B90C0000}"/>
    <cellStyle name="s_Financials_T_Actualisation provision contrat déficitaire SNCM 2011 V3 30 05 2011_PAO-CAF-RESOP_E2_13_B14_E2_2210_Bridge_Zone_Sud" xfId="1859" xr:uid="{00000000-0005-0000-0000-0000BA0C0000}"/>
    <cellStyle name="s_Financials_T_Actualisation provision contrat déficitaire SNCM 2011 V3 30 05 2011_PAO-CAF-RESOP_E2_13_B14_E2_2210_Bridge_Zone_Sud_Context" xfId="4826" xr:uid="{00000000-0005-0000-0000-0000BB0C0000}"/>
    <cellStyle name="s_Financials_T_Actualisation provision contrat déficitaire SNCM 2011 V3 30 05 2011_PAO-CAF-RESOP_E2_13_B14_E2_2210_Context" xfId="4825" xr:uid="{00000000-0005-0000-0000-0000BC0C0000}"/>
    <cellStyle name="s_Financials_T_Actualisation provision contrat déficitaire SNCM 2011 V3 30 05 2011_PAO-CAF-RESOP_E2_13_Bridge_Zone_Sud" xfId="1860" xr:uid="{00000000-0005-0000-0000-0000BD0C0000}"/>
    <cellStyle name="s_Financials_T_Actualisation provision contrat déficitaire SNCM 2011 V3 30 05 2011_PAO-CAF-RESOP_E2_13_Bridge_Zone_Sud_Context" xfId="4827" xr:uid="{00000000-0005-0000-0000-0000BE0C0000}"/>
    <cellStyle name="s_Financials_T_Actualisation provision contrat déficitaire SNCM 2011 V3 30 05 2011_PAO-CAF-RESOP_E2_13_Context" xfId="4824" xr:uid="{00000000-0005-0000-0000-0000BF0C0000}"/>
    <cellStyle name="s_Financials_T_Actualisation provision contrat déficitaire SNCM 2011 V3 30 05 2011_PAO-CAF-RESOP_E2_2013_03_10_19H" xfId="1861" xr:uid="{00000000-0005-0000-0000-0000C00C0000}"/>
    <cellStyle name="s_Financials_T_Actualisation provision contrat déficitaire SNCM 2011 V3 30 05 2011_PAO-CAF-RESOP_E2_2013_03_10_19H_Bridge_Zone_Sud" xfId="1862" xr:uid="{00000000-0005-0000-0000-0000C10C0000}"/>
    <cellStyle name="s_Financials_T_Actualisation provision contrat déficitaire SNCM 2011 V3 30 05 2011_PAO-CAF-RESOP_E2_2013_03_10_19H_Bridge_Zone_Sud_Context" xfId="4829" xr:uid="{00000000-0005-0000-0000-0000C20C0000}"/>
    <cellStyle name="s_Financials_T_Actualisation provision contrat déficitaire SNCM 2011 V3 30 05 2011_PAO-CAF-RESOP_E2_2013_03_10_19H_Context" xfId="4828" xr:uid="{00000000-0005-0000-0000-0000C30C0000}"/>
    <cellStyle name="s_Financials_T_Actualisation provision contrat déficitaire SNCM 2011 V3 30 05 2011_PPA" xfId="3259" xr:uid="{00000000-0005-0000-0000-0000C40C0000}"/>
    <cellStyle name="s_Financials_T_Actualisation provision contrat déficitaire SNCM 2011 V3 30 05 2011_PPA_Context" xfId="4830" xr:uid="{00000000-0005-0000-0000-0000C50C0000}"/>
    <cellStyle name="s_Financials_T_Actualisation provision contrat déficitaire SNCM 2011 V3 30 05 2011_RESOP bef CICE&amp;PPA&amp;RepartHO" xfId="3260" xr:uid="{00000000-0005-0000-0000-0000C60C0000}"/>
    <cellStyle name="s_Financials_T_Actualisation provision contrat déficitaire SNCM 2011 V3 30 05 2011_RESOP bef CICE&amp;PPA&amp;RepartHO_Context" xfId="4831" xr:uid="{00000000-0005-0000-0000-0000C70C0000}"/>
    <cellStyle name="s_Financials_T_Actualisation provision contrat déficitaire SNCM 2011 V3 30 05 2011_Synthèse_Présentation_conso_retraitée" xfId="1863" xr:uid="{00000000-0005-0000-0000-0000C80C0000}"/>
    <cellStyle name="s_Financials_T_Actualisation provision contrat déficitaire SNCM 2011 V3 30 05 2011_Synthèse_Présentation_conso_retraitée_Context" xfId="4832" xr:uid="{00000000-0005-0000-0000-0000C90C0000}"/>
    <cellStyle name="s_Financials_T_B14_E2_2210" xfId="1864" xr:uid="{00000000-0005-0000-0000-0000CA0C0000}"/>
    <cellStyle name="s_Financials_T_B14_E2_2210_Bridge_Zone_Sud" xfId="1865" xr:uid="{00000000-0005-0000-0000-0000CB0C0000}"/>
    <cellStyle name="s_Financials_T_B14_E2_2210_Bridge_Zone_Sud_Context" xfId="4834" xr:uid="{00000000-0005-0000-0000-0000CC0C0000}"/>
    <cellStyle name="s_Financials_T_B14_E2_2210_Context" xfId="4833" xr:uid="{00000000-0005-0000-0000-0000CD0C0000}"/>
    <cellStyle name="s_Financials_T_BFR_TD_2014.02" xfId="1866" xr:uid="{00000000-0005-0000-0000-0000CE0C0000}"/>
    <cellStyle name="s_Financials_T_BFR_TD_2014.02_Context" xfId="4835" xr:uid="{00000000-0005-0000-0000-0000CF0C0000}"/>
    <cellStyle name="s_Financials_T_Bridge_Zone_Nord" xfId="1867" xr:uid="{00000000-0005-0000-0000-0000D00C0000}"/>
    <cellStyle name="s_Financials_T_Bridge_Zone_Nord_Context" xfId="4836" xr:uid="{00000000-0005-0000-0000-0000D10C0000}"/>
    <cellStyle name="s_Financials_T_CAPEM BY COUNTRY" xfId="3261" xr:uid="{00000000-0005-0000-0000-0000D20C0000}"/>
    <cellStyle name="s_Financials_T_CAPEM BY COUNTRY_Context" xfId="4837" xr:uid="{00000000-0005-0000-0000-0000D30C0000}"/>
    <cellStyle name="s_Financials_T_Context" xfId="3713" xr:uid="{00000000-0005-0000-0000-0000D40C0000}"/>
    <cellStyle name="s_Financials_T_Context_1" xfId="4738" xr:uid="{00000000-0005-0000-0000-0000D50C0000}"/>
    <cellStyle name="s_Financials_T_Context_Context" xfId="4838" xr:uid="{00000000-0005-0000-0000-0000D60C0000}"/>
    <cellStyle name="s_Financials_T_Country_Top_Adj" xfId="2873" xr:uid="{00000000-0005-0000-0000-0000D70C0000}"/>
    <cellStyle name="s_Financials_T_Country_Top_Adj 2020" xfId="3250" xr:uid="{00000000-0005-0000-0000-0000D80C0000}"/>
    <cellStyle name="s_Financials_T_Cut off 2020-2021" xfId="4839" xr:uid="{00000000-0005-0000-0000-0000D90C0000}"/>
    <cellStyle name="s_Financials_T_LI819L_B13" xfId="349" xr:uid="{00000000-0005-0000-0000-0000DA0C0000}"/>
    <cellStyle name="s_Financials_T_LI819L_B13_CAPEM BY COUNTRY" xfId="3263" xr:uid="{00000000-0005-0000-0000-0000DB0C0000}"/>
    <cellStyle name="s_Financials_T_LI819L_B13_CAPEM BY COUNTRY_Context" xfId="4841" xr:uid="{00000000-0005-0000-0000-0000DC0C0000}"/>
    <cellStyle name="s_Financials_T_LI819L_B13_Context" xfId="3714" xr:uid="{00000000-0005-0000-0000-0000DD0C0000}"/>
    <cellStyle name="s_Financials_T_LI819L_B13_Context_1" xfId="4840" xr:uid="{00000000-0005-0000-0000-0000DE0C0000}"/>
    <cellStyle name="s_Financials_T_LI819L_B13_Context_Context" xfId="4842" xr:uid="{00000000-0005-0000-0000-0000DF0C0000}"/>
    <cellStyle name="s_Financials_T_LI819L_B13_Country_Top_Adj" xfId="2876" xr:uid="{00000000-0005-0000-0000-0000E00C0000}"/>
    <cellStyle name="s_Financials_T_LI819L_B13_Country_Top_Adj 2020" xfId="3262" xr:uid="{00000000-0005-0000-0000-0000E10C0000}"/>
    <cellStyle name="s_Financials_T_LI819L_B13_Cut off 2020-2021" xfId="4843" xr:uid="{00000000-0005-0000-0000-0000E20C0000}"/>
    <cellStyle name="s_Financials_T_LI819L_B13_Maquette PLT" xfId="3264" xr:uid="{00000000-0005-0000-0000-0000E30C0000}"/>
    <cellStyle name="s_Financials_T_LI819L_B13_Maquette PLT_Context" xfId="4844" xr:uid="{00000000-0005-0000-0000-0000E40C0000}"/>
    <cellStyle name="s_Financials_T_LI819L_B13_Output" xfId="3715" xr:uid="{00000000-0005-0000-0000-0000E50C0000}"/>
    <cellStyle name="s_Financials_T_LI819L_B13_Output_Context" xfId="4845" xr:uid="{00000000-0005-0000-0000-0000E60C0000}"/>
    <cellStyle name="s_Financials_T_LI819L_B13_PPA" xfId="3265" xr:uid="{00000000-0005-0000-0000-0000E70C0000}"/>
    <cellStyle name="s_Financials_T_LI819L_B13_PPA_Context" xfId="4846" xr:uid="{00000000-0005-0000-0000-0000E80C0000}"/>
    <cellStyle name="s_Financials_T_LI819L_B13_RESOP bef CICE&amp;PPA&amp;RepartHO" xfId="3266" xr:uid="{00000000-0005-0000-0000-0000E90C0000}"/>
    <cellStyle name="s_Financials_T_LI819L_B13_RESOP bef CICE&amp;PPA&amp;RepartHO_Context" xfId="4847" xr:uid="{00000000-0005-0000-0000-0000EA0C0000}"/>
    <cellStyle name="s_Financials_T_Maquette PLT" xfId="3267" xr:uid="{00000000-0005-0000-0000-0000EB0C0000}"/>
    <cellStyle name="s_Financials_T_Maquette PLT_Context" xfId="4848" xr:uid="{00000000-0005-0000-0000-0000EC0C0000}"/>
    <cellStyle name="s_Financials_T_Output" xfId="3716" xr:uid="{00000000-0005-0000-0000-0000ED0C0000}"/>
    <cellStyle name="s_Financials_T_Output_Context" xfId="4849" xr:uid="{00000000-0005-0000-0000-0000EE0C0000}"/>
    <cellStyle name="s_Financials_T_PAO-CAF-RESOP_14_01_13 à 20h" xfId="350" xr:uid="{00000000-0005-0000-0000-0000EF0C0000}"/>
    <cellStyle name="s_Financials_T_PAO-CAF-RESOP_14_01_13 à 20h_CAPEM BY COUNTRY" xfId="3269" xr:uid="{00000000-0005-0000-0000-0000F00C0000}"/>
    <cellStyle name="s_Financials_T_PAO-CAF-RESOP_14_01_13 à 20h_CAPEM BY COUNTRY_Context" xfId="4851" xr:uid="{00000000-0005-0000-0000-0000F10C0000}"/>
    <cellStyle name="s_Financials_T_PAO-CAF-RESOP_14_01_13 à 20h_Context" xfId="3717" xr:uid="{00000000-0005-0000-0000-0000F20C0000}"/>
    <cellStyle name="s_Financials_T_PAO-CAF-RESOP_14_01_13 à 20h_Context_1" xfId="4850" xr:uid="{00000000-0005-0000-0000-0000F30C0000}"/>
    <cellStyle name="s_Financials_T_PAO-CAF-RESOP_14_01_13 à 20h_Context_Context" xfId="4852" xr:uid="{00000000-0005-0000-0000-0000F40C0000}"/>
    <cellStyle name="s_Financials_T_PAO-CAF-RESOP_14_01_13 à 20h_Country_Top_Adj" xfId="2877" xr:uid="{00000000-0005-0000-0000-0000F50C0000}"/>
    <cellStyle name="s_Financials_T_PAO-CAF-RESOP_14_01_13 à 20h_Country_Top_Adj 2020" xfId="3268" xr:uid="{00000000-0005-0000-0000-0000F60C0000}"/>
    <cellStyle name="s_Financials_T_PAO-CAF-RESOP_14_01_13 à 20h_Cut off 2020-2021" xfId="4853" xr:uid="{00000000-0005-0000-0000-0000F70C0000}"/>
    <cellStyle name="s_Financials_T_PAO-CAF-RESOP_14_01_13 à 20h_Maquette PLT" xfId="3270" xr:uid="{00000000-0005-0000-0000-0000F80C0000}"/>
    <cellStyle name="s_Financials_T_PAO-CAF-RESOP_14_01_13 à 20h_Maquette PLT_Context" xfId="4854" xr:uid="{00000000-0005-0000-0000-0000F90C0000}"/>
    <cellStyle name="s_Financials_T_PAO-CAF-RESOP_14_01_13 à 20h_Output" xfId="3718" xr:uid="{00000000-0005-0000-0000-0000FA0C0000}"/>
    <cellStyle name="s_Financials_T_PAO-CAF-RESOP_14_01_13 à 20h_Output_Context" xfId="4855" xr:uid="{00000000-0005-0000-0000-0000FB0C0000}"/>
    <cellStyle name="s_Financials_T_PAO-CAF-RESOP_14_01_13 à 20h_PPA" xfId="3271" xr:uid="{00000000-0005-0000-0000-0000FC0C0000}"/>
    <cellStyle name="s_Financials_T_PAO-CAF-RESOP_14_01_13 à 20h_PPA_Context" xfId="4856" xr:uid="{00000000-0005-0000-0000-0000FD0C0000}"/>
    <cellStyle name="s_Financials_T_PAO-CAF-RESOP_14_01_13 à 20h_RESOP bef CICE&amp;PPA&amp;RepartHO" xfId="3272" xr:uid="{00000000-0005-0000-0000-0000FE0C0000}"/>
    <cellStyle name="s_Financials_T_PAO-CAF-RESOP_14_01_13 à 20h_RESOP bef CICE&amp;PPA&amp;RepartHO_Context" xfId="4857" xr:uid="{00000000-0005-0000-0000-0000FF0C0000}"/>
    <cellStyle name="s_Financials_T_PAO-CAF-RESOP_2014.02" xfId="1868" xr:uid="{00000000-0005-0000-0000-0000000D0000}"/>
    <cellStyle name="s_Financials_T_PAO-CAF-RESOP_2014.02_Bridge_Zone_Sud" xfId="1869" xr:uid="{00000000-0005-0000-0000-0000010D0000}"/>
    <cellStyle name="s_Financials_T_PAO-CAF-RESOP_2014.02_Bridge_Zone_Sud_Context" xfId="4859" xr:uid="{00000000-0005-0000-0000-0000020D0000}"/>
    <cellStyle name="s_Financials_T_PAO-CAF-RESOP_2014.02_Context" xfId="4858" xr:uid="{00000000-0005-0000-0000-0000030D0000}"/>
    <cellStyle name="s_Financials_T_PPA" xfId="3273" xr:uid="{00000000-0005-0000-0000-0000040D0000}"/>
    <cellStyle name="s_Financials_T_PPA_Context" xfId="4860" xr:uid="{00000000-0005-0000-0000-0000050D0000}"/>
    <cellStyle name="s_Financials_T_RESOP bef CICE&amp;PPA&amp;RepartHO" xfId="3274" xr:uid="{00000000-0005-0000-0000-0000060D0000}"/>
    <cellStyle name="s_Financials_T_RESOP bef CICE&amp;PPA&amp;RepartHO_Context" xfId="4861" xr:uid="{00000000-0005-0000-0000-0000070D0000}"/>
    <cellStyle name="s_Grouse+Pelican" xfId="351" xr:uid="{00000000-0005-0000-0000-0000080D0000}"/>
    <cellStyle name="s_Grouse+Pelican_CAPEM BY COUNTRY" xfId="3276" xr:uid="{00000000-0005-0000-0000-0000090D0000}"/>
    <cellStyle name="s_Grouse+Pelican_Context" xfId="3719" xr:uid="{00000000-0005-0000-0000-00000A0D0000}"/>
    <cellStyle name="s_Grouse+Pelican_Country_Top_Adj" xfId="2878" xr:uid="{00000000-0005-0000-0000-00000B0D0000}"/>
    <cellStyle name="s_Grouse+Pelican_Country_Top_Adj 2020" xfId="3275" xr:uid="{00000000-0005-0000-0000-00000C0D0000}"/>
    <cellStyle name="s_Grouse+Pelican_Cut off 2020-2021" xfId="4862" xr:uid="{00000000-0005-0000-0000-00000D0D0000}"/>
    <cellStyle name="s_Grouse+Pelican_Maquette PLT" xfId="3277" xr:uid="{00000000-0005-0000-0000-00000E0D0000}"/>
    <cellStyle name="s_Grouse+Pelican_Output" xfId="3720" xr:uid="{00000000-0005-0000-0000-00000F0D0000}"/>
    <cellStyle name="s_LI819L_B13" xfId="352" xr:uid="{00000000-0005-0000-0000-0000100D0000}"/>
    <cellStyle name="s_LI819L_B13_CAPEM BY COUNTRY" xfId="3279" xr:uid="{00000000-0005-0000-0000-0000110D0000}"/>
    <cellStyle name="s_LI819L_B13_CAPEM BY COUNTRY_Context" xfId="4864" xr:uid="{00000000-0005-0000-0000-0000120D0000}"/>
    <cellStyle name="s_LI819L_B13_Context" xfId="3721" xr:uid="{00000000-0005-0000-0000-0000130D0000}"/>
    <cellStyle name="s_LI819L_B13_Context_1" xfId="4863" xr:uid="{00000000-0005-0000-0000-0000140D0000}"/>
    <cellStyle name="s_LI819L_B13_Context_Context" xfId="4865" xr:uid="{00000000-0005-0000-0000-0000150D0000}"/>
    <cellStyle name="s_LI819L_B13_Country_Top_Adj" xfId="2879" xr:uid="{00000000-0005-0000-0000-0000160D0000}"/>
    <cellStyle name="s_LI819L_B13_Country_Top_Adj 2020" xfId="3278" xr:uid="{00000000-0005-0000-0000-0000170D0000}"/>
    <cellStyle name="s_LI819L_B13_Cut off 2020-2021" xfId="4866" xr:uid="{00000000-0005-0000-0000-0000180D0000}"/>
    <cellStyle name="s_LI819L_B13_Maquette PLT" xfId="3280" xr:uid="{00000000-0005-0000-0000-0000190D0000}"/>
    <cellStyle name="s_LI819L_B13_Maquette PLT_Context" xfId="4867" xr:uid="{00000000-0005-0000-0000-00001A0D0000}"/>
    <cellStyle name="s_LI819L_B13_Output" xfId="3722" xr:uid="{00000000-0005-0000-0000-00001B0D0000}"/>
    <cellStyle name="s_LI819L_B13_Output_Context" xfId="4868" xr:uid="{00000000-0005-0000-0000-00001C0D0000}"/>
    <cellStyle name="s_LI819L_B13_PPA" xfId="3281" xr:uid="{00000000-0005-0000-0000-00001D0D0000}"/>
    <cellStyle name="s_LI819L_B13_PPA_Context" xfId="4869" xr:uid="{00000000-0005-0000-0000-00001E0D0000}"/>
    <cellStyle name="s_LI819L_B13_RESOP bef CICE&amp;PPA&amp;RepartHO" xfId="3282" xr:uid="{00000000-0005-0000-0000-00001F0D0000}"/>
    <cellStyle name="s_LI819L_B13_RESOP bef CICE&amp;PPA&amp;RepartHO_Context" xfId="4870" xr:uid="{00000000-0005-0000-0000-0000200D0000}"/>
    <cellStyle name="s_Maquette PLT" xfId="3283" xr:uid="{00000000-0005-0000-0000-0000210D0000}"/>
    <cellStyle name="s_Maquette PLT_Context" xfId="4871" xr:uid="{00000000-0005-0000-0000-0000220D0000}"/>
    <cellStyle name="s_Matrix_B" xfId="353" xr:uid="{00000000-0005-0000-0000-0000230D0000}"/>
    <cellStyle name="s_Matrix_B_Actualisation provision contrat déficitaire SNCM 2010 V Def" xfId="354" xr:uid="{00000000-0005-0000-0000-0000240D0000}"/>
    <cellStyle name="s_Matrix_B_Actualisation provision contrat déficitaire SNCM 2010 V Def_B14_E2_2210" xfId="1870" xr:uid="{00000000-0005-0000-0000-0000250D0000}"/>
    <cellStyle name="s_Matrix_B_Actualisation provision contrat déficitaire SNCM 2010 V Def_B14_E2_2210_Bridge_Zone_Sud" xfId="1871" xr:uid="{00000000-0005-0000-0000-0000260D0000}"/>
    <cellStyle name="s_Matrix_B_Actualisation provision contrat déficitaire SNCM 2010 V Def_B14_E2_2210_Bridge_Zone_Sud_Context" xfId="4875" xr:uid="{00000000-0005-0000-0000-0000270D0000}"/>
    <cellStyle name="s_Matrix_B_Actualisation provision contrat déficitaire SNCM 2010 V Def_B14_E2_2210_Context" xfId="4874" xr:uid="{00000000-0005-0000-0000-0000280D0000}"/>
    <cellStyle name="s_Matrix_B_Actualisation provision contrat déficitaire SNCM 2010 V Def_Bridge_Zone_Sud" xfId="1872" xr:uid="{00000000-0005-0000-0000-0000290D0000}"/>
    <cellStyle name="s_Matrix_B_Actualisation provision contrat déficitaire SNCM 2010 V Def_Bridge_Zone_Sud_Context" xfId="4876" xr:uid="{00000000-0005-0000-0000-00002A0D0000}"/>
    <cellStyle name="s_Matrix_B_Actualisation provision contrat déficitaire SNCM 2010 V Def_CAPEM BY COUNTRY" xfId="3286" xr:uid="{00000000-0005-0000-0000-00002B0D0000}"/>
    <cellStyle name="s_Matrix_B_Actualisation provision contrat déficitaire SNCM 2010 V Def_CAPEM BY COUNTRY_Context" xfId="4877" xr:uid="{00000000-0005-0000-0000-00002C0D0000}"/>
    <cellStyle name="s_Matrix_B_Actualisation provision contrat déficitaire SNCM 2010 V Def_Context" xfId="3723" xr:uid="{00000000-0005-0000-0000-00002D0D0000}"/>
    <cellStyle name="s_Matrix_B_Actualisation provision contrat déficitaire SNCM 2010 V Def_Context_1" xfId="4873" xr:uid="{00000000-0005-0000-0000-00002E0D0000}"/>
    <cellStyle name="s_Matrix_B_Actualisation provision contrat déficitaire SNCM 2010 V Def_Context_Context" xfId="4878" xr:uid="{00000000-0005-0000-0000-00002F0D0000}"/>
    <cellStyle name="s_Matrix_B_Actualisation provision contrat déficitaire SNCM 2010 V Def_Country_Top_Adj" xfId="2881" xr:uid="{00000000-0005-0000-0000-0000300D0000}"/>
    <cellStyle name="s_Matrix_B_Actualisation provision contrat déficitaire SNCM 2010 V Def_Country_Top_Adj 2020" xfId="3285" xr:uid="{00000000-0005-0000-0000-0000310D0000}"/>
    <cellStyle name="s_Matrix_B_Actualisation provision contrat déficitaire SNCM 2010 V Def_Cut off 2020-2021" xfId="4879" xr:uid="{00000000-0005-0000-0000-0000320D0000}"/>
    <cellStyle name="s_Matrix_B_Actualisation provision contrat déficitaire SNCM 2010 V Def_focus par entités CAFOPE2AMF" xfId="1873" xr:uid="{00000000-0005-0000-0000-0000330D0000}"/>
    <cellStyle name="s_Matrix_B_Actualisation provision contrat déficitaire SNCM 2010 V Def_focus par entités CAFOPE2AMF_Bridge_Zone_Sud" xfId="1874" xr:uid="{00000000-0005-0000-0000-0000340D0000}"/>
    <cellStyle name="s_Matrix_B_Actualisation provision contrat déficitaire SNCM 2010 V Def_focus par entités CAFOPE2AMF_Bridge_Zone_Sud_Context" xfId="4881" xr:uid="{00000000-0005-0000-0000-0000350D0000}"/>
    <cellStyle name="s_Matrix_B_Actualisation provision contrat déficitaire SNCM 2010 V Def_focus par entités CAFOPE2AMF_Context" xfId="4880" xr:uid="{00000000-0005-0000-0000-0000360D0000}"/>
    <cellStyle name="s_Matrix_B_Actualisation provision contrat déficitaire SNCM 2010 V Def_Maquette PLT" xfId="3287" xr:uid="{00000000-0005-0000-0000-0000370D0000}"/>
    <cellStyle name="s_Matrix_B_Actualisation provision contrat déficitaire SNCM 2010 V Def_Maquette PLT_Context" xfId="4882" xr:uid="{00000000-0005-0000-0000-0000380D0000}"/>
    <cellStyle name="s_Matrix_B_Actualisation provision contrat déficitaire SNCM 2010 V Def_Output" xfId="3724" xr:uid="{00000000-0005-0000-0000-0000390D0000}"/>
    <cellStyle name="s_Matrix_B_Actualisation provision contrat déficitaire SNCM 2010 V Def_Output_Context" xfId="4883" xr:uid="{00000000-0005-0000-0000-00003A0D0000}"/>
    <cellStyle name="s_Matrix_B_Actualisation provision contrat déficitaire SNCM 2010 V Def_PAO-CAF-RESOP_04_13_pro_format_variante T1" xfId="1875" xr:uid="{00000000-0005-0000-0000-00003B0D0000}"/>
    <cellStyle name="s_Matrix_B_Actualisation provision contrat déficitaire SNCM 2010 V Def_PAO-CAF-RESOP_04_13_pro_format_variante T1_B14_E2_2210" xfId="1876" xr:uid="{00000000-0005-0000-0000-00003C0D0000}"/>
    <cellStyle name="s_Matrix_B_Actualisation provision contrat déficitaire SNCM 2010 V Def_PAO-CAF-RESOP_04_13_pro_format_variante T1_B14_E2_2210_Bridge_Zone_Sud" xfId="1877" xr:uid="{00000000-0005-0000-0000-00003D0D0000}"/>
    <cellStyle name="s_Matrix_B_Actualisation provision contrat déficitaire SNCM 2010 V Def_PAO-CAF-RESOP_04_13_pro_format_variante T1_B14_E2_2210_Bridge_Zone_Sud_Context" xfId="4886" xr:uid="{00000000-0005-0000-0000-00003E0D0000}"/>
    <cellStyle name="s_Matrix_B_Actualisation provision contrat déficitaire SNCM 2010 V Def_PAO-CAF-RESOP_04_13_pro_format_variante T1_B14_E2_2210_Context" xfId="4885" xr:uid="{00000000-0005-0000-0000-00003F0D0000}"/>
    <cellStyle name="s_Matrix_B_Actualisation provision contrat déficitaire SNCM 2010 V Def_PAO-CAF-RESOP_04_13_pro_format_variante T1_Bridge_Zone_Sud" xfId="1878" xr:uid="{00000000-0005-0000-0000-0000400D0000}"/>
    <cellStyle name="s_Matrix_B_Actualisation provision contrat déficitaire SNCM 2010 V Def_PAO-CAF-RESOP_04_13_pro_format_variante T1_Bridge_Zone_Sud_Context" xfId="4887" xr:uid="{00000000-0005-0000-0000-0000410D0000}"/>
    <cellStyle name="s_Matrix_B_Actualisation provision contrat déficitaire SNCM 2010 V Def_PAO-CAF-RESOP_04_13_pro_format_variante T1_Context" xfId="4884" xr:uid="{00000000-0005-0000-0000-0000420D0000}"/>
    <cellStyle name="s_Matrix_B_Actualisation provision contrat déficitaire SNCM 2010 V Def_PAO-CAF-RESOP_06_13" xfId="1879" xr:uid="{00000000-0005-0000-0000-0000430D0000}"/>
    <cellStyle name="s_Matrix_B_Actualisation provision contrat déficitaire SNCM 2010 V Def_PAO-CAF-RESOP_06_13_B14_E2_2210" xfId="1880" xr:uid="{00000000-0005-0000-0000-0000440D0000}"/>
    <cellStyle name="s_Matrix_B_Actualisation provision contrat déficitaire SNCM 2010 V Def_PAO-CAF-RESOP_06_13_B14_E2_2210_Bridge_Zone_Sud" xfId="1881" xr:uid="{00000000-0005-0000-0000-0000450D0000}"/>
    <cellStyle name="s_Matrix_B_Actualisation provision contrat déficitaire SNCM 2010 V Def_PAO-CAF-RESOP_06_13_B14_E2_2210_Bridge_Zone_Sud_Context" xfId="4890" xr:uid="{00000000-0005-0000-0000-0000460D0000}"/>
    <cellStyle name="s_Matrix_B_Actualisation provision contrat déficitaire SNCM 2010 V Def_PAO-CAF-RESOP_06_13_B14_E2_2210_Context" xfId="4889" xr:uid="{00000000-0005-0000-0000-0000470D0000}"/>
    <cellStyle name="s_Matrix_B_Actualisation provision contrat déficitaire SNCM 2010 V Def_PAO-CAF-RESOP_06_13_Bridge_Zone_Sud" xfId="1882" xr:uid="{00000000-0005-0000-0000-0000480D0000}"/>
    <cellStyle name="s_Matrix_B_Actualisation provision contrat déficitaire SNCM 2010 V Def_PAO-CAF-RESOP_06_13_Bridge_Zone_Sud_Context" xfId="4891" xr:uid="{00000000-0005-0000-0000-0000490D0000}"/>
    <cellStyle name="s_Matrix_B_Actualisation provision contrat déficitaire SNCM 2010 V Def_PAO-CAF-RESOP_06_13_Context" xfId="4888" xr:uid="{00000000-0005-0000-0000-00004A0D0000}"/>
    <cellStyle name="s_Matrix_B_Actualisation provision contrat déficitaire SNCM 2010 V Def_PAO-CAF-RESOP_08_13" xfId="1883" xr:uid="{00000000-0005-0000-0000-00004B0D0000}"/>
    <cellStyle name="s_Matrix_B_Actualisation provision contrat déficitaire SNCM 2010 V Def_PAO-CAF-RESOP_08_13_B14_E2_2210" xfId="1884" xr:uid="{00000000-0005-0000-0000-00004C0D0000}"/>
    <cellStyle name="s_Matrix_B_Actualisation provision contrat déficitaire SNCM 2010 V Def_PAO-CAF-RESOP_08_13_B14_E2_2210_Bridge_Zone_Sud" xfId="1885" xr:uid="{00000000-0005-0000-0000-00004D0D0000}"/>
    <cellStyle name="s_Matrix_B_Actualisation provision contrat déficitaire SNCM 2010 V Def_PAO-CAF-RESOP_08_13_B14_E2_2210_Bridge_Zone_Sud_Context" xfId="4894" xr:uid="{00000000-0005-0000-0000-00004E0D0000}"/>
    <cellStyle name="s_Matrix_B_Actualisation provision contrat déficitaire SNCM 2010 V Def_PAO-CAF-RESOP_08_13_B14_E2_2210_Context" xfId="4893" xr:uid="{00000000-0005-0000-0000-00004F0D0000}"/>
    <cellStyle name="s_Matrix_B_Actualisation provision contrat déficitaire SNCM 2010 V Def_PAO-CAF-RESOP_08_13_Bridge_Zone_Sud" xfId="1886" xr:uid="{00000000-0005-0000-0000-0000500D0000}"/>
    <cellStyle name="s_Matrix_B_Actualisation provision contrat déficitaire SNCM 2010 V Def_PAO-CAF-RESOP_08_13_Bridge_Zone_Sud_Context" xfId="4895" xr:uid="{00000000-0005-0000-0000-0000510D0000}"/>
    <cellStyle name="s_Matrix_B_Actualisation provision contrat déficitaire SNCM 2010 V Def_PAO-CAF-RESOP_08_13_Context" xfId="4892" xr:uid="{00000000-0005-0000-0000-0000520D0000}"/>
    <cellStyle name="s_Matrix_B_Actualisation provision contrat déficitaire SNCM 2010 V Def_PAO-CAF-RESOP_09_13" xfId="1887" xr:uid="{00000000-0005-0000-0000-0000530D0000}"/>
    <cellStyle name="s_Matrix_B_Actualisation provision contrat déficitaire SNCM 2010 V Def_PAO-CAF-RESOP_09_13_Bridge_Zone_Sud" xfId="1888" xr:uid="{00000000-0005-0000-0000-0000540D0000}"/>
    <cellStyle name="s_Matrix_B_Actualisation provision contrat déficitaire SNCM 2010 V Def_PAO-CAF-RESOP_09_13_Bridge_Zone_Sud_Context" xfId="4897" xr:uid="{00000000-0005-0000-0000-0000550D0000}"/>
    <cellStyle name="s_Matrix_B_Actualisation provision contrat déficitaire SNCM 2010 V Def_PAO-CAF-RESOP_09_13_Context" xfId="4896" xr:uid="{00000000-0005-0000-0000-0000560D0000}"/>
    <cellStyle name="s_Matrix_B_Actualisation provision contrat déficitaire SNCM 2010 V Def_PAO-CAF-RESOP_09_2013_Zone_IDF (version 2)" xfId="1889" xr:uid="{00000000-0005-0000-0000-0000570D0000}"/>
    <cellStyle name="s_Matrix_B_Actualisation provision contrat déficitaire SNCM 2010 V Def_PAO-CAF-RESOP_09_2013_Zone_IDF (version 2)_Context" xfId="4898" xr:uid="{00000000-0005-0000-0000-0000580D0000}"/>
    <cellStyle name="s_Matrix_B_Actualisation provision contrat déficitaire SNCM 2010 V Def_PAO-CAF-RESOP_10_12" xfId="1890" xr:uid="{00000000-0005-0000-0000-0000590D0000}"/>
    <cellStyle name="s_Matrix_B_Actualisation provision contrat déficitaire SNCM 2010 V Def_PAO-CAF-RESOP_10_12_Bridge_Zone_Sud" xfId="1891" xr:uid="{00000000-0005-0000-0000-00005A0D0000}"/>
    <cellStyle name="s_Matrix_B_Actualisation provision contrat déficitaire SNCM 2010 V Def_PAO-CAF-RESOP_10_12_Bridge_Zone_Sud_Context" xfId="4900" xr:uid="{00000000-0005-0000-0000-00005B0D0000}"/>
    <cellStyle name="s_Matrix_B_Actualisation provision contrat déficitaire SNCM 2010 V Def_PAO-CAF-RESOP_10_12_Context" xfId="4899" xr:uid="{00000000-0005-0000-0000-00005C0D0000}"/>
    <cellStyle name="s_Matrix_B_Actualisation provision contrat déficitaire SNCM 2010 V Def_PAO-CAF-RESOP_10_12_focus par entités CAFOP" xfId="1892" xr:uid="{00000000-0005-0000-0000-00005D0D0000}"/>
    <cellStyle name="s_Matrix_B_Actualisation provision contrat déficitaire SNCM 2010 V Def_PAO-CAF-RESOP_10_12_focus par entités CAFOP_Bridge_Zone_Sud" xfId="1893" xr:uid="{00000000-0005-0000-0000-00005E0D0000}"/>
    <cellStyle name="s_Matrix_B_Actualisation provision contrat déficitaire SNCM 2010 V Def_PAO-CAF-RESOP_10_12_focus par entités CAFOP_Bridge_Zone_Sud_Context" xfId="4902" xr:uid="{00000000-0005-0000-0000-00005F0D0000}"/>
    <cellStyle name="s_Matrix_B_Actualisation provision contrat déficitaire SNCM 2010 V Def_PAO-CAF-RESOP_10_12_focus par entités CAFOP_Context" xfId="4901" xr:uid="{00000000-0005-0000-0000-0000600D0000}"/>
    <cellStyle name="s_Matrix_B_Actualisation provision contrat déficitaire SNCM 2010 V Def_PAO-CAF-RESOP_11_13" xfId="1894" xr:uid="{00000000-0005-0000-0000-0000610D0000}"/>
    <cellStyle name="s_Matrix_B_Actualisation provision contrat déficitaire SNCM 2010 V Def_PAO-CAF-RESOP_11_13_Context" xfId="4903" xr:uid="{00000000-0005-0000-0000-0000620D0000}"/>
    <cellStyle name="s_Matrix_B_Actualisation provision contrat déficitaire SNCM 2010 V Def_PAO-CAF-RESOP_B13" xfId="1895" xr:uid="{00000000-0005-0000-0000-0000630D0000}"/>
    <cellStyle name="s_Matrix_B_Actualisation provision contrat déficitaire SNCM 2010 V Def_PAO-CAF-RESOP_B13_Bridge_Zone_Sud" xfId="1896" xr:uid="{00000000-0005-0000-0000-0000640D0000}"/>
    <cellStyle name="s_Matrix_B_Actualisation provision contrat déficitaire SNCM 2010 V Def_PAO-CAF-RESOP_B13_Bridge_Zone_Sud_Context" xfId="4905" xr:uid="{00000000-0005-0000-0000-0000650D0000}"/>
    <cellStyle name="s_Matrix_B_Actualisation provision contrat déficitaire SNCM 2010 V Def_PAO-CAF-RESOP_B13_Context" xfId="4904" xr:uid="{00000000-0005-0000-0000-0000660D0000}"/>
    <cellStyle name="s_Matrix_B_Actualisation provision contrat déficitaire SNCM 2010 V Def_PAO-CAF-RESOP_B13_focus par entités CAFOP" xfId="1897" xr:uid="{00000000-0005-0000-0000-0000670D0000}"/>
    <cellStyle name="s_Matrix_B_Actualisation provision contrat déficitaire SNCM 2010 V Def_PAO-CAF-RESOP_B13_focus par entités CAFOP_Bridge_Zone_Sud" xfId="1898" xr:uid="{00000000-0005-0000-0000-0000680D0000}"/>
    <cellStyle name="s_Matrix_B_Actualisation provision contrat déficitaire SNCM 2010 V Def_PAO-CAF-RESOP_B13_focus par entités CAFOP_Bridge_Zone_Sud_Context" xfId="4907" xr:uid="{00000000-0005-0000-0000-0000690D0000}"/>
    <cellStyle name="s_Matrix_B_Actualisation provision contrat déficitaire SNCM 2010 V Def_PAO-CAF-RESOP_B13_focus par entités CAFOP_Context" xfId="4906" xr:uid="{00000000-0005-0000-0000-00006A0D0000}"/>
    <cellStyle name="s_Matrix_B_Actualisation provision contrat déficitaire SNCM 2010 V Def_PAO-CAF-RESOP_B2014" xfId="1899" xr:uid="{00000000-0005-0000-0000-00006B0D0000}"/>
    <cellStyle name="s_Matrix_B_Actualisation provision contrat déficitaire SNCM 2010 V Def_PAO-CAF-RESOP_B2014_Bridge_Zone_Sud" xfId="1900" xr:uid="{00000000-0005-0000-0000-00006C0D0000}"/>
    <cellStyle name="s_Matrix_B_Actualisation provision contrat déficitaire SNCM 2010 V Def_PAO-CAF-RESOP_B2014_Bridge_Zone_Sud_Context" xfId="4909" xr:uid="{00000000-0005-0000-0000-00006D0D0000}"/>
    <cellStyle name="s_Matrix_B_Actualisation provision contrat déficitaire SNCM 2010 V Def_PAO-CAF-RESOP_B2014_Context" xfId="4908" xr:uid="{00000000-0005-0000-0000-00006E0D0000}"/>
    <cellStyle name="s_Matrix_B_Actualisation provision contrat déficitaire SNCM 2010 V Def_PAO-CAF-RESOP_B2014_v2" xfId="1901" xr:uid="{00000000-0005-0000-0000-00006F0D0000}"/>
    <cellStyle name="s_Matrix_B_Actualisation provision contrat déficitaire SNCM 2010 V Def_PAO-CAF-RESOP_B2014_v2_Context" xfId="4910" xr:uid="{00000000-0005-0000-0000-0000700D0000}"/>
    <cellStyle name="s_Matrix_B_Actualisation provision contrat déficitaire SNCM 2010 V Def_PAO-CAF-RESOP_E2_13" xfId="1902" xr:uid="{00000000-0005-0000-0000-0000710D0000}"/>
    <cellStyle name="s_Matrix_B_Actualisation provision contrat déficitaire SNCM 2010 V Def_PAO-CAF-RESOP_E2_13_B14_E2_2210" xfId="1903" xr:uid="{00000000-0005-0000-0000-0000720D0000}"/>
    <cellStyle name="s_Matrix_B_Actualisation provision contrat déficitaire SNCM 2010 V Def_PAO-CAF-RESOP_E2_13_B14_E2_2210_Bridge_Zone_Sud" xfId="1904" xr:uid="{00000000-0005-0000-0000-0000730D0000}"/>
    <cellStyle name="s_Matrix_B_Actualisation provision contrat déficitaire SNCM 2010 V Def_PAO-CAF-RESOP_E2_13_B14_E2_2210_Bridge_Zone_Sud_Context" xfId="4913" xr:uid="{00000000-0005-0000-0000-0000740D0000}"/>
    <cellStyle name="s_Matrix_B_Actualisation provision contrat déficitaire SNCM 2010 V Def_PAO-CAF-RESOP_E2_13_B14_E2_2210_Context" xfId="4912" xr:uid="{00000000-0005-0000-0000-0000750D0000}"/>
    <cellStyle name="s_Matrix_B_Actualisation provision contrat déficitaire SNCM 2010 V Def_PAO-CAF-RESOP_E2_13_Bridge_Zone_Sud" xfId="1905" xr:uid="{00000000-0005-0000-0000-0000760D0000}"/>
    <cellStyle name="s_Matrix_B_Actualisation provision contrat déficitaire SNCM 2010 V Def_PAO-CAF-RESOP_E2_13_Bridge_Zone_Sud_Context" xfId="4914" xr:uid="{00000000-0005-0000-0000-0000770D0000}"/>
    <cellStyle name="s_Matrix_B_Actualisation provision contrat déficitaire SNCM 2010 V Def_PAO-CAF-RESOP_E2_13_Context" xfId="4911" xr:uid="{00000000-0005-0000-0000-0000780D0000}"/>
    <cellStyle name="s_Matrix_B_Actualisation provision contrat déficitaire SNCM 2010 V Def_PAO-CAF-RESOP_E2_2013_03_10_19H" xfId="1906" xr:uid="{00000000-0005-0000-0000-0000790D0000}"/>
    <cellStyle name="s_Matrix_B_Actualisation provision contrat déficitaire SNCM 2010 V Def_PAO-CAF-RESOP_E2_2013_03_10_19H_Bridge_Zone_Sud" xfId="1907" xr:uid="{00000000-0005-0000-0000-00007A0D0000}"/>
    <cellStyle name="s_Matrix_B_Actualisation provision contrat déficitaire SNCM 2010 V Def_PAO-CAF-RESOP_E2_2013_03_10_19H_Bridge_Zone_Sud_Context" xfId="4916" xr:uid="{00000000-0005-0000-0000-00007B0D0000}"/>
    <cellStyle name="s_Matrix_B_Actualisation provision contrat déficitaire SNCM 2010 V Def_PAO-CAF-RESOP_E2_2013_03_10_19H_Context" xfId="4915" xr:uid="{00000000-0005-0000-0000-00007C0D0000}"/>
    <cellStyle name="s_Matrix_B_Actualisation provision contrat déficitaire SNCM 2010 V Def_PPA" xfId="3288" xr:uid="{00000000-0005-0000-0000-00007D0D0000}"/>
    <cellStyle name="s_Matrix_B_Actualisation provision contrat déficitaire SNCM 2010 V Def_PPA_Context" xfId="4917" xr:uid="{00000000-0005-0000-0000-00007E0D0000}"/>
    <cellStyle name="s_Matrix_B_Actualisation provision contrat déficitaire SNCM 2010 V Def_RESOP bef CICE&amp;PPA&amp;RepartHO" xfId="3289" xr:uid="{00000000-0005-0000-0000-00007F0D0000}"/>
    <cellStyle name="s_Matrix_B_Actualisation provision contrat déficitaire SNCM 2010 V Def_RESOP bef CICE&amp;PPA&amp;RepartHO_Context" xfId="4918" xr:uid="{00000000-0005-0000-0000-0000800D0000}"/>
    <cellStyle name="s_Matrix_B_Actualisation provision contrat déficitaire SNCM 2010 V Def_Synthèse_Présentation_conso_retraitée" xfId="1908" xr:uid="{00000000-0005-0000-0000-0000810D0000}"/>
    <cellStyle name="s_Matrix_B_Actualisation provision contrat déficitaire SNCM 2010 V Def_Synthèse_Présentation_conso_retraitée_Context" xfId="4919" xr:uid="{00000000-0005-0000-0000-0000820D0000}"/>
    <cellStyle name="s_Matrix_B_Actualisation provision contrat déficitaire SNCM 2011 V3 30 05 2011" xfId="355" xr:uid="{00000000-0005-0000-0000-0000830D0000}"/>
    <cellStyle name="s_Matrix_B_Actualisation provision contrat déficitaire SNCM 2011 V3 30 05 2011_B14_E2_2210" xfId="1909" xr:uid="{00000000-0005-0000-0000-0000840D0000}"/>
    <cellStyle name="s_Matrix_B_Actualisation provision contrat déficitaire SNCM 2011 V3 30 05 2011_B14_E2_2210_Bridge_Zone_Sud" xfId="1910" xr:uid="{00000000-0005-0000-0000-0000850D0000}"/>
    <cellStyle name="s_Matrix_B_Actualisation provision contrat déficitaire SNCM 2011 V3 30 05 2011_B14_E2_2210_Bridge_Zone_Sud_Context" xfId="4922" xr:uid="{00000000-0005-0000-0000-0000860D0000}"/>
    <cellStyle name="s_Matrix_B_Actualisation provision contrat déficitaire SNCM 2011 V3 30 05 2011_B14_E2_2210_Context" xfId="4921" xr:uid="{00000000-0005-0000-0000-0000870D0000}"/>
    <cellStyle name="s_Matrix_B_Actualisation provision contrat déficitaire SNCM 2011 V3 30 05 2011_Bridge_Zone_Sud" xfId="1911" xr:uid="{00000000-0005-0000-0000-0000880D0000}"/>
    <cellStyle name="s_Matrix_B_Actualisation provision contrat déficitaire SNCM 2011 V3 30 05 2011_Bridge_Zone_Sud_Context" xfId="4923" xr:uid="{00000000-0005-0000-0000-0000890D0000}"/>
    <cellStyle name="s_Matrix_B_Actualisation provision contrat déficitaire SNCM 2011 V3 30 05 2011_CAPEM BY COUNTRY" xfId="3291" xr:uid="{00000000-0005-0000-0000-00008A0D0000}"/>
    <cellStyle name="s_Matrix_B_Actualisation provision contrat déficitaire SNCM 2011 V3 30 05 2011_CAPEM BY COUNTRY_Context" xfId="4924" xr:uid="{00000000-0005-0000-0000-00008B0D0000}"/>
    <cellStyle name="s_Matrix_B_Actualisation provision contrat déficitaire SNCM 2011 V3 30 05 2011_Context" xfId="3725" xr:uid="{00000000-0005-0000-0000-00008C0D0000}"/>
    <cellStyle name="s_Matrix_B_Actualisation provision contrat déficitaire SNCM 2011 V3 30 05 2011_Context_1" xfId="4920" xr:uid="{00000000-0005-0000-0000-00008D0D0000}"/>
    <cellStyle name="s_Matrix_B_Actualisation provision contrat déficitaire SNCM 2011 V3 30 05 2011_Context_Context" xfId="4925" xr:uid="{00000000-0005-0000-0000-00008E0D0000}"/>
    <cellStyle name="s_Matrix_B_Actualisation provision contrat déficitaire SNCM 2011 V3 30 05 2011_Country_Top_Adj" xfId="2882" xr:uid="{00000000-0005-0000-0000-00008F0D0000}"/>
    <cellStyle name="s_Matrix_B_Actualisation provision contrat déficitaire SNCM 2011 V3 30 05 2011_Country_Top_Adj 2020" xfId="3290" xr:uid="{00000000-0005-0000-0000-0000900D0000}"/>
    <cellStyle name="s_Matrix_B_Actualisation provision contrat déficitaire SNCM 2011 V3 30 05 2011_Cut off 2020-2021" xfId="4926" xr:uid="{00000000-0005-0000-0000-0000910D0000}"/>
    <cellStyle name="s_Matrix_B_Actualisation provision contrat déficitaire SNCM 2011 V3 30 05 2011_focus par entités CAFOPE2AMF" xfId="1912" xr:uid="{00000000-0005-0000-0000-0000920D0000}"/>
    <cellStyle name="s_Matrix_B_Actualisation provision contrat déficitaire SNCM 2011 V3 30 05 2011_focus par entités CAFOPE2AMF_Bridge_Zone_Sud" xfId="1913" xr:uid="{00000000-0005-0000-0000-0000930D0000}"/>
    <cellStyle name="s_Matrix_B_Actualisation provision contrat déficitaire SNCM 2011 V3 30 05 2011_focus par entités CAFOPE2AMF_Bridge_Zone_Sud_Context" xfId="4928" xr:uid="{00000000-0005-0000-0000-0000940D0000}"/>
    <cellStyle name="s_Matrix_B_Actualisation provision contrat déficitaire SNCM 2011 V3 30 05 2011_focus par entités CAFOPE2AMF_Context" xfId="4927" xr:uid="{00000000-0005-0000-0000-0000950D0000}"/>
    <cellStyle name="s_Matrix_B_Actualisation provision contrat déficitaire SNCM 2011 V3 30 05 2011_Maquette PLT" xfId="3292" xr:uid="{00000000-0005-0000-0000-0000960D0000}"/>
    <cellStyle name="s_Matrix_B_Actualisation provision contrat déficitaire SNCM 2011 V3 30 05 2011_Maquette PLT_Context" xfId="4929" xr:uid="{00000000-0005-0000-0000-0000970D0000}"/>
    <cellStyle name="s_Matrix_B_Actualisation provision contrat déficitaire SNCM 2011 V3 30 05 2011_Output" xfId="3726" xr:uid="{00000000-0005-0000-0000-0000980D0000}"/>
    <cellStyle name="s_Matrix_B_Actualisation provision contrat déficitaire SNCM 2011 V3 30 05 2011_Output_Context" xfId="4930" xr:uid="{00000000-0005-0000-0000-0000990D0000}"/>
    <cellStyle name="s_Matrix_B_Actualisation provision contrat déficitaire SNCM 2011 V3 30 05 2011_PAO-CAF-RESOP_04_13_pro_format_variante T1" xfId="1914" xr:uid="{00000000-0005-0000-0000-00009A0D0000}"/>
    <cellStyle name="s_Matrix_B_Actualisation provision contrat déficitaire SNCM 2011 V3 30 05 2011_PAO-CAF-RESOP_04_13_pro_format_variante T1_B14_E2_2210" xfId="1915" xr:uid="{00000000-0005-0000-0000-00009B0D0000}"/>
    <cellStyle name="s_Matrix_B_Actualisation provision contrat déficitaire SNCM 2011 V3 30 05 2011_PAO-CAF-RESOP_04_13_pro_format_variante T1_B14_E2_2210_Bridge_Zone_Sud" xfId="1916" xr:uid="{00000000-0005-0000-0000-00009C0D0000}"/>
    <cellStyle name="s_Matrix_B_Actualisation provision contrat déficitaire SNCM 2011 V3 30 05 2011_PAO-CAF-RESOP_04_13_pro_format_variante T1_B14_E2_2210_Bridge_Zone_Sud_Context" xfId="4933" xr:uid="{00000000-0005-0000-0000-00009D0D0000}"/>
    <cellStyle name="s_Matrix_B_Actualisation provision contrat déficitaire SNCM 2011 V3 30 05 2011_PAO-CAF-RESOP_04_13_pro_format_variante T1_B14_E2_2210_Context" xfId="4932" xr:uid="{00000000-0005-0000-0000-00009E0D0000}"/>
    <cellStyle name="s_Matrix_B_Actualisation provision contrat déficitaire SNCM 2011 V3 30 05 2011_PAO-CAF-RESOP_04_13_pro_format_variante T1_Bridge_Zone_Sud" xfId="1917" xr:uid="{00000000-0005-0000-0000-00009F0D0000}"/>
    <cellStyle name="s_Matrix_B_Actualisation provision contrat déficitaire SNCM 2011 V3 30 05 2011_PAO-CAF-RESOP_04_13_pro_format_variante T1_Bridge_Zone_Sud_Context" xfId="4934" xr:uid="{00000000-0005-0000-0000-0000A00D0000}"/>
    <cellStyle name="s_Matrix_B_Actualisation provision contrat déficitaire SNCM 2011 V3 30 05 2011_PAO-CAF-RESOP_04_13_pro_format_variante T1_Context" xfId="4931" xr:uid="{00000000-0005-0000-0000-0000A10D0000}"/>
    <cellStyle name="s_Matrix_B_Actualisation provision contrat déficitaire SNCM 2011 V3 30 05 2011_PAO-CAF-RESOP_06_13" xfId="1918" xr:uid="{00000000-0005-0000-0000-0000A20D0000}"/>
    <cellStyle name="s_Matrix_B_Actualisation provision contrat déficitaire SNCM 2011 V3 30 05 2011_PAO-CAF-RESOP_06_13_B14_E2_2210" xfId="1919" xr:uid="{00000000-0005-0000-0000-0000A30D0000}"/>
    <cellStyle name="s_Matrix_B_Actualisation provision contrat déficitaire SNCM 2011 V3 30 05 2011_PAO-CAF-RESOP_06_13_B14_E2_2210_Bridge_Zone_Sud" xfId="1920" xr:uid="{00000000-0005-0000-0000-0000A40D0000}"/>
    <cellStyle name="s_Matrix_B_Actualisation provision contrat déficitaire SNCM 2011 V3 30 05 2011_PAO-CAF-RESOP_06_13_B14_E2_2210_Bridge_Zone_Sud_Context" xfId="4937" xr:uid="{00000000-0005-0000-0000-0000A50D0000}"/>
    <cellStyle name="s_Matrix_B_Actualisation provision contrat déficitaire SNCM 2011 V3 30 05 2011_PAO-CAF-RESOP_06_13_B14_E2_2210_Context" xfId="4936" xr:uid="{00000000-0005-0000-0000-0000A60D0000}"/>
    <cellStyle name="s_Matrix_B_Actualisation provision contrat déficitaire SNCM 2011 V3 30 05 2011_PAO-CAF-RESOP_06_13_Bridge_Zone_Sud" xfId="1921" xr:uid="{00000000-0005-0000-0000-0000A70D0000}"/>
    <cellStyle name="s_Matrix_B_Actualisation provision contrat déficitaire SNCM 2011 V3 30 05 2011_PAO-CAF-RESOP_06_13_Bridge_Zone_Sud_Context" xfId="4938" xr:uid="{00000000-0005-0000-0000-0000A80D0000}"/>
    <cellStyle name="s_Matrix_B_Actualisation provision contrat déficitaire SNCM 2011 V3 30 05 2011_PAO-CAF-RESOP_06_13_Context" xfId="4935" xr:uid="{00000000-0005-0000-0000-0000A90D0000}"/>
    <cellStyle name="s_Matrix_B_Actualisation provision contrat déficitaire SNCM 2011 V3 30 05 2011_PAO-CAF-RESOP_08_13" xfId="1922" xr:uid="{00000000-0005-0000-0000-0000AA0D0000}"/>
    <cellStyle name="s_Matrix_B_Actualisation provision contrat déficitaire SNCM 2011 V3 30 05 2011_PAO-CAF-RESOP_08_13_B14_E2_2210" xfId="1923" xr:uid="{00000000-0005-0000-0000-0000AB0D0000}"/>
    <cellStyle name="s_Matrix_B_Actualisation provision contrat déficitaire SNCM 2011 V3 30 05 2011_PAO-CAF-RESOP_08_13_B14_E2_2210_Bridge_Zone_Sud" xfId="1924" xr:uid="{00000000-0005-0000-0000-0000AC0D0000}"/>
    <cellStyle name="s_Matrix_B_Actualisation provision contrat déficitaire SNCM 2011 V3 30 05 2011_PAO-CAF-RESOP_08_13_B14_E2_2210_Bridge_Zone_Sud_Context" xfId="4941" xr:uid="{00000000-0005-0000-0000-0000AD0D0000}"/>
    <cellStyle name="s_Matrix_B_Actualisation provision contrat déficitaire SNCM 2011 V3 30 05 2011_PAO-CAF-RESOP_08_13_B14_E2_2210_Context" xfId="4940" xr:uid="{00000000-0005-0000-0000-0000AE0D0000}"/>
    <cellStyle name="s_Matrix_B_Actualisation provision contrat déficitaire SNCM 2011 V3 30 05 2011_PAO-CAF-RESOP_08_13_Bridge_Zone_Sud" xfId="1925" xr:uid="{00000000-0005-0000-0000-0000AF0D0000}"/>
    <cellStyle name="s_Matrix_B_Actualisation provision contrat déficitaire SNCM 2011 V3 30 05 2011_PAO-CAF-RESOP_08_13_Bridge_Zone_Sud_Context" xfId="4942" xr:uid="{00000000-0005-0000-0000-0000B00D0000}"/>
    <cellStyle name="s_Matrix_B_Actualisation provision contrat déficitaire SNCM 2011 V3 30 05 2011_PAO-CAF-RESOP_08_13_Context" xfId="4939" xr:uid="{00000000-0005-0000-0000-0000B10D0000}"/>
    <cellStyle name="s_Matrix_B_Actualisation provision contrat déficitaire SNCM 2011 V3 30 05 2011_PAO-CAF-RESOP_09_13" xfId="1926" xr:uid="{00000000-0005-0000-0000-0000B20D0000}"/>
    <cellStyle name="s_Matrix_B_Actualisation provision contrat déficitaire SNCM 2011 V3 30 05 2011_PAO-CAF-RESOP_09_13_Bridge_Zone_Sud" xfId="1927" xr:uid="{00000000-0005-0000-0000-0000B30D0000}"/>
    <cellStyle name="s_Matrix_B_Actualisation provision contrat déficitaire SNCM 2011 V3 30 05 2011_PAO-CAF-RESOP_09_13_Bridge_Zone_Sud_Context" xfId="4944" xr:uid="{00000000-0005-0000-0000-0000B40D0000}"/>
    <cellStyle name="s_Matrix_B_Actualisation provision contrat déficitaire SNCM 2011 V3 30 05 2011_PAO-CAF-RESOP_09_13_Context" xfId="4943" xr:uid="{00000000-0005-0000-0000-0000B50D0000}"/>
    <cellStyle name="s_Matrix_B_Actualisation provision contrat déficitaire SNCM 2011 V3 30 05 2011_PAO-CAF-RESOP_09_2013_Zone_IDF (version 2)" xfId="1928" xr:uid="{00000000-0005-0000-0000-0000B60D0000}"/>
    <cellStyle name="s_Matrix_B_Actualisation provision contrat déficitaire SNCM 2011 V3 30 05 2011_PAO-CAF-RESOP_09_2013_Zone_IDF (version 2)_Context" xfId="4945" xr:uid="{00000000-0005-0000-0000-0000B70D0000}"/>
    <cellStyle name="s_Matrix_B_Actualisation provision contrat déficitaire SNCM 2011 V3 30 05 2011_PAO-CAF-RESOP_10_12" xfId="1929" xr:uid="{00000000-0005-0000-0000-0000B80D0000}"/>
    <cellStyle name="s_Matrix_B_Actualisation provision contrat déficitaire SNCM 2011 V3 30 05 2011_PAO-CAF-RESOP_10_12_Bridge_Zone_Sud" xfId="1930" xr:uid="{00000000-0005-0000-0000-0000B90D0000}"/>
    <cellStyle name="s_Matrix_B_Actualisation provision contrat déficitaire SNCM 2011 V3 30 05 2011_PAO-CAF-RESOP_10_12_Bridge_Zone_Sud_Context" xfId="4947" xr:uid="{00000000-0005-0000-0000-0000BA0D0000}"/>
    <cellStyle name="s_Matrix_B_Actualisation provision contrat déficitaire SNCM 2011 V3 30 05 2011_PAO-CAF-RESOP_10_12_Context" xfId="4946" xr:uid="{00000000-0005-0000-0000-0000BB0D0000}"/>
    <cellStyle name="s_Matrix_B_Actualisation provision contrat déficitaire SNCM 2011 V3 30 05 2011_PAO-CAF-RESOP_10_12_focus par entités CAFOP" xfId="1931" xr:uid="{00000000-0005-0000-0000-0000BC0D0000}"/>
    <cellStyle name="s_Matrix_B_Actualisation provision contrat déficitaire SNCM 2011 V3 30 05 2011_PAO-CAF-RESOP_10_12_focus par entités CAFOP_Bridge_Zone_Sud" xfId="1932" xr:uid="{00000000-0005-0000-0000-0000BD0D0000}"/>
    <cellStyle name="s_Matrix_B_Actualisation provision contrat déficitaire SNCM 2011 V3 30 05 2011_PAO-CAF-RESOP_10_12_focus par entités CAFOP_Bridge_Zone_Sud_Context" xfId="4949" xr:uid="{00000000-0005-0000-0000-0000BE0D0000}"/>
    <cellStyle name="s_Matrix_B_Actualisation provision contrat déficitaire SNCM 2011 V3 30 05 2011_PAO-CAF-RESOP_10_12_focus par entités CAFOP_Context" xfId="4948" xr:uid="{00000000-0005-0000-0000-0000BF0D0000}"/>
    <cellStyle name="s_Matrix_B_Actualisation provision contrat déficitaire SNCM 2011 V3 30 05 2011_PAO-CAF-RESOP_11_13" xfId="1933" xr:uid="{00000000-0005-0000-0000-0000C00D0000}"/>
    <cellStyle name="s_Matrix_B_Actualisation provision contrat déficitaire SNCM 2011 V3 30 05 2011_PAO-CAF-RESOP_11_13_Context" xfId="4950" xr:uid="{00000000-0005-0000-0000-0000C10D0000}"/>
    <cellStyle name="s_Matrix_B_Actualisation provision contrat déficitaire SNCM 2011 V3 30 05 2011_PAO-CAF-RESOP_B13" xfId="1934" xr:uid="{00000000-0005-0000-0000-0000C20D0000}"/>
    <cellStyle name="s_Matrix_B_Actualisation provision contrat déficitaire SNCM 2011 V3 30 05 2011_PAO-CAF-RESOP_B13_Bridge_Zone_Sud" xfId="1935" xr:uid="{00000000-0005-0000-0000-0000C30D0000}"/>
    <cellStyle name="s_Matrix_B_Actualisation provision contrat déficitaire SNCM 2011 V3 30 05 2011_PAO-CAF-RESOP_B13_Bridge_Zone_Sud_Context" xfId="4952" xr:uid="{00000000-0005-0000-0000-0000C40D0000}"/>
    <cellStyle name="s_Matrix_B_Actualisation provision contrat déficitaire SNCM 2011 V3 30 05 2011_PAO-CAF-RESOP_B13_Context" xfId="4951" xr:uid="{00000000-0005-0000-0000-0000C50D0000}"/>
    <cellStyle name="s_Matrix_B_Actualisation provision contrat déficitaire SNCM 2011 V3 30 05 2011_PAO-CAF-RESOP_B13_focus par entités CAFOP" xfId="1936" xr:uid="{00000000-0005-0000-0000-0000C60D0000}"/>
    <cellStyle name="s_Matrix_B_Actualisation provision contrat déficitaire SNCM 2011 V3 30 05 2011_PAO-CAF-RESOP_B13_focus par entités CAFOP_Bridge_Zone_Sud" xfId="1937" xr:uid="{00000000-0005-0000-0000-0000C70D0000}"/>
    <cellStyle name="s_Matrix_B_Actualisation provision contrat déficitaire SNCM 2011 V3 30 05 2011_PAO-CAF-RESOP_B13_focus par entités CAFOP_Bridge_Zone_Sud_Context" xfId="4954" xr:uid="{00000000-0005-0000-0000-0000C80D0000}"/>
    <cellStyle name="s_Matrix_B_Actualisation provision contrat déficitaire SNCM 2011 V3 30 05 2011_PAO-CAF-RESOP_B13_focus par entités CAFOP_Context" xfId="4953" xr:uid="{00000000-0005-0000-0000-0000C90D0000}"/>
    <cellStyle name="s_Matrix_B_Actualisation provision contrat déficitaire SNCM 2011 V3 30 05 2011_PAO-CAF-RESOP_B2014" xfId="1938" xr:uid="{00000000-0005-0000-0000-0000CA0D0000}"/>
    <cellStyle name="s_Matrix_B_Actualisation provision contrat déficitaire SNCM 2011 V3 30 05 2011_PAO-CAF-RESOP_B2014_Bridge_Zone_Sud" xfId="1939" xr:uid="{00000000-0005-0000-0000-0000CB0D0000}"/>
    <cellStyle name="s_Matrix_B_Actualisation provision contrat déficitaire SNCM 2011 V3 30 05 2011_PAO-CAF-RESOP_B2014_Bridge_Zone_Sud_Context" xfId="4956" xr:uid="{00000000-0005-0000-0000-0000CC0D0000}"/>
    <cellStyle name="s_Matrix_B_Actualisation provision contrat déficitaire SNCM 2011 V3 30 05 2011_PAO-CAF-RESOP_B2014_Context" xfId="4955" xr:uid="{00000000-0005-0000-0000-0000CD0D0000}"/>
    <cellStyle name="s_Matrix_B_Actualisation provision contrat déficitaire SNCM 2011 V3 30 05 2011_PAO-CAF-RESOP_B2014_v2" xfId="1940" xr:uid="{00000000-0005-0000-0000-0000CE0D0000}"/>
    <cellStyle name="s_Matrix_B_Actualisation provision contrat déficitaire SNCM 2011 V3 30 05 2011_PAO-CAF-RESOP_B2014_v2_Context" xfId="4957" xr:uid="{00000000-0005-0000-0000-0000CF0D0000}"/>
    <cellStyle name="s_Matrix_B_Actualisation provision contrat déficitaire SNCM 2011 V3 30 05 2011_PAO-CAF-RESOP_E2_13" xfId="1941" xr:uid="{00000000-0005-0000-0000-0000D00D0000}"/>
    <cellStyle name="s_Matrix_B_Actualisation provision contrat déficitaire SNCM 2011 V3 30 05 2011_PAO-CAF-RESOP_E2_13_B14_E2_2210" xfId="1942" xr:uid="{00000000-0005-0000-0000-0000D10D0000}"/>
    <cellStyle name="s_Matrix_B_Actualisation provision contrat déficitaire SNCM 2011 V3 30 05 2011_PAO-CAF-RESOP_E2_13_B14_E2_2210_Bridge_Zone_Sud" xfId="1943" xr:uid="{00000000-0005-0000-0000-0000D20D0000}"/>
    <cellStyle name="s_Matrix_B_Actualisation provision contrat déficitaire SNCM 2011 V3 30 05 2011_PAO-CAF-RESOP_E2_13_B14_E2_2210_Bridge_Zone_Sud_Context" xfId="4960" xr:uid="{00000000-0005-0000-0000-0000D30D0000}"/>
    <cellStyle name="s_Matrix_B_Actualisation provision contrat déficitaire SNCM 2011 V3 30 05 2011_PAO-CAF-RESOP_E2_13_B14_E2_2210_Context" xfId="4959" xr:uid="{00000000-0005-0000-0000-0000D40D0000}"/>
    <cellStyle name="s_Matrix_B_Actualisation provision contrat déficitaire SNCM 2011 V3 30 05 2011_PAO-CAF-RESOP_E2_13_Bridge_Zone_Sud" xfId="1944" xr:uid="{00000000-0005-0000-0000-0000D50D0000}"/>
    <cellStyle name="s_Matrix_B_Actualisation provision contrat déficitaire SNCM 2011 V3 30 05 2011_PAO-CAF-RESOP_E2_13_Bridge_Zone_Sud_Context" xfId="4961" xr:uid="{00000000-0005-0000-0000-0000D60D0000}"/>
    <cellStyle name="s_Matrix_B_Actualisation provision contrat déficitaire SNCM 2011 V3 30 05 2011_PAO-CAF-RESOP_E2_13_Context" xfId="4958" xr:uid="{00000000-0005-0000-0000-0000D70D0000}"/>
    <cellStyle name="s_Matrix_B_Actualisation provision contrat déficitaire SNCM 2011 V3 30 05 2011_PAO-CAF-RESOP_E2_2013_03_10_19H" xfId="1945" xr:uid="{00000000-0005-0000-0000-0000D80D0000}"/>
    <cellStyle name="s_Matrix_B_Actualisation provision contrat déficitaire SNCM 2011 V3 30 05 2011_PAO-CAF-RESOP_E2_2013_03_10_19H_Bridge_Zone_Sud" xfId="1946" xr:uid="{00000000-0005-0000-0000-0000D90D0000}"/>
    <cellStyle name="s_Matrix_B_Actualisation provision contrat déficitaire SNCM 2011 V3 30 05 2011_PAO-CAF-RESOP_E2_2013_03_10_19H_Bridge_Zone_Sud_Context" xfId="4963" xr:uid="{00000000-0005-0000-0000-0000DA0D0000}"/>
    <cellStyle name="s_Matrix_B_Actualisation provision contrat déficitaire SNCM 2011 V3 30 05 2011_PAO-CAF-RESOP_E2_2013_03_10_19H_Context" xfId="4962" xr:uid="{00000000-0005-0000-0000-0000DB0D0000}"/>
    <cellStyle name="s_Matrix_B_Actualisation provision contrat déficitaire SNCM 2011 V3 30 05 2011_PPA" xfId="3293" xr:uid="{00000000-0005-0000-0000-0000DC0D0000}"/>
    <cellStyle name="s_Matrix_B_Actualisation provision contrat déficitaire SNCM 2011 V3 30 05 2011_PPA_Context" xfId="4964" xr:uid="{00000000-0005-0000-0000-0000DD0D0000}"/>
    <cellStyle name="s_Matrix_B_Actualisation provision contrat déficitaire SNCM 2011 V3 30 05 2011_RESOP bef CICE&amp;PPA&amp;RepartHO" xfId="3294" xr:uid="{00000000-0005-0000-0000-0000DE0D0000}"/>
    <cellStyle name="s_Matrix_B_Actualisation provision contrat déficitaire SNCM 2011 V3 30 05 2011_RESOP bef CICE&amp;PPA&amp;RepartHO_Context" xfId="4965" xr:uid="{00000000-0005-0000-0000-0000DF0D0000}"/>
    <cellStyle name="s_Matrix_B_Actualisation provision contrat déficitaire SNCM 2011 V3 30 05 2011_Synthèse_Présentation_conso_retraitée" xfId="1947" xr:uid="{00000000-0005-0000-0000-0000E00D0000}"/>
    <cellStyle name="s_Matrix_B_Actualisation provision contrat déficitaire SNCM 2011 V3 30 05 2011_Synthèse_Présentation_conso_retraitée_Context" xfId="4966" xr:uid="{00000000-0005-0000-0000-0000E10D0000}"/>
    <cellStyle name="s_Matrix_B_B14_E2_2210" xfId="1948" xr:uid="{00000000-0005-0000-0000-0000E20D0000}"/>
    <cellStyle name="s_Matrix_B_B14_E2_2210_Bridge_Zone_Sud" xfId="1949" xr:uid="{00000000-0005-0000-0000-0000E30D0000}"/>
    <cellStyle name="s_Matrix_B_B14_E2_2210_Bridge_Zone_Sud_Context" xfId="4968" xr:uid="{00000000-0005-0000-0000-0000E40D0000}"/>
    <cellStyle name="s_Matrix_B_B14_E2_2210_Context" xfId="4967" xr:uid="{00000000-0005-0000-0000-0000E50D0000}"/>
    <cellStyle name="s_Matrix_B_BFR_TD_2014.02" xfId="1950" xr:uid="{00000000-0005-0000-0000-0000E60D0000}"/>
    <cellStyle name="s_Matrix_B_BFR_TD_2014.02_Context" xfId="4969" xr:uid="{00000000-0005-0000-0000-0000E70D0000}"/>
    <cellStyle name="s_Matrix_B_Bridge_Zone_Nord" xfId="1951" xr:uid="{00000000-0005-0000-0000-0000E80D0000}"/>
    <cellStyle name="s_Matrix_B_Bridge_Zone_Nord_Context" xfId="4970" xr:uid="{00000000-0005-0000-0000-0000E90D0000}"/>
    <cellStyle name="s_Matrix_B_CAPEM BY COUNTRY" xfId="3295" xr:uid="{00000000-0005-0000-0000-0000EA0D0000}"/>
    <cellStyle name="s_Matrix_B_CAPEM BY COUNTRY_Context" xfId="4971" xr:uid="{00000000-0005-0000-0000-0000EB0D0000}"/>
    <cellStyle name="s_Matrix_B_Context" xfId="3727" xr:uid="{00000000-0005-0000-0000-0000EC0D0000}"/>
    <cellStyle name="s_Matrix_B_Context_1" xfId="4872" xr:uid="{00000000-0005-0000-0000-0000ED0D0000}"/>
    <cellStyle name="s_Matrix_B_Context_Context" xfId="4972" xr:uid="{00000000-0005-0000-0000-0000EE0D0000}"/>
    <cellStyle name="s_Matrix_B_Country_Top_Adj" xfId="2880" xr:uid="{00000000-0005-0000-0000-0000EF0D0000}"/>
    <cellStyle name="s_Matrix_B_Country_Top_Adj 2020" xfId="3284" xr:uid="{00000000-0005-0000-0000-0000F00D0000}"/>
    <cellStyle name="s_Matrix_B_Cut off 2020-2021" xfId="4973" xr:uid="{00000000-0005-0000-0000-0000F10D0000}"/>
    <cellStyle name="s_Matrix_B_LI819L_B13" xfId="356" xr:uid="{00000000-0005-0000-0000-0000F20D0000}"/>
    <cellStyle name="s_Matrix_B_LI819L_B13_CAPEM BY COUNTRY" xfId="3297" xr:uid="{00000000-0005-0000-0000-0000F30D0000}"/>
    <cellStyle name="s_Matrix_B_LI819L_B13_CAPEM BY COUNTRY_Context" xfId="4975" xr:uid="{00000000-0005-0000-0000-0000F40D0000}"/>
    <cellStyle name="s_Matrix_B_LI819L_B13_Context" xfId="3728" xr:uid="{00000000-0005-0000-0000-0000F50D0000}"/>
    <cellStyle name="s_Matrix_B_LI819L_B13_Context_1" xfId="4974" xr:uid="{00000000-0005-0000-0000-0000F60D0000}"/>
    <cellStyle name="s_Matrix_B_LI819L_B13_Context_Context" xfId="4976" xr:uid="{00000000-0005-0000-0000-0000F70D0000}"/>
    <cellStyle name="s_Matrix_B_LI819L_B13_Country_Top_Adj" xfId="2883" xr:uid="{00000000-0005-0000-0000-0000F80D0000}"/>
    <cellStyle name="s_Matrix_B_LI819L_B13_Country_Top_Adj 2020" xfId="3296" xr:uid="{00000000-0005-0000-0000-0000F90D0000}"/>
    <cellStyle name="s_Matrix_B_LI819L_B13_Cut off 2020-2021" xfId="4977" xr:uid="{00000000-0005-0000-0000-0000FA0D0000}"/>
    <cellStyle name="s_Matrix_B_LI819L_B13_Maquette PLT" xfId="3298" xr:uid="{00000000-0005-0000-0000-0000FB0D0000}"/>
    <cellStyle name="s_Matrix_B_LI819L_B13_Maquette PLT_Context" xfId="4978" xr:uid="{00000000-0005-0000-0000-0000FC0D0000}"/>
    <cellStyle name="s_Matrix_B_LI819L_B13_Output" xfId="3729" xr:uid="{00000000-0005-0000-0000-0000FD0D0000}"/>
    <cellStyle name="s_Matrix_B_LI819L_B13_Output_Context" xfId="4979" xr:uid="{00000000-0005-0000-0000-0000FE0D0000}"/>
    <cellStyle name="s_Matrix_B_LI819L_B13_PPA" xfId="3299" xr:uid="{00000000-0005-0000-0000-0000FF0D0000}"/>
    <cellStyle name="s_Matrix_B_LI819L_B13_PPA_Context" xfId="4980" xr:uid="{00000000-0005-0000-0000-0000000E0000}"/>
    <cellStyle name="s_Matrix_B_LI819L_B13_RESOP bef CICE&amp;PPA&amp;RepartHO" xfId="3300" xr:uid="{00000000-0005-0000-0000-0000010E0000}"/>
    <cellStyle name="s_Matrix_B_LI819L_B13_RESOP bef CICE&amp;PPA&amp;RepartHO_Context" xfId="4981" xr:uid="{00000000-0005-0000-0000-0000020E0000}"/>
    <cellStyle name="s_Matrix_B_Maquette PLT" xfId="3301" xr:uid="{00000000-0005-0000-0000-0000030E0000}"/>
    <cellStyle name="s_Matrix_B_Maquette PLT_Context" xfId="4982" xr:uid="{00000000-0005-0000-0000-0000040E0000}"/>
    <cellStyle name="s_Matrix_B_Output" xfId="3730" xr:uid="{00000000-0005-0000-0000-0000050E0000}"/>
    <cellStyle name="s_Matrix_B_Output_Context" xfId="4983" xr:uid="{00000000-0005-0000-0000-0000060E0000}"/>
    <cellStyle name="s_Matrix_B_PAO-CAF-RESOP_14_01_13 à 20h" xfId="357" xr:uid="{00000000-0005-0000-0000-0000070E0000}"/>
    <cellStyle name="s_Matrix_B_PAO-CAF-RESOP_14_01_13 à 20h_CAPEM BY COUNTRY" xfId="3303" xr:uid="{00000000-0005-0000-0000-0000080E0000}"/>
    <cellStyle name="s_Matrix_B_PAO-CAF-RESOP_14_01_13 à 20h_CAPEM BY COUNTRY_Context" xfId="4985" xr:uid="{00000000-0005-0000-0000-0000090E0000}"/>
    <cellStyle name="s_Matrix_B_PAO-CAF-RESOP_14_01_13 à 20h_Context" xfId="3731" xr:uid="{00000000-0005-0000-0000-00000A0E0000}"/>
    <cellStyle name="s_Matrix_B_PAO-CAF-RESOP_14_01_13 à 20h_Context_1" xfId="4984" xr:uid="{00000000-0005-0000-0000-00000B0E0000}"/>
    <cellStyle name="s_Matrix_B_PAO-CAF-RESOP_14_01_13 à 20h_Context_Context" xfId="4986" xr:uid="{00000000-0005-0000-0000-00000C0E0000}"/>
    <cellStyle name="s_Matrix_B_PAO-CAF-RESOP_14_01_13 à 20h_Country_Top_Adj" xfId="2884" xr:uid="{00000000-0005-0000-0000-00000D0E0000}"/>
    <cellStyle name="s_Matrix_B_PAO-CAF-RESOP_14_01_13 à 20h_Country_Top_Adj 2020" xfId="3302" xr:uid="{00000000-0005-0000-0000-00000E0E0000}"/>
    <cellStyle name="s_Matrix_B_PAO-CAF-RESOP_14_01_13 à 20h_Cut off 2020-2021" xfId="4987" xr:uid="{00000000-0005-0000-0000-00000F0E0000}"/>
    <cellStyle name="s_Matrix_B_PAO-CAF-RESOP_14_01_13 à 20h_Maquette PLT" xfId="3304" xr:uid="{00000000-0005-0000-0000-0000100E0000}"/>
    <cellStyle name="s_Matrix_B_PAO-CAF-RESOP_14_01_13 à 20h_Maquette PLT_Context" xfId="4988" xr:uid="{00000000-0005-0000-0000-0000110E0000}"/>
    <cellStyle name="s_Matrix_B_PAO-CAF-RESOP_14_01_13 à 20h_Output" xfId="3732" xr:uid="{00000000-0005-0000-0000-0000120E0000}"/>
    <cellStyle name="s_Matrix_B_PAO-CAF-RESOP_14_01_13 à 20h_Output_Context" xfId="4989" xr:uid="{00000000-0005-0000-0000-0000130E0000}"/>
    <cellStyle name="s_Matrix_B_PAO-CAF-RESOP_14_01_13 à 20h_PPA" xfId="3305" xr:uid="{00000000-0005-0000-0000-0000140E0000}"/>
    <cellStyle name="s_Matrix_B_PAO-CAF-RESOP_14_01_13 à 20h_PPA_Context" xfId="4990" xr:uid="{00000000-0005-0000-0000-0000150E0000}"/>
    <cellStyle name="s_Matrix_B_PAO-CAF-RESOP_14_01_13 à 20h_RESOP bef CICE&amp;PPA&amp;RepartHO" xfId="3306" xr:uid="{00000000-0005-0000-0000-0000160E0000}"/>
    <cellStyle name="s_Matrix_B_PAO-CAF-RESOP_14_01_13 à 20h_RESOP bef CICE&amp;PPA&amp;RepartHO_Context" xfId="4991" xr:uid="{00000000-0005-0000-0000-0000170E0000}"/>
    <cellStyle name="s_Matrix_B_PAO-CAF-RESOP_2014.02" xfId="1952" xr:uid="{00000000-0005-0000-0000-0000180E0000}"/>
    <cellStyle name="s_Matrix_B_PAO-CAF-RESOP_2014.02_Bridge_Zone_Sud" xfId="1953" xr:uid="{00000000-0005-0000-0000-0000190E0000}"/>
    <cellStyle name="s_Matrix_B_PAO-CAF-RESOP_2014.02_Bridge_Zone_Sud_Context" xfId="4993" xr:uid="{00000000-0005-0000-0000-00001A0E0000}"/>
    <cellStyle name="s_Matrix_B_PAO-CAF-RESOP_2014.02_Context" xfId="4992" xr:uid="{00000000-0005-0000-0000-00001B0E0000}"/>
    <cellStyle name="s_Matrix_B_PPA" xfId="3307" xr:uid="{00000000-0005-0000-0000-00001C0E0000}"/>
    <cellStyle name="s_Matrix_B_PPA_Context" xfId="4994" xr:uid="{00000000-0005-0000-0000-00001D0E0000}"/>
    <cellStyle name="s_Matrix_B_RESOP bef CICE&amp;PPA&amp;RepartHO" xfId="3308" xr:uid="{00000000-0005-0000-0000-00001E0E0000}"/>
    <cellStyle name="s_Matrix_B_RESOP bef CICE&amp;PPA&amp;RepartHO_Context" xfId="4995" xr:uid="{00000000-0005-0000-0000-00001F0E0000}"/>
    <cellStyle name="s_Matrix_T" xfId="358" xr:uid="{00000000-0005-0000-0000-0000200E0000}"/>
    <cellStyle name="s_Matrix_T_Actualisation provision contrat déficitaire SNCM 2010 V Def" xfId="359" xr:uid="{00000000-0005-0000-0000-0000210E0000}"/>
    <cellStyle name="s_Matrix_T_Actualisation provision contrat déficitaire SNCM 2010 V Def_B14_E2_2210" xfId="1954" xr:uid="{00000000-0005-0000-0000-0000220E0000}"/>
    <cellStyle name="s_Matrix_T_Actualisation provision contrat déficitaire SNCM 2010 V Def_B14_E2_2210_Bridge_Zone_Sud" xfId="1955" xr:uid="{00000000-0005-0000-0000-0000230E0000}"/>
    <cellStyle name="s_Matrix_T_Actualisation provision contrat déficitaire SNCM 2010 V Def_B14_E2_2210_Bridge_Zone_Sud_Context" xfId="4999" xr:uid="{00000000-0005-0000-0000-0000240E0000}"/>
    <cellStyle name="s_Matrix_T_Actualisation provision contrat déficitaire SNCM 2010 V Def_B14_E2_2210_Context" xfId="4998" xr:uid="{00000000-0005-0000-0000-0000250E0000}"/>
    <cellStyle name="s_Matrix_T_Actualisation provision contrat déficitaire SNCM 2010 V Def_Bridge_Zone_Sud" xfId="1956" xr:uid="{00000000-0005-0000-0000-0000260E0000}"/>
    <cellStyle name="s_Matrix_T_Actualisation provision contrat déficitaire SNCM 2010 V Def_Bridge_Zone_Sud_Context" xfId="5000" xr:uid="{00000000-0005-0000-0000-0000270E0000}"/>
    <cellStyle name="s_Matrix_T_Actualisation provision contrat déficitaire SNCM 2010 V Def_CAPEM BY COUNTRY" xfId="3311" xr:uid="{00000000-0005-0000-0000-0000280E0000}"/>
    <cellStyle name="s_Matrix_T_Actualisation provision contrat déficitaire SNCM 2010 V Def_CAPEM BY COUNTRY_Context" xfId="5001" xr:uid="{00000000-0005-0000-0000-0000290E0000}"/>
    <cellStyle name="s_Matrix_T_Actualisation provision contrat déficitaire SNCM 2010 V Def_Context" xfId="3733" xr:uid="{00000000-0005-0000-0000-00002A0E0000}"/>
    <cellStyle name="s_Matrix_T_Actualisation provision contrat déficitaire SNCM 2010 V Def_Context_1" xfId="4997" xr:uid="{00000000-0005-0000-0000-00002B0E0000}"/>
    <cellStyle name="s_Matrix_T_Actualisation provision contrat déficitaire SNCM 2010 V Def_Context_Context" xfId="5002" xr:uid="{00000000-0005-0000-0000-00002C0E0000}"/>
    <cellStyle name="s_Matrix_T_Actualisation provision contrat déficitaire SNCM 2010 V Def_Country_Top_Adj" xfId="2886" xr:uid="{00000000-0005-0000-0000-00002D0E0000}"/>
    <cellStyle name="s_Matrix_T_Actualisation provision contrat déficitaire SNCM 2010 V Def_Country_Top_Adj 2020" xfId="3310" xr:uid="{00000000-0005-0000-0000-00002E0E0000}"/>
    <cellStyle name="s_Matrix_T_Actualisation provision contrat déficitaire SNCM 2010 V Def_Cut off 2020-2021" xfId="5003" xr:uid="{00000000-0005-0000-0000-00002F0E0000}"/>
    <cellStyle name="s_Matrix_T_Actualisation provision contrat déficitaire SNCM 2010 V Def_focus par entités CAFOPE2AMF" xfId="1957" xr:uid="{00000000-0005-0000-0000-0000300E0000}"/>
    <cellStyle name="s_Matrix_T_Actualisation provision contrat déficitaire SNCM 2010 V Def_focus par entités CAFOPE2AMF_Bridge_Zone_Sud" xfId="1958" xr:uid="{00000000-0005-0000-0000-0000310E0000}"/>
    <cellStyle name="s_Matrix_T_Actualisation provision contrat déficitaire SNCM 2010 V Def_focus par entités CAFOPE2AMF_Bridge_Zone_Sud_Context" xfId="5005" xr:uid="{00000000-0005-0000-0000-0000320E0000}"/>
    <cellStyle name="s_Matrix_T_Actualisation provision contrat déficitaire SNCM 2010 V Def_focus par entités CAFOPE2AMF_Context" xfId="5004" xr:uid="{00000000-0005-0000-0000-0000330E0000}"/>
    <cellStyle name="s_Matrix_T_Actualisation provision contrat déficitaire SNCM 2010 V Def_Maquette PLT" xfId="3312" xr:uid="{00000000-0005-0000-0000-0000340E0000}"/>
    <cellStyle name="s_Matrix_T_Actualisation provision contrat déficitaire SNCM 2010 V Def_Maquette PLT_Context" xfId="5006" xr:uid="{00000000-0005-0000-0000-0000350E0000}"/>
    <cellStyle name="s_Matrix_T_Actualisation provision contrat déficitaire SNCM 2010 V Def_Output" xfId="3734" xr:uid="{00000000-0005-0000-0000-0000360E0000}"/>
    <cellStyle name="s_Matrix_T_Actualisation provision contrat déficitaire SNCM 2010 V Def_Output_Context" xfId="5007" xr:uid="{00000000-0005-0000-0000-0000370E0000}"/>
    <cellStyle name="s_Matrix_T_Actualisation provision contrat déficitaire SNCM 2010 V Def_PAO-CAF-RESOP_04_13_pro_format_variante T1" xfId="1959" xr:uid="{00000000-0005-0000-0000-0000380E0000}"/>
    <cellStyle name="s_Matrix_T_Actualisation provision contrat déficitaire SNCM 2010 V Def_PAO-CAF-RESOP_04_13_pro_format_variante T1_B14_E2_2210" xfId="1960" xr:uid="{00000000-0005-0000-0000-0000390E0000}"/>
    <cellStyle name="s_Matrix_T_Actualisation provision contrat déficitaire SNCM 2010 V Def_PAO-CAF-RESOP_04_13_pro_format_variante T1_B14_E2_2210_Bridge_Zone_Sud" xfId="1961" xr:uid="{00000000-0005-0000-0000-00003A0E0000}"/>
    <cellStyle name="s_Matrix_T_Actualisation provision contrat déficitaire SNCM 2010 V Def_PAO-CAF-RESOP_04_13_pro_format_variante T1_B14_E2_2210_Bridge_Zone_Sud_Context" xfId="5010" xr:uid="{00000000-0005-0000-0000-00003B0E0000}"/>
    <cellStyle name="s_Matrix_T_Actualisation provision contrat déficitaire SNCM 2010 V Def_PAO-CAF-RESOP_04_13_pro_format_variante T1_B14_E2_2210_Context" xfId="5009" xr:uid="{00000000-0005-0000-0000-00003C0E0000}"/>
    <cellStyle name="s_Matrix_T_Actualisation provision contrat déficitaire SNCM 2010 V Def_PAO-CAF-RESOP_04_13_pro_format_variante T1_Bridge_Zone_Sud" xfId="1962" xr:uid="{00000000-0005-0000-0000-00003D0E0000}"/>
    <cellStyle name="s_Matrix_T_Actualisation provision contrat déficitaire SNCM 2010 V Def_PAO-CAF-RESOP_04_13_pro_format_variante T1_Bridge_Zone_Sud_Context" xfId="5011" xr:uid="{00000000-0005-0000-0000-00003E0E0000}"/>
    <cellStyle name="s_Matrix_T_Actualisation provision contrat déficitaire SNCM 2010 V Def_PAO-CAF-RESOP_04_13_pro_format_variante T1_Context" xfId="5008" xr:uid="{00000000-0005-0000-0000-00003F0E0000}"/>
    <cellStyle name="s_Matrix_T_Actualisation provision contrat déficitaire SNCM 2010 V Def_PAO-CAF-RESOP_06_13" xfId="1963" xr:uid="{00000000-0005-0000-0000-0000400E0000}"/>
    <cellStyle name="s_Matrix_T_Actualisation provision contrat déficitaire SNCM 2010 V Def_PAO-CAF-RESOP_06_13_B14_E2_2210" xfId="1964" xr:uid="{00000000-0005-0000-0000-0000410E0000}"/>
    <cellStyle name="s_Matrix_T_Actualisation provision contrat déficitaire SNCM 2010 V Def_PAO-CAF-RESOP_06_13_B14_E2_2210_Bridge_Zone_Sud" xfId="1965" xr:uid="{00000000-0005-0000-0000-0000420E0000}"/>
    <cellStyle name="s_Matrix_T_Actualisation provision contrat déficitaire SNCM 2010 V Def_PAO-CAF-RESOP_06_13_B14_E2_2210_Bridge_Zone_Sud_Context" xfId="5014" xr:uid="{00000000-0005-0000-0000-0000430E0000}"/>
    <cellStyle name="s_Matrix_T_Actualisation provision contrat déficitaire SNCM 2010 V Def_PAO-CAF-RESOP_06_13_B14_E2_2210_Context" xfId="5013" xr:uid="{00000000-0005-0000-0000-0000440E0000}"/>
    <cellStyle name="s_Matrix_T_Actualisation provision contrat déficitaire SNCM 2010 V Def_PAO-CAF-RESOP_06_13_Bridge_Zone_Sud" xfId="1966" xr:uid="{00000000-0005-0000-0000-0000450E0000}"/>
    <cellStyle name="s_Matrix_T_Actualisation provision contrat déficitaire SNCM 2010 V Def_PAO-CAF-RESOP_06_13_Bridge_Zone_Sud_Context" xfId="5015" xr:uid="{00000000-0005-0000-0000-0000460E0000}"/>
    <cellStyle name="s_Matrix_T_Actualisation provision contrat déficitaire SNCM 2010 V Def_PAO-CAF-RESOP_06_13_Context" xfId="5012" xr:uid="{00000000-0005-0000-0000-0000470E0000}"/>
    <cellStyle name="s_Matrix_T_Actualisation provision contrat déficitaire SNCM 2010 V Def_PAO-CAF-RESOP_08_13" xfId="1967" xr:uid="{00000000-0005-0000-0000-0000480E0000}"/>
    <cellStyle name="s_Matrix_T_Actualisation provision contrat déficitaire SNCM 2010 V Def_PAO-CAF-RESOP_08_13_B14_E2_2210" xfId="1968" xr:uid="{00000000-0005-0000-0000-0000490E0000}"/>
    <cellStyle name="s_Matrix_T_Actualisation provision contrat déficitaire SNCM 2010 V Def_PAO-CAF-RESOP_08_13_B14_E2_2210_Bridge_Zone_Sud" xfId="1969" xr:uid="{00000000-0005-0000-0000-00004A0E0000}"/>
    <cellStyle name="s_Matrix_T_Actualisation provision contrat déficitaire SNCM 2010 V Def_PAO-CAF-RESOP_08_13_B14_E2_2210_Bridge_Zone_Sud_Context" xfId="5018" xr:uid="{00000000-0005-0000-0000-00004B0E0000}"/>
    <cellStyle name="s_Matrix_T_Actualisation provision contrat déficitaire SNCM 2010 V Def_PAO-CAF-RESOP_08_13_B14_E2_2210_Context" xfId="5017" xr:uid="{00000000-0005-0000-0000-00004C0E0000}"/>
    <cellStyle name="s_Matrix_T_Actualisation provision contrat déficitaire SNCM 2010 V Def_PAO-CAF-RESOP_08_13_Bridge_Zone_Sud" xfId="1970" xr:uid="{00000000-0005-0000-0000-00004D0E0000}"/>
    <cellStyle name="s_Matrix_T_Actualisation provision contrat déficitaire SNCM 2010 V Def_PAO-CAF-RESOP_08_13_Bridge_Zone_Sud_Context" xfId="5019" xr:uid="{00000000-0005-0000-0000-00004E0E0000}"/>
    <cellStyle name="s_Matrix_T_Actualisation provision contrat déficitaire SNCM 2010 V Def_PAO-CAF-RESOP_08_13_Context" xfId="5016" xr:uid="{00000000-0005-0000-0000-00004F0E0000}"/>
    <cellStyle name="s_Matrix_T_Actualisation provision contrat déficitaire SNCM 2010 V Def_PAO-CAF-RESOP_09_13" xfId="1971" xr:uid="{00000000-0005-0000-0000-0000500E0000}"/>
    <cellStyle name="s_Matrix_T_Actualisation provision contrat déficitaire SNCM 2010 V Def_PAO-CAF-RESOP_09_13_Bridge_Zone_Sud" xfId="1972" xr:uid="{00000000-0005-0000-0000-0000510E0000}"/>
    <cellStyle name="s_Matrix_T_Actualisation provision contrat déficitaire SNCM 2010 V Def_PAO-CAF-RESOP_09_13_Bridge_Zone_Sud_Context" xfId="5021" xr:uid="{00000000-0005-0000-0000-0000520E0000}"/>
    <cellStyle name="s_Matrix_T_Actualisation provision contrat déficitaire SNCM 2010 V Def_PAO-CAF-RESOP_09_13_Context" xfId="5020" xr:uid="{00000000-0005-0000-0000-0000530E0000}"/>
    <cellStyle name="s_Matrix_T_Actualisation provision contrat déficitaire SNCM 2010 V Def_PAO-CAF-RESOP_09_2013_Zone_IDF (version 2)" xfId="1973" xr:uid="{00000000-0005-0000-0000-0000540E0000}"/>
    <cellStyle name="s_Matrix_T_Actualisation provision contrat déficitaire SNCM 2010 V Def_PAO-CAF-RESOP_09_2013_Zone_IDF (version 2)_Context" xfId="5022" xr:uid="{00000000-0005-0000-0000-0000550E0000}"/>
    <cellStyle name="s_Matrix_T_Actualisation provision contrat déficitaire SNCM 2010 V Def_PAO-CAF-RESOP_10_12" xfId="1974" xr:uid="{00000000-0005-0000-0000-0000560E0000}"/>
    <cellStyle name="s_Matrix_T_Actualisation provision contrat déficitaire SNCM 2010 V Def_PAO-CAF-RESOP_10_12_Bridge_Zone_Sud" xfId="1975" xr:uid="{00000000-0005-0000-0000-0000570E0000}"/>
    <cellStyle name="s_Matrix_T_Actualisation provision contrat déficitaire SNCM 2010 V Def_PAO-CAF-RESOP_10_12_Bridge_Zone_Sud_Context" xfId="5024" xr:uid="{00000000-0005-0000-0000-0000580E0000}"/>
    <cellStyle name="s_Matrix_T_Actualisation provision contrat déficitaire SNCM 2010 V Def_PAO-CAF-RESOP_10_12_Context" xfId="5023" xr:uid="{00000000-0005-0000-0000-0000590E0000}"/>
    <cellStyle name="s_Matrix_T_Actualisation provision contrat déficitaire SNCM 2010 V Def_PAO-CAF-RESOP_10_12_focus par entités CAFOP" xfId="1976" xr:uid="{00000000-0005-0000-0000-00005A0E0000}"/>
    <cellStyle name="s_Matrix_T_Actualisation provision contrat déficitaire SNCM 2010 V Def_PAO-CAF-RESOP_10_12_focus par entités CAFOP_Bridge_Zone_Sud" xfId="1977" xr:uid="{00000000-0005-0000-0000-00005B0E0000}"/>
    <cellStyle name="s_Matrix_T_Actualisation provision contrat déficitaire SNCM 2010 V Def_PAO-CAF-RESOP_10_12_focus par entités CAFOP_Bridge_Zone_Sud_Context" xfId="5026" xr:uid="{00000000-0005-0000-0000-00005C0E0000}"/>
    <cellStyle name="s_Matrix_T_Actualisation provision contrat déficitaire SNCM 2010 V Def_PAO-CAF-RESOP_10_12_focus par entités CAFOP_Context" xfId="5025" xr:uid="{00000000-0005-0000-0000-00005D0E0000}"/>
    <cellStyle name="s_Matrix_T_Actualisation provision contrat déficitaire SNCM 2010 V Def_PAO-CAF-RESOP_11_13" xfId="1978" xr:uid="{00000000-0005-0000-0000-00005E0E0000}"/>
    <cellStyle name="s_Matrix_T_Actualisation provision contrat déficitaire SNCM 2010 V Def_PAO-CAF-RESOP_11_13_Context" xfId="5027" xr:uid="{00000000-0005-0000-0000-00005F0E0000}"/>
    <cellStyle name="s_Matrix_T_Actualisation provision contrat déficitaire SNCM 2010 V Def_PAO-CAF-RESOP_B13" xfId="1979" xr:uid="{00000000-0005-0000-0000-0000600E0000}"/>
    <cellStyle name="s_Matrix_T_Actualisation provision contrat déficitaire SNCM 2010 V Def_PAO-CAF-RESOP_B13_Bridge_Zone_Sud" xfId="1980" xr:uid="{00000000-0005-0000-0000-0000610E0000}"/>
    <cellStyle name="s_Matrix_T_Actualisation provision contrat déficitaire SNCM 2010 V Def_PAO-CAF-RESOP_B13_Bridge_Zone_Sud_Context" xfId="5029" xr:uid="{00000000-0005-0000-0000-0000620E0000}"/>
    <cellStyle name="s_Matrix_T_Actualisation provision contrat déficitaire SNCM 2010 V Def_PAO-CAF-RESOP_B13_Context" xfId="5028" xr:uid="{00000000-0005-0000-0000-0000630E0000}"/>
    <cellStyle name="s_Matrix_T_Actualisation provision contrat déficitaire SNCM 2010 V Def_PAO-CAF-RESOP_B13_focus par entités CAFOP" xfId="1981" xr:uid="{00000000-0005-0000-0000-0000640E0000}"/>
    <cellStyle name="s_Matrix_T_Actualisation provision contrat déficitaire SNCM 2010 V Def_PAO-CAF-RESOP_B13_focus par entités CAFOP_Bridge_Zone_Sud" xfId="1982" xr:uid="{00000000-0005-0000-0000-0000650E0000}"/>
    <cellStyle name="s_Matrix_T_Actualisation provision contrat déficitaire SNCM 2010 V Def_PAO-CAF-RESOP_B13_focus par entités CAFOP_Bridge_Zone_Sud_Context" xfId="5031" xr:uid="{00000000-0005-0000-0000-0000660E0000}"/>
    <cellStyle name="s_Matrix_T_Actualisation provision contrat déficitaire SNCM 2010 V Def_PAO-CAF-RESOP_B13_focus par entités CAFOP_Context" xfId="5030" xr:uid="{00000000-0005-0000-0000-0000670E0000}"/>
    <cellStyle name="s_Matrix_T_Actualisation provision contrat déficitaire SNCM 2010 V Def_PAO-CAF-RESOP_B2014" xfId="1983" xr:uid="{00000000-0005-0000-0000-0000680E0000}"/>
    <cellStyle name="s_Matrix_T_Actualisation provision contrat déficitaire SNCM 2010 V Def_PAO-CAF-RESOP_B2014_Bridge_Zone_Sud" xfId="1984" xr:uid="{00000000-0005-0000-0000-0000690E0000}"/>
    <cellStyle name="s_Matrix_T_Actualisation provision contrat déficitaire SNCM 2010 V Def_PAO-CAF-RESOP_B2014_Bridge_Zone_Sud_Context" xfId="5033" xr:uid="{00000000-0005-0000-0000-00006A0E0000}"/>
    <cellStyle name="s_Matrix_T_Actualisation provision contrat déficitaire SNCM 2010 V Def_PAO-CAF-RESOP_B2014_Context" xfId="5032" xr:uid="{00000000-0005-0000-0000-00006B0E0000}"/>
    <cellStyle name="s_Matrix_T_Actualisation provision contrat déficitaire SNCM 2010 V Def_PAO-CAF-RESOP_B2014_v2" xfId="1985" xr:uid="{00000000-0005-0000-0000-00006C0E0000}"/>
    <cellStyle name="s_Matrix_T_Actualisation provision contrat déficitaire SNCM 2010 V Def_PAO-CAF-RESOP_B2014_v2_Context" xfId="5034" xr:uid="{00000000-0005-0000-0000-00006D0E0000}"/>
    <cellStyle name="s_Matrix_T_Actualisation provision contrat déficitaire SNCM 2010 V Def_PAO-CAF-RESOP_E2_13" xfId="1986" xr:uid="{00000000-0005-0000-0000-00006E0E0000}"/>
    <cellStyle name="s_Matrix_T_Actualisation provision contrat déficitaire SNCM 2010 V Def_PAO-CAF-RESOP_E2_13_B14_E2_2210" xfId="1987" xr:uid="{00000000-0005-0000-0000-00006F0E0000}"/>
    <cellStyle name="s_Matrix_T_Actualisation provision contrat déficitaire SNCM 2010 V Def_PAO-CAF-RESOP_E2_13_B14_E2_2210_Bridge_Zone_Sud" xfId="1988" xr:uid="{00000000-0005-0000-0000-0000700E0000}"/>
    <cellStyle name="s_Matrix_T_Actualisation provision contrat déficitaire SNCM 2010 V Def_PAO-CAF-RESOP_E2_13_B14_E2_2210_Bridge_Zone_Sud_Context" xfId="5037" xr:uid="{00000000-0005-0000-0000-0000710E0000}"/>
    <cellStyle name="s_Matrix_T_Actualisation provision contrat déficitaire SNCM 2010 V Def_PAO-CAF-RESOP_E2_13_B14_E2_2210_Context" xfId="5036" xr:uid="{00000000-0005-0000-0000-0000720E0000}"/>
    <cellStyle name="s_Matrix_T_Actualisation provision contrat déficitaire SNCM 2010 V Def_PAO-CAF-RESOP_E2_13_Bridge_Zone_Sud" xfId="1989" xr:uid="{00000000-0005-0000-0000-0000730E0000}"/>
    <cellStyle name="s_Matrix_T_Actualisation provision contrat déficitaire SNCM 2010 V Def_PAO-CAF-RESOP_E2_13_Bridge_Zone_Sud_Context" xfId="5038" xr:uid="{00000000-0005-0000-0000-0000740E0000}"/>
    <cellStyle name="s_Matrix_T_Actualisation provision contrat déficitaire SNCM 2010 V Def_PAO-CAF-RESOP_E2_13_Context" xfId="5035" xr:uid="{00000000-0005-0000-0000-0000750E0000}"/>
    <cellStyle name="s_Matrix_T_Actualisation provision contrat déficitaire SNCM 2010 V Def_PAO-CAF-RESOP_E2_2013_03_10_19H" xfId="1990" xr:uid="{00000000-0005-0000-0000-0000760E0000}"/>
    <cellStyle name="s_Matrix_T_Actualisation provision contrat déficitaire SNCM 2010 V Def_PAO-CAF-RESOP_E2_2013_03_10_19H_Bridge_Zone_Sud" xfId="1991" xr:uid="{00000000-0005-0000-0000-0000770E0000}"/>
    <cellStyle name="s_Matrix_T_Actualisation provision contrat déficitaire SNCM 2010 V Def_PAO-CAF-RESOP_E2_2013_03_10_19H_Bridge_Zone_Sud_Context" xfId="5040" xr:uid="{00000000-0005-0000-0000-0000780E0000}"/>
    <cellStyle name="s_Matrix_T_Actualisation provision contrat déficitaire SNCM 2010 V Def_PAO-CAF-RESOP_E2_2013_03_10_19H_Context" xfId="5039" xr:uid="{00000000-0005-0000-0000-0000790E0000}"/>
    <cellStyle name="s_Matrix_T_Actualisation provision contrat déficitaire SNCM 2010 V Def_PPA" xfId="3313" xr:uid="{00000000-0005-0000-0000-00007A0E0000}"/>
    <cellStyle name="s_Matrix_T_Actualisation provision contrat déficitaire SNCM 2010 V Def_PPA_Context" xfId="5041" xr:uid="{00000000-0005-0000-0000-00007B0E0000}"/>
    <cellStyle name="s_Matrix_T_Actualisation provision contrat déficitaire SNCM 2010 V Def_RESOP bef CICE&amp;PPA&amp;RepartHO" xfId="3314" xr:uid="{00000000-0005-0000-0000-00007C0E0000}"/>
    <cellStyle name="s_Matrix_T_Actualisation provision contrat déficitaire SNCM 2010 V Def_RESOP bef CICE&amp;PPA&amp;RepartHO_Context" xfId="5042" xr:uid="{00000000-0005-0000-0000-00007D0E0000}"/>
    <cellStyle name="s_Matrix_T_Actualisation provision contrat déficitaire SNCM 2010 V Def_Synthèse_Présentation_conso_retraitée" xfId="1992" xr:uid="{00000000-0005-0000-0000-00007E0E0000}"/>
    <cellStyle name="s_Matrix_T_Actualisation provision contrat déficitaire SNCM 2010 V Def_Synthèse_Présentation_conso_retraitée_Context" xfId="5043" xr:uid="{00000000-0005-0000-0000-00007F0E0000}"/>
    <cellStyle name="s_Matrix_T_Actualisation provision contrat déficitaire SNCM 2011 V3 30 05 2011" xfId="360" xr:uid="{00000000-0005-0000-0000-0000800E0000}"/>
    <cellStyle name="s_Matrix_T_Actualisation provision contrat déficitaire SNCM 2011 V3 30 05 2011_B14_E2_2210" xfId="1993" xr:uid="{00000000-0005-0000-0000-0000810E0000}"/>
    <cellStyle name="s_Matrix_T_Actualisation provision contrat déficitaire SNCM 2011 V3 30 05 2011_B14_E2_2210_Bridge_Zone_Sud" xfId="1994" xr:uid="{00000000-0005-0000-0000-0000820E0000}"/>
    <cellStyle name="s_Matrix_T_Actualisation provision contrat déficitaire SNCM 2011 V3 30 05 2011_B14_E2_2210_Bridge_Zone_Sud_Context" xfId="5046" xr:uid="{00000000-0005-0000-0000-0000830E0000}"/>
    <cellStyle name="s_Matrix_T_Actualisation provision contrat déficitaire SNCM 2011 V3 30 05 2011_B14_E2_2210_Context" xfId="5045" xr:uid="{00000000-0005-0000-0000-0000840E0000}"/>
    <cellStyle name="s_Matrix_T_Actualisation provision contrat déficitaire SNCM 2011 V3 30 05 2011_Bridge_Zone_Sud" xfId="1995" xr:uid="{00000000-0005-0000-0000-0000850E0000}"/>
    <cellStyle name="s_Matrix_T_Actualisation provision contrat déficitaire SNCM 2011 V3 30 05 2011_Bridge_Zone_Sud_Context" xfId="5047" xr:uid="{00000000-0005-0000-0000-0000860E0000}"/>
    <cellStyle name="s_Matrix_T_Actualisation provision contrat déficitaire SNCM 2011 V3 30 05 2011_CAPEM BY COUNTRY" xfId="3316" xr:uid="{00000000-0005-0000-0000-0000870E0000}"/>
    <cellStyle name="s_Matrix_T_Actualisation provision contrat déficitaire SNCM 2011 V3 30 05 2011_CAPEM BY COUNTRY_Context" xfId="5048" xr:uid="{00000000-0005-0000-0000-0000880E0000}"/>
    <cellStyle name="s_Matrix_T_Actualisation provision contrat déficitaire SNCM 2011 V3 30 05 2011_Context" xfId="3735" xr:uid="{00000000-0005-0000-0000-0000890E0000}"/>
    <cellStyle name="s_Matrix_T_Actualisation provision contrat déficitaire SNCM 2011 V3 30 05 2011_Context_1" xfId="5044" xr:uid="{00000000-0005-0000-0000-00008A0E0000}"/>
    <cellStyle name="s_Matrix_T_Actualisation provision contrat déficitaire SNCM 2011 V3 30 05 2011_Context_Context" xfId="5049" xr:uid="{00000000-0005-0000-0000-00008B0E0000}"/>
    <cellStyle name="s_Matrix_T_Actualisation provision contrat déficitaire SNCM 2011 V3 30 05 2011_Country_Top_Adj" xfId="2887" xr:uid="{00000000-0005-0000-0000-00008C0E0000}"/>
    <cellStyle name="s_Matrix_T_Actualisation provision contrat déficitaire SNCM 2011 V3 30 05 2011_Country_Top_Adj 2020" xfId="3315" xr:uid="{00000000-0005-0000-0000-00008D0E0000}"/>
    <cellStyle name="s_Matrix_T_Actualisation provision contrat déficitaire SNCM 2011 V3 30 05 2011_Cut off 2020-2021" xfId="5050" xr:uid="{00000000-0005-0000-0000-00008E0E0000}"/>
    <cellStyle name="s_Matrix_T_Actualisation provision contrat déficitaire SNCM 2011 V3 30 05 2011_focus par entités CAFOPE2AMF" xfId="1996" xr:uid="{00000000-0005-0000-0000-00008F0E0000}"/>
    <cellStyle name="s_Matrix_T_Actualisation provision contrat déficitaire SNCM 2011 V3 30 05 2011_focus par entités CAFOPE2AMF_Bridge_Zone_Sud" xfId="1997" xr:uid="{00000000-0005-0000-0000-0000900E0000}"/>
    <cellStyle name="s_Matrix_T_Actualisation provision contrat déficitaire SNCM 2011 V3 30 05 2011_focus par entités CAFOPE2AMF_Bridge_Zone_Sud_Context" xfId="5052" xr:uid="{00000000-0005-0000-0000-0000910E0000}"/>
    <cellStyle name="s_Matrix_T_Actualisation provision contrat déficitaire SNCM 2011 V3 30 05 2011_focus par entités CAFOPE2AMF_Context" xfId="5051" xr:uid="{00000000-0005-0000-0000-0000920E0000}"/>
    <cellStyle name="s_Matrix_T_Actualisation provision contrat déficitaire SNCM 2011 V3 30 05 2011_Maquette PLT" xfId="3317" xr:uid="{00000000-0005-0000-0000-0000930E0000}"/>
    <cellStyle name="s_Matrix_T_Actualisation provision contrat déficitaire SNCM 2011 V3 30 05 2011_Maquette PLT_Context" xfId="5053" xr:uid="{00000000-0005-0000-0000-0000940E0000}"/>
    <cellStyle name="s_Matrix_T_Actualisation provision contrat déficitaire SNCM 2011 V3 30 05 2011_Output" xfId="3736" xr:uid="{00000000-0005-0000-0000-0000950E0000}"/>
    <cellStyle name="s_Matrix_T_Actualisation provision contrat déficitaire SNCM 2011 V3 30 05 2011_Output_Context" xfId="5054" xr:uid="{00000000-0005-0000-0000-0000960E0000}"/>
    <cellStyle name="s_Matrix_T_Actualisation provision contrat déficitaire SNCM 2011 V3 30 05 2011_PAO-CAF-RESOP_04_13_pro_format_variante T1" xfId="1998" xr:uid="{00000000-0005-0000-0000-0000970E0000}"/>
    <cellStyle name="s_Matrix_T_Actualisation provision contrat déficitaire SNCM 2011 V3 30 05 2011_PAO-CAF-RESOP_04_13_pro_format_variante T1_B14_E2_2210" xfId="1999" xr:uid="{00000000-0005-0000-0000-0000980E0000}"/>
    <cellStyle name="s_Matrix_T_Actualisation provision contrat déficitaire SNCM 2011 V3 30 05 2011_PAO-CAF-RESOP_04_13_pro_format_variante T1_B14_E2_2210_Bridge_Zone_Sud" xfId="2000" xr:uid="{00000000-0005-0000-0000-0000990E0000}"/>
    <cellStyle name="s_Matrix_T_Actualisation provision contrat déficitaire SNCM 2011 V3 30 05 2011_PAO-CAF-RESOP_04_13_pro_format_variante T1_B14_E2_2210_Bridge_Zone_Sud_Context" xfId="5057" xr:uid="{00000000-0005-0000-0000-00009A0E0000}"/>
    <cellStyle name="s_Matrix_T_Actualisation provision contrat déficitaire SNCM 2011 V3 30 05 2011_PAO-CAF-RESOP_04_13_pro_format_variante T1_B14_E2_2210_Context" xfId="5056" xr:uid="{00000000-0005-0000-0000-00009B0E0000}"/>
    <cellStyle name="s_Matrix_T_Actualisation provision contrat déficitaire SNCM 2011 V3 30 05 2011_PAO-CAF-RESOP_04_13_pro_format_variante T1_Bridge_Zone_Sud" xfId="2001" xr:uid="{00000000-0005-0000-0000-00009C0E0000}"/>
    <cellStyle name="s_Matrix_T_Actualisation provision contrat déficitaire SNCM 2011 V3 30 05 2011_PAO-CAF-RESOP_04_13_pro_format_variante T1_Bridge_Zone_Sud_Context" xfId="5058" xr:uid="{00000000-0005-0000-0000-00009D0E0000}"/>
    <cellStyle name="s_Matrix_T_Actualisation provision contrat déficitaire SNCM 2011 V3 30 05 2011_PAO-CAF-RESOP_04_13_pro_format_variante T1_Context" xfId="5055" xr:uid="{00000000-0005-0000-0000-00009E0E0000}"/>
    <cellStyle name="s_Matrix_T_Actualisation provision contrat déficitaire SNCM 2011 V3 30 05 2011_PAO-CAF-RESOP_06_13" xfId="2002" xr:uid="{00000000-0005-0000-0000-00009F0E0000}"/>
    <cellStyle name="s_Matrix_T_Actualisation provision contrat déficitaire SNCM 2011 V3 30 05 2011_PAO-CAF-RESOP_06_13_B14_E2_2210" xfId="2003" xr:uid="{00000000-0005-0000-0000-0000A00E0000}"/>
    <cellStyle name="s_Matrix_T_Actualisation provision contrat déficitaire SNCM 2011 V3 30 05 2011_PAO-CAF-RESOP_06_13_B14_E2_2210_Bridge_Zone_Sud" xfId="2004" xr:uid="{00000000-0005-0000-0000-0000A10E0000}"/>
    <cellStyle name="s_Matrix_T_Actualisation provision contrat déficitaire SNCM 2011 V3 30 05 2011_PAO-CAF-RESOP_06_13_B14_E2_2210_Bridge_Zone_Sud_Context" xfId="5061" xr:uid="{00000000-0005-0000-0000-0000A20E0000}"/>
    <cellStyle name="s_Matrix_T_Actualisation provision contrat déficitaire SNCM 2011 V3 30 05 2011_PAO-CAF-RESOP_06_13_B14_E2_2210_Context" xfId="5060" xr:uid="{00000000-0005-0000-0000-0000A30E0000}"/>
    <cellStyle name="s_Matrix_T_Actualisation provision contrat déficitaire SNCM 2011 V3 30 05 2011_PAO-CAF-RESOP_06_13_Bridge_Zone_Sud" xfId="2005" xr:uid="{00000000-0005-0000-0000-0000A40E0000}"/>
    <cellStyle name="s_Matrix_T_Actualisation provision contrat déficitaire SNCM 2011 V3 30 05 2011_PAO-CAF-RESOP_06_13_Bridge_Zone_Sud_Context" xfId="5062" xr:uid="{00000000-0005-0000-0000-0000A50E0000}"/>
    <cellStyle name="s_Matrix_T_Actualisation provision contrat déficitaire SNCM 2011 V3 30 05 2011_PAO-CAF-RESOP_06_13_Context" xfId="5059" xr:uid="{00000000-0005-0000-0000-0000A60E0000}"/>
    <cellStyle name="s_Matrix_T_Actualisation provision contrat déficitaire SNCM 2011 V3 30 05 2011_PAO-CAF-RESOP_08_13" xfId="2006" xr:uid="{00000000-0005-0000-0000-0000A70E0000}"/>
    <cellStyle name="s_Matrix_T_Actualisation provision contrat déficitaire SNCM 2011 V3 30 05 2011_PAO-CAF-RESOP_08_13_B14_E2_2210" xfId="2007" xr:uid="{00000000-0005-0000-0000-0000A80E0000}"/>
    <cellStyle name="s_Matrix_T_Actualisation provision contrat déficitaire SNCM 2011 V3 30 05 2011_PAO-CAF-RESOP_08_13_B14_E2_2210_Bridge_Zone_Sud" xfId="2008" xr:uid="{00000000-0005-0000-0000-0000A90E0000}"/>
    <cellStyle name="s_Matrix_T_Actualisation provision contrat déficitaire SNCM 2011 V3 30 05 2011_PAO-CAF-RESOP_08_13_B14_E2_2210_Bridge_Zone_Sud_Context" xfId="5065" xr:uid="{00000000-0005-0000-0000-0000AA0E0000}"/>
    <cellStyle name="s_Matrix_T_Actualisation provision contrat déficitaire SNCM 2011 V3 30 05 2011_PAO-CAF-RESOP_08_13_B14_E2_2210_Context" xfId="5064" xr:uid="{00000000-0005-0000-0000-0000AB0E0000}"/>
    <cellStyle name="s_Matrix_T_Actualisation provision contrat déficitaire SNCM 2011 V3 30 05 2011_PAO-CAF-RESOP_08_13_Bridge_Zone_Sud" xfId="2009" xr:uid="{00000000-0005-0000-0000-0000AC0E0000}"/>
    <cellStyle name="s_Matrix_T_Actualisation provision contrat déficitaire SNCM 2011 V3 30 05 2011_PAO-CAF-RESOP_08_13_Bridge_Zone_Sud_Context" xfId="5066" xr:uid="{00000000-0005-0000-0000-0000AD0E0000}"/>
    <cellStyle name="s_Matrix_T_Actualisation provision contrat déficitaire SNCM 2011 V3 30 05 2011_PAO-CAF-RESOP_08_13_Context" xfId="5063" xr:uid="{00000000-0005-0000-0000-0000AE0E0000}"/>
    <cellStyle name="s_Matrix_T_Actualisation provision contrat déficitaire SNCM 2011 V3 30 05 2011_PAO-CAF-RESOP_09_13" xfId="2010" xr:uid="{00000000-0005-0000-0000-0000AF0E0000}"/>
    <cellStyle name="s_Matrix_T_Actualisation provision contrat déficitaire SNCM 2011 V3 30 05 2011_PAO-CAF-RESOP_09_13_Bridge_Zone_Sud" xfId="2011" xr:uid="{00000000-0005-0000-0000-0000B00E0000}"/>
    <cellStyle name="s_Matrix_T_Actualisation provision contrat déficitaire SNCM 2011 V3 30 05 2011_PAO-CAF-RESOP_09_13_Bridge_Zone_Sud_Context" xfId="5068" xr:uid="{00000000-0005-0000-0000-0000B10E0000}"/>
    <cellStyle name="s_Matrix_T_Actualisation provision contrat déficitaire SNCM 2011 V3 30 05 2011_PAO-CAF-RESOP_09_13_Context" xfId="5067" xr:uid="{00000000-0005-0000-0000-0000B20E0000}"/>
    <cellStyle name="s_Matrix_T_Actualisation provision contrat déficitaire SNCM 2011 V3 30 05 2011_PAO-CAF-RESOP_09_2013_Zone_IDF (version 2)" xfId="2012" xr:uid="{00000000-0005-0000-0000-0000B30E0000}"/>
    <cellStyle name="s_Matrix_T_Actualisation provision contrat déficitaire SNCM 2011 V3 30 05 2011_PAO-CAF-RESOP_09_2013_Zone_IDF (version 2)_Context" xfId="5069" xr:uid="{00000000-0005-0000-0000-0000B40E0000}"/>
    <cellStyle name="s_Matrix_T_Actualisation provision contrat déficitaire SNCM 2011 V3 30 05 2011_PAO-CAF-RESOP_10_12" xfId="2013" xr:uid="{00000000-0005-0000-0000-0000B50E0000}"/>
    <cellStyle name="s_Matrix_T_Actualisation provision contrat déficitaire SNCM 2011 V3 30 05 2011_PAO-CAF-RESOP_10_12_Bridge_Zone_Sud" xfId="2014" xr:uid="{00000000-0005-0000-0000-0000B60E0000}"/>
    <cellStyle name="s_Matrix_T_Actualisation provision contrat déficitaire SNCM 2011 V3 30 05 2011_PAO-CAF-RESOP_10_12_Bridge_Zone_Sud_Context" xfId="5071" xr:uid="{00000000-0005-0000-0000-0000B70E0000}"/>
    <cellStyle name="s_Matrix_T_Actualisation provision contrat déficitaire SNCM 2011 V3 30 05 2011_PAO-CAF-RESOP_10_12_Context" xfId="5070" xr:uid="{00000000-0005-0000-0000-0000B80E0000}"/>
    <cellStyle name="s_Matrix_T_Actualisation provision contrat déficitaire SNCM 2011 V3 30 05 2011_PAO-CAF-RESOP_10_12_focus par entités CAFOP" xfId="2015" xr:uid="{00000000-0005-0000-0000-0000B90E0000}"/>
    <cellStyle name="s_Matrix_T_Actualisation provision contrat déficitaire SNCM 2011 V3 30 05 2011_PAO-CAF-RESOP_10_12_focus par entités CAFOP_Bridge_Zone_Sud" xfId="2016" xr:uid="{00000000-0005-0000-0000-0000BA0E0000}"/>
    <cellStyle name="s_Matrix_T_Actualisation provision contrat déficitaire SNCM 2011 V3 30 05 2011_PAO-CAF-RESOP_10_12_focus par entités CAFOP_Bridge_Zone_Sud_Context" xfId="5073" xr:uid="{00000000-0005-0000-0000-0000BB0E0000}"/>
    <cellStyle name="s_Matrix_T_Actualisation provision contrat déficitaire SNCM 2011 V3 30 05 2011_PAO-CAF-RESOP_10_12_focus par entités CAFOP_Context" xfId="5072" xr:uid="{00000000-0005-0000-0000-0000BC0E0000}"/>
    <cellStyle name="s_Matrix_T_Actualisation provision contrat déficitaire SNCM 2011 V3 30 05 2011_PAO-CAF-RESOP_11_13" xfId="2017" xr:uid="{00000000-0005-0000-0000-0000BD0E0000}"/>
    <cellStyle name="s_Matrix_T_Actualisation provision contrat déficitaire SNCM 2011 V3 30 05 2011_PAO-CAF-RESOP_11_13_Context" xfId="5074" xr:uid="{00000000-0005-0000-0000-0000BE0E0000}"/>
    <cellStyle name="s_Matrix_T_Actualisation provision contrat déficitaire SNCM 2011 V3 30 05 2011_PAO-CAF-RESOP_B13" xfId="2018" xr:uid="{00000000-0005-0000-0000-0000BF0E0000}"/>
    <cellStyle name="s_Matrix_T_Actualisation provision contrat déficitaire SNCM 2011 V3 30 05 2011_PAO-CAF-RESOP_B13_Bridge_Zone_Sud" xfId="2019" xr:uid="{00000000-0005-0000-0000-0000C00E0000}"/>
    <cellStyle name="s_Matrix_T_Actualisation provision contrat déficitaire SNCM 2011 V3 30 05 2011_PAO-CAF-RESOP_B13_Bridge_Zone_Sud_Context" xfId="5076" xr:uid="{00000000-0005-0000-0000-0000C10E0000}"/>
    <cellStyle name="s_Matrix_T_Actualisation provision contrat déficitaire SNCM 2011 V3 30 05 2011_PAO-CAF-RESOP_B13_Context" xfId="5075" xr:uid="{00000000-0005-0000-0000-0000C20E0000}"/>
    <cellStyle name="s_Matrix_T_Actualisation provision contrat déficitaire SNCM 2011 V3 30 05 2011_PAO-CAF-RESOP_B13_focus par entités CAFOP" xfId="2020" xr:uid="{00000000-0005-0000-0000-0000C30E0000}"/>
    <cellStyle name="s_Matrix_T_Actualisation provision contrat déficitaire SNCM 2011 V3 30 05 2011_PAO-CAF-RESOP_B13_focus par entités CAFOP_Bridge_Zone_Sud" xfId="2021" xr:uid="{00000000-0005-0000-0000-0000C40E0000}"/>
    <cellStyle name="s_Matrix_T_Actualisation provision contrat déficitaire SNCM 2011 V3 30 05 2011_PAO-CAF-RESOP_B13_focus par entités CAFOP_Bridge_Zone_Sud_Context" xfId="5078" xr:uid="{00000000-0005-0000-0000-0000C50E0000}"/>
    <cellStyle name="s_Matrix_T_Actualisation provision contrat déficitaire SNCM 2011 V3 30 05 2011_PAO-CAF-RESOP_B13_focus par entités CAFOP_Context" xfId="5077" xr:uid="{00000000-0005-0000-0000-0000C60E0000}"/>
    <cellStyle name="s_Matrix_T_Actualisation provision contrat déficitaire SNCM 2011 V3 30 05 2011_PAO-CAF-RESOP_B2014" xfId="2022" xr:uid="{00000000-0005-0000-0000-0000C70E0000}"/>
    <cellStyle name="s_Matrix_T_Actualisation provision contrat déficitaire SNCM 2011 V3 30 05 2011_PAO-CAF-RESOP_B2014_Bridge_Zone_Sud" xfId="2023" xr:uid="{00000000-0005-0000-0000-0000C80E0000}"/>
    <cellStyle name="s_Matrix_T_Actualisation provision contrat déficitaire SNCM 2011 V3 30 05 2011_PAO-CAF-RESOP_B2014_Bridge_Zone_Sud_Context" xfId="5080" xr:uid="{00000000-0005-0000-0000-0000C90E0000}"/>
    <cellStyle name="s_Matrix_T_Actualisation provision contrat déficitaire SNCM 2011 V3 30 05 2011_PAO-CAF-RESOP_B2014_Context" xfId="5079" xr:uid="{00000000-0005-0000-0000-0000CA0E0000}"/>
    <cellStyle name="s_Matrix_T_Actualisation provision contrat déficitaire SNCM 2011 V3 30 05 2011_PAO-CAF-RESOP_B2014_v2" xfId="2024" xr:uid="{00000000-0005-0000-0000-0000CB0E0000}"/>
    <cellStyle name="s_Matrix_T_Actualisation provision contrat déficitaire SNCM 2011 V3 30 05 2011_PAO-CAF-RESOP_B2014_v2_Context" xfId="5081" xr:uid="{00000000-0005-0000-0000-0000CC0E0000}"/>
    <cellStyle name="s_Matrix_T_Actualisation provision contrat déficitaire SNCM 2011 V3 30 05 2011_PAO-CAF-RESOP_E2_13" xfId="2025" xr:uid="{00000000-0005-0000-0000-0000CD0E0000}"/>
    <cellStyle name="s_Matrix_T_Actualisation provision contrat déficitaire SNCM 2011 V3 30 05 2011_PAO-CAF-RESOP_E2_13_B14_E2_2210" xfId="2026" xr:uid="{00000000-0005-0000-0000-0000CE0E0000}"/>
    <cellStyle name="s_Matrix_T_Actualisation provision contrat déficitaire SNCM 2011 V3 30 05 2011_PAO-CAF-RESOP_E2_13_B14_E2_2210_Bridge_Zone_Sud" xfId="2027" xr:uid="{00000000-0005-0000-0000-0000CF0E0000}"/>
    <cellStyle name="s_Matrix_T_Actualisation provision contrat déficitaire SNCM 2011 V3 30 05 2011_PAO-CAF-RESOP_E2_13_B14_E2_2210_Bridge_Zone_Sud_Context" xfId="5084" xr:uid="{00000000-0005-0000-0000-0000D00E0000}"/>
    <cellStyle name="s_Matrix_T_Actualisation provision contrat déficitaire SNCM 2011 V3 30 05 2011_PAO-CAF-RESOP_E2_13_B14_E2_2210_Context" xfId="5083" xr:uid="{00000000-0005-0000-0000-0000D10E0000}"/>
    <cellStyle name="s_Matrix_T_Actualisation provision contrat déficitaire SNCM 2011 V3 30 05 2011_PAO-CAF-RESOP_E2_13_Bridge_Zone_Sud" xfId="2028" xr:uid="{00000000-0005-0000-0000-0000D20E0000}"/>
    <cellStyle name="s_Matrix_T_Actualisation provision contrat déficitaire SNCM 2011 V3 30 05 2011_PAO-CAF-RESOP_E2_13_Bridge_Zone_Sud_Context" xfId="5085" xr:uid="{00000000-0005-0000-0000-0000D30E0000}"/>
    <cellStyle name="s_Matrix_T_Actualisation provision contrat déficitaire SNCM 2011 V3 30 05 2011_PAO-CAF-RESOP_E2_13_Context" xfId="5082" xr:uid="{00000000-0005-0000-0000-0000D40E0000}"/>
    <cellStyle name="s_Matrix_T_Actualisation provision contrat déficitaire SNCM 2011 V3 30 05 2011_PAO-CAF-RESOP_E2_2013_03_10_19H" xfId="2029" xr:uid="{00000000-0005-0000-0000-0000D50E0000}"/>
    <cellStyle name="s_Matrix_T_Actualisation provision contrat déficitaire SNCM 2011 V3 30 05 2011_PAO-CAF-RESOP_E2_2013_03_10_19H_Bridge_Zone_Sud" xfId="2030" xr:uid="{00000000-0005-0000-0000-0000D60E0000}"/>
    <cellStyle name="s_Matrix_T_Actualisation provision contrat déficitaire SNCM 2011 V3 30 05 2011_PAO-CAF-RESOP_E2_2013_03_10_19H_Bridge_Zone_Sud_Context" xfId="5087" xr:uid="{00000000-0005-0000-0000-0000D70E0000}"/>
    <cellStyle name="s_Matrix_T_Actualisation provision contrat déficitaire SNCM 2011 V3 30 05 2011_PAO-CAF-RESOP_E2_2013_03_10_19H_Context" xfId="5086" xr:uid="{00000000-0005-0000-0000-0000D80E0000}"/>
    <cellStyle name="s_Matrix_T_Actualisation provision contrat déficitaire SNCM 2011 V3 30 05 2011_PPA" xfId="3318" xr:uid="{00000000-0005-0000-0000-0000D90E0000}"/>
    <cellStyle name="s_Matrix_T_Actualisation provision contrat déficitaire SNCM 2011 V3 30 05 2011_PPA_Context" xfId="5088" xr:uid="{00000000-0005-0000-0000-0000DA0E0000}"/>
    <cellStyle name="s_Matrix_T_Actualisation provision contrat déficitaire SNCM 2011 V3 30 05 2011_RESOP bef CICE&amp;PPA&amp;RepartHO" xfId="3319" xr:uid="{00000000-0005-0000-0000-0000DB0E0000}"/>
    <cellStyle name="s_Matrix_T_Actualisation provision contrat déficitaire SNCM 2011 V3 30 05 2011_RESOP bef CICE&amp;PPA&amp;RepartHO_Context" xfId="5089" xr:uid="{00000000-0005-0000-0000-0000DC0E0000}"/>
    <cellStyle name="s_Matrix_T_Actualisation provision contrat déficitaire SNCM 2011 V3 30 05 2011_Synthèse_Présentation_conso_retraitée" xfId="2031" xr:uid="{00000000-0005-0000-0000-0000DD0E0000}"/>
    <cellStyle name="s_Matrix_T_Actualisation provision contrat déficitaire SNCM 2011 V3 30 05 2011_Synthèse_Présentation_conso_retraitée_Context" xfId="5090" xr:uid="{00000000-0005-0000-0000-0000DE0E0000}"/>
    <cellStyle name="s_Matrix_T_B14_E2_2210" xfId="2032" xr:uid="{00000000-0005-0000-0000-0000DF0E0000}"/>
    <cellStyle name="s_Matrix_T_B14_E2_2210_Bridge_Zone_Sud" xfId="2033" xr:uid="{00000000-0005-0000-0000-0000E00E0000}"/>
    <cellStyle name="s_Matrix_T_B14_E2_2210_Bridge_Zone_Sud_Context" xfId="5092" xr:uid="{00000000-0005-0000-0000-0000E10E0000}"/>
    <cellStyle name="s_Matrix_T_B14_E2_2210_Context" xfId="5091" xr:uid="{00000000-0005-0000-0000-0000E20E0000}"/>
    <cellStyle name="s_Matrix_T_BFR_TD_2014.02" xfId="2034" xr:uid="{00000000-0005-0000-0000-0000E30E0000}"/>
    <cellStyle name="s_Matrix_T_BFR_TD_2014.02_Context" xfId="5093" xr:uid="{00000000-0005-0000-0000-0000E40E0000}"/>
    <cellStyle name="s_Matrix_T_Bridge_Zone_Nord" xfId="2035" xr:uid="{00000000-0005-0000-0000-0000E50E0000}"/>
    <cellStyle name="s_Matrix_T_Bridge_Zone_Nord_Context" xfId="5094" xr:uid="{00000000-0005-0000-0000-0000E60E0000}"/>
    <cellStyle name="s_Matrix_T_CAPEM BY COUNTRY" xfId="3320" xr:uid="{00000000-0005-0000-0000-0000E70E0000}"/>
    <cellStyle name="s_Matrix_T_CAPEM BY COUNTRY_Context" xfId="5095" xr:uid="{00000000-0005-0000-0000-0000E80E0000}"/>
    <cellStyle name="s_Matrix_T_Context" xfId="3737" xr:uid="{00000000-0005-0000-0000-0000E90E0000}"/>
    <cellStyle name="s_Matrix_T_Context_1" xfId="4996" xr:uid="{00000000-0005-0000-0000-0000EA0E0000}"/>
    <cellStyle name="s_Matrix_T_Context_Context" xfId="5096" xr:uid="{00000000-0005-0000-0000-0000EB0E0000}"/>
    <cellStyle name="s_Matrix_T_Country_Top_Adj" xfId="2885" xr:uid="{00000000-0005-0000-0000-0000EC0E0000}"/>
    <cellStyle name="s_Matrix_T_Country_Top_Adj 2020" xfId="3309" xr:uid="{00000000-0005-0000-0000-0000ED0E0000}"/>
    <cellStyle name="s_Matrix_T_Cut off 2020-2021" xfId="5097" xr:uid="{00000000-0005-0000-0000-0000EE0E0000}"/>
    <cellStyle name="s_Matrix_T_LI819L_B13" xfId="361" xr:uid="{00000000-0005-0000-0000-0000EF0E0000}"/>
    <cellStyle name="s_Matrix_T_LI819L_B13_CAPEM BY COUNTRY" xfId="3322" xr:uid="{00000000-0005-0000-0000-0000F00E0000}"/>
    <cellStyle name="s_Matrix_T_LI819L_B13_CAPEM BY COUNTRY_Context" xfId="5099" xr:uid="{00000000-0005-0000-0000-0000F10E0000}"/>
    <cellStyle name="s_Matrix_T_LI819L_B13_Context" xfId="3738" xr:uid="{00000000-0005-0000-0000-0000F20E0000}"/>
    <cellStyle name="s_Matrix_T_LI819L_B13_Context_1" xfId="5098" xr:uid="{00000000-0005-0000-0000-0000F30E0000}"/>
    <cellStyle name="s_Matrix_T_LI819L_B13_Context_Context" xfId="5100" xr:uid="{00000000-0005-0000-0000-0000F40E0000}"/>
    <cellStyle name="s_Matrix_T_LI819L_B13_Country_Top_Adj" xfId="2888" xr:uid="{00000000-0005-0000-0000-0000F50E0000}"/>
    <cellStyle name="s_Matrix_T_LI819L_B13_Country_Top_Adj 2020" xfId="3321" xr:uid="{00000000-0005-0000-0000-0000F60E0000}"/>
    <cellStyle name="s_Matrix_T_LI819L_B13_Cut off 2020-2021" xfId="5101" xr:uid="{00000000-0005-0000-0000-0000F70E0000}"/>
    <cellStyle name="s_Matrix_T_LI819L_B13_Maquette PLT" xfId="3323" xr:uid="{00000000-0005-0000-0000-0000F80E0000}"/>
    <cellStyle name="s_Matrix_T_LI819L_B13_Maquette PLT_Context" xfId="5102" xr:uid="{00000000-0005-0000-0000-0000F90E0000}"/>
    <cellStyle name="s_Matrix_T_LI819L_B13_Output" xfId="3739" xr:uid="{00000000-0005-0000-0000-0000FA0E0000}"/>
    <cellStyle name="s_Matrix_T_LI819L_B13_Output_Context" xfId="5103" xr:uid="{00000000-0005-0000-0000-0000FB0E0000}"/>
    <cellStyle name="s_Matrix_T_LI819L_B13_PPA" xfId="3324" xr:uid="{00000000-0005-0000-0000-0000FC0E0000}"/>
    <cellStyle name="s_Matrix_T_LI819L_B13_PPA_Context" xfId="5104" xr:uid="{00000000-0005-0000-0000-0000FD0E0000}"/>
    <cellStyle name="s_Matrix_T_LI819L_B13_RESOP bef CICE&amp;PPA&amp;RepartHO" xfId="3325" xr:uid="{00000000-0005-0000-0000-0000FE0E0000}"/>
    <cellStyle name="s_Matrix_T_LI819L_B13_RESOP bef CICE&amp;PPA&amp;RepartHO_Context" xfId="5105" xr:uid="{00000000-0005-0000-0000-0000FF0E0000}"/>
    <cellStyle name="s_Matrix_T_Maquette PLT" xfId="3326" xr:uid="{00000000-0005-0000-0000-0000000F0000}"/>
    <cellStyle name="s_Matrix_T_Maquette PLT_Context" xfId="5106" xr:uid="{00000000-0005-0000-0000-0000010F0000}"/>
    <cellStyle name="s_Matrix_T_Output" xfId="3740" xr:uid="{00000000-0005-0000-0000-0000020F0000}"/>
    <cellStyle name="s_Matrix_T_Output_Context" xfId="5107" xr:uid="{00000000-0005-0000-0000-0000030F0000}"/>
    <cellStyle name="s_Matrix_T_PAO-CAF-RESOP_14_01_13 à 20h" xfId="362" xr:uid="{00000000-0005-0000-0000-0000040F0000}"/>
    <cellStyle name="s_Matrix_T_PAO-CAF-RESOP_14_01_13 à 20h_CAPEM BY COUNTRY" xfId="3328" xr:uid="{00000000-0005-0000-0000-0000050F0000}"/>
    <cellStyle name="s_Matrix_T_PAO-CAF-RESOP_14_01_13 à 20h_CAPEM BY COUNTRY_Context" xfId="5109" xr:uid="{00000000-0005-0000-0000-0000060F0000}"/>
    <cellStyle name="s_Matrix_T_PAO-CAF-RESOP_14_01_13 à 20h_Context" xfId="3741" xr:uid="{00000000-0005-0000-0000-0000070F0000}"/>
    <cellStyle name="s_Matrix_T_PAO-CAF-RESOP_14_01_13 à 20h_Context_1" xfId="5108" xr:uid="{00000000-0005-0000-0000-0000080F0000}"/>
    <cellStyle name="s_Matrix_T_PAO-CAF-RESOP_14_01_13 à 20h_Context_Context" xfId="5110" xr:uid="{00000000-0005-0000-0000-0000090F0000}"/>
    <cellStyle name="s_Matrix_T_PAO-CAF-RESOP_14_01_13 à 20h_Country_Top_Adj" xfId="2889" xr:uid="{00000000-0005-0000-0000-00000A0F0000}"/>
    <cellStyle name="s_Matrix_T_PAO-CAF-RESOP_14_01_13 à 20h_Country_Top_Adj 2020" xfId="3327" xr:uid="{00000000-0005-0000-0000-00000B0F0000}"/>
    <cellStyle name="s_Matrix_T_PAO-CAF-RESOP_14_01_13 à 20h_Cut off 2020-2021" xfId="5111" xr:uid="{00000000-0005-0000-0000-00000C0F0000}"/>
    <cellStyle name="s_Matrix_T_PAO-CAF-RESOP_14_01_13 à 20h_Maquette PLT" xfId="3329" xr:uid="{00000000-0005-0000-0000-00000D0F0000}"/>
    <cellStyle name="s_Matrix_T_PAO-CAF-RESOP_14_01_13 à 20h_Maquette PLT_Context" xfId="5112" xr:uid="{00000000-0005-0000-0000-00000E0F0000}"/>
    <cellStyle name="s_Matrix_T_PAO-CAF-RESOP_14_01_13 à 20h_Output" xfId="3742" xr:uid="{00000000-0005-0000-0000-00000F0F0000}"/>
    <cellStyle name="s_Matrix_T_PAO-CAF-RESOP_14_01_13 à 20h_Output_Context" xfId="5113" xr:uid="{00000000-0005-0000-0000-0000100F0000}"/>
    <cellStyle name="s_Matrix_T_PAO-CAF-RESOP_14_01_13 à 20h_PPA" xfId="3330" xr:uid="{00000000-0005-0000-0000-0000110F0000}"/>
    <cellStyle name="s_Matrix_T_PAO-CAF-RESOP_14_01_13 à 20h_PPA_Context" xfId="5114" xr:uid="{00000000-0005-0000-0000-0000120F0000}"/>
    <cellStyle name="s_Matrix_T_PAO-CAF-RESOP_14_01_13 à 20h_RESOP bef CICE&amp;PPA&amp;RepartHO" xfId="3331" xr:uid="{00000000-0005-0000-0000-0000130F0000}"/>
    <cellStyle name="s_Matrix_T_PAO-CAF-RESOP_14_01_13 à 20h_RESOP bef CICE&amp;PPA&amp;RepartHO_Context" xfId="5115" xr:uid="{00000000-0005-0000-0000-0000140F0000}"/>
    <cellStyle name="s_Matrix_T_PAO-CAF-RESOP_2014.02" xfId="2036" xr:uid="{00000000-0005-0000-0000-0000150F0000}"/>
    <cellStyle name="s_Matrix_T_PAO-CAF-RESOP_2014.02_Bridge_Zone_Sud" xfId="2037" xr:uid="{00000000-0005-0000-0000-0000160F0000}"/>
    <cellStyle name="s_Matrix_T_PAO-CAF-RESOP_2014.02_Bridge_Zone_Sud_Context" xfId="5117" xr:uid="{00000000-0005-0000-0000-0000170F0000}"/>
    <cellStyle name="s_Matrix_T_PAO-CAF-RESOP_2014.02_Context" xfId="5116" xr:uid="{00000000-0005-0000-0000-0000180F0000}"/>
    <cellStyle name="s_Matrix_T_PPA" xfId="3332" xr:uid="{00000000-0005-0000-0000-0000190F0000}"/>
    <cellStyle name="s_Matrix_T_PPA_Context" xfId="5118" xr:uid="{00000000-0005-0000-0000-00001A0F0000}"/>
    <cellStyle name="s_Matrix_T_RESOP bef CICE&amp;PPA&amp;RepartHO" xfId="3333" xr:uid="{00000000-0005-0000-0000-00001B0F0000}"/>
    <cellStyle name="s_Matrix_T_RESOP bef CICE&amp;PPA&amp;RepartHO_Context" xfId="5119" xr:uid="{00000000-0005-0000-0000-00001C0F0000}"/>
    <cellStyle name="s_Merger" xfId="363" xr:uid="{00000000-0005-0000-0000-00001D0F0000}"/>
    <cellStyle name="s_Merger_Actualisation provision contrat déficitaire SNCM 2010 V Def" xfId="364" xr:uid="{00000000-0005-0000-0000-00001E0F0000}"/>
    <cellStyle name="s_Merger_Actualisation provision contrat déficitaire SNCM 2010 V Def_B14_E2_2210" xfId="2038" xr:uid="{00000000-0005-0000-0000-00001F0F0000}"/>
    <cellStyle name="s_Merger_Actualisation provision contrat déficitaire SNCM 2010 V Def_B14_E2_2210_Bridge_Zone_Sud" xfId="2039" xr:uid="{00000000-0005-0000-0000-0000200F0000}"/>
    <cellStyle name="s_Merger_Actualisation provision contrat déficitaire SNCM 2010 V Def_B14_E2_2210_Bridge_Zone_Sud_Context" xfId="5123" xr:uid="{00000000-0005-0000-0000-0000210F0000}"/>
    <cellStyle name="s_Merger_Actualisation provision contrat déficitaire SNCM 2010 V Def_B14_E2_2210_Context" xfId="5122" xr:uid="{00000000-0005-0000-0000-0000220F0000}"/>
    <cellStyle name="s_Merger_Actualisation provision contrat déficitaire SNCM 2010 V Def_Bridge_Zone_Sud" xfId="2040" xr:uid="{00000000-0005-0000-0000-0000230F0000}"/>
    <cellStyle name="s_Merger_Actualisation provision contrat déficitaire SNCM 2010 V Def_Bridge_Zone_Sud_Context" xfId="5124" xr:uid="{00000000-0005-0000-0000-0000240F0000}"/>
    <cellStyle name="s_Merger_Actualisation provision contrat déficitaire SNCM 2010 V Def_CAPEM BY COUNTRY" xfId="3336" xr:uid="{00000000-0005-0000-0000-0000250F0000}"/>
    <cellStyle name="s_Merger_Actualisation provision contrat déficitaire SNCM 2010 V Def_CAPEM BY COUNTRY_Context" xfId="5125" xr:uid="{00000000-0005-0000-0000-0000260F0000}"/>
    <cellStyle name="s_Merger_Actualisation provision contrat déficitaire SNCM 2010 V Def_Context" xfId="3743" xr:uid="{00000000-0005-0000-0000-0000270F0000}"/>
    <cellStyle name="s_Merger_Actualisation provision contrat déficitaire SNCM 2010 V Def_Context_1" xfId="5121" xr:uid="{00000000-0005-0000-0000-0000280F0000}"/>
    <cellStyle name="s_Merger_Actualisation provision contrat déficitaire SNCM 2010 V Def_Context_Context" xfId="5126" xr:uid="{00000000-0005-0000-0000-0000290F0000}"/>
    <cellStyle name="s_Merger_Actualisation provision contrat déficitaire SNCM 2010 V Def_Country_Top_Adj" xfId="2891" xr:uid="{00000000-0005-0000-0000-00002A0F0000}"/>
    <cellStyle name="s_Merger_Actualisation provision contrat déficitaire SNCM 2010 V Def_Country_Top_Adj 2020" xfId="3335" xr:uid="{00000000-0005-0000-0000-00002B0F0000}"/>
    <cellStyle name="s_Merger_Actualisation provision contrat déficitaire SNCM 2010 V Def_Cut off 2020-2021" xfId="5127" xr:uid="{00000000-0005-0000-0000-00002C0F0000}"/>
    <cellStyle name="s_Merger_Actualisation provision contrat déficitaire SNCM 2010 V Def_focus par entités CAFOPE2AMF" xfId="2041" xr:uid="{00000000-0005-0000-0000-00002D0F0000}"/>
    <cellStyle name="s_Merger_Actualisation provision contrat déficitaire SNCM 2010 V Def_focus par entités CAFOPE2AMF_Bridge_Zone_Sud" xfId="2042" xr:uid="{00000000-0005-0000-0000-00002E0F0000}"/>
    <cellStyle name="s_Merger_Actualisation provision contrat déficitaire SNCM 2010 V Def_focus par entités CAFOPE2AMF_Bridge_Zone_Sud_Context" xfId="5129" xr:uid="{00000000-0005-0000-0000-00002F0F0000}"/>
    <cellStyle name="s_Merger_Actualisation provision contrat déficitaire SNCM 2010 V Def_focus par entités CAFOPE2AMF_Context" xfId="5128" xr:uid="{00000000-0005-0000-0000-0000300F0000}"/>
    <cellStyle name="s_Merger_Actualisation provision contrat déficitaire SNCM 2010 V Def_Maquette PLT" xfId="3337" xr:uid="{00000000-0005-0000-0000-0000310F0000}"/>
    <cellStyle name="s_Merger_Actualisation provision contrat déficitaire SNCM 2010 V Def_Maquette PLT_Context" xfId="5130" xr:uid="{00000000-0005-0000-0000-0000320F0000}"/>
    <cellStyle name="s_Merger_Actualisation provision contrat déficitaire SNCM 2010 V Def_Output" xfId="3744" xr:uid="{00000000-0005-0000-0000-0000330F0000}"/>
    <cellStyle name="s_Merger_Actualisation provision contrat déficitaire SNCM 2010 V Def_Output_Context" xfId="5131" xr:uid="{00000000-0005-0000-0000-0000340F0000}"/>
    <cellStyle name="s_Merger_Actualisation provision contrat déficitaire SNCM 2010 V Def_PAO-CAF-RESOP_04_13_pro_format_variante T1" xfId="2043" xr:uid="{00000000-0005-0000-0000-0000350F0000}"/>
    <cellStyle name="s_Merger_Actualisation provision contrat déficitaire SNCM 2010 V Def_PAO-CAF-RESOP_04_13_pro_format_variante T1_B14_E2_2210" xfId="2044" xr:uid="{00000000-0005-0000-0000-0000360F0000}"/>
    <cellStyle name="s_Merger_Actualisation provision contrat déficitaire SNCM 2010 V Def_PAO-CAF-RESOP_04_13_pro_format_variante T1_B14_E2_2210_Bridge_Zone_Sud" xfId="2045" xr:uid="{00000000-0005-0000-0000-0000370F0000}"/>
    <cellStyle name="s_Merger_Actualisation provision contrat déficitaire SNCM 2010 V Def_PAO-CAF-RESOP_04_13_pro_format_variante T1_B14_E2_2210_Bridge_Zone_Sud_Context" xfId="5134" xr:uid="{00000000-0005-0000-0000-0000380F0000}"/>
    <cellStyle name="s_Merger_Actualisation provision contrat déficitaire SNCM 2010 V Def_PAO-CAF-RESOP_04_13_pro_format_variante T1_B14_E2_2210_Context" xfId="5133" xr:uid="{00000000-0005-0000-0000-0000390F0000}"/>
    <cellStyle name="s_Merger_Actualisation provision contrat déficitaire SNCM 2010 V Def_PAO-CAF-RESOP_04_13_pro_format_variante T1_Bridge_Zone_Sud" xfId="2046" xr:uid="{00000000-0005-0000-0000-00003A0F0000}"/>
    <cellStyle name="s_Merger_Actualisation provision contrat déficitaire SNCM 2010 V Def_PAO-CAF-RESOP_04_13_pro_format_variante T1_Bridge_Zone_Sud_Context" xfId="5135" xr:uid="{00000000-0005-0000-0000-00003B0F0000}"/>
    <cellStyle name="s_Merger_Actualisation provision contrat déficitaire SNCM 2010 V Def_PAO-CAF-RESOP_04_13_pro_format_variante T1_Context" xfId="5132" xr:uid="{00000000-0005-0000-0000-00003C0F0000}"/>
    <cellStyle name="s_Merger_Actualisation provision contrat déficitaire SNCM 2010 V Def_PAO-CAF-RESOP_06_13" xfId="2047" xr:uid="{00000000-0005-0000-0000-00003D0F0000}"/>
    <cellStyle name="s_Merger_Actualisation provision contrat déficitaire SNCM 2010 V Def_PAO-CAF-RESOP_06_13_B14_E2_2210" xfId="2048" xr:uid="{00000000-0005-0000-0000-00003E0F0000}"/>
    <cellStyle name="s_Merger_Actualisation provision contrat déficitaire SNCM 2010 V Def_PAO-CAF-RESOP_06_13_B14_E2_2210_Bridge_Zone_Sud" xfId="2049" xr:uid="{00000000-0005-0000-0000-00003F0F0000}"/>
    <cellStyle name="s_Merger_Actualisation provision contrat déficitaire SNCM 2010 V Def_PAO-CAF-RESOP_06_13_B14_E2_2210_Bridge_Zone_Sud_Context" xfId="5138" xr:uid="{00000000-0005-0000-0000-0000400F0000}"/>
    <cellStyle name="s_Merger_Actualisation provision contrat déficitaire SNCM 2010 V Def_PAO-CAF-RESOP_06_13_B14_E2_2210_Context" xfId="5137" xr:uid="{00000000-0005-0000-0000-0000410F0000}"/>
    <cellStyle name="s_Merger_Actualisation provision contrat déficitaire SNCM 2010 V Def_PAO-CAF-RESOP_06_13_Bridge_Zone_Sud" xfId="2050" xr:uid="{00000000-0005-0000-0000-0000420F0000}"/>
    <cellStyle name="s_Merger_Actualisation provision contrat déficitaire SNCM 2010 V Def_PAO-CAF-RESOP_06_13_Bridge_Zone_Sud_Context" xfId="5139" xr:uid="{00000000-0005-0000-0000-0000430F0000}"/>
    <cellStyle name="s_Merger_Actualisation provision contrat déficitaire SNCM 2010 V Def_PAO-CAF-RESOP_06_13_Context" xfId="5136" xr:uid="{00000000-0005-0000-0000-0000440F0000}"/>
    <cellStyle name="s_Merger_Actualisation provision contrat déficitaire SNCM 2010 V Def_PAO-CAF-RESOP_08_13" xfId="2051" xr:uid="{00000000-0005-0000-0000-0000450F0000}"/>
    <cellStyle name="s_Merger_Actualisation provision contrat déficitaire SNCM 2010 V Def_PAO-CAF-RESOP_08_13_B14_E2_2210" xfId="2052" xr:uid="{00000000-0005-0000-0000-0000460F0000}"/>
    <cellStyle name="s_Merger_Actualisation provision contrat déficitaire SNCM 2010 V Def_PAO-CAF-RESOP_08_13_B14_E2_2210_Bridge_Zone_Sud" xfId="2053" xr:uid="{00000000-0005-0000-0000-0000470F0000}"/>
    <cellStyle name="s_Merger_Actualisation provision contrat déficitaire SNCM 2010 V Def_PAO-CAF-RESOP_08_13_B14_E2_2210_Bridge_Zone_Sud_Context" xfId="5142" xr:uid="{00000000-0005-0000-0000-0000480F0000}"/>
    <cellStyle name="s_Merger_Actualisation provision contrat déficitaire SNCM 2010 V Def_PAO-CAF-RESOP_08_13_B14_E2_2210_Context" xfId="5141" xr:uid="{00000000-0005-0000-0000-0000490F0000}"/>
    <cellStyle name="s_Merger_Actualisation provision contrat déficitaire SNCM 2010 V Def_PAO-CAF-RESOP_08_13_Bridge_Zone_Sud" xfId="2054" xr:uid="{00000000-0005-0000-0000-00004A0F0000}"/>
    <cellStyle name="s_Merger_Actualisation provision contrat déficitaire SNCM 2010 V Def_PAO-CAF-RESOP_08_13_Bridge_Zone_Sud_Context" xfId="5143" xr:uid="{00000000-0005-0000-0000-00004B0F0000}"/>
    <cellStyle name="s_Merger_Actualisation provision contrat déficitaire SNCM 2010 V Def_PAO-CAF-RESOP_08_13_Context" xfId="5140" xr:uid="{00000000-0005-0000-0000-00004C0F0000}"/>
    <cellStyle name="s_Merger_Actualisation provision contrat déficitaire SNCM 2010 V Def_PAO-CAF-RESOP_09_13" xfId="2055" xr:uid="{00000000-0005-0000-0000-00004D0F0000}"/>
    <cellStyle name="s_Merger_Actualisation provision contrat déficitaire SNCM 2010 V Def_PAO-CAF-RESOP_09_13_Bridge_Zone_Sud" xfId="2056" xr:uid="{00000000-0005-0000-0000-00004E0F0000}"/>
    <cellStyle name="s_Merger_Actualisation provision contrat déficitaire SNCM 2010 V Def_PAO-CAF-RESOP_09_13_Bridge_Zone_Sud_Context" xfId="5145" xr:uid="{00000000-0005-0000-0000-00004F0F0000}"/>
    <cellStyle name="s_Merger_Actualisation provision contrat déficitaire SNCM 2010 V Def_PAO-CAF-RESOP_09_13_Context" xfId="5144" xr:uid="{00000000-0005-0000-0000-0000500F0000}"/>
    <cellStyle name="s_Merger_Actualisation provision contrat déficitaire SNCM 2010 V Def_PAO-CAF-RESOP_09_2013_Zone_IDF (version 2)" xfId="2057" xr:uid="{00000000-0005-0000-0000-0000510F0000}"/>
    <cellStyle name="s_Merger_Actualisation provision contrat déficitaire SNCM 2010 V Def_PAO-CAF-RESOP_09_2013_Zone_IDF (version 2)_Context" xfId="5146" xr:uid="{00000000-0005-0000-0000-0000520F0000}"/>
    <cellStyle name="s_Merger_Actualisation provision contrat déficitaire SNCM 2010 V Def_PAO-CAF-RESOP_10_12" xfId="2058" xr:uid="{00000000-0005-0000-0000-0000530F0000}"/>
    <cellStyle name="s_Merger_Actualisation provision contrat déficitaire SNCM 2010 V Def_PAO-CAF-RESOP_10_12_Bridge_Zone_Sud" xfId="2059" xr:uid="{00000000-0005-0000-0000-0000540F0000}"/>
    <cellStyle name="s_Merger_Actualisation provision contrat déficitaire SNCM 2010 V Def_PAO-CAF-RESOP_10_12_Bridge_Zone_Sud_Context" xfId="5148" xr:uid="{00000000-0005-0000-0000-0000550F0000}"/>
    <cellStyle name="s_Merger_Actualisation provision contrat déficitaire SNCM 2010 V Def_PAO-CAF-RESOP_10_12_Context" xfId="5147" xr:uid="{00000000-0005-0000-0000-0000560F0000}"/>
    <cellStyle name="s_Merger_Actualisation provision contrat déficitaire SNCM 2010 V Def_PAO-CAF-RESOP_10_12_focus par entités CAFOP" xfId="2060" xr:uid="{00000000-0005-0000-0000-0000570F0000}"/>
    <cellStyle name="s_Merger_Actualisation provision contrat déficitaire SNCM 2010 V Def_PAO-CAF-RESOP_10_12_focus par entités CAFOP_Bridge_Zone_Sud" xfId="2061" xr:uid="{00000000-0005-0000-0000-0000580F0000}"/>
    <cellStyle name="s_Merger_Actualisation provision contrat déficitaire SNCM 2010 V Def_PAO-CAF-RESOP_10_12_focus par entités CAFOP_Bridge_Zone_Sud_Context" xfId="5150" xr:uid="{00000000-0005-0000-0000-0000590F0000}"/>
    <cellStyle name="s_Merger_Actualisation provision contrat déficitaire SNCM 2010 V Def_PAO-CAF-RESOP_10_12_focus par entités CAFOP_Context" xfId="5149" xr:uid="{00000000-0005-0000-0000-00005A0F0000}"/>
    <cellStyle name="s_Merger_Actualisation provision contrat déficitaire SNCM 2010 V Def_PAO-CAF-RESOP_11_13" xfId="2062" xr:uid="{00000000-0005-0000-0000-00005B0F0000}"/>
    <cellStyle name="s_Merger_Actualisation provision contrat déficitaire SNCM 2010 V Def_PAO-CAF-RESOP_11_13_Context" xfId="5151" xr:uid="{00000000-0005-0000-0000-00005C0F0000}"/>
    <cellStyle name="s_Merger_Actualisation provision contrat déficitaire SNCM 2010 V Def_PAO-CAF-RESOP_B13" xfId="2063" xr:uid="{00000000-0005-0000-0000-00005D0F0000}"/>
    <cellStyle name="s_Merger_Actualisation provision contrat déficitaire SNCM 2010 V Def_PAO-CAF-RESOP_B13_Bridge_Zone_Sud" xfId="2064" xr:uid="{00000000-0005-0000-0000-00005E0F0000}"/>
    <cellStyle name="s_Merger_Actualisation provision contrat déficitaire SNCM 2010 V Def_PAO-CAF-RESOP_B13_Bridge_Zone_Sud_Context" xfId="5153" xr:uid="{00000000-0005-0000-0000-00005F0F0000}"/>
    <cellStyle name="s_Merger_Actualisation provision contrat déficitaire SNCM 2010 V Def_PAO-CAF-RESOP_B13_Context" xfId="5152" xr:uid="{00000000-0005-0000-0000-0000600F0000}"/>
    <cellStyle name="s_Merger_Actualisation provision contrat déficitaire SNCM 2010 V Def_PAO-CAF-RESOP_B13_focus par entités CAFOP" xfId="2065" xr:uid="{00000000-0005-0000-0000-0000610F0000}"/>
    <cellStyle name="s_Merger_Actualisation provision contrat déficitaire SNCM 2010 V Def_PAO-CAF-RESOP_B13_focus par entités CAFOP_Bridge_Zone_Sud" xfId="2066" xr:uid="{00000000-0005-0000-0000-0000620F0000}"/>
    <cellStyle name="s_Merger_Actualisation provision contrat déficitaire SNCM 2010 V Def_PAO-CAF-RESOP_B13_focus par entités CAFOP_Bridge_Zone_Sud_Context" xfId="5155" xr:uid="{00000000-0005-0000-0000-0000630F0000}"/>
    <cellStyle name="s_Merger_Actualisation provision contrat déficitaire SNCM 2010 V Def_PAO-CAF-RESOP_B13_focus par entités CAFOP_Context" xfId="5154" xr:uid="{00000000-0005-0000-0000-0000640F0000}"/>
    <cellStyle name="s_Merger_Actualisation provision contrat déficitaire SNCM 2010 V Def_PAO-CAF-RESOP_B2014" xfId="2067" xr:uid="{00000000-0005-0000-0000-0000650F0000}"/>
    <cellStyle name="s_Merger_Actualisation provision contrat déficitaire SNCM 2010 V Def_PAO-CAF-RESOP_B2014_Bridge_Zone_Sud" xfId="2068" xr:uid="{00000000-0005-0000-0000-0000660F0000}"/>
    <cellStyle name="s_Merger_Actualisation provision contrat déficitaire SNCM 2010 V Def_PAO-CAF-RESOP_B2014_Bridge_Zone_Sud_Context" xfId="5157" xr:uid="{00000000-0005-0000-0000-0000670F0000}"/>
    <cellStyle name="s_Merger_Actualisation provision contrat déficitaire SNCM 2010 V Def_PAO-CAF-RESOP_B2014_Context" xfId="5156" xr:uid="{00000000-0005-0000-0000-0000680F0000}"/>
    <cellStyle name="s_Merger_Actualisation provision contrat déficitaire SNCM 2010 V Def_PAO-CAF-RESOP_B2014_v2" xfId="2069" xr:uid="{00000000-0005-0000-0000-0000690F0000}"/>
    <cellStyle name="s_Merger_Actualisation provision contrat déficitaire SNCM 2010 V Def_PAO-CAF-RESOP_B2014_v2_Context" xfId="5158" xr:uid="{00000000-0005-0000-0000-00006A0F0000}"/>
    <cellStyle name="s_Merger_Actualisation provision contrat déficitaire SNCM 2010 V Def_PAO-CAF-RESOP_E2_13" xfId="2070" xr:uid="{00000000-0005-0000-0000-00006B0F0000}"/>
    <cellStyle name="s_Merger_Actualisation provision contrat déficitaire SNCM 2010 V Def_PAO-CAF-RESOP_E2_13_B14_E2_2210" xfId="2071" xr:uid="{00000000-0005-0000-0000-00006C0F0000}"/>
    <cellStyle name="s_Merger_Actualisation provision contrat déficitaire SNCM 2010 V Def_PAO-CAF-RESOP_E2_13_B14_E2_2210_Bridge_Zone_Sud" xfId="2072" xr:uid="{00000000-0005-0000-0000-00006D0F0000}"/>
    <cellStyle name="s_Merger_Actualisation provision contrat déficitaire SNCM 2010 V Def_PAO-CAF-RESOP_E2_13_B14_E2_2210_Bridge_Zone_Sud_Context" xfId="5161" xr:uid="{00000000-0005-0000-0000-00006E0F0000}"/>
    <cellStyle name="s_Merger_Actualisation provision contrat déficitaire SNCM 2010 V Def_PAO-CAF-RESOP_E2_13_B14_E2_2210_Context" xfId="5160" xr:uid="{00000000-0005-0000-0000-00006F0F0000}"/>
    <cellStyle name="s_Merger_Actualisation provision contrat déficitaire SNCM 2010 V Def_PAO-CAF-RESOP_E2_13_Bridge_Zone_Sud" xfId="2073" xr:uid="{00000000-0005-0000-0000-0000700F0000}"/>
    <cellStyle name="s_Merger_Actualisation provision contrat déficitaire SNCM 2010 V Def_PAO-CAF-RESOP_E2_13_Bridge_Zone_Sud_Context" xfId="5162" xr:uid="{00000000-0005-0000-0000-0000710F0000}"/>
    <cellStyle name="s_Merger_Actualisation provision contrat déficitaire SNCM 2010 V Def_PAO-CAF-RESOP_E2_13_Context" xfId="5159" xr:uid="{00000000-0005-0000-0000-0000720F0000}"/>
    <cellStyle name="s_Merger_Actualisation provision contrat déficitaire SNCM 2010 V Def_PAO-CAF-RESOP_E2_2013_03_10_19H" xfId="2074" xr:uid="{00000000-0005-0000-0000-0000730F0000}"/>
    <cellStyle name="s_Merger_Actualisation provision contrat déficitaire SNCM 2010 V Def_PAO-CAF-RESOP_E2_2013_03_10_19H_Bridge_Zone_Sud" xfId="2075" xr:uid="{00000000-0005-0000-0000-0000740F0000}"/>
    <cellStyle name="s_Merger_Actualisation provision contrat déficitaire SNCM 2010 V Def_PAO-CAF-RESOP_E2_2013_03_10_19H_Bridge_Zone_Sud_Context" xfId="5164" xr:uid="{00000000-0005-0000-0000-0000750F0000}"/>
    <cellStyle name="s_Merger_Actualisation provision contrat déficitaire SNCM 2010 V Def_PAO-CAF-RESOP_E2_2013_03_10_19H_Context" xfId="5163" xr:uid="{00000000-0005-0000-0000-0000760F0000}"/>
    <cellStyle name="s_Merger_Actualisation provision contrat déficitaire SNCM 2010 V Def_PPA" xfId="3338" xr:uid="{00000000-0005-0000-0000-0000770F0000}"/>
    <cellStyle name="s_Merger_Actualisation provision contrat déficitaire SNCM 2010 V Def_PPA_Context" xfId="5165" xr:uid="{00000000-0005-0000-0000-0000780F0000}"/>
    <cellStyle name="s_Merger_Actualisation provision contrat déficitaire SNCM 2010 V Def_RESOP bef CICE&amp;PPA&amp;RepartHO" xfId="3339" xr:uid="{00000000-0005-0000-0000-0000790F0000}"/>
    <cellStyle name="s_Merger_Actualisation provision contrat déficitaire SNCM 2010 V Def_RESOP bef CICE&amp;PPA&amp;RepartHO_Context" xfId="5166" xr:uid="{00000000-0005-0000-0000-00007A0F0000}"/>
    <cellStyle name="s_Merger_Actualisation provision contrat déficitaire SNCM 2010 V Def_Synthèse_Présentation_conso_retraitée" xfId="2076" xr:uid="{00000000-0005-0000-0000-00007B0F0000}"/>
    <cellStyle name="s_Merger_Actualisation provision contrat déficitaire SNCM 2010 V Def_Synthèse_Présentation_conso_retraitée_Context" xfId="5167" xr:uid="{00000000-0005-0000-0000-00007C0F0000}"/>
    <cellStyle name="s_Merger_Actualisation provision contrat déficitaire SNCM 2011 V3 30 05 2011" xfId="365" xr:uid="{00000000-0005-0000-0000-00007D0F0000}"/>
    <cellStyle name="s_Merger_Actualisation provision contrat déficitaire SNCM 2011 V3 30 05 2011_B14_E2_2210" xfId="2077" xr:uid="{00000000-0005-0000-0000-00007E0F0000}"/>
    <cellStyle name="s_Merger_Actualisation provision contrat déficitaire SNCM 2011 V3 30 05 2011_B14_E2_2210_Bridge_Zone_Sud" xfId="2078" xr:uid="{00000000-0005-0000-0000-00007F0F0000}"/>
    <cellStyle name="s_Merger_Actualisation provision contrat déficitaire SNCM 2011 V3 30 05 2011_B14_E2_2210_Bridge_Zone_Sud_Context" xfId="5170" xr:uid="{00000000-0005-0000-0000-0000800F0000}"/>
    <cellStyle name="s_Merger_Actualisation provision contrat déficitaire SNCM 2011 V3 30 05 2011_B14_E2_2210_Context" xfId="5169" xr:uid="{00000000-0005-0000-0000-0000810F0000}"/>
    <cellStyle name="s_Merger_Actualisation provision contrat déficitaire SNCM 2011 V3 30 05 2011_Bridge_Zone_Sud" xfId="2079" xr:uid="{00000000-0005-0000-0000-0000820F0000}"/>
    <cellStyle name="s_Merger_Actualisation provision contrat déficitaire SNCM 2011 V3 30 05 2011_Bridge_Zone_Sud_Context" xfId="5171" xr:uid="{00000000-0005-0000-0000-0000830F0000}"/>
    <cellStyle name="s_Merger_Actualisation provision contrat déficitaire SNCM 2011 V3 30 05 2011_CAPEM BY COUNTRY" xfId="3341" xr:uid="{00000000-0005-0000-0000-0000840F0000}"/>
    <cellStyle name="s_Merger_Actualisation provision contrat déficitaire SNCM 2011 V3 30 05 2011_CAPEM BY COUNTRY_Context" xfId="5172" xr:uid="{00000000-0005-0000-0000-0000850F0000}"/>
    <cellStyle name="s_Merger_Actualisation provision contrat déficitaire SNCM 2011 V3 30 05 2011_Context" xfId="3745" xr:uid="{00000000-0005-0000-0000-0000860F0000}"/>
    <cellStyle name="s_Merger_Actualisation provision contrat déficitaire SNCM 2011 V3 30 05 2011_Context_1" xfId="5168" xr:uid="{00000000-0005-0000-0000-0000870F0000}"/>
    <cellStyle name="s_Merger_Actualisation provision contrat déficitaire SNCM 2011 V3 30 05 2011_Context_Context" xfId="5173" xr:uid="{00000000-0005-0000-0000-0000880F0000}"/>
    <cellStyle name="s_Merger_Actualisation provision contrat déficitaire SNCM 2011 V3 30 05 2011_Country_Top_Adj" xfId="2892" xr:uid="{00000000-0005-0000-0000-0000890F0000}"/>
    <cellStyle name="s_Merger_Actualisation provision contrat déficitaire SNCM 2011 V3 30 05 2011_Country_Top_Adj 2020" xfId="3340" xr:uid="{00000000-0005-0000-0000-00008A0F0000}"/>
    <cellStyle name="s_Merger_Actualisation provision contrat déficitaire SNCM 2011 V3 30 05 2011_Cut off 2020-2021" xfId="5174" xr:uid="{00000000-0005-0000-0000-00008B0F0000}"/>
    <cellStyle name="s_Merger_Actualisation provision contrat déficitaire SNCM 2011 V3 30 05 2011_focus par entités CAFOPE2AMF" xfId="2080" xr:uid="{00000000-0005-0000-0000-00008C0F0000}"/>
    <cellStyle name="s_Merger_Actualisation provision contrat déficitaire SNCM 2011 V3 30 05 2011_focus par entités CAFOPE2AMF_Bridge_Zone_Sud" xfId="2081" xr:uid="{00000000-0005-0000-0000-00008D0F0000}"/>
    <cellStyle name="s_Merger_Actualisation provision contrat déficitaire SNCM 2011 V3 30 05 2011_focus par entités CAFOPE2AMF_Bridge_Zone_Sud_Context" xfId="5176" xr:uid="{00000000-0005-0000-0000-00008E0F0000}"/>
    <cellStyle name="s_Merger_Actualisation provision contrat déficitaire SNCM 2011 V3 30 05 2011_focus par entités CAFOPE2AMF_Context" xfId="5175" xr:uid="{00000000-0005-0000-0000-00008F0F0000}"/>
    <cellStyle name="s_Merger_Actualisation provision contrat déficitaire SNCM 2011 V3 30 05 2011_Maquette PLT" xfId="3342" xr:uid="{00000000-0005-0000-0000-0000900F0000}"/>
    <cellStyle name="s_Merger_Actualisation provision contrat déficitaire SNCM 2011 V3 30 05 2011_Maquette PLT_Context" xfId="5177" xr:uid="{00000000-0005-0000-0000-0000910F0000}"/>
    <cellStyle name="s_Merger_Actualisation provision contrat déficitaire SNCM 2011 V3 30 05 2011_Output" xfId="3746" xr:uid="{00000000-0005-0000-0000-0000920F0000}"/>
    <cellStyle name="s_Merger_Actualisation provision contrat déficitaire SNCM 2011 V3 30 05 2011_Output_Context" xfId="5178" xr:uid="{00000000-0005-0000-0000-0000930F0000}"/>
    <cellStyle name="s_Merger_Actualisation provision contrat déficitaire SNCM 2011 V3 30 05 2011_PAO-CAF-RESOP_04_13_pro_format_variante T1" xfId="2082" xr:uid="{00000000-0005-0000-0000-0000940F0000}"/>
    <cellStyle name="s_Merger_Actualisation provision contrat déficitaire SNCM 2011 V3 30 05 2011_PAO-CAF-RESOP_04_13_pro_format_variante T1_B14_E2_2210" xfId="2083" xr:uid="{00000000-0005-0000-0000-0000950F0000}"/>
    <cellStyle name="s_Merger_Actualisation provision contrat déficitaire SNCM 2011 V3 30 05 2011_PAO-CAF-RESOP_04_13_pro_format_variante T1_B14_E2_2210_Bridge_Zone_Sud" xfId="2084" xr:uid="{00000000-0005-0000-0000-0000960F0000}"/>
    <cellStyle name="s_Merger_Actualisation provision contrat déficitaire SNCM 2011 V3 30 05 2011_PAO-CAF-RESOP_04_13_pro_format_variante T1_B14_E2_2210_Bridge_Zone_Sud_Context" xfId="5181" xr:uid="{00000000-0005-0000-0000-0000970F0000}"/>
    <cellStyle name="s_Merger_Actualisation provision contrat déficitaire SNCM 2011 V3 30 05 2011_PAO-CAF-RESOP_04_13_pro_format_variante T1_B14_E2_2210_Context" xfId="5180" xr:uid="{00000000-0005-0000-0000-0000980F0000}"/>
    <cellStyle name="s_Merger_Actualisation provision contrat déficitaire SNCM 2011 V3 30 05 2011_PAO-CAF-RESOP_04_13_pro_format_variante T1_Bridge_Zone_Sud" xfId="2085" xr:uid="{00000000-0005-0000-0000-0000990F0000}"/>
    <cellStyle name="s_Merger_Actualisation provision contrat déficitaire SNCM 2011 V3 30 05 2011_PAO-CAF-RESOP_04_13_pro_format_variante T1_Bridge_Zone_Sud_Context" xfId="5182" xr:uid="{00000000-0005-0000-0000-00009A0F0000}"/>
    <cellStyle name="s_Merger_Actualisation provision contrat déficitaire SNCM 2011 V3 30 05 2011_PAO-CAF-RESOP_04_13_pro_format_variante T1_Context" xfId="5179" xr:uid="{00000000-0005-0000-0000-00009B0F0000}"/>
    <cellStyle name="s_Merger_Actualisation provision contrat déficitaire SNCM 2011 V3 30 05 2011_PAO-CAF-RESOP_06_13" xfId="2086" xr:uid="{00000000-0005-0000-0000-00009C0F0000}"/>
    <cellStyle name="s_Merger_Actualisation provision contrat déficitaire SNCM 2011 V3 30 05 2011_PAO-CAF-RESOP_06_13_B14_E2_2210" xfId="2087" xr:uid="{00000000-0005-0000-0000-00009D0F0000}"/>
    <cellStyle name="s_Merger_Actualisation provision contrat déficitaire SNCM 2011 V3 30 05 2011_PAO-CAF-RESOP_06_13_B14_E2_2210_Bridge_Zone_Sud" xfId="2088" xr:uid="{00000000-0005-0000-0000-00009E0F0000}"/>
    <cellStyle name="s_Merger_Actualisation provision contrat déficitaire SNCM 2011 V3 30 05 2011_PAO-CAF-RESOP_06_13_B14_E2_2210_Bridge_Zone_Sud_Context" xfId="5185" xr:uid="{00000000-0005-0000-0000-00009F0F0000}"/>
    <cellStyle name="s_Merger_Actualisation provision contrat déficitaire SNCM 2011 V3 30 05 2011_PAO-CAF-RESOP_06_13_B14_E2_2210_Context" xfId="5184" xr:uid="{00000000-0005-0000-0000-0000A00F0000}"/>
    <cellStyle name="s_Merger_Actualisation provision contrat déficitaire SNCM 2011 V3 30 05 2011_PAO-CAF-RESOP_06_13_Bridge_Zone_Sud" xfId="2089" xr:uid="{00000000-0005-0000-0000-0000A10F0000}"/>
    <cellStyle name="s_Merger_Actualisation provision contrat déficitaire SNCM 2011 V3 30 05 2011_PAO-CAF-RESOP_06_13_Bridge_Zone_Sud_Context" xfId="5186" xr:uid="{00000000-0005-0000-0000-0000A20F0000}"/>
    <cellStyle name="s_Merger_Actualisation provision contrat déficitaire SNCM 2011 V3 30 05 2011_PAO-CAF-RESOP_06_13_Context" xfId="5183" xr:uid="{00000000-0005-0000-0000-0000A30F0000}"/>
    <cellStyle name="s_Merger_Actualisation provision contrat déficitaire SNCM 2011 V3 30 05 2011_PAO-CAF-RESOP_08_13" xfId="2090" xr:uid="{00000000-0005-0000-0000-0000A40F0000}"/>
    <cellStyle name="s_Merger_Actualisation provision contrat déficitaire SNCM 2011 V3 30 05 2011_PAO-CAF-RESOP_08_13_B14_E2_2210" xfId="2091" xr:uid="{00000000-0005-0000-0000-0000A50F0000}"/>
    <cellStyle name="s_Merger_Actualisation provision contrat déficitaire SNCM 2011 V3 30 05 2011_PAO-CAF-RESOP_08_13_B14_E2_2210_Bridge_Zone_Sud" xfId="2092" xr:uid="{00000000-0005-0000-0000-0000A60F0000}"/>
    <cellStyle name="s_Merger_Actualisation provision contrat déficitaire SNCM 2011 V3 30 05 2011_PAO-CAF-RESOP_08_13_B14_E2_2210_Bridge_Zone_Sud_Context" xfId="5189" xr:uid="{00000000-0005-0000-0000-0000A70F0000}"/>
    <cellStyle name="s_Merger_Actualisation provision contrat déficitaire SNCM 2011 V3 30 05 2011_PAO-CAF-RESOP_08_13_B14_E2_2210_Context" xfId="5188" xr:uid="{00000000-0005-0000-0000-0000A80F0000}"/>
    <cellStyle name="s_Merger_Actualisation provision contrat déficitaire SNCM 2011 V3 30 05 2011_PAO-CAF-RESOP_08_13_Bridge_Zone_Sud" xfId="2093" xr:uid="{00000000-0005-0000-0000-0000A90F0000}"/>
    <cellStyle name="s_Merger_Actualisation provision contrat déficitaire SNCM 2011 V3 30 05 2011_PAO-CAF-RESOP_08_13_Bridge_Zone_Sud_Context" xfId="5190" xr:uid="{00000000-0005-0000-0000-0000AA0F0000}"/>
    <cellStyle name="s_Merger_Actualisation provision contrat déficitaire SNCM 2011 V3 30 05 2011_PAO-CAF-RESOP_08_13_Context" xfId="5187" xr:uid="{00000000-0005-0000-0000-0000AB0F0000}"/>
    <cellStyle name="s_Merger_Actualisation provision contrat déficitaire SNCM 2011 V3 30 05 2011_PAO-CAF-RESOP_09_13" xfId="2094" xr:uid="{00000000-0005-0000-0000-0000AC0F0000}"/>
    <cellStyle name="s_Merger_Actualisation provision contrat déficitaire SNCM 2011 V3 30 05 2011_PAO-CAF-RESOP_09_13_Bridge_Zone_Sud" xfId="2095" xr:uid="{00000000-0005-0000-0000-0000AD0F0000}"/>
    <cellStyle name="s_Merger_Actualisation provision contrat déficitaire SNCM 2011 V3 30 05 2011_PAO-CAF-RESOP_09_13_Bridge_Zone_Sud_Context" xfId="5192" xr:uid="{00000000-0005-0000-0000-0000AE0F0000}"/>
    <cellStyle name="s_Merger_Actualisation provision contrat déficitaire SNCM 2011 V3 30 05 2011_PAO-CAF-RESOP_09_13_Context" xfId="5191" xr:uid="{00000000-0005-0000-0000-0000AF0F0000}"/>
    <cellStyle name="s_Merger_Actualisation provision contrat déficitaire SNCM 2011 V3 30 05 2011_PAO-CAF-RESOP_09_2013_Zone_IDF (version 2)" xfId="2096" xr:uid="{00000000-0005-0000-0000-0000B00F0000}"/>
    <cellStyle name="s_Merger_Actualisation provision contrat déficitaire SNCM 2011 V3 30 05 2011_PAO-CAF-RESOP_09_2013_Zone_IDF (version 2)_Context" xfId="5193" xr:uid="{00000000-0005-0000-0000-0000B10F0000}"/>
    <cellStyle name="s_Merger_Actualisation provision contrat déficitaire SNCM 2011 V3 30 05 2011_PAO-CAF-RESOP_10_12" xfId="2097" xr:uid="{00000000-0005-0000-0000-0000B20F0000}"/>
    <cellStyle name="s_Merger_Actualisation provision contrat déficitaire SNCM 2011 V3 30 05 2011_PAO-CAF-RESOP_10_12_Bridge_Zone_Sud" xfId="2098" xr:uid="{00000000-0005-0000-0000-0000B30F0000}"/>
    <cellStyle name="s_Merger_Actualisation provision contrat déficitaire SNCM 2011 V3 30 05 2011_PAO-CAF-RESOP_10_12_Bridge_Zone_Sud_Context" xfId="5195" xr:uid="{00000000-0005-0000-0000-0000B40F0000}"/>
    <cellStyle name="s_Merger_Actualisation provision contrat déficitaire SNCM 2011 V3 30 05 2011_PAO-CAF-RESOP_10_12_Context" xfId="5194" xr:uid="{00000000-0005-0000-0000-0000B50F0000}"/>
    <cellStyle name="s_Merger_Actualisation provision contrat déficitaire SNCM 2011 V3 30 05 2011_PAO-CAF-RESOP_10_12_focus par entités CAFOP" xfId="2099" xr:uid="{00000000-0005-0000-0000-0000B60F0000}"/>
    <cellStyle name="s_Merger_Actualisation provision contrat déficitaire SNCM 2011 V3 30 05 2011_PAO-CAF-RESOP_10_12_focus par entités CAFOP_Bridge_Zone_Sud" xfId="2100" xr:uid="{00000000-0005-0000-0000-0000B70F0000}"/>
    <cellStyle name="s_Merger_Actualisation provision contrat déficitaire SNCM 2011 V3 30 05 2011_PAO-CAF-RESOP_10_12_focus par entités CAFOP_Bridge_Zone_Sud_Context" xfId="5197" xr:uid="{00000000-0005-0000-0000-0000B80F0000}"/>
    <cellStyle name="s_Merger_Actualisation provision contrat déficitaire SNCM 2011 V3 30 05 2011_PAO-CAF-RESOP_10_12_focus par entités CAFOP_Context" xfId="5196" xr:uid="{00000000-0005-0000-0000-0000B90F0000}"/>
    <cellStyle name="s_Merger_Actualisation provision contrat déficitaire SNCM 2011 V3 30 05 2011_PAO-CAF-RESOP_11_13" xfId="2101" xr:uid="{00000000-0005-0000-0000-0000BA0F0000}"/>
    <cellStyle name="s_Merger_Actualisation provision contrat déficitaire SNCM 2011 V3 30 05 2011_PAO-CAF-RESOP_11_13_Context" xfId="5198" xr:uid="{00000000-0005-0000-0000-0000BB0F0000}"/>
    <cellStyle name="s_Merger_Actualisation provision contrat déficitaire SNCM 2011 V3 30 05 2011_PAO-CAF-RESOP_B13" xfId="2102" xr:uid="{00000000-0005-0000-0000-0000BC0F0000}"/>
    <cellStyle name="s_Merger_Actualisation provision contrat déficitaire SNCM 2011 V3 30 05 2011_PAO-CAF-RESOP_B13_Bridge_Zone_Sud" xfId="2103" xr:uid="{00000000-0005-0000-0000-0000BD0F0000}"/>
    <cellStyle name="s_Merger_Actualisation provision contrat déficitaire SNCM 2011 V3 30 05 2011_PAO-CAF-RESOP_B13_Bridge_Zone_Sud_Context" xfId="5200" xr:uid="{00000000-0005-0000-0000-0000BE0F0000}"/>
    <cellStyle name="s_Merger_Actualisation provision contrat déficitaire SNCM 2011 V3 30 05 2011_PAO-CAF-RESOP_B13_Context" xfId="5199" xr:uid="{00000000-0005-0000-0000-0000BF0F0000}"/>
    <cellStyle name="s_Merger_Actualisation provision contrat déficitaire SNCM 2011 V3 30 05 2011_PAO-CAF-RESOP_B13_focus par entités CAFOP" xfId="2104" xr:uid="{00000000-0005-0000-0000-0000C00F0000}"/>
    <cellStyle name="s_Merger_Actualisation provision contrat déficitaire SNCM 2011 V3 30 05 2011_PAO-CAF-RESOP_B13_focus par entités CAFOP_Bridge_Zone_Sud" xfId="2105" xr:uid="{00000000-0005-0000-0000-0000C10F0000}"/>
    <cellStyle name="s_Merger_Actualisation provision contrat déficitaire SNCM 2011 V3 30 05 2011_PAO-CAF-RESOP_B13_focus par entités CAFOP_Bridge_Zone_Sud_Context" xfId="5202" xr:uid="{00000000-0005-0000-0000-0000C20F0000}"/>
    <cellStyle name="s_Merger_Actualisation provision contrat déficitaire SNCM 2011 V3 30 05 2011_PAO-CAF-RESOP_B13_focus par entités CAFOP_Context" xfId="5201" xr:uid="{00000000-0005-0000-0000-0000C30F0000}"/>
    <cellStyle name="s_Merger_Actualisation provision contrat déficitaire SNCM 2011 V3 30 05 2011_PAO-CAF-RESOP_B2014" xfId="2106" xr:uid="{00000000-0005-0000-0000-0000C40F0000}"/>
    <cellStyle name="s_Merger_Actualisation provision contrat déficitaire SNCM 2011 V3 30 05 2011_PAO-CAF-RESOP_B2014_Bridge_Zone_Sud" xfId="2107" xr:uid="{00000000-0005-0000-0000-0000C50F0000}"/>
    <cellStyle name="s_Merger_Actualisation provision contrat déficitaire SNCM 2011 V3 30 05 2011_PAO-CAF-RESOP_B2014_Bridge_Zone_Sud_Context" xfId="5204" xr:uid="{00000000-0005-0000-0000-0000C60F0000}"/>
    <cellStyle name="s_Merger_Actualisation provision contrat déficitaire SNCM 2011 V3 30 05 2011_PAO-CAF-RESOP_B2014_Context" xfId="5203" xr:uid="{00000000-0005-0000-0000-0000C70F0000}"/>
    <cellStyle name="s_Merger_Actualisation provision contrat déficitaire SNCM 2011 V3 30 05 2011_PAO-CAF-RESOP_B2014_v2" xfId="2108" xr:uid="{00000000-0005-0000-0000-0000C80F0000}"/>
    <cellStyle name="s_Merger_Actualisation provision contrat déficitaire SNCM 2011 V3 30 05 2011_PAO-CAF-RESOP_B2014_v2_Context" xfId="5205" xr:uid="{00000000-0005-0000-0000-0000C90F0000}"/>
    <cellStyle name="s_Merger_Actualisation provision contrat déficitaire SNCM 2011 V3 30 05 2011_PAO-CAF-RESOP_E2_13" xfId="2109" xr:uid="{00000000-0005-0000-0000-0000CA0F0000}"/>
    <cellStyle name="s_Merger_Actualisation provision contrat déficitaire SNCM 2011 V3 30 05 2011_PAO-CAF-RESOP_E2_13_B14_E2_2210" xfId="2110" xr:uid="{00000000-0005-0000-0000-0000CB0F0000}"/>
    <cellStyle name="s_Merger_Actualisation provision contrat déficitaire SNCM 2011 V3 30 05 2011_PAO-CAF-RESOP_E2_13_B14_E2_2210_Bridge_Zone_Sud" xfId="2111" xr:uid="{00000000-0005-0000-0000-0000CC0F0000}"/>
    <cellStyle name="s_Merger_Actualisation provision contrat déficitaire SNCM 2011 V3 30 05 2011_PAO-CAF-RESOP_E2_13_B14_E2_2210_Bridge_Zone_Sud_Context" xfId="5208" xr:uid="{00000000-0005-0000-0000-0000CD0F0000}"/>
    <cellStyle name="s_Merger_Actualisation provision contrat déficitaire SNCM 2011 V3 30 05 2011_PAO-CAF-RESOP_E2_13_B14_E2_2210_Context" xfId="5207" xr:uid="{00000000-0005-0000-0000-0000CE0F0000}"/>
    <cellStyle name="s_Merger_Actualisation provision contrat déficitaire SNCM 2011 V3 30 05 2011_PAO-CAF-RESOP_E2_13_Bridge_Zone_Sud" xfId="2112" xr:uid="{00000000-0005-0000-0000-0000CF0F0000}"/>
    <cellStyle name="s_Merger_Actualisation provision contrat déficitaire SNCM 2011 V3 30 05 2011_PAO-CAF-RESOP_E2_13_Bridge_Zone_Sud_Context" xfId="5209" xr:uid="{00000000-0005-0000-0000-0000D00F0000}"/>
    <cellStyle name="s_Merger_Actualisation provision contrat déficitaire SNCM 2011 V3 30 05 2011_PAO-CAF-RESOP_E2_13_Context" xfId="5206" xr:uid="{00000000-0005-0000-0000-0000D10F0000}"/>
    <cellStyle name="s_Merger_Actualisation provision contrat déficitaire SNCM 2011 V3 30 05 2011_PAO-CAF-RESOP_E2_2013_03_10_19H" xfId="2113" xr:uid="{00000000-0005-0000-0000-0000D20F0000}"/>
    <cellStyle name="s_Merger_Actualisation provision contrat déficitaire SNCM 2011 V3 30 05 2011_PAO-CAF-RESOP_E2_2013_03_10_19H_Bridge_Zone_Sud" xfId="2114" xr:uid="{00000000-0005-0000-0000-0000D30F0000}"/>
    <cellStyle name="s_Merger_Actualisation provision contrat déficitaire SNCM 2011 V3 30 05 2011_PAO-CAF-RESOP_E2_2013_03_10_19H_Bridge_Zone_Sud_Context" xfId="5211" xr:uid="{00000000-0005-0000-0000-0000D40F0000}"/>
    <cellStyle name="s_Merger_Actualisation provision contrat déficitaire SNCM 2011 V3 30 05 2011_PAO-CAF-RESOP_E2_2013_03_10_19H_Context" xfId="5210" xr:uid="{00000000-0005-0000-0000-0000D50F0000}"/>
    <cellStyle name="s_Merger_Actualisation provision contrat déficitaire SNCM 2011 V3 30 05 2011_PPA" xfId="3343" xr:uid="{00000000-0005-0000-0000-0000D60F0000}"/>
    <cellStyle name="s_Merger_Actualisation provision contrat déficitaire SNCM 2011 V3 30 05 2011_PPA_Context" xfId="5212" xr:uid="{00000000-0005-0000-0000-0000D70F0000}"/>
    <cellStyle name="s_Merger_Actualisation provision contrat déficitaire SNCM 2011 V3 30 05 2011_RESOP bef CICE&amp;PPA&amp;RepartHO" xfId="3344" xr:uid="{00000000-0005-0000-0000-0000D80F0000}"/>
    <cellStyle name="s_Merger_Actualisation provision contrat déficitaire SNCM 2011 V3 30 05 2011_RESOP bef CICE&amp;PPA&amp;RepartHO_Context" xfId="5213" xr:uid="{00000000-0005-0000-0000-0000D90F0000}"/>
    <cellStyle name="s_Merger_Actualisation provision contrat déficitaire SNCM 2011 V3 30 05 2011_Synthèse_Présentation_conso_retraitée" xfId="2115" xr:uid="{00000000-0005-0000-0000-0000DA0F0000}"/>
    <cellStyle name="s_Merger_Actualisation provision contrat déficitaire SNCM 2011 V3 30 05 2011_Synthèse_Présentation_conso_retraitée_Context" xfId="5214" xr:uid="{00000000-0005-0000-0000-0000DB0F0000}"/>
    <cellStyle name="s_Merger_B14_E2_2210" xfId="2116" xr:uid="{00000000-0005-0000-0000-0000DC0F0000}"/>
    <cellStyle name="s_Merger_B14_E2_2210_Bridge_Zone_Sud" xfId="2117" xr:uid="{00000000-0005-0000-0000-0000DD0F0000}"/>
    <cellStyle name="s_Merger_B14_E2_2210_Bridge_Zone_Sud_Context" xfId="5216" xr:uid="{00000000-0005-0000-0000-0000DE0F0000}"/>
    <cellStyle name="s_Merger_B14_E2_2210_Context" xfId="5215" xr:uid="{00000000-0005-0000-0000-0000DF0F0000}"/>
    <cellStyle name="s_Merger_BFR_TD_2014.02" xfId="2118" xr:uid="{00000000-0005-0000-0000-0000E00F0000}"/>
    <cellStyle name="s_Merger_BFR_TD_2014.02_Context" xfId="5217" xr:uid="{00000000-0005-0000-0000-0000E10F0000}"/>
    <cellStyle name="s_Merger_Bridge_Zone_Nord" xfId="2119" xr:uid="{00000000-0005-0000-0000-0000E20F0000}"/>
    <cellStyle name="s_Merger_Bridge_Zone_Nord_Context" xfId="5218" xr:uid="{00000000-0005-0000-0000-0000E30F0000}"/>
    <cellStyle name="s_Merger_CAPEM BY COUNTRY" xfId="3345" xr:uid="{00000000-0005-0000-0000-0000E40F0000}"/>
    <cellStyle name="s_Merger_CAPEM BY COUNTRY_Context" xfId="5219" xr:uid="{00000000-0005-0000-0000-0000E50F0000}"/>
    <cellStyle name="s_Merger_Context" xfId="3747" xr:uid="{00000000-0005-0000-0000-0000E60F0000}"/>
    <cellStyle name="s_Merger_Context_1" xfId="5120" xr:uid="{00000000-0005-0000-0000-0000E70F0000}"/>
    <cellStyle name="s_Merger_Context_Context" xfId="5220" xr:uid="{00000000-0005-0000-0000-0000E80F0000}"/>
    <cellStyle name="s_Merger_Country_Top_Adj" xfId="2890" xr:uid="{00000000-0005-0000-0000-0000E90F0000}"/>
    <cellStyle name="s_Merger_Country_Top_Adj 2020" xfId="3334" xr:uid="{00000000-0005-0000-0000-0000EA0F0000}"/>
    <cellStyle name="s_Merger_Cut off 2020-2021" xfId="5221" xr:uid="{00000000-0005-0000-0000-0000EB0F0000}"/>
    <cellStyle name="s_Merger_LI819L_B13" xfId="366" xr:uid="{00000000-0005-0000-0000-0000EC0F0000}"/>
    <cellStyle name="s_Merger_LI819L_B13_CAPEM BY COUNTRY" xfId="3347" xr:uid="{00000000-0005-0000-0000-0000ED0F0000}"/>
    <cellStyle name="s_Merger_LI819L_B13_CAPEM BY COUNTRY_Context" xfId="5223" xr:uid="{00000000-0005-0000-0000-0000EE0F0000}"/>
    <cellStyle name="s_Merger_LI819L_B13_Context" xfId="3748" xr:uid="{00000000-0005-0000-0000-0000EF0F0000}"/>
    <cellStyle name="s_Merger_LI819L_B13_Context_1" xfId="5222" xr:uid="{00000000-0005-0000-0000-0000F00F0000}"/>
    <cellStyle name="s_Merger_LI819L_B13_Context_Context" xfId="5224" xr:uid="{00000000-0005-0000-0000-0000F10F0000}"/>
    <cellStyle name="s_Merger_LI819L_B13_Country_Top_Adj" xfId="2893" xr:uid="{00000000-0005-0000-0000-0000F20F0000}"/>
    <cellStyle name="s_Merger_LI819L_B13_Country_Top_Adj 2020" xfId="3346" xr:uid="{00000000-0005-0000-0000-0000F30F0000}"/>
    <cellStyle name="s_Merger_LI819L_B13_Cut off 2020-2021" xfId="5225" xr:uid="{00000000-0005-0000-0000-0000F40F0000}"/>
    <cellStyle name="s_Merger_LI819L_B13_Maquette PLT" xfId="3348" xr:uid="{00000000-0005-0000-0000-0000F50F0000}"/>
    <cellStyle name="s_Merger_LI819L_B13_Maquette PLT_Context" xfId="5226" xr:uid="{00000000-0005-0000-0000-0000F60F0000}"/>
    <cellStyle name="s_Merger_LI819L_B13_Output" xfId="3749" xr:uid="{00000000-0005-0000-0000-0000F70F0000}"/>
    <cellStyle name="s_Merger_LI819L_B13_Output_Context" xfId="5227" xr:uid="{00000000-0005-0000-0000-0000F80F0000}"/>
    <cellStyle name="s_Merger_LI819L_B13_PPA" xfId="3349" xr:uid="{00000000-0005-0000-0000-0000F90F0000}"/>
    <cellStyle name="s_Merger_LI819L_B13_PPA_Context" xfId="5228" xr:uid="{00000000-0005-0000-0000-0000FA0F0000}"/>
    <cellStyle name="s_Merger_LI819L_B13_RESOP bef CICE&amp;PPA&amp;RepartHO" xfId="3350" xr:uid="{00000000-0005-0000-0000-0000FB0F0000}"/>
    <cellStyle name="s_Merger_LI819L_B13_RESOP bef CICE&amp;PPA&amp;RepartHO_Context" xfId="5229" xr:uid="{00000000-0005-0000-0000-0000FC0F0000}"/>
    <cellStyle name="s_Merger_Maquette PLT" xfId="3351" xr:uid="{00000000-0005-0000-0000-0000FD0F0000}"/>
    <cellStyle name="s_Merger_Maquette PLT_Context" xfId="5230" xr:uid="{00000000-0005-0000-0000-0000FE0F0000}"/>
    <cellStyle name="s_Merger_Output" xfId="3750" xr:uid="{00000000-0005-0000-0000-0000FF0F0000}"/>
    <cellStyle name="s_Merger_Output_Context" xfId="5231" xr:uid="{00000000-0005-0000-0000-000000100000}"/>
    <cellStyle name="s_Merger_PAO-CAF-RESOP_14_01_13 à 20h" xfId="367" xr:uid="{00000000-0005-0000-0000-000001100000}"/>
    <cellStyle name="s_Merger_PAO-CAF-RESOP_14_01_13 à 20h_CAPEM BY COUNTRY" xfId="3353" xr:uid="{00000000-0005-0000-0000-000002100000}"/>
    <cellStyle name="s_Merger_PAO-CAF-RESOP_14_01_13 à 20h_CAPEM BY COUNTRY_Context" xfId="5233" xr:uid="{00000000-0005-0000-0000-000003100000}"/>
    <cellStyle name="s_Merger_PAO-CAF-RESOP_14_01_13 à 20h_Context" xfId="3751" xr:uid="{00000000-0005-0000-0000-000004100000}"/>
    <cellStyle name="s_Merger_PAO-CAF-RESOP_14_01_13 à 20h_Context_1" xfId="5232" xr:uid="{00000000-0005-0000-0000-000005100000}"/>
    <cellStyle name="s_Merger_PAO-CAF-RESOP_14_01_13 à 20h_Context_Context" xfId="5234" xr:uid="{00000000-0005-0000-0000-000006100000}"/>
    <cellStyle name="s_Merger_PAO-CAF-RESOP_14_01_13 à 20h_Country_Top_Adj" xfId="2894" xr:uid="{00000000-0005-0000-0000-000007100000}"/>
    <cellStyle name="s_Merger_PAO-CAF-RESOP_14_01_13 à 20h_Country_Top_Adj 2020" xfId="3352" xr:uid="{00000000-0005-0000-0000-000008100000}"/>
    <cellStyle name="s_Merger_PAO-CAF-RESOP_14_01_13 à 20h_Cut off 2020-2021" xfId="5235" xr:uid="{00000000-0005-0000-0000-000009100000}"/>
    <cellStyle name="s_Merger_PAO-CAF-RESOP_14_01_13 à 20h_Maquette PLT" xfId="3354" xr:uid="{00000000-0005-0000-0000-00000A100000}"/>
    <cellStyle name="s_Merger_PAO-CAF-RESOP_14_01_13 à 20h_Maquette PLT_Context" xfId="5236" xr:uid="{00000000-0005-0000-0000-00000B100000}"/>
    <cellStyle name="s_Merger_PAO-CAF-RESOP_14_01_13 à 20h_Output" xfId="3752" xr:uid="{00000000-0005-0000-0000-00000C100000}"/>
    <cellStyle name="s_Merger_PAO-CAF-RESOP_14_01_13 à 20h_Output_Context" xfId="5237" xr:uid="{00000000-0005-0000-0000-00000D100000}"/>
    <cellStyle name="s_Merger_PAO-CAF-RESOP_14_01_13 à 20h_PPA" xfId="3355" xr:uid="{00000000-0005-0000-0000-00000E100000}"/>
    <cellStyle name="s_Merger_PAO-CAF-RESOP_14_01_13 à 20h_PPA_Context" xfId="5238" xr:uid="{00000000-0005-0000-0000-00000F100000}"/>
    <cellStyle name="s_Merger_PAO-CAF-RESOP_14_01_13 à 20h_RESOP bef CICE&amp;PPA&amp;RepartHO" xfId="3356" xr:uid="{00000000-0005-0000-0000-000010100000}"/>
    <cellStyle name="s_Merger_PAO-CAF-RESOP_14_01_13 à 20h_RESOP bef CICE&amp;PPA&amp;RepartHO_Context" xfId="5239" xr:uid="{00000000-0005-0000-0000-000011100000}"/>
    <cellStyle name="s_Merger_PAO-CAF-RESOP_2014.02" xfId="2120" xr:uid="{00000000-0005-0000-0000-000012100000}"/>
    <cellStyle name="s_Merger_PAO-CAF-RESOP_2014.02_Bridge_Zone_Sud" xfId="2121" xr:uid="{00000000-0005-0000-0000-000013100000}"/>
    <cellStyle name="s_Merger_PAO-CAF-RESOP_2014.02_Bridge_Zone_Sud_Context" xfId="5241" xr:uid="{00000000-0005-0000-0000-000014100000}"/>
    <cellStyle name="s_Merger_PAO-CAF-RESOP_2014.02_Context" xfId="5240" xr:uid="{00000000-0005-0000-0000-000015100000}"/>
    <cellStyle name="s_Merger_PPA" xfId="3357" xr:uid="{00000000-0005-0000-0000-000016100000}"/>
    <cellStyle name="s_Merger_PPA_Context" xfId="5242" xr:uid="{00000000-0005-0000-0000-000017100000}"/>
    <cellStyle name="s_Merger_RESOP bef CICE&amp;PPA&amp;RepartHO" xfId="3358" xr:uid="{00000000-0005-0000-0000-000018100000}"/>
    <cellStyle name="s_Merger_RESOP bef CICE&amp;PPA&amp;RepartHO_Context" xfId="5243" xr:uid="{00000000-0005-0000-0000-000019100000}"/>
    <cellStyle name="s_model2" xfId="368" xr:uid="{00000000-0005-0000-0000-00001A100000}"/>
    <cellStyle name="s_model2_Actualisation provision contrat déficitaire SNCM 2010 V Def" xfId="369" xr:uid="{00000000-0005-0000-0000-00001B100000}"/>
    <cellStyle name="s_model2_Actualisation provision contrat déficitaire SNCM 2010 V Def_B14_E2_2210" xfId="2122" xr:uid="{00000000-0005-0000-0000-00001C100000}"/>
    <cellStyle name="s_model2_Actualisation provision contrat déficitaire SNCM 2010 V Def_B14_E2_2210_Bridge_Zone_Sud" xfId="2123" xr:uid="{00000000-0005-0000-0000-00001D100000}"/>
    <cellStyle name="s_model2_Actualisation provision contrat déficitaire SNCM 2010 V Def_B14_E2_2210_Bridge_Zone_Sud_Context" xfId="5247" xr:uid="{00000000-0005-0000-0000-00001E100000}"/>
    <cellStyle name="s_model2_Actualisation provision contrat déficitaire SNCM 2010 V Def_B14_E2_2210_Context" xfId="5246" xr:uid="{00000000-0005-0000-0000-00001F100000}"/>
    <cellStyle name="s_model2_Actualisation provision contrat déficitaire SNCM 2010 V Def_Bridge_Zone_Sud" xfId="2124" xr:uid="{00000000-0005-0000-0000-000020100000}"/>
    <cellStyle name="s_model2_Actualisation provision contrat déficitaire SNCM 2010 V Def_Bridge_Zone_Sud_Context" xfId="5248" xr:uid="{00000000-0005-0000-0000-000021100000}"/>
    <cellStyle name="s_model2_Actualisation provision contrat déficitaire SNCM 2010 V Def_CAPEM BY COUNTRY" xfId="3361" xr:uid="{00000000-0005-0000-0000-000022100000}"/>
    <cellStyle name="s_model2_Actualisation provision contrat déficitaire SNCM 2010 V Def_CAPEM BY COUNTRY_Context" xfId="5249" xr:uid="{00000000-0005-0000-0000-000023100000}"/>
    <cellStyle name="s_model2_Actualisation provision contrat déficitaire SNCM 2010 V Def_Context" xfId="3753" xr:uid="{00000000-0005-0000-0000-000024100000}"/>
    <cellStyle name="s_model2_Actualisation provision contrat déficitaire SNCM 2010 V Def_Context_1" xfId="5245" xr:uid="{00000000-0005-0000-0000-000025100000}"/>
    <cellStyle name="s_model2_Actualisation provision contrat déficitaire SNCM 2010 V Def_Context_Context" xfId="5250" xr:uid="{00000000-0005-0000-0000-000026100000}"/>
    <cellStyle name="s_model2_Actualisation provision contrat déficitaire SNCM 2010 V Def_Country_Top_Adj" xfId="2896" xr:uid="{00000000-0005-0000-0000-000027100000}"/>
    <cellStyle name="s_model2_Actualisation provision contrat déficitaire SNCM 2010 V Def_Country_Top_Adj 2020" xfId="3360" xr:uid="{00000000-0005-0000-0000-000028100000}"/>
    <cellStyle name="s_model2_Actualisation provision contrat déficitaire SNCM 2010 V Def_Cut off 2020-2021" xfId="5251" xr:uid="{00000000-0005-0000-0000-000029100000}"/>
    <cellStyle name="s_model2_Actualisation provision contrat déficitaire SNCM 2010 V Def_focus par entités CAFOPE2AMF" xfId="2125" xr:uid="{00000000-0005-0000-0000-00002A100000}"/>
    <cellStyle name="s_model2_Actualisation provision contrat déficitaire SNCM 2010 V Def_focus par entités CAFOPE2AMF_Bridge_Zone_Sud" xfId="2126" xr:uid="{00000000-0005-0000-0000-00002B100000}"/>
    <cellStyle name="s_model2_Actualisation provision contrat déficitaire SNCM 2010 V Def_focus par entités CAFOPE2AMF_Bridge_Zone_Sud_Context" xfId="5253" xr:uid="{00000000-0005-0000-0000-00002C100000}"/>
    <cellStyle name="s_model2_Actualisation provision contrat déficitaire SNCM 2010 V Def_focus par entités CAFOPE2AMF_Context" xfId="5252" xr:uid="{00000000-0005-0000-0000-00002D100000}"/>
    <cellStyle name="s_model2_Actualisation provision contrat déficitaire SNCM 2010 V Def_Maquette PLT" xfId="3362" xr:uid="{00000000-0005-0000-0000-00002E100000}"/>
    <cellStyle name="s_model2_Actualisation provision contrat déficitaire SNCM 2010 V Def_Maquette PLT_Context" xfId="5254" xr:uid="{00000000-0005-0000-0000-00002F100000}"/>
    <cellStyle name="s_model2_Actualisation provision contrat déficitaire SNCM 2010 V Def_Output" xfId="3754" xr:uid="{00000000-0005-0000-0000-000030100000}"/>
    <cellStyle name="s_model2_Actualisation provision contrat déficitaire SNCM 2010 V Def_Output_Context" xfId="5255" xr:uid="{00000000-0005-0000-0000-000031100000}"/>
    <cellStyle name="s_model2_Actualisation provision contrat déficitaire SNCM 2010 V Def_PAO-CAF-RESOP_04_13_pro_format_variante T1" xfId="2127" xr:uid="{00000000-0005-0000-0000-000032100000}"/>
    <cellStyle name="s_model2_Actualisation provision contrat déficitaire SNCM 2010 V Def_PAO-CAF-RESOP_04_13_pro_format_variante T1_B14_E2_2210" xfId="2128" xr:uid="{00000000-0005-0000-0000-000033100000}"/>
    <cellStyle name="s_model2_Actualisation provision contrat déficitaire SNCM 2010 V Def_PAO-CAF-RESOP_04_13_pro_format_variante T1_B14_E2_2210_Bridge_Zone_Sud" xfId="2129" xr:uid="{00000000-0005-0000-0000-000034100000}"/>
    <cellStyle name="s_model2_Actualisation provision contrat déficitaire SNCM 2010 V Def_PAO-CAF-RESOP_04_13_pro_format_variante T1_B14_E2_2210_Bridge_Zone_Sud_Context" xfId="5258" xr:uid="{00000000-0005-0000-0000-000035100000}"/>
    <cellStyle name="s_model2_Actualisation provision contrat déficitaire SNCM 2010 V Def_PAO-CAF-RESOP_04_13_pro_format_variante T1_B14_E2_2210_Context" xfId="5257" xr:uid="{00000000-0005-0000-0000-000036100000}"/>
    <cellStyle name="s_model2_Actualisation provision contrat déficitaire SNCM 2010 V Def_PAO-CAF-RESOP_04_13_pro_format_variante T1_Bridge_Zone_Sud" xfId="2130" xr:uid="{00000000-0005-0000-0000-000037100000}"/>
    <cellStyle name="s_model2_Actualisation provision contrat déficitaire SNCM 2010 V Def_PAO-CAF-RESOP_04_13_pro_format_variante T1_Bridge_Zone_Sud_Context" xfId="5259" xr:uid="{00000000-0005-0000-0000-000038100000}"/>
    <cellStyle name="s_model2_Actualisation provision contrat déficitaire SNCM 2010 V Def_PAO-CAF-RESOP_04_13_pro_format_variante T1_Context" xfId="5256" xr:uid="{00000000-0005-0000-0000-000039100000}"/>
    <cellStyle name="s_model2_Actualisation provision contrat déficitaire SNCM 2010 V Def_PAO-CAF-RESOP_06_13" xfId="2131" xr:uid="{00000000-0005-0000-0000-00003A100000}"/>
    <cellStyle name="s_model2_Actualisation provision contrat déficitaire SNCM 2010 V Def_PAO-CAF-RESOP_06_13_B14_E2_2210" xfId="2132" xr:uid="{00000000-0005-0000-0000-00003B100000}"/>
    <cellStyle name="s_model2_Actualisation provision contrat déficitaire SNCM 2010 V Def_PAO-CAF-RESOP_06_13_B14_E2_2210_Bridge_Zone_Sud" xfId="2133" xr:uid="{00000000-0005-0000-0000-00003C100000}"/>
    <cellStyle name="s_model2_Actualisation provision contrat déficitaire SNCM 2010 V Def_PAO-CAF-RESOP_06_13_B14_E2_2210_Bridge_Zone_Sud_Context" xfId="5262" xr:uid="{00000000-0005-0000-0000-00003D100000}"/>
    <cellStyle name="s_model2_Actualisation provision contrat déficitaire SNCM 2010 V Def_PAO-CAF-RESOP_06_13_B14_E2_2210_Context" xfId="5261" xr:uid="{00000000-0005-0000-0000-00003E100000}"/>
    <cellStyle name="s_model2_Actualisation provision contrat déficitaire SNCM 2010 V Def_PAO-CAF-RESOP_06_13_Bridge_Zone_Sud" xfId="2134" xr:uid="{00000000-0005-0000-0000-00003F100000}"/>
    <cellStyle name="s_model2_Actualisation provision contrat déficitaire SNCM 2010 V Def_PAO-CAF-RESOP_06_13_Bridge_Zone_Sud_Context" xfId="5263" xr:uid="{00000000-0005-0000-0000-000040100000}"/>
    <cellStyle name="s_model2_Actualisation provision contrat déficitaire SNCM 2010 V Def_PAO-CAF-RESOP_06_13_Context" xfId="5260" xr:uid="{00000000-0005-0000-0000-000041100000}"/>
    <cellStyle name="s_model2_Actualisation provision contrat déficitaire SNCM 2010 V Def_PAO-CAF-RESOP_08_13" xfId="2135" xr:uid="{00000000-0005-0000-0000-000042100000}"/>
    <cellStyle name="s_model2_Actualisation provision contrat déficitaire SNCM 2010 V Def_PAO-CAF-RESOP_08_13_B14_E2_2210" xfId="2136" xr:uid="{00000000-0005-0000-0000-000043100000}"/>
    <cellStyle name="s_model2_Actualisation provision contrat déficitaire SNCM 2010 V Def_PAO-CAF-RESOP_08_13_B14_E2_2210_Bridge_Zone_Sud" xfId="2137" xr:uid="{00000000-0005-0000-0000-000044100000}"/>
    <cellStyle name="s_model2_Actualisation provision contrat déficitaire SNCM 2010 V Def_PAO-CAF-RESOP_08_13_B14_E2_2210_Bridge_Zone_Sud_Context" xfId="5266" xr:uid="{00000000-0005-0000-0000-000045100000}"/>
    <cellStyle name="s_model2_Actualisation provision contrat déficitaire SNCM 2010 V Def_PAO-CAF-RESOP_08_13_B14_E2_2210_Context" xfId="5265" xr:uid="{00000000-0005-0000-0000-000046100000}"/>
    <cellStyle name="s_model2_Actualisation provision contrat déficitaire SNCM 2010 V Def_PAO-CAF-RESOP_08_13_Bridge_Zone_Sud" xfId="2138" xr:uid="{00000000-0005-0000-0000-000047100000}"/>
    <cellStyle name="s_model2_Actualisation provision contrat déficitaire SNCM 2010 V Def_PAO-CAF-RESOP_08_13_Bridge_Zone_Sud_Context" xfId="5267" xr:uid="{00000000-0005-0000-0000-000048100000}"/>
    <cellStyle name="s_model2_Actualisation provision contrat déficitaire SNCM 2010 V Def_PAO-CAF-RESOP_08_13_Context" xfId="5264" xr:uid="{00000000-0005-0000-0000-000049100000}"/>
    <cellStyle name="s_model2_Actualisation provision contrat déficitaire SNCM 2010 V Def_PAO-CAF-RESOP_09_13" xfId="2139" xr:uid="{00000000-0005-0000-0000-00004A100000}"/>
    <cellStyle name="s_model2_Actualisation provision contrat déficitaire SNCM 2010 V Def_PAO-CAF-RESOP_09_13_Bridge_Zone_Sud" xfId="2140" xr:uid="{00000000-0005-0000-0000-00004B100000}"/>
    <cellStyle name="s_model2_Actualisation provision contrat déficitaire SNCM 2010 V Def_PAO-CAF-RESOP_09_13_Bridge_Zone_Sud_Context" xfId="5269" xr:uid="{00000000-0005-0000-0000-00004C100000}"/>
    <cellStyle name="s_model2_Actualisation provision contrat déficitaire SNCM 2010 V Def_PAO-CAF-RESOP_09_13_Context" xfId="5268" xr:uid="{00000000-0005-0000-0000-00004D100000}"/>
    <cellStyle name="s_model2_Actualisation provision contrat déficitaire SNCM 2010 V Def_PAO-CAF-RESOP_09_2013_Zone_IDF (version 2)" xfId="2141" xr:uid="{00000000-0005-0000-0000-00004E100000}"/>
    <cellStyle name="s_model2_Actualisation provision contrat déficitaire SNCM 2010 V Def_PAO-CAF-RESOP_09_2013_Zone_IDF (version 2)_Context" xfId="5270" xr:uid="{00000000-0005-0000-0000-00004F100000}"/>
    <cellStyle name="s_model2_Actualisation provision contrat déficitaire SNCM 2010 V Def_PAO-CAF-RESOP_10_12" xfId="2142" xr:uid="{00000000-0005-0000-0000-000050100000}"/>
    <cellStyle name="s_model2_Actualisation provision contrat déficitaire SNCM 2010 V Def_PAO-CAF-RESOP_10_12_Bridge_Zone_Sud" xfId="2143" xr:uid="{00000000-0005-0000-0000-000051100000}"/>
    <cellStyle name="s_model2_Actualisation provision contrat déficitaire SNCM 2010 V Def_PAO-CAF-RESOP_10_12_Bridge_Zone_Sud_Context" xfId="5272" xr:uid="{00000000-0005-0000-0000-000052100000}"/>
    <cellStyle name="s_model2_Actualisation provision contrat déficitaire SNCM 2010 V Def_PAO-CAF-RESOP_10_12_Context" xfId="5271" xr:uid="{00000000-0005-0000-0000-000053100000}"/>
    <cellStyle name="s_model2_Actualisation provision contrat déficitaire SNCM 2010 V Def_PAO-CAF-RESOP_10_12_focus par entités CAFOP" xfId="2144" xr:uid="{00000000-0005-0000-0000-000054100000}"/>
    <cellStyle name="s_model2_Actualisation provision contrat déficitaire SNCM 2010 V Def_PAO-CAF-RESOP_10_12_focus par entités CAFOP_Bridge_Zone_Sud" xfId="2145" xr:uid="{00000000-0005-0000-0000-000055100000}"/>
    <cellStyle name="s_model2_Actualisation provision contrat déficitaire SNCM 2010 V Def_PAO-CAF-RESOP_10_12_focus par entités CAFOP_Bridge_Zone_Sud_Context" xfId="5274" xr:uid="{00000000-0005-0000-0000-000056100000}"/>
    <cellStyle name="s_model2_Actualisation provision contrat déficitaire SNCM 2010 V Def_PAO-CAF-RESOP_10_12_focus par entités CAFOP_Context" xfId="5273" xr:uid="{00000000-0005-0000-0000-000057100000}"/>
    <cellStyle name="s_model2_Actualisation provision contrat déficitaire SNCM 2010 V Def_PAO-CAF-RESOP_11_13" xfId="2146" xr:uid="{00000000-0005-0000-0000-000058100000}"/>
    <cellStyle name="s_model2_Actualisation provision contrat déficitaire SNCM 2010 V Def_PAO-CAF-RESOP_11_13_Context" xfId="5275" xr:uid="{00000000-0005-0000-0000-000059100000}"/>
    <cellStyle name="s_model2_Actualisation provision contrat déficitaire SNCM 2010 V Def_PAO-CAF-RESOP_B13" xfId="2147" xr:uid="{00000000-0005-0000-0000-00005A100000}"/>
    <cellStyle name="s_model2_Actualisation provision contrat déficitaire SNCM 2010 V Def_PAO-CAF-RESOP_B13_Bridge_Zone_Sud" xfId="2148" xr:uid="{00000000-0005-0000-0000-00005B100000}"/>
    <cellStyle name="s_model2_Actualisation provision contrat déficitaire SNCM 2010 V Def_PAO-CAF-RESOP_B13_Bridge_Zone_Sud_Context" xfId="5277" xr:uid="{00000000-0005-0000-0000-00005C100000}"/>
    <cellStyle name="s_model2_Actualisation provision contrat déficitaire SNCM 2010 V Def_PAO-CAF-RESOP_B13_Context" xfId="5276" xr:uid="{00000000-0005-0000-0000-00005D100000}"/>
    <cellStyle name="s_model2_Actualisation provision contrat déficitaire SNCM 2010 V Def_PAO-CAF-RESOP_B13_focus par entités CAFOP" xfId="2149" xr:uid="{00000000-0005-0000-0000-00005E100000}"/>
    <cellStyle name="s_model2_Actualisation provision contrat déficitaire SNCM 2010 V Def_PAO-CAF-RESOP_B13_focus par entités CAFOP_Bridge_Zone_Sud" xfId="2150" xr:uid="{00000000-0005-0000-0000-00005F100000}"/>
    <cellStyle name="s_model2_Actualisation provision contrat déficitaire SNCM 2010 V Def_PAO-CAF-RESOP_B13_focus par entités CAFOP_Bridge_Zone_Sud_Context" xfId="5279" xr:uid="{00000000-0005-0000-0000-000060100000}"/>
    <cellStyle name="s_model2_Actualisation provision contrat déficitaire SNCM 2010 V Def_PAO-CAF-RESOP_B13_focus par entités CAFOP_Context" xfId="5278" xr:uid="{00000000-0005-0000-0000-000061100000}"/>
    <cellStyle name="s_model2_Actualisation provision contrat déficitaire SNCM 2010 V Def_PAO-CAF-RESOP_B2014" xfId="2151" xr:uid="{00000000-0005-0000-0000-000062100000}"/>
    <cellStyle name="s_model2_Actualisation provision contrat déficitaire SNCM 2010 V Def_PAO-CAF-RESOP_B2014_Bridge_Zone_Sud" xfId="2152" xr:uid="{00000000-0005-0000-0000-000063100000}"/>
    <cellStyle name="s_model2_Actualisation provision contrat déficitaire SNCM 2010 V Def_PAO-CAF-RESOP_B2014_Bridge_Zone_Sud_Context" xfId="5281" xr:uid="{00000000-0005-0000-0000-000064100000}"/>
    <cellStyle name="s_model2_Actualisation provision contrat déficitaire SNCM 2010 V Def_PAO-CAF-RESOP_B2014_Context" xfId="5280" xr:uid="{00000000-0005-0000-0000-000065100000}"/>
    <cellStyle name="s_model2_Actualisation provision contrat déficitaire SNCM 2010 V Def_PAO-CAF-RESOP_B2014_v2" xfId="2153" xr:uid="{00000000-0005-0000-0000-000066100000}"/>
    <cellStyle name="s_model2_Actualisation provision contrat déficitaire SNCM 2010 V Def_PAO-CAF-RESOP_B2014_v2_Context" xfId="5282" xr:uid="{00000000-0005-0000-0000-000067100000}"/>
    <cellStyle name="s_model2_Actualisation provision contrat déficitaire SNCM 2010 V Def_PAO-CAF-RESOP_E2_13" xfId="2154" xr:uid="{00000000-0005-0000-0000-000068100000}"/>
    <cellStyle name="s_model2_Actualisation provision contrat déficitaire SNCM 2010 V Def_PAO-CAF-RESOP_E2_13_B14_E2_2210" xfId="2155" xr:uid="{00000000-0005-0000-0000-000069100000}"/>
    <cellStyle name="s_model2_Actualisation provision contrat déficitaire SNCM 2010 V Def_PAO-CAF-RESOP_E2_13_B14_E2_2210_Bridge_Zone_Sud" xfId="2156" xr:uid="{00000000-0005-0000-0000-00006A100000}"/>
    <cellStyle name="s_model2_Actualisation provision contrat déficitaire SNCM 2010 V Def_PAO-CAF-RESOP_E2_13_B14_E2_2210_Bridge_Zone_Sud_Context" xfId="5285" xr:uid="{00000000-0005-0000-0000-00006B100000}"/>
    <cellStyle name="s_model2_Actualisation provision contrat déficitaire SNCM 2010 V Def_PAO-CAF-RESOP_E2_13_B14_E2_2210_Context" xfId="5284" xr:uid="{00000000-0005-0000-0000-00006C100000}"/>
    <cellStyle name="s_model2_Actualisation provision contrat déficitaire SNCM 2010 V Def_PAO-CAF-RESOP_E2_13_Bridge_Zone_Sud" xfId="2157" xr:uid="{00000000-0005-0000-0000-00006D100000}"/>
    <cellStyle name="s_model2_Actualisation provision contrat déficitaire SNCM 2010 V Def_PAO-CAF-RESOP_E2_13_Bridge_Zone_Sud_Context" xfId="5286" xr:uid="{00000000-0005-0000-0000-00006E100000}"/>
    <cellStyle name="s_model2_Actualisation provision contrat déficitaire SNCM 2010 V Def_PAO-CAF-RESOP_E2_13_Context" xfId="5283" xr:uid="{00000000-0005-0000-0000-00006F100000}"/>
    <cellStyle name="s_model2_Actualisation provision contrat déficitaire SNCM 2010 V Def_PAO-CAF-RESOP_E2_2013_03_10_19H" xfId="2158" xr:uid="{00000000-0005-0000-0000-000070100000}"/>
    <cellStyle name="s_model2_Actualisation provision contrat déficitaire SNCM 2010 V Def_PAO-CAF-RESOP_E2_2013_03_10_19H_Bridge_Zone_Sud" xfId="2159" xr:uid="{00000000-0005-0000-0000-000071100000}"/>
    <cellStyle name="s_model2_Actualisation provision contrat déficitaire SNCM 2010 V Def_PAO-CAF-RESOP_E2_2013_03_10_19H_Bridge_Zone_Sud_Context" xfId="5288" xr:uid="{00000000-0005-0000-0000-000072100000}"/>
    <cellStyle name="s_model2_Actualisation provision contrat déficitaire SNCM 2010 V Def_PAO-CAF-RESOP_E2_2013_03_10_19H_Context" xfId="5287" xr:uid="{00000000-0005-0000-0000-000073100000}"/>
    <cellStyle name="s_model2_Actualisation provision contrat déficitaire SNCM 2010 V Def_PPA" xfId="3363" xr:uid="{00000000-0005-0000-0000-000074100000}"/>
    <cellStyle name="s_model2_Actualisation provision contrat déficitaire SNCM 2010 V Def_PPA_Context" xfId="5289" xr:uid="{00000000-0005-0000-0000-000075100000}"/>
    <cellStyle name="s_model2_Actualisation provision contrat déficitaire SNCM 2010 V Def_RESOP bef CICE&amp;PPA&amp;RepartHO" xfId="3364" xr:uid="{00000000-0005-0000-0000-000076100000}"/>
    <cellStyle name="s_model2_Actualisation provision contrat déficitaire SNCM 2010 V Def_RESOP bef CICE&amp;PPA&amp;RepartHO_Context" xfId="5290" xr:uid="{00000000-0005-0000-0000-000077100000}"/>
    <cellStyle name="s_model2_Actualisation provision contrat déficitaire SNCM 2010 V Def_Synthèse_Présentation_conso_retraitée" xfId="2160" xr:uid="{00000000-0005-0000-0000-000078100000}"/>
    <cellStyle name="s_model2_Actualisation provision contrat déficitaire SNCM 2010 V Def_Synthèse_Présentation_conso_retraitée_Context" xfId="5291" xr:uid="{00000000-0005-0000-0000-000079100000}"/>
    <cellStyle name="s_model2_Actualisation provision contrat déficitaire SNCM 2011 V3 30 05 2011" xfId="370" xr:uid="{00000000-0005-0000-0000-00007A100000}"/>
    <cellStyle name="s_model2_Actualisation provision contrat déficitaire SNCM 2011 V3 30 05 2011_B14_E2_2210" xfId="2161" xr:uid="{00000000-0005-0000-0000-00007B100000}"/>
    <cellStyle name="s_model2_Actualisation provision contrat déficitaire SNCM 2011 V3 30 05 2011_B14_E2_2210_Bridge_Zone_Sud" xfId="2162" xr:uid="{00000000-0005-0000-0000-00007C100000}"/>
    <cellStyle name="s_model2_Actualisation provision contrat déficitaire SNCM 2011 V3 30 05 2011_B14_E2_2210_Bridge_Zone_Sud_Context" xfId="5294" xr:uid="{00000000-0005-0000-0000-00007D100000}"/>
    <cellStyle name="s_model2_Actualisation provision contrat déficitaire SNCM 2011 V3 30 05 2011_B14_E2_2210_Context" xfId="5293" xr:uid="{00000000-0005-0000-0000-00007E100000}"/>
    <cellStyle name="s_model2_Actualisation provision contrat déficitaire SNCM 2011 V3 30 05 2011_Bridge_Zone_Sud" xfId="2163" xr:uid="{00000000-0005-0000-0000-00007F100000}"/>
    <cellStyle name="s_model2_Actualisation provision contrat déficitaire SNCM 2011 V3 30 05 2011_Bridge_Zone_Sud_Context" xfId="5295" xr:uid="{00000000-0005-0000-0000-000080100000}"/>
    <cellStyle name="s_model2_Actualisation provision contrat déficitaire SNCM 2011 V3 30 05 2011_CAPEM BY COUNTRY" xfId="3366" xr:uid="{00000000-0005-0000-0000-000081100000}"/>
    <cellStyle name="s_model2_Actualisation provision contrat déficitaire SNCM 2011 V3 30 05 2011_CAPEM BY COUNTRY_Context" xfId="5296" xr:uid="{00000000-0005-0000-0000-000082100000}"/>
    <cellStyle name="s_model2_Actualisation provision contrat déficitaire SNCM 2011 V3 30 05 2011_Context" xfId="3755" xr:uid="{00000000-0005-0000-0000-000083100000}"/>
    <cellStyle name="s_model2_Actualisation provision contrat déficitaire SNCM 2011 V3 30 05 2011_Context_1" xfId="5292" xr:uid="{00000000-0005-0000-0000-000084100000}"/>
    <cellStyle name="s_model2_Actualisation provision contrat déficitaire SNCM 2011 V3 30 05 2011_Context_Context" xfId="5297" xr:uid="{00000000-0005-0000-0000-000085100000}"/>
    <cellStyle name="s_model2_Actualisation provision contrat déficitaire SNCM 2011 V3 30 05 2011_Country_Top_Adj" xfId="2897" xr:uid="{00000000-0005-0000-0000-000086100000}"/>
    <cellStyle name="s_model2_Actualisation provision contrat déficitaire SNCM 2011 V3 30 05 2011_Country_Top_Adj 2020" xfId="3365" xr:uid="{00000000-0005-0000-0000-000087100000}"/>
    <cellStyle name="s_model2_Actualisation provision contrat déficitaire SNCM 2011 V3 30 05 2011_Cut off 2020-2021" xfId="5298" xr:uid="{00000000-0005-0000-0000-000088100000}"/>
    <cellStyle name="s_model2_Actualisation provision contrat déficitaire SNCM 2011 V3 30 05 2011_focus par entités CAFOPE2AMF" xfId="2164" xr:uid="{00000000-0005-0000-0000-000089100000}"/>
    <cellStyle name="s_model2_Actualisation provision contrat déficitaire SNCM 2011 V3 30 05 2011_focus par entités CAFOPE2AMF_Bridge_Zone_Sud" xfId="2165" xr:uid="{00000000-0005-0000-0000-00008A100000}"/>
    <cellStyle name="s_model2_Actualisation provision contrat déficitaire SNCM 2011 V3 30 05 2011_focus par entités CAFOPE2AMF_Bridge_Zone_Sud_Context" xfId="5300" xr:uid="{00000000-0005-0000-0000-00008B100000}"/>
    <cellStyle name="s_model2_Actualisation provision contrat déficitaire SNCM 2011 V3 30 05 2011_focus par entités CAFOPE2AMF_Context" xfId="5299" xr:uid="{00000000-0005-0000-0000-00008C100000}"/>
    <cellStyle name="s_model2_Actualisation provision contrat déficitaire SNCM 2011 V3 30 05 2011_Maquette PLT" xfId="3367" xr:uid="{00000000-0005-0000-0000-00008D100000}"/>
    <cellStyle name="s_model2_Actualisation provision contrat déficitaire SNCM 2011 V3 30 05 2011_Maquette PLT_Context" xfId="5301" xr:uid="{00000000-0005-0000-0000-00008E100000}"/>
    <cellStyle name="s_model2_Actualisation provision contrat déficitaire SNCM 2011 V3 30 05 2011_Output" xfId="3756" xr:uid="{00000000-0005-0000-0000-00008F100000}"/>
    <cellStyle name="s_model2_Actualisation provision contrat déficitaire SNCM 2011 V3 30 05 2011_Output_Context" xfId="5302" xr:uid="{00000000-0005-0000-0000-000090100000}"/>
    <cellStyle name="s_model2_Actualisation provision contrat déficitaire SNCM 2011 V3 30 05 2011_PAO-CAF-RESOP_04_13_pro_format_variante T1" xfId="2166" xr:uid="{00000000-0005-0000-0000-000091100000}"/>
    <cellStyle name="s_model2_Actualisation provision contrat déficitaire SNCM 2011 V3 30 05 2011_PAO-CAF-RESOP_04_13_pro_format_variante T1_B14_E2_2210" xfId="2167" xr:uid="{00000000-0005-0000-0000-000092100000}"/>
    <cellStyle name="s_model2_Actualisation provision contrat déficitaire SNCM 2011 V3 30 05 2011_PAO-CAF-RESOP_04_13_pro_format_variante T1_B14_E2_2210_Bridge_Zone_Sud" xfId="2168" xr:uid="{00000000-0005-0000-0000-000093100000}"/>
    <cellStyle name="s_model2_Actualisation provision contrat déficitaire SNCM 2011 V3 30 05 2011_PAO-CAF-RESOP_04_13_pro_format_variante T1_B14_E2_2210_Bridge_Zone_Sud_Context" xfId="5305" xr:uid="{00000000-0005-0000-0000-000094100000}"/>
    <cellStyle name="s_model2_Actualisation provision contrat déficitaire SNCM 2011 V3 30 05 2011_PAO-CAF-RESOP_04_13_pro_format_variante T1_B14_E2_2210_Context" xfId="5304" xr:uid="{00000000-0005-0000-0000-000095100000}"/>
    <cellStyle name="s_model2_Actualisation provision contrat déficitaire SNCM 2011 V3 30 05 2011_PAO-CAF-RESOP_04_13_pro_format_variante T1_Bridge_Zone_Sud" xfId="2169" xr:uid="{00000000-0005-0000-0000-000096100000}"/>
    <cellStyle name="s_model2_Actualisation provision contrat déficitaire SNCM 2011 V3 30 05 2011_PAO-CAF-RESOP_04_13_pro_format_variante T1_Bridge_Zone_Sud_Context" xfId="5306" xr:uid="{00000000-0005-0000-0000-000097100000}"/>
    <cellStyle name="s_model2_Actualisation provision contrat déficitaire SNCM 2011 V3 30 05 2011_PAO-CAF-RESOP_04_13_pro_format_variante T1_Context" xfId="5303" xr:uid="{00000000-0005-0000-0000-000098100000}"/>
    <cellStyle name="s_model2_Actualisation provision contrat déficitaire SNCM 2011 V3 30 05 2011_PAO-CAF-RESOP_06_13" xfId="2170" xr:uid="{00000000-0005-0000-0000-000099100000}"/>
    <cellStyle name="s_model2_Actualisation provision contrat déficitaire SNCM 2011 V3 30 05 2011_PAO-CAF-RESOP_06_13_B14_E2_2210" xfId="2171" xr:uid="{00000000-0005-0000-0000-00009A100000}"/>
    <cellStyle name="s_model2_Actualisation provision contrat déficitaire SNCM 2011 V3 30 05 2011_PAO-CAF-RESOP_06_13_B14_E2_2210_Bridge_Zone_Sud" xfId="2172" xr:uid="{00000000-0005-0000-0000-00009B100000}"/>
    <cellStyle name="s_model2_Actualisation provision contrat déficitaire SNCM 2011 V3 30 05 2011_PAO-CAF-RESOP_06_13_B14_E2_2210_Bridge_Zone_Sud_Context" xfId="5309" xr:uid="{00000000-0005-0000-0000-00009C100000}"/>
    <cellStyle name="s_model2_Actualisation provision contrat déficitaire SNCM 2011 V3 30 05 2011_PAO-CAF-RESOP_06_13_B14_E2_2210_Context" xfId="5308" xr:uid="{00000000-0005-0000-0000-00009D100000}"/>
    <cellStyle name="s_model2_Actualisation provision contrat déficitaire SNCM 2011 V3 30 05 2011_PAO-CAF-RESOP_06_13_Bridge_Zone_Sud" xfId="2173" xr:uid="{00000000-0005-0000-0000-00009E100000}"/>
    <cellStyle name="s_model2_Actualisation provision contrat déficitaire SNCM 2011 V3 30 05 2011_PAO-CAF-RESOP_06_13_Bridge_Zone_Sud_Context" xfId="5310" xr:uid="{00000000-0005-0000-0000-00009F100000}"/>
    <cellStyle name="s_model2_Actualisation provision contrat déficitaire SNCM 2011 V3 30 05 2011_PAO-CAF-RESOP_06_13_Context" xfId="5307" xr:uid="{00000000-0005-0000-0000-0000A0100000}"/>
    <cellStyle name="s_model2_Actualisation provision contrat déficitaire SNCM 2011 V3 30 05 2011_PAO-CAF-RESOP_08_13" xfId="2174" xr:uid="{00000000-0005-0000-0000-0000A1100000}"/>
    <cellStyle name="s_model2_Actualisation provision contrat déficitaire SNCM 2011 V3 30 05 2011_PAO-CAF-RESOP_08_13_B14_E2_2210" xfId="2175" xr:uid="{00000000-0005-0000-0000-0000A2100000}"/>
    <cellStyle name="s_model2_Actualisation provision contrat déficitaire SNCM 2011 V3 30 05 2011_PAO-CAF-RESOP_08_13_B14_E2_2210_Bridge_Zone_Sud" xfId="2176" xr:uid="{00000000-0005-0000-0000-0000A3100000}"/>
    <cellStyle name="s_model2_Actualisation provision contrat déficitaire SNCM 2011 V3 30 05 2011_PAO-CAF-RESOP_08_13_B14_E2_2210_Bridge_Zone_Sud_Context" xfId="5313" xr:uid="{00000000-0005-0000-0000-0000A4100000}"/>
    <cellStyle name="s_model2_Actualisation provision contrat déficitaire SNCM 2011 V3 30 05 2011_PAO-CAF-RESOP_08_13_B14_E2_2210_Context" xfId="5312" xr:uid="{00000000-0005-0000-0000-0000A5100000}"/>
    <cellStyle name="s_model2_Actualisation provision contrat déficitaire SNCM 2011 V3 30 05 2011_PAO-CAF-RESOP_08_13_Bridge_Zone_Sud" xfId="2177" xr:uid="{00000000-0005-0000-0000-0000A6100000}"/>
    <cellStyle name="s_model2_Actualisation provision contrat déficitaire SNCM 2011 V3 30 05 2011_PAO-CAF-RESOP_08_13_Bridge_Zone_Sud_Context" xfId="5314" xr:uid="{00000000-0005-0000-0000-0000A7100000}"/>
    <cellStyle name="s_model2_Actualisation provision contrat déficitaire SNCM 2011 V3 30 05 2011_PAO-CAF-RESOP_08_13_Context" xfId="5311" xr:uid="{00000000-0005-0000-0000-0000A8100000}"/>
    <cellStyle name="s_model2_Actualisation provision contrat déficitaire SNCM 2011 V3 30 05 2011_PAO-CAF-RESOP_09_13" xfId="2178" xr:uid="{00000000-0005-0000-0000-0000A9100000}"/>
    <cellStyle name="s_model2_Actualisation provision contrat déficitaire SNCM 2011 V3 30 05 2011_PAO-CAF-RESOP_09_13_Bridge_Zone_Sud" xfId="2179" xr:uid="{00000000-0005-0000-0000-0000AA100000}"/>
    <cellStyle name="s_model2_Actualisation provision contrat déficitaire SNCM 2011 V3 30 05 2011_PAO-CAF-RESOP_09_13_Bridge_Zone_Sud_Context" xfId="5316" xr:uid="{00000000-0005-0000-0000-0000AB100000}"/>
    <cellStyle name="s_model2_Actualisation provision contrat déficitaire SNCM 2011 V3 30 05 2011_PAO-CAF-RESOP_09_13_Context" xfId="5315" xr:uid="{00000000-0005-0000-0000-0000AC100000}"/>
    <cellStyle name="s_model2_Actualisation provision contrat déficitaire SNCM 2011 V3 30 05 2011_PAO-CAF-RESOP_09_2013_Zone_IDF (version 2)" xfId="2180" xr:uid="{00000000-0005-0000-0000-0000AD100000}"/>
    <cellStyle name="s_model2_Actualisation provision contrat déficitaire SNCM 2011 V3 30 05 2011_PAO-CAF-RESOP_09_2013_Zone_IDF (version 2)_Context" xfId="5317" xr:uid="{00000000-0005-0000-0000-0000AE100000}"/>
    <cellStyle name="s_model2_Actualisation provision contrat déficitaire SNCM 2011 V3 30 05 2011_PAO-CAF-RESOP_10_12" xfId="2181" xr:uid="{00000000-0005-0000-0000-0000AF100000}"/>
    <cellStyle name="s_model2_Actualisation provision contrat déficitaire SNCM 2011 V3 30 05 2011_PAO-CAF-RESOP_10_12_Bridge_Zone_Sud" xfId="2182" xr:uid="{00000000-0005-0000-0000-0000B0100000}"/>
    <cellStyle name="s_model2_Actualisation provision contrat déficitaire SNCM 2011 V3 30 05 2011_PAO-CAF-RESOP_10_12_Bridge_Zone_Sud_Context" xfId="5319" xr:uid="{00000000-0005-0000-0000-0000B1100000}"/>
    <cellStyle name="s_model2_Actualisation provision contrat déficitaire SNCM 2011 V3 30 05 2011_PAO-CAF-RESOP_10_12_Context" xfId="5318" xr:uid="{00000000-0005-0000-0000-0000B2100000}"/>
    <cellStyle name="s_model2_Actualisation provision contrat déficitaire SNCM 2011 V3 30 05 2011_PAO-CAF-RESOP_10_12_focus par entités CAFOP" xfId="2183" xr:uid="{00000000-0005-0000-0000-0000B3100000}"/>
    <cellStyle name="s_model2_Actualisation provision contrat déficitaire SNCM 2011 V3 30 05 2011_PAO-CAF-RESOP_10_12_focus par entités CAFOP_Bridge_Zone_Sud" xfId="2184" xr:uid="{00000000-0005-0000-0000-0000B4100000}"/>
    <cellStyle name="s_model2_Actualisation provision contrat déficitaire SNCM 2011 V3 30 05 2011_PAO-CAF-RESOP_10_12_focus par entités CAFOP_Bridge_Zone_Sud_Context" xfId="5321" xr:uid="{00000000-0005-0000-0000-0000B5100000}"/>
    <cellStyle name="s_model2_Actualisation provision contrat déficitaire SNCM 2011 V3 30 05 2011_PAO-CAF-RESOP_10_12_focus par entités CAFOP_Context" xfId="5320" xr:uid="{00000000-0005-0000-0000-0000B6100000}"/>
    <cellStyle name="s_model2_Actualisation provision contrat déficitaire SNCM 2011 V3 30 05 2011_PAO-CAF-RESOP_11_13" xfId="2185" xr:uid="{00000000-0005-0000-0000-0000B7100000}"/>
    <cellStyle name="s_model2_Actualisation provision contrat déficitaire SNCM 2011 V3 30 05 2011_PAO-CAF-RESOP_11_13_Context" xfId="5322" xr:uid="{00000000-0005-0000-0000-0000B8100000}"/>
    <cellStyle name="s_model2_Actualisation provision contrat déficitaire SNCM 2011 V3 30 05 2011_PAO-CAF-RESOP_B13" xfId="2186" xr:uid="{00000000-0005-0000-0000-0000B9100000}"/>
    <cellStyle name="s_model2_Actualisation provision contrat déficitaire SNCM 2011 V3 30 05 2011_PAO-CAF-RESOP_B13_Bridge_Zone_Sud" xfId="2187" xr:uid="{00000000-0005-0000-0000-0000BA100000}"/>
    <cellStyle name="s_model2_Actualisation provision contrat déficitaire SNCM 2011 V3 30 05 2011_PAO-CAF-RESOP_B13_Bridge_Zone_Sud_Context" xfId="5324" xr:uid="{00000000-0005-0000-0000-0000BB100000}"/>
    <cellStyle name="s_model2_Actualisation provision contrat déficitaire SNCM 2011 V3 30 05 2011_PAO-CAF-RESOP_B13_Context" xfId="5323" xr:uid="{00000000-0005-0000-0000-0000BC100000}"/>
    <cellStyle name="s_model2_Actualisation provision contrat déficitaire SNCM 2011 V3 30 05 2011_PAO-CAF-RESOP_B13_focus par entités CAFOP" xfId="2188" xr:uid="{00000000-0005-0000-0000-0000BD100000}"/>
    <cellStyle name="s_model2_Actualisation provision contrat déficitaire SNCM 2011 V3 30 05 2011_PAO-CAF-RESOP_B13_focus par entités CAFOP_Bridge_Zone_Sud" xfId="2189" xr:uid="{00000000-0005-0000-0000-0000BE100000}"/>
    <cellStyle name="s_model2_Actualisation provision contrat déficitaire SNCM 2011 V3 30 05 2011_PAO-CAF-RESOP_B13_focus par entités CAFOP_Bridge_Zone_Sud_Context" xfId="5326" xr:uid="{00000000-0005-0000-0000-0000BF100000}"/>
    <cellStyle name="s_model2_Actualisation provision contrat déficitaire SNCM 2011 V3 30 05 2011_PAO-CAF-RESOP_B13_focus par entités CAFOP_Context" xfId="5325" xr:uid="{00000000-0005-0000-0000-0000C0100000}"/>
    <cellStyle name="s_model2_Actualisation provision contrat déficitaire SNCM 2011 V3 30 05 2011_PAO-CAF-RESOP_B2014" xfId="2190" xr:uid="{00000000-0005-0000-0000-0000C1100000}"/>
    <cellStyle name="s_model2_Actualisation provision contrat déficitaire SNCM 2011 V3 30 05 2011_PAO-CAF-RESOP_B2014_Bridge_Zone_Sud" xfId="2191" xr:uid="{00000000-0005-0000-0000-0000C2100000}"/>
    <cellStyle name="s_model2_Actualisation provision contrat déficitaire SNCM 2011 V3 30 05 2011_PAO-CAF-RESOP_B2014_Bridge_Zone_Sud_Context" xfId="5328" xr:uid="{00000000-0005-0000-0000-0000C3100000}"/>
    <cellStyle name="s_model2_Actualisation provision contrat déficitaire SNCM 2011 V3 30 05 2011_PAO-CAF-RESOP_B2014_Context" xfId="5327" xr:uid="{00000000-0005-0000-0000-0000C4100000}"/>
    <cellStyle name="s_model2_Actualisation provision contrat déficitaire SNCM 2011 V3 30 05 2011_PAO-CAF-RESOP_B2014_v2" xfId="2192" xr:uid="{00000000-0005-0000-0000-0000C5100000}"/>
    <cellStyle name="s_model2_Actualisation provision contrat déficitaire SNCM 2011 V3 30 05 2011_PAO-CAF-RESOP_B2014_v2_Context" xfId="5329" xr:uid="{00000000-0005-0000-0000-0000C6100000}"/>
    <cellStyle name="s_model2_Actualisation provision contrat déficitaire SNCM 2011 V3 30 05 2011_PAO-CAF-RESOP_E2_13" xfId="2193" xr:uid="{00000000-0005-0000-0000-0000C7100000}"/>
    <cellStyle name="s_model2_Actualisation provision contrat déficitaire SNCM 2011 V3 30 05 2011_PAO-CAF-RESOP_E2_13_B14_E2_2210" xfId="2194" xr:uid="{00000000-0005-0000-0000-0000C8100000}"/>
    <cellStyle name="s_model2_Actualisation provision contrat déficitaire SNCM 2011 V3 30 05 2011_PAO-CAF-RESOP_E2_13_B14_E2_2210_Bridge_Zone_Sud" xfId="2195" xr:uid="{00000000-0005-0000-0000-0000C9100000}"/>
    <cellStyle name="s_model2_Actualisation provision contrat déficitaire SNCM 2011 V3 30 05 2011_PAO-CAF-RESOP_E2_13_B14_E2_2210_Bridge_Zone_Sud_Context" xfId="5332" xr:uid="{00000000-0005-0000-0000-0000CA100000}"/>
    <cellStyle name="s_model2_Actualisation provision contrat déficitaire SNCM 2011 V3 30 05 2011_PAO-CAF-RESOP_E2_13_B14_E2_2210_Context" xfId="5331" xr:uid="{00000000-0005-0000-0000-0000CB100000}"/>
    <cellStyle name="s_model2_Actualisation provision contrat déficitaire SNCM 2011 V3 30 05 2011_PAO-CAF-RESOP_E2_13_Bridge_Zone_Sud" xfId="2196" xr:uid="{00000000-0005-0000-0000-0000CC100000}"/>
    <cellStyle name="s_model2_Actualisation provision contrat déficitaire SNCM 2011 V3 30 05 2011_PAO-CAF-RESOP_E2_13_Bridge_Zone_Sud_Context" xfId="5333" xr:uid="{00000000-0005-0000-0000-0000CD100000}"/>
    <cellStyle name="s_model2_Actualisation provision contrat déficitaire SNCM 2011 V3 30 05 2011_PAO-CAF-RESOP_E2_13_Context" xfId="5330" xr:uid="{00000000-0005-0000-0000-0000CE100000}"/>
    <cellStyle name="s_model2_Actualisation provision contrat déficitaire SNCM 2011 V3 30 05 2011_PAO-CAF-RESOP_E2_2013_03_10_19H" xfId="2197" xr:uid="{00000000-0005-0000-0000-0000CF100000}"/>
    <cellStyle name="s_model2_Actualisation provision contrat déficitaire SNCM 2011 V3 30 05 2011_PAO-CAF-RESOP_E2_2013_03_10_19H_Bridge_Zone_Sud" xfId="2198" xr:uid="{00000000-0005-0000-0000-0000D0100000}"/>
    <cellStyle name="s_model2_Actualisation provision contrat déficitaire SNCM 2011 V3 30 05 2011_PAO-CAF-RESOP_E2_2013_03_10_19H_Bridge_Zone_Sud_Context" xfId="5335" xr:uid="{00000000-0005-0000-0000-0000D1100000}"/>
    <cellStyle name="s_model2_Actualisation provision contrat déficitaire SNCM 2011 V3 30 05 2011_PAO-CAF-RESOP_E2_2013_03_10_19H_Context" xfId="5334" xr:uid="{00000000-0005-0000-0000-0000D2100000}"/>
    <cellStyle name="s_model2_Actualisation provision contrat déficitaire SNCM 2011 V3 30 05 2011_PPA" xfId="3368" xr:uid="{00000000-0005-0000-0000-0000D3100000}"/>
    <cellStyle name="s_model2_Actualisation provision contrat déficitaire SNCM 2011 V3 30 05 2011_PPA_Context" xfId="5336" xr:uid="{00000000-0005-0000-0000-0000D4100000}"/>
    <cellStyle name="s_model2_Actualisation provision contrat déficitaire SNCM 2011 V3 30 05 2011_RESOP bef CICE&amp;PPA&amp;RepartHO" xfId="3369" xr:uid="{00000000-0005-0000-0000-0000D5100000}"/>
    <cellStyle name="s_model2_Actualisation provision contrat déficitaire SNCM 2011 V3 30 05 2011_RESOP bef CICE&amp;PPA&amp;RepartHO_Context" xfId="5337" xr:uid="{00000000-0005-0000-0000-0000D6100000}"/>
    <cellStyle name="s_model2_Actualisation provision contrat déficitaire SNCM 2011 V3 30 05 2011_Synthèse_Présentation_conso_retraitée" xfId="2199" xr:uid="{00000000-0005-0000-0000-0000D7100000}"/>
    <cellStyle name="s_model2_Actualisation provision contrat déficitaire SNCM 2011 V3 30 05 2011_Synthèse_Présentation_conso_retraitée_Context" xfId="5338" xr:uid="{00000000-0005-0000-0000-0000D8100000}"/>
    <cellStyle name="s_model2_B14_E2_2210" xfId="2200" xr:uid="{00000000-0005-0000-0000-0000D9100000}"/>
    <cellStyle name="s_model2_B14_E2_2210_Bridge_Zone_Sud" xfId="2201" xr:uid="{00000000-0005-0000-0000-0000DA100000}"/>
    <cellStyle name="s_model2_B14_E2_2210_Bridge_Zone_Sud_Context" xfId="5340" xr:uid="{00000000-0005-0000-0000-0000DB100000}"/>
    <cellStyle name="s_model2_B14_E2_2210_Context" xfId="5339" xr:uid="{00000000-0005-0000-0000-0000DC100000}"/>
    <cellStyle name="s_model2_BFR_TD_2014.02" xfId="2202" xr:uid="{00000000-0005-0000-0000-0000DD100000}"/>
    <cellStyle name="s_model2_BFR_TD_2014.02_Context" xfId="5341" xr:uid="{00000000-0005-0000-0000-0000DE100000}"/>
    <cellStyle name="s_model2_Bridge_Zone_Nord" xfId="2203" xr:uid="{00000000-0005-0000-0000-0000DF100000}"/>
    <cellStyle name="s_model2_Bridge_Zone_Nord_Context" xfId="5342" xr:uid="{00000000-0005-0000-0000-0000E0100000}"/>
    <cellStyle name="s_model2_CAPEM BY COUNTRY" xfId="3370" xr:uid="{00000000-0005-0000-0000-0000E1100000}"/>
    <cellStyle name="s_model2_CAPEM BY COUNTRY_Context" xfId="5343" xr:uid="{00000000-0005-0000-0000-0000E2100000}"/>
    <cellStyle name="s_model2_Context" xfId="3757" xr:uid="{00000000-0005-0000-0000-0000E3100000}"/>
    <cellStyle name="s_model2_Context_1" xfId="5244" xr:uid="{00000000-0005-0000-0000-0000E4100000}"/>
    <cellStyle name="s_model2_Context_Context" xfId="5344" xr:uid="{00000000-0005-0000-0000-0000E5100000}"/>
    <cellStyle name="s_model2_Country_Top_Adj" xfId="2895" xr:uid="{00000000-0005-0000-0000-0000E6100000}"/>
    <cellStyle name="s_model2_Country_Top_Adj 2020" xfId="3359" xr:uid="{00000000-0005-0000-0000-0000E7100000}"/>
    <cellStyle name="s_model2_Cut off 2020-2021" xfId="5345" xr:uid="{00000000-0005-0000-0000-0000E8100000}"/>
    <cellStyle name="s_model2_LI819L_B13" xfId="371" xr:uid="{00000000-0005-0000-0000-0000E9100000}"/>
    <cellStyle name="s_model2_LI819L_B13_CAPEM BY COUNTRY" xfId="3372" xr:uid="{00000000-0005-0000-0000-0000EA100000}"/>
    <cellStyle name="s_model2_LI819L_B13_CAPEM BY COUNTRY_Context" xfId="5347" xr:uid="{00000000-0005-0000-0000-0000EB100000}"/>
    <cellStyle name="s_model2_LI819L_B13_Context" xfId="3758" xr:uid="{00000000-0005-0000-0000-0000EC100000}"/>
    <cellStyle name="s_model2_LI819L_B13_Context_1" xfId="5346" xr:uid="{00000000-0005-0000-0000-0000ED100000}"/>
    <cellStyle name="s_model2_LI819L_B13_Context_Context" xfId="5348" xr:uid="{00000000-0005-0000-0000-0000EE100000}"/>
    <cellStyle name="s_model2_LI819L_B13_Country_Top_Adj" xfId="2898" xr:uid="{00000000-0005-0000-0000-0000EF100000}"/>
    <cellStyle name="s_model2_LI819L_B13_Country_Top_Adj 2020" xfId="3371" xr:uid="{00000000-0005-0000-0000-0000F0100000}"/>
    <cellStyle name="s_model2_LI819L_B13_Cut off 2020-2021" xfId="5349" xr:uid="{00000000-0005-0000-0000-0000F1100000}"/>
    <cellStyle name="s_model2_LI819L_B13_Maquette PLT" xfId="3373" xr:uid="{00000000-0005-0000-0000-0000F2100000}"/>
    <cellStyle name="s_model2_LI819L_B13_Maquette PLT_Context" xfId="5350" xr:uid="{00000000-0005-0000-0000-0000F3100000}"/>
    <cellStyle name="s_model2_LI819L_B13_Output" xfId="3759" xr:uid="{00000000-0005-0000-0000-0000F4100000}"/>
    <cellStyle name="s_model2_LI819L_B13_Output_Context" xfId="5351" xr:uid="{00000000-0005-0000-0000-0000F5100000}"/>
    <cellStyle name="s_model2_LI819L_B13_PPA" xfId="3374" xr:uid="{00000000-0005-0000-0000-0000F6100000}"/>
    <cellStyle name="s_model2_LI819L_B13_PPA_Context" xfId="5352" xr:uid="{00000000-0005-0000-0000-0000F7100000}"/>
    <cellStyle name="s_model2_LI819L_B13_RESOP bef CICE&amp;PPA&amp;RepartHO" xfId="3375" xr:uid="{00000000-0005-0000-0000-0000F8100000}"/>
    <cellStyle name="s_model2_LI819L_B13_RESOP bef CICE&amp;PPA&amp;RepartHO_Context" xfId="5353" xr:uid="{00000000-0005-0000-0000-0000F9100000}"/>
    <cellStyle name="s_model2_Maquette PLT" xfId="3376" xr:uid="{00000000-0005-0000-0000-0000FA100000}"/>
    <cellStyle name="s_model2_Maquette PLT_Context" xfId="5354" xr:uid="{00000000-0005-0000-0000-0000FB100000}"/>
    <cellStyle name="s_model2_Output" xfId="3760" xr:uid="{00000000-0005-0000-0000-0000FC100000}"/>
    <cellStyle name="s_model2_Output_Context" xfId="5355" xr:uid="{00000000-0005-0000-0000-0000FD100000}"/>
    <cellStyle name="s_model2_PAO-CAF-RESOP_14_01_13 à 20h" xfId="372" xr:uid="{00000000-0005-0000-0000-0000FE100000}"/>
    <cellStyle name="s_model2_PAO-CAF-RESOP_14_01_13 à 20h_CAPEM BY COUNTRY" xfId="3378" xr:uid="{00000000-0005-0000-0000-0000FF100000}"/>
    <cellStyle name="s_model2_PAO-CAF-RESOP_14_01_13 à 20h_CAPEM BY COUNTRY_Context" xfId="5357" xr:uid="{00000000-0005-0000-0000-000000110000}"/>
    <cellStyle name="s_model2_PAO-CAF-RESOP_14_01_13 à 20h_Context" xfId="3761" xr:uid="{00000000-0005-0000-0000-000001110000}"/>
    <cellStyle name="s_model2_PAO-CAF-RESOP_14_01_13 à 20h_Context_1" xfId="5356" xr:uid="{00000000-0005-0000-0000-000002110000}"/>
    <cellStyle name="s_model2_PAO-CAF-RESOP_14_01_13 à 20h_Context_Context" xfId="5358" xr:uid="{00000000-0005-0000-0000-000003110000}"/>
    <cellStyle name="s_model2_PAO-CAF-RESOP_14_01_13 à 20h_Country_Top_Adj" xfId="2899" xr:uid="{00000000-0005-0000-0000-000004110000}"/>
    <cellStyle name="s_model2_PAO-CAF-RESOP_14_01_13 à 20h_Country_Top_Adj 2020" xfId="3377" xr:uid="{00000000-0005-0000-0000-000005110000}"/>
    <cellStyle name="s_model2_PAO-CAF-RESOP_14_01_13 à 20h_Cut off 2020-2021" xfId="5359" xr:uid="{00000000-0005-0000-0000-000006110000}"/>
    <cellStyle name="s_model2_PAO-CAF-RESOP_14_01_13 à 20h_Maquette PLT" xfId="3379" xr:uid="{00000000-0005-0000-0000-000007110000}"/>
    <cellStyle name="s_model2_PAO-CAF-RESOP_14_01_13 à 20h_Maquette PLT_Context" xfId="5360" xr:uid="{00000000-0005-0000-0000-000008110000}"/>
    <cellStyle name="s_model2_PAO-CAF-RESOP_14_01_13 à 20h_Output" xfId="3762" xr:uid="{00000000-0005-0000-0000-000009110000}"/>
    <cellStyle name="s_model2_PAO-CAF-RESOP_14_01_13 à 20h_Output_Context" xfId="5361" xr:uid="{00000000-0005-0000-0000-00000A110000}"/>
    <cellStyle name="s_model2_PAO-CAF-RESOP_14_01_13 à 20h_PPA" xfId="3380" xr:uid="{00000000-0005-0000-0000-00000B110000}"/>
    <cellStyle name="s_model2_PAO-CAF-RESOP_14_01_13 à 20h_PPA_Context" xfId="5362" xr:uid="{00000000-0005-0000-0000-00000C110000}"/>
    <cellStyle name="s_model2_PAO-CAF-RESOP_14_01_13 à 20h_RESOP bef CICE&amp;PPA&amp;RepartHO" xfId="3381" xr:uid="{00000000-0005-0000-0000-00000D110000}"/>
    <cellStyle name="s_model2_PAO-CAF-RESOP_14_01_13 à 20h_RESOP bef CICE&amp;PPA&amp;RepartHO_Context" xfId="5363" xr:uid="{00000000-0005-0000-0000-00000E110000}"/>
    <cellStyle name="s_model2_PAO-CAF-RESOP_2014.02" xfId="2204" xr:uid="{00000000-0005-0000-0000-00000F110000}"/>
    <cellStyle name="s_model2_PAO-CAF-RESOP_2014.02_Bridge_Zone_Sud" xfId="2205" xr:uid="{00000000-0005-0000-0000-000010110000}"/>
    <cellStyle name="s_model2_PAO-CAF-RESOP_2014.02_Bridge_Zone_Sud_Context" xfId="5365" xr:uid="{00000000-0005-0000-0000-000011110000}"/>
    <cellStyle name="s_model2_PAO-CAF-RESOP_2014.02_Context" xfId="5364" xr:uid="{00000000-0005-0000-0000-000012110000}"/>
    <cellStyle name="s_model2_PPA" xfId="3382" xr:uid="{00000000-0005-0000-0000-000013110000}"/>
    <cellStyle name="s_model2_PPA_Context" xfId="5366" xr:uid="{00000000-0005-0000-0000-000014110000}"/>
    <cellStyle name="s_model2_RESOP bef CICE&amp;PPA&amp;RepartHO" xfId="3383" xr:uid="{00000000-0005-0000-0000-000015110000}"/>
    <cellStyle name="s_model2_RESOP bef CICE&amp;PPA&amp;RepartHO_Context" xfId="5367" xr:uid="{00000000-0005-0000-0000-000016110000}"/>
    <cellStyle name="s_Output" xfId="3763" xr:uid="{00000000-0005-0000-0000-000017110000}"/>
    <cellStyle name="s_Output_Context" xfId="5368" xr:uid="{00000000-0005-0000-0000-000018110000}"/>
    <cellStyle name="s_P_L_Ratios" xfId="373" xr:uid="{00000000-0005-0000-0000-000019110000}"/>
    <cellStyle name="s_P_L_Ratios_Actualisation provision contrat déficitaire SNCM 2010 V Def" xfId="374" xr:uid="{00000000-0005-0000-0000-00001A110000}"/>
    <cellStyle name="s_P_L_Ratios_Actualisation provision contrat déficitaire SNCM 2010 V Def_B14_E2_2210" xfId="2206" xr:uid="{00000000-0005-0000-0000-00001B110000}"/>
    <cellStyle name="s_P_L_Ratios_Actualisation provision contrat déficitaire SNCM 2010 V Def_B14_E2_2210_Bridge_Zone_Sud" xfId="2207" xr:uid="{00000000-0005-0000-0000-00001C110000}"/>
    <cellStyle name="s_P_L_Ratios_Actualisation provision contrat déficitaire SNCM 2010 V Def_B14_E2_2210_Bridge_Zone_Sud_Context" xfId="5372" xr:uid="{00000000-0005-0000-0000-00001D110000}"/>
    <cellStyle name="s_P_L_Ratios_Actualisation provision contrat déficitaire SNCM 2010 V Def_B14_E2_2210_Context" xfId="5371" xr:uid="{00000000-0005-0000-0000-00001E110000}"/>
    <cellStyle name="s_P_L_Ratios_Actualisation provision contrat déficitaire SNCM 2010 V Def_Bridge_Zone_Sud" xfId="2208" xr:uid="{00000000-0005-0000-0000-00001F110000}"/>
    <cellStyle name="s_P_L_Ratios_Actualisation provision contrat déficitaire SNCM 2010 V Def_Bridge_Zone_Sud_Context" xfId="5373" xr:uid="{00000000-0005-0000-0000-000020110000}"/>
    <cellStyle name="s_P_L_Ratios_Actualisation provision contrat déficitaire SNCM 2010 V Def_CAPEM BY COUNTRY" xfId="3386" xr:uid="{00000000-0005-0000-0000-000021110000}"/>
    <cellStyle name="s_P_L_Ratios_Actualisation provision contrat déficitaire SNCM 2010 V Def_CAPEM BY COUNTRY_Context" xfId="5374" xr:uid="{00000000-0005-0000-0000-000022110000}"/>
    <cellStyle name="s_P_L_Ratios_Actualisation provision contrat déficitaire SNCM 2010 V Def_Context" xfId="3764" xr:uid="{00000000-0005-0000-0000-000023110000}"/>
    <cellStyle name="s_P_L_Ratios_Actualisation provision contrat déficitaire SNCM 2010 V Def_Context_1" xfId="5370" xr:uid="{00000000-0005-0000-0000-000024110000}"/>
    <cellStyle name="s_P_L_Ratios_Actualisation provision contrat déficitaire SNCM 2010 V Def_Context_Context" xfId="5375" xr:uid="{00000000-0005-0000-0000-000025110000}"/>
    <cellStyle name="s_P_L_Ratios_Actualisation provision contrat déficitaire SNCM 2010 V Def_Country_Top_Adj" xfId="2901" xr:uid="{00000000-0005-0000-0000-000026110000}"/>
    <cellStyle name="s_P_L_Ratios_Actualisation provision contrat déficitaire SNCM 2010 V Def_Country_Top_Adj 2020" xfId="3385" xr:uid="{00000000-0005-0000-0000-000027110000}"/>
    <cellStyle name="s_P_L_Ratios_Actualisation provision contrat déficitaire SNCM 2010 V Def_Cut off 2020-2021" xfId="5376" xr:uid="{00000000-0005-0000-0000-000028110000}"/>
    <cellStyle name="s_P_L_Ratios_Actualisation provision contrat déficitaire SNCM 2010 V Def_focus par entités CAFOPE2AMF" xfId="2209" xr:uid="{00000000-0005-0000-0000-000029110000}"/>
    <cellStyle name="s_P_L_Ratios_Actualisation provision contrat déficitaire SNCM 2010 V Def_focus par entités CAFOPE2AMF_Bridge_Zone_Sud" xfId="2210" xr:uid="{00000000-0005-0000-0000-00002A110000}"/>
    <cellStyle name="s_P_L_Ratios_Actualisation provision contrat déficitaire SNCM 2010 V Def_focus par entités CAFOPE2AMF_Bridge_Zone_Sud_Context" xfId="5378" xr:uid="{00000000-0005-0000-0000-00002B110000}"/>
    <cellStyle name="s_P_L_Ratios_Actualisation provision contrat déficitaire SNCM 2010 V Def_focus par entités CAFOPE2AMF_Context" xfId="5377" xr:uid="{00000000-0005-0000-0000-00002C110000}"/>
    <cellStyle name="s_P_L_Ratios_Actualisation provision contrat déficitaire SNCM 2010 V Def_Maquette PLT" xfId="3387" xr:uid="{00000000-0005-0000-0000-00002D110000}"/>
    <cellStyle name="s_P_L_Ratios_Actualisation provision contrat déficitaire SNCM 2010 V Def_Maquette PLT_Context" xfId="5379" xr:uid="{00000000-0005-0000-0000-00002E110000}"/>
    <cellStyle name="s_P_L_Ratios_Actualisation provision contrat déficitaire SNCM 2010 V Def_Output" xfId="3765" xr:uid="{00000000-0005-0000-0000-00002F110000}"/>
    <cellStyle name="s_P_L_Ratios_Actualisation provision contrat déficitaire SNCM 2010 V Def_Output_Context" xfId="5380" xr:uid="{00000000-0005-0000-0000-000030110000}"/>
    <cellStyle name="s_P_L_Ratios_Actualisation provision contrat déficitaire SNCM 2010 V Def_PAO-CAF-RESOP_04_13_pro_format_variante T1" xfId="2211" xr:uid="{00000000-0005-0000-0000-000031110000}"/>
    <cellStyle name="s_P_L_Ratios_Actualisation provision contrat déficitaire SNCM 2010 V Def_PAO-CAF-RESOP_04_13_pro_format_variante T1_B14_E2_2210" xfId="2212" xr:uid="{00000000-0005-0000-0000-000032110000}"/>
    <cellStyle name="s_P_L_Ratios_Actualisation provision contrat déficitaire SNCM 2010 V Def_PAO-CAF-RESOP_04_13_pro_format_variante T1_B14_E2_2210_Bridge_Zone_Sud" xfId="2213" xr:uid="{00000000-0005-0000-0000-000033110000}"/>
    <cellStyle name="s_P_L_Ratios_Actualisation provision contrat déficitaire SNCM 2010 V Def_PAO-CAF-RESOP_04_13_pro_format_variante T1_B14_E2_2210_Bridge_Zone_Sud_Context" xfId="5383" xr:uid="{00000000-0005-0000-0000-000034110000}"/>
    <cellStyle name="s_P_L_Ratios_Actualisation provision contrat déficitaire SNCM 2010 V Def_PAO-CAF-RESOP_04_13_pro_format_variante T1_B14_E2_2210_Context" xfId="5382" xr:uid="{00000000-0005-0000-0000-000035110000}"/>
    <cellStyle name="s_P_L_Ratios_Actualisation provision contrat déficitaire SNCM 2010 V Def_PAO-CAF-RESOP_04_13_pro_format_variante T1_Bridge_Zone_Sud" xfId="2214" xr:uid="{00000000-0005-0000-0000-000036110000}"/>
    <cellStyle name="s_P_L_Ratios_Actualisation provision contrat déficitaire SNCM 2010 V Def_PAO-CAF-RESOP_04_13_pro_format_variante T1_Bridge_Zone_Sud_Context" xfId="5384" xr:uid="{00000000-0005-0000-0000-000037110000}"/>
    <cellStyle name="s_P_L_Ratios_Actualisation provision contrat déficitaire SNCM 2010 V Def_PAO-CAF-RESOP_04_13_pro_format_variante T1_Context" xfId="5381" xr:uid="{00000000-0005-0000-0000-000038110000}"/>
    <cellStyle name="s_P_L_Ratios_Actualisation provision contrat déficitaire SNCM 2010 V Def_PAO-CAF-RESOP_06_13" xfId="2215" xr:uid="{00000000-0005-0000-0000-000039110000}"/>
    <cellStyle name="s_P_L_Ratios_Actualisation provision contrat déficitaire SNCM 2010 V Def_PAO-CAF-RESOP_06_13_B14_E2_2210" xfId="2216" xr:uid="{00000000-0005-0000-0000-00003A110000}"/>
    <cellStyle name="s_P_L_Ratios_Actualisation provision contrat déficitaire SNCM 2010 V Def_PAO-CAF-RESOP_06_13_B14_E2_2210_Bridge_Zone_Sud" xfId="2217" xr:uid="{00000000-0005-0000-0000-00003B110000}"/>
    <cellStyle name="s_P_L_Ratios_Actualisation provision contrat déficitaire SNCM 2010 V Def_PAO-CAF-RESOP_06_13_B14_E2_2210_Bridge_Zone_Sud_Context" xfId="5387" xr:uid="{00000000-0005-0000-0000-00003C110000}"/>
    <cellStyle name="s_P_L_Ratios_Actualisation provision contrat déficitaire SNCM 2010 V Def_PAO-CAF-RESOP_06_13_B14_E2_2210_Context" xfId="5386" xr:uid="{00000000-0005-0000-0000-00003D110000}"/>
    <cellStyle name="s_P_L_Ratios_Actualisation provision contrat déficitaire SNCM 2010 V Def_PAO-CAF-RESOP_06_13_Bridge_Zone_Sud" xfId="2218" xr:uid="{00000000-0005-0000-0000-00003E110000}"/>
    <cellStyle name="s_P_L_Ratios_Actualisation provision contrat déficitaire SNCM 2010 V Def_PAO-CAF-RESOP_06_13_Bridge_Zone_Sud_Context" xfId="5388" xr:uid="{00000000-0005-0000-0000-00003F110000}"/>
    <cellStyle name="s_P_L_Ratios_Actualisation provision contrat déficitaire SNCM 2010 V Def_PAO-CAF-RESOP_06_13_Context" xfId="5385" xr:uid="{00000000-0005-0000-0000-000040110000}"/>
    <cellStyle name="s_P_L_Ratios_Actualisation provision contrat déficitaire SNCM 2010 V Def_PAO-CAF-RESOP_08_13" xfId="2219" xr:uid="{00000000-0005-0000-0000-000041110000}"/>
    <cellStyle name="s_P_L_Ratios_Actualisation provision contrat déficitaire SNCM 2010 V Def_PAO-CAF-RESOP_08_13_B14_E2_2210" xfId="2220" xr:uid="{00000000-0005-0000-0000-000042110000}"/>
    <cellStyle name="s_P_L_Ratios_Actualisation provision contrat déficitaire SNCM 2010 V Def_PAO-CAF-RESOP_08_13_B14_E2_2210_Bridge_Zone_Sud" xfId="2221" xr:uid="{00000000-0005-0000-0000-000043110000}"/>
    <cellStyle name="s_P_L_Ratios_Actualisation provision contrat déficitaire SNCM 2010 V Def_PAO-CAF-RESOP_08_13_B14_E2_2210_Bridge_Zone_Sud_Context" xfId="5391" xr:uid="{00000000-0005-0000-0000-000044110000}"/>
    <cellStyle name="s_P_L_Ratios_Actualisation provision contrat déficitaire SNCM 2010 V Def_PAO-CAF-RESOP_08_13_B14_E2_2210_Context" xfId="5390" xr:uid="{00000000-0005-0000-0000-000045110000}"/>
    <cellStyle name="s_P_L_Ratios_Actualisation provision contrat déficitaire SNCM 2010 V Def_PAO-CAF-RESOP_08_13_Bridge_Zone_Sud" xfId="2222" xr:uid="{00000000-0005-0000-0000-000046110000}"/>
    <cellStyle name="s_P_L_Ratios_Actualisation provision contrat déficitaire SNCM 2010 V Def_PAO-CAF-RESOP_08_13_Bridge_Zone_Sud_Context" xfId="5392" xr:uid="{00000000-0005-0000-0000-000047110000}"/>
    <cellStyle name="s_P_L_Ratios_Actualisation provision contrat déficitaire SNCM 2010 V Def_PAO-CAF-RESOP_08_13_Context" xfId="5389" xr:uid="{00000000-0005-0000-0000-000048110000}"/>
    <cellStyle name="s_P_L_Ratios_Actualisation provision contrat déficitaire SNCM 2010 V Def_PAO-CAF-RESOP_09_13" xfId="2223" xr:uid="{00000000-0005-0000-0000-000049110000}"/>
    <cellStyle name="s_P_L_Ratios_Actualisation provision contrat déficitaire SNCM 2010 V Def_PAO-CAF-RESOP_09_13_Bridge_Zone_Sud" xfId="2224" xr:uid="{00000000-0005-0000-0000-00004A110000}"/>
    <cellStyle name="s_P_L_Ratios_Actualisation provision contrat déficitaire SNCM 2010 V Def_PAO-CAF-RESOP_09_13_Bridge_Zone_Sud_Context" xfId="5394" xr:uid="{00000000-0005-0000-0000-00004B110000}"/>
    <cellStyle name="s_P_L_Ratios_Actualisation provision contrat déficitaire SNCM 2010 V Def_PAO-CAF-RESOP_09_13_Context" xfId="5393" xr:uid="{00000000-0005-0000-0000-00004C110000}"/>
    <cellStyle name="s_P_L_Ratios_Actualisation provision contrat déficitaire SNCM 2010 V Def_PAO-CAF-RESOP_09_2013_Zone_IDF (version 2)" xfId="2225" xr:uid="{00000000-0005-0000-0000-00004D110000}"/>
    <cellStyle name="s_P_L_Ratios_Actualisation provision contrat déficitaire SNCM 2010 V Def_PAO-CAF-RESOP_09_2013_Zone_IDF (version 2)_Context" xfId="5395" xr:uid="{00000000-0005-0000-0000-00004E110000}"/>
    <cellStyle name="s_P_L_Ratios_Actualisation provision contrat déficitaire SNCM 2010 V Def_PAO-CAF-RESOP_10_12" xfId="2226" xr:uid="{00000000-0005-0000-0000-00004F110000}"/>
    <cellStyle name="s_P_L_Ratios_Actualisation provision contrat déficitaire SNCM 2010 V Def_PAO-CAF-RESOP_10_12_Bridge_Zone_Sud" xfId="2227" xr:uid="{00000000-0005-0000-0000-000050110000}"/>
    <cellStyle name="s_P_L_Ratios_Actualisation provision contrat déficitaire SNCM 2010 V Def_PAO-CAF-RESOP_10_12_Bridge_Zone_Sud_Context" xfId="5397" xr:uid="{00000000-0005-0000-0000-000051110000}"/>
    <cellStyle name="s_P_L_Ratios_Actualisation provision contrat déficitaire SNCM 2010 V Def_PAO-CAF-RESOP_10_12_Context" xfId="5396" xr:uid="{00000000-0005-0000-0000-000052110000}"/>
    <cellStyle name="s_P_L_Ratios_Actualisation provision contrat déficitaire SNCM 2010 V Def_PAO-CAF-RESOP_10_12_focus par entités CAFOP" xfId="2228" xr:uid="{00000000-0005-0000-0000-000053110000}"/>
    <cellStyle name="s_P_L_Ratios_Actualisation provision contrat déficitaire SNCM 2010 V Def_PAO-CAF-RESOP_10_12_focus par entités CAFOP_Bridge_Zone_Sud" xfId="2229" xr:uid="{00000000-0005-0000-0000-000054110000}"/>
    <cellStyle name="s_P_L_Ratios_Actualisation provision contrat déficitaire SNCM 2010 V Def_PAO-CAF-RESOP_10_12_focus par entités CAFOP_Bridge_Zone_Sud_Context" xfId="5399" xr:uid="{00000000-0005-0000-0000-000055110000}"/>
    <cellStyle name="s_P_L_Ratios_Actualisation provision contrat déficitaire SNCM 2010 V Def_PAO-CAF-RESOP_10_12_focus par entités CAFOP_Context" xfId="5398" xr:uid="{00000000-0005-0000-0000-000056110000}"/>
    <cellStyle name="s_P_L_Ratios_Actualisation provision contrat déficitaire SNCM 2010 V Def_PAO-CAF-RESOP_11_13" xfId="2230" xr:uid="{00000000-0005-0000-0000-000057110000}"/>
    <cellStyle name="s_P_L_Ratios_Actualisation provision contrat déficitaire SNCM 2010 V Def_PAO-CAF-RESOP_11_13_Context" xfId="5400" xr:uid="{00000000-0005-0000-0000-000058110000}"/>
    <cellStyle name="s_P_L_Ratios_Actualisation provision contrat déficitaire SNCM 2010 V Def_PAO-CAF-RESOP_B13" xfId="2231" xr:uid="{00000000-0005-0000-0000-000059110000}"/>
    <cellStyle name="s_P_L_Ratios_Actualisation provision contrat déficitaire SNCM 2010 V Def_PAO-CAF-RESOP_B13_Bridge_Zone_Sud" xfId="2232" xr:uid="{00000000-0005-0000-0000-00005A110000}"/>
    <cellStyle name="s_P_L_Ratios_Actualisation provision contrat déficitaire SNCM 2010 V Def_PAO-CAF-RESOP_B13_Bridge_Zone_Sud_Context" xfId="5402" xr:uid="{00000000-0005-0000-0000-00005B110000}"/>
    <cellStyle name="s_P_L_Ratios_Actualisation provision contrat déficitaire SNCM 2010 V Def_PAO-CAF-RESOP_B13_Context" xfId="5401" xr:uid="{00000000-0005-0000-0000-00005C110000}"/>
    <cellStyle name="s_P_L_Ratios_Actualisation provision contrat déficitaire SNCM 2010 V Def_PAO-CAF-RESOP_B13_focus par entités CAFOP" xfId="2233" xr:uid="{00000000-0005-0000-0000-00005D110000}"/>
    <cellStyle name="s_P_L_Ratios_Actualisation provision contrat déficitaire SNCM 2010 V Def_PAO-CAF-RESOP_B13_focus par entités CAFOP_Bridge_Zone_Sud" xfId="2234" xr:uid="{00000000-0005-0000-0000-00005E110000}"/>
    <cellStyle name="s_P_L_Ratios_Actualisation provision contrat déficitaire SNCM 2010 V Def_PAO-CAF-RESOP_B13_focus par entités CAFOP_Bridge_Zone_Sud_Context" xfId="5404" xr:uid="{00000000-0005-0000-0000-00005F110000}"/>
    <cellStyle name="s_P_L_Ratios_Actualisation provision contrat déficitaire SNCM 2010 V Def_PAO-CAF-RESOP_B13_focus par entités CAFOP_Context" xfId="5403" xr:uid="{00000000-0005-0000-0000-000060110000}"/>
    <cellStyle name="s_P_L_Ratios_Actualisation provision contrat déficitaire SNCM 2010 V Def_PAO-CAF-RESOP_B2014" xfId="2235" xr:uid="{00000000-0005-0000-0000-000061110000}"/>
    <cellStyle name="s_P_L_Ratios_Actualisation provision contrat déficitaire SNCM 2010 V Def_PAO-CAF-RESOP_B2014_Bridge_Zone_Sud" xfId="2236" xr:uid="{00000000-0005-0000-0000-000062110000}"/>
    <cellStyle name="s_P_L_Ratios_Actualisation provision contrat déficitaire SNCM 2010 V Def_PAO-CAF-RESOP_B2014_Bridge_Zone_Sud_Context" xfId="5406" xr:uid="{00000000-0005-0000-0000-000063110000}"/>
    <cellStyle name="s_P_L_Ratios_Actualisation provision contrat déficitaire SNCM 2010 V Def_PAO-CAF-RESOP_B2014_Context" xfId="5405" xr:uid="{00000000-0005-0000-0000-000064110000}"/>
    <cellStyle name="s_P_L_Ratios_Actualisation provision contrat déficitaire SNCM 2010 V Def_PAO-CAF-RESOP_B2014_v2" xfId="2237" xr:uid="{00000000-0005-0000-0000-000065110000}"/>
    <cellStyle name="s_P_L_Ratios_Actualisation provision contrat déficitaire SNCM 2010 V Def_PAO-CAF-RESOP_B2014_v2_Context" xfId="5407" xr:uid="{00000000-0005-0000-0000-000066110000}"/>
    <cellStyle name="s_P_L_Ratios_Actualisation provision contrat déficitaire SNCM 2010 V Def_PAO-CAF-RESOP_E2_13" xfId="2238" xr:uid="{00000000-0005-0000-0000-000067110000}"/>
    <cellStyle name="s_P_L_Ratios_Actualisation provision contrat déficitaire SNCM 2010 V Def_PAO-CAF-RESOP_E2_13_B14_E2_2210" xfId="2239" xr:uid="{00000000-0005-0000-0000-000068110000}"/>
    <cellStyle name="s_P_L_Ratios_Actualisation provision contrat déficitaire SNCM 2010 V Def_PAO-CAF-RESOP_E2_13_B14_E2_2210_Bridge_Zone_Sud" xfId="2240" xr:uid="{00000000-0005-0000-0000-000069110000}"/>
    <cellStyle name="s_P_L_Ratios_Actualisation provision contrat déficitaire SNCM 2010 V Def_PAO-CAF-RESOP_E2_13_B14_E2_2210_Bridge_Zone_Sud_Context" xfId="5410" xr:uid="{00000000-0005-0000-0000-00006A110000}"/>
    <cellStyle name="s_P_L_Ratios_Actualisation provision contrat déficitaire SNCM 2010 V Def_PAO-CAF-RESOP_E2_13_B14_E2_2210_Context" xfId="5409" xr:uid="{00000000-0005-0000-0000-00006B110000}"/>
    <cellStyle name="s_P_L_Ratios_Actualisation provision contrat déficitaire SNCM 2010 V Def_PAO-CAF-RESOP_E2_13_Bridge_Zone_Sud" xfId="2241" xr:uid="{00000000-0005-0000-0000-00006C110000}"/>
    <cellStyle name="s_P_L_Ratios_Actualisation provision contrat déficitaire SNCM 2010 V Def_PAO-CAF-RESOP_E2_13_Bridge_Zone_Sud_Context" xfId="5411" xr:uid="{00000000-0005-0000-0000-00006D110000}"/>
    <cellStyle name="s_P_L_Ratios_Actualisation provision contrat déficitaire SNCM 2010 V Def_PAO-CAF-RESOP_E2_13_Context" xfId="5408" xr:uid="{00000000-0005-0000-0000-00006E110000}"/>
    <cellStyle name="s_P_L_Ratios_Actualisation provision contrat déficitaire SNCM 2010 V Def_PAO-CAF-RESOP_E2_2013_03_10_19H" xfId="2242" xr:uid="{00000000-0005-0000-0000-00006F110000}"/>
    <cellStyle name="s_P_L_Ratios_Actualisation provision contrat déficitaire SNCM 2010 V Def_PAO-CAF-RESOP_E2_2013_03_10_19H_Bridge_Zone_Sud" xfId="2243" xr:uid="{00000000-0005-0000-0000-000070110000}"/>
    <cellStyle name="s_P_L_Ratios_Actualisation provision contrat déficitaire SNCM 2010 V Def_PAO-CAF-RESOP_E2_2013_03_10_19H_Bridge_Zone_Sud_Context" xfId="5413" xr:uid="{00000000-0005-0000-0000-000071110000}"/>
    <cellStyle name="s_P_L_Ratios_Actualisation provision contrat déficitaire SNCM 2010 V Def_PAO-CAF-RESOP_E2_2013_03_10_19H_Context" xfId="5412" xr:uid="{00000000-0005-0000-0000-000072110000}"/>
    <cellStyle name="s_P_L_Ratios_Actualisation provision contrat déficitaire SNCM 2010 V Def_PPA" xfId="3388" xr:uid="{00000000-0005-0000-0000-000073110000}"/>
    <cellStyle name="s_P_L_Ratios_Actualisation provision contrat déficitaire SNCM 2010 V Def_PPA_Context" xfId="5414" xr:uid="{00000000-0005-0000-0000-000074110000}"/>
    <cellStyle name="s_P_L_Ratios_Actualisation provision contrat déficitaire SNCM 2010 V Def_RESOP bef CICE&amp;PPA&amp;RepartHO" xfId="3389" xr:uid="{00000000-0005-0000-0000-000075110000}"/>
    <cellStyle name="s_P_L_Ratios_Actualisation provision contrat déficitaire SNCM 2010 V Def_RESOP bef CICE&amp;PPA&amp;RepartHO_Context" xfId="5415" xr:uid="{00000000-0005-0000-0000-000076110000}"/>
    <cellStyle name="s_P_L_Ratios_Actualisation provision contrat déficitaire SNCM 2010 V Def_Synthèse_Présentation_conso_retraitée" xfId="2244" xr:uid="{00000000-0005-0000-0000-000077110000}"/>
    <cellStyle name="s_P_L_Ratios_Actualisation provision contrat déficitaire SNCM 2010 V Def_Synthèse_Présentation_conso_retraitée_Context" xfId="5416" xr:uid="{00000000-0005-0000-0000-000078110000}"/>
    <cellStyle name="s_P_L_Ratios_Actualisation provision contrat déficitaire SNCM 2011 V3 30 05 2011" xfId="375" xr:uid="{00000000-0005-0000-0000-000079110000}"/>
    <cellStyle name="s_P_L_Ratios_Actualisation provision contrat déficitaire SNCM 2011 V3 30 05 2011_B14_E2_2210" xfId="2245" xr:uid="{00000000-0005-0000-0000-00007A110000}"/>
    <cellStyle name="s_P_L_Ratios_Actualisation provision contrat déficitaire SNCM 2011 V3 30 05 2011_B14_E2_2210_Bridge_Zone_Sud" xfId="2246" xr:uid="{00000000-0005-0000-0000-00007B110000}"/>
    <cellStyle name="s_P_L_Ratios_Actualisation provision contrat déficitaire SNCM 2011 V3 30 05 2011_B14_E2_2210_Bridge_Zone_Sud_Context" xfId="5419" xr:uid="{00000000-0005-0000-0000-00007C110000}"/>
    <cellStyle name="s_P_L_Ratios_Actualisation provision contrat déficitaire SNCM 2011 V3 30 05 2011_B14_E2_2210_Context" xfId="5418" xr:uid="{00000000-0005-0000-0000-00007D110000}"/>
    <cellStyle name="s_P_L_Ratios_Actualisation provision contrat déficitaire SNCM 2011 V3 30 05 2011_Bridge_Zone_Sud" xfId="2247" xr:uid="{00000000-0005-0000-0000-00007E110000}"/>
    <cellStyle name="s_P_L_Ratios_Actualisation provision contrat déficitaire SNCM 2011 V3 30 05 2011_Bridge_Zone_Sud_Context" xfId="5420" xr:uid="{00000000-0005-0000-0000-00007F110000}"/>
    <cellStyle name="s_P_L_Ratios_Actualisation provision contrat déficitaire SNCM 2011 V3 30 05 2011_CAPEM BY COUNTRY" xfId="3391" xr:uid="{00000000-0005-0000-0000-000080110000}"/>
    <cellStyle name="s_P_L_Ratios_Actualisation provision contrat déficitaire SNCM 2011 V3 30 05 2011_CAPEM BY COUNTRY_Context" xfId="5421" xr:uid="{00000000-0005-0000-0000-000081110000}"/>
    <cellStyle name="s_P_L_Ratios_Actualisation provision contrat déficitaire SNCM 2011 V3 30 05 2011_Context" xfId="3766" xr:uid="{00000000-0005-0000-0000-000082110000}"/>
    <cellStyle name="s_P_L_Ratios_Actualisation provision contrat déficitaire SNCM 2011 V3 30 05 2011_Context_1" xfId="5417" xr:uid="{00000000-0005-0000-0000-000083110000}"/>
    <cellStyle name="s_P_L_Ratios_Actualisation provision contrat déficitaire SNCM 2011 V3 30 05 2011_Context_Context" xfId="5422" xr:uid="{00000000-0005-0000-0000-000084110000}"/>
    <cellStyle name="s_P_L_Ratios_Actualisation provision contrat déficitaire SNCM 2011 V3 30 05 2011_Country_Top_Adj" xfId="2902" xr:uid="{00000000-0005-0000-0000-000085110000}"/>
    <cellStyle name="s_P_L_Ratios_Actualisation provision contrat déficitaire SNCM 2011 V3 30 05 2011_Country_Top_Adj 2020" xfId="3390" xr:uid="{00000000-0005-0000-0000-000086110000}"/>
    <cellStyle name="s_P_L_Ratios_Actualisation provision contrat déficitaire SNCM 2011 V3 30 05 2011_Cut off 2020-2021" xfId="5423" xr:uid="{00000000-0005-0000-0000-000087110000}"/>
    <cellStyle name="s_P_L_Ratios_Actualisation provision contrat déficitaire SNCM 2011 V3 30 05 2011_focus par entités CAFOPE2AMF" xfId="2248" xr:uid="{00000000-0005-0000-0000-000088110000}"/>
    <cellStyle name="s_P_L_Ratios_Actualisation provision contrat déficitaire SNCM 2011 V3 30 05 2011_focus par entités CAFOPE2AMF_Bridge_Zone_Sud" xfId="2249" xr:uid="{00000000-0005-0000-0000-000089110000}"/>
    <cellStyle name="s_P_L_Ratios_Actualisation provision contrat déficitaire SNCM 2011 V3 30 05 2011_focus par entités CAFOPE2AMF_Bridge_Zone_Sud_Context" xfId="5425" xr:uid="{00000000-0005-0000-0000-00008A110000}"/>
    <cellStyle name="s_P_L_Ratios_Actualisation provision contrat déficitaire SNCM 2011 V3 30 05 2011_focus par entités CAFOPE2AMF_Context" xfId="5424" xr:uid="{00000000-0005-0000-0000-00008B110000}"/>
    <cellStyle name="s_P_L_Ratios_Actualisation provision contrat déficitaire SNCM 2011 V3 30 05 2011_Maquette PLT" xfId="3392" xr:uid="{00000000-0005-0000-0000-00008C110000}"/>
    <cellStyle name="s_P_L_Ratios_Actualisation provision contrat déficitaire SNCM 2011 V3 30 05 2011_Maquette PLT_Context" xfId="5426" xr:uid="{00000000-0005-0000-0000-00008D110000}"/>
    <cellStyle name="s_P_L_Ratios_Actualisation provision contrat déficitaire SNCM 2011 V3 30 05 2011_Output" xfId="3767" xr:uid="{00000000-0005-0000-0000-00008E110000}"/>
    <cellStyle name="s_P_L_Ratios_Actualisation provision contrat déficitaire SNCM 2011 V3 30 05 2011_Output_Context" xfId="5427" xr:uid="{00000000-0005-0000-0000-00008F110000}"/>
    <cellStyle name="s_P_L_Ratios_Actualisation provision contrat déficitaire SNCM 2011 V3 30 05 2011_PAO-CAF-RESOP_04_13_pro_format_variante T1" xfId="2250" xr:uid="{00000000-0005-0000-0000-000090110000}"/>
    <cellStyle name="s_P_L_Ratios_Actualisation provision contrat déficitaire SNCM 2011 V3 30 05 2011_PAO-CAF-RESOP_04_13_pro_format_variante T1_B14_E2_2210" xfId="2251" xr:uid="{00000000-0005-0000-0000-000091110000}"/>
    <cellStyle name="s_P_L_Ratios_Actualisation provision contrat déficitaire SNCM 2011 V3 30 05 2011_PAO-CAF-RESOP_04_13_pro_format_variante T1_B14_E2_2210_Bridge_Zone_Sud" xfId="2252" xr:uid="{00000000-0005-0000-0000-000092110000}"/>
    <cellStyle name="s_P_L_Ratios_Actualisation provision contrat déficitaire SNCM 2011 V3 30 05 2011_PAO-CAF-RESOP_04_13_pro_format_variante T1_B14_E2_2210_Bridge_Zone_Sud_Context" xfId="5430" xr:uid="{00000000-0005-0000-0000-000093110000}"/>
    <cellStyle name="s_P_L_Ratios_Actualisation provision contrat déficitaire SNCM 2011 V3 30 05 2011_PAO-CAF-RESOP_04_13_pro_format_variante T1_B14_E2_2210_Context" xfId="5429" xr:uid="{00000000-0005-0000-0000-000094110000}"/>
    <cellStyle name="s_P_L_Ratios_Actualisation provision contrat déficitaire SNCM 2011 V3 30 05 2011_PAO-CAF-RESOP_04_13_pro_format_variante T1_Bridge_Zone_Sud" xfId="2253" xr:uid="{00000000-0005-0000-0000-000095110000}"/>
    <cellStyle name="s_P_L_Ratios_Actualisation provision contrat déficitaire SNCM 2011 V3 30 05 2011_PAO-CAF-RESOP_04_13_pro_format_variante T1_Bridge_Zone_Sud_Context" xfId="5431" xr:uid="{00000000-0005-0000-0000-000096110000}"/>
    <cellStyle name="s_P_L_Ratios_Actualisation provision contrat déficitaire SNCM 2011 V3 30 05 2011_PAO-CAF-RESOP_04_13_pro_format_variante T1_Context" xfId="5428" xr:uid="{00000000-0005-0000-0000-000097110000}"/>
    <cellStyle name="s_P_L_Ratios_Actualisation provision contrat déficitaire SNCM 2011 V3 30 05 2011_PAO-CAF-RESOP_06_13" xfId="2254" xr:uid="{00000000-0005-0000-0000-000098110000}"/>
    <cellStyle name="s_P_L_Ratios_Actualisation provision contrat déficitaire SNCM 2011 V3 30 05 2011_PAO-CAF-RESOP_06_13_B14_E2_2210" xfId="2255" xr:uid="{00000000-0005-0000-0000-000099110000}"/>
    <cellStyle name="s_P_L_Ratios_Actualisation provision contrat déficitaire SNCM 2011 V3 30 05 2011_PAO-CAF-RESOP_06_13_B14_E2_2210_Bridge_Zone_Sud" xfId="2256" xr:uid="{00000000-0005-0000-0000-00009A110000}"/>
    <cellStyle name="s_P_L_Ratios_Actualisation provision contrat déficitaire SNCM 2011 V3 30 05 2011_PAO-CAF-RESOP_06_13_B14_E2_2210_Bridge_Zone_Sud_Context" xfId="5434" xr:uid="{00000000-0005-0000-0000-00009B110000}"/>
    <cellStyle name="s_P_L_Ratios_Actualisation provision contrat déficitaire SNCM 2011 V3 30 05 2011_PAO-CAF-RESOP_06_13_B14_E2_2210_Context" xfId="5433" xr:uid="{00000000-0005-0000-0000-00009C110000}"/>
    <cellStyle name="s_P_L_Ratios_Actualisation provision contrat déficitaire SNCM 2011 V3 30 05 2011_PAO-CAF-RESOP_06_13_Bridge_Zone_Sud" xfId="2257" xr:uid="{00000000-0005-0000-0000-00009D110000}"/>
    <cellStyle name="s_P_L_Ratios_Actualisation provision contrat déficitaire SNCM 2011 V3 30 05 2011_PAO-CAF-RESOP_06_13_Bridge_Zone_Sud_Context" xfId="5435" xr:uid="{00000000-0005-0000-0000-00009E110000}"/>
    <cellStyle name="s_P_L_Ratios_Actualisation provision contrat déficitaire SNCM 2011 V3 30 05 2011_PAO-CAF-RESOP_06_13_Context" xfId="5432" xr:uid="{00000000-0005-0000-0000-00009F110000}"/>
    <cellStyle name="s_P_L_Ratios_Actualisation provision contrat déficitaire SNCM 2011 V3 30 05 2011_PAO-CAF-RESOP_08_13" xfId="2258" xr:uid="{00000000-0005-0000-0000-0000A0110000}"/>
    <cellStyle name="s_P_L_Ratios_Actualisation provision contrat déficitaire SNCM 2011 V3 30 05 2011_PAO-CAF-RESOP_08_13_B14_E2_2210" xfId="2259" xr:uid="{00000000-0005-0000-0000-0000A1110000}"/>
    <cellStyle name="s_P_L_Ratios_Actualisation provision contrat déficitaire SNCM 2011 V3 30 05 2011_PAO-CAF-RESOP_08_13_B14_E2_2210_Bridge_Zone_Sud" xfId="2260" xr:uid="{00000000-0005-0000-0000-0000A2110000}"/>
    <cellStyle name="s_P_L_Ratios_Actualisation provision contrat déficitaire SNCM 2011 V3 30 05 2011_PAO-CAF-RESOP_08_13_B14_E2_2210_Bridge_Zone_Sud_Context" xfId="5438" xr:uid="{00000000-0005-0000-0000-0000A3110000}"/>
    <cellStyle name="s_P_L_Ratios_Actualisation provision contrat déficitaire SNCM 2011 V3 30 05 2011_PAO-CAF-RESOP_08_13_B14_E2_2210_Context" xfId="5437" xr:uid="{00000000-0005-0000-0000-0000A4110000}"/>
    <cellStyle name="s_P_L_Ratios_Actualisation provision contrat déficitaire SNCM 2011 V3 30 05 2011_PAO-CAF-RESOP_08_13_Bridge_Zone_Sud" xfId="2261" xr:uid="{00000000-0005-0000-0000-0000A5110000}"/>
    <cellStyle name="s_P_L_Ratios_Actualisation provision contrat déficitaire SNCM 2011 V3 30 05 2011_PAO-CAF-RESOP_08_13_Bridge_Zone_Sud_Context" xfId="5439" xr:uid="{00000000-0005-0000-0000-0000A6110000}"/>
    <cellStyle name="s_P_L_Ratios_Actualisation provision contrat déficitaire SNCM 2011 V3 30 05 2011_PAO-CAF-RESOP_08_13_Context" xfId="5436" xr:uid="{00000000-0005-0000-0000-0000A7110000}"/>
    <cellStyle name="s_P_L_Ratios_Actualisation provision contrat déficitaire SNCM 2011 V3 30 05 2011_PAO-CAF-RESOP_09_13" xfId="2262" xr:uid="{00000000-0005-0000-0000-0000A8110000}"/>
    <cellStyle name="s_P_L_Ratios_Actualisation provision contrat déficitaire SNCM 2011 V3 30 05 2011_PAO-CAF-RESOP_09_13_Bridge_Zone_Sud" xfId="2263" xr:uid="{00000000-0005-0000-0000-0000A9110000}"/>
    <cellStyle name="s_P_L_Ratios_Actualisation provision contrat déficitaire SNCM 2011 V3 30 05 2011_PAO-CAF-RESOP_09_13_Bridge_Zone_Sud_Context" xfId="5441" xr:uid="{00000000-0005-0000-0000-0000AA110000}"/>
    <cellStyle name="s_P_L_Ratios_Actualisation provision contrat déficitaire SNCM 2011 V3 30 05 2011_PAO-CAF-RESOP_09_13_Context" xfId="5440" xr:uid="{00000000-0005-0000-0000-0000AB110000}"/>
    <cellStyle name="s_P_L_Ratios_Actualisation provision contrat déficitaire SNCM 2011 V3 30 05 2011_PAO-CAF-RESOP_09_2013_Zone_IDF (version 2)" xfId="2264" xr:uid="{00000000-0005-0000-0000-0000AC110000}"/>
    <cellStyle name="s_P_L_Ratios_Actualisation provision contrat déficitaire SNCM 2011 V3 30 05 2011_PAO-CAF-RESOP_09_2013_Zone_IDF (version 2)_Context" xfId="5442" xr:uid="{00000000-0005-0000-0000-0000AD110000}"/>
    <cellStyle name="s_P_L_Ratios_Actualisation provision contrat déficitaire SNCM 2011 V3 30 05 2011_PAO-CAF-RESOP_10_12" xfId="2265" xr:uid="{00000000-0005-0000-0000-0000AE110000}"/>
    <cellStyle name="s_P_L_Ratios_Actualisation provision contrat déficitaire SNCM 2011 V3 30 05 2011_PAO-CAF-RESOP_10_12_Bridge_Zone_Sud" xfId="2266" xr:uid="{00000000-0005-0000-0000-0000AF110000}"/>
    <cellStyle name="s_P_L_Ratios_Actualisation provision contrat déficitaire SNCM 2011 V3 30 05 2011_PAO-CAF-RESOP_10_12_Bridge_Zone_Sud_Context" xfId="5444" xr:uid="{00000000-0005-0000-0000-0000B0110000}"/>
    <cellStyle name="s_P_L_Ratios_Actualisation provision contrat déficitaire SNCM 2011 V3 30 05 2011_PAO-CAF-RESOP_10_12_Context" xfId="5443" xr:uid="{00000000-0005-0000-0000-0000B1110000}"/>
    <cellStyle name="s_P_L_Ratios_Actualisation provision contrat déficitaire SNCM 2011 V3 30 05 2011_PAO-CAF-RESOP_10_12_focus par entités CAFOP" xfId="2267" xr:uid="{00000000-0005-0000-0000-0000B2110000}"/>
    <cellStyle name="s_P_L_Ratios_Actualisation provision contrat déficitaire SNCM 2011 V3 30 05 2011_PAO-CAF-RESOP_10_12_focus par entités CAFOP_Bridge_Zone_Sud" xfId="2268" xr:uid="{00000000-0005-0000-0000-0000B3110000}"/>
    <cellStyle name="s_P_L_Ratios_Actualisation provision contrat déficitaire SNCM 2011 V3 30 05 2011_PAO-CAF-RESOP_10_12_focus par entités CAFOP_Bridge_Zone_Sud_Context" xfId="5446" xr:uid="{00000000-0005-0000-0000-0000B4110000}"/>
    <cellStyle name="s_P_L_Ratios_Actualisation provision contrat déficitaire SNCM 2011 V3 30 05 2011_PAO-CAF-RESOP_10_12_focus par entités CAFOP_Context" xfId="5445" xr:uid="{00000000-0005-0000-0000-0000B5110000}"/>
    <cellStyle name="s_P_L_Ratios_Actualisation provision contrat déficitaire SNCM 2011 V3 30 05 2011_PAO-CAF-RESOP_11_13" xfId="2269" xr:uid="{00000000-0005-0000-0000-0000B6110000}"/>
    <cellStyle name="s_P_L_Ratios_Actualisation provision contrat déficitaire SNCM 2011 V3 30 05 2011_PAO-CAF-RESOP_11_13_Context" xfId="5447" xr:uid="{00000000-0005-0000-0000-0000B7110000}"/>
    <cellStyle name="s_P_L_Ratios_Actualisation provision contrat déficitaire SNCM 2011 V3 30 05 2011_PAO-CAF-RESOP_B13" xfId="2270" xr:uid="{00000000-0005-0000-0000-0000B8110000}"/>
    <cellStyle name="s_P_L_Ratios_Actualisation provision contrat déficitaire SNCM 2011 V3 30 05 2011_PAO-CAF-RESOP_B13_Bridge_Zone_Sud" xfId="2271" xr:uid="{00000000-0005-0000-0000-0000B9110000}"/>
    <cellStyle name="s_P_L_Ratios_Actualisation provision contrat déficitaire SNCM 2011 V3 30 05 2011_PAO-CAF-RESOP_B13_Bridge_Zone_Sud_Context" xfId="5449" xr:uid="{00000000-0005-0000-0000-0000BA110000}"/>
    <cellStyle name="s_P_L_Ratios_Actualisation provision contrat déficitaire SNCM 2011 V3 30 05 2011_PAO-CAF-RESOP_B13_Context" xfId="5448" xr:uid="{00000000-0005-0000-0000-0000BB110000}"/>
    <cellStyle name="s_P_L_Ratios_Actualisation provision contrat déficitaire SNCM 2011 V3 30 05 2011_PAO-CAF-RESOP_B13_focus par entités CAFOP" xfId="2272" xr:uid="{00000000-0005-0000-0000-0000BC110000}"/>
    <cellStyle name="s_P_L_Ratios_Actualisation provision contrat déficitaire SNCM 2011 V3 30 05 2011_PAO-CAF-RESOP_B13_focus par entités CAFOP_Bridge_Zone_Sud" xfId="2273" xr:uid="{00000000-0005-0000-0000-0000BD110000}"/>
    <cellStyle name="s_P_L_Ratios_Actualisation provision contrat déficitaire SNCM 2011 V3 30 05 2011_PAO-CAF-RESOP_B13_focus par entités CAFOP_Bridge_Zone_Sud_Context" xfId="5451" xr:uid="{00000000-0005-0000-0000-0000BE110000}"/>
    <cellStyle name="s_P_L_Ratios_Actualisation provision contrat déficitaire SNCM 2011 V3 30 05 2011_PAO-CAF-RESOP_B13_focus par entités CAFOP_Context" xfId="5450" xr:uid="{00000000-0005-0000-0000-0000BF110000}"/>
    <cellStyle name="s_P_L_Ratios_Actualisation provision contrat déficitaire SNCM 2011 V3 30 05 2011_PAO-CAF-RESOP_B2014" xfId="2274" xr:uid="{00000000-0005-0000-0000-0000C0110000}"/>
    <cellStyle name="s_P_L_Ratios_Actualisation provision contrat déficitaire SNCM 2011 V3 30 05 2011_PAO-CAF-RESOP_B2014_Bridge_Zone_Sud" xfId="2275" xr:uid="{00000000-0005-0000-0000-0000C1110000}"/>
    <cellStyle name="s_P_L_Ratios_Actualisation provision contrat déficitaire SNCM 2011 V3 30 05 2011_PAO-CAF-RESOP_B2014_Bridge_Zone_Sud_Context" xfId="5453" xr:uid="{00000000-0005-0000-0000-0000C2110000}"/>
    <cellStyle name="s_P_L_Ratios_Actualisation provision contrat déficitaire SNCM 2011 V3 30 05 2011_PAO-CAF-RESOP_B2014_Context" xfId="5452" xr:uid="{00000000-0005-0000-0000-0000C3110000}"/>
    <cellStyle name="s_P_L_Ratios_Actualisation provision contrat déficitaire SNCM 2011 V3 30 05 2011_PAO-CAF-RESOP_B2014_v2" xfId="2276" xr:uid="{00000000-0005-0000-0000-0000C4110000}"/>
    <cellStyle name="s_P_L_Ratios_Actualisation provision contrat déficitaire SNCM 2011 V3 30 05 2011_PAO-CAF-RESOP_B2014_v2_Context" xfId="5454" xr:uid="{00000000-0005-0000-0000-0000C5110000}"/>
    <cellStyle name="s_P_L_Ratios_Actualisation provision contrat déficitaire SNCM 2011 V3 30 05 2011_PAO-CAF-RESOP_E2_13" xfId="2277" xr:uid="{00000000-0005-0000-0000-0000C6110000}"/>
    <cellStyle name="s_P_L_Ratios_Actualisation provision contrat déficitaire SNCM 2011 V3 30 05 2011_PAO-CAF-RESOP_E2_13_B14_E2_2210" xfId="2278" xr:uid="{00000000-0005-0000-0000-0000C7110000}"/>
    <cellStyle name="s_P_L_Ratios_Actualisation provision contrat déficitaire SNCM 2011 V3 30 05 2011_PAO-CAF-RESOP_E2_13_B14_E2_2210_Bridge_Zone_Sud" xfId="2279" xr:uid="{00000000-0005-0000-0000-0000C8110000}"/>
    <cellStyle name="s_P_L_Ratios_Actualisation provision contrat déficitaire SNCM 2011 V3 30 05 2011_PAO-CAF-RESOP_E2_13_B14_E2_2210_Bridge_Zone_Sud_Context" xfId="5457" xr:uid="{00000000-0005-0000-0000-0000C9110000}"/>
    <cellStyle name="s_P_L_Ratios_Actualisation provision contrat déficitaire SNCM 2011 V3 30 05 2011_PAO-CAF-RESOP_E2_13_B14_E2_2210_Context" xfId="5456" xr:uid="{00000000-0005-0000-0000-0000CA110000}"/>
    <cellStyle name="s_P_L_Ratios_Actualisation provision contrat déficitaire SNCM 2011 V3 30 05 2011_PAO-CAF-RESOP_E2_13_Bridge_Zone_Sud" xfId="2280" xr:uid="{00000000-0005-0000-0000-0000CB110000}"/>
    <cellStyle name="s_P_L_Ratios_Actualisation provision contrat déficitaire SNCM 2011 V3 30 05 2011_PAO-CAF-RESOP_E2_13_Bridge_Zone_Sud_Context" xfId="5458" xr:uid="{00000000-0005-0000-0000-0000CC110000}"/>
    <cellStyle name="s_P_L_Ratios_Actualisation provision contrat déficitaire SNCM 2011 V3 30 05 2011_PAO-CAF-RESOP_E2_13_Context" xfId="5455" xr:uid="{00000000-0005-0000-0000-0000CD110000}"/>
    <cellStyle name="s_P_L_Ratios_Actualisation provision contrat déficitaire SNCM 2011 V3 30 05 2011_PAO-CAF-RESOP_E2_2013_03_10_19H" xfId="2281" xr:uid="{00000000-0005-0000-0000-0000CE110000}"/>
    <cellStyle name="s_P_L_Ratios_Actualisation provision contrat déficitaire SNCM 2011 V3 30 05 2011_PAO-CAF-RESOP_E2_2013_03_10_19H_Bridge_Zone_Sud" xfId="2282" xr:uid="{00000000-0005-0000-0000-0000CF110000}"/>
    <cellStyle name="s_P_L_Ratios_Actualisation provision contrat déficitaire SNCM 2011 V3 30 05 2011_PAO-CAF-RESOP_E2_2013_03_10_19H_Bridge_Zone_Sud_Context" xfId="5460" xr:uid="{00000000-0005-0000-0000-0000D0110000}"/>
    <cellStyle name="s_P_L_Ratios_Actualisation provision contrat déficitaire SNCM 2011 V3 30 05 2011_PAO-CAF-RESOP_E2_2013_03_10_19H_Context" xfId="5459" xr:uid="{00000000-0005-0000-0000-0000D1110000}"/>
    <cellStyle name="s_P_L_Ratios_Actualisation provision contrat déficitaire SNCM 2011 V3 30 05 2011_PPA" xfId="3393" xr:uid="{00000000-0005-0000-0000-0000D2110000}"/>
    <cellStyle name="s_P_L_Ratios_Actualisation provision contrat déficitaire SNCM 2011 V3 30 05 2011_PPA_Context" xfId="5461" xr:uid="{00000000-0005-0000-0000-0000D3110000}"/>
    <cellStyle name="s_P_L_Ratios_Actualisation provision contrat déficitaire SNCM 2011 V3 30 05 2011_RESOP bef CICE&amp;PPA&amp;RepartHO" xfId="3394" xr:uid="{00000000-0005-0000-0000-0000D4110000}"/>
    <cellStyle name="s_P_L_Ratios_Actualisation provision contrat déficitaire SNCM 2011 V3 30 05 2011_RESOP bef CICE&amp;PPA&amp;RepartHO_Context" xfId="5462" xr:uid="{00000000-0005-0000-0000-0000D5110000}"/>
    <cellStyle name="s_P_L_Ratios_Actualisation provision contrat déficitaire SNCM 2011 V3 30 05 2011_Synthèse_Présentation_conso_retraitée" xfId="2283" xr:uid="{00000000-0005-0000-0000-0000D6110000}"/>
    <cellStyle name="s_P_L_Ratios_Actualisation provision contrat déficitaire SNCM 2011 V3 30 05 2011_Synthèse_Présentation_conso_retraitée_Context" xfId="5463" xr:uid="{00000000-0005-0000-0000-0000D7110000}"/>
    <cellStyle name="s_P_L_Ratios_B" xfId="376" xr:uid="{00000000-0005-0000-0000-0000D8110000}"/>
    <cellStyle name="s_P_L_Ratios_B_Actualisation provision contrat déficitaire SNCM 2010 V Def" xfId="377" xr:uid="{00000000-0005-0000-0000-0000D9110000}"/>
    <cellStyle name="s_P_L_Ratios_B_Actualisation provision contrat déficitaire SNCM 2010 V Def_B14_E2_2210" xfId="2284" xr:uid="{00000000-0005-0000-0000-0000DA110000}"/>
    <cellStyle name="s_P_L_Ratios_B_Actualisation provision contrat déficitaire SNCM 2010 V Def_B14_E2_2210_Bridge_Zone_Sud" xfId="2285" xr:uid="{00000000-0005-0000-0000-0000DB110000}"/>
    <cellStyle name="s_P_L_Ratios_B_Actualisation provision contrat déficitaire SNCM 2010 V Def_B14_E2_2210_Bridge_Zone_Sud_Context" xfId="5467" xr:uid="{00000000-0005-0000-0000-0000DC110000}"/>
    <cellStyle name="s_P_L_Ratios_B_Actualisation provision contrat déficitaire SNCM 2010 V Def_B14_E2_2210_Context" xfId="5466" xr:uid="{00000000-0005-0000-0000-0000DD110000}"/>
    <cellStyle name="s_P_L_Ratios_B_Actualisation provision contrat déficitaire SNCM 2010 V Def_Bridge_Zone_Sud" xfId="2286" xr:uid="{00000000-0005-0000-0000-0000DE110000}"/>
    <cellStyle name="s_P_L_Ratios_B_Actualisation provision contrat déficitaire SNCM 2010 V Def_Bridge_Zone_Sud_Context" xfId="5468" xr:uid="{00000000-0005-0000-0000-0000DF110000}"/>
    <cellStyle name="s_P_L_Ratios_B_Actualisation provision contrat déficitaire SNCM 2010 V Def_CAPEM BY COUNTRY" xfId="3397" xr:uid="{00000000-0005-0000-0000-0000E0110000}"/>
    <cellStyle name="s_P_L_Ratios_B_Actualisation provision contrat déficitaire SNCM 2010 V Def_CAPEM BY COUNTRY_Context" xfId="5469" xr:uid="{00000000-0005-0000-0000-0000E1110000}"/>
    <cellStyle name="s_P_L_Ratios_B_Actualisation provision contrat déficitaire SNCM 2010 V Def_Context" xfId="3768" xr:uid="{00000000-0005-0000-0000-0000E2110000}"/>
    <cellStyle name="s_P_L_Ratios_B_Actualisation provision contrat déficitaire SNCM 2010 V Def_Context_1" xfId="5465" xr:uid="{00000000-0005-0000-0000-0000E3110000}"/>
    <cellStyle name="s_P_L_Ratios_B_Actualisation provision contrat déficitaire SNCM 2010 V Def_Context_Context" xfId="5470" xr:uid="{00000000-0005-0000-0000-0000E4110000}"/>
    <cellStyle name="s_P_L_Ratios_B_Actualisation provision contrat déficitaire SNCM 2010 V Def_Country_Top_Adj" xfId="2904" xr:uid="{00000000-0005-0000-0000-0000E5110000}"/>
    <cellStyle name="s_P_L_Ratios_B_Actualisation provision contrat déficitaire SNCM 2010 V Def_Country_Top_Adj 2020" xfId="3396" xr:uid="{00000000-0005-0000-0000-0000E6110000}"/>
    <cellStyle name="s_P_L_Ratios_B_Actualisation provision contrat déficitaire SNCM 2010 V Def_Cut off 2020-2021" xfId="5471" xr:uid="{00000000-0005-0000-0000-0000E7110000}"/>
    <cellStyle name="s_P_L_Ratios_B_Actualisation provision contrat déficitaire SNCM 2010 V Def_focus par entités CAFOPE2AMF" xfId="2287" xr:uid="{00000000-0005-0000-0000-0000E8110000}"/>
    <cellStyle name="s_P_L_Ratios_B_Actualisation provision contrat déficitaire SNCM 2010 V Def_focus par entités CAFOPE2AMF_Bridge_Zone_Sud" xfId="2288" xr:uid="{00000000-0005-0000-0000-0000E9110000}"/>
    <cellStyle name="s_P_L_Ratios_B_Actualisation provision contrat déficitaire SNCM 2010 V Def_focus par entités CAFOPE2AMF_Bridge_Zone_Sud_Context" xfId="5473" xr:uid="{00000000-0005-0000-0000-0000EA110000}"/>
    <cellStyle name="s_P_L_Ratios_B_Actualisation provision contrat déficitaire SNCM 2010 V Def_focus par entités CAFOPE2AMF_Context" xfId="5472" xr:uid="{00000000-0005-0000-0000-0000EB110000}"/>
    <cellStyle name="s_P_L_Ratios_B_Actualisation provision contrat déficitaire SNCM 2010 V Def_Maquette PLT" xfId="3398" xr:uid="{00000000-0005-0000-0000-0000EC110000}"/>
    <cellStyle name="s_P_L_Ratios_B_Actualisation provision contrat déficitaire SNCM 2010 V Def_Maquette PLT_Context" xfId="5474" xr:uid="{00000000-0005-0000-0000-0000ED110000}"/>
    <cellStyle name="s_P_L_Ratios_B_Actualisation provision contrat déficitaire SNCM 2010 V Def_Output" xfId="3769" xr:uid="{00000000-0005-0000-0000-0000EE110000}"/>
    <cellStyle name="s_P_L_Ratios_B_Actualisation provision contrat déficitaire SNCM 2010 V Def_Output_Context" xfId="5475" xr:uid="{00000000-0005-0000-0000-0000EF110000}"/>
    <cellStyle name="s_P_L_Ratios_B_Actualisation provision contrat déficitaire SNCM 2010 V Def_PAO-CAF-RESOP_04_13_pro_format_variante T1" xfId="2289" xr:uid="{00000000-0005-0000-0000-0000F0110000}"/>
    <cellStyle name="s_P_L_Ratios_B_Actualisation provision contrat déficitaire SNCM 2010 V Def_PAO-CAF-RESOP_04_13_pro_format_variante T1_B14_E2_2210" xfId="2290" xr:uid="{00000000-0005-0000-0000-0000F1110000}"/>
    <cellStyle name="s_P_L_Ratios_B_Actualisation provision contrat déficitaire SNCM 2010 V Def_PAO-CAF-RESOP_04_13_pro_format_variante T1_B14_E2_2210_Bridge_Zone_Sud" xfId="2291" xr:uid="{00000000-0005-0000-0000-0000F2110000}"/>
    <cellStyle name="s_P_L_Ratios_B_Actualisation provision contrat déficitaire SNCM 2010 V Def_PAO-CAF-RESOP_04_13_pro_format_variante T1_B14_E2_2210_Bridge_Zone_Sud_Context" xfId="5478" xr:uid="{00000000-0005-0000-0000-0000F3110000}"/>
    <cellStyle name="s_P_L_Ratios_B_Actualisation provision contrat déficitaire SNCM 2010 V Def_PAO-CAF-RESOP_04_13_pro_format_variante T1_B14_E2_2210_Context" xfId="5477" xr:uid="{00000000-0005-0000-0000-0000F4110000}"/>
    <cellStyle name="s_P_L_Ratios_B_Actualisation provision contrat déficitaire SNCM 2010 V Def_PAO-CAF-RESOP_04_13_pro_format_variante T1_Bridge_Zone_Sud" xfId="2292" xr:uid="{00000000-0005-0000-0000-0000F5110000}"/>
    <cellStyle name="s_P_L_Ratios_B_Actualisation provision contrat déficitaire SNCM 2010 V Def_PAO-CAF-RESOP_04_13_pro_format_variante T1_Bridge_Zone_Sud_Context" xfId="5479" xr:uid="{00000000-0005-0000-0000-0000F6110000}"/>
    <cellStyle name="s_P_L_Ratios_B_Actualisation provision contrat déficitaire SNCM 2010 V Def_PAO-CAF-RESOP_04_13_pro_format_variante T1_Context" xfId="5476" xr:uid="{00000000-0005-0000-0000-0000F7110000}"/>
    <cellStyle name="s_P_L_Ratios_B_Actualisation provision contrat déficitaire SNCM 2010 V Def_PAO-CAF-RESOP_06_13" xfId="2293" xr:uid="{00000000-0005-0000-0000-0000F8110000}"/>
    <cellStyle name="s_P_L_Ratios_B_Actualisation provision contrat déficitaire SNCM 2010 V Def_PAO-CAF-RESOP_06_13_B14_E2_2210" xfId="2294" xr:uid="{00000000-0005-0000-0000-0000F9110000}"/>
    <cellStyle name="s_P_L_Ratios_B_Actualisation provision contrat déficitaire SNCM 2010 V Def_PAO-CAF-RESOP_06_13_B14_E2_2210_Bridge_Zone_Sud" xfId="2295" xr:uid="{00000000-0005-0000-0000-0000FA110000}"/>
    <cellStyle name="s_P_L_Ratios_B_Actualisation provision contrat déficitaire SNCM 2010 V Def_PAO-CAF-RESOP_06_13_B14_E2_2210_Bridge_Zone_Sud_Context" xfId="5482" xr:uid="{00000000-0005-0000-0000-0000FB110000}"/>
    <cellStyle name="s_P_L_Ratios_B_Actualisation provision contrat déficitaire SNCM 2010 V Def_PAO-CAF-RESOP_06_13_B14_E2_2210_Context" xfId="5481" xr:uid="{00000000-0005-0000-0000-0000FC110000}"/>
    <cellStyle name="s_P_L_Ratios_B_Actualisation provision contrat déficitaire SNCM 2010 V Def_PAO-CAF-RESOP_06_13_Bridge_Zone_Sud" xfId="2296" xr:uid="{00000000-0005-0000-0000-0000FD110000}"/>
    <cellStyle name="s_P_L_Ratios_B_Actualisation provision contrat déficitaire SNCM 2010 V Def_PAO-CAF-RESOP_06_13_Bridge_Zone_Sud_Context" xfId="5483" xr:uid="{00000000-0005-0000-0000-0000FE110000}"/>
    <cellStyle name="s_P_L_Ratios_B_Actualisation provision contrat déficitaire SNCM 2010 V Def_PAO-CAF-RESOP_06_13_Context" xfId="5480" xr:uid="{00000000-0005-0000-0000-0000FF110000}"/>
    <cellStyle name="s_P_L_Ratios_B_Actualisation provision contrat déficitaire SNCM 2010 V Def_PAO-CAF-RESOP_08_13" xfId="2297" xr:uid="{00000000-0005-0000-0000-000000120000}"/>
    <cellStyle name="s_P_L_Ratios_B_Actualisation provision contrat déficitaire SNCM 2010 V Def_PAO-CAF-RESOP_08_13_B14_E2_2210" xfId="2298" xr:uid="{00000000-0005-0000-0000-000001120000}"/>
    <cellStyle name="s_P_L_Ratios_B_Actualisation provision contrat déficitaire SNCM 2010 V Def_PAO-CAF-RESOP_08_13_B14_E2_2210_Bridge_Zone_Sud" xfId="2299" xr:uid="{00000000-0005-0000-0000-000002120000}"/>
    <cellStyle name="s_P_L_Ratios_B_Actualisation provision contrat déficitaire SNCM 2010 V Def_PAO-CAF-RESOP_08_13_B14_E2_2210_Bridge_Zone_Sud_Context" xfId="5486" xr:uid="{00000000-0005-0000-0000-000003120000}"/>
    <cellStyle name="s_P_L_Ratios_B_Actualisation provision contrat déficitaire SNCM 2010 V Def_PAO-CAF-RESOP_08_13_B14_E2_2210_Context" xfId="5485" xr:uid="{00000000-0005-0000-0000-000004120000}"/>
    <cellStyle name="s_P_L_Ratios_B_Actualisation provision contrat déficitaire SNCM 2010 V Def_PAO-CAF-RESOP_08_13_Bridge_Zone_Sud" xfId="2300" xr:uid="{00000000-0005-0000-0000-000005120000}"/>
    <cellStyle name="s_P_L_Ratios_B_Actualisation provision contrat déficitaire SNCM 2010 V Def_PAO-CAF-RESOP_08_13_Bridge_Zone_Sud_Context" xfId="5487" xr:uid="{00000000-0005-0000-0000-000006120000}"/>
    <cellStyle name="s_P_L_Ratios_B_Actualisation provision contrat déficitaire SNCM 2010 V Def_PAO-CAF-RESOP_08_13_Context" xfId="5484" xr:uid="{00000000-0005-0000-0000-000007120000}"/>
    <cellStyle name="s_P_L_Ratios_B_Actualisation provision contrat déficitaire SNCM 2010 V Def_PAO-CAF-RESOP_09_13" xfId="2301" xr:uid="{00000000-0005-0000-0000-000008120000}"/>
    <cellStyle name="s_P_L_Ratios_B_Actualisation provision contrat déficitaire SNCM 2010 V Def_PAO-CAF-RESOP_09_13_Bridge_Zone_Sud" xfId="2302" xr:uid="{00000000-0005-0000-0000-000009120000}"/>
    <cellStyle name="s_P_L_Ratios_B_Actualisation provision contrat déficitaire SNCM 2010 V Def_PAO-CAF-RESOP_09_13_Bridge_Zone_Sud_Context" xfId="5489" xr:uid="{00000000-0005-0000-0000-00000A120000}"/>
    <cellStyle name="s_P_L_Ratios_B_Actualisation provision contrat déficitaire SNCM 2010 V Def_PAO-CAF-RESOP_09_13_Context" xfId="5488" xr:uid="{00000000-0005-0000-0000-00000B120000}"/>
    <cellStyle name="s_P_L_Ratios_B_Actualisation provision contrat déficitaire SNCM 2010 V Def_PAO-CAF-RESOP_09_2013_Zone_IDF (version 2)" xfId="2303" xr:uid="{00000000-0005-0000-0000-00000C120000}"/>
    <cellStyle name="s_P_L_Ratios_B_Actualisation provision contrat déficitaire SNCM 2010 V Def_PAO-CAF-RESOP_09_2013_Zone_IDF (version 2)_Context" xfId="5490" xr:uid="{00000000-0005-0000-0000-00000D120000}"/>
    <cellStyle name="s_P_L_Ratios_B_Actualisation provision contrat déficitaire SNCM 2010 V Def_PAO-CAF-RESOP_10_12" xfId="2304" xr:uid="{00000000-0005-0000-0000-00000E120000}"/>
    <cellStyle name="s_P_L_Ratios_B_Actualisation provision contrat déficitaire SNCM 2010 V Def_PAO-CAF-RESOP_10_12_Bridge_Zone_Sud" xfId="2305" xr:uid="{00000000-0005-0000-0000-00000F120000}"/>
    <cellStyle name="s_P_L_Ratios_B_Actualisation provision contrat déficitaire SNCM 2010 V Def_PAO-CAF-RESOP_10_12_Bridge_Zone_Sud_Context" xfId="5492" xr:uid="{00000000-0005-0000-0000-000010120000}"/>
    <cellStyle name="s_P_L_Ratios_B_Actualisation provision contrat déficitaire SNCM 2010 V Def_PAO-CAF-RESOP_10_12_Context" xfId="5491" xr:uid="{00000000-0005-0000-0000-000011120000}"/>
    <cellStyle name="s_P_L_Ratios_B_Actualisation provision contrat déficitaire SNCM 2010 V Def_PAO-CAF-RESOP_10_12_focus par entités CAFOP" xfId="2306" xr:uid="{00000000-0005-0000-0000-000012120000}"/>
    <cellStyle name="s_P_L_Ratios_B_Actualisation provision contrat déficitaire SNCM 2010 V Def_PAO-CAF-RESOP_10_12_focus par entités CAFOP_Bridge_Zone_Sud" xfId="2307" xr:uid="{00000000-0005-0000-0000-000013120000}"/>
    <cellStyle name="s_P_L_Ratios_B_Actualisation provision contrat déficitaire SNCM 2010 V Def_PAO-CAF-RESOP_10_12_focus par entités CAFOP_Bridge_Zone_Sud_Context" xfId="5494" xr:uid="{00000000-0005-0000-0000-000014120000}"/>
    <cellStyle name="s_P_L_Ratios_B_Actualisation provision contrat déficitaire SNCM 2010 V Def_PAO-CAF-RESOP_10_12_focus par entités CAFOP_Context" xfId="5493" xr:uid="{00000000-0005-0000-0000-000015120000}"/>
    <cellStyle name="s_P_L_Ratios_B_Actualisation provision contrat déficitaire SNCM 2010 V Def_PAO-CAF-RESOP_11_13" xfId="2308" xr:uid="{00000000-0005-0000-0000-000016120000}"/>
    <cellStyle name="s_P_L_Ratios_B_Actualisation provision contrat déficitaire SNCM 2010 V Def_PAO-CAF-RESOP_11_13_Context" xfId="5495" xr:uid="{00000000-0005-0000-0000-000017120000}"/>
    <cellStyle name="s_P_L_Ratios_B_Actualisation provision contrat déficitaire SNCM 2010 V Def_PAO-CAF-RESOP_B13" xfId="2309" xr:uid="{00000000-0005-0000-0000-000018120000}"/>
    <cellStyle name="s_P_L_Ratios_B_Actualisation provision contrat déficitaire SNCM 2010 V Def_PAO-CAF-RESOP_B13_Bridge_Zone_Sud" xfId="2310" xr:uid="{00000000-0005-0000-0000-000019120000}"/>
    <cellStyle name="s_P_L_Ratios_B_Actualisation provision contrat déficitaire SNCM 2010 V Def_PAO-CAF-RESOP_B13_Bridge_Zone_Sud_Context" xfId="5497" xr:uid="{00000000-0005-0000-0000-00001A120000}"/>
    <cellStyle name="s_P_L_Ratios_B_Actualisation provision contrat déficitaire SNCM 2010 V Def_PAO-CAF-RESOP_B13_Context" xfId="5496" xr:uid="{00000000-0005-0000-0000-00001B120000}"/>
    <cellStyle name="s_P_L_Ratios_B_Actualisation provision contrat déficitaire SNCM 2010 V Def_PAO-CAF-RESOP_B13_focus par entités CAFOP" xfId="2311" xr:uid="{00000000-0005-0000-0000-00001C120000}"/>
    <cellStyle name="s_P_L_Ratios_B_Actualisation provision contrat déficitaire SNCM 2010 V Def_PAO-CAF-RESOP_B13_focus par entités CAFOP_Bridge_Zone_Sud" xfId="2312" xr:uid="{00000000-0005-0000-0000-00001D120000}"/>
    <cellStyle name="s_P_L_Ratios_B_Actualisation provision contrat déficitaire SNCM 2010 V Def_PAO-CAF-RESOP_B13_focus par entités CAFOP_Bridge_Zone_Sud_Context" xfId="5499" xr:uid="{00000000-0005-0000-0000-00001E120000}"/>
    <cellStyle name="s_P_L_Ratios_B_Actualisation provision contrat déficitaire SNCM 2010 V Def_PAO-CAF-RESOP_B13_focus par entités CAFOP_Context" xfId="5498" xr:uid="{00000000-0005-0000-0000-00001F120000}"/>
    <cellStyle name="s_P_L_Ratios_B_Actualisation provision contrat déficitaire SNCM 2010 V Def_PAO-CAF-RESOP_B2014" xfId="2313" xr:uid="{00000000-0005-0000-0000-000020120000}"/>
    <cellStyle name="s_P_L_Ratios_B_Actualisation provision contrat déficitaire SNCM 2010 V Def_PAO-CAF-RESOP_B2014_Bridge_Zone_Sud" xfId="2314" xr:uid="{00000000-0005-0000-0000-000021120000}"/>
    <cellStyle name="s_P_L_Ratios_B_Actualisation provision contrat déficitaire SNCM 2010 V Def_PAO-CAF-RESOP_B2014_Bridge_Zone_Sud_Context" xfId="5501" xr:uid="{00000000-0005-0000-0000-000022120000}"/>
    <cellStyle name="s_P_L_Ratios_B_Actualisation provision contrat déficitaire SNCM 2010 V Def_PAO-CAF-RESOP_B2014_Context" xfId="5500" xr:uid="{00000000-0005-0000-0000-000023120000}"/>
    <cellStyle name="s_P_L_Ratios_B_Actualisation provision contrat déficitaire SNCM 2010 V Def_PAO-CAF-RESOP_B2014_v2" xfId="2315" xr:uid="{00000000-0005-0000-0000-000024120000}"/>
    <cellStyle name="s_P_L_Ratios_B_Actualisation provision contrat déficitaire SNCM 2010 V Def_PAO-CAF-RESOP_B2014_v2_Context" xfId="5502" xr:uid="{00000000-0005-0000-0000-000025120000}"/>
    <cellStyle name="s_P_L_Ratios_B_Actualisation provision contrat déficitaire SNCM 2010 V Def_PAO-CAF-RESOP_E2_13" xfId="2316" xr:uid="{00000000-0005-0000-0000-000026120000}"/>
    <cellStyle name="s_P_L_Ratios_B_Actualisation provision contrat déficitaire SNCM 2010 V Def_PAO-CAF-RESOP_E2_13_B14_E2_2210" xfId="2317" xr:uid="{00000000-0005-0000-0000-000027120000}"/>
    <cellStyle name="s_P_L_Ratios_B_Actualisation provision contrat déficitaire SNCM 2010 V Def_PAO-CAF-RESOP_E2_13_B14_E2_2210_Bridge_Zone_Sud" xfId="2318" xr:uid="{00000000-0005-0000-0000-000028120000}"/>
    <cellStyle name="s_P_L_Ratios_B_Actualisation provision contrat déficitaire SNCM 2010 V Def_PAO-CAF-RESOP_E2_13_B14_E2_2210_Bridge_Zone_Sud_Context" xfId="5505" xr:uid="{00000000-0005-0000-0000-000029120000}"/>
    <cellStyle name="s_P_L_Ratios_B_Actualisation provision contrat déficitaire SNCM 2010 V Def_PAO-CAF-RESOP_E2_13_B14_E2_2210_Context" xfId="5504" xr:uid="{00000000-0005-0000-0000-00002A120000}"/>
    <cellStyle name="s_P_L_Ratios_B_Actualisation provision contrat déficitaire SNCM 2010 V Def_PAO-CAF-RESOP_E2_13_Bridge_Zone_Sud" xfId="2319" xr:uid="{00000000-0005-0000-0000-00002B120000}"/>
    <cellStyle name="s_P_L_Ratios_B_Actualisation provision contrat déficitaire SNCM 2010 V Def_PAO-CAF-RESOP_E2_13_Bridge_Zone_Sud_Context" xfId="5506" xr:uid="{00000000-0005-0000-0000-00002C120000}"/>
    <cellStyle name="s_P_L_Ratios_B_Actualisation provision contrat déficitaire SNCM 2010 V Def_PAO-CAF-RESOP_E2_13_Context" xfId="5503" xr:uid="{00000000-0005-0000-0000-00002D120000}"/>
    <cellStyle name="s_P_L_Ratios_B_Actualisation provision contrat déficitaire SNCM 2010 V Def_PAO-CAF-RESOP_E2_2013_03_10_19H" xfId="2320" xr:uid="{00000000-0005-0000-0000-00002E120000}"/>
    <cellStyle name="s_P_L_Ratios_B_Actualisation provision contrat déficitaire SNCM 2010 V Def_PAO-CAF-RESOP_E2_2013_03_10_19H_Bridge_Zone_Sud" xfId="2321" xr:uid="{00000000-0005-0000-0000-00002F120000}"/>
    <cellStyle name="s_P_L_Ratios_B_Actualisation provision contrat déficitaire SNCM 2010 V Def_PAO-CAF-RESOP_E2_2013_03_10_19H_Bridge_Zone_Sud_Context" xfId="5508" xr:uid="{00000000-0005-0000-0000-000030120000}"/>
    <cellStyle name="s_P_L_Ratios_B_Actualisation provision contrat déficitaire SNCM 2010 V Def_PAO-CAF-RESOP_E2_2013_03_10_19H_Context" xfId="5507" xr:uid="{00000000-0005-0000-0000-000031120000}"/>
    <cellStyle name="s_P_L_Ratios_B_Actualisation provision contrat déficitaire SNCM 2010 V Def_PPA" xfId="3399" xr:uid="{00000000-0005-0000-0000-000032120000}"/>
    <cellStyle name="s_P_L_Ratios_B_Actualisation provision contrat déficitaire SNCM 2010 V Def_PPA_Context" xfId="5509" xr:uid="{00000000-0005-0000-0000-000033120000}"/>
    <cellStyle name="s_P_L_Ratios_B_Actualisation provision contrat déficitaire SNCM 2010 V Def_RESOP bef CICE&amp;PPA&amp;RepartHO" xfId="3400" xr:uid="{00000000-0005-0000-0000-000034120000}"/>
    <cellStyle name="s_P_L_Ratios_B_Actualisation provision contrat déficitaire SNCM 2010 V Def_RESOP bef CICE&amp;PPA&amp;RepartHO_Context" xfId="5510" xr:uid="{00000000-0005-0000-0000-000035120000}"/>
    <cellStyle name="s_P_L_Ratios_B_Actualisation provision contrat déficitaire SNCM 2010 V Def_Synthèse_Présentation_conso_retraitée" xfId="2322" xr:uid="{00000000-0005-0000-0000-000036120000}"/>
    <cellStyle name="s_P_L_Ratios_B_Actualisation provision contrat déficitaire SNCM 2010 V Def_Synthèse_Présentation_conso_retraitée_Context" xfId="5511" xr:uid="{00000000-0005-0000-0000-000037120000}"/>
    <cellStyle name="s_P_L_Ratios_B_Actualisation provision contrat déficitaire SNCM 2011 V3 30 05 2011" xfId="378" xr:uid="{00000000-0005-0000-0000-000038120000}"/>
    <cellStyle name="s_P_L_Ratios_B_Actualisation provision contrat déficitaire SNCM 2011 V3 30 05 2011_B14_E2_2210" xfId="2323" xr:uid="{00000000-0005-0000-0000-000039120000}"/>
    <cellStyle name="s_P_L_Ratios_B_Actualisation provision contrat déficitaire SNCM 2011 V3 30 05 2011_B14_E2_2210_Bridge_Zone_Sud" xfId="2324" xr:uid="{00000000-0005-0000-0000-00003A120000}"/>
    <cellStyle name="s_P_L_Ratios_B_Actualisation provision contrat déficitaire SNCM 2011 V3 30 05 2011_B14_E2_2210_Bridge_Zone_Sud_Context" xfId="5514" xr:uid="{00000000-0005-0000-0000-00003B120000}"/>
    <cellStyle name="s_P_L_Ratios_B_Actualisation provision contrat déficitaire SNCM 2011 V3 30 05 2011_B14_E2_2210_Context" xfId="5513" xr:uid="{00000000-0005-0000-0000-00003C120000}"/>
    <cellStyle name="s_P_L_Ratios_B_Actualisation provision contrat déficitaire SNCM 2011 V3 30 05 2011_Bridge_Zone_Sud" xfId="2325" xr:uid="{00000000-0005-0000-0000-00003D120000}"/>
    <cellStyle name="s_P_L_Ratios_B_Actualisation provision contrat déficitaire SNCM 2011 V3 30 05 2011_Bridge_Zone_Sud_Context" xfId="5515" xr:uid="{00000000-0005-0000-0000-00003E120000}"/>
    <cellStyle name="s_P_L_Ratios_B_Actualisation provision contrat déficitaire SNCM 2011 V3 30 05 2011_CAPEM BY COUNTRY" xfId="3402" xr:uid="{00000000-0005-0000-0000-00003F120000}"/>
    <cellStyle name="s_P_L_Ratios_B_Actualisation provision contrat déficitaire SNCM 2011 V3 30 05 2011_CAPEM BY COUNTRY_Context" xfId="5516" xr:uid="{00000000-0005-0000-0000-000040120000}"/>
    <cellStyle name="s_P_L_Ratios_B_Actualisation provision contrat déficitaire SNCM 2011 V3 30 05 2011_Context" xfId="3770" xr:uid="{00000000-0005-0000-0000-000041120000}"/>
    <cellStyle name="s_P_L_Ratios_B_Actualisation provision contrat déficitaire SNCM 2011 V3 30 05 2011_Context_1" xfId="5512" xr:uid="{00000000-0005-0000-0000-000042120000}"/>
    <cellStyle name="s_P_L_Ratios_B_Actualisation provision contrat déficitaire SNCM 2011 V3 30 05 2011_Context_Context" xfId="5517" xr:uid="{00000000-0005-0000-0000-000043120000}"/>
    <cellStyle name="s_P_L_Ratios_B_Actualisation provision contrat déficitaire SNCM 2011 V3 30 05 2011_Country_Top_Adj" xfId="2905" xr:uid="{00000000-0005-0000-0000-000044120000}"/>
    <cellStyle name="s_P_L_Ratios_B_Actualisation provision contrat déficitaire SNCM 2011 V3 30 05 2011_Country_Top_Adj 2020" xfId="3401" xr:uid="{00000000-0005-0000-0000-000045120000}"/>
    <cellStyle name="s_P_L_Ratios_B_Actualisation provision contrat déficitaire SNCM 2011 V3 30 05 2011_Cut off 2020-2021" xfId="5518" xr:uid="{00000000-0005-0000-0000-000046120000}"/>
    <cellStyle name="s_P_L_Ratios_B_Actualisation provision contrat déficitaire SNCM 2011 V3 30 05 2011_focus par entités CAFOPE2AMF" xfId="2326" xr:uid="{00000000-0005-0000-0000-000047120000}"/>
    <cellStyle name="s_P_L_Ratios_B_Actualisation provision contrat déficitaire SNCM 2011 V3 30 05 2011_focus par entités CAFOPE2AMF_Bridge_Zone_Sud" xfId="2327" xr:uid="{00000000-0005-0000-0000-000048120000}"/>
    <cellStyle name="s_P_L_Ratios_B_Actualisation provision contrat déficitaire SNCM 2011 V3 30 05 2011_focus par entités CAFOPE2AMF_Bridge_Zone_Sud_Context" xfId="5520" xr:uid="{00000000-0005-0000-0000-000049120000}"/>
    <cellStyle name="s_P_L_Ratios_B_Actualisation provision contrat déficitaire SNCM 2011 V3 30 05 2011_focus par entités CAFOPE2AMF_Context" xfId="5519" xr:uid="{00000000-0005-0000-0000-00004A120000}"/>
    <cellStyle name="s_P_L_Ratios_B_Actualisation provision contrat déficitaire SNCM 2011 V3 30 05 2011_Maquette PLT" xfId="3403" xr:uid="{00000000-0005-0000-0000-00004B120000}"/>
    <cellStyle name="s_P_L_Ratios_B_Actualisation provision contrat déficitaire SNCM 2011 V3 30 05 2011_Maquette PLT_Context" xfId="5521" xr:uid="{00000000-0005-0000-0000-00004C120000}"/>
    <cellStyle name="s_P_L_Ratios_B_Actualisation provision contrat déficitaire SNCM 2011 V3 30 05 2011_Output" xfId="3771" xr:uid="{00000000-0005-0000-0000-00004D120000}"/>
    <cellStyle name="s_P_L_Ratios_B_Actualisation provision contrat déficitaire SNCM 2011 V3 30 05 2011_Output_Context" xfId="5522" xr:uid="{00000000-0005-0000-0000-00004E120000}"/>
    <cellStyle name="s_P_L_Ratios_B_Actualisation provision contrat déficitaire SNCM 2011 V3 30 05 2011_PAO-CAF-RESOP_04_13_pro_format_variante T1" xfId="2328" xr:uid="{00000000-0005-0000-0000-00004F120000}"/>
    <cellStyle name="s_P_L_Ratios_B_Actualisation provision contrat déficitaire SNCM 2011 V3 30 05 2011_PAO-CAF-RESOP_04_13_pro_format_variante T1_B14_E2_2210" xfId="2329" xr:uid="{00000000-0005-0000-0000-000050120000}"/>
    <cellStyle name="s_P_L_Ratios_B_Actualisation provision contrat déficitaire SNCM 2011 V3 30 05 2011_PAO-CAF-RESOP_04_13_pro_format_variante T1_B14_E2_2210_Bridge_Zone_Sud" xfId="2330" xr:uid="{00000000-0005-0000-0000-000051120000}"/>
    <cellStyle name="s_P_L_Ratios_B_Actualisation provision contrat déficitaire SNCM 2011 V3 30 05 2011_PAO-CAF-RESOP_04_13_pro_format_variante T1_B14_E2_2210_Bridge_Zone_Sud_Context" xfId="5525" xr:uid="{00000000-0005-0000-0000-000052120000}"/>
    <cellStyle name="s_P_L_Ratios_B_Actualisation provision contrat déficitaire SNCM 2011 V3 30 05 2011_PAO-CAF-RESOP_04_13_pro_format_variante T1_B14_E2_2210_Context" xfId="5524" xr:uid="{00000000-0005-0000-0000-000053120000}"/>
    <cellStyle name="s_P_L_Ratios_B_Actualisation provision contrat déficitaire SNCM 2011 V3 30 05 2011_PAO-CAF-RESOP_04_13_pro_format_variante T1_Bridge_Zone_Sud" xfId="2331" xr:uid="{00000000-0005-0000-0000-000054120000}"/>
    <cellStyle name="s_P_L_Ratios_B_Actualisation provision contrat déficitaire SNCM 2011 V3 30 05 2011_PAO-CAF-RESOP_04_13_pro_format_variante T1_Bridge_Zone_Sud_Context" xfId="5526" xr:uid="{00000000-0005-0000-0000-000055120000}"/>
    <cellStyle name="s_P_L_Ratios_B_Actualisation provision contrat déficitaire SNCM 2011 V3 30 05 2011_PAO-CAF-RESOP_04_13_pro_format_variante T1_Context" xfId="5523" xr:uid="{00000000-0005-0000-0000-000056120000}"/>
    <cellStyle name="s_P_L_Ratios_B_Actualisation provision contrat déficitaire SNCM 2011 V3 30 05 2011_PAO-CAF-RESOP_06_13" xfId="2332" xr:uid="{00000000-0005-0000-0000-000057120000}"/>
    <cellStyle name="s_P_L_Ratios_B_Actualisation provision contrat déficitaire SNCM 2011 V3 30 05 2011_PAO-CAF-RESOP_06_13_B14_E2_2210" xfId="2333" xr:uid="{00000000-0005-0000-0000-000058120000}"/>
    <cellStyle name="s_P_L_Ratios_B_Actualisation provision contrat déficitaire SNCM 2011 V3 30 05 2011_PAO-CAF-RESOP_06_13_B14_E2_2210_Bridge_Zone_Sud" xfId="2334" xr:uid="{00000000-0005-0000-0000-000059120000}"/>
    <cellStyle name="s_P_L_Ratios_B_Actualisation provision contrat déficitaire SNCM 2011 V3 30 05 2011_PAO-CAF-RESOP_06_13_B14_E2_2210_Bridge_Zone_Sud_Context" xfId="5529" xr:uid="{00000000-0005-0000-0000-00005A120000}"/>
    <cellStyle name="s_P_L_Ratios_B_Actualisation provision contrat déficitaire SNCM 2011 V3 30 05 2011_PAO-CAF-RESOP_06_13_B14_E2_2210_Context" xfId="5528" xr:uid="{00000000-0005-0000-0000-00005B120000}"/>
    <cellStyle name="s_P_L_Ratios_B_Actualisation provision contrat déficitaire SNCM 2011 V3 30 05 2011_PAO-CAF-RESOP_06_13_Bridge_Zone_Sud" xfId="2335" xr:uid="{00000000-0005-0000-0000-00005C120000}"/>
    <cellStyle name="s_P_L_Ratios_B_Actualisation provision contrat déficitaire SNCM 2011 V3 30 05 2011_PAO-CAF-RESOP_06_13_Bridge_Zone_Sud_Context" xfId="5530" xr:uid="{00000000-0005-0000-0000-00005D120000}"/>
    <cellStyle name="s_P_L_Ratios_B_Actualisation provision contrat déficitaire SNCM 2011 V3 30 05 2011_PAO-CAF-RESOP_06_13_Context" xfId="5527" xr:uid="{00000000-0005-0000-0000-00005E120000}"/>
    <cellStyle name="s_P_L_Ratios_B_Actualisation provision contrat déficitaire SNCM 2011 V3 30 05 2011_PAO-CAF-RESOP_08_13" xfId="2336" xr:uid="{00000000-0005-0000-0000-00005F120000}"/>
    <cellStyle name="s_P_L_Ratios_B_Actualisation provision contrat déficitaire SNCM 2011 V3 30 05 2011_PAO-CAF-RESOP_08_13_B14_E2_2210" xfId="2337" xr:uid="{00000000-0005-0000-0000-000060120000}"/>
    <cellStyle name="s_P_L_Ratios_B_Actualisation provision contrat déficitaire SNCM 2011 V3 30 05 2011_PAO-CAF-RESOP_08_13_B14_E2_2210_Bridge_Zone_Sud" xfId="2338" xr:uid="{00000000-0005-0000-0000-000061120000}"/>
    <cellStyle name="s_P_L_Ratios_B_Actualisation provision contrat déficitaire SNCM 2011 V3 30 05 2011_PAO-CAF-RESOP_08_13_B14_E2_2210_Bridge_Zone_Sud_Context" xfId="5533" xr:uid="{00000000-0005-0000-0000-000062120000}"/>
    <cellStyle name="s_P_L_Ratios_B_Actualisation provision contrat déficitaire SNCM 2011 V3 30 05 2011_PAO-CAF-RESOP_08_13_B14_E2_2210_Context" xfId="5532" xr:uid="{00000000-0005-0000-0000-000063120000}"/>
    <cellStyle name="s_P_L_Ratios_B_Actualisation provision contrat déficitaire SNCM 2011 V3 30 05 2011_PAO-CAF-RESOP_08_13_Bridge_Zone_Sud" xfId="2339" xr:uid="{00000000-0005-0000-0000-000064120000}"/>
    <cellStyle name="s_P_L_Ratios_B_Actualisation provision contrat déficitaire SNCM 2011 V3 30 05 2011_PAO-CAF-RESOP_08_13_Bridge_Zone_Sud_Context" xfId="5534" xr:uid="{00000000-0005-0000-0000-000065120000}"/>
    <cellStyle name="s_P_L_Ratios_B_Actualisation provision contrat déficitaire SNCM 2011 V3 30 05 2011_PAO-CAF-RESOP_08_13_Context" xfId="5531" xr:uid="{00000000-0005-0000-0000-000066120000}"/>
    <cellStyle name="s_P_L_Ratios_B_Actualisation provision contrat déficitaire SNCM 2011 V3 30 05 2011_PAO-CAF-RESOP_09_13" xfId="2340" xr:uid="{00000000-0005-0000-0000-000067120000}"/>
    <cellStyle name="s_P_L_Ratios_B_Actualisation provision contrat déficitaire SNCM 2011 V3 30 05 2011_PAO-CAF-RESOP_09_13_Bridge_Zone_Sud" xfId="2341" xr:uid="{00000000-0005-0000-0000-000068120000}"/>
    <cellStyle name="s_P_L_Ratios_B_Actualisation provision contrat déficitaire SNCM 2011 V3 30 05 2011_PAO-CAF-RESOP_09_13_Bridge_Zone_Sud_Context" xfId="5536" xr:uid="{00000000-0005-0000-0000-000069120000}"/>
    <cellStyle name="s_P_L_Ratios_B_Actualisation provision contrat déficitaire SNCM 2011 V3 30 05 2011_PAO-CAF-RESOP_09_13_Context" xfId="5535" xr:uid="{00000000-0005-0000-0000-00006A120000}"/>
    <cellStyle name="s_P_L_Ratios_B_Actualisation provision contrat déficitaire SNCM 2011 V3 30 05 2011_PAO-CAF-RESOP_09_2013_Zone_IDF (version 2)" xfId="2342" xr:uid="{00000000-0005-0000-0000-00006B120000}"/>
    <cellStyle name="s_P_L_Ratios_B_Actualisation provision contrat déficitaire SNCM 2011 V3 30 05 2011_PAO-CAF-RESOP_09_2013_Zone_IDF (version 2)_Context" xfId="5537" xr:uid="{00000000-0005-0000-0000-00006C120000}"/>
    <cellStyle name="s_P_L_Ratios_B_Actualisation provision contrat déficitaire SNCM 2011 V3 30 05 2011_PAO-CAF-RESOP_10_12" xfId="2343" xr:uid="{00000000-0005-0000-0000-00006D120000}"/>
    <cellStyle name="s_P_L_Ratios_B_Actualisation provision contrat déficitaire SNCM 2011 V3 30 05 2011_PAO-CAF-RESOP_10_12_Bridge_Zone_Sud" xfId="2344" xr:uid="{00000000-0005-0000-0000-00006E120000}"/>
    <cellStyle name="s_P_L_Ratios_B_Actualisation provision contrat déficitaire SNCM 2011 V3 30 05 2011_PAO-CAF-RESOP_10_12_Bridge_Zone_Sud_Context" xfId="5539" xr:uid="{00000000-0005-0000-0000-00006F120000}"/>
    <cellStyle name="s_P_L_Ratios_B_Actualisation provision contrat déficitaire SNCM 2011 V3 30 05 2011_PAO-CAF-RESOP_10_12_Context" xfId="5538" xr:uid="{00000000-0005-0000-0000-000070120000}"/>
    <cellStyle name="s_P_L_Ratios_B_Actualisation provision contrat déficitaire SNCM 2011 V3 30 05 2011_PAO-CAF-RESOP_10_12_focus par entités CAFOP" xfId="2345" xr:uid="{00000000-0005-0000-0000-000071120000}"/>
    <cellStyle name="s_P_L_Ratios_B_Actualisation provision contrat déficitaire SNCM 2011 V3 30 05 2011_PAO-CAF-RESOP_10_12_focus par entités CAFOP_Bridge_Zone_Sud" xfId="2346" xr:uid="{00000000-0005-0000-0000-000072120000}"/>
    <cellStyle name="s_P_L_Ratios_B_Actualisation provision contrat déficitaire SNCM 2011 V3 30 05 2011_PAO-CAF-RESOP_10_12_focus par entités CAFOP_Bridge_Zone_Sud_Context" xfId="5541" xr:uid="{00000000-0005-0000-0000-000073120000}"/>
    <cellStyle name="s_P_L_Ratios_B_Actualisation provision contrat déficitaire SNCM 2011 V3 30 05 2011_PAO-CAF-RESOP_10_12_focus par entités CAFOP_Context" xfId="5540" xr:uid="{00000000-0005-0000-0000-000074120000}"/>
    <cellStyle name="s_P_L_Ratios_B_Actualisation provision contrat déficitaire SNCM 2011 V3 30 05 2011_PAO-CAF-RESOP_11_13" xfId="2347" xr:uid="{00000000-0005-0000-0000-000075120000}"/>
    <cellStyle name="s_P_L_Ratios_B_Actualisation provision contrat déficitaire SNCM 2011 V3 30 05 2011_PAO-CAF-RESOP_11_13_Context" xfId="5542" xr:uid="{00000000-0005-0000-0000-000076120000}"/>
    <cellStyle name="s_P_L_Ratios_B_Actualisation provision contrat déficitaire SNCM 2011 V3 30 05 2011_PAO-CAF-RESOP_B13" xfId="2348" xr:uid="{00000000-0005-0000-0000-000077120000}"/>
    <cellStyle name="s_P_L_Ratios_B_Actualisation provision contrat déficitaire SNCM 2011 V3 30 05 2011_PAO-CAF-RESOP_B13_Bridge_Zone_Sud" xfId="2349" xr:uid="{00000000-0005-0000-0000-000078120000}"/>
    <cellStyle name="s_P_L_Ratios_B_Actualisation provision contrat déficitaire SNCM 2011 V3 30 05 2011_PAO-CAF-RESOP_B13_Bridge_Zone_Sud_Context" xfId="5544" xr:uid="{00000000-0005-0000-0000-000079120000}"/>
    <cellStyle name="s_P_L_Ratios_B_Actualisation provision contrat déficitaire SNCM 2011 V3 30 05 2011_PAO-CAF-RESOP_B13_Context" xfId="5543" xr:uid="{00000000-0005-0000-0000-00007A120000}"/>
    <cellStyle name="s_P_L_Ratios_B_Actualisation provision contrat déficitaire SNCM 2011 V3 30 05 2011_PAO-CAF-RESOP_B13_focus par entités CAFOP" xfId="2350" xr:uid="{00000000-0005-0000-0000-00007B120000}"/>
    <cellStyle name="s_P_L_Ratios_B_Actualisation provision contrat déficitaire SNCM 2011 V3 30 05 2011_PAO-CAF-RESOP_B13_focus par entités CAFOP_Bridge_Zone_Sud" xfId="2351" xr:uid="{00000000-0005-0000-0000-00007C120000}"/>
    <cellStyle name="s_P_L_Ratios_B_Actualisation provision contrat déficitaire SNCM 2011 V3 30 05 2011_PAO-CAF-RESOP_B13_focus par entités CAFOP_Bridge_Zone_Sud_Context" xfId="5546" xr:uid="{00000000-0005-0000-0000-00007D120000}"/>
    <cellStyle name="s_P_L_Ratios_B_Actualisation provision contrat déficitaire SNCM 2011 V3 30 05 2011_PAO-CAF-RESOP_B13_focus par entités CAFOP_Context" xfId="5545" xr:uid="{00000000-0005-0000-0000-00007E120000}"/>
    <cellStyle name="s_P_L_Ratios_B_Actualisation provision contrat déficitaire SNCM 2011 V3 30 05 2011_PAO-CAF-RESOP_B2014" xfId="2352" xr:uid="{00000000-0005-0000-0000-00007F120000}"/>
    <cellStyle name="s_P_L_Ratios_B_Actualisation provision contrat déficitaire SNCM 2011 V3 30 05 2011_PAO-CAF-RESOP_B2014_Bridge_Zone_Sud" xfId="2353" xr:uid="{00000000-0005-0000-0000-000080120000}"/>
    <cellStyle name="s_P_L_Ratios_B_Actualisation provision contrat déficitaire SNCM 2011 V3 30 05 2011_PAO-CAF-RESOP_B2014_Bridge_Zone_Sud_Context" xfId="5548" xr:uid="{00000000-0005-0000-0000-000081120000}"/>
    <cellStyle name="s_P_L_Ratios_B_Actualisation provision contrat déficitaire SNCM 2011 V3 30 05 2011_PAO-CAF-RESOP_B2014_Context" xfId="5547" xr:uid="{00000000-0005-0000-0000-000082120000}"/>
    <cellStyle name="s_P_L_Ratios_B_Actualisation provision contrat déficitaire SNCM 2011 V3 30 05 2011_PAO-CAF-RESOP_B2014_v2" xfId="2354" xr:uid="{00000000-0005-0000-0000-000083120000}"/>
    <cellStyle name="s_P_L_Ratios_B_Actualisation provision contrat déficitaire SNCM 2011 V3 30 05 2011_PAO-CAF-RESOP_B2014_v2_Context" xfId="5549" xr:uid="{00000000-0005-0000-0000-000084120000}"/>
    <cellStyle name="s_P_L_Ratios_B_Actualisation provision contrat déficitaire SNCM 2011 V3 30 05 2011_PAO-CAF-RESOP_E2_13" xfId="2355" xr:uid="{00000000-0005-0000-0000-000085120000}"/>
    <cellStyle name="s_P_L_Ratios_B_Actualisation provision contrat déficitaire SNCM 2011 V3 30 05 2011_PAO-CAF-RESOP_E2_13_B14_E2_2210" xfId="2356" xr:uid="{00000000-0005-0000-0000-000086120000}"/>
    <cellStyle name="s_P_L_Ratios_B_Actualisation provision contrat déficitaire SNCM 2011 V3 30 05 2011_PAO-CAF-RESOP_E2_13_B14_E2_2210_Bridge_Zone_Sud" xfId="2357" xr:uid="{00000000-0005-0000-0000-000087120000}"/>
    <cellStyle name="s_P_L_Ratios_B_Actualisation provision contrat déficitaire SNCM 2011 V3 30 05 2011_PAO-CAF-RESOP_E2_13_B14_E2_2210_Bridge_Zone_Sud_Context" xfId="5552" xr:uid="{00000000-0005-0000-0000-000088120000}"/>
    <cellStyle name="s_P_L_Ratios_B_Actualisation provision contrat déficitaire SNCM 2011 V3 30 05 2011_PAO-CAF-RESOP_E2_13_B14_E2_2210_Context" xfId="5551" xr:uid="{00000000-0005-0000-0000-000089120000}"/>
    <cellStyle name="s_P_L_Ratios_B_Actualisation provision contrat déficitaire SNCM 2011 V3 30 05 2011_PAO-CAF-RESOP_E2_13_Bridge_Zone_Sud" xfId="2358" xr:uid="{00000000-0005-0000-0000-00008A120000}"/>
    <cellStyle name="s_P_L_Ratios_B_Actualisation provision contrat déficitaire SNCM 2011 V3 30 05 2011_PAO-CAF-RESOP_E2_13_Bridge_Zone_Sud_Context" xfId="5553" xr:uid="{00000000-0005-0000-0000-00008B120000}"/>
    <cellStyle name="s_P_L_Ratios_B_Actualisation provision contrat déficitaire SNCM 2011 V3 30 05 2011_PAO-CAF-RESOP_E2_13_Context" xfId="5550" xr:uid="{00000000-0005-0000-0000-00008C120000}"/>
    <cellStyle name="s_P_L_Ratios_B_Actualisation provision contrat déficitaire SNCM 2011 V3 30 05 2011_PAO-CAF-RESOP_E2_2013_03_10_19H" xfId="2359" xr:uid="{00000000-0005-0000-0000-00008D120000}"/>
    <cellStyle name="s_P_L_Ratios_B_Actualisation provision contrat déficitaire SNCM 2011 V3 30 05 2011_PAO-CAF-RESOP_E2_2013_03_10_19H_Bridge_Zone_Sud" xfId="2360" xr:uid="{00000000-0005-0000-0000-00008E120000}"/>
    <cellStyle name="s_P_L_Ratios_B_Actualisation provision contrat déficitaire SNCM 2011 V3 30 05 2011_PAO-CAF-RESOP_E2_2013_03_10_19H_Bridge_Zone_Sud_Context" xfId="5555" xr:uid="{00000000-0005-0000-0000-00008F120000}"/>
    <cellStyle name="s_P_L_Ratios_B_Actualisation provision contrat déficitaire SNCM 2011 V3 30 05 2011_PAO-CAF-RESOP_E2_2013_03_10_19H_Context" xfId="5554" xr:uid="{00000000-0005-0000-0000-000090120000}"/>
    <cellStyle name="s_P_L_Ratios_B_Actualisation provision contrat déficitaire SNCM 2011 V3 30 05 2011_PPA" xfId="3404" xr:uid="{00000000-0005-0000-0000-000091120000}"/>
    <cellStyle name="s_P_L_Ratios_B_Actualisation provision contrat déficitaire SNCM 2011 V3 30 05 2011_PPA_Context" xfId="5556" xr:uid="{00000000-0005-0000-0000-000092120000}"/>
    <cellStyle name="s_P_L_Ratios_B_Actualisation provision contrat déficitaire SNCM 2011 V3 30 05 2011_RESOP bef CICE&amp;PPA&amp;RepartHO" xfId="3405" xr:uid="{00000000-0005-0000-0000-000093120000}"/>
    <cellStyle name="s_P_L_Ratios_B_Actualisation provision contrat déficitaire SNCM 2011 V3 30 05 2011_RESOP bef CICE&amp;PPA&amp;RepartHO_Context" xfId="5557" xr:uid="{00000000-0005-0000-0000-000094120000}"/>
    <cellStyle name="s_P_L_Ratios_B_Actualisation provision contrat déficitaire SNCM 2011 V3 30 05 2011_Synthèse_Présentation_conso_retraitée" xfId="2361" xr:uid="{00000000-0005-0000-0000-000095120000}"/>
    <cellStyle name="s_P_L_Ratios_B_Actualisation provision contrat déficitaire SNCM 2011 V3 30 05 2011_Synthèse_Présentation_conso_retraitée_Context" xfId="5558" xr:uid="{00000000-0005-0000-0000-000096120000}"/>
    <cellStyle name="s_P_L_Ratios_B_B14_E2_2210" xfId="2362" xr:uid="{00000000-0005-0000-0000-000097120000}"/>
    <cellStyle name="s_P_L_Ratios_B_B14_E2_2210_Bridge_Zone_Sud" xfId="2363" xr:uid="{00000000-0005-0000-0000-000098120000}"/>
    <cellStyle name="s_P_L_Ratios_B_B14_E2_2210_Bridge_Zone_Sud_Context" xfId="5560" xr:uid="{00000000-0005-0000-0000-000099120000}"/>
    <cellStyle name="s_P_L_Ratios_B_B14_E2_2210_Context" xfId="5559" xr:uid="{00000000-0005-0000-0000-00009A120000}"/>
    <cellStyle name="s_P_L_Ratios_B_BFR_TD_2014.02" xfId="2364" xr:uid="{00000000-0005-0000-0000-00009B120000}"/>
    <cellStyle name="s_P_L_Ratios_B_BFR_TD_2014.02_Context" xfId="5561" xr:uid="{00000000-0005-0000-0000-00009C120000}"/>
    <cellStyle name="s_P_L_Ratios_B_Bridge_Zone_Nord" xfId="2365" xr:uid="{00000000-0005-0000-0000-00009D120000}"/>
    <cellStyle name="s_P_L_Ratios_B_Bridge_Zone_Nord_Context" xfId="5562" xr:uid="{00000000-0005-0000-0000-00009E120000}"/>
    <cellStyle name="s_P_L_Ratios_B_CAPEM BY COUNTRY" xfId="3406" xr:uid="{00000000-0005-0000-0000-00009F120000}"/>
    <cellStyle name="s_P_L_Ratios_B_CAPEM BY COUNTRY_Context" xfId="5563" xr:uid="{00000000-0005-0000-0000-0000A0120000}"/>
    <cellStyle name="s_P_L_Ratios_B_Context" xfId="3772" xr:uid="{00000000-0005-0000-0000-0000A1120000}"/>
    <cellStyle name="s_P_L_Ratios_B_Context_1" xfId="5464" xr:uid="{00000000-0005-0000-0000-0000A2120000}"/>
    <cellStyle name="s_P_L_Ratios_B_Context_Context" xfId="5564" xr:uid="{00000000-0005-0000-0000-0000A3120000}"/>
    <cellStyle name="s_P_L_Ratios_B_Country_Top_Adj" xfId="2903" xr:uid="{00000000-0005-0000-0000-0000A4120000}"/>
    <cellStyle name="s_P_L_Ratios_B_Country_Top_Adj 2020" xfId="3395" xr:uid="{00000000-0005-0000-0000-0000A5120000}"/>
    <cellStyle name="s_P_L_Ratios_B_Cut off 2020-2021" xfId="5565" xr:uid="{00000000-0005-0000-0000-0000A6120000}"/>
    <cellStyle name="s_P_L_Ratios_B_LI819L_B13" xfId="379" xr:uid="{00000000-0005-0000-0000-0000A7120000}"/>
    <cellStyle name="s_P_L_Ratios_B_LI819L_B13_CAPEM BY COUNTRY" xfId="3408" xr:uid="{00000000-0005-0000-0000-0000A8120000}"/>
    <cellStyle name="s_P_L_Ratios_B_LI819L_B13_CAPEM BY COUNTRY_Context" xfId="5567" xr:uid="{00000000-0005-0000-0000-0000A9120000}"/>
    <cellStyle name="s_P_L_Ratios_B_LI819L_B13_Context" xfId="3773" xr:uid="{00000000-0005-0000-0000-0000AA120000}"/>
    <cellStyle name="s_P_L_Ratios_B_LI819L_B13_Context_1" xfId="5566" xr:uid="{00000000-0005-0000-0000-0000AB120000}"/>
    <cellStyle name="s_P_L_Ratios_B_LI819L_B13_Context_Context" xfId="5568" xr:uid="{00000000-0005-0000-0000-0000AC120000}"/>
    <cellStyle name="s_P_L_Ratios_B_LI819L_B13_Country_Top_Adj" xfId="2906" xr:uid="{00000000-0005-0000-0000-0000AD120000}"/>
    <cellStyle name="s_P_L_Ratios_B_LI819L_B13_Country_Top_Adj 2020" xfId="3407" xr:uid="{00000000-0005-0000-0000-0000AE120000}"/>
    <cellStyle name="s_P_L_Ratios_B_LI819L_B13_Cut off 2020-2021" xfId="5569" xr:uid="{00000000-0005-0000-0000-0000AF120000}"/>
    <cellStyle name="s_P_L_Ratios_B_LI819L_B13_Maquette PLT" xfId="3409" xr:uid="{00000000-0005-0000-0000-0000B0120000}"/>
    <cellStyle name="s_P_L_Ratios_B_LI819L_B13_Maquette PLT_Context" xfId="5570" xr:uid="{00000000-0005-0000-0000-0000B1120000}"/>
    <cellStyle name="s_P_L_Ratios_B_LI819L_B13_Output" xfId="3774" xr:uid="{00000000-0005-0000-0000-0000B2120000}"/>
    <cellStyle name="s_P_L_Ratios_B_LI819L_B13_Output_Context" xfId="5571" xr:uid="{00000000-0005-0000-0000-0000B3120000}"/>
    <cellStyle name="s_P_L_Ratios_B_LI819L_B13_PPA" xfId="3410" xr:uid="{00000000-0005-0000-0000-0000B4120000}"/>
    <cellStyle name="s_P_L_Ratios_B_LI819L_B13_PPA_Context" xfId="5572" xr:uid="{00000000-0005-0000-0000-0000B5120000}"/>
    <cellStyle name="s_P_L_Ratios_B_LI819L_B13_RESOP bef CICE&amp;PPA&amp;RepartHO" xfId="3411" xr:uid="{00000000-0005-0000-0000-0000B6120000}"/>
    <cellStyle name="s_P_L_Ratios_B_LI819L_B13_RESOP bef CICE&amp;PPA&amp;RepartHO_Context" xfId="5573" xr:uid="{00000000-0005-0000-0000-0000B7120000}"/>
    <cellStyle name="s_P_L_Ratios_B_Maquette PLT" xfId="3412" xr:uid="{00000000-0005-0000-0000-0000B8120000}"/>
    <cellStyle name="s_P_L_Ratios_B_Maquette PLT_Context" xfId="5574" xr:uid="{00000000-0005-0000-0000-0000B9120000}"/>
    <cellStyle name="s_P_L_Ratios_B_Output" xfId="3775" xr:uid="{00000000-0005-0000-0000-0000BA120000}"/>
    <cellStyle name="s_P_L_Ratios_B_Output_Context" xfId="5575" xr:uid="{00000000-0005-0000-0000-0000BB120000}"/>
    <cellStyle name="s_P_L_Ratios_B_PAO-CAF-RESOP_14_01_13 à 20h" xfId="380" xr:uid="{00000000-0005-0000-0000-0000BC120000}"/>
    <cellStyle name="s_P_L_Ratios_B_PAO-CAF-RESOP_14_01_13 à 20h_CAPEM BY COUNTRY" xfId="3414" xr:uid="{00000000-0005-0000-0000-0000BD120000}"/>
    <cellStyle name="s_P_L_Ratios_B_PAO-CAF-RESOP_14_01_13 à 20h_CAPEM BY COUNTRY_Context" xfId="5577" xr:uid="{00000000-0005-0000-0000-0000BE120000}"/>
    <cellStyle name="s_P_L_Ratios_B_PAO-CAF-RESOP_14_01_13 à 20h_Context" xfId="3776" xr:uid="{00000000-0005-0000-0000-0000BF120000}"/>
    <cellStyle name="s_P_L_Ratios_B_PAO-CAF-RESOP_14_01_13 à 20h_Context_1" xfId="5576" xr:uid="{00000000-0005-0000-0000-0000C0120000}"/>
    <cellStyle name="s_P_L_Ratios_B_PAO-CAF-RESOP_14_01_13 à 20h_Context_Context" xfId="5578" xr:uid="{00000000-0005-0000-0000-0000C1120000}"/>
    <cellStyle name="s_P_L_Ratios_B_PAO-CAF-RESOP_14_01_13 à 20h_Country_Top_Adj" xfId="2907" xr:uid="{00000000-0005-0000-0000-0000C2120000}"/>
    <cellStyle name="s_P_L_Ratios_B_PAO-CAF-RESOP_14_01_13 à 20h_Country_Top_Adj 2020" xfId="3413" xr:uid="{00000000-0005-0000-0000-0000C3120000}"/>
    <cellStyle name="s_P_L_Ratios_B_PAO-CAF-RESOP_14_01_13 à 20h_Cut off 2020-2021" xfId="5579" xr:uid="{00000000-0005-0000-0000-0000C4120000}"/>
    <cellStyle name="s_P_L_Ratios_B_PAO-CAF-RESOP_14_01_13 à 20h_Maquette PLT" xfId="3415" xr:uid="{00000000-0005-0000-0000-0000C5120000}"/>
    <cellStyle name="s_P_L_Ratios_B_PAO-CAF-RESOP_14_01_13 à 20h_Maquette PLT_Context" xfId="5580" xr:uid="{00000000-0005-0000-0000-0000C6120000}"/>
    <cellStyle name="s_P_L_Ratios_B_PAO-CAF-RESOP_14_01_13 à 20h_Output" xfId="3777" xr:uid="{00000000-0005-0000-0000-0000C7120000}"/>
    <cellStyle name="s_P_L_Ratios_B_PAO-CAF-RESOP_14_01_13 à 20h_Output_Context" xfId="5581" xr:uid="{00000000-0005-0000-0000-0000C8120000}"/>
    <cellStyle name="s_P_L_Ratios_B_PAO-CAF-RESOP_14_01_13 à 20h_PPA" xfId="3416" xr:uid="{00000000-0005-0000-0000-0000C9120000}"/>
    <cellStyle name="s_P_L_Ratios_B_PAO-CAF-RESOP_14_01_13 à 20h_PPA_Context" xfId="5582" xr:uid="{00000000-0005-0000-0000-0000CA120000}"/>
    <cellStyle name="s_P_L_Ratios_B_PAO-CAF-RESOP_14_01_13 à 20h_RESOP bef CICE&amp;PPA&amp;RepartHO" xfId="3417" xr:uid="{00000000-0005-0000-0000-0000CB120000}"/>
    <cellStyle name="s_P_L_Ratios_B_PAO-CAF-RESOP_14_01_13 à 20h_RESOP bef CICE&amp;PPA&amp;RepartHO_Context" xfId="5583" xr:uid="{00000000-0005-0000-0000-0000CC120000}"/>
    <cellStyle name="s_P_L_Ratios_B_PAO-CAF-RESOP_2014.02" xfId="2366" xr:uid="{00000000-0005-0000-0000-0000CD120000}"/>
    <cellStyle name="s_P_L_Ratios_B_PAO-CAF-RESOP_2014.02_Bridge_Zone_Sud" xfId="2367" xr:uid="{00000000-0005-0000-0000-0000CE120000}"/>
    <cellStyle name="s_P_L_Ratios_B_PAO-CAF-RESOP_2014.02_Bridge_Zone_Sud_Context" xfId="5585" xr:uid="{00000000-0005-0000-0000-0000CF120000}"/>
    <cellStyle name="s_P_L_Ratios_B_PAO-CAF-RESOP_2014.02_Context" xfId="5584" xr:uid="{00000000-0005-0000-0000-0000D0120000}"/>
    <cellStyle name="s_P_L_Ratios_B_PPA" xfId="3418" xr:uid="{00000000-0005-0000-0000-0000D1120000}"/>
    <cellStyle name="s_P_L_Ratios_B_PPA_Context" xfId="5586" xr:uid="{00000000-0005-0000-0000-0000D2120000}"/>
    <cellStyle name="s_P_L_Ratios_B_RESOP bef CICE&amp;PPA&amp;RepartHO" xfId="3419" xr:uid="{00000000-0005-0000-0000-0000D3120000}"/>
    <cellStyle name="s_P_L_Ratios_B_RESOP bef CICE&amp;PPA&amp;RepartHO_Context" xfId="5587" xr:uid="{00000000-0005-0000-0000-0000D4120000}"/>
    <cellStyle name="s_P_L_Ratios_B14_E2_2210" xfId="2368" xr:uid="{00000000-0005-0000-0000-0000D5120000}"/>
    <cellStyle name="s_P_L_Ratios_B14_E2_2210_Bridge_Zone_Sud" xfId="2369" xr:uid="{00000000-0005-0000-0000-0000D6120000}"/>
    <cellStyle name="s_P_L_Ratios_B14_E2_2210_Bridge_Zone_Sud_Context" xfId="5589" xr:uid="{00000000-0005-0000-0000-0000D7120000}"/>
    <cellStyle name="s_P_L_Ratios_B14_E2_2210_Context" xfId="5588" xr:uid="{00000000-0005-0000-0000-0000D8120000}"/>
    <cellStyle name="s_P_L_Ratios_BFR_TD_2014.02" xfId="2370" xr:uid="{00000000-0005-0000-0000-0000D9120000}"/>
    <cellStyle name="s_P_L_Ratios_BFR_TD_2014.02_Context" xfId="5590" xr:uid="{00000000-0005-0000-0000-0000DA120000}"/>
    <cellStyle name="s_P_L_Ratios_Bridge_Zone_Nord" xfId="2371" xr:uid="{00000000-0005-0000-0000-0000DB120000}"/>
    <cellStyle name="s_P_L_Ratios_Bridge_Zone_Nord_Context" xfId="5591" xr:uid="{00000000-0005-0000-0000-0000DC120000}"/>
    <cellStyle name="s_P_L_Ratios_CAPEM BY COUNTRY" xfId="3420" xr:uid="{00000000-0005-0000-0000-0000DD120000}"/>
    <cellStyle name="s_P_L_Ratios_CAPEM BY COUNTRY_Context" xfId="5592" xr:uid="{00000000-0005-0000-0000-0000DE120000}"/>
    <cellStyle name="s_P_L_Ratios_Context" xfId="3778" xr:uid="{00000000-0005-0000-0000-0000DF120000}"/>
    <cellStyle name="s_P_L_Ratios_Context_1" xfId="5369" xr:uid="{00000000-0005-0000-0000-0000E0120000}"/>
    <cellStyle name="s_P_L_Ratios_Context_Context" xfId="5593" xr:uid="{00000000-0005-0000-0000-0000E1120000}"/>
    <cellStyle name="s_P_L_Ratios_Country_Top_Adj" xfId="2900" xr:uid="{00000000-0005-0000-0000-0000E2120000}"/>
    <cellStyle name="s_P_L_Ratios_Country_Top_Adj 2020" xfId="3384" xr:uid="{00000000-0005-0000-0000-0000E3120000}"/>
    <cellStyle name="s_P_L_Ratios_Cut off 2020-2021" xfId="5594" xr:uid="{00000000-0005-0000-0000-0000E4120000}"/>
    <cellStyle name="s_P_L_Ratios_LI819L_B13" xfId="381" xr:uid="{00000000-0005-0000-0000-0000E5120000}"/>
    <cellStyle name="s_P_L_Ratios_LI819L_B13_CAPEM BY COUNTRY" xfId="3422" xr:uid="{00000000-0005-0000-0000-0000E6120000}"/>
    <cellStyle name="s_P_L_Ratios_LI819L_B13_CAPEM BY COUNTRY_Context" xfId="5596" xr:uid="{00000000-0005-0000-0000-0000E7120000}"/>
    <cellStyle name="s_P_L_Ratios_LI819L_B13_Context" xfId="3779" xr:uid="{00000000-0005-0000-0000-0000E8120000}"/>
    <cellStyle name="s_P_L_Ratios_LI819L_B13_Context_1" xfId="5595" xr:uid="{00000000-0005-0000-0000-0000E9120000}"/>
    <cellStyle name="s_P_L_Ratios_LI819L_B13_Context_Context" xfId="5597" xr:uid="{00000000-0005-0000-0000-0000EA120000}"/>
    <cellStyle name="s_P_L_Ratios_LI819L_B13_Country_Top_Adj" xfId="2908" xr:uid="{00000000-0005-0000-0000-0000EB120000}"/>
    <cellStyle name="s_P_L_Ratios_LI819L_B13_Country_Top_Adj 2020" xfId="3421" xr:uid="{00000000-0005-0000-0000-0000EC120000}"/>
    <cellStyle name="s_P_L_Ratios_LI819L_B13_Cut off 2020-2021" xfId="5598" xr:uid="{00000000-0005-0000-0000-0000ED120000}"/>
    <cellStyle name="s_P_L_Ratios_LI819L_B13_Maquette PLT" xfId="3423" xr:uid="{00000000-0005-0000-0000-0000EE120000}"/>
    <cellStyle name="s_P_L_Ratios_LI819L_B13_Maquette PLT_Context" xfId="5599" xr:uid="{00000000-0005-0000-0000-0000EF120000}"/>
    <cellStyle name="s_P_L_Ratios_LI819L_B13_Output" xfId="3780" xr:uid="{00000000-0005-0000-0000-0000F0120000}"/>
    <cellStyle name="s_P_L_Ratios_LI819L_B13_Output_Context" xfId="5600" xr:uid="{00000000-0005-0000-0000-0000F1120000}"/>
    <cellStyle name="s_P_L_Ratios_LI819L_B13_PPA" xfId="3424" xr:uid="{00000000-0005-0000-0000-0000F2120000}"/>
    <cellStyle name="s_P_L_Ratios_LI819L_B13_PPA_Context" xfId="5601" xr:uid="{00000000-0005-0000-0000-0000F3120000}"/>
    <cellStyle name="s_P_L_Ratios_LI819L_B13_RESOP bef CICE&amp;PPA&amp;RepartHO" xfId="3425" xr:uid="{00000000-0005-0000-0000-0000F4120000}"/>
    <cellStyle name="s_P_L_Ratios_LI819L_B13_RESOP bef CICE&amp;PPA&amp;RepartHO_Context" xfId="5602" xr:uid="{00000000-0005-0000-0000-0000F5120000}"/>
    <cellStyle name="s_P_L_Ratios_Maquette PLT" xfId="3426" xr:uid="{00000000-0005-0000-0000-0000F6120000}"/>
    <cellStyle name="s_P_L_Ratios_Maquette PLT_Context" xfId="5603" xr:uid="{00000000-0005-0000-0000-0000F7120000}"/>
    <cellStyle name="s_P_L_Ratios_Output" xfId="3781" xr:uid="{00000000-0005-0000-0000-0000F8120000}"/>
    <cellStyle name="s_P_L_Ratios_Output_Context" xfId="5604" xr:uid="{00000000-0005-0000-0000-0000F9120000}"/>
    <cellStyle name="s_P_L_Ratios_PAO-CAF-RESOP_14_01_13 à 20h" xfId="382" xr:uid="{00000000-0005-0000-0000-0000FA120000}"/>
    <cellStyle name="s_P_L_Ratios_PAO-CAF-RESOP_14_01_13 à 20h_CAPEM BY COUNTRY" xfId="3428" xr:uid="{00000000-0005-0000-0000-0000FB120000}"/>
    <cellStyle name="s_P_L_Ratios_PAO-CAF-RESOP_14_01_13 à 20h_CAPEM BY COUNTRY_Context" xfId="5606" xr:uid="{00000000-0005-0000-0000-0000FC120000}"/>
    <cellStyle name="s_P_L_Ratios_PAO-CAF-RESOP_14_01_13 à 20h_Context" xfId="3782" xr:uid="{00000000-0005-0000-0000-0000FD120000}"/>
    <cellStyle name="s_P_L_Ratios_PAO-CAF-RESOP_14_01_13 à 20h_Context_1" xfId="5605" xr:uid="{00000000-0005-0000-0000-0000FE120000}"/>
    <cellStyle name="s_P_L_Ratios_PAO-CAF-RESOP_14_01_13 à 20h_Context_Context" xfId="5607" xr:uid="{00000000-0005-0000-0000-0000FF120000}"/>
    <cellStyle name="s_P_L_Ratios_PAO-CAF-RESOP_14_01_13 à 20h_Country_Top_Adj" xfId="2909" xr:uid="{00000000-0005-0000-0000-000000130000}"/>
    <cellStyle name="s_P_L_Ratios_PAO-CAF-RESOP_14_01_13 à 20h_Country_Top_Adj 2020" xfId="3427" xr:uid="{00000000-0005-0000-0000-000001130000}"/>
    <cellStyle name="s_P_L_Ratios_PAO-CAF-RESOP_14_01_13 à 20h_Cut off 2020-2021" xfId="5608" xr:uid="{00000000-0005-0000-0000-000002130000}"/>
    <cellStyle name="s_P_L_Ratios_PAO-CAF-RESOP_14_01_13 à 20h_Maquette PLT" xfId="3429" xr:uid="{00000000-0005-0000-0000-000003130000}"/>
    <cellStyle name="s_P_L_Ratios_PAO-CAF-RESOP_14_01_13 à 20h_Maquette PLT_Context" xfId="5609" xr:uid="{00000000-0005-0000-0000-000004130000}"/>
    <cellStyle name="s_P_L_Ratios_PAO-CAF-RESOP_14_01_13 à 20h_Output" xfId="3783" xr:uid="{00000000-0005-0000-0000-000005130000}"/>
    <cellStyle name="s_P_L_Ratios_PAO-CAF-RESOP_14_01_13 à 20h_Output_Context" xfId="5610" xr:uid="{00000000-0005-0000-0000-000006130000}"/>
    <cellStyle name="s_P_L_Ratios_PAO-CAF-RESOP_14_01_13 à 20h_PPA" xfId="3430" xr:uid="{00000000-0005-0000-0000-000007130000}"/>
    <cellStyle name="s_P_L_Ratios_PAO-CAF-RESOP_14_01_13 à 20h_PPA_Context" xfId="5611" xr:uid="{00000000-0005-0000-0000-000008130000}"/>
    <cellStyle name="s_P_L_Ratios_PAO-CAF-RESOP_14_01_13 à 20h_RESOP bef CICE&amp;PPA&amp;RepartHO" xfId="3431" xr:uid="{00000000-0005-0000-0000-000009130000}"/>
    <cellStyle name="s_P_L_Ratios_PAO-CAF-RESOP_14_01_13 à 20h_RESOP bef CICE&amp;PPA&amp;RepartHO_Context" xfId="5612" xr:uid="{00000000-0005-0000-0000-00000A130000}"/>
    <cellStyle name="s_P_L_Ratios_PAO-CAF-RESOP_2014.02" xfId="2372" xr:uid="{00000000-0005-0000-0000-00000B130000}"/>
    <cellStyle name="s_P_L_Ratios_PAO-CAF-RESOP_2014.02_Bridge_Zone_Sud" xfId="2373" xr:uid="{00000000-0005-0000-0000-00000C130000}"/>
    <cellStyle name="s_P_L_Ratios_PAO-CAF-RESOP_2014.02_Bridge_Zone_Sud_Context" xfId="5614" xr:uid="{00000000-0005-0000-0000-00000D130000}"/>
    <cellStyle name="s_P_L_Ratios_PAO-CAF-RESOP_2014.02_Context" xfId="5613" xr:uid="{00000000-0005-0000-0000-00000E130000}"/>
    <cellStyle name="s_P_L_Ratios_PPA" xfId="3432" xr:uid="{00000000-0005-0000-0000-00000F130000}"/>
    <cellStyle name="s_P_L_Ratios_PPA_Context" xfId="5615" xr:uid="{00000000-0005-0000-0000-000010130000}"/>
    <cellStyle name="s_P_L_Ratios_RESOP bef CICE&amp;PPA&amp;RepartHO" xfId="3433" xr:uid="{00000000-0005-0000-0000-000011130000}"/>
    <cellStyle name="s_P_L_Ratios_RESOP bef CICE&amp;PPA&amp;RepartHO_Context" xfId="5616" xr:uid="{00000000-0005-0000-0000-000012130000}"/>
    <cellStyle name="s_PAO-CAF-RESOP_14_01_13 à 20h" xfId="383" xr:uid="{00000000-0005-0000-0000-000013130000}"/>
    <cellStyle name="s_PAO-CAF-RESOP_14_01_13 à 20h_CAPEM BY COUNTRY" xfId="3435" xr:uid="{00000000-0005-0000-0000-000014130000}"/>
    <cellStyle name="s_PAO-CAF-RESOP_14_01_13 à 20h_CAPEM BY COUNTRY_Context" xfId="5618" xr:uid="{00000000-0005-0000-0000-000015130000}"/>
    <cellStyle name="s_PAO-CAF-RESOP_14_01_13 à 20h_Context" xfId="3784" xr:uid="{00000000-0005-0000-0000-000016130000}"/>
    <cellStyle name="s_PAO-CAF-RESOP_14_01_13 à 20h_Context_1" xfId="5617" xr:uid="{00000000-0005-0000-0000-000017130000}"/>
    <cellStyle name="s_PAO-CAF-RESOP_14_01_13 à 20h_Context_Context" xfId="5619" xr:uid="{00000000-0005-0000-0000-000018130000}"/>
    <cellStyle name="s_PAO-CAF-RESOP_14_01_13 à 20h_Country_Top_Adj" xfId="2910" xr:uid="{00000000-0005-0000-0000-000019130000}"/>
    <cellStyle name="s_PAO-CAF-RESOP_14_01_13 à 20h_Country_Top_Adj 2020" xfId="3434" xr:uid="{00000000-0005-0000-0000-00001A130000}"/>
    <cellStyle name="s_PAO-CAF-RESOP_14_01_13 à 20h_Cut off 2020-2021" xfId="5620" xr:uid="{00000000-0005-0000-0000-00001B130000}"/>
    <cellStyle name="s_PAO-CAF-RESOP_14_01_13 à 20h_Maquette PLT" xfId="3436" xr:uid="{00000000-0005-0000-0000-00001C130000}"/>
    <cellStyle name="s_PAO-CAF-RESOP_14_01_13 à 20h_Maquette PLT_Context" xfId="5621" xr:uid="{00000000-0005-0000-0000-00001D130000}"/>
    <cellStyle name="s_PAO-CAF-RESOP_14_01_13 à 20h_Output" xfId="3785" xr:uid="{00000000-0005-0000-0000-00001E130000}"/>
    <cellStyle name="s_PAO-CAF-RESOP_14_01_13 à 20h_Output_Context" xfId="5622" xr:uid="{00000000-0005-0000-0000-00001F130000}"/>
    <cellStyle name="s_PAO-CAF-RESOP_14_01_13 à 20h_PPA" xfId="3437" xr:uid="{00000000-0005-0000-0000-000020130000}"/>
    <cellStyle name="s_PAO-CAF-RESOP_14_01_13 à 20h_PPA_Context" xfId="5623" xr:uid="{00000000-0005-0000-0000-000021130000}"/>
    <cellStyle name="s_PAO-CAF-RESOP_14_01_13 à 20h_RESOP bef CICE&amp;PPA&amp;RepartHO" xfId="3438" xr:uid="{00000000-0005-0000-0000-000022130000}"/>
    <cellStyle name="s_PAO-CAF-RESOP_14_01_13 à 20h_RESOP bef CICE&amp;PPA&amp;RepartHO_Context" xfId="5624" xr:uid="{00000000-0005-0000-0000-000023130000}"/>
    <cellStyle name="s_PAO-CAF-RESOP_2014.02" xfId="2374" xr:uid="{00000000-0005-0000-0000-000024130000}"/>
    <cellStyle name="s_PAO-CAF-RESOP_2014.02_Bridge_Zone_Sud" xfId="2375" xr:uid="{00000000-0005-0000-0000-000025130000}"/>
    <cellStyle name="s_PAO-CAF-RESOP_2014.02_Bridge_Zone_Sud_Context" xfId="5626" xr:uid="{00000000-0005-0000-0000-000026130000}"/>
    <cellStyle name="s_PAO-CAF-RESOP_2014.02_Context" xfId="5625" xr:uid="{00000000-0005-0000-0000-000027130000}"/>
    <cellStyle name="s_PPA" xfId="3439" xr:uid="{00000000-0005-0000-0000-000028130000}"/>
    <cellStyle name="s_PPA_Context" xfId="5627" xr:uid="{00000000-0005-0000-0000-000029130000}"/>
    <cellStyle name="s_RESOP bef CICE&amp;PPA&amp;RepartHO" xfId="3440" xr:uid="{00000000-0005-0000-0000-00002A130000}"/>
    <cellStyle name="s_RESOP bef CICE&amp;PPA&amp;RepartHO_Context" xfId="5628" xr:uid="{00000000-0005-0000-0000-00002B130000}"/>
    <cellStyle name="s_S_By_S" xfId="384" xr:uid="{00000000-0005-0000-0000-00002C130000}"/>
    <cellStyle name="s_S_By_S_Actualisation provision contrat déficitaire SNCM 2010 V Def" xfId="385" xr:uid="{00000000-0005-0000-0000-00002D130000}"/>
    <cellStyle name="s_S_By_S_Actualisation provision contrat déficitaire SNCM 2010 V Def_B14_E2_2210" xfId="2376" xr:uid="{00000000-0005-0000-0000-00002E130000}"/>
    <cellStyle name="s_S_By_S_Actualisation provision contrat déficitaire SNCM 2010 V Def_B14_E2_2210_Bridge_Zone_Sud" xfId="2377" xr:uid="{00000000-0005-0000-0000-00002F130000}"/>
    <cellStyle name="s_S_By_S_Actualisation provision contrat déficitaire SNCM 2010 V Def_B14_E2_2210_Bridge_Zone_Sud_Context" xfId="5632" xr:uid="{00000000-0005-0000-0000-000030130000}"/>
    <cellStyle name="s_S_By_S_Actualisation provision contrat déficitaire SNCM 2010 V Def_B14_E2_2210_Context" xfId="5631" xr:uid="{00000000-0005-0000-0000-000031130000}"/>
    <cellStyle name="s_S_By_S_Actualisation provision contrat déficitaire SNCM 2010 V Def_Bridge_Zone_Sud" xfId="2378" xr:uid="{00000000-0005-0000-0000-000032130000}"/>
    <cellStyle name="s_S_By_S_Actualisation provision contrat déficitaire SNCM 2010 V Def_Bridge_Zone_Sud_Context" xfId="5633" xr:uid="{00000000-0005-0000-0000-000033130000}"/>
    <cellStyle name="s_S_By_S_Actualisation provision contrat déficitaire SNCM 2010 V Def_CAPEM BY COUNTRY" xfId="3443" xr:uid="{00000000-0005-0000-0000-000034130000}"/>
    <cellStyle name="s_S_By_S_Actualisation provision contrat déficitaire SNCM 2010 V Def_CAPEM BY COUNTRY_Context" xfId="5634" xr:uid="{00000000-0005-0000-0000-000035130000}"/>
    <cellStyle name="s_S_By_S_Actualisation provision contrat déficitaire SNCM 2010 V Def_Context" xfId="3786" xr:uid="{00000000-0005-0000-0000-000036130000}"/>
    <cellStyle name="s_S_By_S_Actualisation provision contrat déficitaire SNCM 2010 V Def_Context_1" xfId="5630" xr:uid="{00000000-0005-0000-0000-000037130000}"/>
    <cellStyle name="s_S_By_S_Actualisation provision contrat déficitaire SNCM 2010 V Def_Context_Context" xfId="5635" xr:uid="{00000000-0005-0000-0000-000038130000}"/>
    <cellStyle name="s_S_By_S_Actualisation provision contrat déficitaire SNCM 2010 V Def_Country_Top_Adj" xfId="2912" xr:uid="{00000000-0005-0000-0000-000039130000}"/>
    <cellStyle name="s_S_By_S_Actualisation provision contrat déficitaire SNCM 2010 V Def_Country_Top_Adj 2020" xfId="3442" xr:uid="{00000000-0005-0000-0000-00003A130000}"/>
    <cellStyle name="s_S_By_S_Actualisation provision contrat déficitaire SNCM 2010 V Def_Cut off 2020-2021" xfId="5636" xr:uid="{00000000-0005-0000-0000-00003B130000}"/>
    <cellStyle name="s_S_By_S_Actualisation provision contrat déficitaire SNCM 2010 V Def_focus par entités CAFOPE2AMF" xfId="2379" xr:uid="{00000000-0005-0000-0000-00003C130000}"/>
    <cellStyle name="s_S_By_S_Actualisation provision contrat déficitaire SNCM 2010 V Def_focus par entités CAFOPE2AMF_Bridge_Zone_Sud" xfId="2380" xr:uid="{00000000-0005-0000-0000-00003D130000}"/>
    <cellStyle name="s_S_By_S_Actualisation provision contrat déficitaire SNCM 2010 V Def_focus par entités CAFOPE2AMF_Bridge_Zone_Sud_Context" xfId="5638" xr:uid="{00000000-0005-0000-0000-00003E130000}"/>
    <cellStyle name="s_S_By_S_Actualisation provision contrat déficitaire SNCM 2010 V Def_focus par entités CAFOPE2AMF_Context" xfId="5637" xr:uid="{00000000-0005-0000-0000-00003F130000}"/>
    <cellStyle name="s_S_By_S_Actualisation provision contrat déficitaire SNCM 2010 V Def_Maquette PLT" xfId="3444" xr:uid="{00000000-0005-0000-0000-000040130000}"/>
    <cellStyle name="s_S_By_S_Actualisation provision contrat déficitaire SNCM 2010 V Def_Maquette PLT_Context" xfId="5639" xr:uid="{00000000-0005-0000-0000-000041130000}"/>
    <cellStyle name="s_S_By_S_Actualisation provision contrat déficitaire SNCM 2010 V Def_Output" xfId="3787" xr:uid="{00000000-0005-0000-0000-000042130000}"/>
    <cellStyle name="s_S_By_S_Actualisation provision contrat déficitaire SNCM 2010 V Def_Output_Context" xfId="5640" xr:uid="{00000000-0005-0000-0000-000043130000}"/>
    <cellStyle name="s_S_By_S_Actualisation provision contrat déficitaire SNCM 2010 V Def_PAO-CAF-RESOP_04_13_pro_format_variante T1" xfId="2381" xr:uid="{00000000-0005-0000-0000-000044130000}"/>
    <cellStyle name="s_S_By_S_Actualisation provision contrat déficitaire SNCM 2010 V Def_PAO-CAF-RESOP_04_13_pro_format_variante T1_B14_E2_2210" xfId="2382" xr:uid="{00000000-0005-0000-0000-000045130000}"/>
    <cellStyle name="s_S_By_S_Actualisation provision contrat déficitaire SNCM 2010 V Def_PAO-CAF-RESOP_04_13_pro_format_variante T1_B14_E2_2210_Bridge_Zone_Sud" xfId="2383" xr:uid="{00000000-0005-0000-0000-000046130000}"/>
    <cellStyle name="s_S_By_S_Actualisation provision contrat déficitaire SNCM 2010 V Def_PAO-CAF-RESOP_04_13_pro_format_variante T1_B14_E2_2210_Bridge_Zone_Sud_Context" xfId="5643" xr:uid="{00000000-0005-0000-0000-000047130000}"/>
    <cellStyle name="s_S_By_S_Actualisation provision contrat déficitaire SNCM 2010 V Def_PAO-CAF-RESOP_04_13_pro_format_variante T1_B14_E2_2210_Context" xfId="5642" xr:uid="{00000000-0005-0000-0000-000048130000}"/>
    <cellStyle name="s_S_By_S_Actualisation provision contrat déficitaire SNCM 2010 V Def_PAO-CAF-RESOP_04_13_pro_format_variante T1_Bridge_Zone_Sud" xfId="2384" xr:uid="{00000000-0005-0000-0000-000049130000}"/>
    <cellStyle name="s_S_By_S_Actualisation provision contrat déficitaire SNCM 2010 V Def_PAO-CAF-RESOP_04_13_pro_format_variante T1_Bridge_Zone_Sud_Context" xfId="5644" xr:uid="{00000000-0005-0000-0000-00004A130000}"/>
    <cellStyle name="s_S_By_S_Actualisation provision contrat déficitaire SNCM 2010 V Def_PAO-CAF-RESOP_04_13_pro_format_variante T1_Context" xfId="5641" xr:uid="{00000000-0005-0000-0000-00004B130000}"/>
    <cellStyle name="s_S_By_S_Actualisation provision contrat déficitaire SNCM 2010 V Def_PAO-CAF-RESOP_06_13" xfId="2385" xr:uid="{00000000-0005-0000-0000-00004C130000}"/>
    <cellStyle name="s_S_By_S_Actualisation provision contrat déficitaire SNCM 2010 V Def_PAO-CAF-RESOP_06_13_B14_E2_2210" xfId="2386" xr:uid="{00000000-0005-0000-0000-00004D130000}"/>
    <cellStyle name="s_S_By_S_Actualisation provision contrat déficitaire SNCM 2010 V Def_PAO-CAF-RESOP_06_13_B14_E2_2210_Bridge_Zone_Sud" xfId="2387" xr:uid="{00000000-0005-0000-0000-00004E130000}"/>
    <cellStyle name="s_S_By_S_Actualisation provision contrat déficitaire SNCM 2010 V Def_PAO-CAF-RESOP_06_13_B14_E2_2210_Bridge_Zone_Sud_Context" xfId="5647" xr:uid="{00000000-0005-0000-0000-00004F130000}"/>
    <cellStyle name="s_S_By_S_Actualisation provision contrat déficitaire SNCM 2010 V Def_PAO-CAF-RESOP_06_13_B14_E2_2210_Context" xfId="5646" xr:uid="{00000000-0005-0000-0000-000050130000}"/>
    <cellStyle name="s_S_By_S_Actualisation provision contrat déficitaire SNCM 2010 V Def_PAO-CAF-RESOP_06_13_Bridge_Zone_Sud" xfId="2388" xr:uid="{00000000-0005-0000-0000-000051130000}"/>
    <cellStyle name="s_S_By_S_Actualisation provision contrat déficitaire SNCM 2010 V Def_PAO-CAF-RESOP_06_13_Bridge_Zone_Sud_Context" xfId="5648" xr:uid="{00000000-0005-0000-0000-000052130000}"/>
    <cellStyle name="s_S_By_S_Actualisation provision contrat déficitaire SNCM 2010 V Def_PAO-CAF-RESOP_06_13_Context" xfId="5645" xr:uid="{00000000-0005-0000-0000-000053130000}"/>
    <cellStyle name="s_S_By_S_Actualisation provision contrat déficitaire SNCM 2010 V Def_PAO-CAF-RESOP_08_13" xfId="2389" xr:uid="{00000000-0005-0000-0000-000054130000}"/>
    <cellStyle name="s_S_By_S_Actualisation provision contrat déficitaire SNCM 2010 V Def_PAO-CAF-RESOP_08_13_B14_E2_2210" xfId="2390" xr:uid="{00000000-0005-0000-0000-000055130000}"/>
    <cellStyle name="s_S_By_S_Actualisation provision contrat déficitaire SNCM 2010 V Def_PAO-CAF-RESOP_08_13_B14_E2_2210_Bridge_Zone_Sud" xfId="2391" xr:uid="{00000000-0005-0000-0000-000056130000}"/>
    <cellStyle name="s_S_By_S_Actualisation provision contrat déficitaire SNCM 2010 V Def_PAO-CAF-RESOP_08_13_B14_E2_2210_Bridge_Zone_Sud_Context" xfId="5651" xr:uid="{00000000-0005-0000-0000-000057130000}"/>
    <cellStyle name="s_S_By_S_Actualisation provision contrat déficitaire SNCM 2010 V Def_PAO-CAF-RESOP_08_13_B14_E2_2210_Context" xfId="5650" xr:uid="{00000000-0005-0000-0000-000058130000}"/>
    <cellStyle name="s_S_By_S_Actualisation provision contrat déficitaire SNCM 2010 V Def_PAO-CAF-RESOP_08_13_Bridge_Zone_Sud" xfId="2392" xr:uid="{00000000-0005-0000-0000-000059130000}"/>
    <cellStyle name="s_S_By_S_Actualisation provision contrat déficitaire SNCM 2010 V Def_PAO-CAF-RESOP_08_13_Bridge_Zone_Sud_Context" xfId="5652" xr:uid="{00000000-0005-0000-0000-00005A130000}"/>
    <cellStyle name="s_S_By_S_Actualisation provision contrat déficitaire SNCM 2010 V Def_PAO-CAF-RESOP_08_13_Context" xfId="5649" xr:uid="{00000000-0005-0000-0000-00005B130000}"/>
    <cellStyle name="s_S_By_S_Actualisation provision contrat déficitaire SNCM 2010 V Def_PAO-CAF-RESOP_09_13" xfId="2393" xr:uid="{00000000-0005-0000-0000-00005C130000}"/>
    <cellStyle name="s_S_By_S_Actualisation provision contrat déficitaire SNCM 2010 V Def_PAO-CAF-RESOP_09_13_Bridge_Zone_Sud" xfId="2394" xr:uid="{00000000-0005-0000-0000-00005D130000}"/>
    <cellStyle name="s_S_By_S_Actualisation provision contrat déficitaire SNCM 2010 V Def_PAO-CAF-RESOP_09_13_Bridge_Zone_Sud_Context" xfId="5654" xr:uid="{00000000-0005-0000-0000-00005E130000}"/>
    <cellStyle name="s_S_By_S_Actualisation provision contrat déficitaire SNCM 2010 V Def_PAO-CAF-RESOP_09_13_Context" xfId="5653" xr:uid="{00000000-0005-0000-0000-00005F130000}"/>
    <cellStyle name="s_S_By_S_Actualisation provision contrat déficitaire SNCM 2010 V Def_PAO-CAF-RESOP_09_2013_Zone_IDF (version 2)" xfId="2395" xr:uid="{00000000-0005-0000-0000-000060130000}"/>
    <cellStyle name="s_S_By_S_Actualisation provision contrat déficitaire SNCM 2010 V Def_PAO-CAF-RESOP_09_2013_Zone_IDF (version 2)_Context" xfId="5655" xr:uid="{00000000-0005-0000-0000-000061130000}"/>
    <cellStyle name="s_S_By_S_Actualisation provision contrat déficitaire SNCM 2010 V Def_PAO-CAF-RESOP_10_12" xfId="2396" xr:uid="{00000000-0005-0000-0000-000062130000}"/>
    <cellStyle name="s_S_By_S_Actualisation provision contrat déficitaire SNCM 2010 V Def_PAO-CAF-RESOP_10_12_Bridge_Zone_Sud" xfId="2397" xr:uid="{00000000-0005-0000-0000-000063130000}"/>
    <cellStyle name="s_S_By_S_Actualisation provision contrat déficitaire SNCM 2010 V Def_PAO-CAF-RESOP_10_12_Bridge_Zone_Sud_Context" xfId="5657" xr:uid="{00000000-0005-0000-0000-000064130000}"/>
    <cellStyle name="s_S_By_S_Actualisation provision contrat déficitaire SNCM 2010 V Def_PAO-CAF-RESOP_10_12_Context" xfId="5656" xr:uid="{00000000-0005-0000-0000-000065130000}"/>
    <cellStyle name="s_S_By_S_Actualisation provision contrat déficitaire SNCM 2010 V Def_PAO-CAF-RESOP_10_12_focus par entités CAFOP" xfId="2398" xr:uid="{00000000-0005-0000-0000-000066130000}"/>
    <cellStyle name="s_S_By_S_Actualisation provision contrat déficitaire SNCM 2010 V Def_PAO-CAF-RESOP_10_12_focus par entités CAFOP_Bridge_Zone_Sud" xfId="2399" xr:uid="{00000000-0005-0000-0000-000067130000}"/>
    <cellStyle name="s_S_By_S_Actualisation provision contrat déficitaire SNCM 2010 V Def_PAO-CAF-RESOP_10_12_focus par entités CAFOP_Bridge_Zone_Sud_Context" xfId="5659" xr:uid="{00000000-0005-0000-0000-000068130000}"/>
    <cellStyle name="s_S_By_S_Actualisation provision contrat déficitaire SNCM 2010 V Def_PAO-CAF-RESOP_10_12_focus par entités CAFOP_Context" xfId="5658" xr:uid="{00000000-0005-0000-0000-000069130000}"/>
    <cellStyle name="s_S_By_S_Actualisation provision contrat déficitaire SNCM 2010 V Def_PAO-CAF-RESOP_11_13" xfId="2400" xr:uid="{00000000-0005-0000-0000-00006A130000}"/>
    <cellStyle name="s_S_By_S_Actualisation provision contrat déficitaire SNCM 2010 V Def_PAO-CAF-RESOP_11_13_Context" xfId="5660" xr:uid="{00000000-0005-0000-0000-00006B130000}"/>
    <cellStyle name="s_S_By_S_Actualisation provision contrat déficitaire SNCM 2010 V Def_PAO-CAF-RESOP_B13" xfId="2401" xr:uid="{00000000-0005-0000-0000-00006C130000}"/>
    <cellStyle name="s_S_By_S_Actualisation provision contrat déficitaire SNCM 2010 V Def_PAO-CAF-RESOP_B13_Bridge_Zone_Sud" xfId="2402" xr:uid="{00000000-0005-0000-0000-00006D130000}"/>
    <cellStyle name="s_S_By_S_Actualisation provision contrat déficitaire SNCM 2010 V Def_PAO-CAF-RESOP_B13_Bridge_Zone_Sud_Context" xfId="5662" xr:uid="{00000000-0005-0000-0000-00006E130000}"/>
    <cellStyle name="s_S_By_S_Actualisation provision contrat déficitaire SNCM 2010 V Def_PAO-CAF-RESOP_B13_Context" xfId="5661" xr:uid="{00000000-0005-0000-0000-00006F130000}"/>
    <cellStyle name="s_S_By_S_Actualisation provision contrat déficitaire SNCM 2010 V Def_PAO-CAF-RESOP_B13_focus par entités CAFOP" xfId="2403" xr:uid="{00000000-0005-0000-0000-000070130000}"/>
    <cellStyle name="s_S_By_S_Actualisation provision contrat déficitaire SNCM 2010 V Def_PAO-CAF-RESOP_B13_focus par entités CAFOP_Bridge_Zone_Sud" xfId="2404" xr:uid="{00000000-0005-0000-0000-000071130000}"/>
    <cellStyle name="s_S_By_S_Actualisation provision contrat déficitaire SNCM 2010 V Def_PAO-CAF-RESOP_B13_focus par entités CAFOP_Bridge_Zone_Sud_Context" xfId="5664" xr:uid="{00000000-0005-0000-0000-000072130000}"/>
    <cellStyle name="s_S_By_S_Actualisation provision contrat déficitaire SNCM 2010 V Def_PAO-CAF-RESOP_B13_focus par entités CAFOP_Context" xfId="5663" xr:uid="{00000000-0005-0000-0000-000073130000}"/>
    <cellStyle name="s_S_By_S_Actualisation provision contrat déficitaire SNCM 2010 V Def_PAO-CAF-RESOP_B2014" xfId="2405" xr:uid="{00000000-0005-0000-0000-000074130000}"/>
    <cellStyle name="s_S_By_S_Actualisation provision contrat déficitaire SNCM 2010 V Def_PAO-CAF-RESOP_B2014_Bridge_Zone_Sud" xfId="2406" xr:uid="{00000000-0005-0000-0000-000075130000}"/>
    <cellStyle name="s_S_By_S_Actualisation provision contrat déficitaire SNCM 2010 V Def_PAO-CAF-RESOP_B2014_Bridge_Zone_Sud_Context" xfId="5666" xr:uid="{00000000-0005-0000-0000-000076130000}"/>
    <cellStyle name="s_S_By_S_Actualisation provision contrat déficitaire SNCM 2010 V Def_PAO-CAF-RESOP_B2014_Context" xfId="5665" xr:uid="{00000000-0005-0000-0000-000077130000}"/>
    <cellStyle name="s_S_By_S_Actualisation provision contrat déficitaire SNCM 2010 V Def_PAO-CAF-RESOP_B2014_v2" xfId="2407" xr:uid="{00000000-0005-0000-0000-000078130000}"/>
    <cellStyle name="s_S_By_S_Actualisation provision contrat déficitaire SNCM 2010 V Def_PAO-CAF-RESOP_B2014_v2_Context" xfId="5667" xr:uid="{00000000-0005-0000-0000-000079130000}"/>
    <cellStyle name="s_S_By_S_Actualisation provision contrat déficitaire SNCM 2010 V Def_PAO-CAF-RESOP_E2_13" xfId="2408" xr:uid="{00000000-0005-0000-0000-00007A130000}"/>
    <cellStyle name="s_S_By_S_Actualisation provision contrat déficitaire SNCM 2010 V Def_PAO-CAF-RESOP_E2_13_B14_E2_2210" xfId="2409" xr:uid="{00000000-0005-0000-0000-00007B130000}"/>
    <cellStyle name="s_S_By_S_Actualisation provision contrat déficitaire SNCM 2010 V Def_PAO-CAF-RESOP_E2_13_B14_E2_2210_Bridge_Zone_Sud" xfId="2410" xr:uid="{00000000-0005-0000-0000-00007C130000}"/>
    <cellStyle name="s_S_By_S_Actualisation provision contrat déficitaire SNCM 2010 V Def_PAO-CAF-RESOP_E2_13_B14_E2_2210_Bridge_Zone_Sud_Context" xfId="5670" xr:uid="{00000000-0005-0000-0000-00007D130000}"/>
    <cellStyle name="s_S_By_S_Actualisation provision contrat déficitaire SNCM 2010 V Def_PAO-CAF-RESOP_E2_13_B14_E2_2210_Context" xfId="5669" xr:uid="{00000000-0005-0000-0000-00007E130000}"/>
    <cellStyle name="s_S_By_S_Actualisation provision contrat déficitaire SNCM 2010 V Def_PAO-CAF-RESOP_E2_13_Bridge_Zone_Sud" xfId="2411" xr:uid="{00000000-0005-0000-0000-00007F130000}"/>
    <cellStyle name="s_S_By_S_Actualisation provision contrat déficitaire SNCM 2010 V Def_PAO-CAF-RESOP_E2_13_Bridge_Zone_Sud_Context" xfId="5671" xr:uid="{00000000-0005-0000-0000-000080130000}"/>
    <cellStyle name="s_S_By_S_Actualisation provision contrat déficitaire SNCM 2010 V Def_PAO-CAF-RESOP_E2_13_Context" xfId="5668" xr:uid="{00000000-0005-0000-0000-000081130000}"/>
    <cellStyle name="s_S_By_S_Actualisation provision contrat déficitaire SNCM 2010 V Def_PAO-CAF-RESOP_E2_2013_03_10_19H" xfId="2412" xr:uid="{00000000-0005-0000-0000-000082130000}"/>
    <cellStyle name="s_S_By_S_Actualisation provision contrat déficitaire SNCM 2010 V Def_PAO-CAF-RESOP_E2_2013_03_10_19H_Bridge_Zone_Sud" xfId="2413" xr:uid="{00000000-0005-0000-0000-000083130000}"/>
    <cellStyle name="s_S_By_S_Actualisation provision contrat déficitaire SNCM 2010 V Def_PAO-CAF-RESOP_E2_2013_03_10_19H_Bridge_Zone_Sud_Context" xfId="5673" xr:uid="{00000000-0005-0000-0000-000084130000}"/>
    <cellStyle name="s_S_By_S_Actualisation provision contrat déficitaire SNCM 2010 V Def_PAO-CAF-RESOP_E2_2013_03_10_19H_Context" xfId="5672" xr:uid="{00000000-0005-0000-0000-000085130000}"/>
    <cellStyle name="s_S_By_S_Actualisation provision contrat déficitaire SNCM 2010 V Def_PPA" xfId="3445" xr:uid="{00000000-0005-0000-0000-000086130000}"/>
    <cellStyle name="s_S_By_S_Actualisation provision contrat déficitaire SNCM 2010 V Def_PPA_Context" xfId="5674" xr:uid="{00000000-0005-0000-0000-000087130000}"/>
    <cellStyle name="s_S_By_S_Actualisation provision contrat déficitaire SNCM 2010 V Def_RESOP bef CICE&amp;PPA&amp;RepartHO" xfId="3446" xr:uid="{00000000-0005-0000-0000-000088130000}"/>
    <cellStyle name="s_S_By_S_Actualisation provision contrat déficitaire SNCM 2010 V Def_RESOP bef CICE&amp;PPA&amp;RepartHO_Context" xfId="5675" xr:uid="{00000000-0005-0000-0000-000089130000}"/>
    <cellStyle name="s_S_By_S_Actualisation provision contrat déficitaire SNCM 2010 V Def_Synthèse_Présentation_conso_retraitée" xfId="2414" xr:uid="{00000000-0005-0000-0000-00008A130000}"/>
    <cellStyle name="s_S_By_S_Actualisation provision contrat déficitaire SNCM 2010 V Def_Synthèse_Présentation_conso_retraitée_Context" xfId="5676" xr:uid="{00000000-0005-0000-0000-00008B130000}"/>
    <cellStyle name="s_S_By_S_Actualisation provision contrat déficitaire SNCM 2011 V3 30 05 2011" xfId="386" xr:uid="{00000000-0005-0000-0000-00008C130000}"/>
    <cellStyle name="s_S_By_S_Actualisation provision contrat déficitaire SNCM 2011 V3 30 05 2011_B14_E2_2210" xfId="2415" xr:uid="{00000000-0005-0000-0000-00008D130000}"/>
    <cellStyle name="s_S_By_S_Actualisation provision contrat déficitaire SNCM 2011 V3 30 05 2011_B14_E2_2210_Bridge_Zone_Sud" xfId="2416" xr:uid="{00000000-0005-0000-0000-00008E130000}"/>
    <cellStyle name="s_S_By_S_Actualisation provision contrat déficitaire SNCM 2011 V3 30 05 2011_B14_E2_2210_Bridge_Zone_Sud_Context" xfId="5679" xr:uid="{00000000-0005-0000-0000-00008F130000}"/>
    <cellStyle name="s_S_By_S_Actualisation provision contrat déficitaire SNCM 2011 V3 30 05 2011_B14_E2_2210_Context" xfId="5678" xr:uid="{00000000-0005-0000-0000-000090130000}"/>
    <cellStyle name="s_S_By_S_Actualisation provision contrat déficitaire SNCM 2011 V3 30 05 2011_Bridge_Zone_Sud" xfId="2417" xr:uid="{00000000-0005-0000-0000-000091130000}"/>
    <cellStyle name="s_S_By_S_Actualisation provision contrat déficitaire SNCM 2011 V3 30 05 2011_Bridge_Zone_Sud_Context" xfId="5680" xr:uid="{00000000-0005-0000-0000-000092130000}"/>
    <cellStyle name="s_S_By_S_Actualisation provision contrat déficitaire SNCM 2011 V3 30 05 2011_CAPEM BY COUNTRY" xfId="3448" xr:uid="{00000000-0005-0000-0000-000093130000}"/>
    <cellStyle name="s_S_By_S_Actualisation provision contrat déficitaire SNCM 2011 V3 30 05 2011_CAPEM BY COUNTRY_Context" xfId="5681" xr:uid="{00000000-0005-0000-0000-000094130000}"/>
    <cellStyle name="s_S_By_S_Actualisation provision contrat déficitaire SNCM 2011 V3 30 05 2011_Context" xfId="3788" xr:uid="{00000000-0005-0000-0000-000095130000}"/>
    <cellStyle name="s_S_By_S_Actualisation provision contrat déficitaire SNCM 2011 V3 30 05 2011_Context_1" xfId="5677" xr:uid="{00000000-0005-0000-0000-000096130000}"/>
    <cellStyle name="s_S_By_S_Actualisation provision contrat déficitaire SNCM 2011 V3 30 05 2011_Context_Context" xfId="5682" xr:uid="{00000000-0005-0000-0000-000097130000}"/>
    <cellStyle name="s_S_By_S_Actualisation provision contrat déficitaire SNCM 2011 V3 30 05 2011_Country_Top_Adj" xfId="2913" xr:uid="{00000000-0005-0000-0000-000098130000}"/>
    <cellStyle name="s_S_By_S_Actualisation provision contrat déficitaire SNCM 2011 V3 30 05 2011_Country_Top_Adj 2020" xfId="3447" xr:uid="{00000000-0005-0000-0000-000099130000}"/>
    <cellStyle name="s_S_By_S_Actualisation provision contrat déficitaire SNCM 2011 V3 30 05 2011_Cut off 2020-2021" xfId="5683" xr:uid="{00000000-0005-0000-0000-00009A130000}"/>
    <cellStyle name="s_S_By_S_Actualisation provision contrat déficitaire SNCM 2011 V3 30 05 2011_focus par entités CAFOPE2AMF" xfId="2418" xr:uid="{00000000-0005-0000-0000-00009B130000}"/>
    <cellStyle name="s_S_By_S_Actualisation provision contrat déficitaire SNCM 2011 V3 30 05 2011_focus par entités CAFOPE2AMF_Bridge_Zone_Sud" xfId="2419" xr:uid="{00000000-0005-0000-0000-00009C130000}"/>
    <cellStyle name="s_S_By_S_Actualisation provision contrat déficitaire SNCM 2011 V3 30 05 2011_focus par entités CAFOPE2AMF_Bridge_Zone_Sud_Context" xfId="5685" xr:uid="{00000000-0005-0000-0000-00009D130000}"/>
    <cellStyle name="s_S_By_S_Actualisation provision contrat déficitaire SNCM 2011 V3 30 05 2011_focus par entités CAFOPE2AMF_Context" xfId="5684" xr:uid="{00000000-0005-0000-0000-00009E130000}"/>
    <cellStyle name="s_S_By_S_Actualisation provision contrat déficitaire SNCM 2011 V3 30 05 2011_Maquette PLT" xfId="3449" xr:uid="{00000000-0005-0000-0000-00009F130000}"/>
    <cellStyle name="s_S_By_S_Actualisation provision contrat déficitaire SNCM 2011 V3 30 05 2011_Maquette PLT_Context" xfId="5686" xr:uid="{00000000-0005-0000-0000-0000A0130000}"/>
    <cellStyle name="s_S_By_S_Actualisation provision contrat déficitaire SNCM 2011 V3 30 05 2011_Output" xfId="3789" xr:uid="{00000000-0005-0000-0000-0000A1130000}"/>
    <cellStyle name="s_S_By_S_Actualisation provision contrat déficitaire SNCM 2011 V3 30 05 2011_Output_Context" xfId="5687" xr:uid="{00000000-0005-0000-0000-0000A2130000}"/>
    <cellStyle name="s_S_By_S_Actualisation provision contrat déficitaire SNCM 2011 V3 30 05 2011_PAO-CAF-RESOP_04_13_pro_format_variante T1" xfId="2420" xr:uid="{00000000-0005-0000-0000-0000A3130000}"/>
    <cellStyle name="s_S_By_S_Actualisation provision contrat déficitaire SNCM 2011 V3 30 05 2011_PAO-CAF-RESOP_04_13_pro_format_variante T1_B14_E2_2210" xfId="2421" xr:uid="{00000000-0005-0000-0000-0000A4130000}"/>
    <cellStyle name="s_S_By_S_Actualisation provision contrat déficitaire SNCM 2011 V3 30 05 2011_PAO-CAF-RESOP_04_13_pro_format_variante T1_B14_E2_2210_Bridge_Zone_Sud" xfId="2422" xr:uid="{00000000-0005-0000-0000-0000A5130000}"/>
    <cellStyle name="s_S_By_S_Actualisation provision contrat déficitaire SNCM 2011 V3 30 05 2011_PAO-CAF-RESOP_04_13_pro_format_variante T1_B14_E2_2210_Bridge_Zone_Sud_Context" xfId="5690" xr:uid="{00000000-0005-0000-0000-0000A6130000}"/>
    <cellStyle name="s_S_By_S_Actualisation provision contrat déficitaire SNCM 2011 V3 30 05 2011_PAO-CAF-RESOP_04_13_pro_format_variante T1_B14_E2_2210_Context" xfId="5689" xr:uid="{00000000-0005-0000-0000-0000A7130000}"/>
    <cellStyle name="s_S_By_S_Actualisation provision contrat déficitaire SNCM 2011 V3 30 05 2011_PAO-CAF-RESOP_04_13_pro_format_variante T1_Bridge_Zone_Sud" xfId="2423" xr:uid="{00000000-0005-0000-0000-0000A8130000}"/>
    <cellStyle name="s_S_By_S_Actualisation provision contrat déficitaire SNCM 2011 V3 30 05 2011_PAO-CAF-RESOP_04_13_pro_format_variante T1_Bridge_Zone_Sud_Context" xfId="5691" xr:uid="{00000000-0005-0000-0000-0000A9130000}"/>
    <cellStyle name="s_S_By_S_Actualisation provision contrat déficitaire SNCM 2011 V3 30 05 2011_PAO-CAF-RESOP_04_13_pro_format_variante T1_Context" xfId="5688" xr:uid="{00000000-0005-0000-0000-0000AA130000}"/>
    <cellStyle name="s_S_By_S_Actualisation provision contrat déficitaire SNCM 2011 V3 30 05 2011_PAO-CAF-RESOP_06_13" xfId="2424" xr:uid="{00000000-0005-0000-0000-0000AB130000}"/>
    <cellStyle name="s_S_By_S_Actualisation provision contrat déficitaire SNCM 2011 V3 30 05 2011_PAO-CAF-RESOP_06_13_B14_E2_2210" xfId="2425" xr:uid="{00000000-0005-0000-0000-0000AC130000}"/>
    <cellStyle name="s_S_By_S_Actualisation provision contrat déficitaire SNCM 2011 V3 30 05 2011_PAO-CAF-RESOP_06_13_B14_E2_2210_Bridge_Zone_Sud" xfId="2426" xr:uid="{00000000-0005-0000-0000-0000AD130000}"/>
    <cellStyle name="s_S_By_S_Actualisation provision contrat déficitaire SNCM 2011 V3 30 05 2011_PAO-CAF-RESOP_06_13_B14_E2_2210_Bridge_Zone_Sud_Context" xfId="5694" xr:uid="{00000000-0005-0000-0000-0000AE130000}"/>
    <cellStyle name="s_S_By_S_Actualisation provision contrat déficitaire SNCM 2011 V3 30 05 2011_PAO-CAF-RESOP_06_13_B14_E2_2210_Context" xfId="5693" xr:uid="{00000000-0005-0000-0000-0000AF130000}"/>
    <cellStyle name="s_S_By_S_Actualisation provision contrat déficitaire SNCM 2011 V3 30 05 2011_PAO-CAF-RESOP_06_13_Bridge_Zone_Sud" xfId="2427" xr:uid="{00000000-0005-0000-0000-0000B0130000}"/>
    <cellStyle name="s_S_By_S_Actualisation provision contrat déficitaire SNCM 2011 V3 30 05 2011_PAO-CAF-RESOP_06_13_Bridge_Zone_Sud_Context" xfId="5695" xr:uid="{00000000-0005-0000-0000-0000B1130000}"/>
    <cellStyle name="s_S_By_S_Actualisation provision contrat déficitaire SNCM 2011 V3 30 05 2011_PAO-CAF-RESOP_06_13_Context" xfId="5692" xr:uid="{00000000-0005-0000-0000-0000B2130000}"/>
    <cellStyle name="s_S_By_S_Actualisation provision contrat déficitaire SNCM 2011 V3 30 05 2011_PAO-CAF-RESOP_08_13" xfId="2428" xr:uid="{00000000-0005-0000-0000-0000B3130000}"/>
    <cellStyle name="s_S_By_S_Actualisation provision contrat déficitaire SNCM 2011 V3 30 05 2011_PAO-CAF-RESOP_08_13_B14_E2_2210" xfId="2429" xr:uid="{00000000-0005-0000-0000-0000B4130000}"/>
    <cellStyle name="s_S_By_S_Actualisation provision contrat déficitaire SNCM 2011 V3 30 05 2011_PAO-CAF-RESOP_08_13_B14_E2_2210_Bridge_Zone_Sud" xfId="2430" xr:uid="{00000000-0005-0000-0000-0000B5130000}"/>
    <cellStyle name="s_S_By_S_Actualisation provision contrat déficitaire SNCM 2011 V3 30 05 2011_PAO-CAF-RESOP_08_13_B14_E2_2210_Bridge_Zone_Sud_Context" xfId="5698" xr:uid="{00000000-0005-0000-0000-0000B6130000}"/>
    <cellStyle name="s_S_By_S_Actualisation provision contrat déficitaire SNCM 2011 V3 30 05 2011_PAO-CAF-RESOP_08_13_B14_E2_2210_Context" xfId="5697" xr:uid="{00000000-0005-0000-0000-0000B7130000}"/>
    <cellStyle name="s_S_By_S_Actualisation provision contrat déficitaire SNCM 2011 V3 30 05 2011_PAO-CAF-RESOP_08_13_Bridge_Zone_Sud" xfId="2431" xr:uid="{00000000-0005-0000-0000-0000B8130000}"/>
    <cellStyle name="s_S_By_S_Actualisation provision contrat déficitaire SNCM 2011 V3 30 05 2011_PAO-CAF-RESOP_08_13_Bridge_Zone_Sud_Context" xfId="5699" xr:uid="{00000000-0005-0000-0000-0000B9130000}"/>
    <cellStyle name="s_S_By_S_Actualisation provision contrat déficitaire SNCM 2011 V3 30 05 2011_PAO-CAF-RESOP_08_13_Context" xfId="5696" xr:uid="{00000000-0005-0000-0000-0000BA130000}"/>
    <cellStyle name="s_S_By_S_Actualisation provision contrat déficitaire SNCM 2011 V3 30 05 2011_PAO-CAF-RESOP_09_13" xfId="2432" xr:uid="{00000000-0005-0000-0000-0000BB130000}"/>
    <cellStyle name="s_S_By_S_Actualisation provision contrat déficitaire SNCM 2011 V3 30 05 2011_PAO-CAF-RESOP_09_13_Bridge_Zone_Sud" xfId="2433" xr:uid="{00000000-0005-0000-0000-0000BC130000}"/>
    <cellStyle name="s_S_By_S_Actualisation provision contrat déficitaire SNCM 2011 V3 30 05 2011_PAO-CAF-RESOP_09_13_Bridge_Zone_Sud_Context" xfId="5701" xr:uid="{00000000-0005-0000-0000-0000BD130000}"/>
    <cellStyle name="s_S_By_S_Actualisation provision contrat déficitaire SNCM 2011 V3 30 05 2011_PAO-CAF-RESOP_09_13_Context" xfId="5700" xr:uid="{00000000-0005-0000-0000-0000BE130000}"/>
    <cellStyle name="s_S_By_S_Actualisation provision contrat déficitaire SNCM 2011 V3 30 05 2011_PAO-CAF-RESOP_09_2013_Zone_IDF (version 2)" xfId="2434" xr:uid="{00000000-0005-0000-0000-0000BF130000}"/>
    <cellStyle name="s_S_By_S_Actualisation provision contrat déficitaire SNCM 2011 V3 30 05 2011_PAO-CAF-RESOP_09_2013_Zone_IDF (version 2)_Context" xfId="5702" xr:uid="{00000000-0005-0000-0000-0000C0130000}"/>
    <cellStyle name="s_S_By_S_Actualisation provision contrat déficitaire SNCM 2011 V3 30 05 2011_PAO-CAF-RESOP_10_12" xfId="2435" xr:uid="{00000000-0005-0000-0000-0000C1130000}"/>
    <cellStyle name="s_S_By_S_Actualisation provision contrat déficitaire SNCM 2011 V3 30 05 2011_PAO-CAF-RESOP_10_12_Bridge_Zone_Sud" xfId="2436" xr:uid="{00000000-0005-0000-0000-0000C2130000}"/>
    <cellStyle name="s_S_By_S_Actualisation provision contrat déficitaire SNCM 2011 V3 30 05 2011_PAO-CAF-RESOP_10_12_Bridge_Zone_Sud_Context" xfId="5704" xr:uid="{00000000-0005-0000-0000-0000C3130000}"/>
    <cellStyle name="s_S_By_S_Actualisation provision contrat déficitaire SNCM 2011 V3 30 05 2011_PAO-CAF-RESOP_10_12_Context" xfId="5703" xr:uid="{00000000-0005-0000-0000-0000C4130000}"/>
    <cellStyle name="s_S_By_S_Actualisation provision contrat déficitaire SNCM 2011 V3 30 05 2011_PAO-CAF-RESOP_10_12_focus par entités CAFOP" xfId="2437" xr:uid="{00000000-0005-0000-0000-0000C5130000}"/>
    <cellStyle name="s_S_By_S_Actualisation provision contrat déficitaire SNCM 2011 V3 30 05 2011_PAO-CAF-RESOP_10_12_focus par entités CAFOP_Bridge_Zone_Sud" xfId="2438" xr:uid="{00000000-0005-0000-0000-0000C6130000}"/>
    <cellStyle name="s_S_By_S_Actualisation provision contrat déficitaire SNCM 2011 V3 30 05 2011_PAO-CAF-RESOP_10_12_focus par entités CAFOP_Bridge_Zone_Sud_Context" xfId="5706" xr:uid="{00000000-0005-0000-0000-0000C7130000}"/>
    <cellStyle name="s_S_By_S_Actualisation provision contrat déficitaire SNCM 2011 V3 30 05 2011_PAO-CAF-RESOP_10_12_focus par entités CAFOP_Context" xfId="5705" xr:uid="{00000000-0005-0000-0000-0000C8130000}"/>
    <cellStyle name="s_S_By_S_Actualisation provision contrat déficitaire SNCM 2011 V3 30 05 2011_PAO-CAF-RESOP_11_13" xfId="2439" xr:uid="{00000000-0005-0000-0000-0000C9130000}"/>
    <cellStyle name="s_S_By_S_Actualisation provision contrat déficitaire SNCM 2011 V3 30 05 2011_PAO-CAF-RESOP_11_13_Context" xfId="5707" xr:uid="{00000000-0005-0000-0000-0000CA130000}"/>
    <cellStyle name="s_S_By_S_Actualisation provision contrat déficitaire SNCM 2011 V3 30 05 2011_PAO-CAF-RESOP_B13" xfId="2440" xr:uid="{00000000-0005-0000-0000-0000CB130000}"/>
    <cellStyle name="s_S_By_S_Actualisation provision contrat déficitaire SNCM 2011 V3 30 05 2011_PAO-CAF-RESOP_B13_Bridge_Zone_Sud" xfId="2441" xr:uid="{00000000-0005-0000-0000-0000CC130000}"/>
    <cellStyle name="s_S_By_S_Actualisation provision contrat déficitaire SNCM 2011 V3 30 05 2011_PAO-CAF-RESOP_B13_Bridge_Zone_Sud_Context" xfId="5709" xr:uid="{00000000-0005-0000-0000-0000CD130000}"/>
    <cellStyle name="s_S_By_S_Actualisation provision contrat déficitaire SNCM 2011 V3 30 05 2011_PAO-CAF-RESOP_B13_Context" xfId="5708" xr:uid="{00000000-0005-0000-0000-0000CE130000}"/>
    <cellStyle name="s_S_By_S_Actualisation provision contrat déficitaire SNCM 2011 V3 30 05 2011_PAO-CAF-RESOP_B13_focus par entités CAFOP" xfId="2442" xr:uid="{00000000-0005-0000-0000-0000CF130000}"/>
    <cellStyle name="s_S_By_S_Actualisation provision contrat déficitaire SNCM 2011 V3 30 05 2011_PAO-CAF-RESOP_B13_focus par entités CAFOP_Bridge_Zone_Sud" xfId="2443" xr:uid="{00000000-0005-0000-0000-0000D0130000}"/>
    <cellStyle name="s_S_By_S_Actualisation provision contrat déficitaire SNCM 2011 V3 30 05 2011_PAO-CAF-RESOP_B13_focus par entités CAFOP_Bridge_Zone_Sud_Context" xfId="5711" xr:uid="{00000000-0005-0000-0000-0000D1130000}"/>
    <cellStyle name="s_S_By_S_Actualisation provision contrat déficitaire SNCM 2011 V3 30 05 2011_PAO-CAF-RESOP_B13_focus par entités CAFOP_Context" xfId="5710" xr:uid="{00000000-0005-0000-0000-0000D2130000}"/>
    <cellStyle name="s_S_By_S_Actualisation provision contrat déficitaire SNCM 2011 V3 30 05 2011_PAO-CAF-RESOP_B2014" xfId="2444" xr:uid="{00000000-0005-0000-0000-0000D3130000}"/>
    <cellStyle name="s_S_By_S_Actualisation provision contrat déficitaire SNCM 2011 V3 30 05 2011_PAO-CAF-RESOP_B2014_Bridge_Zone_Sud" xfId="2445" xr:uid="{00000000-0005-0000-0000-0000D4130000}"/>
    <cellStyle name="s_S_By_S_Actualisation provision contrat déficitaire SNCM 2011 V3 30 05 2011_PAO-CAF-RESOP_B2014_Bridge_Zone_Sud_Context" xfId="5713" xr:uid="{00000000-0005-0000-0000-0000D5130000}"/>
    <cellStyle name="s_S_By_S_Actualisation provision contrat déficitaire SNCM 2011 V3 30 05 2011_PAO-CAF-RESOP_B2014_Context" xfId="5712" xr:uid="{00000000-0005-0000-0000-0000D6130000}"/>
    <cellStyle name="s_S_By_S_Actualisation provision contrat déficitaire SNCM 2011 V3 30 05 2011_PAO-CAF-RESOP_B2014_v2" xfId="2446" xr:uid="{00000000-0005-0000-0000-0000D7130000}"/>
    <cellStyle name="s_S_By_S_Actualisation provision contrat déficitaire SNCM 2011 V3 30 05 2011_PAO-CAF-RESOP_B2014_v2_Context" xfId="5714" xr:uid="{00000000-0005-0000-0000-0000D8130000}"/>
    <cellStyle name="s_S_By_S_Actualisation provision contrat déficitaire SNCM 2011 V3 30 05 2011_PAO-CAF-RESOP_E2_13" xfId="2447" xr:uid="{00000000-0005-0000-0000-0000D9130000}"/>
    <cellStyle name="s_S_By_S_Actualisation provision contrat déficitaire SNCM 2011 V3 30 05 2011_PAO-CAF-RESOP_E2_13_B14_E2_2210" xfId="2448" xr:uid="{00000000-0005-0000-0000-0000DA130000}"/>
    <cellStyle name="s_S_By_S_Actualisation provision contrat déficitaire SNCM 2011 V3 30 05 2011_PAO-CAF-RESOP_E2_13_B14_E2_2210_Bridge_Zone_Sud" xfId="2449" xr:uid="{00000000-0005-0000-0000-0000DB130000}"/>
    <cellStyle name="s_S_By_S_Actualisation provision contrat déficitaire SNCM 2011 V3 30 05 2011_PAO-CAF-RESOP_E2_13_B14_E2_2210_Bridge_Zone_Sud_Context" xfId="5717" xr:uid="{00000000-0005-0000-0000-0000DC130000}"/>
    <cellStyle name="s_S_By_S_Actualisation provision contrat déficitaire SNCM 2011 V3 30 05 2011_PAO-CAF-RESOP_E2_13_B14_E2_2210_Context" xfId="5716" xr:uid="{00000000-0005-0000-0000-0000DD130000}"/>
    <cellStyle name="s_S_By_S_Actualisation provision contrat déficitaire SNCM 2011 V3 30 05 2011_PAO-CAF-RESOP_E2_13_Bridge_Zone_Sud" xfId="2450" xr:uid="{00000000-0005-0000-0000-0000DE130000}"/>
    <cellStyle name="s_S_By_S_Actualisation provision contrat déficitaire SNCM 2011 V3 30 05 2011_PAO-CAF-RESOP_E2_13_Bridge_Zone_Sud_Context" xfId="5718" xr:uid="{00000000-0005-0000-0000-0000DF130000}"/>
    <cellStyle name="s_S_By_S_Actualisation provision contrat déficitaire SNCM 2011 V3 30 05 2011_PAO-CAF-RESOP_E2_13_Context" xfId="5715" xr:uid="{00000000-0005-0000-0000-0000E0130000}"/>
    <cellStyle name="s_S_By_S_Actualisation provision contrat déficitaire SNCM 2011 V3 30 05 2011_PAO-CAF-RESOP_E2_2013_03_10_19H" xfId="2451" xr:uid="{00000000-0005-0000-0000-0000E1130000}"/>
    <cellStyle name="s_S_By_S_Actualisation provision contrat déficitaire SNCM 2011 V3 30 05 2011_PAO-CAF-RESOP_E2_2013_03_10_19H_Bridge_Zone_Sud" xfId="2452" xr:uid="{00000000-0005-0000-0000-0000E2130000}"/>
    <cellStyle name="s_S_By_S_Actualisation provision contrat déficitaire SNCM 2011 V3 30 05 2011_PAO-CAF-RESOP_E2_2013_03_10_19H_Bridge_Zone_Sud_Context" xfId="5720" xr:uid="{00000000-0005-0000-0000-0000E3130000}"/>
    <cellStyle name="s_S_By_S_Actualisation provision contrat déficitaire SNCM 2011 V3 30 05 2011_PAO-CAF-RESOP_E2_2013_03_10_19H_Context" xfId="5719" xr:uid="{00000000-0005-0000-0000-0000E4130000}"/>
    <cellStyle name="s_S_By_S_Actualisation provision contrat déficitaire SNCM 2011 V3 30 05 2011_PPA" xfId="3450" xr:uid="{00000000-0005-0000-0000-0000E5130000}"/>
    <cellStyle name="s_S_By_S_Actualisation provision contrat déficitaire SNCM 2011 V3 30 05 2011_PPA_Context" xfId="5721" xr:uid="{00000000-0005-0000-0000-0000E6130000}"/>
    <cellStyle name="s_S_By_S_Actualisation provision contrat déficitaire SNCM 2011 V3 30 05 2011_RESOP bef CICE&amp;PPA&amp;RepartHO" xfId="3451" xr:uid="{00000000-0005-0000-0000-0000E7130000}"/>
    <cellStyle name="s_S_By_S_Actualisation provision contrat déficitaire SNCM 2011 V3 30 05 2011_RESOP bef CICE&amp;PPA&amp;RepartHO_Context" xfId="5722" xr:uid="{00000000-0005-0000-0000-0000E8130000}"/>
    <cellStyle name="s_S_By_S_Actualisation provision contrat déficitaire SNCM 2011 V3 30 05 2011_Synthèse_Présentation_conso_retraitée" xfId="2453" xr:uid="{00000000-0005-0000-0000-0000E9130000}"/>
    <cellStyle name="s_S_By_S_Actualisation provision contrat déficitaire SNCM 2011 V3 30 05 2011_Synthèse_Présentation_conso_retraitée_Context" xfId="5723" xr:uid="{00000000-0005-0000-0000-0000EA130000}"/>
    <cellStyle name="s_S_By_S_B14_E2_2210" xfId="2454" xr:uid="{00000000-0005-0000-0000-0000EB130000}"/>
    <cellStyle name="s_S_By_S_B14_E2_2210_Bridge_Zone_Sud" xfId="2455" xr:uid="{00000000-0005-0000-0000-0000EC130000}"/>
    <cellStyle name="s_S_By_S_B14_E2_2210_Bridge_Zone_Sud_Context" xfId="5725" xr:uid="{00000000-0005-0000-0000-0000ED130000}"/>
    <cellStyle name="s_S_By_S_B14_E2_2210_Context" xfId="5724" xr:uid="{00000000-0005-0000-0000-0000EE130000}"/>
    <cellStyle name="s_S_By_S_BFR_TD_2014.02" xfId="2456" xr:uid="{00000000-0005-0000-0000-0000EF130000}"/>
    <cellStyle name="s_S_By_S_BFR_TD_2014.02_Context" xfId="5726" xr:uid="{00000000-0005-0000-0000-0000F0130000}"/>
    <cellStyle name="s_S_By_S_Bridge_Zone_Nord" xfId="2457" xr:uid="{00000000-0005-0000-0000-0000F1130000}"/>
    <cellStyle name="s_S_By_S_Bridge_Zone_Nord_Context" xfId="5727" xr:uid="{00000000-0005-0000-0000-0000F2130000}"/>
    <cellStyle name="s_S_By_S_CAPEM BY COUNTRY" xfId="3452" xr:uid="{00000000-0005-0000-0000-0000F3130000}"/>
    <cellStyle name="s_S_By_S_CAPEM BY COUNTRY_Context" xfId="5728" xr:uid="{00000000-0005-0000-0000-0000F4130000}"/>
    <cellStyle name="s_S_By_S_Context" xfId="3790" xr:uid="{00000000-0005-0000-0000-0000F5130000}"/>
    <cellStyle name="s_S_By_S_Context_1" xfId="5629" xr:uid="{00000000-0005-0000-0000-0000F6130000}"/>
    <cellStyle name="s_S_By_S_Context_Context" xfId="5729" xr:uid="{00000000-0005-0000-0000-0000F7130000}"/>
    <cellStyle name="s_S_By_S_Country_Top_Adj" xfId="2911" xr:uid="{00000000-0005-0000-0000-0000F8130000}"/>
    <cellStyle name="s_S_By_S_Country_Top_Adj 2020" xfId="3441" xr:uid="{00000000-0005-0000-0000-0000F9130000}"/>
    <cellStyle name="s_S_By_S_Cut off 2020-2021" xfId="5730" xr:uid="{00000000-0005-0000-0000-0000FA130000}"/>
    <cellStyle name="s_S_By_S_LI819L_B13" xfId="387" xr:uid="{00000000-0005-0000-0000-0000FB130000}"/>
    <cellStyle name="s_S_By_S_LI819L_B13_CAPEM BY COUNTRY" xfId="3454" xr:uid="{00000000-0005-0000-0000-0000FC130000}"/>
    <cellStyle name="s_S_By_S_LI819L_B13_CAPEM BY COUNTRY_Context" xfId="5732" xr:uid="{00000000-0005-0000-0000-0000FD130000}"/>
    <cellStyle name="s_S_By_S_LI819L_B13_Context" xfId="3791" xr:uid="{00000000-0005-0000-0000-0000FE130000}"/>
    <cellStyle name="s_S_By_S_LI819L_B13_Context_1" xfId="5731" xr:uid="{00000000-0005-0000-0000-0000FF130000}"/>
    <cellStyle name="s_S_By_S_LI819L_B13_Context_Context" xfId="5733" xr:uid="{00000000-0005-0000-0000-000000140000}"/>
    <cellStyle name="s_S_By_S_LI819L_B13_Country_Top_Adj" xfId="2914" xr:uid="{00000000-0005-0000-0000-000001140000}"/>
    <cellStyle name="s_S_By_S_LI819L_B13_Country_Top_Adj 2020" xfId="3453" xr:uid="{00000000-0005-0000-0000-000002140000}"/>
    <cellStyle name="s_S_By_S_LI819L_B13_Cut off 2020-2021" xfId="5734" xr:uid="{00000000-0005-0000-0000-000003140000}"/>
    <cellStyle name="s_S_By_S_LI819L_B13_Maquette PLT" xfId="3455" xr:uid="{00000000-0005-0000-0000-000004140000}"/>
    <cellStyle name="s_S_By_S_LI819L_B13_Maquette PLT_Context" xfId="5735" xr:uid="{00000000-0005-0000-0000-000005140000}"/>
    <cellStyle name="s_S_By_S_LI819L_B13_Output" xfId="3792" xr:uid="{00000000-0005-0000-0000-000006140000}"/>
    <cellStyle name="s_S_By_S_LI819L_B13_Output_Context" xfId="5736" xr:uid="{00000000-0005-0000-0000-000007140000}"/>
    <cellStyle name="s_S_By_S_LI819L_B13_PPA" xfId="3456" xr:uid="{00000000-0005-0000-0000-000008140000}"/>
    <cellStyle name="s_S_By_S_LI819L_B13_PPA_Context" xfId="5737" xr:uid="{00000000-0005-0000-0000-000009140000}"/>
    <cellStyle name="s_S_By_S_LI819L_B13_RESOP bef CICE&amp;PPA&amp;RepartHO" xfId="3457" xr:uid="{00000000-0005-0000-0000-00000A140000}"/>
    <cellStyle name="s_S_By_S_LI819L_B13_RESOP bef CICE&amp;PPA&amp;RepartHO_Context" xfId="5738" xr:uid="{00000000-0005-0000-0000-00000B140000}"/>
    <cellStyle name="s_S_By_S_Maquette PLT" xfId="3458" xr:uid="{00000000-0005-0000-0000-00000C140000}"/>
    <cellStyle name="s_S_By_S_Maquette PLT_Context" xfId="5739" xr:uid="{00000000-0005-0000-0000-00000D140000}"/>
    <cellStyle name="s_S_By_S_Output" xfId="3793" xr:uid="{00000000-0005-0000-0000-00000E140000}"/>
    <cellStyle name="s_S_By_S_Output_Context" xfId="5740" xr:uid="{00000000-0005-0000-0000-00000F140000}"/>
    <cellStyle name="s_S_By_S_PAO-CAF-RESOP_14_01_13 à 20h" xfId="388" xr:uid="{00000000-0005-0000-0000-000010140000}"/>
    <cellStyle name="s_S_By_S_PAO-CAF-RESOP_14_01_13 à 20h_CAPEM BY COUNTRY" xfId="3460" xr:uid="{00000000-0005-0000-0000-000011140000}"/>
    <cellStyle name="s_S_By_S_PAO-CAF-RESOP_14_01_13 à 20h_CAPEM BY COUNTRY_Context" xfId="5742" xr:uid="{00000000-0005-0000-0000-000012140000}"/>
    <cellStyle name="s_S_By_S_PAO-CAF-RESOP_14_01_13 à 20h_Context" xfId="3794" xr:uid="{00000000-0005-0000-0000-000013140000}"/>
    <cellStyle name="s_S_By_S_PAO-CAF-RESOP_14_01_13 à 20h_Context_1" xfId="5741" xr:uid="{00000000-0005-0000-0000-000014140000}"/>
    <cellStyle name="s_S_By_S_PAO-CAF-RESOP_14_01_13 à 20h_Context_Context" xfId="5743" xr:uid="{00000000-0005-0000-0000-000015140000}"/>
    <cellStyle name="s_S_By_S_PAO-CAF-RESOP_14_01_13 à 20h_Country_Top_Adj" xfId="2915" xr:uid="{00000000-0005-0000-0000-000016140000}"/>
    <cellStyle name="s_S_By_S_PAO-CAF-RESOP_14_01_13 à 20h_Country_Top_Adj 2020" xfId="3459" xr:uid="{00000000-0005-0000-0000-000017140000}"/>
    <cellStyle name="s_S_By_S_PAO-CAF-RESOP_14_01_13 à 20h_Cut off 2020-2021" xfId="5744" xr:uid="{00000000-0005-0000-0000-000018140000}"/>
    <cellStyle name="s_S_By_S_PAO-CAF-RESOP_14_01_13 à 20h_Maquette PLT" xfId="3461" xr:uid="{00000000-0005-0000-0000-000019140000}"/>
    <cellStyle name="s_S_By_S_PAO-CAF-RESOP_14_01_13 à 20h_Maquette PLT_Context" xfId="5745" xr:uid="{00000000-0005-0000-0000-00001A140000}"/>
    <cellStyle name="s_S_By_S_PAO-CAF-RESOP_14_01_13 à 20h_Output" xfId="3795" xr:uid="{00000000-0005-0000-0000-00001B140000}"/>
    <cellStyle name="s_S_By_S_PAO-CAF-RESOP_14_01_13 à 20h_Output_Context" xfId="5746" xr:uid="{00000000-0005-0000-0000-00001C140000}"/>
    <cellStyle name="s_S_By_S_PAO-CAF-RESOP_14_01_13 à 20h_PPA" xfId="3462" xr:uid="{00000000-0005-0000-0000-00001D140000}"/>
    <cellStyle name="s_S_By_S_PAO-CAF-RESOP_14_01_13 à 20h_PPA_Context" xfId="5747" xr:uid="{00000000-0005-0000-0000-00001E140000}"/>
    <cellStyle name="s_S_By_S_PAO-CAF-RESOP_14_01_13 à 20h_RESOP bef CICE&amp;PPA&amp;RepartHO" xfId="3463" xr:uid="{00000000-0005-0000-0000-00001F140000}"/>
    <cellStyle name="s_S_By_S_PAO-CAF-RESOP_14_01_13 à 20h_RESOP bef CICE&amp;PPA&amp;RepartHO_Context" xfId="5748" xr:uid="{00000000-0005-0000-0000-000020140000}"/>
    <cellStyle name="s_S_By_S_PAO-CAF-RESOP_2014.02" xfId="2458" xr:uid="{00000000-0005-0000-0000-000021140000}"/>
    <cellStyle name="s_S_By_S_PAO-CAF-RESOP_2014.02_Bridge_Zone_Sud" xfId="2459" xr:uid="{00000000-0005-0000-0000-000022140000}"/>
    <cellStyle name="s_S_By_S_PAO-CAF-RESOP_2014.02_Bridge_Zone_Sud_Context" xfId="5750" xr:uid="{00000000-0005-0000-0000-000023140000}"/>
    <cellStyle name="s_S_By_S_PAO-CAF-RESOP_2014.02_Context" xfId="5749" xr:uid="{00000000-0005-0000-0000-000024140000}"/>
    <cellStyle name="s_S_By_S_PPA" xfId="3464" xr:uid="{00000000-0005-0000-0000-000025140000}"/>
    <cellStyle name="s_S_By_S_PPA_Context" xfId="5751" xr:uid="{00000000-0005-0000-0000-000026140000}"/>
    <cellStyle name="s_S_By_S_RESOP bef CICE&amp;PPA&amp;RepartHO" xfId="3465" xr:uid="{00000000-0005-0000-0000-000027140000}"/>
    <cellStyle name="s_S_By_S_RESOP bef CICE&amp;PPA&amp;RepartHO_Context" xfId="5752" xr:uid="{00000000-0005-0000-0000-000028140000}"/>
    <cellStyle name="s_Sheet5" xfId="389" xr:uid="{00000000-0005-0000-0000-000029140000}"/>
    <cellStyle name="s_Sheet5_Actualisation provision contrat déficitaire SNCM 2010 V Def" xfId="390" xr:uid="{00000000-0005-0000-0000-00002A140000}"/>
    <cellStyle name="s_Sheet5_Actualisation provision contrat déficitaire SNCM 2010 V Def_B14_E2_2210" xfId="2460" xr:uid="{00000000-0005-0000-0000-00002B140000}"/>
    <cellStyle name="s_Sheet5_Actualisation provision contrat déficitaire SNCM 2010 V Def_B14_E2_2210_Bridge_Zone_Sud" xfId="2461" xr:uid="{00000000-0005-0000-0000-00002C140000}"/>
    <cellStyle name="s_Sheet5_Actualisation provision contrat déficitaire SNCM 2010 V Def_B14_E2_2210_Bridge_Zone_Sud_Context" xfId="5756" xr:uid="{00000000-0005-0000-0000-00002D140000}"/>
    <cellStyle name="s_Sheet5_Actualisation provision contrat déficitaire SNCM 2010 V Def_B14_E2_2210_Context" xfId="5755" xr:uid="{00000000-0005-0000-0000-00002E140000}"/>
    <cellStyle name="s_Sheet5_Actualisation provision contrat déficitaire SNCM 2010 V Def_Bridge_Zone_Sud" xfId="2462" xr:uid="{00000000-0005-0000-0000-00002F140000}"/>
    <cellStyle name="s_Sheet5_Actualisation provision contrat déficitaire SNCM 2010 V Def_Bridge_Zone_Sud_Context" xfId="5757" xr:uid="{00000000-0005-0000-0000-000030140000}"/>
    <cellStyle name="s_Sheet5_Actualisation provision contrat déficitaire SNCM 2010 V Def_CAPEM BY COUNTRY" xfId="3468" xr:uid="{00000000-0005-0000-0000-000031140000}"/>
    <cellStyle name="s_Sheet5_Actualisation provision contrat déficitaire SNCM 2010 V Def_CAPEM BY COUNTRY_Context" xfId="5758" xr:uid="{00000000-0005-0000-0000-000032140000}"/>
    <cellStyle name="s_Sheet5_Actualisation provision contrat déficitaire SNCM 2010 V Def_Context" xfId="3796" xr:uid="{00000000-0005-0000-0000-000033140000}"/>
    <cellStyle name="s_Sheet5_Actualisation provision contrat déficitaire SNCM 2010 V Def_Context_1" xfId="5754" xr:uid="{00000000-0005-0000-0000-000034140000}"/>
    <cellStyle name="s_Sheet5_Actualisation provision contrat déficitaire SNCM 2010 V Def_Context_Context" xfId="5759" xr:uid="{00000000-0005-0000-0000-000035140000}"/>
    <cellStyle name="s_Sheet5_Actualisation provision contrat déficitaire SNCM 2010 V Def_Country_Top_Adj" xfId="2917" xr:uid="{00000000-0005-0000-0000-000036140000}"/>
    <cellStyle name="s_Sheet5_Actualisation provision contrat déficitaire SNCM 2010 V Def_Country_Top_Adj 2020" xfId="3467" xr:uid="{00000000-0005-0000-0000-000037140000}"/>
    <cellStyle name="s_Sheet5_Actualisation provision contrat déficitaire SNCM 2010 V Def_Cut off 2020-2021" xfId="5760" xr:uid="{00000000-0005-0000-0000-000038140000}"/>
    <cellStyle name="s_Sheet5_Actualisation provision contrat déficitaire SNCM 2010 V Def_focus par entités CAFOPE2AMF" xfId="2463" xr:uid="{00000000-0005-0000-0000-000039140000}"/>
    <cellStyle name="s_Sheet5_Actualisation provision contrat déficitaire SNCM 2010 V Def_focus par entités CAFOPE2AMF_Bridge_Zone_Sud" xfId="2464" xr:uid="{00000000-0005-0000-0000-00003A140000}"/>
    <cellStyle name="s_Sheet5_Actualisation provision contrat déficitaire SNCM 2010 V Def_focus par entités CAFOPE2AMF_Bridge_Zone_Sud_Context" xfId="5762" xr:uid="{00000000-0005-0000-0000-00003B140000}"/>
    <cellStyle name="s_Sheet5_Actualisation provision contrat déficitaire SNCM 2010 V Def_focus par entités CAFOPE2AMF_Context" xfId="5761" xr:uid="{00000000-0005-0000-0000-00003C140000}"/>
    <cellStyle name="s_Sheet5_Actualisation provision contrat déficitaire SNCM 2010 V Def_Maquette PLT" xfId="3469" xr:uid="{00000000-0005-0000-0000-00003D140000}"/>
    <cellStyle name="s_Sheet5_Actualisation provision contrat déficitaire SNCM 2010 V Def_Maquette PLT_Context" xfId="5763" xr:uid="{00000000-0005-0000-0000-00003E140000}"/>
    <cellStyle name="s_Sheet5_Actualisation provision contrat déficitaire SNCM 2010 V Def_Output" xfId="3797" xr:uid="{00000000-0005-0000-0000-00003F140000}"/>
    <cellStyle name="s_Sheet5_Actualisation provision contrat déficitaire SNCM 2010 V Def_Output_Context" xfId="5764" xr:uid="{00000000-0005-0000-0000-000040140000}"/>
    <cellStyle name="s_Sheet5_Actualisation provision contrat déficitaire SNCM 2010 V Def_PAO-CAF-RESOP_04_13_pro_format_variante T1" xfId="2465" xr:uid="{00000000-0005-0000-0000-000041140000}"/>
    <cellStyle name="s_Sheet5_Actualisation provision contrat déficitaire SNCM 2010 V Def_PAO-CAF-RESOP_04_13_pro_format_variante T1_B14_E2_2210" xfId="2466" xr:uid="{00000000-0005-0000-0000-000042140000}"/>
    <cellStyle name="s_Sheet5_Actualisation provision contrat déficitaire SNCM 2010 V Def_PAO-CAF-RESOP_04_13_pro_format_variante T1_B14_E2_2210_Bridge_Zone_Sud" xfId="2467" xr:uid="{00000000-0005-0000-0000-000043140000}"/>
    <cellStyle name="s_Sheet5_Actualisation provision contrat déficitaire SNCM 2010 V Def_PAO-CAF-RESOP_04_13_pro_format_variante T1_B14_E2_2210_Bridge_Zone_Sud_Context" xfId="5767" xr:uid="{00000000-0005-0000-0000-000044140000}"/>
    <cellStyle name="s_Sheet5_Actualisation provision contrat déficitaire SNCM 2010 V Def_PAO-CAF-RESOP_04_13_pro_format_variante T1_B14_E2_2210_Context" xfId="5766" xr:uid="{00000000-0005-0000-0000-000045140000}"/>
    <cellStyle name="s_Sheet5_Actualisation provision contrat déficitaire SNCM 2010 V Def_PAO-CAF-RESOP_04_13_pro_format_variante T1_Bridge_Zone_Sud" xfId="2468" xr:uid="{00000000-0005-0000-0000-000046140000}"/>
    <cellStyle name="s_Sheet5_Actualisation provision contrat déficitaire SNCM 2010 V Def_PAO-CAF-RESOP_04_13_pro_format_variante T1_Bridge_Zone_Sud_Context" xfId="5768" xr:uid="{00000000-0005-0000-0000-000047140000}"/>
    <cellStyle name="s_Sheet5_Actualisation provision contrat déficitaire SNCM 2010 V Def_PAO-CAF-RESOP_04_13_pro_format_variante T1_Context" xfId="5765" xr:uid="{00000000-0005-0000-0000-000048140000}"/>
    <cellStyle name="s_Sheet5_Actualisation provision contrat déficitaire SNCM 2010 V Def_PAO-CAF-RESOP_06_13" xfId="2469" xr:uid="{00000000-0005-0000-0000-000049140000}"/>
    <cellStyle name="s_Sheet5_Actualisation provision contrat déficitaire SNCM 2010 V Def_PAO-CAF-RESOP_06_13_B14_E2_2210" xfId="2470" xr:uid="{00000000-0005-0000-0000-00004A140000}"/>
    <cellStyle name="s_Sheet5_Actualisation provision contrat déficitaire SNCM 2010 V Def_PAO-CAF-RESOP_06_13_B14_E2_2210_Bridge_Zone_Sud" xfId="2471" xr:uid="{00000000-0005-0000-0000-00004B140000}"/>
    <cellStyle name="s_Sheet5_Actualisation provision contrat déficitaire SNCM 2010 V Def_PAO-CAF-RESOP_06_13_B14_E2_2210_Bridge_Zone_Sud_Context" xfId="5771" xr:uid="{00000000-0005-0000-0000-00004C140000}"/>
    <cellStyle name="s_Sheet5_Actualisation provision contrat déficitaire SNCM 2010 V Def_PAO-CAF-RESOP_06_13_B14_E2_2210_Context" xfId="5770" xr:uid="{00000000-0005-0000-0000-00004D140000}"/>
    <cellStyle name="s_Sheet5_Actualisation provision contrat déficitaire SNCM 2010 V Def_PAO-CAF-RESOP_06_13_Bridge_Zone_Sud" xfId="2472" xr:uid="{00000000-0005-0000-0000-00004E140000}"/>
    <cellStyle name="s_Sheet5_Actualisation provision contrat déficitaire SNCM 2010 V Def_PAO-CAF-RESOP_06_13_Bridge_Zone_Sud_Context" xfId="5772" xr:uid="{00000000-0005-0000-0000-00004F140000}"/>
    <cellStyle name="s_Sheet5_Actualisation provision contrat déficitaire SNCM 2010 V Def_PAO-CAF-RESOP_06_13_Context" xfId="5769" xr:uid="{00000000-0005-0000-0000-000050140000}"/>
    <cellStyle name="s_Sheet5_Actualisation provision contrat déficitaire SNCM 2010 V Def_PAO-CAF-RESOP_08_13" xfId="2473" xr:uid="{00000000-0005-0000-0000-000051140000}"/>
    <cellStyle name="s_Sheet5_Actualisation provision contrat déficitaire SNCM 2010 V Def_PAO-CAF-RESOP_08_13_B14_E2_2210" xfId="2474" xr:uid="{00000000-0005-0000-0000-000052140000}"/>
    <cellStyle name="s_Sheet5_Actualisation provision contrat déficitaire SNCM 2010 V Def_PAO-CAF-RESOP_08_13_B14_E2_2210_Bridge_Zone_Sud" xfId="2475" xr:uid="{00000000-0005-0000-0000-000053140000}"/>
    <cellStyle name="s_Sheet5_Actualisation provision contrat déficitaire SNCM 2010 V Def_PAO-CAF-RESOP_08_13_B14_E2_2210_Bridge_Zone_Sud_Context" xfId="5775" xr:uid="{00000000-0005-0000-0000-000054140000}"/>
    <cellStyle name="s_Sheet5_Actualisation provision contrat déficitaire SNCM 2010 V Def_PAO-CAF-RESOP_08_13_B14_E2_2210_Context" xfId="5774" xr:uid="{00000000-0005-0000-0000-000055140000}"/>
    <cellStyle name="s_Sheet5_Actualisation provision contrat déficitaire SNCM 2010 V Def_PAO-CAF-RESOP_08_13_Bridge_Zone_Sud" xfId="2476" xr:uid="{00000000-0005-0000-0000-000056140000}"/>
    <cellStyle name="s_Sheet5_Actualisation provision contrat déficitaire SNCM 2010 V Def_PAO-CAF-RESOP_08_13_Bridge_Zone_Sud_Context" xfId="5776" xr:uid="{00000000-0005-0000-0000-000057140000}"/>
    <cellStyle name="s_Sheet5_Actualisation provision contrat déficitaire SNCM 2010 V Def_PAO-CAF-RESOP_08_13_Context" xfId="5773" xr:uid="{00000000-0005-0000-0000-000058140000}"/>
    <cellStyle name="s_Sheet5_Actualisation provision contrat déficitaire SNCM 2010 V Def_PAO-CAF-RESOP_09_13" xfId="2477" xr:uid="{00000000-0005-0000-0000-000059140000}"/>
    <cellStyle name="s_Sheet5_Actualisation provision contrat déficitaire SNCM 2010 V Def_PAO-CAF-RESOP_09_13_Bridge_Zone_Sud" xfId="2478" xr:uid="{00000000-0005-0000-0000-00005A140000}"/>
    <cellStyle name="s_Sheet5_Actualisation provision contrat déficitaire SNCM 2010 V Def_PAO-CAF-RESOP_09_13_Bridge_Zone_Sud_Context" xfId="5778" xr:uid="{00000000-0005-0000-0000-00005B140000}"/>
    <cellStyle name="s_Sheet5_Actualisation provision contrat déficitaire SNCM 2010 V Def_PAO-CAF-RESOP_09_13_Context" xfId="5777" xr:uid="{00000000-0005-0000-0000-00005C140000}"/>
    <cellStyle name="s_Sheet5_Actualisation provision contrat déficitaire SNCM 2010 V Def_PAO-CAF-RESOP_09_2013_Zone_IDF (version 2)" xfId="2479" xr:uid="{00000000-0005-0000-0000-00005D140000}"/>
    <cellStyle name="s_Sheet5_Actualisation provision contrat déficitaire SNCM 2010 V Def_PAO-CAF-RESOP_09_2013_Zone_IDF (version 2)_Context" xfId="5779" xr:uid="{00000000-0005-0000-0000-00005E140000}"/>
    <cellStyle name="s_Sheet5_Actualisation provision contrat déficitaire SNCM 2010 V Def_PAO-CAF-RESOP_10_12" xfId="2480" xr:uid="{00000000-0005-0000-0000-00005F140000}"/>
    <cellStyle name="s_Sheet5_Actualisation provision contrat déficitaire SNCM 2010 V Def_PAO-CAF-RESOP_10_12_Bridge_Zone_Sud" xfId="2481" xr:uid="{00000000-0005-0000-0000-000060140000}"/>
    <cellStyle name="s_Sheet5_Actualisation provision contrat déficitaire SNCM 2010 V Def_PAO-CAF-RESOP_10_12_Bridge_Zone_Sud_Context" xfId="5781" xr:uid="{00000000-0005-0000-0000-000061140000}"/>
    <cellStyle name="s_Sheet5_Actualisation provision contrat déficitaire SNCM 2010 V Def_PAO-CAF-RESOP_10_12_Context" xfId="5780" xr:uid="{00000000-0005-0000-0000-000062140000}"/>
    <cellStyle name="s_Sheet5_Actualisation provision contrat déficitaire SNCM 2010 V Def_PAO-CAF-RESOP_10_12_focus par entités CAFOP" xfId="2482" xr:uid="{00000000-0005-0000-0000-000063140000}"/>
    <cellStyle name="s_Sheet5_Actualisation provision contrat déficitaire SNCM 2010 V Def_PAO-CAF-RESOP_10_12_focus par entités CAFOP_Bridge_Zone_Sud" xfId="2483" xr:uid="{00000000-0005-0000-0000-000064140000}"/>
    <cellStyle name="s_Sheet5_Actualisation provision contrat déficitaire SNCM 2010 V Def_PAO-CAF-RESOP_10_12_focus par entités CAFOP_Bridge_Zone_Sud_Context" xfId="5783" xr:uid="{00000000-0005-0000-0000-000065140000}"/>
    <cellStyle name="s_Sheet5_Actualisation provision contrat déficitaire SNCM 2010 V Def_PAO-CAF-RESOP_10_12_focus par entités CAFOP_Context" xfId="5782" xr:uid="{00000000-0005-0000-0000-000066140000}"/>
    <cellStyle name="s_Sheet5_Actualisation provision contrat déficitaire SNCM 2010 V Def_PAO-CAF-RESOP_11_13" xfId="2484" xr:uid="{00000000-0005-0000-0000-000067140000}"/>
    <cellStyle name="s_Sheet5_Actualisation provision contrat déficitaire SNCM 2010 V Def_PAO-CAF-RESOP_11_13_Context" xfId="5784" xr:uid="{00000000-0005-0000-0000-000068140000}"/>
    <cellStyle name="s_Sheet5_Actualisation provision contrat déficitaire SNCM 2010 V Def_PAO-CAF-RESOP_B13" xfId="2485" xr:uid="{00000000-0005-0000-0000-000069140000}"/>
    <cellStyle name="s_Sheet5_Actualisation provision contrat déficitaire SNCM 2010 V Def_PAO-CAF-RESOP_B13_Bridge_Zone_Sud" xfId="2486" xr:uid="{00000000-0005-0000-0000-00006A140000}"/>
    <cellStyle name="s_Sheet5_Actualisation provision contrat déficitaire SNCM 2010 V Def_PAO-CAF-RESOP_B13_Bridge_Zone_Sud_Context" xfId="5786" xr:uid="{00000000-0005-0000-0000-00006B140000}"/>
    <cellStyle name="s_Sheet5_Actualisation provision contrat déficitaire SNCM 2010 V Def_PAO-CAF-RESOP_B13_Context" xfId="5785" xr:uid="{00000000-0005-0000-0000-00006C140000}"/>
    <cellStyle name="s_Sheet5_Actualisation provision contrat déficitaire SNCM 2010 V Def_PAO-CAF-RESOP_B13_focus par entités CAFOP" xfId="2487" xr:uid="{00000000-0005-0000-0000-00006D140000}"/>
    <cellStyle name="s_Sheet5_Actualisation provision contrat déficitaire SNCM 2010 V Def_PAO-CAF-RESOP_B13_focus par entités CAFOP_Bridge_Zone_Sud" xfId="2488" xr:uid="{00000000-0005-0000-0000-00006E140000}"/>
    <cellStyle name="s_Sheet5_Actualisation provision contrat déficitaire SNCM 2010 V Def_PAO-CAF-RESOP_B13_focus par entités CAFOP_Bridge_Zone_Sud_Context" xfId="5788" xr:uid="{00000000-0005-0000-0000-00006F140000}"/>
    <cellStyle name="s_Sheet5_Actualisation provision contrat déficitaire SNCM 2010 V Def_PAO-CAF-RESOP_B13_focus par entités CAFOP_Context" xfId="5787" xr:uid="{00000000-0005-0000-0000-000070140000}"/>
    <cellStyle name="s_Sheet5_Actualisation provision contrat déficitaire SNCM 2010 V Def_PAO-CAF-RESOP_B2014" xfId="2489" xr:uid="{00000000-0005-0000-0000-000071140000}"/>
    <cellStyle name="s_Sheet5_Actualisation provision contrat déficitaire SNCM 2010 V Def_PAO-CAF-RESOP_B2014_Bridge_Zone_Sud" xfId="2490" xr:uid="{00000000-0005-0000-0000-000072140000}"/>
    <cellStyle name="s_Sheet5_Actualisation provision contrat déficitaire SNCM 2010 V Def_PAO-CAF-RESOP_B2014_Bridge_Zone_Sud_Context" xfId="5790" xr:uid="{00000000-0005-0000-0000-000073140000}"/>
    <cellStyle name="s_Sheet5_Actualisation provision contrat déficitaire SNCM 2010 V Def_PAO-CAF-RESOP_B2014_Context" xfId="5789" xr:uid="{00000000-0005-0000-0000-000074140000}"/>
    <cellStyle name="s_Sheet5_Actualisation provision contrat déficitaire SNCM 2010 V Def_PAO-CAF-RESOP_B2014_v2" xfId="2491" xr:uid="{00000000-0005-0000-0000-000075140000}"/>
    <cellStyle name="s_Sheet5_Actualisation provision contrat déficitaire SNCM 2010 V Def_PAO-CAF-RESOP_B2014_v2_Context" xfId="5791" xr:uid="{00000000-0005-0000-0000-000076140000}"/>
    <cellStyle name="s_Sheet5_Actualisation provision contrat déficitaire SNCM 2010 V Def_PAO-CAF-RESOP_E2_13" xfId="2492" xr:uid="{00000000-0005-0000-0000-000077140000}"/>
    <cellStyle name="s_Sheet5_Actualisation provision contrat déficitaire SNCM 2010 V Def_PAO-CAF-RESOP_E2_13_B14_E2_2210" xfId="2493" xr:uid="{00000000-0005-0000-0000-000078140000}"/>
    <cellStyle name="s_Sheet5_Actualisation provision contrat déficitaire SNCM 2010 V Def_PAO-CAF-RESOP_E2_13_B14_E2_2210_Bridge_Zone_Sud" xfId="2494" xr:uid="{00000000-0005-0000-0000-000079140000}"/>
    <cellStyle name="s_Sheet5_Actualisation provision contrat déficitaire SNCM 2010 V Def_PAO-CAF-RESOP_E2_13_B14_E2_2210_Bridge_Zone_Sud_Context" xfId="5794" xr:uid="{00000000-0005-0000-0000-00007A140000}"/>
    <cellStyle name="s_Sheet5_Actualisation provision contrat déficitaire SNCM 2010 V Def_PAO-CAF-RESOP_E2_13_B14_E2_2210_Context" xfId="5793" xr:uid="{00000000-0005-0000-0000-00007B140000}"/>
    <cellStyle name="s_Sheet5_Actualisation provision contrat déficitaire SNCM 2010 V Def_PAO-CAF-RESOP_E2_13_Bridge_Zone_Sud" xfId="2495" xr:uid="{00000000-0005-0000-0000-00007C140000}"/>
    <cellStyle name="s_Sheet5_Actualisation provision contrat déficitaire SNCM 2010 V Def_PAO-CAF-RESOP_E2_13_Bridge_Zone_Sud_Context" xfId="5795" xr:uid="{00000000-0005-0000-0000-00007D140000}"/>
    <cellStyle name="s_Sheet5_Actualisation provision contrat déficitaire SNCM 2010 V Def_PAO-CAF-RESOP_E2_13_Context" xfId="5792" xr:uid="{00000000-0005-0000-0000-00007E140000}"/>
    <cellStyle name="s_Sheet5_Actualisation provision contrat déficitaire SNCM 2010 V Def_PAO-CAF-RESOP_E2_2013_03_10_19H" xfId="2496" xr:uid="{00000000-0005-0000-0000-00007F140000}"/>
    <cellStyle name="s_Sheet5_Actualisation provision contrat déficitaire SNCM 2010 V Def_PAO-CAF-RESOP_E2_2013_03_10_19H_Bridge_Zone_Sud" xfId="2497" xr:uid="{00000000-0005-0000-0000-000080140000}"/>
    <cellStyle name="s_Sheet5_Actualisation provision contrat déficitaire SNCM 2010 V Def_PAO-CAF-RESOP_E2_2013_03_10_19H_Bridge_Zone_Sud_Context" xfId="5797" xr:uid="{00000000-0005-0000-0000-000081140000}"/>
    <cellStyle name="s_Sheet5_Actualisation provision contrat déficitaire SNCM 2010 V Def_PAO-CAF-RESOP_E2_2013_03_10_19H_Context" xfId="5796" xr:uid="{00000000-0005-0000-0000-000082140000}"/>
    <cellStyle name="s_Sheet5_Actualisation provision contrat déficitaire SNCM 2010 V Def_PPA" xfId="3470" xr:uid="{00000000-0005-0000-0000-000083140000}"/>
    <cellStyle name="s_Sheet5_Actualisation provision contrat déficitaire SNCM 2010 V Def_PPA_Context" xfId="5798" xr:uid="{00000000-0005-0000-0000-000084140000}"/>
    <cellStyle name="s_Sheet5_Actualisation provision contrat déficitaire SNCM 2010 V Def_RESOP bef CICE&amp;PPA&amp;RepartHO" xfId="3471" xr:uid="{00000000-0005-0000-0000-000085140000}"/>
    <cellStyle name="s_Sheet5_Actualisation provision contrat déficitaire SNCM 2010 V Def_RESOP bef CICE&amp;PPA&amp;RepartHO_Context" xfId="5799" xr:uid="{00000000-0005-0000-0000-000086140000}"/>
    <cellStyle name="s_Sheet5_Actualisation provision contrat déficitaire SNCM 2010 V Def_Synthèse_Présentation_conso_retraitée" xfId="2498" xr:uid="{00000000-0005-0000-0000-000087140000}"/>
    <cellStyle name="s_Sheet5_Actualisation provision contrat déficitaire SNCM 2010 V Def_Synthèse_Présentation_conso_retraitée_Context" xfId="5800" xr:uid="{00000000-0005-0000-0000-000088140000}"/>
    <cellStyle name="s_Sheet5_Actualisation provision contrat déficitaire SNCM 2011 V3 30 05 2011" xfId="391" xr:uid="{00000000-0005-0000-0000-000089140000}"/>
    <cellStyle name="s_Sheet5_Actualisation provision contrat déficitaire SNCM 2011 V3 30 05 2011_B14_E2_2210" xfId="2499" xr:uid="{00000000-0005-0000-0000-00008A140000}"/>
    <cellStyle name="s_Sheet5_Actualisation provision contrat déficitaire SNCM 2011 V3 30 05 2011_B14_E2_2210_Bridge_Zone_Sud" xfId="2500" xr:uid="{00000000-0005-0000-0000-00008B140000}"/>
    <cellStyle name="s_Sheet5_Actualisation provision contrat déficitaire SNCM 2011 V3 30 05 2011_B14_E2_2210_Bridge_Zone_Sud_Context" xfId="5803" xr:uid="{00000000-0005-0000-0000-00008C140000}"/>
    <cellStyle name="s_Sheet5_Actualisation provision contrat déficitaire SNCM 2011 V3 30 05 2011_B14_E2_2210_Context" xfId="5802" xr:uid="{00000000-0005-0000-0000-00008D140000}"/>
    <cellStyle name="s_Sheet5_Actualisation provision contrat déficitaire SNCM 2011 V3 30 05 2011_Bridge_Zone_Sud" xfId="2501" xr:uid="{00000000-0005-0000-0000-00008E140000}"/>
    <cellStyle name="s_Sheet5_Actualisation provision contrat déficitaire SNCM 2011 V3 30 05 2011_Bridge_Zone_Sud_Context" xfId="5804" xr:uid="{00000000-0005-0000-0000-00008F140000}"/>
    <cellStyle name="s_Sheet5_Actualisation provision contrat déficitaire SNCM 2011 V3 30 05 2011_CAPEM BY COUNTRY" xfId="3473" xr:uid="{00000000-0005-0000-0000-000090140000}"/>
    <cellStyle name="s_Sheet5_Actualisation provision contrat déficitaire SNCM 2011 V3 30 05 2011_CAPEM BY COUNTRY_Context" xfId="5805" xr:uid="{00000000-0005-0000-0000-000091140000}"/>
    <cellStyle name="s_Sheet5_Actualisation provision contrat déficitaire SNCM 2011 V3 30 05 2011_Context" xfId="3798" xr:uid="{00000000-0005-0000-0000-000092140000}"/>
    <cellStyle name="s_Sheet5_Actualisation provision contrat déficitaire SNCM 2011 V3 30 05 2011_Context_1" xfId="5801" xr:uid="{00000000-0005-0000-0000-000093140000}"/>
    <cellStyle name="s_Sheet5_Actualisation provision contrat déficitaire SNCM 2011 V3 30 05 2011_Context_Context" xfId="5806" xr:uid="{00000000-0005-0000-0000-000094140000}"/>
    <cellStyle name="s_Sheet5_Actualisation provision contrat déficitaire SNCM 2011 V3 30 05 2011_Country_Top_Adj" xfId="2918" xr:uid="{00000000-0005-0000-0000-000095140000}"/>
    <cellStyle name="s_Sheet5_Actualisation provision contrat déficitaire SNCM 2011 V3 30 05 2011_Country_Top_Adj 2020" xfId="3472" xr:uid="{00000000-0005-0000-0000-000096140000}"/>
    <cellStyle name="s_Sheet5_Actualisation provision contrat déficitaire SNCM 2011 V3 30 05 2011_Cut off 2020-2021" xfId="5807" xr:uid="{00000000-0005-0000-0000-000097140000}"/>
    <cellStyle name="s_Sheet5_Actualisation provision contrat déficitaire SNCM 2011 V3 30 05 2011_focus par entités CAFOPE2AMF" xfId="2502" xr:uid="{00000000-0005-0000-0000-000098140000}"/>
    <cellStyle name="s_Sheet5_Actualisation provision contrat déficitaire SNCM 2011 V3 30 05 2011_focus par entités CAFOPE2AMF_Bridge_Zone_Sud" xfId="2503" xr:uid="{00000000-0005-0000-0000-000099140000}"/>
    <cellStyle name="s_Sheet5_Actualisation provision contrat déficitaire SNCM 2011 V3 30 05 2011_focus par entités CAFOPE2AMF_Bridge_Zone_Sud_Context" xfId="5809" xr:uid="{00000000-0005-0000-0000-00009A140000}"/>
    <cellStyle name="s_Sheet5_Actualisation provision contrat déficitaire SNCM 2011 V3 30 05 2011_focus par entités CAFOPE2AMF_Context" xfId="5808" xr:uid="{00000000-0005-0000-0000-00009B140000}"/>
    <cellStyle name="s_Sheet5_Actualisation provision contrat déficitaire SNCM 2011 V3 30 05 2011_Maquette PLT" xfId="3474" xr:uid="{00000000-0005-0000-0000-00009C140000}"/>
    <cellStyle name="s_Sheet5_Actualisation provision contrat déficitaire SNCM 2011 V3 30 05 2011_Maquette PLT_Context" xfId="5810" xr:uid="{00000000-0005-0000-0000-00009D140000}"/>
    <cellStyle name="s_Sheet5_Actualisation provision contrat déficitaire SNCM 2011 V3 30 05 2011_Output" xfId="3799" xr:uid="{00000000-0005-0000-0000-00009E140000}"/>
    <cellStyle name="s_Sheet5_Actualisation provision contrat déficitaire SNCM 2011 V3 30 05 2011_Output_Context" xfId="5811" xr:uid="{00000000-0005-0000-0000-00009F140000}"/>
    <cellStyle name="s_Sheet5_Actualisation provision contrat déficitaire SNCM 2011 V3 30 05 2011_PAO-CAF-RESOP_04_13_pro_format_variante T1" xfId="2504" xr:uid="{00000000-0005-0000-0000-0000A0140000}"/>
    <cellStyle name="s_Sheet5_Actualisation provision contrat déficitaire SNCM 2011 V3 30 05 2011_PAO-CAF-RESOP_04_13_pro_format_variante T1_B14_E2_2210" xfId="2505" xr:uid="{00000000-0005-0000-0000-0000A1140000}"/>
    <cellStyle name="s_Sheet5_Actualisation provision contrat déficitaire SNCM 2011 V3 30 05 2011_PAO-CAF-RESOP_04_13_pro_format_variante T1_B14_E2_2210_Bridge_Zone_Sud" xfId="2506" xr:uid="{00000000-0005-0000-0000-0000A2140000}"/>
    <cellStyle name="s_Sheet5_Actualisation provision contrat déficitaire SNCM 2011 V3 30 05 2011_PAO-CAF-RESOP_04_13_pro_format_variante T1_B14_E2_2210_Bridge_Zone_Sud_Context" xfId="5814" xr:uid="{00000000-0005-0000-0000-0000A3140000}"/>
    <cellStyle name="s_Sheet5_Actualisation provision contrat déficitaire SNCM 2011 V3 30 05 2011_PAO-CAF-RESOP_04_13_pro_format_variante T1_B14_E2_2210_Context" xfId="5813" xr:uid="{00000000-0005-0000-0000-0000A4140000}"/>
    <cellStyle name="s_Sheet5_Actualisation provision contrat déficitaire SNCM 2011 V3 30 05 2011_PAO-CAF-RESOP_04_13_pro_format_variante T1_Bridge_Zone_Sud" xfId="2507" xr:uid="{00000000-0005-0000-0000-0000A5140000}"/>
    <cellStyle name="s_Sheet5_Actualisation provision contrat déficitaire SNCM 2011 V3 30 05 2011_PAO-CAF-RESOP_04_13_pro_format_variante T1_Bridge_Zone_Sud_Context" xfId="5815" xr:uid="{00000000-0005-0000-0000-0000A6140000}"/>
    <cellStyle name="s_Sheet5_Actualisation provision contrat déficitaire SNCM 2011 V3 30 05 2011_PAO-CAF-RESOP_04_13_pro_format_variante T1_Context" xfId="5812" xr:uid="{00000000-0005-0000-0000-0000A7140000}"/>
    <cellStyle name="s_Sheet5_Actualisation provision contrat déficitaire SNCM 2011 V3 30 05 2011_PAO-CAF-RESOP_06_13" xfId="2508" xr:uid="{00000000-0005-0000-0000-0000A8140000}"/>
    <cellStyle name="s_Sheet5_Actualisation provision contrat déficitaire SNCM 2011 V3 30 05 2011_PAO-CAF-RESOP_06_13_B14_E2_2210" xfId="2509" xr:uid="{00000000-0005-0000-0000-0000A9140000}"/>
    <cellStyle name="s_Sheet5_Actualisation provision contrat déficitaire SNCM 2011 V3 30 05 2011_PAO-CAF-RESOP_06_13_B14_E2_2210_Bridge_Zone_Sud" xfId="2510" xr:uid="{00000000-0005-0000-0000-0000AA140000}"/>
    <cellStyle name="s_Sheet5_Actualisation provision contrat déficitaire SNCM 2011 V3 30 05 2011_PAO-CAF-RESOP_06_13_B14_E2_2210_Bridge_Zone_Sud_Context" xfId="5818" xr:uid="{00000000-0005-0000-0000-0000AB140000}"/>
    <cellStyle name="s_Sheet5_Actualisation provision contrat déficitaire SNCM 2011 V3 30 05 2011_PAO-CAF-RESOP_06_13_B14_E2_2210_Context" xfId="5817" xr:uid="{00000000-0005-0000-0000-0000AC140000}"/>
    <cellStyle name="s_Sheet5_Actualisation provision contrat déficitaire SNCM 2011 V3 30 05 2011_PAO-CAF-RESOP_06_13_Bridge_Zone_Sud" xfId="2511" xr:uid="{00000000-0005-0000-0000-0000AD140000}"/>
    <cellStyle name="s_Sheet5_Actualisation provision contrat déficitaire SNCM 2011 V3 30 05 2011_PAO-CAF-RESOP_06_13_Bridge_Zone_Sud_Context" xfId="5819" xr:uid="{00000000-0005-0000-0000-0000AE140000}"/>
    <cellStyle name="s_Sheet5_Actualisation provision contrat déficitaire SNCM 2011 V3 30 05 2011_PAO-CAF-RESOP_06_13_Context" xfId="5816" xr:uid="{00000000-0005-0000-0000-0000AF140000}"/>
    <cellStyle name="s_Sheet5_Actualisation provision contrat déficitaire SNCM 2011 V3 30 05 2011_PAO-CAF-RESOP_08_13" xfId="2512" xr:uid="{00000000-0005-0000-0000-0000B0140000}"/>
    <cellStyle name="s_Sheet5_Actualisation provision contrat déficitaire SNCM 2011 V3 30 05 2011_PAO-CAF-RESOP_08_13_B14_E2_2210" xfId="2513" xr:uid="{00000000-0005-0000-0000-0000B1140000}"/>
    <cellStyle name="s_Sheet5_Actualisation provision contrat déficitaire SNCM 2011 V3 30 05 2011_PAO-CAF-RESOP_08_13_B14_E2_2210_Bridge_Zone_Sud" xfId="2514" xr:uid="{00000000-0005-0000-0000-0000B2140000}"/>
    <cellStyle name="s_Sheet5_Actualisation provision contrat déficitaire SNCM 2011 V3 30 05 2011_PAO-CAF-RESOP_08_13_B14_E2_2210_Bridge_Zone_Sud_Context" xfId="5822" xr:uid="{00000000-0005-0000-0000-0000B3140000}"/>
    <cellStyle name="s_Sheet5_Actualisation provision contrat déficitaire SNCM 2011 V3 30 05 2011_PAO-CAF-RESOP_08_13_B14_E2_2210_Context" xfId="5821" xr:uid="{00000000-0005-0000-0000-0000B4140000}"/>
    <cellStyle name="s_Sheet5_Actualisation provision contrat déficitaire SNCM 2011 V3 30 05 2011_PAO-CAF-RESOP_08_13_Bridge_Zone_Sud" xfId="2515" xr:uid="{00000000-0005-0000-0000-0000B5140000}"/>
    <cellStyle name="s_Sheet5_Actualisation provision contrat déficitaire SNCM 2011 V3 30 05 2011_PAO-CAF-RESOP_08_13_Bridge_Zone_Sud_Context" xfId="5823" xr:uid="{00000000-0005-0000-0000-0000B6140000}"/>
    <cellStyle name="s_Sheet5_Actualisation provision contrat déficitaire SNCM 2011 V3 30 05 2011_PAO-CAF-RESOP_08_13_Context" xfId="5820" xr:uid="{00000000-0005-0000-0000-0000B7140000}"/>
    <cellStyle name="s_Sheet5_Actualisation provision contrat déficitaire SNCM 2011 V3 30 05 2011_PAO-CAF-RESOP_09_13" xfId="2516" xr:uid="{00000000-0005-0000-0000-0000B8140000}"/>
    <cellStyle name="s_Sheet5_Actualisation provision contrat déficitaire SNCM 2011 V3 30 05 2011_PAO-CAF-RESOP_09_13_Bridge_Zone_Sud" xfId="2517" xr:uid="{00000000-0005-0000-0000-0000B9140000}"/>
    <cellStyle name="s_Sheet5_Actualisation provision contrat déficitaire SNCM 2011 V3 30 05 2011_PAO-CAF-RESOP_09_13_Bridge_Zone_Sud_Context" xfId="5825" xr:uid="{00000000-0005-0000-0000-0000BA140000}"/>
    <cellStyle name="s_Sheet5_Actualisation provision contrat déficitaire SNCM 2011 V3 30 05 2011_PAO-CAF-RESOP_09_13_Context" xfId="5824" xr:uid="{00000000-0005-0000-0000-0000BB140000}"/>
    <cellStyle name="s_Sheet5_Actualisation provision contrat déficitaire SNCM 2011 V3 30 05 2011_PAO-CAF-RESOP_09_2013_Zone_IDF (version 2)" xfId="2518" xr:uid="{00000000-0005-0000-0000-0000BC140000}"/>
    <cellStyle name="s_Sheet5_Actualisation provision contrat déficitaire SNCM 2011 V3 30 05 2011_PAO-CAF-RESOP_09_2013_Zone_IDF (version 2)_Context" xfId="5826" xr:uid="{00000000-0005-0000-0000-0000BD140000}"/>
    <cellStyle name="s_Sheet5_Actualisation provision contrat déficitaire SNCM 2011 V3 30 05 2011_PAO-CAF-RESOP_10_12" xfId="2519" xr:uid="{00000000-0005-0000-0000-0000BE140000}"/>
    <cellStyle name="s_Sheet5_Actualisation provision contrat déficitaire SNCM 2011 V3 30 05 2011_PAO-CAF-RESOP_10_12_Bridge_Zone_Sud" xfId="2520" xr:uid="{00000000-0005-0000-0000-0000BF140000}"/>
    <cellStyle name="s_Sheet5_Actualisation provision contrat déficitaire SNCM 2011 V3 30 05 2011_PAO-CAF-RESOP_10_12_Bridge_Zone_Sud_Context" xfId="5828" xr:uid="{00000000-0005-0000-0000-0000C0140000}"/>
    <cellStyle name="s_Sheet5_Actualisation provision contrat déficitaire SNCM 2011 V3 30 05 2011_PAO-CAF-RESOP_10_12_Context" xfId="5827" xr:uid="{00000000-0005-0000-0000-0000C1140000}"/>
    <cellStyle name="s_Sheet5_Actualisation provision contrat déficitaire SNCM 2011 V3 30 05 2011_PAO-CAF-RESOP_10_12_focus par entités CAFOP" xfId="2521" xr:uid="{00000000-0005-0000-0000-0000C2140000}"/>
    <cellStyle name="s_Sheet5_Actualisation provision contrat déficitaire SNCM 2011 V3 30 05 2011_PAO-CAF-RESOP_10_12_focus par entités CAFOP_Bridge_Zone_Sud" xfId="2522" xr:uid="{00000000-0005-0000-0000-0000C3140000}"/>
    <cellStyle name="s_Sheet5_Actualisation provision contrat déficitaire SNCM 2011 V3 30 05 2011_PAO-CAF-RESOP_10_12_focus par entités CAFOP_Bridge_Zone_Sud_Context" xfId="5830" xr:uid="{00000000-0005-0000-0000-0000C4140000}"/>
    <cellStyle name="s_Sheet5_Actualisation provision contrat déficitaire SNCM 2011 V3 30 05 2011_PAO-CAF-RESOP_10_12_focus par entités CAFOP_Context" xfId="5829" xr:uid="{00000000-0005-0000-0000-0000C5140000}"/>
    <cellStyle name="s_Sheet5_Actualisation provision contrat déficitaire SNCM 2011 V3 30 05 2011_PAO-CAF-RESOP_11_13" xfId="2523" xr:uid="{00000000-0005-0000-0000-0000C6140000}"/>
    <cellStyle name="s_Sheet5_Actualisation provision contrat déficitaire SNCM 2011 V3 30 05 2011_PAO-CAF-RESOP_11_13_Context" xfId="5831" xr:uid="{00000000-0005-0000-0000-0000C7140000}"/>
    <cellStyle name="s_Sheet5_Actualisation provision contrat déficitaire SNCM 2011 V3 30 05 2011_PAO-CAF-RESOP_B13" xfId="2524" xr:uid="{00000000-0005-0000-0000-0000C8140000}"/>
    <cellStyle name="s_Sheet5_Actualisation provision contrat déficitaire SNCM 2011 V3 30 05 2011_PAO-CAF-RESOP_B13_Bridge_Zone_Sud" xfId="2525" xr:uid="{00000000-0005-0000-0000-0000C9140000}"/>
    <cellStyle name="s_Sheet5_Actualisation provision contrat déficitaire SNCM 2011 V3 30 05 2011_PAO-CAF-RESOP_B13_Bridge_Zone_Sud_Context" xfId="5833" xr:uid="{00000000-0005-0000-0000-0000CA140000}"/>
    <cellStyle name="s_Sheet5_Actualisation provision contrat déficitaire SNCM 2011 V3 30 05 2011_PAO-CAF-RESOP_B13_Context" xfId="5832" xr:uid="{00000000-0005-0000-0000-0000CB140000}"/>
    <cellStyle name="s_Sheet5_Actualisation provision contrat déficitaire SNCM 2011 V3 30 05 2011_PAO-CAF-RESOP_B13_focus par entités CAFOP" xfId="2526" xr:uid="{00000000-0005-0000-0000-0000CC140000}"/>
    <cellStyle name="s_Sheet5_Actualisation provision contrat déficitaire SNCM 2011 V3 30 05 2011_PAO-CAF-RESOP_B13_focus par entités CAFOP_Bridge_Zone_Sud" xfId="2527" xr:uid="{00000000-0005-0000-0000-0000CD140000}"/>
    <cellStyle name="s_Sheet5_Actualisation provision contrat déficitaire SNCM 2011 V3 30 05 2011_PAO-CAF-RESOP_B13_focus par entités CAFOP_Bridge_Zone_Sud_Context" xfId="5835" xr:uid="{00000000-0005-0000-0000-0000CE140000}"/>
    <cellStyle name="s_Sheet5_Actualisation provision contrat déficitaire SNCM 2011 V3 30 05 2011_PAO-CAF-RESOP_B13_focus par entités CAFOP_Context" xfId="5834" xr:uid="{00000000-0005-0000-0000-0000CF140000}"/>
    <cellStyle name="s_Sheet5_Actualisation provision contrat déficitaire SNCM 2011 V3 30 05 2011_PAO-CAF-RESOP_B2014" xfId="2528" xr:uid="{00000000-0005-0000-0000-0000D0140000}"/>
    <cellStyle name="s_Sheet5_Actualisation provision contrat déficitaire SNCM 2011 V3 30 05 2011_PAO-CAF-RESOP_B2014_Bridge_Zone_Sud" xfId="2529" xr:uid="{00000000-0005-0000-0000-0000D1140000}"/>
    <cellStyle name="s_Sheet5_Actualisation provision contrat déficitaire SNCM 2011 V3 30 05 2011_PAO-CAF-RESOP_B2014_Bridge_Zone_Sud_Context" xfId="5837" xr:uid="{00000000-0005-0000-0000-0000D2140000}"/>
    <cellStyle name="s_Sheet5_Actualisation provision contrat déficitaire SNCM 2011 V3 30 05 2011_PAO-CAF-RESOP_B2014_Context" xfId="5836" xr:uid="{00000000-0005-0000-0000-0000D3140000}"/>
    <cellStyle name="s_Sheet5_Actualisation provision contrat déficitaire SNCM 2011 V3 30 05 2011_PAO-CAF-RESOP_B2014_v2" xfId="2530" xr:uid="{00000000-0005-0000-0000-0000D4140000}"/>
    <cellStyle name="s_Sheet5_Actualisation provision contrat déficitaire SNCM 2011 V3 30 05 2011_PAO-CAF-RESOP_B2014_v2_Context" xfId="5838" xr:uid="{00000000-0005-0000-0000-0000D5140000}"/>
    <cellStyle name="s_Sheet5_Actualisation provision contrat déficitaire SNCM 2011 V3 30 05 2011_PAO-CAF-RESOP_E2_13" xfId="2531" xr:uid="{00000000-0005-0000-0000-0000D6140000}"/>
    <cellStyle name="s_Sheet5_Actualisation provision contrat déficitaire SNCM 2011 V3 30 05 2011_PAO-CAF-RESOP_E2_13_B14_E2_2210" xfId="2532" xr:uid="{00000000-0005-0000-0000-0000D7140000}"/>
    <cellStyle name="s_Sheet5_Actualisation provision contrat déficitaire SNCM 2011 V3 30 05 2011_PAO-CAF-RESOP_E2_13_B14_E2_2210_Bridge_Zone_Sud" xfId="2533" xr:uid="{00000000-0005-0000-0000-0000D8140000}"/>
    <cellStyle name="s_Sheet5_Actualisation provision contrat déficitaire SNCM 2011 V3 30 05 2011_PAO-CAF-RESOP_E2_13_B14_E2_2210_Bridge_Zone_Sud_Context" xfId="5841" xr:uid="{00000000-0005-0000-0000-0000D9140000}"/>
    <cellStyle name="s_Sheet5_Actualisation provision contrat déficitaire SNCM 2011 V3 30 05 2011_PAO-CAF-RESOP_E2_13_B14_E2_2210_Context" xfId="5840" xr:uid="{00000000-0005-0000-0000-0000DA140000}"/>
    <cellStyle name="s_Sheet5_Actualisation provision contrat déficitaire SNCM 2011 V3 30 05 2011_PAO-CAF-RESOP_E2_13_Bridge_Zone_Sud" xfId="2534" xr:uid="{00000000-0005-0000-0000-0000DB140000}"/>
    <cellStyle name="s_Sheet5_Actualisation provision contrat déficitaire SNCM 2011 V3 30 05 2011_PAO-CAF-RESOP_E2_13_Bridge_Zone_Sud_Context" xfId="5842" xr:uid="{00000000-0005-0000-0000-0000DC140000}"/>
    <cellStyle name="s_Sheet5_Actualisation provision contrat déficitaire SNCM 2011 V3 30 05 2011_PAO-CAF-RESOP_E2_13_Context" xfId="5839" xr:uid="{00000000-0005-0000-0000-0000DD140000}"/>
    <cellStyle name="s_Sheet5_Actualisation provision contrat déficitaire SNCM 2011 V3 30 05 2011_PAO-CAF-RESOP_E2_2013_03_10_19H" xfId="2535" xr:uid="{00000000-0005-0000-0000-0000DE140000}"/>
    <cellStyle name="s_Sheet5_Actualisation provision contrat déficitaire SNCM 2011 V3 30 05 2011_PAO-CAF-RESOP_E2_2013_03_10_19H_Bridge_Zone_Sud" xfId="2536" xr:uid="{00000000-0005-0000-0000-0000DF140000}"/>
    <cellStyle name="s_Sheet5_Actualisation provision contrat déficitaire SNCM 2011 V3 30 05 2011_PAO-CAF-RESOP_E2_2013_03_10_19H_Bridge_Zone_Sud_Context" xfId="5844" xr:uid="{00000000-0005-0000-0000-0000E0140000}"/>
    <cellStyle name="s_Sheet5_Actualisation provision contrat déficitaire SNCM 2011 V3 30 05 2011_PAO-CAF-RESOP_E2_2013_03_10_19H_Context" xfId="5843" xr:uid="{00000000-0005-0000-0000-0000E1140000}"/>
    <cellStyle name="s_Sheet5_Actualisation provision contrat déficitaire SNCM 2011 V3 30 05 2011_PPA" xfId="3475" xr:uid="{00000000-0005-0000-0000-0000E2140000}"/>
    <cellStyle name="s_Sheet5_Actualisation provision contrat déficitaire SNCM 2011 V3 30 05 2011_PPA_Context" xfId="5845" xr:uid="{00000000-0005-0000-0000-0000E3140000}"/>
    <cellStyle name="s_Sheet5_Actualisation provision contrat déficitaire SNCM 2011 V3 30 05 2011_RESOP bef CICE&amp;PPA&amp;RepartHO" xfId="3476" xr:uid="{00000000-0005-0000-0000-0000E4140000}"/>
    <cellStyle name="s_Sheet5_Actualisation provision contrat déficitaire SNCM 2011 V3 30 05 2011_RESOP bef CICE&amp;PPA&amp;RepartHO_Context" xfId="5846" xr:uid="{00000000-0005-0000-0000-0000E5140000}"/>
    <cellStyle name="s_Sheet5_Actualisation provision contrat déficitaire SNCM 2011 V3 30 05 2011_Synthèse_Présentation_conso_retraitée" xfId="2537" xr:uid="{00000000-0005-0000-0000-0000E6140000}"/>
    <cellStyle name="s_Sheet5_Actualisation provision contrat déficitaire SNCM 2011 V3 30 05 2011_Synthèse_Présentation_conso_retraitée_Context" xfId="5847" xr:uid="{00000000-0005-0000-0000-0000E7140000}"/>
    <cellStyle name="s_Sheet5_B14_E2_2210" xfId="2538" xr:uid="{00000000-0005-0000-0000-0000E8140000}"/>
    <cellStyle name="s_Sheet5_B14_E2_2210_Bridge_Zone_Sud" xfId="2539" xr:uid="{00000000-0005-0000-0000-0000E9140000}"/>
    <cellStyle name="s_Sheet5_B14_E2_2210_Bridge_Zone_Sud_Context" xfId="5849" xr:uid="{00000000-0005-0000-0000-0000EA140000}"/>
    <cellStyle name="s_Sheet5_B14_E2_2210_Context" xfId="5848" xr:uid="{00000000-0005-0000-0000-0000EB140000}"/>
    <cellStyle name="s_Sheet5_BFR_TD_2014.02" xfId="2540" xr:uid="{00000000-0005-0000-0000-0000EC140000}"/>
    <cellStyle name="s_Sheet5_BFR_TD_2014.02_Context" xfId="5850" xr:uid="{00000000-0005-0000-0000-0000ED140000}"/>
    <cellStyle name="s_Sheet5_Bridge_Zone_Nord" xfId="2541" xr:uid="{00000000-0005-0000-0000-0000EE140000}"/>
    <cellStyle name="s_Sheet5_Bridge_Zone_Nord_Context" xfId="5851" xr:uid="{00000000-0005-0000-0000-0000EF140000}"/>
    <cellStyle name="s_Sheet5_CAPEM BY COUNTRY" xfId="3477" xr:uid="{00000000-0005-0000-0000-0000F0140000}"/>
    <cellStyle name="s_Sheet5_CAPEM BY COUNTRY_Context" xfId="5852" xr:uid="{00000000-0005-0000-0000-0000F1140000}"/>
    <cellStyle name="s_Sheet5_Context" xfId="3800" xr:uid="{00000000-0005-0000-0000-0000F2140000}"/>
    <cellStyle name="s_Sheet5_Context_1" xfId="5753" xr:uid="{00000000-0005-0000-0000-0000F3140000}"/>
    <cellStyle name="s_Sheet5_Context_Context" xfId="5853" xr:uid="{00000000-0005-0000-0000-0000F4140000}"/>
    <cellStyle name="s_Sheet5_Country_Top_Adj" xfId="2916" xr:uid="{00000000-0005-0000-0000-0000F5140000}"/>
    <cellStyle name="s_Sheet5_Country_Top_Adj 2020" xfId="3466" xr:uid="{00000000-0005-0000-0000-0000F6140000}"/>
    <cellStyle name="s_Sheet5_Cut off 2020-2021" xfId="5854" xr:uid="{00000000-0005-0000-0000-0000F7140000}"/>
    <cellStyle name="s_Sheet5_LI819L_B13" xfId="392" xr:uid="{00000000-0005-0000-0000-0000F8140000}"/>
    <cellStyle name="s_Sheet5_LI819L_B13_CAPEM BY COUNTRY" xfId="3479" xr:uid="{00000000-0005-0000-0000-0000F9140000}"/>
    <cellStyle name="s_Sheet5_LI819L_B13_CAPEM BY COUNTRY_Context" xfId="5856" xr:uid="{00000000-0005-0000-0000-0000FA140000}"/>
    <cellStyle name="s_Sheet5_LI819L_B13_Context" xfId="3801" xr:uid="{00000000-0005-0000-0000-0000FB140000}"/>
    <cellStyle name="s_Sheet5_LI819L_B13_Context_1" xfId="5855" xr:uid="{00000000-0005-0000-0000-0000FC140000}"/>
    <cellStyle name="s_Sheet5_LI819L_B13_Context_Context" xfId="5857" xr:uid="{00000000-0005-0000-0000-0000FD140000}"/>
    <cellStyle name="s_Sheet5_LI819L_B13_Country_Top_Adj" xfId="2919" xr:uid="{00000000-0005-0000-0000-0000FE140000}"/>
    <cellStyle name="s_Sheet5_LI819L_B13_Country_Top_Adj 2020" xfId="3478" xr:uid="{00000000-0005-0000-0000-0000FF140000}"/>
    <cellStyle name="s_Sheet5_LI819L_B13_Cut off 2020-2021" xfId="5858" xr:uid="{00000000-0005-0000-0000-000000150000}"/>
    <cellStyle name="s_Sheet5_LI819L_B13_Maquette PLT" xfId="3480" xr:uid="{00000000-0005-0000-0000-000001150000}"/>
    <cellStyle name="s_Sheet5_LI819L_B13_Maquette PLT_Context" xfId="5859" xr:uid="{00000000-0005-0000-0000-000002150000}"/>
    <cellStyle name="s_Sheet5_LI819L_B13_Output" xfId="3802" xr:uid="{00000000-0005-0000-0000-000003150000}"/>
    <cellStyle name="s_Sheet5_LI819L_B13_Output_Context" xfId="5860" xr:uid="{00000000-0005-0000-0000-000004150000}"/>
    <cellStyle name="s_Sheet5_LI819L_B13_PPA" xfId="3481" xr:uid="{00000000-0005-0000-0000-000005150000}"/>
    <cellStyle name="s_Sheet5_LI819L_B13_PPA_Context" xfId="5861" xr:uid="{00000000-0005-0000-0000-000006150000}"/>
    <cellStyle name="s_Sheet5_LI819L_B13_RESOP bef CICE&amp;PPA&amp;RepartHO" xfId="3482" xr:uid="{00000000-0005-0000-0000-000007150000}"/>
    <cellStyle name="s_Sheet5_LI819L_B13_RESOP bef CICE&amp;PPA&amp;RepartHO_Context" xfId="5862" xr:uid="{00000000-0005-0000-0000-000008150000}"/>
    <cellStyle name="s_Sheet5_Maquette PLT" xfId="3483" xr:uid="{00000000-0005-0000-0000-000009150000}"/>
    <cellStyle name="s_Sheet5_Maquette PLT_Context" xfId="5863" xr:uid="{00000000-0005-0000-0000-00000A150000}"/>
    <cellStyle name="s_Sheet5_Output" xfId="3803" xr:uid="{00000000-0005-0000-0000-00000B150000}"/>
    <cellStyle name="s_Sheet5_Output_Context" xfId="5864" xr:uid="{00000000-0005-0000-0000-00000C150000}"/>
    <cellStyle name="s_Sheet5_PAO-CAF-RESOP_14_01_13 à 20h" xfId="393" xr:uid="{00000000-0005-0000-0000-00000D150000}"/>
    <cellStyle name="s_Sheet5_PAO-CAF-RESOP_14_01_13 à 20h_CAPEM BY COUNTRY" xfId="3485" xr:uid="{00000000-0005-0000-0000-00000E150000}"/>
    <cellStyle name="s_Sheet5_PAO-CAF-RESOP_14_01_13 à 20h_CAPEM BY COUNTRY_Context" xfId="5866" xr:uid="{00000000-0005-0000-0000-00000F150000}"/>
    <cellStyle name="s_Sheet5_PAO-CAF-RESOP_14_01_13 à 20h_Context" xfId="3804" xr:uid="{00000000-0005-0000-0000-000010150000}"/>
    <cellStyle name="s_Sheet5_PAO-CAF-RESOP_14_01_13 à 20h_Context_1" xfId="5865" xr:uid="{00000000-0005-0000-0000-000011150000}"/>
    <cellStyle name="s_Sheet5_PAO-CAF-RESOP_14_01_13 à 20h_Context_Context" xfId="5867" xr:uid="{00000000-0005-0000-0000-000012150000}"/>
    <cellStyle name="s_Sheet5_PAO-CAF-RESOP_14_01_13 à 20h_Country_Top_Adj" xfId="2920" xr:uid="{00000000-0005-0000-0000-000013150000}"/>
    <cellStyle name="s_Sheet5_PAO-CAF-RESOP_14_01_13 à 20h_Country_Top_Adj 2020" xfId="3484" xr:uid="{00000000-0005-0000-0000-000014150000}"/>
    <cellStyle name="s_Sheet5_PAO-CAF-RESOP_14_01_13 à 20h_Cut off 2020-2021" xfId="5868" xr:uid="{00000000-0005-0000-0000-000015150000}"/>
    <cellStyle name="s_Sheet5_PAO-CAF-RESOP_14_01_13 à 20h_Maquette PLT" xfId="3486" xr:uid="{00000000-0005-0000-0000-000016150000}"/>
    <cellStyle name="s_Sheet5_PAO-CAF-RESOP_14_01_13 à 20h_Maquette PLT_Context" xfId="5869" xr:uid="{00000000-0005-0000-0000-000017150000}"/>
    <cellStyle name="s_Sheet5_PAO-CAF-RESOP_14_01_13 à 20h_Output" xfId="3805" xr:uid="{00000000-0005-0000-0000-000018150000}"/>
    <cellStyle name="s_Sheet5_PAO-CAF-RESOP_14_01_13 à 20h_Output_Context" xfId="5870" xr:uid="{00000000-0005-0000-0000-000019150000}"/>
    <cellStyle name="s_Sheet5_PAO-CAF-RESOP_14_01_13 à 20h_PPA" xfId="3487" xr:uid="{00000000-0005-0000-0000-00001A150000}"/>
    <cellStyle name="s_Sheet5_PAO-CAF-RESOP_14_01_13 à 20h_PPA_Context" xfId="5871" xr:uid="{00000000-0005-0000-0000-00001B150000}"/>
    <cellStyle name="s_Sheet5_PAO-CAF-RESOP_14_01_13 à 20h_RESOP bef CICE&amp;PPA&amp;RepartHO" xfId="3488" xr:uid="{00000000-0005-0000-0000-00001C150000}"/>
    <cellStyle name="s_Sheet5_PAO-CAF-RESOP_14_01_13 à 20h_RESOP bef CICE&amp;PPA&amp;RepartHO_Context" xfId="5872" xr:uid="{00000000-0005-0000-0000-00001D150000}"/>
    <cellStyle name="s_Sheet5_PAO-CAF-RESOP_2014.02" xfId="2542" xr:uid="{00000000-0005-0000-0000-00001E150000}"/>
    <cellStyle name="s_Sheet5_PAO-CAF-RESOP_2014.02_Bridge_Zone_Sud" xfId="2543" xr:uid="{00000000-0005-0000-0000-00001F150000}"/>
    <cellStyle name="s_Sheet5_PAO-CAF-RESOP_2014.02_Bridge_Zone_Sud_Context" xfId="5874" xr:uid="{00000000-0005-0000-0000-000020150000}"/>
    <cellStyle name="s_Sheet5_PAO-CAF-RESOP_2014.02_Context" xfId="5873" xr:uid="{00000000-0005-0000-0000-000021150000}"/>
    <cellStyle name="s_Sheet5_PPA" xfId="3489" xr:uid="{00000000-0005-0000-0000-000022150000}"/>
    <cellStyle name="s_Sheet5_PPA_Context" xfId="5875" xr:uid="{00000000-0005-0000-0000-000023150000}"/>
    <cellStyle name="s_Sheet5_RESOP bef CICE&amp;PPA&amp;RepartHO" xfId="3490" xr:uid="{00000000-0005-0000-0000-000024150000}"/>
    <cellStyle name="s_Sheet5_RESOP bef CICE&amp;PPA&amp;RepartHO_Context" xfId="5876" xr:uid="{00000000-0005-0000-0000-000025150000}"/>
    <cellStyle name="s_Valuation " xfId="394" xr:uid="{00000000-0005-0000-0000-000026150000}"/>
    <cellStyle name="s_Valuation _Actualisation provision contrat déficitaire SNCM 2010 V Def" xfId="395" xr:uid="{00000000-0005-0000-0000-000027150000}"/>
    <cellStyle name="s_Valuation _Actualisation provision contrat déficitaire SNCM 2010 V Def_B14_E2_2210" xfId="2544" xr:uid="{00000000-0005-0000-0000-000028150000}"/>
    <cellStyle name="s_Valuation _Actualisation provision contrat déficitaire SNCM 2010 V Def_B14_E2_2210_Bridge_Zone_Sud" xfId="2545" xr:uid="{00000000-0005-0000-0000-000029150000}"/>
    <cellStyle name="s_Valuation _Actualisation provision contrat déficitaire SNCM 2010 V Def_B14_E2_2210_Bridge_Zone_Sud_Context" xfId="5880" xr:uid="{00000000-0005-0000-0000-00002A150000}"/>
    <cellStyle name="s_Valuation _Actualisation provision contrat déficitaire SNCM 2010 V Def_B14_E2_2210_Context" xfId="5879" xr:uid="{00000000-0005-0000-0000-00002B150000}"/>
    <cellStyle name="s_Valuation _Actualisation provision contrat déficitaire SNCM 2010 V Def_Bridge_Zone_Sud" xfId="2546" xr:uid="{00000000-0005-0000-0000-00002C150000}"/>
    <cellStyle name="s_Valuation _Actualisation provision contrat déficitaire SNCM 2010 V Def_Bridge_Zone_Sud_Context" xfId="5881" xr:uid="{00000000-0005-0000-0000-00002D150000}"/>
    <cellStyle name="s_Valuation _Actualisation provision contrat déficitaire SNCM 2010 V Def_CAPEM BY COUNTRY" xfId="3493" xr:uid="{00000000-0005-0000-0000-00002E150000}"/>
    <cellStyle name="s_Valuation _Actualisation provision contrat déficitaire SNCM 2010 V Def_CAPEM BY COUNTRY_Context" xfId="5882" xr:uid="{00000000-0005-0000-0000-00002F150000}"/>
    <cellStyle name="s_Valuation _Actualisation provision contrat déficitaire SNCM 2010 V Def_Context" xfId="3806" xr:uid="{00000000-0005-0000-0000-000030150000}"/>
    <cellStyle name="s_Valuation _Actualisation provision contrat déficitaire SNCM 2010 V Def_Context_1" xfId="5878" xr:uid="{00000000-0005-0000-0000-000031150000}"/>
    <cellStyle name="s_Valuation _Actualisation provision contrat déficitaire SNCM 2010 V Def_Context_Context" xfId="5883" xr:uid="{00000000-0005-0000-0000-000032150000}"/>
    <cellStyle name="s_Valuation _Actualisation provision contrat déficitaire SNCM 2010 V Def_Country_Top_Adj" xfId="2922" xr:uid="{00000000-0005-0000-0000-000033150000}"/>
    <cellStyle name="s_Valuation _Actualisation provision contrat déficitaire SNCM 2010 V Def_Country_Top_Adj 2020" xfId="3492" xr:uid="{00000000-0005-0000-0000-000034150000}"/>
    <cellStyle name="s_Valuation _Actualisation provision contrat déficitaire SNCM 2010 V Def_Cut off 2020-2021" xfId="5884" xr:uid="{00000000-0005-0000-0000-000035150000}"/>
    <cellStyle name="s_Valuation _Actualisation provision contrat déficitaire SNCM 2010 V Def_focus par entités CAFOPE2AMF" xfId="2547" xr:uid="{00000000-0005-0000-0000-000036150000}"/>
    <cellStyle name="s_Valuation _Actualisation provision contrat déficitaire SNCM 2010 V Def_focus par entités CAFOPE2AMF_Bridge_Zone_Sud" xfId="2548" xr:uid="{00000000-0005-0000-0000-000037150000}"/>
    <cellStyle name="s_Valuation _Actualisation provision contrat déficitaire SNCM 2010 V Def_focus par entités CAFOPE2AMF_Bridge_Zone_Sud_Context" xfId="5886" xr:uid="{00000000-0005-0000-0000-000038150000}"/>
    <cellStyle name="s_Valuation _Actualisation provision contrat déficitaire SNCM 2010 V Def_focus par entités CAFOPE2AMF_Context" xfId="5885" xr:uid="{00000000-0005-0000-0000-000039150000}"/>
    <cellStyle name="s_Valuation _Actualisation provision contrat déficitaire SNCM 2010 V Def_Maquette PLT" xfId="3494" xr:uid="{00000000-0005-0000-0000-00003A150000}"/>
    <cellStyle name="s_Valuation _Actualisation provision contrat déficitaire SNCM 2010 V Def_Maquette PLT_Context" xfId="5887" xr:uid="{00000000-0005-0000-0000-00003B150000}"/>
    <cellStyle name="s_Valuation _Actualisation provision contrat déficitaire SNCM 2010 V Def_Output" xfId="3807" xr:uid="{00000000-0005-0000-0000-00003C150000}"/>
    <cellStyle name="s_Valuation _Actualisation provision contrat déficitaire SNCM 2010 V Def_Output_Context" xfId="5888" xr:uid="{00000000-0005-0000-0000-00003D150000}"/>
    <cellStyle name="s_Valuation _Actualisation provision contrat déficitaire SNCM 2010 V Def_PAO-CAF-RESOP_04_13_pro_format_variante T1" xfId="2549" xr:uid="{00000000-0005-0000-0000-00003E150000}"/>
    <cellStyle name="s_Valuation _Actualisation provision contrat déficitaire SNCM 2010 V Def_PAO-CAF-RESOP_04_13_pro_format_variante T1_B14_E2_2210" xfId="2550" xr:uid="{00000000-0005-0000-0000-00003F150000}"/>
    <cellStyle name="s_Valuation _Actualisation provision contrat déficitaire SNCM 2010 V Def_PAO-CAF-RESOP_04_13_pro_format_variante T1_B14_E2_2210_Bridge_Zone_Sud" xfId="2551" xr:uid="{00000000-0005-0000-0000-000040150000}"/>
    <cellStyle name="s_Valuation _Actualisation provision contrat déficitaire SNCM 2010 V Def_PAO-CAF-RESOP_04_13_pro_format_variante T1_B14_E2_2210_Bridge_Zone_Sud_Context" xfId="5891" xr:uid="{00000000-0005-0000-0000-000041150000}"/>
    <cellStyle name="s_Valuation _Actualisation provision contrat déficitaire SNCM 2010 V Def_PAO-CAF-RESOP_04_13_pro_format_variante T1_B14_E2_2210_Context" xfId="5890" xr:uid="{00000000-0005-0000-0000-000042150000}"/>
    <cellStyle name="s_Valuation _Actualisation provision contrat déficitaire SNCM 2010 V Def_PAO-CAF-RESOP_04_13_pro_format_variante T1_Bridge_Zone_Sud" xfId="2552" xr:uid="{00000000-0005-0000-0000-000043150000}"/>
    <cellStyle name="s_Valuation _Actualisation provision contrat déficitaire SNCM 2010 V Def_PAO-CAF-RESOP_04_13_pro_format_variante T1_Bridge_Zone_Sud_Context" xfId="5892" xr:uid="{00000000-0005-0000-0000-000044150000}"/>
    <cellStyle name="s_Valuation _Actualisation provision contrat déficitaire SNCM 2010 V Def_PAO-CAF-RESOP_04_13_pro_format_variante T1_Context" xfId="5889" xr:uid="{00000000-0005-0000-0000-000045150000}"/>
    <cellStyle name="s_Valuation _Actualisation provision contrat déficitaire SNCM 2010 V Def_PAO-CAF-RESOP_06_13" xfId="2553" xr:uid="{00000000-0005-0000-0000-000046150000}"/>
    <cellStyle name="s_Valuation _Actualisation provision contrat déficitaire SNCM 2010 V Def_PAO-CAF-RESOP_06_13_B14_E2_2210" xfId="2554" xr:uid="{00000000-0005-0000-0000-000047150000}"/>
    <cellStyle name="s_Valuation _Actualisation provision contrat déficitaire SNCM 2010 V Def_PAO-CAF-RESOP_06_13_B14_E2_2210_Bridge_Zone_Sud" xfId="2555" xr:uid="{00000000-0005-0000-0000-000048150000}"/>
    <cellStyle name="s_Valuation _Actualisation provision contrat déficitaire SNCM 2010 V Def_PAO-CAF-RESOP_06_13_B14_E2_2210_Bridge_Zone_Sud_Context" xfId="5895" xr:uid="{00000000-0005-0000-0000-000049150000}"/>
    <cellStyle name="s_Valuation _Actualisation provision contrat déficitaire SNCM 2010 V Def_PAO-CAF-RESOP_06_13_B14_E2_2210_Context" xfId="5894" xr:uid="{00000000-0005-0000-0000-00004A150000}"/>
    <cellStyle name="s_Valuation _Actualisation provision contrat déficitaire SNCM 2010 V Def_PAO-CAF-RESOP_06_13_Bridge_Zone_Sud" xfId="2556" xr:uid="{00000000-0005-0000-0000-00004B150000}"/>
    <cellStyle name="s_Valuation _Actualisation provision contrat déficitaire SNCM 2010 V Def_PAO-CAF-RESOP_06_13_Bridge_Zone_Sud_Context" xfId="5896" xr:uid="{00000000-0005-0000-0000-00004C150000}"/>
    <cellStyle name="s_Valuation _Actualisation provision contrat déficitaire SNCM 2010 V Def_PAO-CAF-RESOP_06_13_Context" xfId="5893" xr:uid="{00000000-0005-0000-0000-00004D150000}"/>
    <cellStyle name="s_Valuation _Actualisation provision contrat déficitaire SNCM 2010 V Def_PAO-CAF-RESOP_08_13" xfId="2557" xr:uid="{00000000-0005-0000-0000-00004E150000}"/>
    <cellStyle name="s_Valuation _Actualisation provision contrat déficitaire SNCM 2010 V Def_PAO-CAF-RESOP_08_13_B14_E2_2210" xfId="2558" xr:uid="{00000000-0005-0000-0000-00004F150000}"/>
    <cellStyle name="s_Valuation _Actualisation provision contrat déficitaire SNCM 2010 V Def_PAO-CAF-RESOP_08_13_B14_E2_2210_Bridge_Zone_Sud" xfId="2559" xr:uid="{00000000-0005-0000-0000-000050150000}"/>
    <cellStyle name="s_Valuation _Actualisation provision contrat déficitaire SNCM 2010 V Def_PAO-CAF-RESOP_08_13_B14_E2_2210_Bridge_Zone_Sud_Context" xfId="5899" xr:uid="{00000000-0005-0000-0000-000051150000}"/>
    <cellStyle name="s_Valuation _Actualisation provision contrat déficitaire SNCM 2010 V Def_PAO-CAF-RESOP_08_13_B14_E2_2210_Context" xfId="5898" xr:uid="{00000000-0005-0000-0000-000052150000}"/>
    <cellStyle name="s_Valuation _Actualisation provision contrat déficitaire SNCM 2010 V Def_PAO-CAF-RESOP_08_13_Bridge_Zone_Sud" xfId="2560" xr:uid="{00000000-0005-0000-0000-000053150000}"/>
    <cellStyle name="s_Valuation _Actualisation provision contrat déficitaire SNCM 2010 V Def_PAO-CAF-RESOP_08_13_Bridge_Zone_Sud_Context" xfId="5900" xr:uid="{00000000-0005-0000-0000-000054150000}"/>
    <cellStyle name="s_Valuation _Actualisation provision contrat déficitaire SNCM 2010 V Def_PAO-CAF-RESOP_08_13_Context" xfId="5897" xr:uid="{00000000-0005-0000-0000-000055150000}"/>
    <cellStyle name="s_Valuation _Actualisation provision contrat déficitaire SNCM 2010 V Def_PAO-CAF-RESOP_09_13" xfId="2561" xr:uid="{00000000-0005-0000-0000-000056150000}"/>
    <cellStyle name="s_Valuation _Actualisation provision contrat déficitaire SNCM 2010 V Def_PAO-CAF-RESOP_09_13_Bridge_Zone_Sud" xfId="2562" xr:uid="{00000000-0005-0000-0000-000057150000}"/>
    <cellStyle name="s_Valuation _Actualisation provision contrat déficitaire SNCM 2010 V Def_PAO-CAF-RESOP_09_13_Bridge_Zone_Sud_Context" xfId="5902" xr:uid="{00000000-0005-0000-0000-000058150000}"/>
    <cellStyle name="s_Valuation _Actualisation provision contrat déficitaire SNCM 2010 V Def_PAO-CAF-RESOP_09_13_Context" xfId="5901" xr:uid="{00000000-0005-0000-0000-000059150000}"/>
    <cellStyle name="s_Valuation _Actualisation provision contrat déficitaire SNCM 2010 V Def_PAO-CAF-RESOP_09_2013_Zone_IDF (version 2)" xfId="2563" xr:uid="{00000000-0005-0000-0000-00005A150000}"/>
    <cellStyle name="s_Valuation _Actualisation provision contrat déficitaire SNCM 2010 V Def_PAO-CAF-RESOP_09_2013_Zone_IDF (version 2)_Context" xfId="5903" xr:uid="{00000000-0005-0000-0000-00005B150000}"/>
    <cellStyle name="s_Valuation _Actualisation provision contrat déficitaire SNCM 2010 V Def_PAO-CAF-RESOP_10_12" xfId="2564" xr:uid="{00000000-0005-0000-0000-00005C150000}"/>
    <cellStyle name="s_Valuation _Actualisation provision contrat déficitaire SNCM 2010 V Def_PAO-CAF-RESOP_10_12_Bridge_Zone_Sud" xfId="2565" xr:uid="{00000000-0005-0000-0000-00005D150000}"/>
    <cellStyle name="s_Valuation _Actualisation provision contrat déficitaire SNCM 2010 V Def_PAO-CAF-RESOP_10_12_Bridge_Zone_Sud_Context" xfId="5905" xr:uid="{00000000-0005-0000-0000-00005E150000}"/>
    <cellStyle name="s_Valuation _Actualisation provision contrat déficitaire SNCM 2010 V Def_PAO-CAF-RESOP_10_12_Context" xfId="5904" xr:uid="{00000000-0005-0000-0000-00005F150000}"/>
    <cellStyle name="s_Valuation _Actualisation provision contrat déficitaire SNCM 2010 V Def_PAO-CAF-RESOP_10_12_focus par entités CAFOP" xfId="2566" xr:uid="{00000000-0005-0000-0000-000060150000}"/>
    <cellStyle name="s_Valuation _Actualisation provision contrat déficitaire SNCM 2010 V Def_PAO-CAF-RESOP_10_12_focus par entités CAFOP_Bridge_Zone_Sud" xfId="2567" xr:uid="{00000000-0005-0000-0000-000061150000}"/>
    <cellStyle name="s_Valuation _Actualisation provision contrat déficitaire SNCM 2010 V Def_PAO-CAF-RESOP_10_12_focus par entités CAFOP_Bridge_Zone_Sud_Context" xfId="5907" xr:uid="{00000000-0005-0000-0000-000062150000}"/>
    <cellStyle name="s_Valuation _Actualisation provision contrat déficitaire SNCM 2010 V Def_PAO-CAF-RESOP_10_12_focus par entités CAFOP_Context" xfId="5906" xr:uid="{00000000-0005-0000-0000-000063150000}"/>
    <cellStyle name="s_Valuation _Actualisation provision contrat déficitaire SNCM 2010 V Def_PAO-CAF-RESOP_11_13" xfId="2568" xr:uid="{00000000-0005-0000-0000-000064150000}"/>
    <cellStyle name="s_Valuation _Actualisation provision contrat déficitaire SNCM 2010 V Def_PAO-CAF-RESOP_11_13_Context" xfId="5908" xr:uid="{00000000-0005-0000-0000-000065150000}"/>
    <cellStyle name="s_Valuation _Actualisation provision contrat déficitaire SNCM 2010 V Def_PAO-CAF-RESOP_B13" xfId="2569" xr:uid="{00000000-0005-0000-0000-000066150000}"/>
    <cellStyle name="s_Valuation _Actualisation provision contrat déficitaire SNCM 2010 V Def_PAO-CAF-RESOP_B13_Bridge_Zone_Sud" xfId="2570" xr:uid="{00000000-0005-0000-0000-000067150000}"/>
    <cellStyle name="s_Valuation _Actualisation provision contrat déficitaire SNCM 2010 V Def_PAO-CAF-RESOP_B13_Bridge_Zone_Sud_Context" xfId="5910" xr:uid="{00000000-0005-0000-0000-000068150000}"/>
    <cellStyle name="s_Valuation _Actualisation provision contrat déficitaire SNCM 2010 V Def_PAO-CAF-RESOP_B13_Context" xfId="5909" xr:uid="{00000000-0005-0000-0000-000069150000}"/>
    <cellStyle name="s_Valuation _Actualisation provision contrat déficitaire SNCM 2010 V Def_PAO-CAF-RESOP_B13_focus par entités CAFOP" xfId="2571" xr:uid="{00000000-0005-0000-0000-00006A150000}"/>
    <cellStyle name="s_Valuation _Actualisation provision contrat déficitaire SNCM 2010 V Def_PAO-CAF-RESOP_B13_focus par entités CAFOP_Bridge_Zone_Sud" xfId="2572" xr:uid="{00000000-0005-0000-0000-00006B150000}"/>
    <cellStyle name="s_Valuation _Actualisation provision contrat déficitaire SNCM 2010 V Def_PAO-CAF-RESOP_B13_focus par entités CAFOP_Bridge_Zone_Sud_Context" xfId="5912" xr:uid="{00000000-0005-0000-0000-00006C150000}"/>
    <cellStyle name="s_Valuation _Actualisation provision contrat déficitaire SNCM 2010 V Def_PAO-CAF-RESOP_B13_focus par entités CAFOP_Context" xfId="5911" xr:uid="{00000000-0005-0000-0000-00006D150000}"/>
    <cellStyle name="s_Valuation _Actualisation provision contrat déficitaire SNCM 2010 V Def_PAO-CAF-RESOP_B2014" xfId="2573" xr:uid="{00000000-0005-0000-0000-00006E150000}"/>
    <cellStyle name="s_Valuation _Actualisation provision contrat déficitaire SNCM 2010 V Def_PAO-CAF-RESOP_B2014_Bridge_Zone_Sud" xfId="2574" xr:uid="{00000000-0005-0000-0000-00006F150000}"/>
    <cellStyle name="s_Valuation _Actualisation provision contrat déficitaire SNCM 2010 V Def_PAO-CAF-RESOP_B2014_Bridge_Zone_Sud_Context" xfId="5914" xr:uid="{00000000-0005-0000-0000-000070150000}"/>
    <cellStyle name="s_Valuation _Actualisation provision contrat déficitaire SNCM 2010 V Def_PAO-CAF-RESOP_B2014_Context" xfId="5913" xr:uid="{00000000-0005-0000-0000-000071150000}"/>
    <cellStyle name="s_Valuation _Actualisation provision contrat déficitaire SNCM 2010 V Def_PAO-CAF-RESOP_B2014_v2" xfId="2575" xr:uid="{00000000-0005-0000-0000-000072150000}"/>
    <cellStyle name="s_Valuation _Actualisation provision contrat déficitaire SNCM 2010 V Def_PAO-CAF-RESOP_B2014_v2_Context" xfId="5915" xr:uid="{00000000-0005-0000-0000-000073150000}"/>
    <cellStyle name="s_Valuation _Actualisation provision contrat déficitaire SNCM 2010 V Def_PAO-CAF-RESOP_E2_13" xfId="2576" xr:uid="{00000000-0005-0000-0000-000074150000}"/>
    <cellStyle name="s_Valuation _Actualisation provision contrat déficitaire SNCM 2010 V Def_PAO-CAF-RESOP_E2_13_B14_E2_2210" xfId="2577" xr:uid="{00000000-0005-0000-0000-000075150000}"/>
    <cellStyle name="s_Valuation _Actualisation provision contrat déficitaire SNCM 2010 V Def_PAO-CAF-RESOP_E2_13_B14_E2_2210_Bridge_Zone_Sud" xfId="2578" xr:uid="{00000000-0005-0000-0000-000076150000}"/>
    <cellStyle name="s_Valuation _Actualisation provision contrat déficitaire SNCM 2010 V Def_PAO-CAF-RESOP_E2_13_B14_E2_2210_Bridge_Zone_Sud_Context" xfId="5918" xr:uid="{00000000-0005-0000-0000-000077150000}"/>
    <cellStyle name="s_Valuation _Actualisation provision contrat déficitaire SNCM 2010 V Def_PAO-CAF-RESOP_E2_13_B14_E2_2210_Context" xfId="5917" xr:uid="{00000000-0005-0000-0000-000078150000}"/>
    <cellStyle name="s_Valuation _Actualisation provision contrat déficitaire SNCM 2010 V Def_PAO-CAF-RESOP_E2_13_Bridge_Zone_Sud" xfId="2579" xr:uid="{00000000-0005-0000-0000-000079150000}"/>
    <cellStyle name="s_Valuation _Actualisation provision contrat déficitaire SNCM 2010 V Def_PAO-CAF-RESOP_E2_13_Bridge_Zone_Sud_Context" xfId="5919" xr:uid="{00000000-0005-0000-0000-00007A150000}"/>
    <cellStyle name="s_Valuation _Actualisation provision contrat déficitaire SNCM 2010 V Def_PAO-CAF-RESOP_E2_13_Context" xfId="5916" xr:uid="{00000000-0005-0000-0000-00007B150000}"/>
    <cellStyle name="s_Valuation _Actualisation provision contrat déficitaire SNCM 2010 V Def_PAO-CAF-RESOP_E2_2013_03_10_19H" xfId="2580" xr:uid="{00000000-0005-0000-0000-00007C150000}"/>
    <cellStyle name="s_Valuation _Actualisation provision contrat déficitaire SNCM 2010 V Def_PAO-CAF-RESOP_E2_2013_03_10_19H_Bridge_Zone_Sud" xfId="2581" xr:uid="{00000000-0005-0000-0000-00007D150000}"/>
    <cellStyle name="s_Valuation _Actualisation provision contrat déficitaire SNCM 2010 V Def_PAO-CAF-RESOP_E2_2013_03_10_19H_Bridge_Zone_Sud_Context" xfId="5921" xr:uid="{00000000-0005-0000-0000-00007E150000}"/>
    <cellStyle name="s_Valuation _Actualisation provision contrat déficitaire SNCM 2010 V Def_PAO-CAF-RESOP_E2_2013_03_10_19H_Context" xfId="5920" xr:uid="{00000000-0005-0000-0000-00007F150000}"/>
    <cellStyle name="s_Valuation _Actualisation provision contrat déficitaire SNCM 2010 V Def_PPA" xfId="3495" xr:uid="{00000000-0005-0000-0000-000080150000}"/>
    <cellStyle name="s_Valuation _Actualisation provision contrat déficitaire SNCM 2010 V Def_PPA_Context" xfId="5922" xr:uid="{00000000-0005-0000-0000-000081150000}"/>
    <cellStyle name="s_Valuation _Actualisation provision contrat déficitaire SNCM 2010 V Def_RESOP bef CICE&amp;PPA&amp;RepartHO" xfId="3496" xr:uid="{00000000-0005-0000-0000-000082150000}"/>
    <cellStyle name="s_Valuation _Actualisation provision contrat déficitaire SNCM 2010 V Def_RESOP bef CICE&amp;PPA&amp;RepartHO_Context" xfId="5923" xr:uid="{00000000-0005-0000-0000-000083150000}"/>
    <cellStyle name="s_Valuation _Actualisation provision contrat déficitaire SNCM 2010 V Def_Synthèse_Présentation_conso_retraitée" xfId="2582" xr:uid="{00000000-0005-0000-0000-000084150000}"/>
    <cellStyle name="s_Valuation _Actualisation provision contrat déficitaire SNCM 2010 V Def_Synthèse_Présentation_conso_retraitée_Context" xfId="5924" xr:uid="{00000000-0005-0000-0000-000085150000}"/>
    <cellStyle name="s_Valuation _Actualisation provision contrat déficitaire SNCM 2011 V3 30 05 2011" xfId="396" xr:uid="{00000000-0005-0000-0000-000086150000}"/>
    <cellStyle name="s_Valuation _Actualisation provision contrat déficitaire SNCM 2011 V3 30 05 2011_B14_E2_2210" xfId="2583" xr:uid="{00000000-0005-0000-0000-000087150000}"/>
    <cellStyle name="s_Valuation _Actualisation provision contrat déficitaire SNCM 2011 V3 30 05 2011_B14_E2_2210_Bridge_Zone_Sud" xfId="2584" xr:uid="{00000000-0005-0000-0000-000088150000}"/>
    <cellStyle name="s_Valuation _Actualisation provision contrat déficitaire SNCM 2011 V3 30 05 2011_B14_E2_2210_Bridge_Zone_Sud_Context" xfId="5927" xr:uid="{00000000-0005-0000-0000-000089150000}"/>
    <cellStyle name="s_Valuation _Actualisation provision contrat déficitaire SNCM 2011 V3 30 05 2011_B14_E2_2210_Context" xfId="5926" xr:uid="{00000000-0005-0000-0000-00008A150000}"/>
    <cellStyle name="s_Valuation _Actualisation provision contrat déficitaire SNCM 2011 V3 30 05 2011_Bridge_Zone_Sud" xfId="2585" xr:uid="{00000000-0005-0000-0000-00008B150000}"/>
    <cellStyle name="s_Valuation _Actualisation provision contrat déficitaire SNCM 2011 V3 30 05 2011_Bridge_Zone_Sud_Context" xfId="5928" xr:uid="{00000000-0005-0000-0000-00008C150000}"/>
    <cellStyle name="s_Valuation _Actualisation provision contrat déficitaire SNCM 2011 V3 30 05 2011_CAPEM BY COUNTRY" xfId="3498" xr:uid="{00000000-0005-0000-0000-00008D150000}"/>
    <cellStyle name="s_Valuation _Actualisation provision contrat déficitaire SNCM 2011 V3 30 05 2011_CAPEM BY COUNTRY_Context" xfId="5929" xr:uid="{00000000-0005-0000-0000-00008E150000}"/>
    <cellStyle name="s_Valuation _Actualisation provision contrat déficitaire SNCM 2011 V3 30 05 2011_Context" xfId="3808" xr:uid="{00000000-0005-0000-0000-00008F150000}"/>
    <cellStyle name="s_Valuation _Actualisation provision contrat déficitaire SNCM 2011 V3 30 05 2011_Context_1" xfId="5925" xr:uid="{00000000-0005-0000-0000-000090150000}"/>
    <cellStyle name="s_Valuation _Actualisation provision contrat déficitaire SNCM 2011 V3 30 05 2011_Context_Context" xfId="5930" xr:uid="{00000000-0005-0000-0000-000091150000}"/>
    <cellStyle name="s_Valuation _Actualisation provision contrat déficitaire SNCM 2011 V3 30 05 2011_Country_Top_Adj" xfId="2923" xr:uid="{00000000-0005-0000-0000-000092150000}"/>
    <cellStyle name="s_Valuation _Actualisation provision contrat déficitaire SNCM 2011 V3 30 05 2011_Country_Top_Adj 2020" xfId="3497" xr:uid="{00000000-0005-0000-0000-000093150000}"/>
    <cellStyle name="s_Valuation _Actualisation provision contrat déficitaire SNCM 2011 V3 30 05 2011_Cut off 2020-2021" xfId="5931" xr:uid="{00000000-0005-0000-0000-000094150000}"/>
    <cellStyle name="s_Valuation _Actualisation provision contrat déficitaire SNCM 2011 V3 30 05 2011_focus par entités CAFOPE2AMF" xfId="2586" xr:uid="{00000000-0005-0000-0000-000095150000}"/>
    <cellStyle name="s_Valuation _Actualisation provision contrat déficitaire SNCM 2011 V3 30 05 2011_focus par entités CAFOPE2AMF_Bridge_Zone_Sud" xfId="2587" xr:uid="{00000000-0005-0000-0000-000096150000}"/>
    <cellStyle name="s_Valuation _Actualisation provision contrat déficitaire SNCM 2011 V3 30 05 2011_focus par entités CAFOPE2AMF_Bridge_Zone_Sud_Context" xfId="5933" xr:uid="{00000000-0005-0000-0000-000097150000}"/>
    <cellStyle name="s_Valuation _Actualisation provision contrat déficitaire SNCM 2011 V3 30 05 2011_focus par entités CAFOPE2AMF_Context" xfId="5932" xr:uid="{00000000-0005-0000-0000-000098150000}"/>
    <cellStyle name="s_Valuation _Actualisation provision contrat déficitaire SNCM 2011 V3 30 05 2011_Maquette PLT" xfId="3499" xr:uid="{00000000-0005-0000-0000-000099150000}"/>
    <cellStyle name="s_Valuation _Actualisation provision contrat déficitaire SNCM 2011 V3 30 05 2011_Maquette PLT_Context" xfId="5934" xr:uid="{00000000-0005-0000-0000-00009A150000}"/>
    <cellStyle name="s_Valuation _Actualisation provision contrat déficitaire SNCM 2011 V3 30 05 2011_Output" xfId="3809" xr:uid="{00000000-0005-0000-0000-00009B150000}"/>
    <cellStyle name="s_Valuation _Actualisation provision contrat déficitaire SNCM 2011 V3 30 05 2011_Output_Context" xfId="5935" xr:uid="{00000000-0005-0000-0000-00009C150000}"/>
    <cellStyle name="s_Valuation _Actualisation provision contrat déficitaire SNCM 2011 V3 30 05 2011_PAO-CAF-RESOP_04_13_pro_format_variante T1" xfId="2588" xr:uid="{00000000-0005-0000-0000-00009D150000}"/>
    <cellStyle name="s_Valuation _Actualisation provision contrat déficitaire SNCM 2011 V3 30 05 2011_PAO-CAF-RESOP_04_13_pro_format_variante T1_B14_E2_2210" xfId="2589" xr:uid="{00000000-0005-0000-0000-00009E150000}"/>
    <cellStyle name="s_Valuation _Actualisation provision contrat déficitaire SNCM 2011 V3 30 05 2011_PAO-CAF-RESOP_04_13_pro_format_variante T1_B14_E2_2210_Bridge_Zone_Sud" xfId="2590" xr:uid="{00000000-0005-0000-0000-00009F150000}"/>
    <cellStyle name="s_Valuation _Actualisation provision contrat déficitaire SNCM 2011 V3 30 05 2011_PAO-CAF-RESOP_04_13_pro_format_variante T1_B14_E2_2210_Bridge_Zone_Sud_Context" xfId="5938" xr:uid="{00000000-0005-0000-0000-0000A0150000}"/>
    <cellStyle name="s_Valuation _Actualisation provision contrat déficitaire SNCM 2011 V3 30 05 2011_PAO-CAF-RESOP_04_13_pro_format_variante T1_B14_E2_2210_Context" xfId="5937" xr:uid="{00000000-0005-0000-0000-0000A1150000}"/>
    <cellStyle name="s_Valuation _Actualisation provision contrat déficitaire SNCM 2011 V3 30 05 2011_PAO-CAF-RESOP_04_13_pro_format_variante T1_Bridge_Zone_Sud" xfId="2591" xr:uid="{00000000-0005-0000-0000-0000A2150000}"/>
    <cellStyle name="s_Valuation _Actualisation provision contrat déficitaire SNCM 2011 V3 30 05 2011_PAO-CAF-RESOP_04_13_pro_format_variante T1_Bridge_Zone_Sud_Context" xfId="5939" xr:uid="{00000000-0005-0000-0000-0000A3150000}"/>
    <cellStyle name="s_Valuation _Actualisation provision contrat déficitaire SNCM 2011 V3 30 05 2011_PAO-CAF-RESOP_04_13_pro_format_variante T1_Context" xfId="5936" xr:uid="{00000000-0005-0000-0000-0000A4150000}"/>
    <cellStyle name="s_Valuation _Actualisation provision contrat déficitaire SNCM 2011 V3 30 05 2011_PAO-CAF-RESOP_06_13" xfId="2592" xr:uid="{00000000-0005-0000-0000-0000A5150000}"/>
    <cellStyle name="s_Valuation _Actualisation provision contrat déficitaire SNCM 2011 V3 30 05 2011_PAO-CAF-RESOP_06_13_B14_E2_2210" xfId="2593" xr:uid="{00000000-0005-0000-0000-0000A6150000}"/>
    <cellStyle name="s_Valuation _Actualisation provision contrat déficitaire SNCM 2011 V3 30 05 2011_PAO-CAF-RESOP_06_13_B14_E2_2210_Bridge_Zone_Sud" xfId="2594" xr:uid="{00000000-0005-0000-0000-0000A7150000}"/>
    <cellStyle name="s_Valuation _Actualisation provision contrat déficitaire SNCM 2011 V3 30 05 2011_PAO-CAF-RESOP_06_13_B14_E2_2210_Bridge_Zone_Sud_Context" xfId="5942" xr:uid="{00000000-0005-0000-0000-0000A8150000}"/>
    <cellStyle name="s_Valuation _Actualisation provision contrat déficitaire SNCM 2011 V3 30 05 2011_PAO-CAF-RESOP_06_13_B14_E2_2210_Context" xfId="5941" xr:uid="{00000000-0005-0000-0000-0000A9150000}"/>
    <cellStyle name="s_Valuation _Actualisation provision contrat déficitaire SNCM 2011 V3 30 05 2011_PAO-CAF-RESOP_06_13_Bridge_Zone_Sud" xfId="2595" xr:uid="{00000000-0005-0000-0000-0000AA150000}"/>
    <cellStyle name="s_Valuation _Actualisation provision contrat déficitaire SNCM 2011 V3 30 05 2011_PAO-CAF-RESOP_06_13_Bridge_Zone_Sud_Context" xfId="5943" xr:uid="{00000000-0005-0000-0000-0000AB150000}"/>
    <cellStyle name="s_Valuation _Actualisation provision contrat déficitaire SNCM 2011 V3 30 05 2011_PAO-CAF-RESOP_06_13_Context" xfId="5940" xr:uid="{00000000-0005-0000-0000-0000AC150000}"/>
    <cellStyle name="s_Valuation _Actualisation provision contrat déficitaire SNCM 2011 V3 30 05 2011_PAO-CAF-RESOP_08_13" xfId="2596" xr:uid="{00000000-0005-0000-0000-0000AD150000}"/>
    <cellStyle name="s_Valuation _Actualisation provision contrat déficitaire SNCM 2011 V3 30 05 2011_PAO-CAF-RESOP_08_13_B14_E2_2210" xfId="2597" xr:uid="{00000000-0005-0000-0000-0000AE150000}"/>
    <cellStyle name="s_Valuation _Actualisation provision contrat déficitaire SNCM 2011 V3 30 05 2011_PAO-CAF-RESOP_08_13_B14_E2_2210_Bridge_Zone_Sud" xfId="2598" xr:uid="{00000000-0005-0000-0000-0000AF150000}"/>
    <cellStyle name="s_Valuation _Actualisation provision contrat déficitaire SNCM 2011 V3 30 05 2011_PAO-CAF-RESOP_08_13_B14_E2_2210_Bridge_Zone_Sud_Context" xfId="5946" xr:uid="{00000000-0005-0000-0000-0000B0150000}"/>
    <cellStyle name="s_Valuation _Actualisation provision contrat déficitaire SNCM 2011 V3 30 05 2011_PAO-CAF-RESOP_08_13_B14_E2_2210_Context" xfId="5945" xr:uid="{00000000-0005-0000-0000-0000B1150000}"/>
    <cellStyle name="s_Valuation _Actualisation provision contrat déficitaire SNCM 2011 V3 30 05 2011_PAO-CAF-RESOP_08_13_Bridge_Zone_Sud" xfId="2599" xr:uid="{00000000-0005-0000-0000-0000B2150000}"/>
    <cellStyle name="s_Valuation _Actualisation provision contrat déficitaire SNCM 2011 V3 30 05 2011_PAO-CAF-RESOP_08_13_Bridge_Zone_Sud_Context" xfId="5947" xr:uid="{00000000-0005-0000-0000-0000B3150000}"/>
    <cellStyle name="s_Valuation _Actualisation provision contrat déficitaire SNCM 2011 V3 30 05 2011_PAO-CAF-RESOP_08_13_Context" xfId="5944" xr:uid="{00000000-0005-0000-0000-0000B4150000}"/>
    <cellStyle name="s_Valuation _Actualisation provision contrat déficitaire SNCM 2011 V3 30 05 2011_PAO-CAF-RESOP_09_13" xfId="2600" xr:uid="{00000000-0005-0000-0000-0000B5150000}"/>
    <cellStyle name="s_Valuation _Actualisation provision contrat déficitaire SNCM 2011 V3 30 05 2011_PAO-CAF-RESOP_09_13_Bridge_Zone_Sud" xfId="2601" xr:uid="{00000000-0005-0000-0000-0000B6150000}"/>
    <cellStyle name="s_Valuation _Actualisation provision contrat déficitaire SNCM 2011 V3 30 05 2011_PAO-CAF-RESOP_09_13_Bridge_Zone_Sud_Context" xfId="5949" xr:uid="{00000000-0005-0000-0000-0000B7150000}"/>
    <cellStyle name="s_Valuation _Actualisation provision contrat déficitaire SNCM 2011 V3 30 05 2011_PAO-CAF-RESOP_09_13_Context" xfId="5948" xr:uid="{00000000-0005-0000-0000-0000B8150000}"/>
    <cellStyle name="s_Valuation _Actualisation provision contrat déficitaire SNCM 2011 V3 30 05 2011_PAO-CAF-RESOP_09_2013_Zone_IDF (version 2)" xfId="2602" xr:uid="{00000000-0005-0000-0000-0000B9150000}"/>
    <cellStyle name="s_Valuation _Actualisation provision contrat déficitaire SNCM 2011 V3 30 05 2011_PAO-CAF-RESOP_09_2013_Zone_IDF (version 2)_Context" xfId="5950" xr:uid="{00000000-0005-0000-0000-0000BA150000}"/>
    <cellStyle name="s_Valuation _Actualisation provision contrat déficitaire SNCM 2011 V3 30 05 2011_PAO-CAF-RESOP_10_12" xfId="2603" xr:uid="{00000000-0005-0000-0000-0000BB150000}"/>
    <cellStyle name="s_Valuation _Actualisation provision contrat déficitaire SNCM 2011 V3 30 05 2011_PAO-CAF-RESOP_10_12_Bridge_Zone_Sud" xfId="2604" xr:uid="{00000000-0005-0000-0000-0000BC150000}"/>
    <cellStyle name="s_Valuation _Actualisation provision contrat déficitaire SNCM 2011 V3 30 05 2011_PAO-CAF-RESOP_10_12_Bridge_Zone_Sud_Context" xfId="5952" xr:uid="{00000000-0005-0000-0000-0000BD150000}"/>
    <cellStyle name="s_Valuation _Actualisation provision contrat déficitaire SNCM 2011 V3 30 05 2011_PAO-CAF-RESOP_10_12_Context" xfId="5951" xr:uid="{00000000-0005-0000-0000-0000BE150000}"/>
    <cellStyle name="s_Valuation _Actualisation provision contrat déficitaire SNCM 2011 V3 30 05 2011_PAO-CAF-RESOP_10_12_focus par entités CAFOP" xfId="2605" xr:uid="{00000000-0005-0000-0000-0000BF150000}"/>
    <cellStyle name="s_Valuation _Actualisation provision contrat déficitaire SNCM 2011 V3 30 05 2011_PAO-CAF-RESOP_10_12_focus par entités CAFOP_Bridge_Zone_Sud" xfId="2606" xr:uid="{00000000-0005-0000-0000-0000C0150000}"/>
    <cellStyle name="s_Valuation _Actualisation provision contrat déficitaire SNCM 2011 V3 30 05 2011_PAO-CAF-RESOP_10_12_focus par entités CAFOP_Bridge_Zone_Sud_Context" xfId="5954" xr:uid="{00000000-0005-0000-0000-0000C1150000}"/>
    <cellStyle name="s_Valuation _Actualisation provision contrat déficitaire SNCM 2011 V3 30 05 2011_PAO-CAF-RESOP_10_12_focus par entités CAFOP_Context" xfId="5953" xr:uid="{00000000-0005-0000-0000-0000C2150000}"/>
    <cellStyle name="s_Valuation _Actualisation provision contrat déficitaire SNCM 2011 V3 30 05 2011_PAO-CAF-RESOP_11_13" xfId="2607" xr:uid="{00000000-0005-0000-0000-0000C3150000}"/>
    <cellStyle name="s_Valuation _Actualisation provision contrat déficitaire SNCM 2011 V3 30 05 2011_PAO-CAF-RESOP_11_13_Context" xfId="5955" xr:uid="{00000000-0005-0000-0000-0000C4150000}"/>
    <cellStyle name="s_Valuation _Actualisation provision contrat déficitaire SNCM 2011 V3 30 05 2011_PAO-CAF-RESOP_B13" xfId="2608" xr:uid="{00000000-0005-0000-0000-0000C5150000}"/>
    <cellStyle name="s_Valuation _Actualisation provision contrat déficitaire SNCM 2011 V3 30 05 2011_PAO-CAF-RESOP_B13_Bridge_Zone_Sud" xfId="2609" xr:uid="{00000000-0005-0000-0000-0000C6150000}"/>
    <cellStyle name="s_Valuation _Actualisation provision contrat déficitaire SNCM 2011 V3 30 05 2011_PAO-CAF-RESOP_B13_Bridge_Zone_Sud_Context" xfId="5957" xr:uid="{00000000-0005-0000-0000-0000C7150000}"/>
    <cellStyle name="s_Valuation _Actualisation provision contrat déficitaire SNCM 2011 V3 30 05 2011_PAO-CAF-RESOP_B13_Context" xfId="5956" xr:uid="{00000000-0005-0000-0000-0000C8150000}"/>
    <cellStyle name="s_Valuation _Actualisation provision contrat déficitaire SNCM 2011 V3 30 05 2011_PAO-CAF-RESOP_B13_focus par entités CAFOP" xfId="2610" xr:uid="{00000000-0005-0000-0000-0000C9150000}"/>
    <cellStyle name="s_Valuation _Actualisation provision contrat déficitaire SNCM 2011 V3 30 05 2011_PAO-CAF-RESOP_B13_focus par entités CAFOP_Bridge_Zone_Sud" xfId="2611" xr:uid="{00000000-0005-0000-0000-0000CA150000}"/>
    <cellStyle name="s_Valuation _Actualisation provision contrat déficitaire SNCM 2011 V3 30 05 2011_PAO-CAF-RESOP_B13_focus par entités CAFOP_Bridge_Zone_Sud_Context" xfId="5959" xr:uid="{00000000-0005-0000-0000-0000CB150000}"/>
    <cellStyle name="s_Valuation _Actualisation provision contrat déficitaire SNCM 2011 V3 30 05 2011_PAO-CAF-RESOP_B13_focus par entités CAFOP_Context" xfId="5958" xr:uid="{00000000-0005-0000-0000-0000CC150000}"/>
    <cellStyle name="s_Valuation _Actualisation provision contrat déficitaire SNCM 2011 V3 30 05 2011_PAO-CAF-RESOP_B2014" xfId="2612" xr:uid="{00000000-0005-0000-0000-0000CD150000}"/>
    <cellStyle name="s_Valuation _Actualisation provision contrat déficitaire SNCM 2011 V3 30 05 2011_PAO-CAF-RESOP_B2014_Bridge_Zone_Sud" xfId="2613" xr:uid="{00000000-0005-0000-0000-0000CE150000}"/>
    <cellStyle name="s_Valuation _Actualisation provision contrat déficitaire SNCM 2011 V3 30 05 2011_PAO-CAF-RESOP_B2014_Bridge_Zone_Sud_Context" xfId="5961" xr:uid="{00000000-0005-0000-0000-0000CF150000}"/>
    <cellStyle name="s_Valuation _Actualisation provision contrat déficitaire SNCM 2011 V3 30 05 2011_PAO-CAF-RESOP_B2014_Context" xfId="5960" xr:uid="{00000000-0005-0000-0000-0000D0150000}"/>
    <cellStyle name="s_Valuation _Actualisation provision contrat déficitaire SNCM 2011 V3 30 05 2011_PAO-CAF-RESOP_B2014_v2" xfId="2614" xr:uid="{00000000-0005-0000-0000-0000D1150000}"/>
    <cellStyle name="s_Valuation _Actualisation provision contrat déficitaire SNCM 2011 V3 30 05 2011_PAO-CAF-RESOP_B2014_v2_Context" xfId="5962" xr:uid="{00000000-0005-0000-0000-0000D2150000}"/>
    <cellStyle name="s_Valuation _Actualisation provision contrat déficitaire SNCM 2011 V3 30 05 2011_PAO-CAF-RESOP_E2_13" xfId="2615" xr:uid="{00000000-0005-0000-0000-0000D3150000}"/>
    <cellStyle name="s_Valuation _Actualisation provision contrat déficitaire SNCM 2011 V3 30 05 2011_PAO-CAF-RESOP_E2_13_B14_E2_2210" xfId="2616" xr:uid="{00000000-0005-0000-0000-0000D4150000}"/>
    <cellStyle name="s_Valuation _Actualisation provision contrat déficitaire SNCM 2011 V3 30 05 2011_PAO-CAF-RESOP_E2_13_B14_E2_2210_Bridge_Zone_Sud" xfId="2617" xr:uid="{00000000-0005-0000-0000-0000D5150000}"/>
    <cellStyle name="s_Valuation _Actualisation provision contrat déficitaire SNCM 2011 V3 30 05 2011_PAO-CAF-RESOP_E2_13_B14_E2_2210_Bridge_Zone_Sud_Context" xfId="5965" xr:uid="{00000000-0005-0000-0000-0000D6150000}"/>
    <cellStyle name="s_Valuation _Actualisation provision contrat déficitaire SNCM 2011 V3 30 05 2011_PAO-CAF-RESOP_E2_13_B14_E2_2210_Context" xfId="5964" xr:uid="{00000000-0005-0000-0000-0000D7150000}"/>
    <cellStyle name="s_Valuation _Actualisation provision contrat déficitaire SNCM 2011 V3 30 05 2011_PAO-CAF-RESOP_E2_13_Bridge_Zone_Sud" xfId="2618" xr:uid="{00000000-0005-0000-0000-0000D8150000}"/>
    <cellStyle name="s_Valuation _Actualisation provision contrat déficitaire SNCM 2011 V3 30 05 2011_PAO-CAF-RESOP_E2_13_Bridge_Zone_Sud_Context" xfId="5966" xr:uid="{00000000-0005-0000-0000-0000D9150000}"/>
    <cellStyle name="s_Valuation _Actualisation provision contrat déficitaire SNCM 2011 V3 30 05 2011_PAO-CAF-RESOP_E2_13_Context" xfId="5963" xr:uid="{00000000-0005-0000-0000-0000DA150000}"/>
    <cellStyle name="s_Valuation _Actualisation provision contrat déficitaire SNCM 2011 V3 30 05 2011_PAO-CAF-RESOP_E2_2013_03_10_19H" xfId="2619" xr:uid="{00000000-0005-0000-0000-0000DB150000}"/>
    <cellStyle name="s_Valuation _Actualisation provision contrat déficitaire SNCM 2011 V3 30 05 2011_PAO-CAF-RESOP_E2_2013_03_10_19H_Bridge_Zone_Sud" xfId="2620" xr:uid="{00000000-0005-0000-0000-0000DC150000}"/>
    <cellStyle name="s_Valuation _Actualisation provision contrat déficitaire SNCM 2011 V3 30 05 2011_PAO-CAF-RESOP_E2_2013_03_10_19H_Bridge_Zone_Sud_Context" xfId="5968" xr:uid="{00000000-0005-0000-0000-0000DD150000}"/>
    <cellStyle name="s_Valuation _Actualisation provision contrat déficitaire SNCM 2011 V3 30 05 2011_PAO-CAF-RESOP_E2_2013_03_10_19H_Context" xfId="5967" xr:uid="{00000000-0005-0000-0000-0000DE150000}"/>
    <cellStyle name="s_Valuation _Actualisation provision contrat déficitaire SNCM 2011 V3 30 05 2011_PPA" xfId="3500" xr:uid="{00000000-0005-0000-0000-0000DF150000}"/>
    <cellStyle name="s_Valuation _Actualisation provision contrat déficitaire SNCM 2011 V3 30 05 2011_PPA_Context" xfId="5969" xr:uid="{00000000-0005-0000-0000-0000E0150000}"/>
    <cellStyle name="s_Valuation _Actualisation provision contrat déficitaire SNCM 2011 V3 30 05 2011_RESOP bef CICE&amp;PPA&amp;RepartHO" xfId="3501" xr:uid="{00000000-0005-0000-0000-0000E1150000}"/>
    <cellStyle name="s_Valuation _Actualisation provision contrat déficitaire SNCM 2011 V3 30 05 2011_RESOP bef CICE&amp;PPA&amp;RepartHO_Context" xfId="5970" xr:uid="{00000000-0005-0000-0000-0000E2150000}"/>
    <cellStyle name="s_Valuation _Actualisation provision contrat déficitaire SNCM 2011 V3 30 05 2011_Synthèse_Présentation_conso_retraitée" xfId="2621" xr:uid="{00000000-0005-0000-0000-0000E3150000}"/>
    <cellStyle name="s_Valuation _Actualisation provision contrat déficitaire SNCM 2011 V3 30 05 2011_Synthèse_Présentation_conso_retraitée_Context" xfId="5971" xr:uid="{00000000-0005-0000-0000-0000E4150000}"/>
    <cellStyle name="s_Valuation _B14_E2_2210" xfId="2622" xr:uid="{00000000-0005-0000-0000-0000E5150000}"/>
    <cellStyle name="s_Valuation _B14_E2_2210_Bridge_Zone_Sud" xfId="2623" xr:uid="{00000000-0005-0000-0000-0000E6150000}"/>
    <cellStyle name="s_Valuation _B14_E2_2210_Bridge_Zone_Sud_Context" xfId="5973" xr:uid="{00000000-0005-0000-0000-0000E7150000}"/>
    <cellStyle name="s_Valuation _B14_E2_2210_Context" xfId="5972" xr:uid="{00000000-0005-0000-0000-0000E8150000}"/>
    <cellStyle name="s_Valuation _BFR_TD_2014.02" xfId="2624" xr:uid="{00000000-0005-0000-0000-0000E9150000}"/>
    <cellStyle name="s_Valuation _BFR_TD_2014.02_Context" xfId="5974" xr:uid="{00000000-0005-0000-0000-0000EA150000}"/>
    <cellStyle name="s_Valuation _Bridge_Zone_Nord" xfId="2625" xr:uid="{00000000-0005-0000-0000-0000EB150000}"/>
    <cellStyle name="s_Valuation _Bridge_Zone_Nord_Context" xfId="5975" xr:uid="{00000000-0005-0000-0000-0000EC150000}"/>
    <cellStyle name="s_Valuation _CAPEM BY COUNTRY" xfId="3502" xr:uid="{00000000-0005-0000-0000-0000ED150000}"/>
    <cellStyle name="s_Valuation _CAPEM BY COUNTRY_Context" xfId="5976" xr:uid="{00000000-0005-0000-0000-0000EE150000}"/>
    <cellStyle name="s_Valuation _Context" xfId="3810" xr:uid="{00000000-0005-0000-0000-0000EF150000}"/>
    <cellStyle name="s_Valuation _Context_1" xfId="5877" xr:uid="{00000000-0005-0000-0000-0000F0150000}"/>
    <cellStyle name="s_Valuation _Context_Context" xfId="5977" xr:uid="{00000000-0005-0000-0000-0000F1150000}"/>
    <cellStyle name="s_Valuation _Country_Top_Adj" xfId="2921" xr:uid="{00000000-0005-0000-0000-0000F2150000}"/>
    <cellStyle name="s_Valuation _Country_Top_Adj 2020" xfId="3491" xr:uid="{00000000-0005-0000-0000-0000F3150000}"/>
    <cellStyle name="s_Valuation _Cut off 2020-2021" xfId="5978" xr:uid="{00000000-0005-0000-0000-0000F4150000}"/>
    <cellStyle name="s_Valuation _LI819L_B13" xfId="397" xr:uid="{00000000-0005-0000-0000-0000F5150000}"/>
    <cellStyle name="s_Valuation _LI819L_B13_CAPEM BY COUNTRY" xfId="3504" xr:uid="{00000000-0005-0000-0000-0000F6150000}"/>
    <cellStyle name="s_Valuation _LI819L_B13_CAPEM BY COUNTRY_Context" xfId="5980" xr:uid="{00000000-0005-0000-0000-0000F7150000}"/>
    <cellStyle name="s_Valuation _LI819L_B13_Context" xfId="3811" xr:uid="{00000000-0005-0000-0000-0000F8150000}"/>
    <cellStyle name="s_Valuation _LI819L_B13_Context_1" xfId="5979" xr:uid="{00000000-0005-0000-0000-0000F9150000}"/>
    <cellStyle name="s_Valuation _LI819L_B13_Context_Context" xfId="5981" xr:uid="{00000000-0005-0000-0000-0000FA150000}"/>
    <cellStyle name="s_Valuation _LI819L_B13_Country_Top_Adj" xfId="2924" xr:uid="{00000000-0005-0000-0000-0000FB150000}"/>
    <cellStyle name="s_Valuation _LI819L_B13_Country_Top_Adj 2020" xfId="3503" xr:uid="{00000000-0005-0000-0000-0000FC150000}"/>
    <cellStyle name="s_Valuation _LI819L_B13_Cut off 2020-2021" xfId="5982" xr:uid="{00000000-0005-0000-0000-0000FD150000}"/>
    <cellStyle name="s_Valuation _LI819L_B13_Maquette PLT" xfId="3505" xr:uid="{00000000-0005-0000-0000-0000FE150000}"/>
    <cellStyle name="s_Valuation _LI819L_B13_Maquette PLT_Context" xfId="5983" xr:uid="{00000000-0005-0000-0000-0000FF150000}"/>
    <cellStyle name="s_Valuation _LI819L_B13_Output" xfId="3812" xr:uid="{00000000-0005-0000-0000-000000160000}"/>
    <cellStyle name="s_Valuation _LI819L_B13_Output_Context" xfId="5984" xr:uid="{00000000-0005-0000-0000-000001160000}"/>
    <cellStyle name="s_Valuation _LI819L_B13_PPA" xfId="3506" xr:uid="{00000000-0005-0000-0000-000002160000}"/>
    <cellStyle name="s_Valuation _LI819L_B13_PPA_Context" xfId="5985" xr:uid="{00000000-0005-0000-0000-000003160000}"/>
    <cellStyle name="s_Valuation _LI819L_B13_RESOP bef CICE&amp;PPA&amp;RepartHO" xfId="3507" xr:uid="{00000000-0005-0000-0000-000004160000}"/>
    <cellStyle name="s_Valuation _LI819L_B13_RESOP bef CICE&amp;PPA&amp;RepartHO_Context" xfId="5986" xr:uid="{00000000-0005-0000-0000-000005160000}"/>
    <cellStyle name="s_Valuation _Maquette PLT" xfId="3508" xr:uid="{00000000-0005-0000-0000-000006160000}"/>
    <cellStyle name="s_Valuation _Maquette PLT_Context" xfId="5987" xr:uid="{00000000-0005-0000-0000-000007160000}"/>
    <cellStyle name="s_Valuation _Output" xfId="3813" xr:uid="{00000000-0005-0000-0000-000008160000}"/>
    <cellStyle name="s_Valuation _Output_Context" xfId="5988" xr:uid="{00000000-0005-0000-0000-000009160000}"/>
    <cellStyle name="s_Valuation _PAO-CAF-RESOP_14_01_13 à 20h" xfId="398" xr:uid="{00000000-0005-0000-0000-00000A160000}"/>
    <cellStyle name="s_Valuation _PAO-CAF-RESOP_14_01_13 à 20h_CAPEM BY COUNTRY" xfId="3510" xr:uid="{00000000-0005-0000-0000-00000B160000}"/>
    <cellStyle name="s_Valuation _PAO-CAF-RESOP_14_01_13 à 20h_CAPEM BY COUNTRY_Context" xfId="5990" xr:uid="{00000000-0005-0000-0000-00000C160000}"/>
    <cellStyle name="s_Valuation _PAO-CAF-RESOP_14_01_13 à 20h_Context" xfId="3814" xr:uid="{00000000-0005-0000-0000-00000D160000}"/>
    <cellStyle name="s_Valuation _PAO-CAF-RESOP_14_01_13 à 20h_Context_1" xfId="5989" xr:uid="{00000000-0005-0000-0000-00000E160000}"/>
    <cellStyle name="s_Valuation _PAO-CAF-RESOP_14_01_13 à 20h_Context_Context" xfId="5991" xr:uid="{00000000-0005-0000-0000-00000F160000}"/>
    <cellStyle name="s_Valuation _PAO-CAF-RESOP_14_01_13 à 20h_Country_Top_Adj" xfId="2925" xr:uid="{00000000-0005-0000-0000-000010160000}"/>
    <cellStyle name="s_Valuation _PAO-CAF-RESOP_14_01_13 à 20h_Country_Top_Adj 2020" xfId="3509" xr:uid="{00000000-0005-0000-0000-000011160000}"/>
    <cellStyle name="s_Valuation _PAO-CAF-RESOP_14_01_13 à 20h_Cut off 2020-2021" xfId="5992" xr:uid="{00000000-0005-0000-0000-000012160000}"/>
    <cellStyle name="s_Valuation _PAO-CAF-RESOP_14_01_13 à 20h_Maquette PLT" xfId="3511" xr:uid="{00000000-0005-0000-0000-000013160000}"/>
    <cellStyle name="s_Valuation _PAO-CAF-RESOP_14_01_13 à 20h_Maquette PLT_Context" xfId="5993" xr:uid="{00000000-0005-0000-0000-000014160000}"/>
    <cellStyle name="s_Valuation _PAO-CAF-RESOP_14_01_13 à 20h_Output" xfId="3815" xr:uid="{00000000-0005-0000-0000-000015160000}"/>
    <cellStyle name="s_Valuation _PAO-CAF-RESOP_14_01_13 à 20h_Output_Context" xfId="5994" xr:uid="{00000000-0005-0000-0000-000016160000}"/>
    <cellStyle name="s_Valuation _PAO-CAF-RESOP_14_01_13 à 20h_PPA" xfId="3512" xr:uid="{00000000-0005-0000-0000-000017160000}"/>
    <cellStyle name="s_Valuation _PAO-CAF-RESOP_14_01_13 à 20h_PPA_Context" xfId="5995" xr:uid="{00000000-0005-0000-0000-000018160000}"/>
    <cellStyle name="s_Valuation _PAO-CAF-RESOP_14_01_13 à 20h_RESOP bef CICE&amp;PPA&amp;RepartHO" xfId="3513" xr:uid="{00000000-0005-0000-0000-000019160000}"/>
    <cellStyle name="s_Valuation _PAO-CAF-RESOP_14_01_13 à 20h_RESOP bef CICE&amp;PPA&amp;RepartHO_Context" xfId="5996" xr:uid="{00000000-0005-0000-0000-00001A160000}"/>
    <cellStyle name="s_Valuation _PAO-CAF-RESOP_2014.02" xfId="2626" xr:uid="{00000000-0005-0000-0000-00001B160000}"/>
    <cellStyle name="s_Valuation _PAO-CAF-RESOP_2014.02_Bridge_Zone_Sud" xfId="2627" xr:uid="{00000000-0005-0000-0000-00001C160000}"/>
    <cellStyle name="s_Valuation _PAO-CAF-RESOP_2014.02_Bridge_Zone_Sud_Context" xfId="5998" xr:uid="{00000000-0005-0000-0000-00001D160000}"/>
    <cellStyle name="s_Valuation _PAO-CAF-RESOP_2014.02_Context" xfId="5997" xr:uid="{00000000-0005-0000-0000-00001E160000}"/>
    <cellStyle name="s_Valuation _PPA" xfId="3514" xr:uid="{00000000-0005-0000-0000-00001F160000}"/>
    <cellStyle name="s_Valuation _PPA_Context" xfId="5999" xr:uid="{00000000-0005-0000-0000-000020160000}"/>
    <cellStyle name="s_Valuation _RESOP bef CICE&amp;PPA&amp;RepartHO" xfId="3515" xr:uid="{00000000-0005-0000-0000-000021160000}"/>
    <cellStyle name="s_Valuation _RESOP bef CICE&amp;PPA&amp;RepartHO_Context" xfId="6000" xr:uid="{00000000-0005-0000-0000-000022160000}"/>
    <cellStyle name="SAPBEXHLevel1" xfId="399" xr:uid="{00000000-0005-0000-0000-000023160000}"/>
    <cellStyle name="SAPBEXstdData" xfId="400" xr:uid="{00000000-0005-0000-0000-000024160000}"/>
    <cellStyle name="Satisfaisant 2" xfId="2628" xr:uid="{00000000-0005-0000-0000-000025160000}"/>
    <cellStyle name="Shading" xfId="401" xr:uid="{00000000-0005-0000-0000-000026160000}"/>
    <cellStyle name="Single Cell Column Heading" xfId="402" xr:uid="{00000000-0005-0000-0000-000027160000}"/>
    <cellStyle name="Smart Bold" xfId="3516" xr:uid="{00000000-0005-0000-0000-000028160000}"/>
    <cellStyle name="Smart Forecast" xfId="3517" xr:uid="{00000000-0005-0000-0000-000029160000}"/>
    <cellStyle name="Smart General" xfId="3518" xr:uid="{00000000-0005-0000-0000-00002A160000}"/>
    <cellStyle name="Smart Highlight" xfId="3519" xr:uid="{00000000-0005-0000-0000-00002B160000}"/>
    <cellStyle name="Smart Percent" xfId="3520" xr:uid="{00000000-0005-0000-0000-00002C160000}"/>
    <cellStyle name="Smart Source" xfId="3521" xr:uid="{00000000-0005-0000-0000-00002D160000}"/>
    <cellStyle name="Smart Subtitle 1" xfId="3522" xr:uid="{00000000-0005-0000-0000-00002E160000}"/>
    <cellStyle name="Smart Subtitle 2" xfId="3523" xr:uid="{00000000-0005-0000-0000-00002F160000}"/>
    <cellStyle name="Smart Subtotal" xfId="3524" xr:uid="{00000000-0005-0000-0000-000030160000}"/>
    <cellStyle name="Smart Title" xfId="3525" xr:uid="{00000000-0005-0000-0000-000031160000}"/>
    <cellStyle name="Smart Total" xfId="3526" xr:uid="{00000000-0005-0000-0000-000032160000}"/>
    <cellStyle name="Sortie 2" xfId="2629" xr:uid="{00000000-0005-0000-0000-000033160000}"/>
    <cellStyle name="Standaard 2" xfId="2630" xr:uid="{00000000-0005-0000-0000-000034160000}"/>
    <cellStyle name="Standaard 2 2 10" xfId="3527" xr:uid="{00000000-0005-0000-0000-000035160000}"/>
    <cellStyle name="Standaard 2 2 10 2" xfId="3528" xr:uid="{00000000-0005-0000-0000-000036160000}"/>
    <cellStyle name="Standaard 2_CAPEX" xfId="3529" xr:uid="{00000000-0005-0000-0000-000037160000}"/>
    <cellStyle name="Standaard_Blad1" xfId="2631" xr:uid="{00000000-0005-0000-0000-000038160000}"/>
    <cellStyle name="Standard__Utopia Index Index und Guidance (Deutsch)" xfId="403" xr:uid="{00000000-0005-0000-0000-000039160000}"/>
    <cellStyle name="Style 1" xfId="404" xr:uid="{00000000-0005-0000-0000-00003A160000}"/>
    <cellStyle name="STYLE1" xfId="405" xr:uid="{00000000-0005-0000-0000-00003B160000}"/>
    <cellStyle name="STYLE1 2" xfId="406" xr:uid="{00000000-0005-0000-0000-00003C160000}"/>
    <cellStyle name="STYLE2" xfId="407" xr:uid="{00000000-0005-0000-0000-00003D160000}"/>
    <cellStyle name="STYLE2 2" xfId="408" xr:uid="{00000000-0005-0000-0000-00003E160000}"/>
    <cellStyle name="STYLE3" xfId="409" xr:uid="{00000000-0005-0000-0000-00003F160000}"/>
    <cellStyle name="STYLE3 2" xfId="410" xr:uid="{00000000-0005-0000-0000-000040160000}"/>
    <cellStyle name="STYLE4" xfId="411" xr:uid="{00000000-0005-0000-0000-000041160000}"/>
    <cellStyle name="STYLE4 2" xfId="412" xr:uid="{00000000-0005-0000-0000-000042160000}"/>
    <cellStyle name="STYLE5" xfId="413" xr:uid="{00000000-0005-0000-0000-000043160000}"/>
    <cellStyle name="STYLE5 2" xfId="414" xr:uid="{00000000-0005-0000-0000-000044160000}"/>
    <cellStyle name="STYLE6" xfId="415" xr:uid="{00000000-0005-0000-0000-000045160000}"/>
    <cellStyle name="STYLE6 2" xfId="416" xr:uid="{00000000-0005-0000-0000-000046160000}"/>
    <cellStyle name="STYLE7" xfId="417" xr:uid="{00000000-0005-0000-0000-000047160000}"/>
    <cellStyle name="STYLE7 2" xfId="418" xr:uid="{00000000-0005-0000-0000-000048160000}"/>
    <cellStyle name="STYLE8" xfId="419" xr:uid="{00000000-0005-0000-0000-000049160000}"/>
    <cellStyle name="STYLE8 2" xfId="420" xr:uid="{00000000-0005-0000-0000-00004A160000}"/>
    <cellStyle name="STYLE9" xfId="421" xr:uid="{00000000-0005-0000-0000-00004B160000}"/>
    <cellStyle name="STYLE9 2" xfId="422" xr:uid="{00000000-0005-0000-0000-00004C160000}"/>
    <cellStyle name="t" xfId="423" xr:uid="{00000000-0005-0000-0000-00004D160000}"/>
    <cellStyle name="t_Actualisation provision contrat déficitaire SNCM 2010 V Def" xfId="424" xr:uid="{00000000-0005-0000-0000-00004E160000}"/>
    <cellStyle name="t_Actualisation provision contrat déficitaire SNCM 2010 V Def_B14_E2_2210" xfId="2632" xr:uid="{00000000-0005-0000-0000-00004F160000}"/>
    <cellStyle name="t_Actualisation provision contrat déficitaire SNCM 2010 V Def_B14_E2_2210_Bridge_Zone_Sud" xfId="2633" xr:uid="{00000000-0005-0000-0000-000050160000}"/>
    <cellStyle name="t_Actualisation provision contrat déficitaire SNCM 2010 V Def_B14_E2_2210_Bridge_Zone_Sud_Context" xfId="6004" xr:uid="{00000000-0005-0000-0000-000051160000}"/>
    <cellStyle name="t_Actualisation provision contrat déficitaire SNCM 2010 V Def_B14_E2_2210_Context" xfId="6003" xr:uid="{00000000-0005-0000-0000-000052160000}"/>
    <cellStyle name="t_Actualisation provision contrat déficitaire SNCM 2010 V Def_Bridge_Zone_Sud" xfId="2634" xr:uid="{00000000-0005-0000-0000-000053160000}"/>
    <cellStyle name="t_Actualisation provision contrat déficitaire SNCM 2010 V Def_Bridge_Zone_Sud_Context" xfId="6005" xr:uid="{00000000-0005-0000-0000-000054160000}"/>
    <cellStyle name="t_Actualisation provision contrat déficitaire SNCM 2010 V Def_CAPEM BY COUNTRY" xfId="3532" xr:uid="{00000000-0005-0000-0000-000055160000}"/>
    <cellStyle name="t_Actualisation provision contrat déficitaire SNCM 2010 V Def_CAPEM BY COUNTRY_Context" xfId="6006" xr:uid="{00000000-0005-0000-0000-000056160000}"/>
    <cellStyle name="t_Actualisation provision contrat déficitaire SNCM 2010 V Def_Context" xfId="3816" xr:uid="{00000000-0005-0000-0000-000057160000}"/>
    <cellStyle name="t_Actualisation provision contrat déficitaire SNCM 2010 V Def_Context_1" xfId="6002" xr:uid="{00000000-0005-0000-0000-000058160000}"/>
    <cellStyle name="t_Actualisation provision contrat déficitaire SNCM 2010 V Def_Context_Context" xfId="6007" xr:uid="{00000000-0005-0000-0000-000059160000}"/>
    <cellStyle name="t_Actualisation provision contrat déficitaire SNCM 2010 V Def_Country_Top_Adj" xfId="2927" xr:uid="{00000000-0005-0000-0000-00005A160000}"/>
    <cellStyle name="t_Actualisation provision contrat déficitaire SNCM 2010 V Def_Country_Top_Adj 2020" xfId="3531" xr:uid="{00000000-0005-0000-0000-00005B160000}"/>
    <cellStyle name="t_Actualisation provision contrat déficitaire SNCM 2010 V Def_Cut off 2020-2021" xfId="6008" xr:uid="{00000000-0005-0000-0000-00005C160000}"/>
    <cellStyle name="t_Actualisation provision contrat déficitaire SNCM 2010 V Def_focus par entités CAFOPE2AMF" xfId="2635" xr:uid="{00000000-0005-0000-0000-00005D160000}"/>
    <cellStyle name="t_Actualisation provision contrat déficitaire SNCM 2010 V Def_focus par entités CAFOPE2AMF_Bridge_Zone_Sud" xfId="2636" xr:uid="{00000000-0005-0000-0000-00005E160000}"/>
    <cellStyle name="t_Actualisation provision contrat déficitaire SNCM 2010 V Def_focus par entités CAFOPE2AMF_Bridge_Zone_Sud_Context" xfId="6010" xr:uid="{00000000-0005-0000-0000-00005F160000}"/>
    <cellStyle name="t_Actualisation provision contrat déficitaire SNCM 2010 V Def_focus par entités CAFOPE2AMF_Context" xfId="6009" xr:uid="{00000000-0005-0000-0000-000060160000}"/>
    <cellStyle name="t_Actualisation provision contrat déficitaire SNCM 2010 V Def_Maquette PLT" xfId="3533" xr:uid="{00000000-0005-0000-0000-000061160000}"/>
    <cellStyle name="t_Actualisation provision contrat déficitaire SNCM 2010 V Def_Maquette PLT_Context" xfId="6011" xr:uid="{00000000-0005-0000-0000-000062160000}"/>
    <cellStyle name="t_Actualisation provision contrat déficitaire SNCM 2010 V Def_Output" xfId="3817" xr:uid="{00000000-0005-0000-0000-000063160000}"/>
    <cellStyle name="t_Actualisation provision contrat déficitaire SNCM 2010 V Def_Output_Context" xfId="6012" xr:uid="{00000000-0005-0000-0000-000064160000}"/>
    <cellStyle name="t_Actualisation provision contrat déficitaire SNCM 2010 V Def_PAO-CAF-RESOP_04_13_pro_format_variante T1" xfId="2637" xr:uid="{00000000-0005-0000-0000-000065160000}"/>
    <cellStyle name="t_Actualisation provision contrat déficitaire SNCM 2010 V Def_PAO-CAF-RESOP_04_13_pro_format_variante T1_B14_E2_2210" xfId="2638" xr:uid="{00000000-0005-0000-0000-000066160000}"/>
    <cellStyle name="t_Actualisation provision contrat déficitaire SNCM 2010 V Def_PAO-CAF-RESOP_04_13_pro_format_variante T1_B14_E2_2210_Bridge_Zone_Sud" xfId="2639" xr:uid="{00000000-0005-0000-0000-000067160000}"/>
    <cellStyle name="t_Actualisation provision contrat déficitaire SNCM 2010 V Def_PAO-CAF-RESOP_04_13_pro_format_variante T1_B14_E2_2210_Bridge_Zone_Sud_Context" xfId="6015" xr:uid="{00000000-0005-0000-0000-000068160000}"/>
    <cellStyle name="t_Actualisation provision contrat déficitaire SNCM 2010 V Def_PAO-CAF-RESOP_04_13_pro_format_variante T1_B14_E2_2210_Context" xfId="6014" xr:uid="{00000000-0005-0000-0000-000069160000}"/>
    <cellStyle name="t_Actualisation provision contrat déficitaire SNCM 2010 V Def_PAO-CAF-RESOP_04_13_pro_format_variante T1_Bridge_Zone_Sud" xfId="2640" xr:uid="{00000000-0005-0000-0000-00006A160000}"/>
    <cellStyle name="t_Actualisation provision contrat déficitaire SNCM 2010 V Def_PAO-CAF-RESOP_04_13_pro_format_variante T1_Bridge_Zone_Sud_Context" xfId="6016" xr:uid="{00000000-0005-0000-0000-00006B160000}"/>
    <cellStyle name="t_Actualisation provision contrat déficitaire SNCM 2010 V Def_PAO-CAF-RESOP_04_13_pro_format_variante T1_Context" xfId="6013" xr:uid="{00000000-0005-0000-0000-00006C160000}"/>
    <cellStyle name="t_Actualisation provision contrat déficitaire SNCM 2010 V Def_PAO-CAF-RESOP_06_13" xfId="2641" xr:uid="{00000000-0005-0000-0000-00006D160000}"/>
    <cellStyle name="t_Actualisation provision contrat déficitaire SNCM 2010 V Def_PAO-CAF-RESOP_06_13_B14_E2_2210" xfId="2642" xr:uid="{00000000-0005-0000-0000-00006E160000}"/>
    <cellStyle name="t_Actualisation provision contrat déficitaire SNCM 2010 V Def_PAO-CAF-RESOP_06_13_B14_E2_2210_Bridge_Zone_Sud" xfId="2643" xr:uid="{00000000-0005-0000-0000-00006F160000}"/>
    <cellStyle name="t_Actualisation provision contrat déficitaire SNCM 2010 V Def_PAO-CAF-RESOP_06_13_B14_E2_2210_Bridge_Zone_Sud_Context" xfId="6019" xr:uid="{00000000-0005-0000-0000-000070160000}"/>
    <cellStyle name="t_Actualisation provision contrat déficitaire SNCM 2010 V Def_PAO-CAF-RESOP_06_13_B14_E2_2210_Context" xfId="6018" xr:uid="{00000000-0005-0000-0000-000071160000}"/>
    <cellStyle name="t_Actualisation provision contrat déficitaire SNCM 2010 V Def_PAO-CAF-RESOP_06_13_Bridge_Zone_Sud" xfId="2644" xr:uid="{00000000-0005-0000-0000-000072160000}"/>
    <cellStyle name="t_Actualisation provision contrat déficitaire SNCM 2010 V Def_PAO-CAF-RESOP_06_13_Bridge_Zone_Sud_Context" xfId="6020" xr:uid="{00000000-0005-0000-0000-000073160000}"/>
    <cellStyle name="t_Actualisation provision contrat déficitaire SNCM 2010 V Def_PAO-CAF-RESOP_06_13_Context" xfId="6017" xr:uid="{00000000-0005-0000-0000-000074160000}"/>
    <cellStyle name="t_Actualisation provision contrat déficitaire SNCM 2010 V Def_PAO-CAF-RESOP_08_13" xfId="2645" xr:uid="{00000000-0005-0000-0000-000075160000}"/>
    <cellStyle name="t_Actualisation provision contrat déficitaire SNCM 2010 V Def_PAO-CAF-RESOP_08_13_B14_E2_2210" xfId="2646" xr:uid="{00000000-0005-0000-0000-000076160000}"/>
    <cellStyle name="t_Actualisation provision contrat déficitaire SNCM 2010 V Def_PAO-CAF-RESOP_08_13_B14_E2_2210_Bridge_Zone_Sud" xfId="2647" xr:uid="{00000000-0005-0000-0000-000077160000}"/>
    <cellStyle name="t_Actualisation provision contrat déficitaire SNCM 2010 V Def_PAO-CAF-RESOP_08_13_B14_E2_2210_Bridge_Zone_Sud_Context" xfId="6023" xr:uid="{00000000-0005-0000-0000-000078160000}"/>
    <cellStyle name="t_Actualisation provision contrat déficitaire SNCM 2010 V Def_PAO-CAF-RESOP_08_13_B14_E2_2210_Context" xfId="6022" xr:uid="{00000000-0005-0000-0000-000079160000}"/>
    <cellStyle name="t_Actualisation provision contrat déficitaire SNCM 2010 V Def_PAO-CAF-RESOP_08_13_Bridge_Zone_Sud" xfId="2648" xr:uid="{00000000-0005-0000-0000-00007A160000}"/>
    <cellStyle name="t_Actualisation provision contrat déficitaire SNCM 2010 V Def_PAO-CAF-RESOP_08_13_Bridge_Zone_Sud_Context" xfId="6024" xr:uid="{00000000-0005-0000-0000-00007B160000}"/>
    <cellStyle name="t_Actualisation provision contrat déficitaire SNCM 2010 V Def_PAO-CAF-RESOP_08_13_Context" xfId="6021" xr:uid="{00000000-0005-0000-0000-00007C160000}"/>
    <cellStyle name="t_Actualisation provision contrat déficitaire SNCM 2010 V Def_PAO-CAF-RESOP_09_13" xfId="2649" xr:uid="{00000000-0005-0000-0000-00007D160000}"/>
    <cellStyle name="t_Actualisation provision contrat déficitaire SNCM 2010 V Def_PAO-CAF-RESOP_09_13_Bridge_Zone_Sud" xfId="2650" xr:uid="{00000000-0005-0000-0000-00007E160000}"/>
    <cellStyle name="t_Actualisation provision contrat déficitaire SNCM 2010 V Def_PAO-CAF-RESOP_09_13_Bridge_Zone_Sud_Context" xfId="6026" xr:uid="{00000000-0005-0000-0000-00007F160000}"/>
    <cellStyle name="t_Actualisation provision contrat déficitaire SNCM 2010 V Def_PAO-CAF-RESOP_09_13_Context" xfId="6025" xr:uid="{00000000-0005-0000-0000-000080160000}"/>
    <cellStyle name="t_Actualisation provision contrat déficitaire SNCM 2010 V Def_PAO-CAF-RESOP_09_2013_Zone_IDF (version 2)" xfId="2651" xr:uid="{00000000-0005-0000-0000-000081160000}"/>
    <cellStyle name="t_Actualisation provision contrat déficitaire SNCM 2010 V Def_PAO-CAF-RESOP_09_2013_Zone_IDF (version 2)_Context" xfId="6027" xr:uid="{00000000-0005-0000-0000-000082160000}"/>
    <cellStyle name="t_Actualisation provision contrat déficitaire SNCM 2010 V Def_PAO-CAF-RESOP_10_12" xfId="2652" xr:uid="{00000000-0005-0000-0000-000083160000}"/>
    <cellStyle name="t_Actualisation provision contrat déficitaire SNCM 2010 V Def_PAO-CAF-RESOP_10_12_Bridge_Zone_Sud" xfId="2653" xr:uid="{00000000-0005-0000-0000-000084160000}"/>
    <cellStyle name="t_Actualisation provision contrat déficitaire SNCM 2010 V Def_PAO-CAF-RESOP_10_12_Bridge_Zone_Sud_Context" xfId="6029" xr:uid="{00000000-0005-0000-0000-000085160000}"/>
    <cellStyle name="t_Actualisation provision contrat déficitaire SNCM 2010 V Def_PAO-CAF-RESOP_10_12_Context" xfId="6028" xr:uid="{00000000-0005-0000-0000-000086160000}"/>
    <cellStyle name="t_Actualisation provision contrat déficitaire SNCM 2010 V Def_PAO-CAF-RESOP_10_12_focus par entités CAFOP" xfId="2654" xr:uid="{00000000-0005-0000-0000-000087160000}"/>
    <cellStyle name="t_Actualisation provision contrat déficitaire SNCM 2010 V Def_PAO-CAF-RESOP_10_12_focus par entités CAFOP_Bridge_Zone_Sud" xfId="2655" xr:uid="{00000000-0005-0000-0000-000088160000}"/>
    <cellStyle name="t_Actualisation provision contrat déficitaire SNCM 2010 V Def_PAO-CAF-RESOP_10_12_focus par entités CAFOP_Bridge_Zone_Sud_Context" xfId="6031" xr:uid="{00000000-0005-0000-0000-000089160000}"/>
    <cellStyle name="t_Actualisation provision contrat déficitaire SNCM 2010 V Def_PAO-CAF-RESOP_10_12_focus par entités CAFOP_Context" xfId="6030" xr:uid="{00000000-0005-0000-0000-00008A160000}"/>
    <cellStyle name="t_Actualisation provision contrat déficitaire SNCM 2010 V Def_PAO-CAF-RESOP_11_13" xfId="2656" xr:uid="{00000000-0005-0000-0000-00008B160000}"/>
    <cellStyle name="t_Actualisation provision contrat déficitaire SNCM 2010 V Def_PAO-CAF-RESOP_11_13_Context" xfId="6032" xr:uid="{00000000-0005-0000-0000-00008C160000}"/>
    <cellStyle name="t_Actualisation provision contrat déficitaire SNCM 2010 V Def_PAO-CAF-RESOP_B13" xfId="2657" xr:uid="{00000000-0005-0000-0000-00008D160000}"/>
    <cellStyle name="t_Actualisation provision contrat déficitaire SNCM 2010 V Def_PAO-CAF-RESOP_B13_Bridge_Zone_Sud" xfId="2658" xr:uid="{00000000-0005-0000-0000-00008E160000}"/>
    <cellStyle name="t_Actualisation provision contrat déficitaire SNCM 2010 V Def_PAO-CAF-RESOP_B13_Bridge_Zone_Sud_Context" xfId="6034" xr:uid="{00000000-0005-0000-0000-00008F160000}"/>
    <cellStyle name="t_Actualisation provision contrat déficitaire SNCM 2010 V Def_PAO-CAF-RESOP_B13_Context" xfId="6033" xr:uid="{00000000-0005-0000-0000-000090160000}"/>
    <cellStyle name="t_Actualisation provision contrat déficitaire SNCM 2010 V Def_PAO-CAF-RESOP_B13_focus par entités CAFOP" xfId="2659" xr:uid="{00000000-0005-0000-0000-000091160000}"/>
    <cellStyle name="t_Actualisation provision contrat déficitaire SNCM 2010 V Def_PAO-CAF-RESOP_B13_focus par entités CAFOP_Bridge_Zone_Sud" xfId="2660" xr:uid="{00000000-0005-0000-0000-000092160000}"/>
    <cellStyle name="t_Actualisation provision contrat déficitaire SNCM 2010 V Def_PAO-CAF-RESOP_B13_focus par entités CAFOP_Bridge_Zone_Sud_Context" xfId="6036" xr:uid="{00000000-0005-0000-0000-000093160000}"/>
    <cellStyle name="t_Actualisation provision contrat déficitaire SNCM 2010 V Def_PAO-CAF-RESOP_B13_focus par entités CAFOP_Context" xfId="6035" xr:uid="{00000000-0005-0000-0000-000094160000}"/>
    <cellStyle name="t_Actualisation provision contrat déficitaire SNCM 2010 V Def_PAO-CAF-RESOP_B2014" xfId="2661" xr:uid="{00000000-0005-0000-0000-000095160000}"/>
    <cellStyle name="t_Actualisation provision contrat déficitaire SNCM 2010 V Def_PAO-CAF-RESOP_B2014_Bridge_Zone_Sud" xfId="2662" xr:uid="{00000000-0005-0000-0000-000096160000}"/>
    <cellStyle name="t_Actualisation provision contrat déficitaire SNCM 2010 V Def_PAO-CAF-RESOP_B2014_Bridge_Zone_Sud_Context" xfId="6038" xr:uid="{00000000-0005-0000-0000-000097160000}"/>
    <cellStyle name="t_Actualisation provision contrat déficitaire SNCM 2010 V Def_PAO-CAF-RESOP_B2014_Context" xfId="6037" xr:uid="{00000000-0005-0000-0000-000098160000}"/>
    <cellStyle name="t_Actualisation provision contrat déficitaire SNCM 2010 V Def_PAO-CAF-RESOP_B2014_v2" xfId="2663" xr:uid="{00000000-0005-0000-0000-000099160000}"/>
    <cellStyle name="t_Actualisation provision contrat déficitaire SNCM 2010 V Def_PAO-CAF-RESOP_B2014_v2_Context" xfId="6039" xr:uid="{00000000-0005-0000-0000-00009A160000}"/>
    <cellStyle name="t_Actualisation provision contrat déficitaire SNCM 2010 V Def_PAO-CAF-RESOP_E2_13" xfId="2664" xr:uid="{00000000-0005-0000-0000-00009B160000}"/>
    <cellStyle name="t_Actualisation provision contrat déficitaire SNCM 2010 V Def_PAO-CAF-RESOP_E2_13_B14_E2_2210" xfId="2665" xr:uid="{00000000-0005-0000-0000-00009C160000}"/>
    <cellStyle name="t_Actualisation provision contrat déficitaire SNCM 2010 V Def_PAO-CAF-RESOP_E2_13_B14_E2_2210_Bridge_Zone_Sud" xfId="2666" xr:uid="{00000000-0005-0000-0000-00009D160000}"/>
    <cellStyle name="t_Actualisation provision contrat déficitaire SNCM 2010 V Def_PAO-CAF-RESOP_E2_13_B14_E2_2210_Bridge_Zone_Sud_Context" xfId="6042" xr:uid="{00000000-0005-0000-0000-00009E160000}"/>
    <cellStyle name="t_Actualisation provision contrat déficitaire SNCM 2010 V Def_PAO-CAF-RESOP_E2_13_B14_E2_2210_Context" xfId="6041" xr:uid="{00000000-0005-0000-0000-00009F160000}"/>
    <cellStyle name="t_Actualisation provision contrat déficitaire SNCM 2010 V Def_PAO-CAF-RESOP_E2_13_Bridge_Zone_Sud" xfId="2667" xr:uid="{00000000-0005-0000-0000-0000A0160000}"/>
    <cellStyle name="t_Actualisation provision contrat déficitaire SNCM 2010 V Def_PAO-CAF-RESOP_E2_13_Bridge_Zone_Sud_Context" xfId="6043" xr:uid="{00000000-0005-0000-0000-0000A1160000}"/>
    <cellStyle name="t_Actualisation provision contrat déficitaire SNCM 2010 V Def_PAO-CAF-RESOP_E2_13_Context" xfId="6040" xr:uid="{00000000-0005-0000-0000-0000A2160000}"/>
    <cellStyle name="t_Actualisation provision contrat déficitaire SNCM 2010 V Def_PAO-CAF-RESOP_E2_2013_03_10_19H" xfId="2668" xr:uid="{00000000-0005-0000-0000-0000A3160000}"/>
    <cellStyle name="t_Actualisation provision contrat déficitaire SNCM 2010 V Def_PAO-CAF-RESOP_E2_2013_03_10_19H_Bridge_Zone_Sud" xfId="2669" xr:uid="{00000000-0005-0000-0000-0000A4160000}"/>
    <cellStyle name="t_Actualisation provision contrat déficitaire SNCM 2010 V Def_PAO-CAF-RESOP_E2_2013_03_10_19H_Bridge_Zone_Sud_Context" xfId="6045" xr:uid="{00000000-0005-0000-0000-0000A5160000}"/>
    <cellStyle name="t_Actualisation provision contrat déficitaire SNCM 2010 V Def_PAO-CAF-RESOP_E2_2013_03_10_19H_Context" xfId="6044" xr:uid="{00000000-0005-0000-0000-0000A6160000}"/>
    <cellStyle name="t_Actualisation provision contrat déficitaire SNCM 2010 V Def_PPA" xfId="3534" xr:uid="{00000000-0005-0000-0000-0000A7160000}"/>
    <cellStyle name="t_Actualisation provision contrat déficitaire SNCM 2010 V Def_PPA_Context" xfId="6046" xr:uid="{00000000-0005-0000-0000-0000A8160000}"/>
    <cellStyle name="t_Actualisation provision contrat déficitaire SNCM 2010 V Def_RESOP bef CICE&amp;PPA&amp;RepartHO" xfId="3535" xr:uid="{00000000-0005-0000-0000-0000A9160000}"/>
    <cellStyle name="t_Actualisation provision contrat déficitaire SNCM 2010 V Def_RESOP bef CICE&amp;PPA&amp;RepartHO_Context" xfId="6047" xr:uid="{00000000-0005-0000-0000-0000AA160000}"/>
    <cellStyle name="t_Actualisation provision contrat déficitaire SNCM 2010 V Def_Synthèse_Présentation_conso_retraitée" xfId="2670" xr:uid="{00000000-0005-0000-0000-0000AB160000}"/>
    <cellStyle name="t_Actualisation provision contrat déficitaire SNCM 2010 V Def_Synthèse_Présentation_conso_retraitée_Context" xfId="6048" xr:uid="{00000000-0005-0000-0000-0000AC160000}"/>
    <cellStyle name="t_Actualisation provision contrat déficitaire SNCM 2011 V3 30 05 2011" xfId="425" xr:uid="{00000000-0005-0000-0000-0000AD160000}"/>
    <cellStyle name="t_Actualisation provision contrat déficitaire SNCM 2011 V3 30 05 2011_B14_E2_2210" xfId="2671" xr:uid="{00000000-0005-0000-0000-0000AE160000}"/>
    <cellStyle name="t_Actualisation provision contrat déficitaire SNCM 2011 V3 30 05 2011_B14_E2_2210_Bridge_Zone_Sud" xfId="2672" xr:uid="{00000000-0005-0000-0000-0000AF160000}"/>
    <cellStyle name="t_Actualisation provision contrat déficitaire SNCM 2011 V3 30 05 2011_B14_E2_2210_Bridge_Zone_Sud_Context" xfId="6051" xr:uid="{00000000-0005-0000-0000-0000B0160000}"/>
    <cellStyle name="t_Actualisation provision contrat déficitaire SNCM 2011 V3 30 05 2011_B14_E2_2210_Context" xfId="6050" xr:uid="{00000000-0005-0000-0000-0000B1160000}"/>
    <cellStyle name="t_Actualisation provision contrat déficitaire SNCM 2011 V3 30 05 2011_Bridge_Zone_Sud" xfId="2673" xr:uid="{00000000-0005-0000-0000-0000B2160000}"/>
    <cellStyle name="t_Actualisation provision contrat déficitaire SNCM 2011 V3 30 05 2011_Bridge_Zone_Sud_Context" xfId="6052" xr:uid="{00000000-0005-0000-0000-0000B3160000}"/>
    <cellStyle name="t_Actualisation provision contrat déficitaire SNCM 2011 V3 30 05 2011_CAPEM BY COUNTRY" xfId="3537" xr:uid="{00000000-0005-0000-0000-0000B4160000}"/>
    <cellStyle name="t_Actualisation provision contrat déficitaire SNCM 2011 V3 30 05 2011_CAPEM BY COUNTRY_Context" xfId="6053" xr:uid="{00000000-0005-0000-0000-0000B5160000}"/>
    <cellStyle name="t_Actualisation provision contrat déficitaire SNCM 2011 V3 30 05 2011_Context" xfId="3818" xr:uid="{00000000-0005-0000-0000-0000B6160000}"/>
    <cellStyle name="t_Actualisation provision contrat déficitaire SNCM 2011 V3 30 05 2011_Context_1" xfId="6049" xr:uid="{00000000-0005-0000-0000-0000B7160000}"/>
    <cellStyle name="t_Actualisation provision contrat déficitaire SNCM 2011 V3 30 05 2011_Context_Context" xfId="6054" xr:uid="{00000000-0005-0000-0000-0000B8160000}"/>
    <cellStyle name="t_Actualisation provision contrat déficitaire SNCM 2011 V3 30 05 2011_Country_Top_Adj" xfId="2928" xr:uid="{00000000-0005-0000-0000-0000B9160000}"/>
    <cellStyle name="t_Actualisation provision contrat déficitaire SNCM 2011 V3 30 05 2011_Country_Top_Adj 2020" xfId="3536" xr:uid="{00000000-0005-0000-0000-0000BA160000}"/>
    <cellStyle name="t_Actualisation provision contrat déficitaire SNCM 2011 V3 30 05 2011_Cut off 2020-2021" xfId="6055" xr:uid="{00000000-0005-0000-0000-0000BB160000}"/>
    <cellStyle name="t_Actualisation provision contrat déficitaire SNCM 2011 V3 30 05 2011_focus par entités CAFOPE2AMF" xfId="2674" xr:uid="{00000000-0005-0000-0000-0000BC160000}"/>
    <cellStyle name="t_Actualisation provision contrat déficitaire SNCM 2011 V3 30 05 2011_focus par entités CAFOPE2AMF_Bridge_Zone_Sud" xfId="2675" xr:uid="{00000000-0005-0000-0000-0000BD160000}"/>
    <cellStyle name="t_Actualisation provision contrat déficitaire SNCM 2011 V3 30 05 2011_focus par entités CAFOPE2AMF_Bridge_Zone_Sud_Context" xfId="6057" xr:uid="{00000000-0005-0000-0000-0000BE160000}"/>
    <cellStyle name="t_Actualisation provision contrat déficitaire SNCM 2011 V3 30 05 2011_focus par entités CAFOPE2AMF_Context" xfId="6056" xr:uid="{00000000-0005-0000-0000-0000BF160000}"/>
    <cellStyle name="t_Actualisation provision contrat déficitaire SNCM 2011 V3 30 05 2011_Maquette PLT" xfId="3538" xr:uid="{00000000-0005-0000-0000-0000C0160000}"/>
    <cellStyle name="t_Actualisation provision contrat déficitaire SNCM 2011 V3 30 05 2011_Maquette PLT_Context" xfId="6058" xr:uid="{00000000-0005-0000-0000-0000C1160000}"/>
    <cellStyle name="t_Actualisation provision contrat déficitaire SNCM 2011 V3 30 05 2011_Output" xfId="3819" xr:uid="{00000000-0005-0000-0000-0000C2160000}"/>
    <cellStyle name="t_Actualisation provision contrat déficitaire SNCM 2011 V3 30 05 2011_Output_Context" xfId="6059" xr:uid="{00000000-0005-0000-0000-0000C3160000}"/>
    <cellStyle name="t_Actualisation provision contrat déficitaire SNCM 2011 V3 30 05 2011_PAO-CAF-RESOP_04_13_pro_format_variante T1" xfId="2676" xr:uid="{00000000-0005-0000-0000-0000C4160000}"/>
    <cellStyle name="t_Actualisation provision contrat déficitaire SNCM 2011 V3 30 05 2011_PAO-CAF-RESOP_04_13_pro_format_variante T1_B14_E2_2210" xfId="2677" xr:uid="{00000000-0005-0000-0000-0000C5160000}"/>
    <cellStyle name="t_Actualisation provision contrat déficitaire SNCM 2011 V3 30 05 2011_PAO-CAF-RESOP_04_13_pro_format_variante T1_B14_E2_2210_Bridge_Zone_Sud" xfId="2678" xr:uid="{00000000-0005-0000-0000-0000C6160000}"/>
    <cellStyle name="t_Actualisation provision contrat déficitaire SNCM 2011 V3 30 05 2011_PAO-CAF-RESOP_04_13_pro_format_variante T1_B14_E2_2210_Bridge_Zone_Sud_Context" xfId="6062" xr:uid="{00000000-0005-0000-0000-0000C7160000}"/>
    <cellStyle name="t_Actualisation provision contrat déficitaire SNCM 2011 V3 30 05 2011_PAO-CAF-RESOP_04_13_pro_format_variante T1_B14_E2_2210_Context" xfId="6061" xr:uid="{00000000-0005-0000-0000-0000C8160000}"/>
    <cellStyle name="t_Actualisation provision contrat déficitaire SNCM 2011 V3 30 05 2011_PAO-CAF-RESOP_04_13_pro_format_variante T1_Bridge_Zone_Sud" xfId="2679" xr:uid="{00000000-0005-0000-0000-0000C9160000}"/>
    <cellStyle name="t_Actualisation provision contrat déficitaire SNCM 2011 V3 30 05 2011_PAO-CAF-RESOP_04_13_pro_format_variante T1_Bridge_Zone_Sud_Context" xfId="6063" xr:uid="{00000000-0005-0000-0000-0000CA160000}"/>
    <cellStyle name="t_Actualisation provision contrat déficitaire SNCM 2011 V3 30 05 2011_PAO-CAF-RESOP_04_13_pro_format_variante T1_Context" xfId="6060" xr:uid="{00000000-0005-0000-0000-0000CB160000}"/>
    <cellStyle name="t_Actualisation provision contrat déficitaire SNCM 2011 V3 30 05 2011_PAO-CAF-RESOP_06_13" xfId="2680" xr:uid="{00000000-0005-0000-0000-0000CC160000}"/>
    <cellStyle name="t_Actualisation provision contrat déficitaire SNCM 2011 V3 30 05 2011_PAO-CAF-RESOP_06_13_B14_E2_2210" xfId="2681" xr:uid="{00000000-0005-0000-0000-0000CD160000}"/>
    <cellStyle name="t_Actualisation provision contrat déficitaire SNCM 2011 V3 30 05 2011_PAO-CAF-RESOP_06_13_B14_E2_2210_Bridge_Zone_Sud" xfId="2682" xr:uid="{00000000-0005-0000-0000-0000CE160000}"/>
    <cellStyle name="t_Actualisation provision contrat déficitaire SNCM 2011 V3 30 05 2011_PAO-CAF-RESOP_06_13_B14_E2_2210_Bridge_Zone_Sud_Context" xfId="6066" xr:uid="{00000000-0005-0000-0000-0000CF160000}"/>
    <cellStyle name="t_Actualisation provision contrat déficitaire SNCM 2011 V3 30 05 2011_PAO-CAF-RESOP_06_13_B14_E2_2210_Context" xfId="6065" xr:uid="{00000000-0005-0000-0000-0000D0160000}"/>
    <cellStyle name="t_Actualisation provision contrat déficitaire SNCM 2011 V3 30 05 2011_PAO-CAF-RESOP_06_13_Bridge_Zone_Sud" xfId="2683" xr:uid="{00000000-0005-0000-0000-0000D1160000}"/>
    <cellStyle name="t_Actualisation provision contrat déficitaire SNCM 2011 V3 30 05 2011_PAO-CAF-RESOP_06_13_Bridge_Zone_Sud_Context" xfId="6067" xr:uid="{00000000-0005-0000-0000-0000D2160000}"/>
    <cellStyle name="t_Actualisation provision contrat déficitaire SNCM 2011 V3 30 05 2011_PAO-CAF-RESOP_06_13_Context" xfId="6064" xr:uid="{00000000-0005-0000-0000-0000D3160000}"/>
    <cellStyle name="t_Actualisation provision contrat déficitaire SNCM 2011 V3 30 05 2011_PAO-CAF-RESOP_08_13" xfId="2684" xr:uid="{00000000-0005-0000-0000-0000D4160000}"/>
    <cellStyle name="t_Actualisation provision contrat déficitaire SNCM 2011 V3 30 05 2011_PAO-CAF-RESOP_08_13_B14_E2_2210" xfId="2685" xr:uid="{00000000-0005-0000-0000-0000D5160000}"/>
    <cellStyle name="t_Actualisation provision contrat déficitaire SNCM 2011 V3 30 05 2011_PAO-CAF-RESOP_08_13_B14_E2_2210_Bridge_Zone_Sud" xfId="2686" xr:uid="{00000000-0005-0000-0000-0000D6160000}"/>
    <cellStyle name="t_Actualisation provision contrat déficitaire SNCM 2011 V3 30 05 2011_PAO-CAF-RESOP_08_13_B14_E2_2210_Bridge_Zone_Sud_Context" xfId="6070" xr:uid="{00000000-0005-0000-0000-0000D7160000}"/>
    <cellStyle name="t_Actualisation provision contrat déficitaire SNCM 2011 V3 30 05 2011_PAO-CAF-RESOP_08_13_B14_E2_2210_Context" xfId="6069" xr:uid="{00000000-0005-0000-0000-0000D8160000}"/>
    <cellStyle name="t_Actualisation provision contrat déficitaire SNCM 2011 V3 30 05 2011_PAO-CAF-RESOP_08_13_Bridge_Zone_Sud" xfId="2687" xr:uid="{00000000-0005-0000-0000-0000D9160000}"/>
    <cellStyle name="t_Actualisation provision contrat déficitaire SNCM 2011 V3 30 05 2011_PAO-CAF-RESOP_08_13_Bridge_Zone_Sud_Context" xfId="6071" xr:uid="{00000000-0005-0000-0000-0000DA160000}"/>
    <cellStyle name="t_Actualisation provision contrat déficitaire SNCM 2011 V3 30 05 2011_PAO-CAF-RESOP_08_13_Context" xfId="6068" xr:uid="{00000000-0005-0000-0000-0000DB160000}"/>
    <cellStyle name="t_Actualisation provision contrat déficitaire SNCM 2011 V3 30 05 2011_PAO-CAF-RESOP_09_13" xfId="2688" xr:uid="{00000000-0005-0000-0000-0000DC160000}"/>
    <cellStyle name="t_Actualisation provision contrat déficitaire SNCM 2011 V3 30 05 2011_PAO-CAF-RESOP_09_13_Bridge_Zone_Sud" xfId="2689" xr:uid="{00000000-0005-0000-0000-0000DD160000}"/>
    <cellStyle name="t_Actualisation provision contrat déficitaire SNCM 2011 V3 30 05 2011_PAO-CAF-RESOP_09_13_Bridge_Zone_Sud_Context" xfId="6073" xr:uid="{00000000-0005-0000-0000-0000DE160000}"/>
    <cellStyle name="t_Actualisation provision contrat déficitaire SNCM 2011 V3 30 05 2011_PAO-CAF-RESOP_09_13_Context" xfId="6072" xr:uid="{00000000-0005-0000-0000-0000DF160000}"/>
    <cellStyle name="t_Actualisation provision contrat déficitaire SNCM 2011 V3 30 05 2011_PAO-CAF-RESOP_09_2013_Zone_IDF (version 2)" xfId="2690" xr:uid="{00000000-0005-0000-0000-0000E0160000}"/>
    <cellStyle name="t_Actualisation provision contrat déficitaire SNCM 2011 V3 30 05 2011_PAO-CAF-RESOP_09_2013_Zone_IDF (version 2)_Context" xfId="6074" xr:uid="{00000000-0005-0000-0000-0000E1160000}"/>
    <cellStyle name="t_Actualisation provision contrat déficitaire SNCM 2011 V3 30 05 2011_PAO-CAF-RESOP_10_12" xfId="2691" xr:uid="{00000000-0005-0000-0000-0000E2160000}"/>
    <cellStyle name="t_Actualisation provision contrat déficitaire SNCM 2011 V3 30 05 2011_PAO-CAF-RESOP_10_12_Bridge_Zone_Sud" xfId="2692" xr:uid="{00000000-0005-0000-0000-0000E3160000}"/>
    <cellStyle name="t_Actualisation provision contrat déficitaire SNCM 2011 V3 30 05 2011_PAO-CAF-RESOP_10_12_Bridge_Zone_Sud_Context" xfId="6076" xr:uid="{00000000-0005-0000-0000-0000E4160000}"/>
    <cellStyle name="t_Actualisation provision contrat déficitaire SNCM 2011 V3 30 05 2011_PAO-CAF-RESOP_10_12_Context" xfId="6075" xr:uid="{00000000-0005-0000-0000-0000E5160000}"/>
    <cellStyle name="t_Actualisation provision contrat déficitaire SNCM 2011 V3 30 05 2011_PAO-CAF-RESOP_10_12_focus par entités CAFOP" xfId="2693" xr:uid="{00000000-0005-0000-0000-0000E6160000}"/>
    <cellStyle name="t_Actualisation provision contrat déficitaire SNCM 2011 V3 30 05 2011_PAO-CAF-RESOP_10_12_focus par entités CAFOP_Bridge_Zone_Sud" xfId="2694" xr:uid="{00000000-0005-0000-0000-0000E7160000}"/>
    <cellStyle name="t_Actualisation provision contrat déficitaire SNCM 2011 V3 30 05 2011_PAO-CAF-RESOP_10_12_focus par entités CAFOP_Bridge_Zone_Sud_Context" xfId="6078" xr:uid="{00000000-0005-0000-0000-0000E8160000}"/>
    <cellStyle name="t_Actualisation provision contrat déficitaire SNCM 2011 V3 30 05 2011_PAO-CAF-RESOP_10_12_focus par entités CAFOP_Context" xfId="6077" xr:uid="{00000000-0005-0000-0000-0000E9160000}"/>
    <cellStyle name="t_Actualisation provision contrat déficitaire SNCM 2011 V3 30 05 2011_PAO-CAF-RESOP_11_13" xfId="2695" xr:uid="{00000000-0005-0000-0000-0000EA160000}"/>
    <cellStyle name="t_Actualisation provision contrat déficitaire SNCM 2011 V3 30 05 2011_PAO-CAF-RESOP_11_13_Context" xfId="6079" xr:uid="{00000000-0005-0000-0000-0000EB160000}"/>
    <cellStyle name="t_Actualisation provision contrat déficitaire SNCM 2011 V3 30 05 2011_PAO-CAF-RESOP_B13" xfId="2696" xr:uid="{00000000-0005-0000-0000-0000EC160000}"/>
    <cellStyle name="t_Actualisation provision contrat déficitaire SNCM 2011 V3 30 05 2011_PAO-CAF-RESOP_B13_Bridge_Zone_Sud" xfId="2697" xr:uid="{00000000-0005-0000-0000-0000ED160000}"/>
    <cellStyle name="t_Actualisation provision contrat déficitaire SNCM 2011 V3 30 05 2011_PAO-CAF-RESOP_B13_Bridge_Zone_Sud_Context" xfId="6081" xr:uid="{00000000-0005-0000-0000-0000EE160000}"/>
    <cellStyle name="t_Actualisation provision contrat déficitaire SNCM 2011 V3 30 05 2011_PAO-CAF-RESOP_B13_Context" xfId="6080" xr:uid="{00000000-0005-0000-0000-0000EF160000}"/>
    <cellStyle name="t_Actualisation provision contrat déficitaire SNCM 2011 V3 30 05 2011_PAO-CAF-RESOP_B13_focus par entités CAFOP" xfId="2698" xr:uid="{00000000-0005-0000-0000-0000F0160000}"/>
    <cellStyle name="t_Actualisation provision contrat déficitaire SNCM 2011 V3 30 05 2011_PAO-CAF-RESOP_B13_focus par entités CAFOP_Bridge_Zone_Sud" xfId="2699" xr:uid="{00000000-0005-0000-0000-0000F1160000}"/>
    <cellStyle name="t_Actualisation provision contrat déficitaire SNCM 2011 V3 30 05 2011_PAO-CAF-RESOP_B13_focus par entités CAFOP_Bridge_Zone_Sud_Context" xfId="6083" xr:uid="{00000000-0005-0000-0000-0000F2160000}"/>
    <cellStyle name="t_Actualisation provision contrat déficitaire SNCM 2011 V3 30 05 2011_PAO-CAF-RESOP_B13_focus par entités CAFOP_Context" xfId="6082" xr:uid="{00000000-0005-0000-0000-0000F3160000}"/>
    <cellStyle name="t_Actualisation provision contrat déficitaire SNCM 2011 V3 30 05 2011_PAO-CAF-RESOP_B2014" xfId="2700" xr:uid="{00000000-0005-0000-0000-0000F4160000}"/>
    <cellStyle name="t_Actualisation provision contrat déficitaire SNCM 2011 V3 30 05 2011_PAO-CAF-RESOP_B2014_Bridge_Zone_Sud" xfId="2701" xr:uid="{00000000-0005-0000-0000-0000F5160000}"/>
    <cellStyle name="t_Actualisation provision contrat déficitaire SNCM 2011 V3 30 05 2011_PAO-CAF-RESOP_B2014_Bridge_Zone_Sud_Context" xfId="6085" xr:uid="{00000000-0005-0000-0000-0000F6160000}"/>
    <cellStyle name="t_Actualisation provision contrat déficitaire SNCM 2011 V3 30 05 2011_PAO-CAF-RESOP_B2014_Context" xfId="6084" xr:uid="{00000000-0005-0000-0000-0000F7160000}"/>
    <cellStyle name="t_Actualisation provision contrat déficitaire SNCM 2011 V3 30 05 2011_PAO-CAF-RESOP_B2014_v2" xfId="2702" xr:uid="{00000000-0005-0000-0000-0000F8160000}"/>
    <cellStyle name="t_Actualisation provision contrat déficitaire SNCM 2011 V3 30 05 2011_PAO-CAF-RESOP_B2014_v2_Context" xfId="6086" xr:uid="{00000000-0005-0000-0000-0000F9160000}"/>
    <cellStyle name="t_Actualisation provision contrat déficitaire SNCM 2011 V3 30 05 2011_PAO-CAF-RESOP_E2_13" xfId="2703" xr:uid="{00000000-0005-0000-0000-0000FA160000}"/>
    <cellStyle name="t_Actualisation provision contrat déficitaire SNCM 2011 V3 30 05 2011_PAO-CAF-RESOP_E2_13_B14_E2_2210" xfId="2704" xr:uid="{00000000-0005-0000-0000-0000FB160000}"/>
    <cellStyle name="t_Actualisation provision contrat déficitaire SNCM 2011 V3 30 05 2011_PAO-CAF-RESOP_E2_13_B14_E2_2210_Bridge_Zone_Sud" xfId="2705" xr:uid="{00000000-0005-0000-0000-0000FC160000}"/>
    <cellStyle name="t_Actualisation provision contrat déficitaire SNCM 2011 V3 30 05 2011_PAO-CAF-RESOP_E2_13_B14_E2_2210_Bridge_Zone_Sud_Context" xfId="6089" xr:uid="{00000000-0005-0000-0000-0000FD160000}"/>
    <cellStyle name="t_Actualisation provision contrat déficitaire SNCM 2011 V3 30 05 2011_PAO-CAF-RESOP_E2_13_B14_E2_2210_Context" xfId="6088" xr:uid="{00000000-0005-0000-0000-0000FE160000}"/>
    <cellStyle name="t_Actualisation provision contrat déficitaire SNCM 2011 V3 30 05 2011_PAO-CAF-RESOP_E2_13_Bridge_Zone_Sud" xfId="2706" xr:uid="{00000000-0005-0000-0000-0000FF160000}"/>
    <cellStyle name="t_Actualisation provision contrat déficitaire SNCM 2011 V3 30 05 2011_PAO-CAF-RESOP_E2_13_Bridge_Zone_Sud_Context" xfId="6090" xr:uid="{00000000-0005-0000-0000-000000170000}"/>
    <cellStyle name="t_Actualisation provision contrat déficitaire SNCM 2011 V3 30 05 2011_PAO-CAF-RESOP_E2_13_Context" xfId="6087" xr:uid="{00000000-0005-0000-0000-000001170000}"/>
    <cellStyle name="t_Actualisation provision contrat déficitaire SNCM 2011 V3 30 05 2011_PAO-CAF-RESOP_E2_2013_03_10_19H" xfId="2707" xr:uid="{00000000-0005-0000-0000-000002170000}"/>
    <cellStyle name="t_Actualisation provision contrat déficitaire SNCM 2011 V3 30 05 2011_PAO-CAF-RESOP_E2_2013_03_10_19H_Bridge_Zone_Sud" xfId="2708" xr:uid="{00000000-0005-0000-0000-000003170000}"/>
    <cellStyle name="t_Actualisation provision contrat déficitaire SNCM 2011 V3 30 05 2011_PAO-CAF-RESOP_E2_2013_03_10_19H_Bridge_Zone_Sud_Context" xfId="6092" xr:uid="{00000000-0005-0000-0000-000004170000}"/>
    <cellStyle name="t_Actualisation provision contrat déficitaire SNCM 2011 V3 30 05 2011_PAO-CAF-RESOP_E2_2013_03_10_19H_Context" xfId="6091" xr:uid="{00000000-0005-0000-0000-000005170000}"/>
    <cellStyle name="t_Actualisation provision contrat déficitaire SNCM 2011 V3 30 05 2011_PPA" xfId="3539" xr:uid="{00000000-0005-0000-0000-000006170000}"/>
    <cellStyle name="t_Actualisation provision contrat déficitaire SNCM 2011 V3 30 05 2011_PPA_Context" xfId="6093" xr:uid="{00000000-0005-0000-0000-000007170000}"/>
    <cellStyle name="t_Actualisation provision contrat déficitaire SNCM 2011 V3 30 05 2011_RESOP bef CICE&amp;PPA&amp;RepartHO" xfId="3540" xr:uid="{00000000-0005-0000-0000-000008170000}"/>
    <cellStyle name="t_Actualisation provision contrat déficitaire SNCM 2011 V3 30 05 2011_RESOP bef CICE&amp;PPA&amp;RepartHO_Context" xfId="6094" xr:uid="{00000000-0005-0000-0000-000009170000}"/>
    <cellStyle name="t_Actualisation provision contrat déficitaire SNCM 2011 V3 30 05 2011_Synthèse_Présentation_conso_retraitée" xfId="2709" xr:uid="{00000000-0005-0000-0000-00000A170000}"/>
    <cellStyle name="t_Actualisation provision contrat déficitaire SNCM 2011 V3 30 05 2011_Synthèse_Présentation_conso_retraitée_Context" xfId="6095" xr:uid="{00000000-0005-0000-0000-00000B170000}"/>
    <cellStyle name="t_B14_E2_2210" xfId="2710" xr:uid="{00000000-0005-0000-0000-00000C170000}"/>
    <cellStyle name="t_B14_E2_2210_Bridge_Zone_Sud" xfId="2711" xr:uid="{00000000-0005-0000-0000-00000D170000}"/>
    <cellStyle name="t_B14_E2_2210_Bridge_Zone_Sud_Context" xfId="6097" xr:uid="{00000000-0005-0000-0000-00000E170000}"/>
    <cellStyle name="t_B14_E2_2210_Context" xfId="6096" xr:uid="{00000000-0005-0000-0000-00000F170000}"/>
    <cellStyle name="t_BFR_TD_2014.02" xfId="2712" xr:uid="{00000000-0005-0000-0000-000010170000}"/>
    <cellStyle name="t_BFR_TD_2014.02_Context" xfId="6098" xr:uid="{00000000-0005-0000-0000-000011170000}"/>
    <cellStyle name="t_Bridge_Zone_Nord" xfId="2713" xr:uid="{00000000-0005-0000-0000-000012170000}"/>
    <cellStyle name="t_Bridge_Zone_Nord_Context" xfId="6099" xr:uid="{00000000-0005-0000-0000-000013170000}"/>
    <cellStyle name="t_CAPEM BY COUNTRY" xfId="3541" xr:uid="{00000000-0005-0000-0000-000014170000}"/>
    <cellStyle name="t_CAPEM BY COUNTRY_Context" xfId="6100" xr:uid="{00000000-0005-0000-0000-000015170000}"/>
    <cellStyle name="t_Context" xfId="3820" xr:uid="{00000000-0005-0000-0000-000016170000}"/>
    <cellStyle name="t_Context_1" xfId="6001" xr:uid="{00000000-0005-0000-0000-000017170000}"/>
    <cellStyle name="t_Context_Context" xfId="6101" xr:uid="{00000000-0005-0000-0000-000018170000}"/>
    <cellStyle name="t_Country_Top_Adj" xfId="2926" xr:uid="{00000000-0005-0000-0000-000019170000}"/>
    <cellStyle name="t_Country_Top_Adj 2020" xfId="3530" xr:uid="{00000000-0005-0000-0000-00001A170000}"/>
    <cellStyle name="t_Cut off 2020-2021" xfId="6102" xr:uid="{00000000-0005-0000-0000-00001B170000}"/>
    <cellStyle name="t_LI819L_B13" xfId="426" xr:uid="{00000000-0005-0000-0000-00001C170000}"/>
    <cellStyle name="t_LI819L_B13_CAPEM BY COUNTRY" xfId="3543" xr:uid="{00000000-0005-0000-0000-00001D170000}"/>
    <cellStyle name="t_LI819L_B13_CAPEM BY COUNTRY_Context" xfId="6104" xr:uid="{00000000-0005-0000-0000-00001E170000}"/>
    <cellStyle name="t_LI819L_B13_Context" xfId="3821" xr:uid="{00000000-0005-0000-0000-00001F170000}"/>
    <cellStyle name="t_LI819L_B13_Context_1" xfId="6103" xr:uid="{00000000-0005-0000-0000-000020170000}"/>
    <cellStyle name="t_LI819L_B13_Context_Context" xfId="6105" xr:uid="{00000000-0005-0000-0000-000021170000}"/>
    <cellStyle name="t_LI819L_B13_Country_Top_Adj" xfId="2929" xr:uid="{00000000-0005-0000-0000-000022170000}"/>
    <cellStyle name="t_LI819L_B13_Country_Top_Adj 2020" xfId="3542" xr:uid="{00000000-0005-0000-0000-000023170000}"/>
    <cellStyle name="t_LI819L_B13_Cut off 2020-2021" xfId="6106" xr:uid="{00000000-0005-0000-0000-000024170000}"/>
    <cellStyle name="t_LI819L_B13_Maquette PLT" xfId="3544" xr:uid="{00000000-0005-0000-0000-000025170000}"/>
    <cellStyle name="t_LI819L_B13_Maquette PLT_Context" xfId="6107" xr:uid="{00000000-0005-0000-0000-000026170000}"/>
    <cellStyle name="t_LI819L_B13_Output" xfId="3822" xr:uid="{00000000-0005-0000-0000-000027170000}"/>
    <cellStyle name="t_LI819L_B13_Output_Context" xfId="6108" xr:uid="{00000000-0005-0000-0000-000028170000}"/>
    <cellStyle name="t_LI819L_B13_PPA" xfId="3545" xr:uid="{00000000-0005-0000-0000-000029170000}"/>
    <cellStyle name="t_LI819L_B13_PPA_Context" xfId="6109" xr:uid="{00000000-0005-0000-0000-00002A170000}"/>
    <cellStyle name="t_LI819L_B13_RESOP bef CICE&amp;PPA&amp;RepartHO" xfId="3546" xr:uid="{00000000-0005-0000-0000-00002B170000}"/>
    <cellStyle name="t_LI819L_B13_RESOP bef CICE&amp;PPA&amp;RepartHO_Context" xfId="6110" xr:uid="{00000000-0005-0000-0000-00002C170000}"/>
    <cellStyle name="t_Manager" xfId="427" xr:uid="{00000000-0005-0000-0000-00002D170000}"/>
    <cellStyle name="t_Manager_Actualisation provision contrat déficitaire SNCM 2010 V Def" xfId="428" xr:uid="{00000000-0005-0000-0000-00002E170000}"/>
    <cellStyle name="t_Manager_Actualisation provision contrat déficitaire SNCM 2010 V Def_B14_E2_2210" xfId="2714" xr:uid="{00000000-0005-0000-0000-00002F170000}"/>
    <cellStyle name="t_Manager_Actualisation provision contrat déficitaire SNCM 2010 V Def_B14_E2_2210_Bridge_Zone_Sud" xfId="2715" xr:uid="{00000000-0005-0000-0000-000030170000}"/>
    <cellStyle name="t_Manager_Actualisation provision contrat déficitaire SNCM 2010 V Def_B14_E2_2210_Bridge_Zone_Sud_Context" xfId="6114" xr:uid="{00000000-0005-0000-0000-000031170000}"/>
    <cellStyle name="t_Manager_Actualisation provision contrat déficitaire SNCM 2010 V Def_B14_E2_2210_Context" xfId="6113" xr:uid="{00000000-0005-0000-0000-000032170000}"/>
    <cellStyle name="t_Manager_Actualisation provision contrat déficitaire SNCM 2010 V Def_Bridge_Zone_Sud" xfId="2716" xr:uid="{00000000-0005-0000-0000-000033170000}"/>
    <cellStyle name="t_Manager_Actualisation provision contrat déficitaire SNCM 2010 V Def_Bridge_Zone_Sud_Context" xfId="6115" xr:uid="{00000000-0005-0000-0000-000034170000}"/>
    <cellStyle name="t_Manager_Actualisation provision contrat déficitaire SNCM 2010 V Def_CAPEM BY COUNTRY" xfId="3549" xr:uid="{00000000-0005-0000-0000-000035170000}"/>
    <cellStyle name="t_Manager_Actualisation provision contrat déficitaire SNCM 2010 V Def_CAPEM BY COUNTRY_Context" xfId="6116" xr:uid="{00000000-0005-0000-0000-000036170000}"/>
    <cellStyle name="t_Manager_Actualisation provision contrat déficitaire SNCM 2010 V Def_Context" xfId="3823" xr:uid="{00000000-0005-0000-0000-000037170000}"/>
    <cellStyle name="t_Manager_Actualisation provision contrat déficitaire SNCM 2010 V Def_Context_1" xfId="6112" xr:uid="{00000000-0005-0000-0000-000038170000}"/>
    <cellStyle name="t_Manager_Actualisation provision contrat déficitaire SNCM 2010 V Def_Context_Context" xfId="6117" xr:uid="{00000000-0005-0000-0000-000039170000}"/>
    <cellStyle name="t_Manager_Actualisation provision contrat déficitaire SNCM 2010 V Def_Country_Top_Adj" xfId="2931" xr:uid="{00000000-0005-0000-0000-00003A170000}"/>
    <cellStyle name="t_Manager_Actualisation provision contrat déficitaire SNCM 2010 V Def_Country_Top_Adj 2020" xfId="3548" xr:uid="{00000000-0005-0000-0000-00003B170000}"/>
    <cellStyle name="t_Manager_Actualisation provision contrat déficitaire SNCM 2010 V Def_Cut off 2020-2021" xfId="6118" xr:uid="{00000000-0005-0000-0000-00003C170000}"/>
    <cellStyle name="t_Manager_Actualisation provision contrat déficitaire SNCM 2010 V Def_focus par entités CAFOPE2AMF" xfId="2717" xr:uid="{00000000-0005-0000-0000-00003D170000}"/>
    <cellStyle name="t_Manager_Actualisation provision contrat déficitaire SNCM 2010 V Def_focus par entités CAFOPE2AMF_Bridge_Zone_Sud" xfId="2718" xr:uid="{00000000-0005-0000-0000-00003E170000}"/>
    <cellStyle name="t_Manager_Actualisation provision contrat déficitaire SNCM 2010 V Def_focus par entités CAFOPE2AMF_Bridge_Zone_Sud_Context" xfId="6120" xr:uid="{00000000-0005-0000-0000-00003F170000}"/>
    <cellStyle name="t_Manager_Actualisation provision contrat déficitaire SNCM 2010 V Def_focus par entités CAFOPE2AMF_Context" xfId="6119" xr:uid="{00000000-0005-0000-0000-000040170000}"/>
    <cellStyle name="t_Manager_Actualisation provision contrat déficitaire SNCM 2010 V Def_Maquette PLT" xfId="3550" xr:uid="{00000000-0005-0000-0000-000041170000}"/>
    <cellStyle name="t_Manager_Actualisation provision contrat déficitaire SNCM 2010 V Def_Maquette PLT_Context" xfId="6121" xr:uid="{00000000-0005-0000-0000-000042170000}"/>
    <cellStyle name="t_Manager_Actualisation provision contrat déficitaire SNCM 2010 V Def_Output" xfId="3824" xr:uid="{00000000-0005-0000-0000-000043170000}"/>
    <cellStyle name="t_Manager_Actualisation provision contrat déficitaire SNCM 2010 V Def_Output_Context" xfId="6122" xr:uid="{00000000-0005-0000-0000-000044170000}"/>
    <cellStyle name="t_Manager_Actualisation provision contrat déficitaire SNCM 2010 V Def_PAO-CAF-RESOP_04_13_pro_format_variante T1" xfId="2719" xr:uid="{00000000-0005-0000-0000-000045170000}"/>
    <cellStyle name="t_Manager_Actualisation provision contrat déficitaire SNCM 2010 V Def_PAO-CAF-RESOP_04_13_pro_format_variante T1_B14_E2_2210" xfId="2720" xr:uid="{00000000-0005-0000-0000-000046170000}"/>
    <cellStyle name="t_Manager_Actualisation provision contrat déficitaire SNCM 2010 V Def_PAO-CAF-RESOP_04_13_pro_format_variante T1_B14_E2_2210_Bridge_Zone_Sud" xfId="2721" xr:uid="{00000000-0005-0000-0000-000047170000}"/>
    <cellStyle name="t_Manager_Actualisation provision contrat déficitaire SNCM 2010 V Def_PAO-CAF-RESOP_04_13_pro_format_variante T1_B14_E2_2210_Bridge_Zone_Sud_Context" xfId="6125" xr:uid="{00000000-0005-0000-0000-000048170000}"/>
    <cellStyle name="t_Manager_Actualisation provision contrat déficitaire SNCM 2010 V Def_PAO-CAF-RESOP_04_13_pro_format_variante T1_B14_E2_2210_Context" xfId="6124" xr:uid="{00000000-0005-0000-0000-000049170000}"/>
    <cellStyle name="t_Manager_Actualisation provision contrat déficitaire SNCM 2010 V Def_PAO-CAF-RESOP_04_13_pro_format_variante T1_Bridge_Zone_Sud" xfId="2722" xr:uid="{00000000-0005-0000-0000-00004A170000}"/>
    <cellStyle name="t_Manager_Actualisation provision contrat déficitaire SNCM 2010 V Def_PAO-CAF-RESOP_04_13_pro_format_variante T1_Bridge_Zone_Sud_Context" xfId="6126" xr:uid="{00000000-0005-0000-0000-00004B170000}"/>
    <cellStyle name="t_Manager_Actualisation provision contrat déficitaire SNCM 2010 V Def_PAO-CAF-RESOP_04_13_pro_format_variante T1_Context" xfId="6123" xr:uid="{00000000-0005-0000-0000-00004C170000}"/>
    <cellStyle name="t_Manager_Actualisation provision contrat déficitaire SNCM 2010 V Def_PAO-CAF-RESOP_06_13" xfId="2723" xr:uid="{00000000-0005-0000-0000-00004D170000}"/>
    <cellStyle name="t_Manager_Actualisation provision contrat déficitaire SNCM 2010 V Def_PAO-CAF-RESOP_06_13_B14_E2_2210" xfId="2724" xr:uid="{00000000-0005-0000-0000-00004E170000}"/>
    <cellStyle name="t_Manager_Actualisation provision contrat déficitaire SNCM 2010 V Def_PAO-CAF-RESOP_06_13_B14_E2_2210_Bridge_Zone_Sud" xfId="2725" xr:uid="{00000000-0005-0000-0000-00004F170000}"/>
    <cellStyle name="t_Manager_Actualisation provision contrat déficitaire SNCM 2010 V Def_PAO-CAF-RESOP_06_13_B14_E2_2210_Bridge_Zone_Sud_Context" xfId="6129" xr:uid="{00000000-0005-0000-0000-000050170000}"/>
    <cellStyle name="t_Manager_Actualisation provision contrat déficitaire SNCM 2010 V Def_PAO-CAF-RESOP_06_13_B14_E2_2210_Context" xfId="6128" xr:uid="{00000000-0005-0000-0000-000051170000}"/>
    <cellStyle name="t_Manager_Actualisation provision contrat déficitaire SNCM 2010 V Def_PAO-CAF-RESOP_06_13_Bridge_Zone_Sud" xfId="2726" xr:uid="{00000000-0005-0000-0000-000052170000}"/>
    <cellStyle name="t_Manager_Actualisation provision contrat déficitaire SNCM 2010 V Def_PAO-CAF-RESOP_06_13_Bridge_Zone_Sud_Context" xfId="6130" xr:uid="{00000000-0005-0000-0000-000053170000}"/>
    <cellStyle name="t_Manager_Actualisation provision contrat déficitaire SNCM 2010 V Def_PAO-CAF-RESOP_06_13_Context" xfId="6127" xr:uid="{00000000-0005-0000-0000-000054170000}"/>
    <cellStyle name="t_Manager_Actualisation provision contrat déficitaire SNCM 2010 V Def_PAO-CAF-RESOP_08_13" xfId="2727" xr:uid="{00000000-0005-0000-0000-000055170000}"/>
    <cellStyle name="t_Manager_Actualisation provision contrat déficitaire SNCM 2010 V Def_PAO-CAF-RESOP_08_13_B14_E2_2210" xfId="2728" xr:uid="{00000000-0005-0000-0000-000056170000}"/>
    <cellStyle name="t_Manager_Actualisation provision contrat déficitaire SNCM 2010 V Def_PAO-CAF-RESOP_08_13_B14_E2_2210_Bridge_Zone_Sud" xfId="2729" xr:uid="{00000000-0005-0000-0000-000057170000}"/>
    <cellStyle name="t_Manager_Actualisation provision contrat déficitaire SNCM 2010 V Def_PAO-CAF-RESOP_08_13_B14_E2_2210_Bridge_Zone_Sud_Context" xfId="6133" xr:uid="{00000000-0005-0000-0000-000058170000}"/>
    <cellStyle name="t_Manager_Actualisation provision contrat déficitaire SNCM 2010 V Def_PAO-CAF-RESOP_08_13_B14_E2_2210_Context" xfId="6132" xr:uid="{00000000-0005-0000-0000-000059170000}"/>
    <cellStyle name="t_Manager_Actualisation provision contrat déficitaire SNCM 2010 V Def_PAO-CAF-RESOP_08_13_Bridge_Zone_Sud" xfId="2730" xr:uid="{00000000-0005-0000-0000-00005A170000}"/>
    <cellStyle name="t_Manager_Actualisation provision contrat déficitaire SNCM 2010 V Def_PAO-CAF-RESOP_08_13_Bridge_Zone_Sud_Context" xfId="6134" xr:uid="{00000000-0005-0000-0000-00005B170000}"/>
    <cellStyle name="t_Manager_Actualisation provision contrat déficitaire SNCM 2010 V Def_PAO-CAF-RESOP_08_13_Context" xfId="6131" xr:uid="{00000000-0005-0000-0000-00005C170000}"/>
    <cellStyle name="t_Manager_Actualisation provision contrat déficitaire SNCM 2010 V Def_PAO-CAF-RESOP_09_13" xfId="2731" xr:uid="{00000000-0005-0000-0000-00005D170000}"/>
    <cellStyle name="t_Manager_Actualisation provision contrat déficitaire SNCM 2010 V Def_PAO-CAF-RESOP_09_13_Bridge_Zone_Sud" xfId="2732" xr:uid="{00000000-0005-0000-0000-00005E170000}"/>
    <cellStyle name="t_Manager_Actualisation provision contrat déficitaire SNCM 2010 V Def_PAO-CAF-RESOP_09_13_Bridge_Zone_Sud_Context" xfId="6136" xr:uid="{00000000-0005-0000-0000-00005F170000}"/>
    <cellStyle name="t_Manager_Actualisation provision contrat déficitaire SNCM 2010 V Def_PAO-CAF-RESOP_09_13_Context" xfId="6135" xr:uid="{00000000-0005-0000-0000-000060170000}"/>
    <cellStyle name="t_Manager_Actualisation provision contrat déficitaire SNCM 2010 V Def_PAO-CAF-RESOP_09_2013_Zone_IDF (version 2)" xfId="2733" xr:uid="{00000000-0005-0000-0000-000061170000}"/>
    <cellStyle name="t_Manager_Actualisation provision contrat déficitaire SNCM 2010 V Def_PAO-CAF-RESOP_09_2013_Zone_IDF (version 2)_Context" xfId="6137" xr:uid="{00000000-0005-0000-0000-000062170000}"/>
    <cellStyle name="t_Manager_Actualisation provision contrat déficitaire SNCM 2010 V Def_PAO-CAF-RESOP_10_12" xfId="2734" xr:uid="{00000000-0005-0000-0000-000063170000}"/>
    <cellStyle name="t_Manager_Actualisation provision contrat déficitaire SNCM 2010 V Def_PAO-CAF-RESOP_10_12_Bridge_Zone_Sud" xfId="2735" xr:uid="{00000000-0005-0000-0000-000064170000}"/>
    <cellStyle name="t_Manager_Actualisation provision contrat déficitaire SNCM 2010 V Def_PAO-CAF-RESOP_10_12_Bridge_Zone_Sud_Context" xfId="6139" xr:uid="{00000000-0005-0000-0000-000065170000}"/>
    <cellStyle name="t_Manager_Actualisation provision contrat déficitaire SNCM 2010 V Def_PAO-CAF-RESOP_10_12_Context" xfId="6138" xr:uid="{00000000-0005-0000-0000-000066170000}"/>
    <cellStyle name="t_Manager_Actualisation provision contrat déficitaire SNCM 2010 V Def_PAO-CAF-RESOP_10_12_focus par entités CAFOP" xfId="2736" xr:uid="{00000000-0005-0000-0000-000067170000}"/>
    <cellStyle name="t_Manager_Actualisation provision contrat déficitaire SNCM 2010 V Def_PAO-CAF-RESOP_10_12_focus par entités CAFOP_Bridge_Zone_Sud" xfId="2737" xr:uid="{00000000-0005-0000-0000-000068170000}"/>
    <cellStyle name="t_Manager_Actualisation provision contrat déficitaire SNCM 2010 V Def_PAO-CAF-RESOP_10_12_focus par entités CAFOP_Bridge_Zone_Sud_Context" xfId="6141" xr:uid="{00000000-0005-0000-0000-000069170000}"/>
    <cellStyle name="t_Manager_Actualisation provision contrat déficitaire SNCM 2010 V Def_PAO-CAF-RESOP_10_12_focus par entités CAFOP_Context" xfId="6140" xr:uid="{00000000-0005-0000-0000-00006A170000}"/>
    <cellStyle name="t_Manager_Actualisation provision contrat déficitaire SNCM 2010 V Def_PAO-CAF-RESOP_11_13" xfId="2738" xr:uid="{00000000-0005-0000-0000-00006B170000}"/>
    <cellStyle name="t_Manager_Actualisation provision contrat déficitaire SNCM 2010 V Def_PAO-CAF-RESOP_11_13_Context" xfId="6142" xr:uid="{00000000-0005-0000-0000-00006C170000}"/>
    <cellStyle name="t_Manager_Actualisation provision contrat déficitaire SNCM 2010 V Def_PAO-CAF-RESOP_B13" xfId="2739" xr:uid="{00000000-0005-0000-0000-00006D170000}"/>
    <cellStyle name="t_Manager_Actualisation provision contrat déficitaire SNCM 2010 V Def_PAO-CAF-RESOP_B13_Bridge_Zone_Sud" xfId="2740" xr:uid="{00000000-0005-0000-0000-00006E170000}"/>
    <cellStyle name="t_Manager_Actualisation provision contrat déficitaire SNCM 2010 V Def_PAO-CAF-RESOP_B13_Bridge_Zone_Sud_Context" xfId="6144" xr:uid="{00000000-0005-0000-0000-00006F170000}"/>
    <cellStyle name="t_Manager_Actualisation provision contrat déficitaire SNCM 2010 V Def_PAO-CAF-RESOP_B13_Context" xfId="6143" xr:uid="{00000000-0005-0000-0000-000070170000}"/>
    <cellStyle name="t_Manager_Actualisation provision contrat déficitaire SNCM 2010 V Def_PAO-CAF-RESOP_B13_focus par entités CAFOP" xfId="2741" xr:uid="{00000000-0005-0000-0000-000071170000}"/>
    <cellStyle name="t_Manager_Actualisation provision contrat déficitaire SNCM 2010 V Def_PAO-CAF-RESOP_B13_focus par entités CAFOP_Bridge_Zone_Sud" xfId="2742" xr:uid="{00000000-0005-0000-0000-000072170000}"/>
    <cellStyle name="t_Manager_Actualisation provision contrat déficitaire SNCM 2010 V Def_PAO-CAF-RESOP_B13_focus par entités CAFOP_Bridge_Zone_Sud_Context" xfId="6146" xr:uid="{00000000-0005-0000-0000-000073170000}"/>
    <cellStyle name="t_Manager_Actualisation provision contrat déficitaire SNCM 2010 V Def_PAO-CAF-RESOP_B13_focus par entités CAFOP_Context" xfId="6145" xr:uid="{00000000-0005-0000-0000-000074170000}"/>
    <cellStyle name="t_Manager_Actualisation provision contrat déficitaire SNCM 2010 V Def_PAO-CAF-RESOP_B2014" xfId="2743" xr:uid="{00000000-0005-0000-0000-000075170000}"/>
    <cellStyle name="t_Manager_Actualisation provision contrat déficitaire SNCM 2010 V Def_PAO-CAF-RESOP_B2014_Bridge_Zone_Sud" xfId="2744" xr:uid="{00000000-0005-0000-0000-000076170000}"/>
    <cellStyle name="t_Manager_Actualisation provision contrat déficitaire SNCM 2010 V Def_PAO-CAF-RESOP_B2014_Bridge_Zone_Sud_Context" xfId="6148" xr:uid="{00000000-0005-0000-0000-000077170000}"/>
    <cellStyle name="t_Manager_Actualisation provision contrat déficitaire SNCM 2010 V Def_PAO-CAF-RESOP_B2014_Context" xfId="6147" xr:uid="{00000000-0005-0000-0000-000078170000}"/>
    <cellStyle name="t_Manager_Actualisation provision contrat déficitaire SNCM 2010 V Def_PAO-CAF-RESOP_B2014_v2" xfId="2745" xr:uid="{00000000-0005-0000-0000-000079170000}"/>
    <cellStyle name="t_Manager_Actualisation provision contrat déficitaire SNCM 2010 V Def_PAO-CAF-RESOP_B2014_v2_Context" xfId="6149" xr:uid="{00000000-0005-0000-0000-00007A170000}"/>
    <cellStyle name="t_Manager_Actualisation provision contrat déficitaire SNCM 2010 V Def_PAO-CAF-RESOP_E2_13" xfId="2746" xr:uid="{00000000-0005-0000-0000-00007B170000}"/>
    <cellStyle name="t_Manager_Actualisation provision contrat déficitaire SNCM 2010 V Def_PAO-CAF-RESOP_E2_13_B14_E2_2210" xfId="2747" xr:uid="{00000000-0005-0000-0000-00007C170000}"/>
    <cellStyle name="t_Manager_Actualisation provision contrat déficitaire SNCM 2010 V Def_PAO-CAF-RESOP_E2_13_B14_E2_2210_Bridge_Zone_Sud" xfId="2748" xr:uid="{00000000-0005-0000-0000-00007D170000}"/>
    <cellStyle name="t_Manager_Actualisation provision contrat déficitaire SNCM 2010 V Def_PAO-CAF-RESOP_E2_13_B14_E2_2210_Bridge_Zone_Sud_Context" xfId="6152" xr:uid="{00000000-0005-0000-0000-00007E170000}"/>
    <cellStyle name="t_Manager_Actualisation provision contrat déficitaire SNCM 2010 V Def_PAO-CAF-RESOP_E2_13_B14_E2_2210_Context" xfId="6151" xr:uid="{00000000-0005-0000-0000-00007F170000}"/>
    <cellStyle name="t_Manager_Actualisation provision contrat déficitaire SNCM 2010 V Def_PAO-CAF-RESOP_E2_13_Bridge_Zone_Sud" xfId="2749" xr:uid="{00000000-0005-0000-0000-000080170000}"/>
    <cellStyle name="t_Manager_Actualisation provision contrat déficitaire SNCM 2010 V Def_PAO-CAF-RESOP_E2_13_Bridge_Zone_Sud_Context" xfId="6153" xr:uid="{00000000-0005-0000-0000-000081170000}"/>
    <cellStyle name="t_Manager_Actualisation provision contrat déficitaire SNCM 2010 V Def_PAO-CAF-RESOP_E2_13_Context" xfId="6150" xr:uid="{00000000-0005-0000-0000-000082170000}"/>
    <cellStyle name="t_Manager_Actualisation provision contrat déficitaire SNCM 2010 V Def_PAO-CAF-RESOP_E2_2013_03_10_19H" xfId="2750" xr:uid="{00000000-0005-0000-0000-000083170000}"/>
    <cellStyle name="t_Manager_Actualisation provision contrat déficitaire SNCM 2010 V Def_PAO-CAF-RESOP_E2_2013_03_10_19H_Bridge_Zone_Sud" xfId="2751" xr:uid="{00000000-0005-0000-0000-000084170000}"/>
    <cellStyle name="t_Manager_Actualisation provision contrat déficitaire SNCM 2010 V Def_PAO-CAF-RESOP_E2_2013_03_10_19H_Bridge_Zone_Sud_Context" xfId="6155" xr:uid="{00000000-0005-0000-0000-000085170000}"/>
    <cellStyle name="t_Manager_Actualisation provision contrat déficitaire SNCM 2010 V Def_PAO-CAF-RESOP_E2_2013_03_10_19H_Context" xfId="6154" xr:uid="{00000000-0005-0000-0000-000086170000}"/>
    <cellStyle name="t_Manager_Actualisation provision contrat déficitaire SNCM 2010 V Def_PPA" xfId="3551" xr:uid="{00000000-0005-0000-0000-000087170000}"/>
    <cellStyle name="t_Manager_Actualisation provision contrat déficitaire SNCM 2010 V Def_PPA_Context" xfId="6156" xr:uid="{00000000-0005-0000-0000-000088170000}"/>
    <cellStyle name="t_Manager_Actualisation provision contrat déficitaire SNCM 2010 V Def_RESOP bef CICE&amp;PPA&amp;RepartHO" xfId="3552" xr:uid="{00000000-0005-0000-0000-000089170000}"/>
    <cellStyle name="t_Manager_Actualisation provision contrat déficitaire SNCM 2010 V Def_RESOP bef CICE&amp;PPA&amp;RepartHO_Context" xfId="6157" xr:uid="{00000000-0005-0000-0000-00008A170000}"/>
    <cellStyle name="t_Manager_Actualisation provision contrat déficitaire SNCM 2010 V Def_Synthèse_Présentation_conso_retraitée" xfId="2752" xr:uid="{00000000-0005-0000-0000-00008B170000}"/>
    <cellStyle name="t_Manager_Actualisation provision contrat déficitaire SNCM 2010 V Def_Synthèse_Présentation_conso_retraitée_Context" xfId="6158" xr:uid="{00000000-0005-0000-0000-00008C170000}"/>
    <cellStyle name="t_Manager_Actualisation provision contrat déficitaire SNCM 2011 V3 30 05 2011" xfId="429" xr:uid="{00000000-0005-0000-0000-00008D170000}"/>
    <cellStyle name="t_Manager_Actualisation provision contrat déficitaire SNCM 2011 V3 30 05 2011_B14_E2_2210" xfId="2753" xr:uid="{00000000-0005-0000-0000-00008E170000}"/>
    <cellStyle name="t_Manager_Actualisation provision contrat déficitaire SNCM 2011 V3 30 05 2011_B14_E2_2210_Bridge_Zone_Sud" xfId="2754" xr:uid="{00000000-0005-0000-0000-00008F170000}"/>
    <cellStyle name="t_Manager_Actualisation provision contrat déficitaire SNCM 2011 V3 30 05 2011_B14_E2_2210_Bridge_Zone_Sud_Context" xfId="6161" xr:uid="{00000000-0005-0000-0000-000090170000}"/>
    <cellStyle name="t_Manager_Actualisation provision contrat déficitaire SNCM 2011 V3 30 05 2011_B14_E2_2210_Context" xfId="6160" xr:uid="{00000000-0005-0000-0000-000091170000}"/>
    <cellStyle name="t_Manager_Actualisation provision contrat déficitaire SNCM 2011 V3 30 05 2011_Bridge_Zone_Sud" xfId="2755" xr:uid="{00000000-0005-0000-0000-000092170000}"/>
    <cellStyle name="t_Manager_Actualisation provision contrat déficitaire SNCM 2011 V3 30 05 2011_Bridge_Zone_Sud_Context" xfId="6162" xr:uid="{00000000-0005-0000-0000-000093170000}"/>
    <cellStyle name="t_Manager_Actualisation provision contrat déficitaire SNCM 2011 V3 30 05 2011_CAPEM BY COUNTRY" xfId="3554" xr:uid="{00000000-0005-0000-0000-000094170000}"/>
    <cellStyle name="t_Manager_Actualisation provision contrat déficitaire SNCM 2011 V3 30 05 2011_CAPEM BY COUNTRY_Context" xfId="6163" xr:uid="{00000000-0005-0000-0000-000095170000}"/>
    <cellStyle name="t_Manager_Actualisation provision contrat déficitaire SNCM 2011 V3 30 05 2011_Context" xfId="3825" xr:uid="{00000000-0005-0000-0000-000096170000}"/>
    <cellStyle name="t_Manager_Actualisation provision contrat déficitaire SNCM 2011 V3 30 05 2011_Context_1" xfId="6159" xr:uid="{00000000-0005-0000-0000-000097170000}"/>
    <cellStyle name="t_Manager_Actualisation provision contrat déficitaire SNCM 2011 V3 30 05 2011_Context_Context" xfId="6164" xr:uid="{00000000-0005-0000-0000-000098170000}"/>
    <cellStyle name="t_Manager_Actualisation provision contrat déficitaire SNCM 2011 V3 30 05 2011_Country_Top_Adj" xfId="2932" xr:uid="{00000000-0005-0000-0000-000099170000}"/>
    <cellStyle name="t_Manager_Actualisation provision contrat déficitaire SNCM 2011 V3 30 05 2011_Country_Top_Adj 2020" xfId="3553" xr:uid="{00000000-0005-0000-0000-00009A170000}"/>
    <cellStyle name="t_Manager_Actualisation provision contrat déficitaire SNCM 2011 V3 30 05 2011_Cut off 2020-2021" xfId="6165" xr:uid="{00000000-0005-0000-0000-00009B170000}"/>
    <cellStyle name="t_Manager_Actualisation provision contrat déficitaire SNCM 2011 V3 30 05 2011_focus par entités CAFOPE2AMF" xfId="2756" xr:uid="{00000000-0005-0000-0000-00009C170000}"/>
    <cellStyle name="t_Manager_Actualisation provision contrat déficitaire SNCM 2011 V3 30 05 2011_focus par entités CAFOPE2AMF_Bridge_Zone_Sud" xfId="2757" xr:uid="{00000000-0005-0000-0000-00009D170000}"/>
    <cellStyle name="t_Manager_Actualisation provision contrat déficitaire SNCM 2011 V3 30 05 2011_focus par entités CAFOPE2AMF_Bridge_Zone_Sud_Context" xfId="6167" xr:uid="{00000000-0005-0000-0000-00009E170000}"/>
    <cellStyle name="t_Manager_Actualisation provision contrat déficitaire SNCM 2011 V3 30 05 2011_focus par entités CAFOPE2AMF_Context" xfId="6166" xr:uid="{00000000-0005-0000-0000-00009F170000}"/>
    <cellStyle name="t_Manager_Actualisation provision contrat déficitaire SNCM 2011 V3 30 05 2011_Maquette PLT" xfId="3555" xr:uid="{00000000-0005-0000-0000-0000A0170000}"/>
    <cellStyle name="t_Manager_Actualisation provision contrat déficitaire SNCM 2011 V3 30 05 2011_Maquette PLT_Context" xfId="6168" xr:uid="{00000000-0005-0000-0000-0000A1170000}"/>
    <cellStyle name="t_Manager_Actualisation provision contrat déficitaire SNCM 2011 V3 30 05 2011_Output" xfId="3826" xr:uid="{00000000-0005-0000-0000-0000A2170000}"/>
    <cellStyle name="t_Manager_Actualisation provision contrat déficitaire SNCM 2011 V3 30 05 2011_Output_Context" xfId="6169" xr:uid="{00000000-0005-0000-0000-0000A3170000}"/>
    <cellStyle name="t_Manager_Actualisation provision contrat déficitaire SNCM 2011 V3 30 05 2011_PAO-CAF-RESOP_04_13_pro_format_variante T1" xfId="2758" xr:uid="{00000000-0005-0000-0000-0000A4170000}"/>
    <cellStyle name="t_Manager_Actualisation provision contrat déficitaire SNCM 2011 V3 30 05 2011_PAO-CAF-RESOP_04_13_pro_format_variante T1_B14_E2_2210" xfId="2759" xr:uid="{00000000-0005-0000-0000-0000A5170000}"/>
    <cellStyle name="t_Manager_Actualisation provision contrat déficitaire SNCM 2011 V3 30 05 2011_PAO-CAF-RESOP_04_13_pro_format_variante T1_B14_E2_2210_Bridge_Zone_Sud" xfId="2760" xr:uid="{00000000-0005-0000-0000-0000A6170000}"/>
    <cellStyle name="t_Manager_Actualisation provision contrat déficitaire SNCM 2011 V3 30 05 2011_PAO-CAF-RESOP_04_13_pro_format_variante T1_B14_E2_2210_Bridge_Zone_Sud_Context" xfId="6172" xr:uid="{00000000-0005-0000-0000-0000A7170000}"/>
    <cellStyle name="t_Manager_Actualisation provision contrat déficitaire SNCM 2011 V3 30 05 2011_PAO-CAF-RESOP_04_13_pro_format_variante T1_B14_E2_2210_Context" xfId="6171" xr:uid="{00000000-0005-0000-0000-0000A8170000}"/>
    <cellStyle name="t_Manager_Actualisation provision contrat déficitaire SNCM 2011 V3 30 05 2011_PAO-CAF-RESOP_04_13_pro_format_variante T1_Bridge_Zone_Sud" xfId="2761" xr:uid="{00000000-0005-0000-0000-0000A9170000}"/>
    <cellStyle name="t_Manager_Actualisation provision contrat déficitaire SNCM 2011 V3 30 05 2011_PAO-CAF-RESOP_04_13_pro_format_variante T1_Bridge_Zone_Sud_Context" xfId="6173" xr:uid="{00000000-0005-0000-0000-0000AA170000}"/>
    <cellStyle name="t_Manager_Actualisation provision contrat déficitaire SNCM 2011 V3 30 05 2011_PAO-CAF-RESOP_04_13_pro_format_variante T1_Context" xfId="6170" xr:uid="{00000000-0005-0000-0000-0000AB170000}"/>
    <cellStyle name="t_Manager_Actualisation provision contrat déficitaire SNCM 2011 V3 30 05 2011_PAO-CAF-RESOP_06_13" xfId="2762" xr:uid="{00000000-0005-0000-0000-0000AC170000}"/>
    <cellStyle name="t_Manager_Actualisation provision contrat déficitaire SNCM 2011 V3 30 05 2011_PAO-CAF-RESOP_06_13_B14_E2_2210" xfId="2763" xr:uid="{00000000-0005-0000-0000-0000AD170000}"/>
    <cellStyle name="t_Manager_Actualisation provision contrat déficitaire SNCM 2011 V3 30 05 2011_PAO-CAF-RESOP_06_13_B14_E2_2210_Bridge_Zone_Sud" xfId="2764" xr:uid="{00000000-0005-0000-0000-0000AE170000}"/>
    <cellStyle name="t_Manager_Actualisation provision contrat déficitaire SNCM 2011 V3 30 05 2011_PAO-CAF-RESOP_06_13_B14_E2_2210_Bridge_Zone_Sud_Context" xfId="6176" xr:uid="{00000000-0005-0000-0000-0000AF170000}"/>
    <cellStyle name="t_Manager_Actualisation provision contrat déficitaire SNCM 2011 V3 30 05 2011_PAO-CAF-RESOP_06_13_B14_E2_2210_Context" xfId="6175" xr:uid="{00000000-0005-0000-0000-0000B0170000}"/>
    <cellStyle name="t_Manager_Actualisation provision contrat déficitaire SNCM 2011 V3 30 05 2011_PAO-CAF-RESOP_06_13_Bridge_Zone_Sud" xfId="2765" xr:uid="{00000000-0005-0000-0000-0000B1170000}"/>
    <cellStyle name="t_Manager_Actualisation provision contrat déficitaire SNCM 2011 V3 30 05 2011_PAO-CAF-RESOP_06_13_Bridge_Zone_Sud_Context" xfId="6177" xr:uid="{00000000-0005-0000-0000-0000B2170000}"/>
    <cellStyle name="t_Manager_Actualisation provision contrat déficitaire SNCM 2011 V3 30 05 2011_PAO-CAF-RESOP_06_13_Context" xfId="6174" xr:uid="{00000000-0005-0000-0000-0000B3170000}"/>
    <cellStyle name="t_Manager_Actualisation provision contrat déficitaire SNCM 2011 V3 30 05 2011_PAO-CAF-RESOP_08_13" xfId="2766" xr:uid="{00000000-0005-0000-0000-0000B4170000}"/>
    <cellStyle name="t_Manager_Actualisation provision contrat déficitaire SNCM 2011 V3 30 05 2011_PAO-CAF-RESOP_08_13_B14_E2_2210" xfId="2767" xr:uid="{00000000-0005-0000-0000-0000B5170000}"/>
    <cellStyle name="t_Manager_Actualisation provision contrat déficitaire SNCM 2011 V3 30 05 2011_PAO-CAF-RESOP_08_13_B14_E2_2210_Bridge_Zone_Sud" xfId="2768" xr:uid="{00000000-0005-0000-0000-0000B6170000}"/>
    <cellStyle name="t_Manager_Actualisation provision contrat déficitaire SNCM 2011 V3 30 05 2011_PAO-CAF-RESOP_08_13_B14_E2_2210_Bridge_Zone_Sud_Context" xfId="6180" xr:uid="{00000000-0005-0000-0000-0000B7170000}"/>
    <cellStyle name="t_Manager_Actualisation provision contrat déficitaire SNCM 2011 V3 30 05 2011_PAO-CAF-RESOP_08_13_B14_E2_2210_Context" xfId="6179" xr:uid="{00000000-0005-0000-0000-0000B8170000}"/>
    <cellStyle name="t_Manager_Actualisation provision contrat déficitaire SNCM 2011 V3 30 05 2011_PAO-CAF-RESOP_08_13_Bridge_Zone_Sud" xfId="2769" xr:uid="{00000000-0005-0000-0000-0000B9170000}"/>
    <cellStyle name="t_Manager_Actualisation provision contrat déficitaire SNCM 2011 V3 30 05 2011_PAO-CAF-RESOP_08_13_Bridge_Zone_Sud_Context" xfId="6181" xr:uid="{00000000-0005-0000-0000-0000BA170000}"/>
    <cellStyle name="t_Manager_Actualisation provision contrat déficitaire SNCM 2011 V3 30 05 2011_PAO-CAF-RESOP_08_13_Context" xfId="6178" xr:uid="{00000000-0005-0000-0000-0000BB170000}"/>
    <cellStyle name="t_Manager_Actualisation provision contrat déficitaire SNCM 2011 V3 30 05 2011_PAO-CAF-RESOP_09_13" xfId="2770" xr:uid="{00000000-0005-0000-0000-0000BC170000}"/>
    <cellStyle name="t_Manager_Actualisation provision contrat déficitaire SNCM 2011 V3 30 05 2011_PAO-CAF-RESOP_09_13_Bridge_Zone_Sud" xfId="2771" xr:uid="{00000000-0005-0000-0000-0000BD170000}"/>
    <cellStyle name="t_Manager_Actualisation provision contrat déficitaire SNCM 2011 V3 30 05 2011_PAO-CAF-RESOP_09_13_Bridge_Zone_Sud_Context" xfId="6183" xr:uid="{00000000-0005-0000-0000-0000BE170000}"/>
    <cellStyle name="t_Manager_Actualisation provision contrat déficitaire SNCM 2011 V3 30 05 2011_PAO-CAF-RESOP_09_13_Context" xfId="6182" xr:uid="{00000000-0005-0000-0000-0000BF170000}"/>
    <cellStyle name="t_Manager_Actualisation provision contrat déficitaire SNCM 2011 V3 30 05 2011_PAO-CAF-RESOP_09_2013_Zone_IDF (version 2)" xfId="2772" xr:uid="{00000000-0005-0000-0000-0000C0170000}"/>
    <cellStyle name="t_Manager_Actualisation provision contrat déficitaire SNCM 2011 V3 30 05 2011_PAO-CAF-RESOP_09_2013_Zone_IDF (version 2)_Context" xfId="6184" xr:uid="{00000000-0005-0000-0000-0000C1170000}"/>
    <cellStyle name="t_Manager_Actualisation provision contrat déficitaire SNCM 2011 V3 30 05 2011_PAO-CAF-RESOP_10_12" xfId="2773" xr:uid="{00000000-0005-0000-0000-0000C2170000}"/>
    <cellStyle name="t_Manager_Actualisation provision contrat déficitaire SNCM 2011 V3 30 05 2011_PAO-CAF-RESOP_10_12_Bridge_Zone_Sud" xfId="2774" xr:uid="{00000000-0005-0000-0000-0000C3170000}"/>
    <cellStyle name="t_Manager_Actualisation provision contrat déficitaire SNCM 2011 V3 30 05 2011_PAO-CAF-RESOP_10_12_Bridge_Zone_Sud_Context" xfId="6186" xr:uid="{00000000-0005-0000-0000-0000C4170000}"/>
    <cellStyle name="t_Manager_Actualisation provision contrat déficitaire SNCM 2011 V3 30 05 2011_PAO-CAF-RESOP_10_12_Context" xfId="6185" xr:uid="{00000000-0005-0000-0000-0000C5170000}"/>
    <cellStyle name="t_Manager_Actualisation provision contrat déficitaire SNCM 2011 V3 30 05 2011_PAO-CAF-RESOP_10_12_focus par entités CAFOP" xfId="2775" xr:uid="{00000000-0005-0000-0000-0000C6170000}"/>
    <cellStyle name="t_Manager_Actualisation provision contrat déficitaire SNCM 2011 V3 30 05 2011_PAO-CAF-RESOP_10_12_focus par entités CAFOP_Bridge_Zone_Sud" xfId="2776" xr:uid="{00000000-0005-0000-0000-0000C7170000}"/>
    <cellStyle name="t_Manager_Actualisation provision contrat déficitaire SNCM 2011 V3 30 05 2011_PAO-CAF-RESOP_10_12_focus par entités CAFOP_Bridge_Zone_Sud_Context" xfId="6188" xr:uid="{00000000-0005-0000-0000-0000C8170000}"/>
    <cellStyle name="t_Manager_Actualisation provision contrat déficitaire SNCM 2011 V3 30 05 2011_PAO-CAF-RESOP_10_12_focus par entités CAFOP_Context" xfId="6187" xr:uid="{00000000-0005-0000-0000-0000C9170000}"/>
    <cellStyle name="t_Manager_Actualisation provision contrat déficitaire SNCM 2011 V3 30 05 2011_PAO-CAF-RESOP_11_13" xfId="2777" xr:uid="{00000000-0005-0000-0000-0000CA170000}"/>
    <cellStyle name="t_Manager_Actualisation provision contrat déficitaire SNCM 2011 V3 30 05 2011_PAO-CAF-RESOP_11_13_Context" xfId="6189" xr:uid="{00000000-0005-0000-0000-0000CB170000}"/>
    <cellStyle name="t_Manager_Actualisation provision contrat déficitaire SNCM 2011 V3 30 05 2011_PAO-CAF-RESOP_B13" xfId="2778" xr:uid="{00000000-0005-0000-0000-0000CC170000}"/>
    <cellStyle name="t_Manager_Actualisation provision contrat déficitaire SNCM 2011 V3 30 05 2011_PAO-CAF-RESOP_B13_Bridge_Zone_Sud" xfId="2779" xr:uid="{00000000-0005-0000-0000-0000CD170000}"/>
    <cellStyle name="t_Manager_Actualisation provision contrat déficitaire SNCM 2011 V3 30 05 2011_PAO-CAF-RESOP_B13_Bridge_Zone_Sud_Context" xfId="6191" xr:uid="{00000000-0005-0000-0000-0000CE170000}"/>
    <cellStyle name="t_Manager_Actualisation provision contrat déficitaire SNCM 2011 V3 30 05 2011_PAO-CAF-RESOP_B13_Context" xfId="6190" xr:uid="{00000000-0005-0000-0000-0000CF170000}"/>
    <cellStyle name="t_Manager_Actualisation provision contrat déficitaire SNCM 2011 V3 30 05 2011_PAO-CAF-RESOP_B13_focus par entités CAFOP" xfId="2780" xr:uid="{00000000-0005-0000-0000-0000D0170000}"/>
    <cellStyle name="t_Manager_Actualisation provision contrat déficitaire SNCM 2011 V3 30 05 2011_PAO-CAF-RESOP_B13_focus par entités CAFOP_Bridge_Zone_Sud" xfId="2781" xr:uid="{00000000-0005-0000-0000-0000D1170000}"/>
    <cellStyle name="t_Manager_Actualisation provision contrat déficitaire SNCM 2011 V3 30 05 2011_PAO-CAF-RESOP_B13_focus par entités CAFOP_Bridge_Zone_Sud_Context" xfId="6193" xr:uid="{00000000-0005-0000-0000-0000D2170000}"/>
    <cellStyle name="t_Manager_Actualisation provision contrat déficitaire SNCM 2011 V3 30 05 2011_PAO-CAF-RESOP_B13_focus par entités CAFOP_Context" xfId="6192" xr:uid="{00000000-0005-0000-0000-0000D3170000}"/>
    <cellStyle name="t_Manager_Actualisation provision contrat déficitaire SNCM 2011 V3 30 05 2011_PAO-CAF-RESOP_B2014" xfId="2782" xr:uid="{00000000-0005-0000-0000-0000D4170000}"/>
    <cellStyle name="t_Manager_Actualisation provision contrat déficitaire SNCM 2011 V3 30 05 2011_PAO-CAF-RESOP_B2014_Bridge_Zone_Sud" xfId="2783" xr:uid="{00000000-0005-0000-0000-0000D5170000}"/>
    <cellStyle name="t_Manager_Actualisation provision contrat déficitaire SNCM 2011 V3 30 05 2011_PAO-CAF-RESOP_B2014_Bridge_Zone_Sud_Context" xfId="6195" xr:uid="{00000000-0005-0000-0000-0000D6170000}"/>
    <cellStyle name="t_Manager_Actualisation provision contrat déficitaire SNCM 2011 V3 30 05 2011_PAO-CAF-RESOP_B2014_Context" xfId="6194" xr:uid="{00000000-0005-0000-0000-0000D7170000}"/>
    <cellStyle name="t_Manager_Actualisation provision contrat déficitaire SNCM 2011 V3 30 05 2011_PAO-CAF-RESOP_B2014_v2" xfId="2784" xr:uid="{00000000-0005-0000-0000-0000D8170000}"/>
    <cellStyle name="t_Manager_Actualisation provision contrat déficitaire SNCM 2011 V3 30 05 2011_PAO-CAF-RESOP_B2014_v2_Context" xfId="6196" xr:uid="{00000000-0005-0000-0000-0000D9170000}"/>
    <cellStyle name="t_Manager_Actualisation provision contrat déficitaire SNCM 2011 V3 30 05 2011_PAO-CAF-RESOP_E2_13" xfId="2785" xr:uid="{00000000-0005-0000-0000-0000DA170000}"/>
    <cellStyle name="t_Manager_Actualisation provision contrat déficitaire SNCM 2011 V3 30 05 2011_PAO-CAF-RESOP_E2_13_B14_E2_2210" xfId="2786" xr:uid="{00000000-0005-0000-0000-0000DB170000}"/>
    <cellStyle name="t_Manager_Actualisation provision contrat déficitaire SNCM 2011 V3 30 05 2011_PAO-CAF-RESOP_E2_13_B14_E2_2210_Bridge_Zone_Sud" xfId="2787" xr:uid="{00000000-0005-0000-0000-0000DC170000}"/>
    <cellStyle name="t_Manager_Actualisation provision contrat déficitaire SNCM 2011 V3 30 05 2011_PAO-CAF-RESOP_E2_13_B14_E2_2210_Bridge_Zone_Sud_Context" xfId="6199" xr:uid="{00000000-0005-0000-0000-0000DD170000}"/>
    <cellStyle name="t_Manager_Actualisation provision contrat déficitaire SNCM 2011 V3 30 05 2011_PAO-CAF-RESOP_E2_13_B14_E2_2210_Context" xfId="6198" xr:uid="{00000000-0005-0000-0000-0000DE170000}"/>
    <cellStyle name="t_Manager_Actualisation provision contrat déficitaire SNCM 2011 V3 30 05 2011_PAO-CAF-RESOP_E2_13_Bridge_Zone_Sud" xfId="2788" xr:uid="{00000000-0005-0000-0000-0000DF170000}"/>
    <cellStyle name="t_Manager_Actualisation provision contrat déficitaire SNCM 2011 V3 30 05 2011_PAO-CAF-RESOP_E2_13_Bridge_Zone_Sud_Context" xfId="6200" xr:uid="{00000000-0005-0000-0000-0000E0170000}"/>
    <cellStyle name="t_Manager_Actualisation provision contrat déficitaire SNCM 2011 V3 30 05 2011_PAO-CAF-RESOP_E2_13_Context" xfId="6197" xr:uid="{00000000-0005-0000-0000-0000E1170000}"/>
    <cellStyle name="t_Manager_Actualisation provision contrat déficitaire SNCM 2011 V3 30 05 2011_PAO-CAF-RESOP_E2_2013_03_10_19H" xfId="2789" xr:uid="{00000000-0005-0000-0000-0000E2170000}"/>
    <cellStyle name="t_Manager_Actualisation provision contrat déficitaire SNCM 2011 V3 30 05 2011_PAO-CAF-RESOP_E2_2013_03_10_19H_Bridge_Zone_Sud" xfId="2790" xr:uid="{00000000-0005-0000-0000-0000E3170000}"/>
    <cellStyle name="t_Manager_Actualisation provision contrat déficitaire SNCM 2011 V3 30 05 2011_PAO-CAF-RESOP_E2_2013_03_10_19H_Bridge_Zone_Sud_Context" xfId="6202" xr:uid="{00000000-0005-0000-0000-0000E4170000}"/>
    <cellStyle name="t_Manager_Actualisation provision contrat déficitaire SNCM 2011 V3 30 05 2011_PAO-CAF-RESOP_E2_2013_03_10_19H_Context" xfId="6201" xr:uid="{00000000-0005-0000-0000-0000E5170000}"/>
    <cellStyle name="t_Manager_Actualisation provision contrat déficitaire SNCM 2011 V3 30 05 2011_PPA" xfId="3556" xr:uid="{00000000-0005-0000-0000-0000E6170000}"/>
    <cellStyle name="t_Manager_Actualisation provision contrat déficitaire SNCM 2011 V3 30 05 2011_PPA_Context" xfId="6203" xr:uid="{00000000-0005-0000-0000-0000E7170000}"/>
    <cellStyle name="t_Manager_Actualisation provision contrat déficitaire SNCM 2011 V3 30 05 2011_RESOP bef CICE&amp;PPA&amp;RepartHO" xfId="3557" xr:uid="{00000000-0005-0000-0000-0000E8170000}"/>
    <cellStyle name="t_Manager_Actualisation provision contrat déficitaire SNCM 2011 V3 30 05 2011_RESOP bef CICE&amp;PPA&amp;RepartHO_Context" xfId="6204" xr:uid="{00000000-0005-0000-0000-0000E9170000}"/>
    <cellStyle name="t_Manager_Actualisation provision contrat déficitaire SNCM 2011 V3 30 05 2011_Synthèse_Présentation_conso_retraitée" xfId="2791" xr:uid="{00000000-0005-0000-0000-0000EA170000}"/>
    <cellStyle name="t_Manager_Actualisation provision contrat déficitaire SNCM 2011 V3 30 05 2011_Synthèse_Présentation_conso_retraitée_Context" xfId="6205" xr:uid="{00000000-0005-0000-0000-0000EB170000}"/>
    <cellStyle name="t_Manager_B14_E2_2210" xfId="2792" xr:uid="{00000000-0005-0000-0000-0000EC170000}"/>
    <cellStyle name="t_Manager_B14_E2_2210_Bridge_Zone_Sud" xfId="2793" xr:uid="{00000000-0005-0000-0000-0000ED170000}"/>
    <cellStyle name="t_Manager_B14_E2_2210_Bridge_Zone_Sud_Context" xfId="6207" xr:uid="{00000000-0005-0000-0000-0000EE170000}"/>
    <cellStyle name="t_Manager_B14_E2_2210_Context" xfId="6206" xr:uid="{00000000-0005-0000-0000-0000EF170000}"/>
    <cellStyle name="t_Manager_BFR_TD_2014.02" xfId="2794" xr:uid="{00000000-0005-0000-0000-0000F0170000}"/>
    <cellStyle name="t_Manager_BFR_TD_2014.02_Context" xfId="6208" xr:uid="{00000000-0005-0000-0000-0000F1170000}"/>
    <cellStyle name="t_Manager_Bridge_Zone_Nord" xfId="2795" xr:uid="{00000000-0005-0000-0000-0000F2170000}"/>
    <cellStyle name="t_Manager_Bridge_Zone_Nord_Context" xfId="6209" xr:uid="{00000000-0005-0000-0000-0000F3170000}"/>
    <cellStyle name="t_Manager_CAPEM BY COUNTRY" xfId="3558" xr:uid="{00000000-0005-0000-0000-0000F4170000}"/>
    <cellStyle name="t_Manager_CAPEM BY COUNTRY_Context" xfId="6210" xr:uid="{00000000-0005-0000-0000-0000F5170000}"/>
    <cellStyle name="t_Manager_Context" xfId="3827" xr:uid="{00000000-0005-0000-0000-0000F6170000}"/>
    <cellStyle name="t_Manager_Context_1" xfId="6111" xr:uid="{00000000-0005-0000-0000-0000F7170000}"/>
    <cellStyle name="t_Manager_Context_Context" xfId="6211" xr:uid="{00000000-0005-0000-0000-0000F8170000}"/>
    <cellStyle name="t_Manager_Country_Top_Adj" xfId="2930" xr:uid="{00000000-0005-0000-0000-0000F9170000}"/>
    <cellStyle name="t_Manager_Country_Top_Adj 2020" xfId="3547" xr:uid="{00000000-0005-0000-0000-0000FA170000}"/>
    <cellStyle name="t_Manager_Cut off 2020-2021" xfId="6212" xr:uid="{00000000-0005-0000-0000-0000FB170000}"/>
    <cellStyle name="t_Manager_LI819L_B13" xfId="430" xr:uid="{00000000-0005-0000-0000-0000FC170000}"/>
    <cellStyle name="t_Manager_LI819L_B13_CAPEM BY COUNTRY" xfId="3560" xr:uid="{00000000-0005-0000-0000-0000FD170000}"/>
    <cellStyle name="t_Manager_LI819L_B13_CAPEM BY COUNTRY_Context" xfId="6214" xr:uid="{00000000-0005-0000-0000-0000FE170000}"/>
    <cellStyle name="t_Manager_LI819L_B13_Context" xfId="3828" xr:uid="{00000000-0005-0000-0000-0000FF170000}"/>
    <cellStyle name="t_Manager_LI819L_B13_Context_1" xfId="6213" xr:uid="{00000000-0005-0000-0000-000000180000}"/>
    <cellStyle name="t_Manager_LI819L_B13_Context_Context" xfId="6215" xr:uid="{00000000-0005-0000-0000-000001180000}"/>
    <cellStyle name="t_Manager_LI819L_B13_Country_Top_Adj" xfId="2933" xr:uid="{00000000-0005-0000-0000-000002180000}"/>
    <cellStyle name="t_Manager_LI819L_B13_Country_Top_Adj 2020" xfId="3559" xr:uid="{00000000-0005-0000-0000-000003180000}"/>
    <cellStyle name="t_Manager_LI819L_B13_Cut off 2020-2021" xfId="6216" xr:uid="{00000000-0005-0000-0000-000004180000}"/>
    <cellStyle name="t_Manager_LI819L_B13_Maquette PLT" xfId="3561" xr:uid="{00000000-0005-0000-0000-000005180000}"/>
    <cellStyle name="t_Manager_LI819L_B13_Maquette PLT_Context" xfId="6217" xr:uid="{00000000-0005-0000-0000-000006180000}"/>
    <cellStyle name="t_Manager_LI819L_B13_Output" xfId="3829" xr:uid="{00000000-0005-0000-0000-000007180000}"/>
    <cellStyle name="t_Manager_LI819L_B13_Output_Context" xfId="6218" xr:uid="{00000000-0005-0000-0000-000008180000}"/>
    <cellStyle name="t_Manager_LI819L_B13_PPA" xfId="3562" xr:uid="{00000000-0005-0000-0000-000009180000}"/>
    <cellStyle name="t_Manager_LI819L_B13_PPA_Context" xfId="6219" xr:uid="{00000000-0005-0000-0000-00000A180000}"/>
    <cellStyle name="t_Manager_LI819L_B13_RESOP bef CICE&amp;PPA&amp;RepartHO" xfId="3563" xr:uid="{00000000-0005-0000-0000-00000B180000}"/>
    <cellStyle name="t_Manager_LI819L_B13_RESOP bef CICE&amp;PPA&amp;RepartHO_Context" xfId="6220" xr:uid="{00000000-0005-0000-0000-00000C180000}"/>
    <cellStyle name="t_Manager_Maquette PLT" xfId="3564" xr:uid="{00000000-0005-0000-0000-00000D180000}"/>
    <cellStyle name="t_Manager_Maquette PLT_Context" xfId="6221" xr:uid="{00000000-0005-0000-0000-00000E180000}"/>
    <cellStyle name="t_Manager_Output" xfId="3830" xr:uid="{00000000-0005-0000-0000-00000F180000}"/>
    <cellStyle name="t_Manager_Output_Context" xfId="6222" xr:uid="{00000000-0005-0000-0000-000010180000}"/>
    <cellStyle name="t_Manager_PAO-CAF-RESOP_14_01_13 à 20h" xfId="431" xr:uid="{00000000-0005-0000-0000-000011180000}"/>
    <cellStyle name="t_Manager_PAO-CAF-RESOP_14_01_13 à 20h_CAPEM BY COUNTRY" xfId="3566" xr:uid="{00000000-0005-0000-0000-000012180000}"/>
    <cellStyle name="t_Manager_PAO-CAF-RESOP_14_01_13 à 20h_CAPEM BY COUNTRY_Context" xfId="6224" xr:uid="{00000000-0005-0000-0000-000013180000}"/>
    <cellStyle name="t_Manager_PAO-CAF-RESOP_14_01_13 à 20h_Context" xfId="3831" xr:uid="{00000000-0005-0000-0000-000014180000}"/>
    <cellStyle name="t_Manager_PAO-CAF-RESOP_14_01_13 à 20h_Context_1" xfId="6223" xr:uid="{00000000-0005-0000-0000-000015180000}"/>
    <cellStyle name="t_Manager_PAO-CAF-RESOP_14_01_13 à 20h_Context_Context" xfId="6225" xr:uid="{00000000-0005-0000-0000-000016180000}"/>
    <cellStyle name="t_Manager_PAO-CAF-RESOP_14_01_13 à 20h_Country_Top_Adj" xfId="2934" xr:uid="{00000000-0005-0000-0000-000017180000}"/>
    <cellStyle name="t_Manager_PAO-CAF-RESOP_14_01_13 à 20h_Country_Top_Adj 2020" xfId="3565" xr:uid="{00000000-0005-0000-0000-000018180000}"/>
    <cellStyle name="t_Manager_PAO-CAF-RESOP_14_01_13 à 20h_Cut off 2020-2021" xfId="6226" xr:uid="{00000000-0005-0000-0000-000019180000}"/>
    <cellStyle name="t_Manager_PAO-CAF-RESOP_14_01_13 à 20h_Maquette PLT" xfId="3567" xr:uid="{00000000-0005-0000-0000-00001A180000}"/>
    <cellStyle name="t_Manager_PAO-CAF-RESOP_14_01_13 à 20h_Maquette PLT_Context" xfId="6227" xr:uid="{00000000-0005-0000-0000-00001B180000}"/>
    <cellStyle name="t_Manager_PAO-CAF-RESOP_14_01_13 à 20h_Output" xfId="3832" xr:uid="{00000000-0005-0000-0000-00001C180000}"/>
    <cellStyle name="t_Manager_PAO-CAF-RESOP_14_01_13 à 20h_Output_Context" xfId="6228" xr:uid="{00000000-0005-0000-0000-00001D180000}"/>
    <cellStyle name="t_Manager_PAO-CAF-RESOP_14_01_13 à 20h_PPA" xfId="3568" xr:uid="{00000000-0005-0000-0000-00001E180000}"/>
    <cellStyle name="t_Manager_PAO-CAF-RESOP_14_01_13 à 20h_PPA_Context" xfId="6229" xr:uid="{00000000-0005-0000-0000-00001F180000}"/>
    <cellStyle name="t_Manager_PAO-CAF-RESOP_14_01_13 à 20h_RESOP bef CICE&amp;PPA&amp;RepartHO" xfId="3569" xr:uid="{00000000-0005-0000-0000-000020180000}"/>
    <cellStyle name="t_Manager_PAO-CAF-RESOP_14_01_13 à 20h_RESOP bef CICE&amp;PPA&amp;RepartHO_Context" xfId="6230" xr:uid="{00000000-0005-0000-0000-000021180000}"/>
    <cellStyle name="t_Manager_PAO-CAF-RESOP_2014.02" xfId="2796" xr:uid="{00000000-0005-0000-0000-000022180000}"/>
    <cellStyle name="t_Manager_PAO-CAF-RESOP_2014.02_Bridge_Zone_Sud" xfId="2797" xr:uid="{00000000-0005-0000-0000-000023180000}"/>
    <cellStyle name="t_Manager_PAO-CAF-RESOP_2014.02_Bridge_Zone_Sud_Context" xfId="6232" xr:uid="{00000000-0005-0000-0000-000024180000}"/>
    <cellStyle name="t_Manager_PAO-CAF-RESOP_2014.02_Context" xfId="6231" xr:uid="{00000000-0005-0000-0000-000025180000}"/>
    <cellStyle name="t_Manager_PPA" xfId="3570" xr:uid="{00000000-0005-0000-0000-000026180000}"/>
    <cellStyle name="t_Manager_PPA_Context" xfId="6233" xr:uid="{00000000-0005-0000-0000-000027180000}"/>
    <cellStyle name="t_Manager_RESOP bef CICE&amp;PPA&amp;RepartHO" xfId="3571" xr:uid="{00000000-0005-0000-0000-000028180000}"/>
    <cellStyle name="t_Manager_RESOP bef CICE&amp;PPA&amp;RepartHO_Context" xfId="6234" xr:uid="{00000000-0005-0000-0000-000029180000}"/>
    <cellStyle name="t_Maquette PLT" xfId="3572" xr:uid="{00000000-0005-0000-0000-00002A180000}"/>
    <cellStyle name="t_Maquette PLT_Context" xfId="6235" xr:uid="{00000000-0005-0000-0000-00002B180000}"/>
    <cellStyle name="t_Output" xfId="3833" xr:uid="{00000000-0005-0000-0000-00002C180000}"/>
    <cellStyle name="t_Output_Context" xfId="6236" xr:uid="{00000000-0005-0000-0000-00002D180000}"/>
    <cellStyle name="t_PAO-CAF-RESOP_14_01_13 à 20h" xfId="432" xr:uid="{00000000-0005-0000-0000-00002E180000}"/>
    <cellStyle name="t_PAO-CAF-RESOP_14_01_13 à 20h_CAPEM BY COUNTRY" xfId="3574" xr:uid="{00000000-0005-0000-0000-00002F180000}"/>
    <cellStyle name="t_PAO-CAF-RESOP_14_01_13 à 20h_CAPEM BY COUNTRY_Context" xfId="6238" xr:uid="{00000000-0005-0000-0000-000030180000}"/>
    <cellStyle name="t_PAO-CAF-RESOP_14_01_13 à 20h_Context" xfId="3834" xr:uid="{00000000-0005-0000-0000-000031180000}"/>
    <cellStyle name="t_PAO-CAF-RESOP_14_01_13 à 20h_Context_1" xfId="6237" xr:uid="{00000000-0005-0000-0000-000032180000}"/>
    <cellStyle name="t_PAO-CAF-RESOP_14_01_13 à 20h_Context_Context" xfId="6239" xr:uid="{00000000-0005-0000-0000-000033180000}"/>
    <cellStyle name="t_PAO-CAF-RESOP_14_01_13 à 20h_Country_Top_Adj" xfId="2935" xr:uid="{00000000-0005-0000-0000-000034180000}"/>
    <cellStyle name="t_PAO-CAF-RESOP_14_01_13 à 20h_Country_Top_Adj 2020" xfId="3573" xr:uid="{00000000-0005-0000-0000-000035180000}"/>
    <cellStyle name="t_PAO-CAF-RESOP_14_01_13 à 20h_Cut off 2020-2021" xfId="6240" xr:uid="{00000000-0005-0000-0000-000036180000}"/>
    <cellStyle name="t_PAO-CAF-RESOP_14_01_13 à 20h_Maquette PLT" xfId="3575" xr:uid="{00000000-0005-0000-0000-000037180000}"/>
    <cellStyle name="t_PAO-CAF-RESOP_14_01_13 à 20h_Maquette PLT_Context" xfId="6241" xr:uid="{00000000-0005-0000-0000-000038180000}"/>
    <cellStyle name="t_PAO-CAF-RESOP_14_01_13 à 20h_Output" xfId="3835" xr:uid="{00000000-0005-0000-0000-000039180000}"/>
    <cellStyle name="t_PAO-CAF-RESOP_14_01_13 à 20h_Output_Context" xfId="6242" xr:uid="{00000000-0005-0000-0000-00003A180000}"/>
    <cellStyle name="t_PAO-CAF-RESOP_14_01_13 à 20h_PPA" xfId="3576" xr:uid="{00000000-0005-0000-0000-00003B180000}"/>
    <cellStyle name="t_PAO-CAF-RESOP_14_01_13 à 20h_PPA_Context" xfId="6243" xr:uid="{00000000-0005-0000-0000-00003C180000}"/>
    <cellStyle name="t_PAO-CAF-RESOP_14_01_13 à 20h_RESOP bef CICE&amp;PPA&amp;RepartHO" xfId="3577" xr:uid="{00000000-0005-0000-0000-00003D180000}"/>
    <cellStyle name="t_PAO-CAF-RESOP_14_01_13 à 20h_RESOP bef CICE&amp;PPA&amp;RepartHO_Context" xfId="6244" xr:uid="{00000000-0005-0000-0000-00003E180000}"/>
    <cellStyle name="t_PAO-CAF-RESOP_2014.02" xfId="2798" xr:uid="{00000000-0005-0000-0000-00003F180000}"/>
    <cellStyle name="t_PAO-CAF-RESOP_2014.02_Bridge_Zone_Sud" xfId="2799" xr:uid="{00000000-0005-0000-0000-000040180000}"/>
    <cellStyle name="t_PAO-CAF-RESOP_2014.02_Bridge_Zone_Sud_Context" xfId="6246" xr:uid="{00000000-0005-0000-0000-000041180000}"/>
    <cellStyle name="t_PAO-CAF-RESOP_2014.02_Context" xfId="6245" xr:uid="{00000000-0005-0000-0000-000042180000}"/>
    <cellStyle name="t_PPA" xfId="3578" xr:uid="{00000000-0005-0000-0000-000043180000}"/>
    <cellStyle name="t_PPA_Context" xfId="6247" xr:uid="{00000000-0005-0000-0000-000044180000}"/>
    <cellStyle name="t_RESOP bef CICE&amp;PPA&amp;RepartHO" xfId="3579" xr:uid="{00000000-0005-0000-0000-000045180000}"/>
    <cellStyle name="t_RESOP bef CICE&amp;PPA&amp;RepartHO_Context" xfId="6248" xr:uid="{00000000-0005-0000-0000-000046180000}"/>
    <cellStyle name="Text Level 1" xfId="433" xr:uid="{00000000-0005-0000-0000-000047180000}"/>
    <cellStyle name="Text Level 2" xfId="434" xr:uid="{00000000-0005-0000-0000-000048180000}"/>
    <cellStyle name="Text Level 3" xfId="435" xr:uid="{00000000-0005-0000-0000-000049180000}"/>
    <cellStyle name="Text Level 4" xfId="436" xr:uid="{00000000-0005-0000-0000-00004A180000}"/>
    <cellStyle name="Texte explicatif 2" xfId="2800" xr:uid="{00000000-0005-0000-0000-00004B180000}"/>
    <cellStyle name="Title" xfId="437" xr:uid="{00000000-0005-0000-0000-00004C180000}"/>
    <cellStyle name="Title 2" xfId="665" xr:uid="{00000000-0005-0000-0000-00004D180000}"/>
    <cellStyle name="Title 3" xfId="666" xr:uid="{00000000-0005-0000-0000-00004E180000}"/>
    <cellStyle name="Title 4" xfId="667" xr:uid="{00000000-0005-0000-0000-00004F180000}"/>
    <cellStyle name="Title 5" xfId="668" xr:uid="{00000000-0005-0000-0000-000050180000}"/>
    <cellStyle name="Title 6" xfId="669" xr:uid="{00000000-0005-0000-0000-000051180000}"/>
    <cellStyle name="Title_Context" xfId="6249" xr:uid="{00000000-0005-0000-0000-000052180000}"/>
    <cellStyle name="Titles" xfId="438" xr:uid="{00000000-0005-0000-0000-000053180000}"/>
    <cellStyle name="Titre 2" xfId="2801" xr:uid="{00000000-0005-0000-0000-000054180000}"/>
    <cellStyle name="Titre colonnes" xfId="670" xr:uid="{00000000-0005-0000-0000-000055180000}"/>
    <cellStyle name="Titre lignes" xfId="671" xr:uid="{00000000-0005-0000-0000-000056180000}"/>
    <cellStyle name="Titre 1 2" xfId="2802" xr:uid="{00000000-0005-0000-0000-000057180000}"/>
    <cellStyle name="Titre 2 2" xfId="2803" xr:uid="{00000000-0005-0000-0000-000058180000}"/>
    <cellStyle name="Titre 3 2" xfId="2804" xr:uid="{00000000-0005-0000-0000-000059180000}"/>
    <cellStyle name="Titre 4 2" xfId="2805" xr:uid="{00000000-0005-0000-0000-00005A180000}"/>
    <cellStyle name="Top_Double_Bottom" xfId="439" xr:uid="{00000000-0005-0000-0000-00005B180000}"/>
    <cellStyle name="Total 2" xfId="672" xr:uid="{00000000-0005-0000-0000-00005C180000}"/>
    <cellStyle name="Total 3" xfId="673" xr:uid="{00000000-0005-0000-0000-00005D180000}"/>
    <cellStyle name="Total 4" xfId="674" xr:uid="{00000000-0005-0000-0000-00005E180000}"/>
    <cellStyle name="Total 5" xfId="675" xr:uid="{00000000-0005-0000-0000-00005F180000}"/>
    <cellStyle name="Total 6" xfId="676" xr:uid="{00000000-0005-0000-0000-000060180000}"/>
    <cellStyle name="UNDERRUBRIK" xfId="440" xr:uid="{00000000-0005-0000-0000-000061180000}"/>
    <cellStyle name="Vérification 2" xfId="2806" xr:uid="{00000000-0005-0000-0000-000062180000}"/>
    <cellStyle name="Warning Text" xfId="441" xr:uid="{00000000-0005-0000-0000-000063180000}"/>
    <cellStyle name="Warning Text 2" xfId="677" xr:uid="{00000000-0005-0000-0000-000064180000}"/>
    <cellStyle name="Warning Text 3" xfId="678" xr:uid="{00000000-0005-0000-0000-000065180000}"/>
    <cellStyle name="Warning Text 4" xfId="679" xr:uid="{00000000-0005-0000-0000-000066180000}"/>
    <cellStyle name="Warning Text 5" xfId="680" xr:uid="{00000000-0005-0000-0000-000067180000}"/>
    <cellStyle name="Warning Text_Context" xfId="6250" xr:uid="{00000000-0005-0000-0000-000068180000}"/>
    <cellStyle name="Year" xfId="442" xr:uid="{00000000-0005-0000-0000-000069180000}"/>
    <cellStyle name="zoe" xfId="443" xr:uid="{00000000-0005-0000-0000-00006A180000}"/>
    <cellStyle name="常规_Sheet1_Sub-consolidation Scope 2008 12 SX432 Lanzhou" xfId="444" xr:uid="{00000000-0005-0000-0000-00006B180000}"/>
  </cellStyles>
  <dxfs count="5"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</dxfs>
  <tableStyles count="0" defaultTableStyle="TableStyleMedium2" defaultPivotStyle="PivotStyleLight16"/>
  <colors>
    <mruColors>
      <color rgb="FF3391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214313</xdr:colOff>
      <xdr:row>2</xdr:row>
      <xdr:rowOff>11906</xdr:rowOff>
    </xdr:from>
    <xdr:to>
      <xdr:col>1</xdr:col>
      <xdr:colOff>1615849</xdr:colOff>
      <xdr:row>34</xdr:row>
      <xdr:rowOff>11906</xdr:rowOff>
    </xdr:to>
    <xdr:sp macro="" textlink="">
      <xdr:nvSpPr>
        <xdr:cNvPr id="2" name="Flèche vers le ba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66713" y="764381"/>
          <a:ext cx="1401536" cy="11963400"/>
        </a:xfrm>
        <a:prstGeom prst="downArrow">
          <a:avLst>
            <a:gd name="adj1" fmla="val 50000"/>
            <a:gd name="adj2" fmla="val 35057"/>
          </a:avLst>
        </a:prstGeom>
        <a:gradFill flip="none" rotWithShape="1">
          <a:gsLst>
            <a:gs pos="0">
              <a:schemeClr val="lt1">
                <a:shade val="30000"/>
                <a:satMod val="115000"/>
              </a:schemeClr>
            </a:gs>
            <a:gs pos="50000">
              <a:schemeClr val="lt1">
                <a:shade val="67500"/>
                <a:satMod val="115000"/>
              </a:schemeClr>
            </a:gs>
            <a:gs pos="100000">
              <a:schemeClr val="lt1">
                <a:shade val="100000"/>
                <a:satMod val="115000"/>
              </a:schemeClr>
            </a:gs>
          </a:gsLst>
          <a:lin ang="162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594203</xdr:colOff>
      <xdr:row>2</xdr:row>
      <xdr:rowOff>122469</xdr:rowOff>
    </xdr:from>
    <xdr:to>
      <xdr:col>1</xdr:col>
      <xdr:colOff>1235960</xdr:colOff>
      <xdr:row>4</xdr:row>
      <xdr:rowOff>127642</xdr:rowOff>
    </xdr:to>
    <xdr:sp macro="" textlink="">
      <xdr:nvSpPr>
        <xdr:cNvPr id="3" name="Oval 1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gray">
        <a:xfrm>
          <a:off x="746603" y="874944"/>
          <a:ext cx="641757" cy="614773"/>
        </a:xfrm>
        <a:prstGeom prst="ellipse">
          <a:avLst/>
        </a:prstGeom>
        <a:solidFill>
          <a:srgbClr val="3391AA"/>
        </a:solidFill>
        <a:ln>
          <a:headEnd/>
          <a:tailEnd/>
        </a:ln>
        <a:effectLst>
          <a:outerShdw blurRad="50800" dist="889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0" tIns="0" rIns="0" bIns="0" anchor="ctr"/>
        <a:lstStyle>
          <a:defPPr>
            <a:defRPr lang="fr-FR"/>
          </a:defPPr>
          <a:lvl1pPr algn="r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92125" indent="-34925" algn="r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85838" indent="-71438" algn="r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479550" indent="-107950" algn="r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973263" indent="-144463" algn="r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2800" b="1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1</xdr:col>
      <xdr:colOff>594203</xdr:colOff>
      <xdr:row>26</xdr:row>
      <xdr:rowOff>94571</xdr:rowOff>
    </xdr:from>
    <xdr:to>
      <xdr:col>1</xdr:col>
      <xdr:colOff>1235960</xdr:colOff>
      <xdr:row>28</xdr:row>
      <xdr:rowOff>99745</xdr:rowOff>
    </xdr:to>
    <xdr:sp macro="" textlink="">
      <xdr:nvSpPr>
        <xdr:cNvPr id="4" name="Oval 1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gray">
        <a:xfrm>
          <a:off x="746603" y="5419046"/>
          <a:ext cx="641757" cy="614774"/>
        </a:xfrm>
        <a:prstGeom prst="ellipse">
          <a:avLst/>
        </a:prstGeom>
        <a:solidFill>
          <a:srgbClr val="3391AA"/>
        </a:solidFill>
        <a:ln>
          <a:headEnd/>
          <a:tailEnd/>
        </a:ln>
        <a:effectLst>
          <a:outerShdw blurRad="50800" dist="889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0" tIns="0" rIns="0" bIns="0" anchor="ctr"/>
        <a:lstStyle>
          <a:defPPr>
            <a:defRPr lang="fr-FR"/>
          </a:defPPr>
          <a:lvl1pPr algn="r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92125" indent="-34925" algn="r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85838" indent="-71438" algn="r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479550" indent="-107950" algn="r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973263" indent="-144463" algn="r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2800" b="1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4</xdr:col>
      <xdr:colOff>27214</xdr:colOff>
      <xdr:row>28</xdr:row>
      <xdr:rowOff>136072</xdr:rowOff>
    </xdr:from>
    <xdr:to>
      <xdr:col>4</xdr:col>
      <xdr:colOff>1703614</xdr:colOff>
      <xdr:row>31</xdr:row>
      <xdr:rowOff>80282</xdr:rowOff>
    </xdr:to>
    <xdr:sp macro="[0]!MAJ" textlink="">
      <xdr:nvSpPr>
        <xdr:cNvPr id="8" name="Chevro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830535" y="6653893"/>
          <a:ext cx="1676400" cy="638175"/>
        </a:xfrm>
        <a:prstGeom prst="chevron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bg1"/>
              </a:solidFill>
            </a:rPr>
            <a:t>file update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539750</xdr:colOff>
      <xdr:row>2</xdr:row>
      <xdr:rowOff>31750</xdr:rowOff>
    </xdr:from>
    <xdr:to>
      <xdr:col>29</xdr:col>
      <xdr:colOff>128894</xdr:colOff>
      <xdr:row>48</xdr:row>
      <xdr:rowOff>130143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50500" y="486833"/>
          <a:ext cx="10257144" cy="87238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519340</xdr:colOff>
      <xdr:row>5</xdr:row>
      <xdr:rowOff>179160</xdr:rowOff>
    </xdr:from>
    <xdr:to>
      <xdr:col>6</xdr:col>
      <xdr:colOff>430847</xdr:colOff>
      <xdr:row>9</xdr:row>
      <xdr:rowOff>34654</xdr:rowOff>
    </xdr:to>
    <xdr:sp macro="" textlink="">
      <xdr:nvSpPr>
        <xdr:cNvPr id="2" name="Oval 1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gray">
        <a:xfrm>
          <a:off x="8463190" y="1131660"/>
          <a:ext cx="759232" cy="636544"/>
        </a:xfrm>
        <a:prstGeom prst="ellipse">
          <a:avLst/>
        </a:prstGeom>
        <a:solidFill>
          <a:srgbClr val="FF0000"/>
        </a:solidFill>
        <a:ln>
          <a:headEnd/>
          <a:tailEnd/>
        </a:ln>
        <a:effectLst>
          <a:outerShdw blurRad="50800" dist="889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0" tIns="0" rIns="0" bIns="0" anchor="ctr"/>
        <a:lstStyle>
          <a:defPPr>
            <a:defRPr lang="fr-FR"/>
          </a:defPPr>
          <a:lvl1pPr algn="r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92125" indent="-34925" algn="r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85838" indent="-71438" algn="r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479550" indent="-107950" algn="r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973263" indent="-144463" algn="r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2800" b="1">
              <a:solidFill>
                <a:schemeClr val="bg1"/>
              </a:solidFill>
            </a:rPr>
            <a:t>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519340</xdr:colOff>
      <xdr:row>5</xdr:row>
      <xdr:rowOff>179160</xdr:rowOff>
    </xdr:from>
    <xdr:to>
      <xdr:col>6</xdr:col>
      <xdr:colOff>430847</xdr:colOff>
      <xdr:row>9</xdr:row>
      <xdr:rowOff>34654</xdr:rowOff>
    </xdr:to>
    <xdr:sp macro="" textlink="">
      <xdr:nvSpPr>
        <xdr:cNvPr id="2" name="Oval 1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gray">
        <a:xfrm>
          <a:off x="8258175" y="1179285"/>
          <a:ext cx="0" cy="646069"/>
        </a:xfrm>
        <a:prstGeom prst="ellipse">
          <a:avLst/>
        </a:prstGeom>
        <a:solidFill>
          <a:srgbClr val="FF0000"/>
        </a:solidFill>
        <a:ln>
          <a:headEnd/>
          <a:tailEnd/>
        </a:ln>
        <a:effectLst>
          <a:outerShdw blurRad="50800" dist="889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0" tIns="0" rIns="0" bIns="0" anchor="ctr"/>
        <a:lstStyle>
          <a:defPPr>
            <a:defRPr lang="fr-FR"/>
          </a:defPPr>
          <a:lvl1pPr algn="r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92125" indent="-34925" algn="r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85838" indent="-71438" algn="r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479550" indent="-107950" algn="r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973263" indent="-144463" algn="r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2800" b="1">
              <a:solidFill>
                <a:schemeClr val="bg1"/>
              </a:solidFill>
            </a:rPr>
            <a:t>1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519340</xdr:colOff>
      <xdr:row>5</xdr:row>
      <xdr:rowOff>179160</xdr:rowOff>
    </xdr:from>
    <xdr:to>
      <xdr:col>6</xdr:col>
      <xdr:colOff>430847</xdr:colOff>
      <xdr:row>9</xdr:row>
      <xdr:rowOff>34654</xdr:rowOff>
    </xdr:to>
    <xdr:sp macro="" textlink="">
      <xdr:nvSpPr>
        <xdr:cNvPr id="3" name="Oval 1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Arrowheads="1"/>
        </xdr:cNvSpPr>
      </xdr:nvSpPr>
      <xdr:spPr bwMode="gray">
        <a:xfrm>
          <a:off x="9822090" y="560160"/>
          <a:ext cx="641757" cy="649244"/>
        </a:xfrm>
        <a:prstGeom prst="ellipse">
          <a:avLst/>
        </a:prstGeom>
        <a:solidFill>
          <a:srgbClr val="FF0000"/>
        </a:solidFill>
        <a:ln>
          <a:headEnd/>
          <a:tailEnd/>
        </a:ln>
        <a:effectLst>
          <a:outerShdw blurRad="50800" dist="889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lIns="0" tIns="0" rIns="0" bIns="0" anchor="ctr"/>
        <a:lstStyle>
          <a:defPPr>
            <a:defRPr lang="fr-FR"/>
          </a:defPPr>
          <a:lvl1pPr algn="r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92125" indent="-34925" algn="r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85838" indent="-71438" algn="r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479550" indent="-107950" algn="r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973263" indent="-144463" algn="r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2800" b="1">
              <a:solidFill>
                <a:schemeClr val="bg1"/>
              </a:solidFill>
            </a:rPr>
            <a:t>1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533400</xdr:colOff>
      <xdr:row>11</xdr:row>
      <xdr:rowOff>76201</xdr:rowOff>
    </xdr:from>
    <xdr:to>
      <xdr:col>18</xdr:col>
      <xdr:colOff>627005</xdr:colOff>
      <xdr:row>14</xdr:row>
      <xdr:rowOff>81116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8100" y="2276476"/>
          <a:ext cx="6951605" cy="576415"/>
        </a:xfrm>
        <a:prstGeom prst="rect">
          <a:avLst/>
        </a:prstGeom>
      </xdr:spPr>
    </xdr:pic>
    <xdr:clientData/>
  </xdr:twoCellAnchor>
  <xdr:twoCellAnchor editAs="oneCell">
    <xdr:from>
      <xdr:col>11</xdr:col>
      <xdr:colOff>117832</xdr:colOff>
      <xdr:row>16</xdr:row>
      <xdr:rowOff>104775</xdr:rowOff>
    </xdr:from>
    <xdr:to>
      <xdr:col>20</xdr:col>
      <xdr:colOff>502828</xdr:colOff>
      <xdr:row>43</xdr:row>
      <xdr:rowOff>67514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6532" y="3257550"/>
          <a:ext cx="7242996" cy="5153864"/>
        </a:xfrm>
        <a:prstGeom prst="rect">
          <a:avLst/>
        </a:prstGeom>
      </xdr:spPr>
    </xdr:pic>
    <xdr:clientData/>
  </xdr:twoCellAnchor>
  <xdr:twoCellAnchor editAs="oneCell">
    <xdr:from>
      <xdr:col>9</xdr:col>
      <xdr:colOff>238125</xdr:colOff>
      <xdr:row>23</xdr:row>
      <xdr:rowOff>53974</xdr:rowOff>
    </xdr:from>
    <xdr:to>
      <xdr:col>15</xdr:col>
      <xdr:colOff>313454</xdr:colOff>
      <xdr:row>30</xdr:row>
      <xdr:rowOff>28325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792825" y="4568824"/>
          <a:ext cx="4647329" cy="132690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damienmartin\My%20Documents\Planning%20Archiv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es%20documents\Central%20Europe\Germany%20Tenders%202007\S-Bahn%20Bremen%202007\Businessplan%20Rail%20tender%20Bremen%20Base%20Case%20261120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ma-fs1\VOL2\Fas\FC30%20(Corp.%20Finance)\Clients%202001\Serie%2082000%202001\82684%20CF%20Projet%20Wesco\Other%20684\Projections\Wesco\EF%20juin%202001%2001-7-20%20160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ning Archives"/>
      <sheetName val="#REF"/>
      <sheetName val="CSCCincSKR"/>
      <sheetName val="Proforma"/>
      <sheetName val="Mai 2003"/>
      <sheetName val="Avril 2003"/>
      <sheetName val="Mars 2003"/>
      <sheetName val="Février 2003"/>
      <sheetName val="Janvier 2003"/>
      <sheetName val="Décembre 2002"/>
      <sheetName val="Novembre 2002"/>
      <sheetName val="Octobre 2002"/>
      <sheetName val="septembre 2002"/>
      <sheetName val="Aout 2002"/>
      <sheetName val="Juillet 2002"/>
      <sheetName val="Juin 2002"/>
      <sheetName val="Mai 2002"/>
      <sheetName val="Avril 2002"/>
      <sheetName val="Mars 2002"/>
      <sheetName val="Février 2002"/>
      <sheetName val="Janvier 2002"/>
      <sheetName val="Décembre 2001"/>
      <sheetName val="Novembre 2001"/>
      <sheetName val="Octobre 2001"/>
      <sheetName val="septembre 2001"/>
      <sheetName val="Aout"/>
      <sheetName val="Juillet"/>
      <sheetName val="Juin"/>
      <sheetName val="Mai"/>
      <sheetName val="Avril"/>
      <sheetName val="Mars"/>
      <sheetName val="février"/>
      <sheetName val="Janvier"/>
      <sheetName val="Décembre"/>
      <sheetName val="Novembre"/>
      <sheetName val="Octobr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T"/>
      <sheetName val="Accounting Ratios T"/>
      <sheetName val="Financial Ratios T"/>
      <sheetName val="DCF valuation T"/>
      <sheetName val="Target Financial Statements"/>
      <sheetName val="ASSETS"/>
      <sheetName val="Assumptions"/>
      <sheetName val="Worksheet"/>
      <sheetName val="Worksheet "/>
      <sheetName val="Worksheet cont"/>
      <sheetName val="TFS %"/>
    </sheetNames>
    <sheetDataSet>
      <sheetData sheetId="0"/>
      <sheetData sheetId="1"/>
      <sheetData sheetId="2" refreshError="1"/>
      <sheetData sheetId="3" refreshError="1"/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solide"/>
      <sheetName val="Aut Orleans"/>
      <sheetName val="Cesam"/>
      <sheetName val="Dupont"/>
      <sheetName val="Groupe"/>
      <sheetName val="Gavc"/>
      <sheetName val="EF-CONSOL"/>
      <sheetName val="EF-OE"/>
      <sheetName val="EF-CM"/>
      <sheetName val="EF-DC"/>
      <sheetName val="EF-GO"/>
      <sheetName val="EF-VC"/>
      <sheetName val="DETTES"/>
      <sheetName val="STATS"/>
      <sheetName val="IMMOBIL"/>
      <sheetName val="VEHICULES"/>
      <sheetName val="Couverture"/>
      <sheetName val="Tableau d'amortissement"/>
      <sheetName val="Aut_Orleans"/>
      <sheetName val="Aut_Orleans2"/>
      <sheetName val="Aut_Orleans1"/>
      <sheetName val="Aut_Orleans3"/>
      <sheetName val="Tableau_d'amortissement"/>
      <sheetName val="Data"/>
      <sheetName val="PMT"/>
      <sheetName val="Table"/>
      <sheetName val="Y1_Proforma_analysis"/>
      <sheetName val="AP02"/>
      <sheetName val="AP05"/>
      <sheetName val="AP07"/>
      <sheetName val="AP09"/>
      <sheetName val="AP10"/>
      <sheetName val="AP11"/>
      <sheetName val="AP12"/>
      <sheetName val="A1_Scenarios_Controls"/>
      <sheetName val="AP03"/>
      <sheetName val="Keolis_Opco_Consol"/>
      <sheetName val="Budget_2011"/>
      <sheetName val="Log"/>
      <sheetName val="Sheet3"/>
      <sheetName val="User_guide"/>
      <sheetName val="Sheet2"/>
      <sheetName val="Cover"/>
      <sheetName val="B1_General_Inputs"/>
      <sheetName val="E1_Output_Proforma"/>
      <sheetName val="F1_FS_Inputs"/>
      <sheetName val="Front_Page"/>
      <sheetName val="Aut_Orleans4"/>
      <sheetName val="Aut_Orleans5"/>
      <sheetName val="Aut_Orleans6"/>
      <sheetName val="Aut_Orleans7"/>
      <sheetName val="Aut_Orleans8"/>
      <sheetName val="Aut_Orleans10"/>
      <sheetName val="Aut_Orleans9"/>
      <sheetName val="Aut_Orleans11"/>
      <sheetName val="Customer List"/>
      <sheetName val="List"/>
      <sheetName val="Bridge EBIT vs. N-1 "/>
      <sheetName val="Bridge EBIT vs. Budget "/>
      <sheetName val="Aut_Orleans12"/>
      <sheetName val="Customer_List"/>
      <sheetName val="Tableau_d'amortissement1"/>
      <sheetName val="Aut_Orleans13"/>
      <sheetName val="Customer_List1"/>
      <sheetName val="Bridge_EBIT_vs__N-1_"/>
      <sheetName val="Bridge_EBIT_vs__Budget_"/>
      <sheetName val="Grunddaten"/>
      <sheetName val="OthOpex"/>
      <sheetName val="1_JES1"/>
      <sheetName val="2OLD"/>
      <sheetName val="3_NM"/>
      <sheetName val="4_RY"/>
      <sheetName val="5_TR"/>
      <sheetName val="6_KD"/>
      <sheetName val="7_HR"/>
      <sheetName val="8_JI"/>
      <sheetName val="Dropdown"/>
      <sheetName val="2008"/>
      <sheetName val="HULPSHEET ALGEMEEN"/>
      <sheetName val="Feuil1"/>
      <sheetName val="Feuil2"/>
      <sheetName val="Feuil3"/>
      <sheetName val="Aut_Orleans14"/>
      <sheetName val="Tableau_d'amortissement2"/>
      <sheetName val="Customer_List2"/>
      <sheetName val="Bridge_EBIT_vs__N-1_1"/>
      <sheetName val="Bridge_EBIT_vs__Budget_1"/>
      <sheetName val="HULPSHEET_ALGEMEEN"/>
      <sheetName val="Aut_Orleans15"/>
      <sheetName val="Tableau_d'amortissement3"/>
      <sheetName val="Customer_List3"/>
      <sheetName val="Bridge_EBIT_vs__N-1_2"/>
      <sheetName val="Bridge_EBIT_vs__Budget_2"/>
      <sheetName val="HULPSHEET_ALGEMEEN1"/>
      <sheetName val="Sauvegarde BASE 2021"/>
      <sheetName val="Analyse"/>
      <sheetName val="BASE 2021 "/>
      <sheetName val="TCD"/>
      <sheetName val="Synthèses 2021"/>
      <sheetName val="UO"/>
      <sheetName val="Param"/>
      <sheetName val="1,Arbitrage détails BI"/>
      <sheetName val="2.Efforts d'adaptation  BI"/>
      <sheetName val="3.Performance opérationnelle BI"/>
      <sheetName val="5- Plan de perfomance"/>
      <sheetName val="paramètres généraux"/>
      <sheetName val="types de vh"/>
      <sheetName val="declaration vh"/>
      <sheetName val="etat du parc vh"/>
      <sheetName val="types eq tlb"/>
      <sheetName val="decla eq tlb"/>
      <sheetName val="etat eq tlb"/>
      <sheetName val="types eq saeiv"/>
      <sheetName val="decla eq saeiv"/>
      <sheetName val="etat eq saeiv"/>
      <sheetName val="types eq video"/>
      <sheetName val="decla eq video"/>
      <sheetName val="etat eq video"/>
      <sheetName val="decla elt fixes"/>
      <sheetName val="etat elt fixes"/>
      <sheetName val="ger"/>
      <sheetName val="frais generaux"/>
      <sheetName val="production"/>
      <sheetName val="sous-traitance"/>
      <sheetName val="autres recettes"/>
      <sheetName val="couts"/>
      <sheetName val="recettes"/>
      <sheetName val="cout marginal"/>
      <sheetName val="synthese km"/>
      <sheetName val="synthese uo"/>
      <sheetName val="synthese calendrier"/>
      <sheetName val="synthese traf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 refreshError="1"/>
      <sheetData sheetId="50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gradFill flip="none" rotWithShape="1">
          <a:gsLst>
            <a:gs pos="0">
              <a:schemeClr val="lt1">
                <a:shade val="30000"/>
                <a:satMod val="115000"/>
              </a:schemeClr>
            </a:gs>
            <a:gs pos="50000">
              <a:schemeClr val="lt1">
                <a:shade val="67500"/>
                <a:satMod val="115000"/>
              </a:schemeClr>
            </a:gs>
            <a:gs pos="100000">
              <a:schemeClr val="lt1">
                <a:shade val="100000"/>
                <a:satMod val="115000"/>
              </a:schemeClr>
            </a:gs>
          </a:gsLst>
          <a:lin ang="162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a:spPr>
      <a:bodyPr vertOverflow="clip" rtlCol="0" anchor="ctr"/>
      <a:lstStyle>
        <a:defPPr marL="0" indent="0" algn="ctr">
          <a:defRPr sz="1100">
            <a:solidFill>
              <a:schemeClr val="dk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6">
    <pageSetUpPr fitToPage="1"/>
  </sheetPr>
  <dimension ref="A1:AQ1361"/>
  <sheetViews>
    <sheetView showGridLines="0" tabSelected="1" zoomScale="70" zoomScaleNormal="70" workbookViewId="0"/>
  </sheetViews>
  <sheetFormatPr baseColWidth="10" defaultColWidth="11.41015625" defaultRowHeight="18" customHeight="1" outlineLevelCol="1"/>
  <cols>
    <col min="1" max="1" width="2.3515625" style="7" customWidth="1"/>
    <col min="2" max="2" width="24.3515625" style="7" customWidth="1"/>
    <col min="3" max="3" width="31.64453125" style="9" customWidth="1"/>
    <col min="4" max="4" width="13.87890625" style="9" customWidth="1"/>
    <col min="5" max="5" width="30.52734375" style="9" bestFit="1" customWidth="1"/>
    <col min="6" max="6" width="6.64453125" style="9" customWidth="1"/>
    <col min="7" max="14" width="13.41015625" style="9" customWidth="1"/>
    <col min="15" max="19" width="11.52734375" style="9" bestFit="1" customWidth="1"/>
    <col min="20" max="33" width="11.41015625" style="9"/>
    <col min="34" max="41" width="0" style="363" hidden="1" customWidth="1" outlineLevel="1"/>
    <col min="42" max="42" width="0" style="9" hidden="1" customWidth="1" outlineLevel="1"/>
    <col min="43" max="43" width="11.41015625" style="9" collapsed="1"/>
    <col min="44" max="16384" width="11.41015625" style="9"/>
  </cols>
  <sheetData>
    <row r="1" spans="1:41" s="2" customFormat="1" ht="59.25" customHeight="1">
      <c r="A1" s="1"/>
      <c r="B1" s="390" t="s">
        <v>2</v>
      </c>
      <c r="C1" s="390"/>
      <c r="D1" s="390"/>
      <c r="E1" s="390"/>
      <c r="F1" s="390"/>
      <c r="G1" s="390"/>
      <c r="H1" s="390"/>
      <c r="I1" s="390"/>
      <c r="AH1" s="363"/>
      <c r="AI1" s="363"/>
      <c r="AJ1" s="363"/>
      <c r="AK1" s="363"/>
      <c r="AL1" s="363"/>
      <c r="AM1" s="363"/>
      <c r="AN1" s="363"/>
      <c r="AO1" s="363"/>
    </row>
    <row r="2" spans="1:41" s="2" customFormat="1" ht="59.25" customHeight="1">
      <c r="A2" s="1"/>
      <c r="B2" s="289">
        <v>44630.377806944445</v>
      </c>
      <c r="C2" s="285"/>
      <c r="D2" s="290">
        <f ca="1">NOW()</f>
        <v>45524.698271296293</v>
      </c>
      <c r="E2" s="285"/>
      <c r="F2" s="285"/>
      <c r="G2" s="285"/>
      <c r="H2" s="285"/>
      <c r="I2" s="285"/>
      <c r="AH2" s="363"/>
      <c r="AI2" s="363"/>
      <c r="AJ2" s="363"/>
      <c r="AK2" s="363"/>
      <c r="AL2" s="363"/>
      <c r="AM2" s="363"/>
      <c r="AN2" s="363"/>
      <c r="AO2" s="363"/>
    </row>
    <row r="4" spans="1:41" s="5" customFormat="1" ht="30" customHeight="1">
      <c r="A4" s="3"/>
      <c r="B4" s="3"/>
      <c r="C4" s="232" t="s">
        <v>16</v>
      </c>
      <c r="D4" s="4"/>
      <c r="F4" s="4"/>
      <c r="G4" s="4"/>
      <c r="H4" s="4"/>
      <c r="I4" s="4"/>
      <c r="J4" s="4"/>
      <c r="AH4" s="363"/>
      <c r="AI4" s="363"/>
      <c r="AJ4" s="363"/>
      <c r="AK4" s="363"/>
      <c r="AL4" s="363"/>
      <c r="AM4" s="363"/>
      <c r="AN4" s="363"/>
      <c r="AO4" s="363"/>
    </row>
    <row r="5" spans="1:41" s="6" customFormat="1" ht="18" customHeight="1">
      <c r="AH5" s="363"/>
      <c r="AI5" s="363"/>
      <c r="AJ5" s="363"/>
      <c r="AK5" s="363"/>
      <c r="AL5" s="363"/>
      <c r="AM5" s="363"/>
      <c r="AN5" s="363"/>
      <c r="AO5" s="363"/>
    </row>
    <row r="6" spans="1:41" ht="23.25" customHeight="1">
      <c r="C6" s="19" t="s">
        <v>0</v>
      </c>
      <c r="E6" s="233" t="s">
        <v>3</v>
      </c>
    </row>
    <row r="7" spans="1:41" ht="8.1" customHeight="1">
      <c r="C7" s="19"/>
      <c r="E7" s="10"/>
      <c r="J7" s="19"/>
    </row>
    <row r="8" spans="1:41" ht="23.25" customHeight="1">
      <c r="C8" s="19" t="s">
        <v>1</v>
      </c>
      <c r="E8" s="233" t="str">
        <f ca="1">_xll.SUBNM("tango_core_model:Activity","","Tot_act")</f>
        <v>RECALC_0_123_</v>
      </c>
    </row>
    <row r="9" spans="1:41" ht="8.1" customHeight="1">
      <c r="C9" s="19"/>
      <c r="E9" s="10"/>
    </row>
    <row r="10" spans="1:41" ht="23.25" customHeight="1">
      <c r="C10" s="19" t="s">
        <v>13</v>
      </c>
      <c r="E10" s="233" t="str">
        <f ca="1">_xll.SUBNM("tango_core_model:Currency","","MEUR")</f>
        <v>RECALC_0_10_</v>
      </c>
      <c r="AH10" s="369" t="s">
        <v>1777</v>
      </c>
    </row>
    <row r="11" spans="1:41" ht="8.1" customHeight="1">
      <c r="C11" s="19"/>
      <c r="E11" s="10"/>
    </row>
    <row r="12" spans="1:41" ht="23.25" customHeight="1">
      <c r="C12" s="19" t="s">
        <v>12</v>
      </c>
      <c r="E12" s="233" t="str">
        <f ca="1">_xll.SUBNM("tango_core_model:LTP_Components","","TOT_LTP")</f>
        <v>RECALC_0_4_</v>
      </c>
      <c r="J12" s="391" t="s">
        <v>14</v>
      </c>
      <c r="K12" s="391"/>
      <c r="L12" s="391"/>
      <c r="M12" s="391"/>
      <c r="N12" s="391"/>
      <c r="O12" s="391"/>
      <c r="P12" s="391"/>
      <c r="Q12" s="391"/>
    </row>
    <row r="13" spans="1:41" ht="8.1" customHeight="1">
      <c r="C13" s="19"/>
      <c r="E13" s="10"/>
    </row>
    <row r="14" spans="1:41" ht="23.25" customHeight="1">
      <c r="C14" s="19" t="s">
        <v>15</v>
      </c>
      <c r="E14" s="233" t="s">
        <v>126</v>
      </c>
      <c r="J14" s="17" t="s">
        <v>4</v>
      </c>
      <c r="K14" s="17" t="s">
        <v>5</v>
      </c>
      <c r="L14" s="17" t="s">
        <v>6</v>
      </c>
      <c r="M14" s="17" t="s">
        <v>7</v>
      </c>
      <c r="N14" s="17" t="s">
        <v>8</v>
      </c>
      <c r="O14" s="17" t="s">
        <v>9</v>
      </c>
      <c r="P14" s="17" t="s">
        <v>10</v>
      </c>
      <c r="Q14" s="17" t="s">
        <v>11</v>
      </c>
    </row>
    <row r="15" spans="1:41" ht="8.1" customHeight="1">
      <c r="C15" s="19"/>
      <c r="E15" s="11"/>
    </row>
    <row r="16" spans="1:41" ht="8.1" customHeight="1">
      <c r="C16" s="19"/>
      <c r="E16" s="11"/>
      <c r="AH16" s="363" t="s">
        <v>371</v>
      </c>
      <c r="AK16" s="363" t="s">
        <v>372</v>
      </c>
      <c r="AN16" s="363" t="s">
        <v>373</v>
      </c>
    </row>
    <row r="17" spans="1:41" s="16" customFormat="1" ht="22.5" customHeight="1">
      <c r="A17" s="15"/>
      <c r="B17" s="15"/>
      <c r="G17" s="19" t="s">
        <v>21</v>
      </c>
      <c r="J17" s="286" t="e">
        <f ca="1">n-1</f>
        <v>#VALUE!</v>
      </c>
      <c r="K17" s="286" t="str">
        <f ca="1">MID(E19,5,4)</f>
        <v>LC_0</v>
      </c>
      <c r="L17" s="286" t="e">
        <f ca="1">n+1</f>
        <v>#VALUE!</v>
      </c>
      <c r="M17" s="286" t="e">
        <f ca="1">n+2</f>
        <v>#VALUE!</v>
      </c>
      <c r="N17" s="286" t="e">
        <f ca="1">n+3</f>
        <v>#VALUE!</v>
      </c>
      <c r="O17" s="286" t="e">
        <f ca="1">n+4</f>
        <v>#VALUE!</v>
      </c>
      <c r="P17" s="286" t="e">
        <f ca="1">n+5</f>
        <v>#VALUE!</v>
      </c>
      <c r="Q17" s="286" t="e">
        <f ca="1">n+6</f>
        <v>#VALUE!</v>
      </c>
      <c r="AH17" s="363" t="s">
        <v>374</v>
      </c>
      <c r="AI17" s="363"/>
      <c r="AJ17" s="363"/>
      <c r="AK17" s="363" t="s">
        <v>375</v>
      </c>
      <c r="AL17" s="363"/>
      <c r="AM17" s="363"/>
      <c r="AN17" s="363" t="s">
        <v>376</v>
      </c>
      <c r="AO17" s="363"/>
    </row>
    <row r="18" spans="1:41" ht="18" customHeight="1">
      <c r="C18" s="19"/>
      <c r="D18" s="18"/>
      <c r="E18" s="12"/>
      <c r="J18" s="286" t="e">
        <f t="shared" ref="J18:Q18" ca="1" si="0">"f_year_"&amp;J17</f>
        <v>#VALUE!</v>
      </c>
      <c r="K18" s="286" t="str">
        <f t="shared" ca="1" si="0"/>
        <v>f_year_LC_0</v>
      </c>
      <c r="L18" s="286" t="e">
        <f t="shared" ca="1" si="0"/>
        <v>#VALUE!</v>
      </c>
      <c r="M18" s="286" t="e">
        <f t="shared" ca="1" si="0"/>
        <v>#VALUE!</v>
      </c>
      <c r="N18" s="286" t="e">
        <f t="shared" ca="1" si="0"/>
        <v>#VALUE!</v>
      </c>
      <c r="O18" s="286" t="e">
        <f t="shared" ca="1" si="0"/>
        <v>#VALUE!</v>
      </c>
      <c r="P18" s="286" t="e">
        <f t="shared" ca="1" si="0"/>
        <v>#VALUE!</v>
      </c>
      <c r="Q18" s="286" t="e">
        <f t="shared" ca="1" si="0"/>
        <v>#VALUE!</v>
      </c>
      <c r="AH18" s="363" t="s">
        <v>377</v>
      </c>
      <c r="AK18" s="363" t="s">
        <v>378</v>
      </c>
      <c r="AN18" s="363" t="s">
        <v>379</v>
      </c>
    </row>
    <row r="19" spans="1:41" ht="23.25" customHeight="1">
      <c r="C19" s="288" t="s">
        <v>18</v>
      </c>
      <c r="E19" s="233" t="str">
        <f ca="1">_xll.SUBNM("tango_core_model:Phase","LTP_Current","LTP_2021_V8")</f>
        <v>RECALC_0_15_</v>
      </c>
      <c r="H19" s="287" t="s">
        <v>300</v>
      </c>
      <c r="J19" s="17" t="e">
        <f ca="1">_xll.DBRW("tango_core_model:TC_LTP_Version_Annee_Ouverture",Current_LTP,J$18,"STR_VAR1")</f>
        <v>#VALUE!</v>
      </c>
      <c r="K19" s="17" t="str">
        <f ca="1">_xll.DBRW("tango_core_model:TC_LTP_Version_Annee_Ouverture",Current_LTP,K$18,"STR_VAR1")</f>
        <v>RECALC_1_332_</v>
      </c>
      <c r="L19" s="17" t="e">
        <f ca="1">_xll.DBRW("tango_core_model:TC_LTP_Version_Annee_Ouverture",Current_LTP,L$18,"STR_VAR1")</f>
        <v>#VALUE!</v>
      </c>
      <c r="M19" s="17" t="e">
        <f ca="1">_xll.DBRW("tango_core_model:TC_LTP_Version_Annee_Ouverture",Current_LTP,M$18,"STR_VAR1")</f>
        <v>#VALUE!</v>
      </c>
      <c r="N19" s="17" t="e">
        <f ca="1">_xll.DBRW("tango_core_model:TC_LTP_Version_Annee_Ouverture",Current_LTP,N$18,"STR_VAR1")</f>
        <v>#VALUE!</v>
      </c>
      <c r="O19" s="17" t="e">
        <f ca="1">_xll.DBRW("tango_core_model:TC_LTP_Version_Annee_Ouverture",Current_LTP,O$18,"STR_VAR1")</f>
        <v>#VALUE!</v>
      </c>
      <c r="P19" s="17" t="e">
        <f ca="1">_xll.DBRW("tango_core_model:TC_LTP_Version_Annee_Ouverture",Current_LTP,P$18,"STR_VAR1")</f>
        <v>#VALUE!</v>
      </c>
      <c r="Q19" s="17" t="e">
        <f ca="1">_xll.DBRW("tango_core_model:TC_LTP_Version_Annee_Ouverture",Current_LTP,Q$18,"STR_VAR1")</f>
        <v>#VALUE!</v>
      </c>
      <c r="AH19" s="363" t="s">
        <v>380</v>
      </c>
      <c r="AK19" s="363" t="s">
        <v>381</v>
      </c>
      <c r="AN19" s="363" t="s">
        <v>382</v>
      </c>
    </row>
    <row r="20" spans="1:41" ht="8.25" customHeight="1">
      <c r="C20" s="288"/>
      <c r="D20" s="18"/>
      <c r="AH20" s="363" t="s">
        <v>383</v>
      </c>
      <c r="AK20" s="363" t="s">
        <v>384</v>
      </c>
      <c r="AN20" s="363" t="s">
        <v>385</v>
      </c>
    </row>
    <row r="21" spans="1:41" ht="18" customHeight="1">
      <c r="C21" s="288" t="s">
        <v>304</v>
      </c>
      <c r="D21" s="18"/>
      <c r="E21" s="233" t="str">
        <f ca="1">IF(MID(E19,5,4)&gt;"2020","W_APP","W_NO_APP")</f>
        <v>W_APP</v>
      </c>
      <c r="AH21" s="363" t="s">
        <v>386</v>
      </c>
      <c r="AK21" s="363" t="s">
        <v>387</v>
      </c>
      <c r="AN21" s="363" t="s">
        <v>388</v>
      </c>
    </row>
    <row r="22" spans="1:41" ht="18" customHeight="1">
      <c r="C22" s="19"/>
      <c r="D22" s="18"/>
      <c r="F22" s="8"/>
      <c r="AH22" s="363" t="s">
        <v>389</v>
      </c>
      <c r="AK22" s="363" t="s">
        <v>390</v>
      </c>
      <c r="AN22" s="363" t="s">
        <v>391</v>
      </c>
    </row>
    <row r="23" spans="1:41" ht="18" customHeight="1">
      <c r="A23" s="9"/>
      <c r="B23" s="9"/>
      <c r="C23" s="19" t="s">
        <v>19</v>
      </c>
      <c r="E23" s="233" t="str">
        <f ca="1">_xll.SUBNM("tango_core_model:Phase","LTP_ALL","LTP_2019_V9_V14_v3")</f>
        <v>RECALC_0_0_</v>
      </c>
      <c r="F23" s="8"/>
      <c r="H23" s="287" t="s">
        <v>258</v>
      </c>
      <c r="J23" s="17" t="e">
        <f ca="1">_xll.DBRW("tango_core_model:TC_LTP_Version_Annee_Ouverture",LY_LTP,J$18,"STR_VAR1")</f>
        <v>#VALUE!</v>
      </c>
      <c r="K23" s="17" t="str">
        <f ca="1">_xll.DBRW("tango_core_model:TC_LTP_Version_Annee_Ouverture",LY_LTP,K$18,"STR_VAR1")</f>
        <v>RECALC_1_331_</v>
      </c>
      <c r="L23" s="17" t="e">
        <f ca="1">_xll.DBRW("tango_core_model:TC_LTP_Version_Annee_Ouverture",LY_LTP,L$18,"STR_VAR1")</f>
        <v>#VALUE!</v>
      </c>
      <c r="M23" s="17" t="e">
        <f ca="1">_xll.DBRW("tango_core_model:TC_LTP_Version_Annee_Ouverture",LY_LTP,M$18,"STR_VAR1")</f>
        <v>#VALUE!</v>
      </c>
      <c r="N23" s="17" t="e">
        <f ca="1">_xll.DBRW("tango_core_model:TC_LTP_Version_Annee_Ouverture",LY_LTP,N$18,"STR_VAR1")</f>
        <v>#VALUE!</v>
      </c>
      <c r="O23" s="17" t="e">
        <f ca="1">_xll.DBRW("tango_core_model:TC_LTP_Version_Annee_Ouverture",LY_LTP,O$18,"STR_VAR1")</f>
        <v>#VALUE!</v>
      </c>
      <c r="P23" s="17" t="e">
        <f ca="1">_xll.DBRW("tango_core_model:TC_LTP_Version_Annee_Ouverture",LY_LTP,P$18,"STR_VAR1")</f>
        <v>#VALUE!</v>
      </c>
      <c r="Q23" s="17" t="e">
        <f ca="1">_xll.DBRW("tango_core_model:TC_LTP_Version_Annee_Ouverture",LY_LTP,Q$18,"STR_VAR1")</f>
        <v>#VALUE!</v>
      </c>
      <c r="AH23" s="363" t="s">
        <v>392</v>
      </c>
      <c r="AK23" s="363" t="s">
        <v>393</v>
      </c>
      <c r="AN23" s="363" t="s">
        <v>394</v>
      </c>
    </row>
    <row r="24" spans="1:41" ht="8.25" customHeight="1">
      <c r="C24" s="20"/>
      <c r="E24" s="12"/>
      <c r="AH24" s="363" t="s">
        <v>395</v>
      </c>
      <c r="AK24" s="363" t="s">
        <v>396</v>
      </c>
      <c r="AN24" s="363" t="s">
        <v>397</v>
      </c>
    </row>
    <row r="25" spans="1:41" ht="23.25" customHeight="1">
      <c r="C25" s="288" t="s">
        <v>305</v>
      </c>
      <c r="E25" s="233" t="str">
        <f ca="1">IF(MID(E23,5,4)&gt;"2020","W_APP","W_NO_APP")</f>
        <v>W_APP</v>
      </c>
      <c r="AH25" s="363" t="s">
        <v>398</v>
      </c>
      <c r="AK25" s="363" t="s">
        <v>399</v>
      </c>
      <c r="AN25" s="363" t="s">
        <v>400</v>
      </c>
    </row>
    <row r="26" spans="1:41" ht="15.7">
      <c r="AH26" s="363" t="s">
        <v>401</v>
      </c>
      <c r="AK26" s="363" t="s">
        <v>402</v>
      </c>
      <c r="AN26" s="363" t="s">
        <v>403</v>
      </c>
    </row>
    <row r="27" spans="1:41" s="6" customFormat="1" ht="18" customHeight="1">
      <c r="Q27" s="9"/>
      <c r="R27" s="9"/>
      <c r="AH27" s="363" t="s">
        <v>404</v>
      </c>
      <c r="AI27" s="363"/>
      <c r="AJ27" s="363"/>
      <c r="AK27" s="363"/>
      <c r="AL27" s="363"/>
      <c r="AM27" s="363"/>
      <c r="AN27" s="363" t="s">
        <v>405</v>
      </c>
      <c r="AO27" s="363"/>
    </row>
    <row r="28" spans="1:41" s="5" customFormat="1" ht="30" customHeight="1">
      <c r="A28" s="3"/>
      <c r="B28" s="3"/>
      <c r="C28" s="232" t="s">
        <v>17</v>
      </c>
      <c r="D28" s="13"/>
      <c r="E28" s="13"/>
      <c r="F28" s="4"/>
      <c r="AH28" s="363" t="s">
        <v>406</v>
      </c>
      <c r="AI28" s="363"/>
      <c r="AJ28" s="363"/>
      <c r="AK28" s="363"/>
      <c r="AL28" s="363"/>
      <c r="AM28" s="363"/>
      <c r="AN28" s="363" t="s">
        <v>407</v>
      </c>
      <c r="AO28" s="363"/>
    </row>
    <row r="29" spans="1:41" s="6" customFormat="1" ht="18" customHeight="1">
      <c r="Q29" s="9"/>
      <c r="R29" s="9"/>
      <c r="AH29" s="363" t="s">
        <v>408</v>
      </c>
      <c r="AI29" s="363"/>
      <c r="AJ29" s="363"/>
      <c r="AK29" s="363"/>
      <c r="AL29" s="363"/>
      <c r="AM29" s="363"/>
      <c r="AN29" s="363" t="s">
        <v>409</v>
      </c>
      <c r="AO29" s="363"/>
    </row>
    <row r="30" spans="1:41" s="6" customFormat="1" ht="18" customHeight="1">
      <c r="Q30" s="9"/>
      <c r="R30" s="9"/>
      <c r="AH30" s="363" t="s">
        <v>410</v>
      </c>
      <c r="AI30" s="363"/>
      <c r="AJ30" s="363"/>
      <c r="AK30" s="363"/>
      <c r="AL30" s="363"/>
      <c r="AM30" s="363"/>
      <c r="AN30" s="363" t="s">
        <v>411</v>
      </c>
      <c r="AO30" s="363"/>
    </row>
    <row r="31" spans="1:41" ht="18" customHeight="1">
      <c r="N31" s="6"/>
      <c r="O31" s="6"/>
      <c r="P31" s="6"/>
      <c r="AH31" s="363" t="s">
        <v>412</v>
      </c>
      <c r="AN31" s="363" t="s">
        <v>413</v>
      </c>
    </row>
    <row r="32" spans="1:41" ht="18" customHeight="1">
      <c r="N32" s="6"/>
      <c r="O32" s="6"/>
      <c r="P32" s="6"/>
      <c r="AH32" s="363" t="s">
        <v>414</v>
      </c>
      <c r="AN32" s="363" t="s">
        <v>415</v>
      </c>
    </row>
    <row r="33" spans="1:41" ht="18" customHeight="1">
      <c r="N33" s="6"/>
      <c r="O33" s="6"/>
      <c r="P33" s="6"/>
      <c r="AH33" s="363" t="s">
        <v>416</v>
      </c>
      <c r="AN33" s="363" t="s">
        <v>417</v>
      </c>
    </row>
    <row r="34" spans="1:41" s="6" customFormat="1" ht="18" customHeight="1">
      <c r="Q34" s="9"/>
      <c r="R34" s="9"/>
      <c r="S34" s="16"/>
      <c r="T34" s="16"/>
      <c r="U34" s="16"/>
      <c r="V34" s="16"/>
      <c r="W34" s="16"/>
      <c r="X34" s="16"/>
      <c r="Y34" s="16"/>
      <c r="Z34" s="16"/>
      <c r="AH34" s="363" t="s">
        <v>418</v>
      </c>
      <c r="AI34" s="363"/>
      <c r="AJ34" s="363"/>
      <c r="AK34" s="363"/>
      <c r="AL34" s="363"/>
      <c r="AM34" s="363"/>
      <c r="AN34" s="363" t="s">
        <v>419</v>
      </c>
      <c r="AO34" s="363"/>
    </row>
    <row r="35" spans="1:41" s="6" customFormat="1" ht="18" customHeight="1">
      <c r="A35" s="14"/>
      <c r="B35" s="14"/>
      <c r="AH35" s="363" t="s">
        <v>420</v>
      </c>
      <c r="AI35" s="363"/>
      <c r="AJ35" s="363"/>
      <c r="AK35" s="363"/>
      <c r="AL35" s="363"/>
      <c r="AM35" s="363"/>
      <c r="AN35" s="363" t="s">
        <v>421</v>
      </c>
      <c r="AO35" s="363"/>
    </row>
    <row r="36" spans="1:41" s="6" customFormat="1" ht="18" customHeight="1">
      <c r="A36" s="14"/>
      <c r="B36" s="14"/>
      <c r="AH36" s="363" t="s">
        <v>422</v>
      </c>
      <c r="AI36" s="363"/>
      <c r="AJ36" s="363"/>
      <c r="AK36" s="363"/>
      <c r="AL36" s="363"/>
      <c r="AM36" s="363"/>
      <c r="AN36" s="363" t="s">
        <v>423</v>
      </c>
      <c r="AO36" s="363"/>
    </row>
    <row r="37" spans="1:41" s="6" customFormat="1" ht="18" customHeight="1">
      <c r="A37" s="14"/>
      <c r="B37" s="14"/>
      <c r="AH37" s="363" t="s">
        <v>424</v>
      </c>
      <c r="AI37" s="363"/>
      <c r="AJ37" s="363"/>
      <c r="AK37" s="363"/>
      <c r="AL37" s="363"/>
      <c r="AM37" s="363"/>
      <c r="AN37" s="363" t="s">
        <v>425</v>
      </c>
      <c r="AO37" s="363"/>
    </row>
    <row r="38" spans="1:41" s="6" customFormat="1" ht="18" customHeight="1">
      <c r="A38" s="14"/>
      <c r="B38" s="14"/>
      <c r="AH38" s="363" t="s">
        <v>426</v>
      </c>
      <c r="AI38" s="363"/>
      <c r="AJ38" s="363"/>
      <c r="AK38" s="363"/>
      <c r="AL38" s="363"/>
      <c r="AM38" s="363"/>
      <c r="AN38" s="363" t="s">
        <v>427</v>
      </c>
      <c r="AO38" s="363"/>
    </row>
    <row r="39" spans="1:41" s="6" customFormat="1" ht="18" customHeight="1">
      <c r="A39" s="14"/>
      <c r="B39" s="14"/>
      <c r="AH39" s="363" t="s">
        <v>428</v>
      </c>
      <c r="AI39" s="363"/>
      <c r="AJ39" s="363"/>
      <c r="AK39" s="363"/>
      <c r="AL39" s="363"/>
      <c r="AM39" s="363"/>
      <c r="AN39" s="363" t="s">
        <v>429</v>
      </c>
      <c r="AO39" s="363"/>
    </row>
    <row r="40" spans="1:41" s="6" customFormat="1" ht="18" customHeight="1">
      <c r="A40" s="14"/>
      <c r="B40" s="14"/>
      <c r="AH40" s="363" t="s">
        <v>430</v>
      </c>
      <c r="AI40" s="363"/>
      <c r="AJ40" s="363"/>
      <c r="AK40" s="363"/>
      <c r="AL40" s="363"/>
      <c r="AM40" s="363"/>
      <c r="AN40" s="363" t="s">
        <v>431</v>
      </c>
      <c r="AO40" s="363"/>
    </row>
    <row r="41" spans="1:41" s="6" customFormat="1" ht="18" customHeight="1">
      <c r="A41" s="14"/>
      <c r="B41" s="14"/>
      <c r="AH41" s="363" t="s">
        <v>432</v>
      </c>
      <c r="AI41" s="363"/>
      <c r="AJ41" s="363"/>
      <c r="AK41" s="363"/>
      <c r="AL41" s="363"/>
      <c r="AM41" s="363"/>
      <c r="AN41" s="363" t="s">
        <v>433</v>
      </c>
      <c r="AO41" s="363"/>
    </row>
    <row r="42" spans="1:41" s="6" customFormat="1" ht="18" customHeight="1">
      <c r="A42" s="14"/>
      <c r="B42" s="14"/>
      <c r="S42" s="9"/>
      <c r="T42" s="9"/>
      <c r="U42" s="9"/>
      <c r="V42" s="9"/>
      <c r="W42" s="9"/>
      <c r="X42" s="9"/>
      <c r="Y42" s="9"/>
      <c r="Z42" s="9"/>
      <c r="AH42" s="363" t="s">
        <v>434</v>
      </c>
      <c r="AI42" s="363"/>
      <c r="AJ42" s="363"/>
      <c r="AK42" s="363"/>
      <c r="AL42" s="363"/>
      <c r="AM42" s="363"/>
      <c r="AN42" s="363" t="s">
        <v>435</v>
      </c>
      <c r="AO42" s="363"/>
    </row>
    <row r="43" spans="1:41" s="6" customFormat="1" ht="18" customHeight="1">
      <c r="A43" s="14"/>
      <c r="B43" s="14"/>
      <c r="AH43" s="363" t="s">
        <v>436</v>
      </c>
      <c r="AI43" s="363"/>
      <c r="AJ43" s="363"/>
      <c r="AK43" s="363"/>
      <c r="AL43" s="363"/>
      <c r="AM43" s="363"/>
      <c r="AN43" s="363" t="s">
        <v>437</v>
      </c>
      <c r="AO43" s="363"/>
    </row>
    <row r="44" spans="1:41" ht="18" customHeight="1">
      <c r="S44" s="4"/>
      <c r="T44" s="4"/>
      <c r="U44" s="4"/>
      <c r="V44" s="4"/>
      <c r="W44" s="5"/>
      <c r="X44" s="5"/>
      <c r="Y44" s="5"/>
      <c r="Z44" s="5"/>
      <c r="AH44" s="363" t="s">
        <v>438</v>
      </c>
      <c r="AN44" s="363" t="s">
        <v>439</v>
      </c>
    </row>
    <row r="45" spans="1:41" ht="18" customHeight="1">
      <c r="AH45" s="363" t="s">
        <v>440</v>
      </c>
      <c r="AN45" s="363" t="s">
        <v>441</v>
      </c>
    </row>
    <row r="46" spans="1:41" ht="18" customHeight="1">
      <c r="AH46" s="363" t="s">
        <v>442</v>
      </c>
      <c r="AN46" s="363" t="s">
        <v>443</v>
      </c>
    </row>
    <row r="47" spans="1:41" ht="18" customHeight="1">
      <c r="AH47" s="363" t="s">
        <v>444</v>
      </c>
      <c r="AN47" s="363" t="s">
        <v>445</v>
      </c>
    </row>
    <row r="48" spans="1:41" ht="18" customHeight="1">
      <c r="AH48" s="363" t="s">
        <v>446</v>
      </c>
      <c r="AN48" s="363" t="s">
        <v>447</v>
      </c>
    </row>
    <row r="49" spans="2:40" ht="18" customHeight="1">
      <c r="AH49" s="363" t="s">
        <v>448</v>
      </c>
      <c r="AN49" s="363" t="s">
        <v>449</v>
      </c>
    </row>
    <row r="50" spans="2:40" ht="18" customHeight="1">
      <c r="AH50" s="363" t="s">
        <v>450</v>
      </c>
      <c r="AN50" s="363" t="s">
        <v>451</v>
      </c>
    </row>
    <row r="51" spans="2:40" ht="18" customHeight="1">
      <c r="AH51" s="363" t="s">
        <v>452</v>
      </c>
      <c r="AN51" s="363" t="s">
        <v>453</v>
      </c>
    </row>
    <row r="52" spans="2:40" ht="18" customHeight="1">
      <c r="AH52" s="363" t="s">
        <v>454</v>
      </c>
      <c r="AN52" s="363" t="s">
        <v>455</v>
      </c>
    </row>
    <row r="53" spans="2:40" ht="18" customHeight="1">
      <c r="AH53" s="363" t="s">
        <v>456</v>
      </c>
      <c r="AN53" s="363" t="s">
        <v>457</v>
      </c>
    </row>
    <row r="54" spans="2:40" ht="18" customHeight="1">
      <c r="AH54" s="363" t="s">
        <v>458</v>
      </c>
      <c r="AN54" s="363" t="s">
        <v>459</v>
      </c>
    </row>
    <row r="55" spans="2:40" ht="18" customHeight="1">
      <c r="AH55" s="363" t="s">
        <v>460</v>
      </c>
      <c r="AN55" s="363" t="s">
        <v>461</v>
      </c>
    </row>
    <row r="56" spans="2:40" ht="18" customHeight="1">
      <c r="AH56" s="363" t="s">
        <v>462</v>
      </c>
      <c r="AN56" s="363" t="s">
        <v>463</v>
      </c>
    </row>
    <row r="57" spans="2:40" ht="18" customHeight="1">
      <c r="AH57" s="363" t="s">
        <v>464</v>
      </c>
      <c r="AN57" s="363" t="s">
        <v>465</v>
      </c>
    </row>
    <row r="58" spans="2:40" ht="18" customHeight="1">
      <c r="AH58" s="363" t="s">
        <v>466</v>
      </c>
      <c r="AN58" s="363" t="s">
        <v>467</v>
      </c>
    </row>
    <row r="59" spans="2:40" ht="18" customHeight="1">
      <c r="AH59" s="363" t="s">
        <v>468</v>
      </c>
      <c r="AN59" s="363" t="s">
        <v>469</v>
      </c>
    </row>
    <row r="60" spans="2:40" ht="18" customHeight="1">
      <c r="AH60" s="363" t="s">
        <v>470</v>
      </c>
      <c r="AN60" s="363" t="s">
        <v>471</v>
      </c>
    </row>
    <row r="61" spans="2:40" ht="18" customHeight="1">
      <c r="AH61" s="363" t="s">
        <v>472</v>
      </c>
      <c r="AN61" s="363" t="s">
        <v>473</v>
      </c>
    </row>
    <row r="62" spans="2:40" ht="18" customHeight="1">
      <c r="AH62" s="363" t="s">
        <v>474</v>
      </c>
      <c r="AN62" s="363" t="s">
        <v>475</v>
      </c>
    </row>
    <row r="63" spans="2:40" ht="18" customHeight="1">
      <c r="AH63" s="363" t="s">
        <v>476</v>
      </c>
      <c r="AN63" s="363" t="s">
        <v>477</v>
      </c>
    </row>
    <row r="64" spans="2:40" ht="18" customHeight="1">
      <c r="B64" t="s">
        <v>124</v>
      </c>
      <c r="C64" s="25" t="s">
        <v>182</v>
      </c>
      <c r="D64" s="9" t="s">
        <v>195</v>
      </c>
      <c r="AH64" s="363" t="s">
        <v>478</v>
      </c>
      <c r="AN64" s="363" t="s">
        <v>479</v>
      </c>
    </row>
    <row r="65" spans="2:40" ht="18" customHeight="1">
      <c r="B65" t="s">
        <v>130</v>
      </c>
      <c r="C65" s="25" t="s">
        <v>183</v>
      </c>
      <c r="D65" s="9" t="s">
        <v>195</v>
      </c>
      <c r="AH65" s="363" t="s">
        <v>480</v>
      </c>
      <c r="AN65" s="363" t="s">
        <v>481</v>
      </c>
    </row>
    <row r="66" spans="2:40" ht="18" customHeight="1">
      <c r="B66" t="s">
        <v>131</v>
      </c>
      <c r="C66" t="s">
        <v>184</v>
      </c>
      <c r="AH66" s="363" t="s">
        <v>482</v>
      </c>
      <c r="AN66" s="363" t="s">
        <v>483</v>
      </c>
    </row>
    <row r="67" spans="2:40" ht="18" customHeight="1">
      <c r="B67" t="s">
        <v>132</v>
      </c>
      <c r="C67" t="s">
        <v>185</v>
      </c>
      <c r="AH67" s="363" t="s">
        <v>484</v>
      </c>
      <c r="AN67" s="363" t="s">
        <v>485</v>
      </c>
    </row>
    <row r="68" spans="2:40" ht="18" customHeight="1">
      <c r="B68" t="s">
        <v>133</v>
      </c>
      <c r="C68" t="s">
        <v>186</v>
      </c>
      <c r="AH68" s="363" t="s">
        <v>486</v>
      </c>
      <c r="AN68" s="363" t="s">
        <v>487</v>
      </c>
    </row>
    <row r="69" spans="2:40" ht="18" customHeight="1">
      <c r="B69" t="s">
        <v>134</v>
      </c>
      <c r="C69" t="s">
        <v>187</v>
      </c>
      <c r="AH69" s="363" t="s">
        <v>488</v>
      </c>
      <c r="AN69" s="363" t="s">
        <v>489</v>
      </c>
    </row>
    <row r="70" spans="2:40" ht="18" customHeight="1">
      <c r="B70" t="s">
        <v>135</v>
      </c>
      <c r="C70" t="s">
        <v>188</v>
      </c>
      <c r="AH70" s="363" t="s">
        <v>490</v>
      </c>
      <c r="AN70" s="363" t="s">
        <v>491</v>
      </c>
    </row>
    <row r="71" spans="2:40" ht="18" customHeight="1">
      <c r="B71" t="s">
        <v>136</v>
      </c>
      <c r="C71" t="s">
        <v>189</v>
      </c>
      <c r="AH71" s="363" t="s">
        <v>492</v>
      </c>
      <c r="AN71" s="363" t="s">
        <v>493</v>
      </c>
    </row>
    <row r="72" spans="2:40" ht="18" customHeight="1">
      <c r="B72" t="s">
        <v>137</v>
      </c>
      <c r="C72" t="s">
        <v>190</v>
      </c>
      <c r="AH72" s="363" t="s">
        <v>494</v>
      </c>
    </row>
    <row r="73" spans="2:40" ht="18" customHeight="1">
      <c r="B73" t="s">
        <v>138</v>
      </c>
      <c r="C73" t="s">
        <v>191</v>
      </c>
      <c r="AH73" s="363" t="s">
        <v>495</v>
      </c>
    </row>
    <row r="74" spans="2:40" ht="18" customHeight="1">
      <c r="B74" t="s">
        <v>139</v>
      </c>
      <c r="C74" t="s">
        <v>192</v>
      </c>
      <c r="AH74" s="363" t="s">
        <v>496</v>
      </c>
    </row>
    <row r="75" spans="2:40" ht="18" customHeight="1">
      <c r="B75" t="s">
        <v>140</v>
      </c>
      <c r="C75"/>
      <c r="AH75" s="363" t="s">
        <v>497</v>
      </c>
    </row>
    <row r="76" spans="2:40" ht="18" customHeight="1">
      <c r="B76" t="s">
        <v>141</v>
      </c>
      <c r="C76"/>
      <c r="AH76" s="363" t="s">
        <v>498</v>
      </c>
    </row>
    <row r="77" spans="2:40" ht="18" customHeight="1">
      <c r="B77" t="s">
        <v>142</v>
      </c>
      <c r="C77"/>
      <c r="AH77" s="363" t="s">
        <v>499</v>
      </c>
    </row>
    <row r="78" spans="2:40" ht="18" customHeight="1">
      <c r="B78" t="s">
        <v>143</v>
      </c>
      <c r="C78"/>
      <c r="AH78" s="363" t="s">
        <v>500</v>
      </c>
    </row>
    <row r="79" spans="2:40" ht="18" customHeight="1">
      <c r="B79" t="s">
        <v>144</v>
      </c>
      <c r="C79"/>
      <c r="AH79" s="363" t="s">
        <v>501</v>
      </c>
    </row>
    <row r="80" spans="2:40" ht="18" customHeight="1">
      <c r="B80" t="s">
        <v>145</v>
      </c>
      <c r="C80"/>
      <c r="AH80" s="363" t="s">
        <v>502</v>
      </c>
    </row>
    <row r="81" spans="2:34" ht="18" customHeight="1">
      <c r="B81" t="s">
        <v>146</v>
      </c>
      <c r="C81"/>
      <c r="AH81" s="363" t="s">
        <v>503</v>
      </c>
    </row>
    <row r="82" spans="2:34" ht="18" customHeight="1">
      <c r="B82" t="s">
        <v>147</v>
      </c>
      <c r="C82"/>
      <c r="AH82" s="363" t="s">
        <v>504</v>
      </c>
    </row>
    <row r="83" spans="2:34" ht="18" customHeight="1">
      <c r="B83" t="s">
        <v>148</v>
      </c>
      <c r="C83"/>
      <c r="AH83" s="363" t="s">
        <v>505</v>
      </c>
    </row>
    <row r="84" spans="2:34" ht="18" customHeight="1">
      <c r="B84" t="s">
        <v>149</v>
      </c>
      <c r="C84"/>
      <c r="AH84" s="363" t="s">
        <v>506</v>
      </c>
    </row>
    <row r="85" spans="2:34" ht="18" customHeight="1">
      <c r="B85" t="s">
        <v>150</v>
      </c>
      <c r="C85"/>
      <c r="AH85" s="363" t="s">
        <v>507</v>
      </c>
    </row>
    <row r="86" spans="2:34" ht="18" customHeight="1">
      <c r="B86" t="s">
        <v>151</v>
      </c>
      <c r="C86"/>
      <c r="AH86" s="363" t="s">
        <v>508</v>
      </c>
    </row>
    <row r="87" spans="2:34" ht="18" customHeight="1">
      <c r="B87" t="s">
        <v>152</v>
      </c>
      <c r="C87"/>
      <c r="AH87" s="363" t="s">
        <v>509</v>
      </c>
    </row>
    <row r="88" spans="2:34" ht="18" customHeight="1">
      <c r="B88" t="s">
        <v>153</v>
      </c>
      <c r="C88"/>
      <c r="AH88" s="363" t="s">
        <v>510</v>
      </c>
    </row>
    <row r="89" spans="2:34" ht="18" customHeight="1">
      <c r="B89" t="s">
        <v>154</v>
      </c>
      <c r="C89"/>
      <c r="AH89" s="363" t="s">
        <v>511</v>
      </c>
    </row>
    <row r="90" spans="2:34" ht="18" customHeight="1">
      <c r="B90" t="s">
        <v>155</v>
      </c>
      <c r="C90"/>
      <c r="AH90" s="363" t="s">
        <v>512</v>
      </c>
    </row>
    <row r="91" spans="2:34" ht="18" customHeight="1">
      <c r="B91" t="s">
        <v>156</v>
      </c>
      <c r="C91"/>
      <c r="AH91" s="363" t="s">
        <v>513</v>
      </c>
    </row>
    <row r="92" spans="2:34" ht="18" customHeight="1">
      <c r="B92" t="s">
        <v>157</v>
      </c>
      <c r="C92"/>
      <c r="AH92" s="363" t="s">
        <v>514</v>
      </c>
    </row>
    <row r="93" spans="2:34" ht="18" customHeight="1">
      <c r="B93" t="s">
        <v>158</v>
      </c>
      <c r="C93"/>
      <c r="AH93" s="363" t="s">
        <v>515</v>
      </c>
    </row>
    <row r="94" spans="2:34" ht="18" customHeight="1">
      <c r="B94" t="s">
        <v>159</v>
      </c>
      <c r="C94"/>
      <c r="AH94" s="363" t="s">
        <v>516</v>
      </c>
    </row>
    <row r="95" spans="2:34" ht="18" customHeight="1">
      <c r="B95" t="s">
        <v>160</v>
      </c>
      <c r="C95"/>
      <c r="AH95" s="363" t="s">
        <v>517</v>
      </c>
    </row>
    <row r="96" spans="2:34" ht="18" customHeight="1">
      <c r="B96" t="s">
        <v>161</v>
      </c>
      <c r="C96"/>
      <c r="AH96" s="363" t="s">
        <v>518</v>
      </c>
    </row>
    <row r="97" spans="2:34" ht="18" customHeight="1">
      <c r="B97" t="s">
        <v>162</v>
      </c>
      <c r="C97"/>
      <c r="AH97" s="363" t="s">
        <v>519</v>
      </c>
    </row>
    <row r="98" spans="2:34" ht="18" customHeight="1">
      <c r="B98" t="s">
        <v>163</v>
      </c>
      <c r="C98"/>
      <c r="AH98" s="363" t="s">
        <v>520</v>
      </c>
    </row>
    <row r="99" spans="2:34" ht="18" customHeight="1">
      <c r="B99" t="s">
        <v>164</v>
      </c>
      <c r="C99"/>
      <c r="AH99" s="363" t="s">
        <v>521</v>
      </c>
    </row>
    <row r="100" spans="2:34" ht="18" customHeight="1">
      <c r="B100" t="s">
        <v>165</v>
      </c>
      <c r="C100"/>
      <c r="AH100" s="363" t="s">
        <v>522</v>
      </c>
    </row>
    <row r="101" spans="2:34" ht="18" customHeight="1">
      <c r="B101" t="s">
        <v>166</v>
      </c>
      <c r="C101"/>
      <c r="AH101" s="363" t="s">
        <v>523</v>
      </c>
    </row>
    <row r="102" spans="2:34" ht="18" customHeight="1">
      <c r="B102" t="s">
        <v>167</v>
      </c>
      <c r="C102"/>
      <c r="AH102" s="363" t="s">
        <v>524</v>
      </c>
    </row>
    <row r="103" spans="2:34" ht="18" customHeight="1">
      <c r="B103" t="s">
        <v>168</v>
      </c>
      <c r="C103"/>
      <c r="AH103" s="363" t="s">
        <v>525</v>
      </c>
    </row>
    <row r="104" spans="2:34" ht="18" customHeight="1">
      <c r="B104" t="s">
        <v>169</v>
      </c>
      <c r="C104"/>
      <c r="AH104" s="363" t="s">
        <v>526</v>
      </c>
    </row>
    <row r="105" spans="2:34" ht="18" customHeight="1">
      <c r="B105" t="s">
        <v>170</v>
      </c>
      <c r="C105"/>
      <c r="AH105" s="363" t="s">
        <v>527</v>
      </c>
    </row>
    <row r="106" spans="2:34" ht="18" customHeight="1">
      <c r="B106" t="s">
        <v>171</v>
      </c>
      <c r="C106"/>
      <c r="AH106" s="363" t="s">
        <v>528</v>
      </c>
    </row>
    <row r="107" spans="2:34" ht="18" customHeight="1">
      <c r="B107" t="s">
        <v>172</v>
      </c>
      <c r="C107"/>
      <c r="AH107" s="363" t="s">
        <v>529</v>
      </c>
    </row>
    <row r="108" spans="2:34" ht="18" customHeight="1">
      <c r="B108" t="s">
        <v>173</v>
      </c>
      <c r="C108"/>
      <c r="AH108" s="363" t="s">
        <v>530</v>
      </c>
    </row>
    <row r="109" spans="2:34" ht="18" customHeight="1">
      <c r="B109" t="s">
        <v>174</v>
      </c>
      <c r="C109"/>
      <c r="AH109" s="363" t="s">
        <v>531</v>
      </c>
    </row>
    <row r="110" spans="2:34" ht="18" customHeight="1">
      <c r="B110" t="s">
        <v>175</v>
      </c>
      <c r="C110"/>
      <c r="AH110" s="363" t="s">
        <v>532</v>
      </c>
    </row>
    <row r="111" spans="2:34" ht="18" customHeight="1">
      <c r="B111" t="s">
        <v>176</v>
      </c>
      <c r="C111"/>
      <c r="AH111" s="363" t="s">
        <v>533</v>
      </c>
    </row>
    <row r="112" spans="2:34" ht="18" customHeight="1">
      <c r="B112" t="s">
        <v>177</v>
      </c>
      <c r="C112"/>
      <c r="AH112" s="363" t="s">
        <v>534</v>
      </c>
    </row>
    <row r="113" spans="2:34" ht="18" customHeight="1">
      <c r="B113" t="s">
        <v>178</v>
      </c>
      <c r="C113"/>
      <c r="AH113" s="363" t="s">
        <v>535</v>
      </c>
    </row>
    <row r="114" spans="2:34" ht="18" customHeight="1">
      <c r="B114" t="s">
        <v>179</v>
      </c>
      <c r="C114"/>
      <c r="AH114" s="363" t="s">
        <v>536</v>
      </c>
    </row>
    <row r="115" spans="2:34" ht="18" customHeight="1">
      <c r="B115" t="s">
        <v>180</v>
      </c>
      <c r="C115"/>
      <c r="AH115" s="363" t="s">
        <v>537</v>
      </c>
    </row>
    <row r="116" spans="2:34" ht="18" customHeight="1">
      <c r="B116" t="s">
        <v>181</v>
      </c>
      <c r="C116"/>
      <c r="AH116" s="363" t="s">
        <v>538</v>
      </c>
    </row>
    <row r="117" spans="2:34" ht="18" customHeight="1">
      <c r="B117"/>
      <c r="C117"/>
      <c r="AH117" s="363" t="s">
        <v>539</v>
      </c>
    </row>
    <row r="118" spans="2:34" ht="18" customHeight="1">
      <c r="AH118" s="363" t="s">
        <v>540</v>
      </c>
    </row>
    <row r="119" spans="2:34" ht="18" customHeight="1">
      <c r="AH119" s="363" t="s">
        <v>541</v>
      </c>
    </row>
    <row r="120" spans="2:34" ht="18" customHeight="1">
      <c r="AH120" s="363" t="s">
        <v>542</v>
      </c>
    </row>
    <row r="121" spans="2:34" ht="18" customHeight="1">
      <c r="AH121" s="363" t="s">
        <v>543</v>
      </c>
    </row>
    <row r="122" spans="2:34" ht="18" customHeight="1">
      <c r="AH122" s="363" t="s">
        <v>544</v>
      </c>
    </row>
    <row r="123" spans="2:34" ht="18" customHeight="1">
      <c r="AH123" s="363" t="s">
        <v>545</v>
      </c>
    </row>
    <row r="124" spans="2:34" ht="18" customHeight="1">
      <c r="AH124" s="363" t="s">
        <v>546</v>
      </c>
    </row>
    <row r="125" spans="2:34" ht="18" customHeight="1">
      <c r="AH125" s="363" t="s">
        <v>547</v>
      </c>
    </row>
    <row r="126" spans="2:34" ht="18" customHeight="1">
      <c r="AH126" s="363" t="s">
        <v>548</v>
      </c>
    </row>
    <row r="127" spans="2:34" ht="18" customHeight="1">
      <c r="AH127" s="363" t="s">
        <v>549</v>
      </c>
    </row>
    <row r="128" spans="2:34" ht="18" customHeight="1">
      <c r="AH128" s="363" t="s">
        <v>550</v>
      </c>
    </row>
    <row r="129" spans="34:34" ht="18" customHeight="1">
      <c r="AH129" s="363" t="s">
        <v>551</v>
      </c>
    </row>
    <row r="130" spans="34:34" ht="18" customHeight="1">
      <c r="AH130" s="363" t="s">
        <v>552</v>
      </c>
    </row>
    <row r="131" spans="34:34" ht="18" customHeight="1">
      <c r="AH131" s="363" t="s">
        <v>553</v>
      </c>
    </row>
    <row r="132" spans="34:34" ht="18" customHeight="1">
      <c r="AH132" s="363" t="s">
        <v>554</v>
      </c>
    </row>
    <row r="133" spans="34:34" ht="18" customHeight="1">
      <c r="AH133" s="363" t="s">
        <v>555</v>
      </c>
    </row>
    <row r="134" spans="34:34" ht="18" customHeight="1">
      <c r="AH134" s="363" t="s">
        <v>556</v>
      </c>
    </row>
    <row r="135" spans="34:34" ht="18" customHeight="1">
      <c r="AH135" s="363" t="s">
        <v>557</v>
      </c>
    </row>
    <row r="136" spans="34:34" ht="18" customHeight="1">
      <c r="AH136" s="363" t="s">
        <v>558</v>
      </c>
    </row>
    <row r="137" spans="34:34" ht="18" customHeight="1">
      <c r="AH137" s="363" t="s">
        <v>559</v>
      </c>
    </row>
    <row r="138" spans="34:34" ht="18" customHeight="1">
      <c r="AH138" s="363" t="s">
        <v>560</v>
      </c>
    </row>
    <row r="139" spans="34:34" ht="18" customHeight="1">
      <c r="AH139" s="363" t="s">
        <v>561</v>
      </c>
    </row>
    <row r="140" spans="34:34" ht="18" customHeight="1">
      <c r="AH140" s="363" t="s">
        <v>562</v>
      </c>
    </row>
    <row r="141" spans="34:34" ht="18" customHeight="1">
      <c r="AH141" s="363" t="s">
        <v>563</v>
      </c>
    </row>
    <row r="142" spans="34:34" ht="18" customHeight="1">
      <c r="AH142" s="363" t="s">
        <v>249</v>
      </c>
    </row>
    <row r="143" spans="34:34" ht="18" customHeight="1">
      <c r="AH143" s="363" t="s">
        <v>564</v>
      </c>
    </row>
    <row r="144" spans="34:34" ht="18" customHeight="1">
      <c r="AH144" s="363" t="s">
        <v>565</v>
      </c>
    </row>
    <row r="145" spans="34:34" ht="18" customHeight="1">
      <c r="AH145" s="363" t="s">
        <v>566</v>
      </c>
    </row>
    <row r="146" spans="34:34" ht="18" customHeight="1">
      <c r="AH146" s="363" t="s">
        <v>567</v>
      </c>
    </row>
    <row r="147" spans="34:34" ht="18" customHeight="1">
      <c r="AH147" s="363" t="s">
        <v>568</v>
      </c>
    </row>
    <row r="148" spans="34:34" ht="18" customHeight="1">
      <c r="AH148" s="363" t="s">
        <v>569</v>
      </c>
    </row>
    <row r="149" spans="34:34" ht="18" customHeight="1">
      <c r="AH149" s="363" t="s">
        <v>570</v>
      </c>
    </row>
    <row r="150" spans="34:34" ht="18" customHeight="1">
      <c r="AH150" s="363" t="s">
        <v>571</v>
      </c>
    </row>
    <row r="151" spans="34:34" ht="18" customHeight="1">
      <c r="AH151" s="363" t="s">
        <v>572</v>
      </c>
    </row>
    <row r="152" spans="34:34" ht="18" customHeight="1">
      <c r="AH152" s="363" t="s">
        <v>573</v>
      </c>
    </row>
    <row r="153" spans="34:34" ht="18" customHeight="1">
      <c r="AH153" s="363" t="s">
        <v>574</v>
      </c>
    </row>
    <row r="154" spans="34:34" ht="18" customHeight="1">
      <c r="AH154" s="363" t="s">
        <v>575</v>
      </c>
    </row>
    <row r="155" spans="34:34" ht="18" customHeight="1">
      <c r="AH155" s="363" t="s">
        <v>576</v>
      </c>
    </row>
    <row r="156" spans="34:34" ht="18" customHeight="1">
      <c r="AH156" s="363" t="s">
        <v>577</v>
      </c>
    </row>
    <row r="157" spans="34:34" ht="18" customHeight="1">
      <c r="AH157" s="363" t="s">
        <v>578</v>
      </c>
    </row>
    <row r="158" spans="34:34" ht="18" customHeight="1">
      <c r="AH158" s="363" t="s">
        <v>579</v>
      </c>
    </row>
    <row r="159" spans="34:34" ht="18" customHeight="1">
      <c r="AH159" s="363" t="s">
        <v>580</v>
      </c>
    </row>
    <row r="160" spans="34:34" ht="18" customHeight="1">
      <c r="AH160" s="363" t="s">
        <v>581</v>
      </c>
    </row>
    <row r="161" spans="34:34" ht="18" customHeight="1">
      <c r="AH161" s="363" t="s">
        <v>582</v>
      </c>
    </row>
    <row r="162" spans="34:34" ht="18" customHeight="1">
      <c r="AH162" s="363" t="s">
        <v>583</v>
      </c>
    </row>
    <row r="163" spans="34:34" ht="18" customHeight="1">
      <c r="AH163" s="363" t="s">
        <v>584</v>
      </c>
    </row>
    <row r="164" spans="34:34" ht="18" customHeight="1">
      <c r="AH164" s="363" t="s">
        <v>585</v>
      </c>
    </row>
    <row r="165" spans="34:34" ht="18" customHeight="1">
      <c r="AH165" s="363" t="s">
        <v>586</v>
      </c>
    </row>
    <row r="166" spans="34:34" ht="18" customHeight="1">
      <c r="AH166" s="363" t="s">
        <v>587</v>
      </c>
    </row>
    <row r="167" spans="34:34" ht="18" customHeight="1">
      <c r="AH167" s="363" t="s">
        <v>588</v>
      </c>
    </row>
    <row r="168" spans="34:34" ht="18" customHeight="1">
      <c r="AH168" s="363" t="s">
        <v>589</v>
      </c>
    </row>
    <row r="169" spans="34:34" ht="18" customHeight="1">
      <c r="AH169" s="363" t="s">
        <v>590</v>
      </c>
    </row>
    <row r="170" spans="34:34" ht="18" customHeight="1">
      <c r="AH170" s="363" t="s">
        <v>591</v>
      </c>
    </row>
    <row r="171" spans="34:34" ht="18" customHeight="1">
      <c r="AH171" s="363" t="s">
        <v>592</v>
      </c>
    </row>
    <row r="172" spans="34:34" ht="18" customHeight="1">
      <c r="AH172" s="363" t="s">
        <v>593</v>
      </c>
    </row>
    <row r="173" spans="34:34" ht="18" customHeight="1">
      <c r="AH173" s="363" t="s">
        <v>594</v>
      </c>
    </row>
    <row r="174" spans="34:34" ht="18" customHeight="1">
      <c r="AH174" s="363" t="s">
        <v>595</v>
      </c>
    </row>
    <row r="175" spans="34:34" ht="18" customHeight="1">
      <c r="AH175" s="363" t="s">
        <v>596</v>
      </c>
    </row>
    <row r="176" spans="34:34" ht="18" customHeight="1">
      <c r="AH176" s="363" t="s">
        <v>597</v>
      </c>
    </row>
    <row r="177" spans="34:34" ht="18" customHeight="1">
      <c r="AH177" s="363" t="s">
        <v>598</v>
      </c>
    </row>
    <row r="178" spans="34:34" ht="18" customHeight="1">
      <c r="AH178" s="363" t="s">
        <v>599</v>
      </c>
    </row>
    <row r="179" spans="34:34" ht="18" customHeight="1">
      <c r="AH179" s="363" t="s">
        <v>600</v>
      </c>
    </row>
    <row r="180" spans="34:34" ht="18" customHeight="1">
      <c r="AH180" s="363" t="s">
        <v>601</v>
      </c>
    </row>
    <row r="181" spans="34:34" ht="18" customHeight="1">
      <c r="AH181" s="363" t="s">
        <v>602</v>
      </c>
    </row>
    <row r="182" spans="34:34" ht="18" customHeight="1">
      <c r="AH182" s="363" t="s">
        <v>603</v>
      </c>
    </row>
    <row r="183" spans="34:34" ht="18" customHeight="1">
      <c r="AH183" s="363" t="s">
        <v>604</v>
      </c>
    </row>
    <row r="184" spans="34:34" ht="18" customHeight="1">
      <c r="AH184" s="363" t="s">
        <v>605</v>
      </c>
    </row>
    <row r="185" spans="34:34" ht="18" customHeight="1">
      <c r="AH185" s="363" t="s">
        <v>606</v>
      </c>
    </row>
    <row r="186" spans="34:34" ht="18" customHeight="1">
      <c r="AH186" s="363" t="s">
        <v>607</v>
      </c>
    </row>
    <row r="187" spans="34:34" ht="18" customHeight="1">
      <c r="AH187" s="363" t="s">
        <v>608</v>
      </c>
    </row>
    <row r="188" spans="34:34" ht="18" customHeight="1">
      <c r="AH188" s="363" t="s">
        <v>609</v>
      </c>
    </row>
    <row r="189" spans="34:34" ht="18" customHeight="1">
      <c r="AH189" s="363" t="s">
        <v>610</v>
      </c>
    </row>
    <row r="190" spans="34:34" ht="18" customHeight="1">
      <c r="AH190" s="363" t="s">
        <v>611</v>
      </c>
    </row>
    <row r="191" spans="34:34" ht="18" customHeight="1">
      <c r="AH191" s="363" t="s">
        <v>612</v>
      </c>
    </row>
    <row r="192" spans="34:34" ht="18" customHeight="1">
      <c r="AH192" s="363" t="s">
        <v>613</v>
      </c>
    </row>
    <row r="193" spans="34:34" ht="18" customHeight="1">
      <c r="AH193" s="363" t="s">
        <v>614</v>
      </c>
    </row>
    <row r="194" spans="34:34" ht="18" customHeight="1">
      <c r="AH194" s="363" t="s">
        <v>615</v>
      </c>
    </row>
    <row r="195" spans="34:34" ht="18" customHeight="1">
      <c r="AH195" s="363" t="s">
        <v>616</v>
      </c>
    </row>
    <row r="196" spans="34:34" ht="18" customHeight="1">
      <c r="AH196" s="363" t="s">
        <v>617</v>
      </c>
    </row>
    <row r="197" spans="34:34" ht="18" customHeight="1">
      <c r="AH197" s="363" t="s">
        <v>618</v>
      </c>
    </row>
    <row r="198" spans="34:34" ht="18" customHeight="1">
      <c r="AH198" s="363" t="s">
        <v>619</v>
      </c>
    </row>
    <row r="199" spans="34:34" ht="18" customHeight="1">
      <c r="AH199" s="363" t="s">
        <v>620</v>
      </c>
    </row>
    <row r="200" spans="34:34" ht="18" customHeight="1">
      <c r="AH200" s="363" t="s">
        <v>621</v>
      </c>
    </row>
    <row r="201" spans="34:34" ht="18" customHeight="1">
      <c r="AH201" s="363" t="s">
        <v>622</v>
      </c>
    </row>
    <row r="202" spans="34:34" ht="18" customHeight="1">
      <c r="AH202" s="363" t="s">
        <v>623</v>
      </c>
    </row>
    <row r="203" spans="34:34" ht="18" customHeight="1">
      <c r="AH203" s="363" t="s">
        <v>624</v>
      </c>
    </row>
    <row r="204" spans="34:34" ht="18" customHeight="1">
      <c r="AH204" s="363" t="s">
        <v>625</v>
      </c>
    </row>
    <row r="205" spans="34:34" ht="18" customHeight="1">
      <c r="AH205" s="363" t="s">
        <v>626</v>
      </c>
    </row>
    <row r="206" spans="34:34" ht="18" customHeight="1">
      <c r="AH206" s="363" t="s">
        <v>627</v>
      </c>
    </row>
    <row r="207" spans="34:34" ht="18" customHeight="1">
      <c r="AH207" s="363" t="s">
        <v>628</v>
      </c>
    </row>
    <row r="208" spans="34:34" ht="18" customHeight="1">
      <c r="AH208" s="363" t="s">
        <v>629</v>
      </c>
    </row>
    <row r="209" spans="34:34" ht="18" customHeight="1">
      <c r="AH209" s="363" t="s">
        <v>630</v>
      </c>
    </row>
    <row r="210" spans="34:34" ht="18" customHeight="1">
      <c r="AH210" s="363" t="s">
        <v>631</v>
      </c>
    </row>
    <row r="211" spans="34:34" ht="18" customHeight="1">
      <c r="AH211" s="363" t="s">
        <v>632</v>
      </c>
    </row>
    <row r="212" spans="34:34" ht="18" customHeight="1">
      <c r="AH212" s="363" t="s">
        <v>633</v>
      </c>
    </row>
    <row r="213" spans="34:34" ht="18" customHeight="1">
      <c r="AH213" s="363" t="s">
        <v>634</v>
      </c>
    </row>
    <row r="214" spans="34:34" ht="18" customHeight="1">
      <c r="AH214" s="363" t="s">
        <v>635</v>
      </c>
    </row>
    <row r="215" spans="34:34" ht="18" customHeight="1">
      <c r="AH215" s="363" t="s">
        <v>636</v>
      </c>
    </row>
    <row r="216" spans="34:34" ht="18" customHeight="1">
      <c r="AH216" s="363" t="s">
        <v>637</v>
      </c>
    </row>
    <row r="217" spans="34:34" ht="18" customHeight="1">
      <c r="AH217" s="363" t="s">
        <v>638</v>
      </c>
    </row>
    <row r="218" spans="34:34" ht="18" customHeight="1">
      <c r="AH218" s="363" t="s">
        <v>639</v>
      </c>
    </row>
    <row r="219" spans="34:34" ht="18" customHeight="1">
      <c r="AH219" s="363" t="s">
        <v>640</v>
      </c>
    </row>
    <row r="220" spans="34:34" ht="18" customHeight="1">
      <c r="AH220" s="363" t="s">
        <v>641</v>
      </c>
    </row>
    <row r="221" spans="34:34" ht="18" customHeight="1">
      <c r="AH221" s="363" t="s">
        <v>642</v>
      </c>
    </row>
    <row r="222" spans="34:34" ht="18" customHeight="1">
      <c r="AH222" s="363" t="s">
        <v>643</v>
      </c>
    </row>
    <row r="223" spans="34:34" ht="18" customHeight="1">
      <c r="AH223" s="363" t="s">
        <v>644</v>
      </c>
    </row>
    <row r="224" spans="34:34" ht="18" customHeight="1">
      <c r="AH224" s="363" t="s">
        <v>645</v>
      </c>
    </row>
    <row r="225" spans="34:34" ht="18" customHeight="1">
      <c r="AH225" s="363" t="s">
        <v>646</v>
      </c>
    </row>
    <row r="226" spans="34:34" ht="18" customHeight="1">
      <c r="AH226" s="363" t="s">
        <v>647</v>
      </c>
    </row>
    <row r="227" spans="34:34" ht="18" customHeight="1">
      <c r="AH227" s="363" t="s">
        <v>648</v>
      </c>
    </row>
    <row r="228" spans="34:34" ht="18" customHeight="1">
      <c r="AH228" s="363" t="s">
        <v>649</v>
      </c>
    </row>
    <row r="229" spans="34:34" ht="18" customHeight="1">
      <c r="AH229" s="363" t="s">
        <v>650</v>
      </c>
    </row>
    <row r="230" spans="34:34" ht="18" customHeight="1">
      <c r="AH230" s="363" t="s">
        <v>651</v>
      </c>
    </row>
    <row r="231" spans="34:34" ht="18" customHeight="1">
      <c r="AH231" s="363" t="s">
        <v>652</v>
      </c>
    </row>
    <row r="232" spans="34:34" ht="18" customHeight="1">
      <c r="AH232" s="363" t="s">
        <v>653</v>
      </c>
    </row>
    <row r="233" spans="34:34" ht="18" customHeight="1">
      <c r="AH233" s="363" t="s">
        <v>654</v>
      </c>
    </row>
    <row r="234" spans="34:34" ht="18" customHeight="1">
      <c r="AH234" s="363" t="s">
        <v>655</v>
      </c>
    </row>
    <row r="235" spans="34:34" ht="18" customHeight="1">
      <c r="AH235" s="363" t="s">
        <v>259</v>
      </c>
    </row>
    <row r="236" spans="34:34" ht="18" customHeight="1">
      <c r="AH236" s="363" t="s">
        <v>656</v>
      </c>
    </row>
    <row r="237" spans="34:34" ht="18" customHeight="1">
      <c r="AH237" s="363" t="s">
        <v>657</v>
      </c>
    </row>
    <row r="238" spans="34:34" ht="18" customHeight="1">
      <c r="AH238" s="363" t="s">
        <v>658</v>
      </c>
    </row>
    <row r="239" spans="34:34" ht="18" customHeight="1">
      <c r="AH239" s="363" t="s">
        <v>659</v>
      </c>
    </row>
    <row r="240" spans="34:34" ht="18" customHeight="1">
      <c r="AH240" s="363" t="s">
        <v>660</v>
      </c>
    </row>
    <row r="241" spans="34:34" ht="18" customHeight="1">
      <c r="AH241" s="363" t="s">
        <v>661</v>
      </c>
    </row>
    <row r="242" spans="34:34" ht="18" customHeight="1">
      <c r="AH242" s="363" t="s">
        <v>662</v>
      </c>
    </row>
    <row r="243" spans="34:34" ht="18" customHeight="1">
      <c r="AH243" s="363" t="s">
        <v>663</v>
      </c>
    </row>
    <row r="244" spans="34:34" ht="18" customHeight="1">
      <c r="AH244" s="363" t="s">
        <v>664</v>
      </c>
    </row>
    <row r="245" spans="34:34" ht="18" customHeight="1">
      <c r="AH245" s="363" t="s">
        <v>665</v>
      </c>
    </row>
    <row r="246" spans="34:34" ht="18" customHeight="1">
      <c r="AH246" s="363" t="s">
        <v>666</v>
      </c>
    </row>
    <row r="247" spans="34:34" ht="18" customHeight="1">
      <c r="AH247" s="363" t="s">
        <v>667</v>
      </c>
    </row>
    <row r="248" spans="34:34" ht="18" customHeight="1">
      <c r="AH248" s="363" t="s">
        <v>668</v>
      </c>
    </row>
    <row r="249" spans="34:34" ht="18" customHeight="1">
      <c r="AH249" s="363" t="s">
        <v>669</v>
      </c>
    </row>
    <row r="250" spans="34:34" ht="18" customHeight="1">
      <c r="AH250" s="363" t="s">
        <v>670</v>
      </c>
    </row>
    <row r="251" spans="34:34" ht="18" customHeight="1">
      <c r="AH251" s="363" t="s">
        <v>671</v>
      </c>
    </row>
    <row r="252" spans="34:34" ht="18" customHeight="1">
      <c r="AH252" s="363" t="s">
        <v>672</v>
      </c>
    </row>
    <row r="253" spans="34:34" ht="18" customHeight="1">
      <c r="AH253" s="363" t="s">
        <v>673</v>
      </c>
    </row>
    <row r="254" spans="34:34" ht="18" customHeight="1">
      <c r="AH254" s="363" t="s">
        <v>674</v>
      </c>
    </row>
    <row r="255" spans="34:34" ht="18" customHeight="1">
      <c r="AH255" s="363" t="s">
        <v>675</v>
      </c>
    </row>
    <row r="256" spans="34:34" ht="18" customHeight="1">
      <c r="AH256" s="363" t="s">
        <v>676</v>
      </c>
    </row>
    <row r="257" spans="34:34" ht="18" customHeight="1">
      <c r="AH257" s="363" t="s">
        <v>677</v>
      </c>
    </row>
    <row r="258" spans="34:34" ht="18" customHeight="1">
      <c r="AH258" s="363" t="s">
        <v>678</v>
      </c>
    </row>
    <row r="259" spans="34:34" ht="18" customHeight="1">
      <c r="AH259" s="363" t="s">
        <v>679</v>
      </c>
    </row>
    <row r="260" spans="34:34" ht="18" customHeight="1">
      <c r="AH260" s="363" t="s">
        <v>680</v>
      </c>
    </row>
    <row r="261" spans="34:34" ht="18" customHeight="1">
      <c r="AH261" s="363" t="s">
        <v>681</v>
      </c>
    </row>
    <row r="262" spans="34:34" ht="18" customHeight="1">
      <c r="AH262" s="363" t="s">
        <v>682</v>
      </c>
    </row>
    <row r="263" spans="34:34" ht="18" customHeight="1">
      <c r="AH263" s="363" t="s">
        <v>683</v>
      </c>
    </row>
    <row r="264" spans="34:34" ht="18" customHeight="1">
      <c r="AH264" s="363" t="s">
        <v>684</v>
      </c>
    </row>
    <row r="265" spans="34:34" ht="18" customHeight="1">
      <c r="AH265" s="363" t="s">
        <v>685</v>
      </c>
    </row>
    <row r="266" spans="34:34" ht="18" customHeight="1">
      <c r="AH266" s="363" t="s">
        <v>686</v>
      </c>
    </row>
    <row r="267" spans="34:34" ht="18" customHeight="1">
      <c r="AH267" s="363" t="s">
        <v>687</v>
      </c>
    </row>
    <row r="268" spans="34:34" ht="18" customHeight="1">
      <c r="AH268" s="363" t="s">
        <v>688</v>
      </c>
    </row>
    <row r="269" spans="34:34" ht="18" customHeight="1">
      <c r="AH269" s="363" t="s">
        <v>689</v>
      </c>
    </row>
    <row r="270" spans="34:34" ht="18" customHeight="1">
      <c r="AH270" s="363" t="s">
        <v>690</v>
      </c>
    </row>
    <row r="271" spans="34:34" ht="18" customHeight="1">
      <c r="AH271" s="363" t="s">
        <v>691</v>
      </c>
    </row>
    <row r="272" spans="34:34" ht="18" customHeight="1">
      <c r="AH272" s="363" t="s">
        <v>692</v>
      </c>
    </row>
    <row r="273" spans="34:34" ht="18" customHeight="1">
      <c r="AH273" s="363" t="s">
        <v>693</v>
      </c>
    </row>
    <row r="274" spans="34:34" ht="18" customHeight="1">
      <c r="AH274" s="363" t="s">
        <v>694</v>
      </c>
    </row>
    <row r="275" spans="34:34" ht="18" customHeight="1">
      <c r="AH275" s="363" t="s">
        <v>695</v>
      </c>
    </row>
    <row r="276" spans="34:34" ht="18" customHeight="1">
      <c r="AH276" s="363" t="s">
        <v>696</v>
      </c>
    </row>
    <row r="277" spans="34:34" ht="18" customHeight="1">
      <c r="AH277" s="363" t="s">
        <v>697</v>
      </c>
    </row>
    <row r="278" spans="34:34" ht="18" customHeight="1">
      <c r="AH278" s="363" t="s">
        <v>698</v>
      </c>
    </row>
    <row r="279" spans="34:34" ht="18" customHeight="1">
      <c r="AH279" s="363" t="s">
        <v>699</v>
      </c>
    </row>
    <row r="280" spans="34:34" ht="18" customHeight="1">
      <c r="AH280" s="363" t="s">
        <v>700</v>
      </c>
    </row>
    <row r="281" spans="34:34" ht="18" customHeight="1">
      <c r="AH281" s="363" t="s">
        <v>701</v>
      </c>
    </row>
    <row r="282" spans="34:34" ht="18" customHeight="1">
      <c r="AH282" s="363" t="s">
        <v>702</v>
      </c>
    </row>
    <row r="283" spans="34:34" ht="18" customHeight="1">
      <c r="AH283" s="363" t="s">
        <v>703</v>
      </c>
    </row>
    <row r="284" spans="34:34" ht="18" customHeight="1">
      <c r="AH284" s="363" t="s">
        <v>704</v>
      </c>
    </row>
    <row r="285" spans="34:34" ht="18" customHeight="1">
      <c r="AH285" s="363" t="s">
        <v>705</v>
      </c>
    </row>
    <row r="286" spans="34:34" ht="18" customHeight="1">
      <c r="AH286" s="363" t="s">
        <v>706</v>
      </c>
    </row>
    <row r="287" spans="34:34" ht="18" customHeight="1">
      <c r="AH287" s="363" t="s">
        <v>707</v>
      </c>
    </row>
    <row r="288" spans="34:34" ht="18" customHeight="1">
      <c r="AH288" s="363" t="s">
        <v>708</v>
      </c>
    </row>
    <row r="289" spans="34:34" ht="18" customHeight="1">
      <c r="AH289" s="363" t="s">
        <v>709</v>
      </c>
    </row>
    <row r="290" spans="34:34" ht="18" customHeight="1">
      <c r="AH290" s="363" t="s">
        <v>710</v>
      </c>
    </row>
    <row r="291" spans="34:34" ht="18" customHeight="1">
      <c r="AH291" s="363" t="s">
        <v>711</v>
      </c>
    </row>
    <row r="292" spans="34:34" ht="18" customHeight="1">
      <c r="AH292" s="363" t="s">
        <v>712</v>
      </c>
    </row>
    <row r="293" spans="34:34" ht="18" customHeight="1">
      <c r="AH293" s="363" t="s">
        <v>713</v>
      </c>
    </row>
    <row r="294" spans="34:34" ht="18" customHeight="1">
      <c r="AH294" s="363" t="s">
        <v>714</v>
      </c>
    </row>
    <row r="295" spans="34:34" ht="18" customHeight="1">
      <c r="AH295" s="363" t="s">
        <v>715</v>
      </c>
    </row>
    <row r="296" spans="34:34" ht="18" customHeight="1">
      <c r="AH296" s="363" t="s">
        <v>716</v>
      </c>
    </row>
    <row r="297" spans="34:34" ht="18" customHeight="1">
      <c r="AH297" s="363" t="s">
        <v>717</v>
      </c>
    </row>
    <row r="298" spans="34:34" ht="18" customHeight="1">
      <c r="AH298" s="363" t="s">
        <v>718</v>
      </c>
    </row>
    <row r="299" spans="34:34" ht="18" customHeight="1">
      <c r="AH299" s="363" t="s">
        <v>719</v>
      </c>
    </row>
    <row r="300" spans="34:34" ht="18" customHeight="1">
      <c r="AH300" s="363" t="s">
        <v>720</v>
      </c>
    </row>
    <row r="301" spans="34:34" ht="18" customHeight="1">
      <c r="AH301" s="363" t="s">
        <v>721</v>
      </c>
    </row>
    <row r="302" spans="34:34" ht="18" customHeight="1">
      <c r="AH302" s="363" t="s">
        <v>722</v>
      </c>
    </row>
    <row r="303" spans="34:34" ht="18" customHeight="1">
      <c r="AH303" s="363" t="s">
        <v>723</v>
      </c>
    </row>
    <row r="304" spans="34:34" ht="18" customHeight="1">
      <c r="AH304" s="363" t="s">
        <v>724</v>
      </c>
    </row>
    <row r="305" spans="34:34" ht="18" customHeight="1">
      <c r="AH305" s="363" t="s">
        <v>725</v>
      </c>
    </row>
    <row r="306" spans="34:34" ht="18" customHeight="1">
      <c r="AH306" s="363" t="s">
        <v>726</v>
      </c>
    </row>
    <row r="307" spans="34:34" ht="18" customHeight="1">
      <c r="AH307" s="363" t="s">
        <v>727</v>
      </c>
    </row>
    <row r="308" spans="34:34" ht="18" customHeight="1">
      <c r="AH308" s="363" t="s">
        <v>728</v>
      </c>
    </row>
    <row r="309" spans="34:34" ht="18" customHeight="1">
      <c r="AH309" s="363" t="s">
        <v>729</v>
      </c>
    </row>
    <row r="310" spans="34:34" ht="18" customHeight="1">
      <c r="AH310" s="363" t="s">
        <v>730</v>
      </c>
    </row>
    <row r="311" spans="34:34" ht="18" customHeight="1">
      <c r="AH311" s="363" t="s">
        <v>731</v>
      </c>
    </row>
    <row r="312" spans="34:34" ht="18" customHeight="1">
      <c r="AH312" s="363" t="s">
        <v>732</v>
      </c>
    </row>
    <row r="313" spans="34:34" ht="18" customHeight="1">
      <c r="AH313" s="363" t="s">
        <v>733</v>
      </c>
    </row>
    <row r="314" spans="34:34" ht="18" customHeight="1">
      <c r="AH314" s="363" t="s">
        <v>734</v>
      </c>
    </row>
    <row r="315" spans="34:34" ht="18" customHeight="1">
      <c r="AH315" s="363" t="s">
        <v>735</v>
      </c>
    </row>
    <row r="316" spans="34:34" ht="18" customHeight="1">
      <c r="AH316" s="363" t="s">
        <v>736</v>
      </c>
    </row>
    <row r="317" spans="34:34" ht="18" customHeight="1">
      <c r="AH317" s="363" t="s">
        <v>737</v>
      </c>
    </row>
    <row r="318" spans="34:34" ht="18" customHeight="1">
      <c r="AH318" s="363" t="s">
        <v>738</v>
      </c>
    </row>
    <row r="319" spans="34:34" ht="18" customHeight="1">
      <c r="AH319" s="363" t="s">
        <v>739</v>
      </c>
    </row>
    <row r="320" spans="34:34" ht="18" customHeight="1">
      <c r="AH320" s="363" t="s">
        <v>740</v>
      </c>
    </row>
    <row r="321" spans="34:34" ht="18" customHeight="1">
      <c r="AH321" s="363" t="s">
        <v>741</v>
      </c>
    </row>
    <row r="322" spans="34:34" ht="18" customHeight="1">
      <c r="AH322" s="363" t="s">
        <v>742</v>
      </c>
    </row>
    <row r="323" spans="34:34" ht="18" customHeight="1">
      <c r="AH323" s="363" t="s">
        <v>743</v>
      </c>
    </row>
    <row r="324" spans="34:34" ht="18" customHeight="1">
      <c r="AH324" s="363" t="s">
        <v>744</v>
      </c>
    </row>
    <row r="325" spans="34:34" ht="18" customHeight="1">
      <c r="AH325" s="363" t="s">
        <v>745</v>
      </c>
    </row>
    <row r="326" spans="34:34" ht="18" customHeight="1">
      <c r="AH326" s="363" t="s">
        <v>746</v>
      </c>
    </row>
    <row r="327" spans="34:34" ht="18" customHeight="1">
      <c r="AH327" s="363" t="s">
        <v>747</v>
      </c>
    </row>
    <row r="328" spans="34:34" ht="18" customHeight="1">
      <c r="AH328" s="363" t="s">
        <v>748</v>
      </c>
    </row>
    <row r="329" spans="34:34" ht="18" customHeight="1">
      <c r="AH329" s="363" t="s">
        <v>749</v>
      </c>
    </row>
    <row r="330" spans="34:34" ht="18" customHeight="1">
      <c r="AH330" s="363" t="s">
        <v>750</v>
      </c>
    </row>
    <row r="331" spans="34:34" ht="18" customHeight="1">
      <c r="AH331" s="363" t="s">
        <v>751</v>
      </c>
    </row>
    <row r="332" spans="34:34" ht="18" customHeight="1">
      <c r="AH332" s="363" t="s">
        <v>752</v>
      </c>
    </row>
    <row r="333" spans="34:34" ht="18" customHeight="1">
      <c r="AH333" s="363" t="s">
        <v>753</v>
      </c>
    </row>
    <row r="334" spans="34:34" ht="18" customHeight="1">
      <c r="AH334" s="363" t="s">
        <v>754</v>
      </c>
    </row>
    <row r="335" spans="34:34" ht="18" customHeight="1">
      <c r="AH335" s="363" t="s">
        <v>755</v>
      </c>
    </row>
    <row r="336" spans="34:34" ht="18" customHeight="1">
      <c r="AH336" s="363" t="s">
        <v>756</v>
      </c>
    </row>
    <row r="337" spans="34:34" ht="18" customHeight="1">
      <c r="AH337" s="363" t="s">
        <v>757</v>
      </c>
    </row>
    <row r="338" spans="34:34" ht="18" customHeight="1">
      <c r="AH338" s="363" t="s">
        <v>758</v>
      </c>
    </row>
    <row r="339" spans="34:34" ht="18" customHeight="1">
      <c r="AH339" s="363" t="s">
        <v>759</v>
      </c>
    </row>
    <row r="340" spans="34:34" ht="18" customHeight="1">
      <c r="AH340" s="363" t="s">
        <v>760</v>
      </c>
    </row>
    <row r="341" spans="34:34" ht="18" customHeight="1">
      <c r="AH341" s="363" t="s">
        <v>761</v>
      </c>
    </row>
    <row r="342" spans="34:34" ht="18" customHeight="1">
      <c r="AH342" s="363" t="s">
        <v>762</v>
      </c>
    </row>
    <row r="343" spans="34:34" ht="18" customHeight="1">
      <c r="AH343" s="363" t="s">
        <v>763</v>
      </c>
    </row>
    <row r="344" spans="34:34" ht="18" customHeight="1">
      <c r="AH344" s="363" t="s">
        <v>764</v>
      </c>
    </row>
    <row r="345" spans="34:34" ht="18" customHeight="1">
      <c r="AH345" s="363" t="s">
        <v>765</v>
      </c>
    </row>
    <row r="346" spans="34:34" ht="18" customHeight="1">
      <c r="AH346" s="363" t="s">
        <v>766</v>
      </c>
    </row>
    <row r="347" spans="34:34" ht="18" customHeight="1">
      <c r="AH347" s="363" t="s">
        <v>767</v>
      </c>
    </row>
    <row r="348" spans="34:34" ht="18" customHeight="1">
      <c r="AH348" s="363" t="s">
        <v>768</v>
      </c>
    </row>
    <row r="349" spans="34:34" ht="18" customHeight="1">
      <c r="AH349" s="363" t="s">
        <v>769</v>
      </c>
    </row>
    <row r="350" spans="34:34" ht="18" customHeight="1">
      <c r="AH350" s="363" t="s">
        <v>770</v>
      </c>
    </row>
    <row r="351" spans="34:34" ht="18" customHeight="1">
      <c r="AH351" s="363" t="s">
        <v>771</v>
      </c>
    </row>
    <row r="352" spans="34:34" ht="18" customHeight="1">
      <c r="AH352" s="363" t="s">
        <v>772</v>
      </c>
    </row>
    <row r="353" spans="34:34" ht="18" customHeight="1">
      <c r="AH353" s="363" t="s">
        <v>773</v>
      </c>
    </row>
    <row r="354" spans="34:34" ht="18" customHeight="1">
      <c r="AH354" s="363" t="s">
        <v>774</v>
      </c>
    </row>
    <row r="355" spans="34:34" ht="18" customHeight="1">
      <c r="AH355" s="363" t="s">
        <v>775</v>
      </c>
    </row>
    <row r="356" spans="34:34" ht="18" customHeight="1">
      <c r="AH356" s="363" t="s">
        <v>776</v>
      </c>
    </row>
    <row r="357" spans="34:34" ht="18" customHeight="1">
      <c r="AH357" s="363" t="s">
        <v>777</v>
      </c>
    </row>
    <row r="358" spans="34:34" ht="18" customHeight="1">
      <c r="AH358" s="363" t="s">
        <v>778</v>
      </c>
    </row>
    <row r="359" spans="34:34" ht="18" customHeight="1">
      <c r="AH359" s="363" t="s">
        <v>779</v>
      </c>
    </row>
    <row r="360" spans="34:34" ht="18" customHeight="1">
      <c r="AH360" s="363" t="s">
        <v>780</v>
      </c>
    </row>
    <row r="361" spans="34:34" ht="18" customHeight="1">
      <c r="AH361" s="363" t="s">
        <v>781</v>
      </c>
    </row>
    <row r="362" spans="34:34" ht="18" customHeight="1">
      <c r="AH362" s="363" t="s">
        <v>782</v>
      </c>
    </row>
    <row r="363" spans="34:34" ht="18" customHeight="1">
      <c r="AH363" s="363" t="s">
        <v>783</v>
      </c>
    </row>
    <row r="364" spans="34:34" ht="18" customHeight="1">
      <c r="AH364" s="363" t="s">
        <v>784</v>
      </c>
    </row>
    <row r="365" spans="34:34" ht="18" customHeight="1">
      <c r="AH365" s="363" t="s">
        <v>785</v>
      </c>
    </row>
    <row r="366" spans="34:34" ht="18" customHeight="1">
      <c r="AH366" s="363" t="s">
        <v>786</v>
      </c>
    </row>
    <row r="367" spans="34:34" ht="18" customHeight="1">
      <c r="AH367" s="363" t="s">
        <v>787</v>
      </c>
    </row>
    <row r="368" spans="34:34" ht="18" customHeight="1">
      <c r="AH368" s="363" t="s">
        <v>788</v>
      </c>
    </row>
    <row r="369" spans="34:34" ht="18" customHeight="1">
      <c r="AH369" s="363" t="s">
        <v>789</v>
      </c>
    </row>
    <row r="370" spans="34:34" ht="18" customHeight="1">
      <c r="AH370" s="363" t="s">
        <v>790</v>
      </c>
    </row>
    <row r="371" spans="34:34" ht="18" customHeight="1">
      <c r="AH371" s="363" t="s">
        <v>791</v>
      </c>
    </row>
    <row r="372" spans="34:34" ht="18" customHeight="1">
      <c r="AH372" s="363" t="s">
        <v>792</v>
      </c>
    </row>
    <row r="373" spans="34:34" ht="18" customHeight="1">
      <c r="AH373" s="363" t="s">
        <v>793</v>
      </c>
    </row>
    <row r="374" spans="34:34" ht="18" customHeight="1">
      <c r="AH374" s="363" t="s">
        <v>794</v>
      </c>
    </row>
    <row r="375" spans="34:34" ht="18" customHeight="1">
      <c r="AH375" s="363" t="s">
        <v>795</v>
      </c>
    </row>
    <row r="376" spans="34:34" ht="18" customHeight="1">
      <c r="AH376" s="363" t="s">
        <v>796</v>
      </c>
    </row>
    <row r="377" spans="34:34" ht="18" customHeight="1">
      <c r="AH377" s="363" t="s">
        <v>797</v>
      </c>
    </row>
    <row r="378" spans="34:34" ht="18" customHeight="1">
      <c r="AH378" s="363" t="s">
        <v>798</v>
      </c>
    </row>
    <row r="379" spans="34:34" ht="18" customHeight="1">
      <c r="AH379" s="363" t="s">
        <v>799</v>
      </c>
    </row>
    <row r="380" spans="34:34" ht="18" customHeight="1">
      <c r="AH380" s="363" t="s">
        <v>800</v>
      </c>
    </row>
    <row r="381" spans="34:34" ht="18" customHeight="1">
      <c r="AH381" s="363" t="s">
        <v>801</v>
      </c>
    </row>
    <row r="382" spans="34:34" ht="18" customHeight="1">
      <c r="AH382" s="363" t="s">
        <v>802</v>
      </c>
    </row>
    <row r="383" spans="34:34" ht="18" customHeight="1">
      <c r="AH383" s="363" t="s">
        <v>803</v>
      </c>
    </row>
    <row r="384" spans="34:34" ht="18" customHeight="1">
      <c r="AH384" s="363" t="s">
        <v>804</v>
      </c>
    </row>
    <row r="385" spans="34:34" ht="18" customHeight="1">
      <c r="AH385" s="363" t="s">
        <v>805</v>
      </c>
    </row>
    <row r="386" spans="34:34" ht="18" customHeight="1">
      <c r="AH386" s="363" t="s">
        <v>806</v>
      </c>
    </row>
    <row r="387" spans="34:34" ht="18" customHeight="1">
      <c r="AH387" s="363" t="s">
        <v>807</v>
      </c>
    </row>
    <row r="388" spans="34:34" ht="18" customHeight="1">
      <c r="AH388" s="363" t="s">
        <v>808</v>
      </c>
    </row>
    <row r="389" spans="34:34" ht="18" customHeight="1">
      <c r="AH389" s="363" t="s">
        <v>809</v>
      </c>
    </row>
    <row r="390" spans="34:34" ht="18" customHeight="1">
      <c r="AH390" s="363" t="s">
        <v>491</v>
      </c>
    </row>
    <row r="391" spans="34:34" ht="18" customHeight="1">
      <c r="AH391" s="363" t="s">
        <v>810</v>
      </c>
    </row>
    <row r="392" spans="34:34" ht="18" customHeight="1">
      <c r="AH392" s="363" t="s">
        <v>811</v>
      </c>
    </row>
    <row r="393" spans="34:34" ht="18" customHeight="1">
      <c r="AH393" s="363" t="s">
        <v>812</v>
      </c>
    </row>
    <row r="394" spans="34:34" ht="18" customHeight="1">
      <c r="AH394" s="363" t="s">
        <v>813</v>
      </c>
    </row>
    <row r="395" spans="34:34" ht="18" customHeight="1">
      <c r="AH395" s="363" t="s">
        <v>814</v>
      </c>
    </row>
    <row r="396" spans="34:34" ht="18" customHeight="1">
      <c r="AH396" s="363" t="s">
        <v>815</v>
      </c>
    </row>
    <row r="397" spans="34:34" ht="18" customHeight="1">
      <c r="AH397" s="363" t="s">
        <v>816</v>
      </c>
    </row>
    <row r="398" spans="34:34" ht="18" customHeight="1">
      <c r="AH398" s="363" t="s">
        <v>817</v>
      </c>
    </row>
    <row r="399" spans="34:34" ht="18" customHeight="1">
      <c r="AH399" s="363" t="s">
        <v>818</v>
      </c>
    </row>
    <row r="400" spans="34:34" ht="18" customHeight="1">
      <c r="AH400" s="363" t="s">
        <v>819</v>
      </c>
    </row>
    <row r="401" spans="34:34" ht="18" customHeight="1">
      <c r="AH401" s="363" t="s">
        <v>820</v>
      </c>
    </row>
    <row r="402" spans="34:34" ht="18" customHeight="1">
      <c r="AH402" s="363" t="s">
        <v>821</v>
      </c>
    </row>
    <row r="403" spans="34:34" ht="18" customHeight="1">
      <c r="AH403" s="363" t="s">
        <v>822</v>
      </c>
    </row>
    <row r="404" spans="34:34" ht="18" customHeight="1">
      <c r="AH404" s="363" t="s">
        <v>823</v>
      </c>
    </row>
    <row r="405" spans="34:34" ht="18" customHeight="1">
      <c r="AH405" s="363" t="s">
        <v>824</v>
      </c>
    </row>
    <row r="406" spans="34:34" ht="18" customHeight="1">
      <c r="AH406" s="363" t="s">
        <v>825</v>
      </c>
    </row>
    <row r="407" spans="34:34" ht="18" customHeight="1">
      <c r="AH407" s="363" t="s">
        <v>826</v>
      </c>
    </row>
    <row r="408" spans="34:34" ht="18" customHeight="1">
      <c r="AH408" s="363" t="s">
        <v>827</v>
      </c>
    </row>
    <row r="409" spans="34:34" ht="18" customHeight="1">
      <c r="AH409" s="363" t="s">
        <v>828</v>
      </c>
    </row>
    <row r="410" spans="34:34" ht="18" customHeight="1">
      <c r="AH410" s="363" t="s">
        <v>829</v>
      </c>
    </row>
    <row r="411" spans="34:34" ht="18" customHeight="1">
      <c r="AH411" s="363" t="s">
        <v>830</v>
      </c>
    </row>
    <row r="412" spans="34:34" ht="18" customHeight="1">
      <c r="AH412" s="363" t="s">
        <v>831</v>
      </c>
    </row>
    <row r="413" spans="34:34" ht="18" customHeight="1">
      <c r="AH413" s="363" t="s">
        <v>832</v>
      </c>
    </row>
    <row r="414" spans="34:34" ht="18" customHeight="1">
      <c r="AH414" s="363" t="s">
        <v>833</v>
      </c>
    </row>
    <row r="415" spans="34:34" ht="18" customHeight="1">
      <c r="AH415" s="363" t="s">
        <v>834</v>
      </c>
    </row>
    <row r="416" spans="34:34" ht="18" customHeight="1">
      <c r="AH416" s="363" t="s">
        <v>835</v>
      </c>
    </row>
    <row r="417" spans="34:34" ht="18" customHeight="1">
      <c r="AH417" s="363" t="s">
        <v>247</v>
      </c>
    </row>
    <row r="418" spans="34:34" ht="18" customHeight="1">
      <c r="AH418" s="363" t="s">
        <v>836</v>
      </c>
    </row>
    <row r="419" spans="34:34" ht="18" customHeight="1">
      <c r="AH419" s="363" t="s">
        <v>248</v>
      </c>
    </row>
    <row r="420" spans="34:34" ht="18" customHeight="1">
      <c r="AH420" s="363" t="s">
        <v>837</v>
      </c>
    </row>
    <row r="421" spans="34:34" ht="18" customHeight="1">
      <c r="AH421" s="363" t="s">
        <v>838</v>
      </c>
    </row>
    <row r="422" spans="34:34" ht="18" customHeight="1">
      <c r="AH422" s="363" t="s">
        <v>839</v>
      </c>
    </row>
    <row r="423" spans="34:34" ht="18" customHeight="1">
      <c r="AH423" s="363" t="s">
        <v>840</v>
      </c>
    </row>
    <row r="424" spans="34:34" ht="18" customHeight="1">
      <c r="AH424" s="363" t="s">
        <v>841</v>
      </c>
    </row>
    <row r="425" spans="34:34" ht="18" customHeight="1">
      <c r="AH425" s="363" t="s">
        <v>842</v>
      </c>
    </row>
    <row r="426" spans="34:34" ht="18" customHeight="1">
      <c r="AH426" s="363" t="s">
        <v>843</v>
      </c>
    </row>
    <row r="427" spans="34:34" ht="18" customHeight="1">
      <c r="AH427" s="363" t="s">
        <v>844</v>
      </c>
    </row>
    <row r="428" spans="34:34" ht="18" customHeight="1">
      <c r="AH428" s="363" t="s">
        <v>845</v>
      </c>
    </row>
    <row r="429" spans="34:34" ht="18" customHeight="1">
      <c r="AH429" s="363" t="s">
        <v>846</v>
      </c>
    </row>
    <row r="430" spans="34:34" ht="18" customHeight="1">
      <c r="AH430" s="363" t="s">
        <v>847</v>
      </c>
    </row>
    <row r="431" spans="34:34" ht="18" customHeight="1">
      <c r="AH431" s="363" t="s">
        <v>848</v>
      </c>
    </row>
    <row r="432" spans="34:34" ht="18" customHeight="1">
      <c r="AH432" s="363" t="s">
        <v>849</v>
      </c>
    </row>
    <row r="433" spans="34:34" ht="18" customHeight="1">
      <c r="AH433" s="363" t="s">
        <v>850</v>
      </c>
    </row>
    <row r="434" spans="34:34" ht="18" customHeight="1">
      <c r="AH434" s="363" t="s">
        <v>851</v>
      </c>
    </row>
    <row r="435" spans="34:34" ht="18" customHeight="1">
      <c r="AH435" s="363" t="s">
        <v>852</v>
      </c>
    </row>
    <row r="436" spans="34:34" ht="18" customHeight="1">
      <c r="AH436" s="363" t="s">
        <v>853</v>
      </c>
    </row>
    <row r="437" spans="34:34" ht="18" customHeight="1">
      <c r="AH437" s="363" t="s">
        <v>854</v>
      </c>
    </row>
    <row r="438" spans="34:34" ht="18" customHeight="1">
      <c r="AH438" s="363" t="s">
        <v>855</v>
      </c>
    </row>
    <row r="439" spans="34:34" ht="18" customHeight="1">
      <c r="AH439" s="363" t="s">
        <v>856</v>
      </c>
    </row>
    <row r="440" spans="34:34" ht="18" customHeight="1">
      <c r="AH440" s="363" t="s">
        <v>857</v>
      </c>
    </row>
    <row r="441" spans="34:34" ht="18" customHeight="1">
      <c r="AH441" s="363" t="s">
        <v>858</v>
      </c>
    </row>
    <row r="442" spans="34:34" ht="18" customHeight="1">
      <c r="AH442" s="363" t="s">
        <v>859</v>
      </c>
    </row>
    <row r="443" spans="34:34" ht="18" customHeight="1">
      <c r="AH443" s="363" t="s">
        <v>860</v>
      </c>
    </row>
    <row r="444" spans="34:34" ht="18" customHeight="1">
      <c r="AH444" s="363" t="s">
        <v>861</v>
      </c>
    </row>
    <row r="445" spans="34:34" ht="18" customHeight="1">
      <c r="AH445" s="363" t="s">
        <v>862</v>
      </c>
    </row>
    <row r="446" spans="34:34" ht="18" customHeight="1">
      <c r="AH446" s="363" t="s">
        <v>863</v>
      </c>
    </row>
    <row r="447" spans="34:34" ht="18" customHeight="1">
      <c r="AH447" s="363" t="s">
        <v>864</v>
      </c>
    </row>
    <row r="448" spans="34:34" ht="18" customHeight="1">
      <c r="AH448" s="363" t="s">
        <v>865</v>
      </c>
    </row>
    <row r="449" spans="34:34" ht="18" customHeight="1">
      <c r="AH449" s="363" t="s">
        <v>866</v>
      </c>
    </row>
    <row r="450" spans="34:34" ht="18" customHeight="1">
      <c r="AH450" s="363" t="s">
        <v>867</v>
      </c>
    </row>
    <row r="451" spans="34:34" ht="18" customHeight="1">
      <c r="AH451" s="363" t="s">
        <v>868</v>
      </c>
    </row>
    <row r="452" spans="34:34" ht="18" customHeight="1">
      <c r="AH452" s="363" t="s">
        <v>869</v>
      </c>
    </row>
    <row r="453" spans="34:34" ht="18" customHeight="1">
      <c r="AH453" s="363" t="s">
        <v>870</v>
      </c>
    </row>
    <row r="454" spans="34:34" ht="18" customHeight="1">
      <c r="AH454" s="363" t="s">
        <v>871</v>
      </c>
    </row>
    <row r="455" spans="34:34" ht="18" customHeight="1">
      <c r="AH455" s="363" t="s">
        <v>872</v>
      </c>
    </row>
    <row r="456" spans="34:34" ht="18" customHeight="1">
      <c r="AH456" s="363" t="s">
        <v>873</v>
      </c>
    </row>
    <row r="457" spans="34:34" ht="18" customHeight="1">
      <c r="AH457" s="363" t="s">
        <v>874</v>
      </c>
    </row>
    <row r="458" spans="34:34" ht="18" customHeight="1">
      <c r="AH458" s="363" t="s">
        <v>875</v>
      </c>
    </row>
    <row r="459" spans="34:34" ht="18" customHeight="1">
      <c r="AH459" s="363" t="s">
        <v>876</v>
      </c>
    </row>
    <row r="460" spans="34:34" ht="18" customHeight="1">
      <c r="AH460" s="363" t="s">
        <v>877</v>
      </c>
    </row>
    <row r="461" spans="34:34" ht="18" customHeight="1">
      <c r="AH461" s="363" t="s">
        <v>878</v>
      </c>
    </row>
    <row r="462" spans="34:34" ht="18" customHeight="1">
      <c r="AH462" s="363" t="s">
        <v>879</v>
      </c>
    </row>
    <row r="463" spans="34:34" ht="18" customHeight="1">
      <c r="AH463" s="363" t="s">
        <v>880</v>
      </c>
    </row>
    <row r="464" spans="34:34" ht="18" customHeight="1">
      <c r="AH464" s="363" t="s">
        <v>881</v>
      </c>
    </row>
    <row r="465" spans="34:34" ht="18" customHeight="1">
      <c r="AH465" s="363" t="s">
        <v>882</v>
      </c>
    </row>
    <row r="466" spans="34:34" ht="18" customHeight="1">
      <c r="AH466" s="363" t="s">
        <v>883</v>
      </c>
    </row>
    <row r="467" spans="34:34" ht="18" customHeight="1">
      <c r="AH467" s="363" t="s">
        <v>884</v>
      </c>
    </row>
    <row r="468" spans="34:34" ht="18" customHeight="1">
      <c r="AH468" s="363" t="s">
        <v>885</v>
      </c>
    </row>
    <row r="469" spans="34:34" ht="18" customHeight="1">
      <c r="AH469" s="363" t="s">
        <v>886</v>
      </c>
    </row>
    <row r="470" spans="34:34" ht="18" customHeight="1">
      <c r="AH470" s="363" t="s">
        <v>887</v>
      </c>
    </row>
    <row r="471" spans="34:34" ht="18" customHeight="1">
      <c r="AH471" s="363" t="s">
        <v>888</v>
      </c>
    </row>
    <row r="472" spans="34:34" ht="18" customHeight="1">
      <c r="AH472" s="363" t="s">
        <v>889</v>
      </c>
    </row>
    <row r="473" spans="34:34" ht="18" customHeight="1">
      <c r="AH473" s="363" t="s">
        <v>890</v>
      </c>
    </row>
    <row r="474" spans="34:34" ht="18" customHeight="1">
      <c r="AH474" s="363" t="s">
        <v>891</v>
      </c>
    </row>
    <row r="475" spans="34:34" ht="18" customHeight="1">
      <c r="AH475" s="363" t="s">
        <v>892</v>
      </c>
    </row>
    <row r="476" spans="34:34" ht="18" customHeight="1">
      <c r="AH476" s="363" t="s">
        <v>893</v>
      </c>
    </row>
    <row r="477" spans="34:34" ht="18" customHeight="1">
      <c r="AH477" s="363" t="s">
        <v>894</v>
      </c>
    </row>
    <row r="478" spans="34:34" ht="18" customHeight="1">
      <c r="AH478" s="363" t="s">
        <v>895</v>
      </c>
    </row>
    <row r="479" spans="34:34" ht="18" customHeight="1">
      <c r="AH479" s="363" t="s">
        <v>896</v>
      </c>
    </row>
    <row r="480" spans="34:34" ht="18" customHeight="1">
      <c r="AH480" s="363" t="s">
        <v>897</v>
      </c>
    </row>
    <row r="481" spans="34:34" ht="18" customHeight="1">
      <c r="AH481" s="363" t="s">
        <v>898</v>
      </c>
    </row>
    <row r="482" spans="34:34" ht="18" customHeight="1">
      <c r="AH482" s="363" t="s">
        <v>899</v>
      </c>
    </row>
    <row r="483" spans="34:34" ht="18" customHeight="1">
      <c r="AH483" s="363" t="s">
        <v>900</v>
      </c>
    </row>
    <row r="484" spans="34:34" ht="18" customHeight="1">
      <c r="AH484" s="363" t="s">
        <v>901</v>
      </c>
    </row>
    <row r="485" spans="34:34" ht="18" customHeight="1">
      <c r="AH485" s="363" t="s">
        <v>902</v>
      </c>
    </row>
    <row r="486" spans="34:34" ht="18" customHeight="1">
      <c r="AH486" s="363" t="s">
        <v>903</v>
      </c>
    </row>
    <row r="487" spans="34:34" ht="18" customHeight="1">
      <c r="AH487" s="363" t="s">
        <v>904</v>
      </c>
    </row>
    <row r="488" spans="34:34" ht="18" customHeight="1">
      <c r="AH488" s="363" t="s">
        <v>905</v>
      </c>
    </row>
    <row r="489" spans="34:34" ht="18" customHeight="1">
      <c r="AH489" s="363" t="s">
        <v>906</v>
      </c>
    </row>
    <row r="490" spans="34:34" ht="18" customHeight="1">
      <c r="AH490" s="363" t="s">
        <v>907</v>
      </c>
    </row>
    <row r="491" spans="34:34" ht="18" customHeight="1">
      <c r="AH491" s="363" t="s">
        <v>908</v>
      </c>
    </row>
    <row r="492" spans="34:34" ht="18" customHeight="1">
      <c r="AH492" s="363" t="s">
        <v>909</v>
      </c>
    </row>
    <row r="493" spans="34:34" ht="18" customHeight="1">
      <c r="AH493" s="363" t="s">
        <v>910</v>
      </c>
    </row>
    <row r="494" spans="34:34" ht="18" customHeight="1">
      <c r="AH494" s="363" t="s">
        <v>911</v>
      </c>
    </row>
    <row r="495" spans="34:34" ht="18" customHeight="1">
      <c r="AH495" s="363" t="s">
        <v>912</v>
      </c>
    </row>
    <row r="496" spans="34:34" ht="18" customHeight="1">
      <c r="AH496" s="363" t="s">
        <v>913</v>
      </c>
    </row>
    <row r="497" spans="34:34" ht="18" customHeight="1">
      <c r="AH497" s="363" t="s">
        <v>914</v>
      </c>
    </row>
    <row r="498" spans="34:34" ht="18" customHeight="1">
      <c r="AH498" s="363" t="s">
        <v>915</v>
      </c>
    </row>
    <row r="499" spans="34:34" ht="18" customHeight="1">
      <c r="AH499" s="363" t="s">
        <v>916</v>
      </c>
    </row>
    <row r="500" spans="34:34" ht="18" customHeight="1">
      <c r="AH500" s="363" t="s">
        <v>917</v>
      </c>
    </row>
    <row r="501" spans="34:34" ht="18" customHeight="1">
      <c r="AH501" s="363" t="s">
        <v>918</v>
      </c>
    </row>
    <row r="502" spans="34:34" ht="18" customHeight="1">
      <c r="AH502" s="363" t="s">
        <v>919</v>
      </c>
    </row>
    <row r="503" spans="34:34" ht="18" customHeight="1">
      <c r="AH503" s="363" t="s">
        <v>920</v>
      </c>
    </row>
    <row r="504" spans="34:34" ht="18" customHeight="1">
      <c r="AH504" s="363" t="s">
        <v>921</v>
      </c>
    </row>
    <row r="505" spans="34:34" ht="18" customHeight="1">
      <c r="AH505" s="363" t="s">
        <v>922</v>
      </c>
    </row>
    <row r="506" spans="34:34" ht="18" customHeight="1">
      <c r="AH506" s="363" t="s">
        <v>923</v>
      </c>
    </row>
    <row r="507" spans="34:34" ht="18" customHeight="1">
      <c r="AH507" s="363" t="s">
        <v>924</v>
      </c>
    </row>
    <row r="508" spans="34:34" ht="18" customHeight="1">
      <c r="AH508" s="363" t="s">
        <v>925</v>
      </c>
    </row>
    <row r="509" spans="34:34" ht="18" customHeight="1">
      <c r="AH509" s="363" t="s">
        <v>926</v>
      </c>
    </row>
    <row r="510" spans="34:34" ht="18" customHeight="1">
      <c r="AH510" s="363" t="s">
        <v>927</v>
      </c>
    </row>
    <row r="511" spans="34:34" ht="18" customHeight="1">
      <c r="AH511" s="363" t="s">
        <v>928</v>
      </c>
    </row>
    <row r="512" spans="34:34" ht="18" customHeight="1">
      <c r="AH512" s="363" t="s">
        <v>929</v>
      </c>
    </row>
    <row r="513" spans="34:34" ht="18" customHeight="1">
      <c r="AH513" s="363" t="s">
        <v>930</v>
      </c>
    </row>
    <row r="514" spans="34:34" ht="18" customHeight="1">
      <c r="AH514" s="363" t="s">
        <v>931</v>
      </c>
    </row>
    <row r="515" spans="34:34" ht="18" customHeight="1">
      <c r="AH515" s="363" t="s">
        <v>932</v>
      </c>
    </row>
    <row r="516" spans="34:34" ht="18" customHeight="1">
      <c r="AH516" s="363" t="s">
        <v>933</v>
      </c>
    </row>
    <row r="517" spans="34:34" ht="18" customHeight="1">
      <c r="AH517" s="363" t="s">
        <v>934</v>
      </c>
    </row>
    <row r="518" spans="34:34" ht="18" customHeight="1">
      <c r="AH518" s="363" t="s">
        <v>935</v>
      </c>
    </row>
    <row r="519" spans="34:34" ht="18" customHeight="1">
      <c r="AH519" s="363" t="s">
        <v>936</v>
      </c>
    </row>
    <row r="520" spans="34:34" ht="18" customHeight="1">
      <c r="AH520" s="363" t="s">
        <v>937</v>
      </c>
    </row>
    <row r="521" spans="34:34" ht="18" customHeight="1">
      <c r="AH521" s="363" t="s">
        <v>938</v>
      </c>
    </row>
    <row r="522" spans="34:34" ht="18" customHeight="1">
      <c r="AH522" s="363" t="s">
        <v>939</v>
      </c>
    </row>
    <row r="523" spans="34:34" ht="18" customHeight="1">
      <c r="AH523" s="363" t="s">
        <v>940</v>
      </c>
    </row>
    <row r="524" spans="34:34" ht="18" customHeight="1">
      <c r="AH524" s="363" t="s">
        <v>941</v>
      </c>
    </row>
    <row r="525" spans="34:34" ht="18" customHeight="1">
      <c r="AH525" s="363" t="s">
        <v>942</v>
      </c>
    </row>
    <row r="526" spans="34:34" ht="18" customHeight="1">
      <c r="AH526" s="363" t="s">
        <v>943</v>
      </c>
    </row>
    <row r="527" spans="34:34" ht="18" customHeight="1">
      <c r="AH527" s="363" t="s">
        <v>944</v>
      </c>
    </row>
    <row r="528" spans="34:34" ht="18" customHeight="1">
      <c r="AH528" s="363" t="s">
        <v>945</v>
      </c>
    </row>
    <row r="529" spans="34:34" ht="18" customHeight="1">
      <c r="AH529" s="363" t="s">
        <v>946</v>
      </c>
    </row>
    <row r="530" spans="34:34" ht="18" customHeight="1">
      <c r="AH530" s="363" t="s">
        <v>947</v>
      </c>
    </row>
    <row r="531" spans="34:34" ht="18" customHeight="1">
      <c r="AH531" s="363" t="s">
        <v>948</v>
      </c>
    </row>
    <row r="532" spans="34:34" ht="18" customHeight="1">
      <c r="AH532" s="363" t="s">
        <v>949</v>
      </c>
    </row>
    <row r="533" spans="34:34" ht="18" customHeight="1">
      <c r="AH533" s="363" t="s">
        <v>950</v>
      </c>
    </row>
    <row r="534" spans="34:34" ht="18" customHeight="1">
      <c r="AH534" s="363" t="s">
        <v>951</v>
      </c>
    </row>
    <row r="535" spans="34:34" ht="18" customHeight="1">
      <c r="AH535" s="363" t="s">
        <v>952</v>
      </c>
    </row>
    <row r="536" spans="34:34" ht="18" customHeight="1">
      <c r="AH536" s="363" t="s">
        <v>953</v>
      </c>
    </row>
    <row r="537" spans="34:34" ht="18" customHeight="1">
      <c r="AH537" s="363" t="s">
        <v>954</v>
      </c>
    </row>
    <row r="538" spans="34:34" ht="18" customHeight="1">
      <c r="AH538" s="363" t="s">
        <v>955</v>
      </c>
    </row>
    <row r="539" spans="34:34" ht="18" customHeight="1">
      <c r="AH539" s="363" t="s">
        <v>956</v>
      </c>
    </row>
    <row r="540" spans="34:34" ht="18" customHeight="1">
      <c r="AH540" s="363" t="s">
        <v>957</v>
      </c>
    </row>
    <row r="541" spans="34:34" ht="18" customHeight="1">
      <c r="AH541" s="363" t="s">
        <v>958</v>
      </c>
    </row>
    <row r="542" spans="34:34" ht="18" customHeight="1">
      <c r="AH542" s="363" t="s">
        <v>959</v>
      </c>
    </row>
    <row r="543" spans="34:34" ht="18" customHeight="1">
      <c r="AH543" s="363" t="s">
        <v>960</v>
      </c>
    </row>
    <row r="544" spans="34:34" ht="18" customHeight="1">
      <c r="AH544" s="363" t="s">
        <v>961</v>
      </c>
    </row>
    <row r="545" spans="34:34" ht="18" customHeight="1">
      <c r="AH545" s="363" t="s">
        <v>962</v>
      </c>
    </row>
    <row r="546" spans="34:34" ht="18" customHeight="1">
      <c r="AH546" s="363" t="s">
        <v>963</v>
      </c>
    </row>
    <row r="547" spans="34:34" ht="18" customHeight="1">
      <c r="AH547" s="363" t="s">
        <v>964</v>
      </c>
    </row>
    <row r="548" spans="34:34" ht="18" customHeight="1">
      <c r="AH548" s="363" t="s">
        <v>965</v>
      </c>
    </row>
    <row r="549" spans="34:34" ht="18" customHeight="1">
      <c r="AH549" s="363" t="s">
        <v>966</v>
      </c>
    </row>
    <row r="550" spans="34:34" ht="18" customHeight="1">
      <c r="AH550" s="363" t="s">
        <v>967</v>
      </c>
    </row>
    <row r="551" spans="34:34" ht="18" customHeight="1">
      <c r="AH551" s="363" t="s">
        <v>968</v>
      </c>
    </row>
    <row r="552" spans="34:34" ht="18" customHeight="1">
      <c r="AH552" s="363" t="s">
        <v>969</v>
      </c>
    </row>
    <row r="553" spans="34:34" ht="18" customHeight="1">
      <c r="AH553" s="363" t="s">
        <v>970</v>
      </c>
    </row>
    <row r="554" spans="34:34" ht="18" customHeight="1">
      <c r="AH554" s="363" t="s">
        <v>971</v>
      </c>
    </row>
    <row r="555" spans="34:34" ht="18" customHeight="1">
      <c r="AH555" s="363" t="s">
        <v>972</v>
      </c>
    </row>
    <row r="556" spans="34:34" ht="18" customHeight="1">
      <c r="AH556" s="363" t="s">
        <v>973</v>
      </c>
    </row>
    <row r="557" spans="34:34" ht="18" customHeight="1">
      <c r="AH557" s="363" t="s">
        <v>974</v>
      </c>
    </row>
    <row r="558" spans="34:34" ht="18" customHeight="1">
      <c r="AH558" s="363" t="s">
        <v>975</v>
      </c>
    </row>
    <row r="559" spans="34:34" ht="18" customHeight="1">
      <c r="AH559" s="363" t="s">
        <v>976</v>
      </c>
    </row>
    <row r="560" spans="34:34" ht="18" customHeight="1">
      <c r="AH560" s="363" t="s">
        <v>977</v>
      </c>
    </row>
    <row r="561" spans="34:34" ht="18" customHeight="1">
      <c r="AH561" s="363" t="s">
        <v>978</v>
      </c>
    </row>
    <row r="562" spans="34:34" ht="18" customHeight="1">
      <c r="AH562" s="363" t="s">
        <v>979</v>
      </c>
    </row>
    <row r="563" spans="34:34" ht="18" customHeight="1">
      <c r="AH563" s="363" t="s">
        <v>980</v>
      </c>
    </row>
    <row r="564" spans="34:34" ht="18" customHeight="1">
      <c r="AH564" s="363" t="s">
        <v>981</v>
      </c>
    </row>
    <row r="565" spans="34:34" ht="18" customHeight="1">
      <c r="AH565" s="363" t="s">
        <v>982</v>
      </c>
    </row>
    <row r="566" spans="34:34" ht="18" customHeight="1">
      <c r="AH566" s="363" t="s">
        <v>983</v>
      </c>
    </row>
    <row r="567" spans="34:34" ht="18" customHeight="1">
      <c r="AH567" s="363" t="s">
        <v>984</v>
      </c>
    </row>
    <row r="568" spans="34:34" ht="18" customHeight="1">
      <c r="AH568" s="363" t="s">
        <v>985</v>
      </c>
    </row>
    <row r="569" spans="34:34" ht="18" customHeight="1">
      <c r="AH569" s="363" t="s">
        <v>986</v>
      </c>
    </row>
    <row r="570" spans="34:34" ht="18" customHeight="1">
      <c r="AH570" s="363" t="s">
        <v>987</v>
      </c>
    </row>
    <row r="571" spans="34:34" ht="18" customHeight="1">
      <c r="AH571" s="363" t="s">
        <v>988</v>
      </c>
    </row>
    <row r="572" spans="34:34" ht="18" customHeight="1">
      <c r="AH572" s="363" t="s">
        <v>989</v>
      </c>
    </row>
    <row r="573" spans="34:34" ht="18" customHeight="1">
      <c r="AH573" s="363" t="s">
        <v>990</v>
      </c>
    </row>
    <row r="574" spans="34:34" ht="18" customHeight="1">
      <c r="AH574" s="363" t="s">
        <v>991</v>
      </c>
    </row>
    <row r="575" spans="34:34" ht="18" customHeight="1">
      <c r="AH575" s="363" t="s">
        <v>992</v>
      </c>
    </row>
    <row r="576" spans="34:34" ht="18" customHeight="1">
      <c r="AH576" s="363" t="s">
        <v>993</v>
      </c>
    </row>
    <row r="577" spans="34:34" ht="18" customHeight="1">
      <c r="AH577" s="363" t="s">
        <v>994</v>
      </c>
    </row>
    <row r="578" spans="34:34" ht="18" customHeight="1">
      <c r="AH578" s="363" t="s">
        <v>995</v>
      </c>
    </row>
    <row r="579" spans="34:34" ht="18" customHeight="1">
      <c r="AH579" s="363" t="s">
        <v>996</v>
      </c>
    </row>
    <row r="580" spans="34:34" ht="18" customHeight="1">
      <c r="AH580" s="363" t="s">
        <v>997</v>
      </c>
    </row>
    <row r="581" spans="34:34" ht="18" customHeight="1">
      <c r="AH581" s="363" t="s">
        <v>998</v>
      </c>
    </row>
    <row r="582" spans="34:34" ht="18" customHeight="1">
      <c r="AH582" s="363" t="s">
        <v>999</v>
      </c>
    </row>
    <row r="583" spans="34:34" ht="18" customHeight="1">
      <c r="AH583" s="363" t="s">
        <v>1000</v>
      </c>
    </row>
    <row r="584" spans="34:34" ht="18" customHeight="1">
      <c r="AH584" s="363" t="s">
        <v>1001</v>
      </c>
    </row>
    <row r="585" spans="34:34" ht="18" customHeight="1">
      <c r="AH585" s="363" t="s">
        <v>1002</v>
      </c>
    </row>
    <row r="586" spans="34:34" ht="18" customHeight="1">
      <c r="AH586" s="363" t="s">
        <v>1003</v>
      </c>
    </row>
    <row r="587" spans="34:34" ht="18" customHeight="1">
      <c r="AH587" s="363" t="s">
        <v>1004</v>
      </c>
    </row>
    <row r="588" spans="34:34" ht="18" customHeight="1">
      <c r="AH588" s="363" t="s">
        <v>1005</v>
      </c>
    </row>
    <row r="589" spans="34:34" ht="18" customHeight="1">
      <c r="AH589" s="363" t="s">
        <v>1006</v>
      </c>
    </row>
    <row r="590" spans="34:34" ht="18" customHeight="1">
      <c r="AH590" s="363" t="s">
        <v>1007</v>
      </c>
    </row>
    <row r="591" spans="34:34" ht="18" customHeight="1">
      <c r="AH591" s="363" t="s">
        <v>1008</v>
      </c>
    </row>
    <row r="592" spans="34:34" ht="18" customHeight="1">
      <c r="AH592" s="363" t="s">
        <v>1009</v>
      </c>
    </row>
    <row r="593" spans="34:34" ht="18" customHeight="1">
      <c r="AH593" s="363" t="s">
        <v>1010</v>
      </c>
    </row>
    <row r="594" spans="34:34" ht="18" customHeight="1">
      <c r="AH594" s="363" t="s">
        <v>1011</v>
      </c>
    </row>
    <row r="595" spans="34:34" ht="18" customHeight="1">
      <c r="AH595" s="363" t="s">
        <v>1012</v>
      </c>
    </row>
    <row r="596" spans="34:34" ht="18" customHeight="1">
      <c r="AH596" s="363" t="s">
        <v>1013</v>
      </c>
    </row>
    <row r="597" spans="34:34" ht="18" customHeight="1">
      <c r="AH597" s="363" t="s">
        <v>1014</v>
      </c>
    </row>
    <row r="598" spans="34:34" ht="18" customHeight="1">
      <c r="AH598" s="363" t="s">
        <v>1015</v>
      </c>
    </row>
    <row r="599" spans="34:34" ht="18" customHeight="1">
      <c r="AH599" s="363" t="s">
        <v>1016</v>
      </c>
    </row>
    <row r="600" spans="34:34" ht="18" customHeight="1">
      <c r="AH600" s="363" t="s">
        <v>1017</v>
      </c>
    </row>
    <row r="601" spans="34:34" ht="18" customHeight="1">
      <c r="AH601" s="363" t="s">
        <v>1018</v>
      </c>
    </row>
    <row r="602" spans="34:34" ht="18" customHeight="1">
      <c r="AH602" s="363" t="s">
        <v>1019</v>
      </c>
    </row>
    <row r="603" spans="34:34" ht="18" customHeight="1">
      <c r="AH603" s="363" t="s">
        <v>1020</v>
      </c>
    </row>
    <row r="604" spans="34:34" ht="18" customHeight="1">
      <c r="AH604" s="363" t="s">
        <v>1021</v>
      </c>
    </row>
    <row r="605" spans="34:34" ht="18" customHeight="1">
      <c r="AH605" s="363" t="s">
        <v>1022</v>
      </c>
    </row>
    <row r="606" spans="34:34" ht="18" customHeight="1">
      <c r="AH606" s="363" t="s">
        <v>1023</v>
      </c>
    </row>
    <row r="607" spans="34:34" ht="18" customHeight="1">
      <c r="AH607" s="363" t="s">
        <v>1024</v>
      </c>
    </row>
    <row r="608" spans="34:34" ht="18" customHeight="1">
      <c r="AH608" s="363" t="s">
        <v>1025</v>
      </c>
    </row>
    <row r="609" spans="34:34" ht="18" customHeight="1">
      <c r="AH609" s="363" t="s">
        <v>1026</v>
      </c>
    </row>
    <row r="610" spans="34:34" ht="18" customHeight="1">
      <c r="AH610" s="363" t="s">
        <v>1027</v>
      </c>
    </row>
    <row r="611" spans="34:34" ht="18" customHeight="1">
      <c r="AH611" s="363" t="s">
        <v>1028</v>
      </c>
    </row>
    <row r="612" spans="34:34" ht="18" customHeight="1">
      <c r="AH612" s="363" t="s">
        <v>1029</v>
      </c>
    </row>
    <row r="613" spans="34:34" ht="18" customHeight="1">
      <c r="AH613" s="363" t="s">
        <v>1030</v>
      </c>
    </row>
    <row r="614" spans="34:34" ht="18" customHeight="1">
      <c r="AH614" s="363" t="s">
        <v>1031</v>
      </c>
    </row>
    <row r="615" spans="34:34" ht="18" customHeight="1">
      <c r="AH615" s="363" t="s">
        <v>1032</v>
      </c>
    </row>
    <row r="616" spans="34:34" ht="18" customHeight="1">
      <c r="AH616" s="363" t="s">
        <v>1033</v>
      </c>
    </row>
    <row r="617" spans="34:34" ht="18" customHeight="1">
      <c r="AH617" s="363" t="s">
        <v>1034</v>
      </c>
    </row>
    <row r="618" spans="34:34" ht="18" customHeight="1">
      <c r="AH618" s="363" t="s">
        <v>1035</v>
      </c>
    </row>
    <row r="619" spans="34:34" ht="18" customHeight="1">
      <c r="AH619" s="363" t="s">
        <v>1036</v>
      </c>
    </row>
    <row r="620" spans="34:34" ht="18" customHeight="1">
      <c r="AH620" s="363" t="s">
        <v>1037</v>
      </c>
    </row>
    <row r="621" spans="34:34" ht="18" customHeight="1">
      <c r="AH621" s="363" t="s">
        <v>1038</v>
      </c>
    </row>
    <row r="622" spans="34:34" ht="18" customHeight="1">
      <c r="AH622" s="363" t="s">
        <v>1039</v>
      </c>
    </row>
    <row r="623" spans="34:34" ht="18" customHeight="1">
      <c r="AH623" s="363" t="s">
        <v>1040</v>
      </c>
    </row>
    <row r="624" spans="34:34" ht="18" customHeight="1">
      <c r="AH624" s="363" t="s">
        <v>1041</v>
      </c>
    </row>
    <row r="625" spans="34:34" ht="18" customHeight="1">
      <c r="AH625" s="363" t="s">
        <v>1042</v>
      </c>
    </row>
    <row r="626" spans="34:34" ht="18" customHeight="1">
      <c r="AH626" s="363" t="s">
        <v>1043</v>
      </c>
    </row>
    <row r="627" spans="34:34" ht="18" customHeight="1">
      <c r="AH627" s="363" t="s">
        <v>1044</v>
      </c>
    </row>
    <row r="628" spans="34:34" ht="18" customHeight="1">
      <c r="AH628" s="363" t="s">
        <v>1045</v>
      </c>
    </row>
    <row r="629" spans="34:34" ht="18" customHeight="1">
      <c r="AH629" s="363" t="s">
        <v>1046</v>
      </c>
    </row>
    <row r="630" spans="34:34" ht="18" customHeight="1">
      <c r="AH630" s="363" t="s">
        <v>1047</v>
      </c>
    </row>
    <row r="631" spans="34:34" ht="18" customHeight="1">
      <c r="AH631" s="363" t="s">
        <v>1048</v>
      </c>
    </row>
    <row r="632" spans="34:34" ht="18" customHeight="1">
      <c r="AH632" s="363" t="s">
        <v>1049</v>
      </c>
    </row>
    <row r="633" spans="34:34" ht="18" customHeight="1">
      <c r="AH633" s="363" t="s">
        <v>1050</v>
      </c>
    </row>
    <row r="634" spans="34:34" ht="18" customHeight="1">
      <c r="AH634" s="363" t="s">
        <v>246</v>
      </c>
    </row>
    <row r="635" spans="34:34" ht="18" customHeight="1">
      <c r="AH635" s="363" t="s">
        <v>1051</v>
      </c>
    </row>
    <row r="636" spans="34:34" ht="18" customHeight="1">
      <c r="AH636" s="363" t="s">
        <v>1052</v>
      </c>
    </row>
    <row r="637" spans="34:34" ht="18" customHeight="1">
      <c r="AH637" s="363" t="s">
        <v>1053</v>
      </c>
    </row>
    <row r="638" spans="34:34" ht="18" customHeight="1">
      <c r="AH638" s="363" t="s">
        <v>1054</v>
      </c>
    </row>
    <row r="639" spans="34:34" ht="18" customHeight="1">
      <c r="AH639" s="363" t="s">
        <v>1055</v>
      </c>
    </row>
    <row r="640" spans="34:34" ht="18" customHeight="1">
      <c r="AH640" s="363" t="s">
        <v>1056</v>
      </c>
    </row>
    <row r="641" spans="34:34" ht="18" customHeight="1">
      <c r="AH641" s="363" t="s">
        <v>1057</v>
      </c>
    </row>
    <row r="642" spans="34:34" ht="18" customHeight="1">
      <c r="AH642" s="363" t="s">
        <v>1058</v>
      </c>
    </row>
    <row r="643" spans="34:34" ht="18" customHeight="1">
      <c r="AH643" s="363" t="s">
        <v>1059</v>
      </c>
    </row>
    <row r="644" spans="34:34" ht="18" customHeight="1">
      <c r="AH644" s="363" t="s">
        <v>1060</v>
      </c>
    </row>
    <row r="645" spans="34:34" ht="18" customHeight="1">
      <c r="AH645" s="363" t="s">
        <v>1061</v>
      </c>
    </row>
    <row r="646" spans="34:34" ht="18" customHeight="1">
      <c r="AH646" s="363" t="s">
        <v>1062</v>
      </c>
    </row>
    <row r="647" spans="34:34" ht="18" customHeight="1">
      <c r="AH647" s="363" t="s">
        <v>1063</v>
      </c>
    </row>
    <row r="648" spans="34:34" ht="18" customHeight="1">
      <c r="AH648" s="363" t="s">
        <v>1064</v>
      </c>
    </row>
    <row r="649" spans="34:34" ht="18" customHeight="1">
      <c r="AH649" s="363" t="s">
        <v>1065</v>
      </c>
    </row>
    <row r="650" spans="34:34" ht="18" customHeight="1">
      <c r="AH650" s="363" t="s">
        <v>1066</v>
      </c>
    </row>
    <row r="651" spans="34:34" ht="18" customHeight="1">
      <c r="AH651" s="363" t="s">
        <v>1067</v>
      </c>
    </row>
    <row r="652" spans="34:34" ht="18" customHeight="1">
      <c r="AH652" s="363" t="s">
        <v>1068</v>
      </c>
    </row>
    <row r="653" spans="34:34" ht="18" customHeight="1">
      <c r="AH653" s="363" t="s">
        <v>1069</v>
      </c>
    </row>
    <row r="654" spans="34:34" ht="18" customHeight="1">
      <c r="AH654" s="363" t="s">
        <v>1070</v>
      </c>
    </row>
    <row r="655" spans="34:34" ht="18" customHeight="1">
      <c r="AH655" s="363" t="s">
        <v>1071</v>
      </c>
    </row>
    <row r="656" spans="34:34" ht="18" customHeight="1">
      <c r="AH656" s="363" t="s">
        <v>1072</v>
      </c>
    </row>
    <row r="657" spans="34:34" ht="18" customHeight="1">
      <c r="AH657" s="363" t="s">
        <v>1073</v>
      </c>
    </row>
    <row r="658" spans="34:34" ht="18" customHeight="1">
      <c r="AH658" s="363" t="s">
        <v>1074</v>
      </c>
    </row>
    <row r="659" spans="34:34" ht="18" customHeight="1">
      <c r="AH659" s="363" t="s">
        <v>1075</v>
      </c>
    </row>
    <row r="660" spans="34:34" ht="18" customHeight="1">
      <c r="AH660" s="363" t="s">
        <v>1076</v>
      </c>
    </row>
    <row r="661" spans="34:34" ht="18" customHeight="1">
      <c r="AH661" s="363" t="s">
        <v>1077</v>
      </c>
    </row>
    <row r="662" spans="34:34" ht="18" customHeight="1">
      <c r="AH662" s="363" t="s">
        <v>1078</v>
      </c>
    </row>
    <row r="663" spans="34:34" ht="18" customHeight="1">
      <c r="AH663" s="363" t="s">
        <v>1079</v>
      </c>
    </row>
    <row r="664" spans="34:34" ht="18" customHeight="1">
      <c r="AH664" s="363" t="s">
        <v>1080</v>
      </c>
    </row>
    <row r="665" spans="34:34" ht="18" customHeight="1">
      <c r="AH665" s="363" t="s">
        <v>1081</v>
      </c>
    </row>
    <row r="666" spans="34:34" ht="18" customHeight="1">
      <c r="AH666" s="363" t="s">
        <v>1082</v>
      </c>
    </row>
    <row r="667" spans="34:34" ht="18" customHeight="1">
      <c r="AH667" s="363" t="s">
        <v>1083</v>
      </c>
    </row>
    <row r="668" spans="34:34" ht="18" customHeight="1">
      <c r="AH668" s="363" t="s">
        <v>1084</v>
      </c>
    </row>
    <row r="669" spans="34:34" ht="18" customHeight="1">
      <c r="AH669" s="363" t="s">
        <v>1085</v>
      </c>
    </row>
    <row r="670" spans="34:34" ht="18" customHeight="1">
      <c r="AH670" s="363" t="s">
        <v>1086</v>
      </c>
    </row>
    <row r="671" spans="34:34" ht="18" customHeight="1">
      <c r="AH671" s="363" t="s">
        <v>1087</v>
      </c>
    </row>
    <row r="672" spans="34:34" ht="18" customHeight="1">
      <c r="AH672" s="363" t="s">
        <v>1088</v>
      </c>
    </row>
    <row r="673" spans="34:34" ht="18" customHeight="1">
      <c r="AH673" s="363" t="s">
        <v>1089</v>
      </c>
    </row>
    <row r="674" spans="34:34" ht="18" customHeight="1">
      <c r="AH674" s="363" t="s">
        <v>1090</v>
      </c>
    </row>
    <row r="675" spans="34:34" ht="18" customHeight="1">
      <c r="AH675" s="363" t="s">
        <v>1091</v>
      </c>
    </row>
    <row r="676" spans="34:34" ht="18" customHeight="1">
      <c r="AH676" s="363" t="s">
        <v>1092</v>
      </c>
    </row>
    <row r="677" spans="34:34" ht="18" customHeight="1">
      <c r="AH677" s="363" t="s">
        <v>1093</v>
      </c>
    </row>
    <row r="678" spans="34:34" ht="18" customHeight="1">
      <c r="AH678" s="363" t="s">
        <v>1094</v>
      </c>
    </row>
    <row r="679" spans="34:34" ht="18" customHeight="1">
      <c r="AH679" s="363" t="s">
        <v>1095</v>
      </c>
    </row>
    <row r="680" spans="34:34" ht="18" customHeight="1">
      <c r="AH680" s="363" t="s">
        <v>1096</v>
      </c>
    </row>
    <row r="681" spans="34:34" ht="18" customHeight="1">
      <c r="AH681" s="363" t="s">
        <v>1097</v>
      </c>
    </row>
    <row r="682" spans="34:34" ht="18" customHeight="1">
      <c r="AH682" s="363" t="s">
        <v>1098</v>
      </c>
    </row>
    <row r="683" spans="34:34" ht="18" customHeight="1">
      <c r="AH683" s="363" t="s">
        <v>1099</v>
      </c>
    </row>
    <row r="684" spans="34:34" ht="18" customHeight="1">
      <c r="AH684" s="363" t="s">
        <v>1100</v>
      </c>
    </row>
    <row r="685" spans="34:34" ht="18" customHeight="1">
      <c r="AH685" s="363" t="s">
        <v>1101</v>
      </c>
    </row>
    <row r="686" spans="34:34" ht="18" customHeight="1">
      <c r="AH686" s="363" t="s">
        <v>1102</v>
      </c>
    </row>
    <row r="687" spans="34:34" ht="18" customHeight="1">
      <c r="AH687" s="363" t="s">
        <v>1103</v>
      </c>
    </row>
    <row r="688" spans="34:34" ht="18" customHeight="1">
      <c r="AH688" s="363" t="s">
        <v>1104</v>
      </c>
    </row>
    <row r="689" spans="34:34" ht="18" customHeight="1">
      <c r="AH689" s="363" t="s">
        <v>1105</v>
      </c>
    </row>
    <row r="690" spans="34:34" ht="18" customHeight="1">
      <c r="AH690" s="363" t="s">
        <v>1106</v>
      </c>
    </row>
    <row r="691" spans="34:34" ht="18" customHeight="1">
      <c r="AH691" s="363" t="s">
        <v>1107</v>
      </c>
    </row>
    <row r="692" spans="34:34" ht="18" customHeight="1">
      <c r="AH692" s="363" t="s">
        <v>1108</v>
      </c>
    </row>
    <row r="693" spans="34:34" ht="18" customHeight="1">
      <c r="AH693" s="363" t="s">
        <v>1109</v>
      </c>
    </row>
    <row r="694" spans="34:34" ht="18" customHeight="1">
      <c r="AH694" s="363" t="s">
        <v>1110</v>
      </c>
    </row>
    <row r="695" spans="34:34" ht="18" customHeight="1">
      <c r="AH695" s="363" t="s">
        <v>1111</v>
      </c>
    </row>
    <row r="696" spans="34:34" ht="18" customHeight="1">
      <c r="AH696" s="363" t="s">
        <v>1112</v>
      </c>
    </row>
    <row r="697" spans="34:34" ht="18" customHeight="1">
      <c r="AH697" s="363" t="s">
        <v>1113</v>
      </c>
    </row>
    <row r="698" spans="34:34" ht="18" customHeight="1">
      <c r="AH698" s="363" t="s">
        <v>1114</v>
      </c>
    </row>
    <row r="699" spans="34:34" ht="18" customHeight="1">
      <c r="AH699" s="363" t="s">
        <v>1115</v>
      </c>
    </row>
    <row r="700" spans="34:34" ht="18" customHeight="1">
      <c r="AH700" s="363" t="s">
        <v>1116</v>
      </c>
    </row>
    <row r="701" spans="34:34" ht="18" customHeight="1">
      <c r="AH701" s="363" t="s">
        <v>1117</v>
      </c>
    </row>
    <row r="702" spans="34:34" ht="18" customHeight="1">
      <c r="AH702" s="363" t="s">
        <v>1118</v>
      </c>
    </row>
    <row r="703" spans="34:34" ht="18" customHeight="1">
      <c r="AH703" s="363" t="s">
        <v>1119</v>
      </c>
    </row>
    <row r="704" spans="34:34" ht="18" customHeight="1">
      <c r="AH704" s="363" t="s">
        <v>1120</v>
      </c>
    </row>
    <row r="705" spans="34:34" ht="18" customHeight="1">
      <c r="AH705" s="363" t="s">
        <v>1121</v>
      </c>
    </row>
    <row r="706" spans="34:34" ht="18" customHeight="1">
      <c r="AH706" s="363" t="s">
        <v>1122</v>
      </c>
    </row>
    <row r="707" spans="34:34" ht="18" customHeight="1">
      <c r="AH707" s="363" t="s">
        <v>1123</v>
      </c>
    </row>
    <row r="708" spans="34:34" ht="18" customHeight="1">
      <c r="AH708" s="363" t="s">
        <v>1124</v>
      </c>
    </row>
    <row r="709" spans="34:34" ht="18" customHeight="1">
      <c r="AH709" s="363" t="s">
        <v>1125</v>
      </c>
    </row>
    <row r="710" spans="34:34" ht="18" customHeight="1">
      <c r="AH710" s="363" t="s">
        <v>1126</v>
      </c>
    </row>
    <row r="711" spans="34:34" ht="18" customHeight="1">
      <c r="AH711" s="363" t="s">
        <v>1127</v>
      </c>
    </row>
    <row r="712" spans="34:34" ht="18" customHeight="1">
      <c r="AH712" s="363" t="s">
        <v>1128</v>
      </c>
    </row>
    <row r="713" spans="34:34" ht="18" customHeight="1">
      <c r="AH713" s="363" t="s">
        <v>1129</v>
      </c>
    </row>
    <row r="714" spans="34:34" ht="18" customHeight="1">
      <c r="AH714" s="363" t="s">
        <v>1130</v>
      </c>
    </row>
    <row r="715" spans="34:34" ht="18" customHeight="1">
      <c r="AH715" s="363" t="s">
        <v>1131</v>
      </c>
    </row>
    <row r="716" spans="34:34" ht="18" customHeight="1">
      <c r="AH716" s="363" t="s">
        <v>1132</v>
      </c>
    </row>
    <row r="717" spans="34:34" ht="18" customHeight="1">
      <c r="AH717" s="363" t="s">
        <v>1133</v>
      </c>
    </row>
    <row r="718" spans="34:34" ht="18" customHeight="1">
      <c r="AH718" s="363" t="s">
        <v>1134</v>
      </c>
    </row>
    <row r="719" spans="34:34" ht="18" customHeight="1">
      <c r="AH719" s="363" t="s">
        <v>1135</v>
      </c>
    </row>
    <row r="720" spans="34:34" ht="18" customHeight="1">
      <c r="AH720" s="363" t="s">
        <v>1136</v>
      </c>
    </row>
    <row r="721" spans="34:34" ht="18" customHeight="1">
      <c r="AH721" s="363" t="s">
        <v>1137</v>
      </c>
    </row>
    <row r="722" spans="34:34" ht="18" customHeight="1">
      <c r="AH722" s="363" t="s">
        <v>1138</v>
      </c>
    </row>
    <row r="723" spans="34:34" ht="18" customHeight="1">
      <c r="AH723" s="363" t="s">
        <v>1139</v>
      </c>
    </row>
    <row r="724" spans="34:34" ht="18" customHeight="1">
      <c r="AH724" s="363" t="s">
        <v>1140</v>
      </c>
    </row>
    <row r="725" spans="34:34" ht="18" customHeight="1">
      <c r="AH725" s="363" t="s">
        <v>1141</v>
      </c>
    </row>
    <row r="726" spans="34:34" ht="18" customHeight="1">
      <c r="AH726" s="363" t="s">
        <v>1142</v>
      </c>
    </row>
    <row r="727" spans="34:34" ht="18" customHeight="1">
      <c r="AH727" s="363" t="s">
        <v>1143</v>
      </c>
    </row>
    <row r="728" spans="34:34" ht="18" customHeight="1">
      <c r="AH728" s="363" t="s">
        <v>1144</v>
      </c>
    </row>
    <row r="729" spans="34:34" ht="18" customHeight="1">
      <c r="AH729" s="363" t="s">
        <v>1145</v>
      </c>
    </row>
    <row r="730" spans="34:34" ht="18" customHeight="1">
      <c r="AH730" s="363" t="s">
        <v>1146</v>
      </c>
    </row>
    <row r="731" spans="34:34" ht="18" customHeight="1">
      <c r="AH731" s="363" t="s">
        <v>1147</v>
      </c>
    </row>
    <row r="732" spans="34:34" ht="18" customHeight="1">
      <c r="AH732" s="363" t="s">
        <v>1148</v>
      </c>
    </row>
    <row r="733" spans="34:34" ht="18" customHeight="1">
      <c r="AH733" s="363" t="s">
        <v>1149</v>
      </c>
    </row>
    <row r="734" spans="34:34" ht="18" customHeight="1">
      <c r="AH734" s="363" t="s">
        <v>1150</v>
      </c>
    </row>
    <row r="735" spans="34:34" ht="18" customHeight="1">
      <c r="AH735" s="363" t="s">
        <v>1151</v>
      </c>
    </row>
    <row r="736" spans="34:34" ht="18" customHeight="1">
      <c r="AH736" s="363" t="s">
        <v>1152</v>
      </c>
    </row>
    <row r="737" spans="34:34" ht="18" customHeight="1">
      <c r="AH737" s="363" t="s">
        <v>1153</v>
      </c>
    </row>
    <row r="738" spans="34:34" ht="18" customHeight="1">
      <c r="AH738" s="363" t="s">
        <v>1154</v>
      </c>
    </row>
    <row r="739" spans="34:34" ht="18" customHeight="1">
      <c r="AH739" s="363" t="s">
        <v>1155</v>
      </c>
    </row>
    <row r="740" spans="34:34" ht="18" customHeight="1">
      <c r="AH740" s="363" t="s">
        <v>1156</v>
      </c>
    </row>
    <row r="741" spans="34:34" ht="18" customHeight="1">
      <c r="AH741" s="363" t="s">
        <v>1157</v>
      </c>
    </row>
    <row r="742" spans="34:34" ht="18" customHeight="1">
      <c r="AH742" s="363" t="s">
        <v>1158</v>
      </c>
    </row>
    <row r="743" spans="34:34" ht="18" customHeight="1">
      <c r="AH743" s="363" t="s">
        <v>1159</v>
      </c>
    </row>
    <row r="744" spans="34:34" ht="18" customHeight="1">
      <c r="AH744" s="363" t="s">
        <v>1160</v>
      </c>
    </row>
    <row r="745" spans="34:34" ht="18" customHeight="1">
      <c r="AH745" s="363" t="s">
        <v>1161</v>
      </c>
    </row>
    <row r="746" spans="34:34" ht="18" customHeight="1">
      <c r="AH746" s="363" t="s">
        <v>1162</v>
      </c>
    </row>
    <row r="747" spans="34:34" ht="18" customHeight="1">
      <c r="AH747" s="363" t="s">
        <v>1163</v>
      </c>
    </row>
    <row r="748" spans="34:34" ht="18" customHeight="1">
      <c r="AH748" s="363" t="s">
        <v>1164</v>
      </c>
    </row>
    <row r="749" spans="34:34" ht="18" customHeight="1">
      <c r="AH749" s="363" t="s">
        <v>1165</v>
      </c>
    </row>
    <row r="750" spans="34:34" ht="18" customHeight="1">
      <c r="AH750" s="363" t="s">
        <v>1166</v>
      </c>
    </row>
    <row r="751" spans="34:34" ht="18" customHeight="1">
      <c r="AH751" s="363" t="s">
        <v>1167</v>
      </c>
    </row>
    <row r="752" spans="34:34" ht="18" customHeight="1">
      <c r="AH752" s="363" t="s">
        <v>1168</v>
      </c>
    </row>
    <row r="753" spans="34:34" ht="18" customHeight="1">
      <c r="AH753" s="363" t="s">
        <v>1169</v>
      </c>
    </row>
    <row r="754" spans="34:34" ht="18" customHeight="1">
      <c r="AH754" s="363" t="s">
        <v>1170</v>
      </c>
    </row>
    <row r="755" spans="34:34" ht="18" customHeight="1">
      <c r="AH755" s="363" t="s">
        <v>1171</v>
      </c>
    </row>
    <row r="756" spans="34:34" ht="18" customHeight="1">
      <c r="AH756" s="363" t="s">
        <v>1172</v>
      </c>
    </row>
    <row r="757" spans="34:34" ht="18" customHeight="1">
      <c r="AH757" s="363" t="s">
        <v>1173</v>
      </c>
    </row>
    <row r="758" spans="34:34" ht="18" customHeight="1">
      <c r="AH758" s="363" t="s">
        <v>1174</v>
      </c>
    </row>
    <row r="759" spans="34:34" ht="18" customHeight="1">
      <c r="AH759" s="363" t="s">
        <v>1175</v>
      </c>
    </row>
    <row r="760" spans="34:34" ht="18" customHeight="1">
      <c r="AH760" s="363" t="s">
        <v>1176</v>
      </c>
    </row>
    <row r="761" spans="34:34" ht="18" customHeight="1">
      <c r="AH761" s="363" t="s">
        <v>1177</v>
      </c>
    </row>
    <row r="762" spans="34:34" ht="18" customHeight="1">
      <c r="AH762" s="363" t="s">
        <v>1178</v>
      </c>
    </row>
    <row r="763" spans="34:34" ht="18" customHeight="1">
      <c r="AH763" s="363" t="s">
        <v>1179</v>
      </c>
    </row>
    <row r="764" spans="34:34" ht="18" customHeight="1">
      <c r="AH764" s="363" t="s">
        <v>1180</v>
      </c>
    </row>
    <row r="765" spans="34:34" ht="18" customHeight="1">
      <c r="AH765" s="363" t="s">
        <v>1181</v>
      </c>
    </row>
    <row r="766" spans="34:34" ht="18" customHeight="1">
      <c r="AH766" s="363" t="s">
        <v>1182</v>
      </c>
    </row>
    <row r="767" spans="34:34" ht="18" customHeight="1">
      <c r="AH767" s="363" t="s">
        <v>1183</v>
      </c>
    </row>
    <row r="768" spans="34:34" ht="18" customHeight="1">
      <c r="AH768" s="363" t="s">
        <v>1184</v>
      </c>
    </row>
    <row r="769" spans="34:34" ht="18" customHeight="1">
      <c r="AH769" s="363" t="s">
        <v>1185</v>
      </c>
    </row>
    <row r="770" spans="34:34" ht="18" customHeight="1">
      <c r="AH770" s="363" t="s">
        <v>1186</v>
      </c>
    </row>
    <row r="771" spans="34:34" ht="18" customHeight="1">
      <c r="AH771" s="363" t="s">
        <v>1187</v>
      </c>
    </row>
    <row r="772" spans="34:34" ht="18" customHeight="1">
      <c r="AH772" s="363" t="s">
        <v>1188</v>
      </c>
    </row>
    <row r="773" spans="34:34" ht="18" customHeight="1">
      <c r="AH773" s="363" t="s">
        <v>1189</v>
      </c>
    </row>
    <row r="774" spans="34:34" ht="18" customHeight="1">
      <c r="AH774" s="363" t="s">
        <v>1190</v>
      </c>
    </row>
    <row r="775" spans="34:34" ht="18" customHeight="1">
      <c r="AH775" s="363" t="s">
        <v>1191</v>
      </c>
    </row>
    <row r="776" spans="34:34" ht="18" customHeight="1">
      <c r="AH776" s="363" t="s">
        <v>1192</v>
      </c>
    </row>
    <row r="777" spans="34:34" ht="18" customHeight="1">
      <c r="AH777" s="363" t="s">
        <v>1193</v>
      </c>
    </row>
    <row r="778" spans="34:34" ht="18" customHeight="1">
      <c r="AH778" s="363" t="s">
        <v>1194</v>
      </c>
    </row>
    <row r="779" spans="34:34" ht="18" customHeight="1">
      <c r="AH779" s="363" t="s">
        <v>1195</v>
      </c>
    </row>
    <row r="780" spans="34:34" ht="18" customHeight="1">
      <c r="AH780" s="363" t="s">
        <v>1196</v>
      </c>
    </row>
    <row r="781" spans="34:34" ht="18" customHeight="1">
      <c r="AH781" s="363" t="s">
        <v>1197</v>
      </c>
    </row>
    <row r="782" spans="34:34" ht="18" customHeight="1">
      <c r="AH782" s="363" t="s">
        <v>1198</v>
      </c>
    </row>
    <row r="783" spans="34:34" ht="18" customHeight="1">
      <c r="AH783" s="363" t="s">
        <v>1199</v>
      </c>
    </row>
    <row r="784" spans="34:34" ht="18" customHeight="1">
      <c r="AH784" s="363" t="s">
        <v>1200</v>
      </c>
    </row>
    <row r="785" spans="34:34" ht="18" customHeight="1">
      <c r="AH785" s="363" t="s">
        <v>1201</v>
      </c>
    </row>
    <row r="786" spans="34:34" ht="18" customHeight="1">
      <c r="AH786" s="363" t="s">
        <v>1202</v>
      </c>
    </row>
    <row r="787" spans="34:34" ht="18" customHeight="1">
      <c r="AH787" s="363" t="s">
        <v>1203</v>
      </c>
    </row>
    <row r="788" spans="34:34" ht="18" customHeight="1">
      <c r="AH788" s="363" t="s">
        <v>1204</v>
      </c>
    </row>
    <row r="789" spans="34:34" ht="18" customHeight="1">
      <c r="AH789" s="363" t="s">
        <v>1205</v>
      </c>
    </row>
    <row r="790" spans="34:34" ht="18" customHeight="1">
      <c r="AH790" s="363" t="s">
        <v>1206</v>
      </c>
    </row>
    <row r="791" spans="34:34" ht="18" customHeight="1">
      <c r="AH791" s="363" t="s">
        <v>1207</v>
      </c>
    </row>
    <row r="792" spans="34:34" ht="18" customHeight="1">
      <c r="AH792" s="363" t="s">
        <v>1208</v>
      </c>
    </row>
    <row r="793" spans="34:34" ht="18" customHeight="1">
      <c r="AH793" s="363" t="s">
        <v>1209</v>
      </c>
    </row>
    <row r="794" spans="34:34" ht="18" customHeight="1">
      <c r="AH794" s="363" t="s">
        <v>1210</v>
      </c>
    </row>
    <row r="795" spans="34:34" ht="18" customHeight="1">
      <c r="AH795" s="363" t="s">
        <v>1211</v>
      </c>
    </row>
    <row r="796" spans="34:34" ht="18" customHeight="1">
      <c r="AH796" s="363" t="s">
        <v>1212</v>
      </c>
    </row>
    <row r="797" spans="34:34" ht="18" customHeight="1">
      <c r="AH797" s="363" t="s">
        <v>1213</v>
      </c>
    </row>
    <row r="798" spans="34:34" ht="18" customHeight="1">
      <c r="AH798" s="363" t="s">
        <v>1214</v>
      </c>
    </row>
    <row r="799" spans="34:34" ht="18" customHeight="1">
      <c r="AH799" s="363" t="s">
        <v>1215</v>
      </c>
    </row>
    <row r="800" spans="34:34" ht="18" customHeight="1">
      <c r="AH800" s="363" t="s">
        <v>1216</v>
      </c>
    </row>
    <row r="801" spans="34:34" ht="18" customHeight="1">
      <c r="AH801" s="363" t="s">
        <v>1217</v>
      </c>
    </row>
    <row r="802" spans="34:34" ht="18" customHeight="1">
      <c r="AH802" s="363" t="s">
        <v>1218</v>
      </c>
    </row>
    <row r="803" spans="34:34" ht="18" customHeight="1">
      <c r="AH803" s="363" t="s">
        <v>1219</v>
      </c>
    </row>
    <row r="804" spans="34:34" ht="18" customHeight="1">
      <c r="AH804" s="363" t="s">
        <v>1220</v>
      </c>
    </row>
    <row r="805" spans="34:34" ht="18" customHeight="1">
      <c r="AH805" s="363" t="s">
        <v>1221</v>
      </c>
    </row>
    <row r="806" spans="34:34" ht="18" customHeight="1">
      <c r="AH806" s="363" t="s">
        <v>1222</v>
      </c>
    </row>
    <row r="807" spans="34:34" ht="18" customHeight="1">
      <c r="AH807" s="363" t="s">
        <v>1223</v>
      </c>
    </row>
    <row r="808" spans="34:34" ht="18" customHeight="1">
      <c r="AH808" s="363" t="s">
        <v>1224</v>
      </c>
    </row>
    <row r="809" spans="34:34" ht="18" customHeight="1">
      <c r="AH809" s="363" t="s">
        <v>1225</v>
      </c>
    </row>
    <row r="810" spans="34:34" ht="18" customHeight="1">
      <c r="AH810" s="363" t="s">
        <v>1226</v>
      </c>
    </row>
    <row r="811" spans="34:34" ht="18" customHeight="1">
      <c r="AH811" s="363" t="s">
        <v>1227</v>
      </c>
    </row>
    <row r="812" spans="34:34" ht="18" customHeight="1">
      <c r="AH812" s="363" t="s">
        <v>1228</v>
      </c>
    </row>
    <row r="813" spans="34:34" ht="18" customHeight="1">
      <c r="AH813" s="363" t="s">
        <v>1229</v>
      </c>
    </row>
    <row r="814" spans="34:34" ht="18" customHeight="1">
      <c r="AH814" s="363" t="s">
        <v>1230</v>
      </c>
    </row>
    <row r="815" spans="34:34" ht="18" customHeight="1">
      <c r="AH815" s="363" t="s">
        <v>1231</v>
      </c>
    </row>
    <row r="816" spans="34:34" ht="18" customHeight="1">
      <c r="AH816" s="363" t="s">
        <v>1232</v>
      </c>
    </row>
    <row r="817" spans="34:34" ht="18" customHeight="1">
      <c r="AH817" s="363" t="s">
        <v>1233</v>
      </c>
    </row>
    <row r="818" spans="34:34" ht="18" customHeight="1">
      <c r="AH818" s="363" t="s">
        <v>1234</v>
      </c>
    </row>
    <row r="819" spans="34:34" ht="18" customHeight="1">
      <c r="AH819" s="363" t="s">
        <v>1235</v>
      </c>
    </row>
    <row r="820" spans="34:34" ht="18" customHeight="1">
      <c r="AH820" s="363" t="s">
        <v>1236</v>
      </c>
    </row>
    <row r="821" spans="34:34" ht="18" customHeight="1">
      <c r="AH821" s="363" t="s">
        <v>1237</v>
      </c>
    </row>
    <row r="822" spans="34:34" ht="18" customHeight="1">
      <c r="AH822" s="363" t="s">
        <v>1238</v>
      </c>
    </row>
    <row r="823" spans="34:34" ht="18" customHeight="1">
      <c r="AH823" s="363" t="s">
        <v>1239</v>
      </c>
    </row>
    <row r="824" spans="34:34" ht="18" customHeight="1">
      <c r="AH824" s="363" t="s">
        <v>1240</v>
      </c>
    </row>
    <row r="825" spans="34:34" ht="18" customHeight="1">
      <c r="AH825" s="363" t="s">
        <v>1241</v>
      </c>
    </row>
    <row r="826" spans="34:34" ht="18" customHeight="1">
      <c r="AH826" s="363" t="s">
        <v>1242</v>
      </c>
    </row>
    <row r="827" spans="34:34" ht="18" customHeight="1">
      <c r="AH827" s="363" t="s">
        <v>1243</v>
      </c>
    </row>
    <row r="828" spans="34:34" ht="18" customHeight="1">
      <c r="AH828" s="363" t="s">
        <v>1244</v>
      </c>
    </row>
    <row r="829" spans="34:34" ht="18" customHeight="1">
      <c r="AH829" s="363" t="s">
        <v>1245</v>
      </c>
    </row>
    <row r="830" spans="34:34" ht="18" customHeight="1">
      <c r="AH830" s="363" t="s">
        <v>1246</v>
      </c>
    </row>
    <row r="831" spans="34:34" ht="18" customHeight="1">
      <c r="AH831" s="363" t="s">
        <v>1247</v>
      </c>
    </row>
    <row r="832" spans="34:34" ht="18" customHeight="1">
      <c r="AH832" s="363" t="s">
        <v>1248</v>
      </c>
    </row>
    <row r="833" spans="34:34" ht="18" customHeight="1">
      <c r="AH833" s="363" t="s">
        <v>1249</v>
      </c>
    </row>
    <row r="834" spans="34:34" ht="18" customHeight="1">
      <c r="AH834" s="363" t="s">
        <v>1250</v>
      </c>
    </row>
    <row r="835" spans="34:34" ht="18" customHeight="1">
      <c r="AH835" s="363" t="s">
        <v>1251</v>
      </c>
    </row>
    <row r="836" spans="34:34" ht="18" customHeight="1">
      <c r="AH836" s="363" t="s">
        <v>1252</v>
      </c>
    </row>
    <row r="837" spans="34:34" ht="18" customHeight="1">
      <c r="AH837" s="363" t="s">
        <v>1253</v>
      </c>
    </row>
    <row r="838" spans="34:34" ht="18" customHeight="1">
      <c r="AH838" s="363" t="s">
        <v>1254</v>
      </c>
    </row>
    <row r="839" spans="34:34" ht="18" customHeight="1">
      <c r="AH839" s="363" t="s">
        <v>1255</v>
      </c>
    </row>
    <row r="840" spans="34:34" ht="18" customHeight="1">
      <c r="AH840" s="363" t="s">
        <v>1256</v>
      </c>
    </row>
    <row r="841" spans="34:34" ht="18" customHeight="1">
      <c r="AH841" s="363" t="s">
        <v>1257</v>
      </c>
    </row>
    <row r="842" spans="34:34" ht="18" customHeight="1">
      <c r="AH842" s="363" t="s">
        <v>1258</v>
      </c>
    </row>
    <row r="843" spans="34:34" ht="18" customHeight="1">
      <c r="AH843" s="363" t="s">
        <v>1259</v>
      </c>
    </row>
    <row r="844" spans="34:34" ht="18" customHeight="1">
      <c r="AH844" s="363" t="s">
        <v>1260</v>
      </c>
    </row>
    <row r="845" spans="34:34" ht="18" customHeight="1">
      <c r="AH845" s="363" t="s">
        <v>1261</v>
      </c>
    </row>
    <row r="846" spans="34:34" ht="18" customHeight="1">
      <c r="AH846" s="363" t="s">
        <v>1262</v>
      </c>
    </row>
    <row r="847" spans="34:34" ht="18" customHeight="1">
      <c r="AH847" s="363" t="s">
        <v>1263</v>
      </c>
    </row>
    <row r="848" spans="34:34" ht="18" customHeight="1">
      <c r="AH848" s="363" t="s">
        <v>1264</v>
      </c>
    </row>
    <row r="849" spans="34:34" ht="18" customHeight="1">
      <c r="AH849" s="363" t="s">
        <v>1265</v>
      </c>
    </row>
    <row r="850" spans="34:34" ht="18" customHeight="1">
      <c r="AH850" s="363" t="s">
        <v>1266</v>
      </c>
    </row>
    <row r="851" spans="34:34" ht="18" customHeight="1">
      <c r="AH851" s="363" t="s">
        <v>1267</v>
      </c>
    </row>
    <row r="852" spans="34:34" ht="18" customHeight="1">
      <c r="AH852" s="363" t="s">
        <v>1268</v>
      </c>
    </row>
    <row r="853" spans="34:34" ht="18" customHeight="1">
      <c r="AH853" s="363" t="s">
        <v>1269</v>
      </c>
    </row>
    <row r="854" spans="34:34" ht="18" customHeight="1">
      <c r="AH854" s="363" t="s">
        <v>1270</v>
      </c>
    </row>
    <row r="855" spans="34:34" ht="18" customHeight="1">
      <c r="AH855" s="363" t="s">
        <v>1271</v>
      </c>
    </row>
    <row r="856" spans="34:34" ht="18" customHeight="1">
      <c r="AH856" s="363" t="s">
        <v>1272</v>
      </c>
    </row>
    <row r="857" spans="34:34" ht="18" customHeight="1">
      <c r="AH857" s="363" t="s">
        <v>1273</v>
      </c>
    </row>
    <row r="858" spans="34:34" ht="18" customHeight="1">
      <c r="AH858" s="363" t="s">
        <v>1274</v>
      </c>
    </row>
    <row r="859" spans="34:34" ht="18" customHeight="1">
      <c r="AH859" s="363" t="s">
        <v>1275</v>
      </c>
    </row>
    <row r="860" spans="34:34" ht="18" customHeight="1">
      <c r="AH860" s="363" t="s">
        <v>1276</v>
      </c>
    </row>
    <row r="861" spans="34:34" ht="18" customHeight="1">
      <c r="AH861" s="363" t="s">
        <v>1277</v>
      </c>
    </row>
    <row r="862" spans="34:34" ht="18" customHeight="1">
      <c r="AH862" s="363" t="s">
        <v>1278</v>
      </c>
    </row>
    <row r="863" spans="34:34" ht="18" customHeight="1">
      <c r="AH863" s="363" t="s">
        <v>1279</v>
      </c>
    </row>
    <row r="864" spans="34:34" ht="18" customHeight="1">
      <c r="AH864" s="363" t="s">
        <v>1280</v>
      </c>
    </row>
    <row r="865" spans="34:34" ht="18" customHeight="1">
      <c r="AH865" s="363" t="s">
        <v>1281</v>
      </c>
    </row>
    <row r="866" spans="34:34" ht="18" customHeight="1">
      <c r="AH866" s="363" t="s">
        <v>1282</v>
      </c>
    </row>
    <row r="867" spans="34:34" ht="18" customHeight="1">
      <c r="AH867" s="363" t="s">
        <v>1283</v>
      </c>
    </row>
    <row r="868" spans="34:34" ht="18" customHeight="1">
      <c r="AH868" s="363" t="s">
        <v>1284</v>
      </c>
    </row>
    <row r="869" spans="34:34" ht="18" customHeight="1">
      <c r="AH869" s="363" t="s">
        <v>1285</v>
      </c>
    </row>
    <row r="870" spans="34:34" ht="18" customHeight="1">
      <c r="AH870" s="363" t="s">
        <v>1286</v>
      </c>
    </row>
    <row r="871" spans="34:34" ht="18" customHeight="1">
      <c r="AH871" s="363" t="s">
        <v>1287</v>
      </c>
    </row>
    <row r="872" spans="34:34" ht="18" customHeight="1">
      <c r="AH872" s="363" t="s">
        <v>1288</v>
      </c>
    </row>
    <row r="873" spans="34:34" ht="18" customHeight="1">
      <c r="AH873" s="363" t="s">
        <v>1289</v>
      </c>
    </row>
    <row r="874" spans="34:34" ht="18" customHeight="1">
      <c r="AH874" s="363" t="s">
        <v>1290</v>
      </c>
    </row>
    <row r="875" spans="34:34" ht="18" customHeight="1">
      <c r="AH875" s="363" t="s">
        <v>1291</v>
      </c>
    </row>
    <row r="876" spans="34:34" ht="18" customHeight="1">
      <c r="AH876" s="363" t="s">
        <v>1292</v>
      </c>
    </row>
    <row r="877" spans="34:34" ht="18" customHeight="1">
      <c r="AH877" s="363" t="s">
        <v>1293</v>
      </c>
    </row>
    <row r="878" spans="34:34" ht="18" customHeight="1">
      <c r="AH878" s="363" t="s">
        <v>1294</v>
      </c>
    </row>
    <row r="879" spans="34:34" ht="18" customHeight="1">
      <c r="AH879" s="363" t="s">
        <v>1295</v>
      </c>
    </row>
    <row r="880" spans="34:34" ht="18" customHeight="1">
      <c r="AH880" s="363" t="s">
        <v>1296</v>
      </c>
    </row>
    <row r="881" spans="34:34" ht="18" customHeight="1">
      <c r="AH881" s="363" t="s">
        <v>1297</v>
      </c>
    </row>
    <row r="882" spans="34:34" ht="18" customHeight="1">
      <c r="AH882" s="363" t="s">
        <v>1298</v>
      </c>
    </row>
    <row r="883" spans="34:34" ht="18" customHeight="1">
      <c r="AH883" s="363" t="s">
        <v>1299</v>
      </c>
    </row>
    <row r="884" spans="34:34" ht="18" customHeight="1">
      <c r="AH884" s="363" t="s">
        <v>1300</v>
      </c>
    </row>
    <row r="885" spans="34:34" ht="18" customHeight="1">
      <c r="AH885" s="363" t="s">
        <v>1301</v>
      </c>
    </row>
    <row r="886" spans="34:34" ht="18" customHeight="1">
      <c r="AH886" s="363" t="s">
        <v>1302</v>
      </c>
    </row>
    <row r="887" spans="34:34" ht="18" customHeight="1">
      <c r="AH887" s="363" t="s">
        <v>1303</v>
      </c>
    </row>
    <row r="888" spans="34:34" ht="18" customHeight="1">
      <c r="AH888" s="363" t="s">
        <v>1304</v>
      </c>
    </row>
    <row r="889" spans="34:34" ht="18" customHeight="1">
      <c r="AH889" s="363" t="s">
        <v>1305</v>
      </c>
    </row>
    <row r="890" spans="34:34" ht="18" customHeight="1">
      <c r="AH890" s="363" t="s">
        <v>1306</v>
      </c>
    </row>
    <row r="891" spans="34:34" ht="18" customHeight="1">
      <c r="AH891" s="363" t="s">
        <v>1307</v>
      </c>
    </row>
    <row r="892" spans="34:34" ht="18" customHeight="1">
      <c r="AH892" s="363" t="s">
        <v>1308</v>
      </c>
    </row>
    <row r="893" spans="34:34" ht="18" customHeight="1">
      <c r="AH893" s="363" t="s">
        <v>1309</v>
      </c>
    </row>
    <row r="894" spans="34:34" ht="18" customHeight="1">
      <c r="AH894" s="363" t="s">
        <v>1310</v>
      </c>
    </row>
    <row r="895" spans="34:34" ht="18" customHeight="1">
      <c r="AH895" s="363" t="s">
        <v>1311</v>
      </c>
    </row>
    <row r="896" spans="34:34" ht="18" customHeight="1">
      <c r="AH896" s="363" t="s">
        <v>1312</v>
      </c>
    </row>
    <row r="897" spans="34:34" ht="18" customHeight="1">
      <c r="AH897" s="363" t="s">
        <v>1313</v>
      </c>
    </row>
    <row r="898" spans="34:34" ht="18" customHeight="1">
      <c r="AH898" s="363" t="s">
        <v>1314</v>
      </c>
    </row>
    <row r="899" spans="34:34" ht="18" customHeight="1">
      <c r="AH899" s="363" t="s">
        <v>1315</v>
      </c>
    </row>
    <row r="900" spans="34:34" ht="18" customHeight="1">
      <c r="AH900" s="363" t="s">
        <v>1316</v>
      </c>
    </row>
    <row r="901" spans="34:34" ht="18" customHeight="1">
      <c r="AH901" s="363" t="s">
        <v>1317</v>
      </c>
    </row>
    <row r="902" spans="34:34" ht="18" customHeight="1">
      <c r="AH902" s="363" t="s">
        <v>1318</v>
      </c>
    </row>
    <row r="903" spans="34:34" ht="18" customHeight="1">
      <c r="AH903" s="363" t="s">
        <v>1319</v>
      </c>
    </row>
    <row r="904" spans="34:34" ht="18" customHeight="1">
      <c r="AH904" s="363" t="s">
        <v>1320</v>
      </c>
    </row>
    <row r="905" spans="34:34" ht="18" customHeight="1">
      <c r="AH905" s="363" t="s">
        <v>1321</v>
      </c>
    </row>
    <row r="906" spans="34:34" ht="18" customHeight="1">
      <c r="AH906" s="363" t="s">
        <v>1322</v>
      </c>
    </row>
    <row r="907" spans="34:34" ht="18" customHeight="1">
      <c r="AH907" s="363" t="s">
        <v>1323</v>
      </c>
    </row>
    <row r="908" spans="34:34" ht="18" customHeight="1">
      <c r="AH908" s="363" t="s">
        <v>1324</v>
      </c>
    </row>
    <row r="909" spans="34:34" ht="18" customHeight="1">
      <c r="AH909" s="363" t="s">
        <v>1325</v>
      </c>
    </row>
    <row r="910" spans="34:34" ht="18" customHeight="1">
      <c r="AH910" s="363" t="s">
        <v>1326</v>
      </c>
    </row>
    <row r="911" spans="34:34" ht="18" customHeight="1">
      <c r="AH911" s="363" t="s">
        <v>1327</v>
      </c>
    </row>
    <row r="912" spans="34:34" ht="18" customHeight="1">
      <c r="AH912" s="363" t="s">
        <v>1328</v>
      </c>
    </row>
    <row r="913" spans="34:34" ht="18" customHeight="1">
      <c r="AH913" s="363" t="s">
        <v>1329</v>
      </c>
    </row>
    <row r="914" spans="34:34" ht="18" customHeight="1">
      <c r="AH914" s="363" t="s">
        <v>1330</v>
      </c>
    </row>
    <row r="915" spans="34:34" ht="18" customHeight="1">
      <c r="AH915" s="363" t="s">
        <v>1331</v>
      </c>
    </row>
    <row r="916" spans="34:34" ht="18" customHeight="1">
      <c r="AH916" s="363" t="s">
        <v>1332</v>
      </c>
    </row>
    <row r="917" spans="34:34" ht="18" customHeight="1">
      <c r="AH917" s="363" t="s">
        <v>1333</v>
      </c>
    </row>
    <row r="918" spans="34:34" ht="18" customHeight="1">
      <c r="AH918" s="363" t="s">
        <v>1334</v>
      </c>
    </row>
    <row r="919" spans="34:34" ht="18" customHeight="1">
      <c r="AH919" s="363" t="s">
        <v>1335</v>
      </c>
    </row>
    <row r="920" spans="34:34" ht="18" customHeight="1">
      <c r="AH920" s="363" t="s">
        <v>1336</v>
      </c>
    </row>
    <row r="921" spans="34:34" ht="18" customHeight="1">
      <c r="AH921" s="363" t="s">
        <v>1337</v>
      </c>
    </row>
    <row r="922" spans="34:34" ht="18" customHeight="1">
      <c r="AH922" s="363" t="s">
        <v>1338</v>
      </c>
    </row>
    <row r="923" spans="34:34" ht="18" customHeight="1">
      <c r="AH923" s="363" t="s">
        <v>1339</v>
      </c>
    </row>
    <row r="924" spans="34:34" ht="18" customHeight="1">
      <c r="AH924" s="363" t="s">
        <v>1340</v>
      </c>
    </row>
    <row r="925" spans="34:34" ht="18" customHeight="1">
      <c r="AH925" s="363" t="s">
        <v>260</v>
      </c>
    </row>
    <row r="926" spans="34:34" ht="18" customHeight="1">
      <c r="AH926" s="363" t="s">
        <v>1341</v>
      </c>
    </row>
    <row r="927" spans="34:34" ht="18" customHeight="1">
      <c r="AH927" s="363" t="s">
        <v>1342</v>
      </c>
    </row>
    <row r="928" spans="34:34" ht="18" customHeight="1">
      <c r="AH928" s="363" t="s">
        <v>1343</v>
      </c>
    </row>
    <row r="929" spans="34:34" ht="18" customHeight="1">
      <c r="AH929" s="363" t="s">
        <v>1344</v>
      </c>
    </row>
    <row r="930" spans="34:34" ht="18" customHeight="1">
      <c r="AH930" s="363" t="s">
        <v>1345</v>
      </c>
    </row>
    <row r="931" spans="34:34" ht="18" customHeight="1">
      <c r="AH931" s="363" t="s">
        <v>1346</v>
      </c>
    </row>
    <row r="932" spans="34:34" ht="18" customHeight="1">
      <c r="AH932" s="363" t="s">
        <v>1347</v>
      </c>
    </row>
    <row r="933" spans="34:34" ht="18" customHeight="1">
      <c r="AH933" s="363" t="s">
        <v>1348</v>
      </c>
    </row>
    <row r="934" spans="34:34" ht="18" customHeight="1">
      <c r="AH934" s="363" t="s">
        <v>1349</v>
      </c>
    </row>
    <row r="935" spans="34:34" ht="18" customHeight="1">
      <c r="AH935" s="363" t="s">
        <v>1350</v>
      </c>
    </row>
    <row r="936" spans="34:34" ht="18" customHeight="1">
      <c r="AH936" s="363" t="s">
        <v>1351</v>
      </c>
    </row>
    <row r="937" spans="34:34" ht="18" customHeight="1">
      <c r="AH937" s="363" t="s">
        <v>1352</v>
      </c>
    </row>
    <row r="938" spans="34:34" ht="18" customHeight="1">
      <c r="AH938" s="363" t="s">
        <v>1353</v>
      </c>
    </row>
    <row r="939" spans="34:34" ht="18" customHeight="1">
      <c r="AH939" s="363" t="s">
        <v>1354</v>
      </c>
    </row>
    <row r="940" spans="34:34" ht="18" customHeight="1">
      <c r="AH940" s="363" t="s">
        <v>1355</v>
      </c>
    </row>
    <row r="941" spans="34:34" ht="18" customHeight="1">
      <c r="AH941" s="363" t="s">
        <v>1356</v>
      </c>
    </row>
    <row r="942" spans="34:34" ht="18" customHeight="1">
      <c r="AH942" s="363" t="s">
        <v>1357</v>
      </c>
    </row>
    <row r="943" spans="34:34" ht="18" customHeight="1">
      <c r="AH943" s="363" t="s">
        <v>1358</v>
      </c>
    </row>
    <row r="944" spans="34:34" ht="18" customHeight="1">
      <c r="AH944" s="363" t="s">
        <v>1359</v>
      </c>
    </row>
    <row r="945" spans="34:34" ht="18" customHeight="1">
      <c r="AH945" s="363" t="s">
        <v>1360</v>
      </c>
    </row>
    <row r="946" spans="34:34" ht="18" customHeight="1">
      <c r="AH946" s="363" t="s">
        <v>1361</v>
      </c>
    </row>
    <row r="947" spans="34:34" ht="18" customHeight="1">
      <c r="AH947" s="363" t="s">
        <v>1362</v>
      </c>
    </row>
    <row r="948" spans="34:34" ht="18" customHeight="1">
      <c r="AH948" s="363" t="s">
        <v>1363</v>
      </c>
    </row>
    <row r="949" spans="34:34" ht="18" customHeight="1">
      <c r="AH949" s="363" t="s">
        <v>1364</v>
      </c>
    </row>
    <row r="950" spans="34:34" ht="18" customHeight="1">
      <c r="AH950" s="363" t="s">
        <v>1365</v>
      </c>
    </row>
    <row r="951" spans="34:34" ht="18" customHeight="1">
      <c r="AH951" s="363" t="s">
        <v>1366</v>
      </c>
    </row>
    <row r="952" spans="34:34" ht="18" customHeight="1">
      <c r="AH952" s="363" t="s">
        <v>1367</v>
      </c>
    </row>
    <row r="953" spans="34:34" ht="18" customHeight="1">
      <c r="AH953" s="363" t="s">
        <v>1368</v>
      </c>
    </row>
    <row r="954" spans="34:34" ht="18" customHeight="1">
      <c r="AH954" s="363" t="s">
        <v>1369</v>
      </c>
    </row>
    <row r="955" spans="34:34" ht="18" customHeight="1">
      <c r="AH955" s="363" t="s">
        <v>1370</v>
      </c>
    </row>
    <row r="956" spans="34:34" ht="18" customHeight="1">
      <c r="AH956" s="363" t="s">
        <v>1371</v>
      </c>
    </row>
    <row r="957" spans="34:34" ht="18" customHeight="1">
      <c r="AH957" s="363" t="s">
        <v>1372</v>
      </c>
    </row>
    <row r="958" spans="34:34" ht="18" customHeight="1">
      <c r="AH958" s="363" t="s">
        <v>1373</v>
      </c>
    </row>
    <row r="959" spans="34:34" ht="18" customHeight="1">
      <c r="AH959" s="363" t="s">
        <v>1374</v>
      </c>
    </row>
    <row r="960" spans="34:34" ht="18" customHeight="1">
      <c r="AH960" s="363" t="s">
        <v>1375</v>
      </c>
    </row>
    <row r="961" spans="34:34" ht="18" customHeight="1">
      <c r="AH961" s="363" t="s">
        <v>1376</v>
      </c>
    </row>
    <row r="962" spans="34:34" ht="18" customHeight="1">
      <c r="AH962" s="363" t="s">
        <v>1377</v>
      </c>
    </row>
    <row r="963" spans="34:34" ht="18" customHeight="1">
      <c r="AH963" s="363" t="s">
        <v>1378</v>
      </c>
    </row>
    <row r="964" spans="34:34" ht="18" customHeight="1">
      <c r="AH964" s="363" t="s">
        <v>1379</v>
      </c>
    </row>
    <row r="965" spans="34:34" ht="18" customHeight="1">
      <c r="AH965" s="363" t="s">
        <v>1380</v>
      </c>
    </row>
    <row r="966" spans="34:34" ht="18" customHeight="1">
      <c r="AH966" s="363" t="s">
        <v>1381</v>
      </c>
    </row>
    <row r="967" spans="34:34" ht="18" customHeight="1">
      <c r="AH967" s="363" t="s">
        <v>1382</v>
      </c>
    </row>
    <row r="968" spans="34:34" ht="18" customHeight="1">
      <c r="AH968" s="363" t="s">
        <v>1383</v>
      </c>
    </row>
    <row r="969" spans="34:34" ht="18" customHeight="1">
      <c r="AH969" s="363" t="s">
        <v>1384</v>
      </c>
    </row>
    <row r="970" spans="34:34" ht="18" customHeight="1">
      <c r="AH970" s="363" t="s">
        <v>1385</v>
      </c>
    </row>
    <row r="971" spans="34:34" ht="18" customHeight="1">
      <c r="AH971" s="363" t="s">
        <v>1386</v>
      </c>
    </row>
    <row r="972" spans="34:34" ht="18" customHeight="1">
      <c r="AH972" s="363" t="s">
        <v>1387</v>
      </c>
    </row>
    <row r="973" spans="34:34" ht="18" customHeight="1">
      <c r="AH973" s="363" t="s">
        <v>1388</v>
      </c>
    </row>
    <row r="974" spans="34:34" ht="18" customHeight="1">
      <c r="AH974" s="363" t="s">
        <v>1389</v>
      </c>
    </row>
    <row r="975" spans="34:34" ht="18" customHeight="1">
      <c r="AH975" s="363" t="s">
        <v>1390</v>
      </c>
    </row>
    <row r="976" spans="34:34" ht="18" customHeight="1">
      <c r="AH976" s="363" t="s">
        <v>1391</v>
      </c>
    </row>
    <row r="977" spans="34:34" ht="18" customHeight="1">
      <c r="AH977" s="363" t="s">
        <v>1392</v>
      </c>
    </row>
    <row r="978" spans="34:34" ht="18" customHeight="1">
      <c r="AH978" s="363" t="s">
        <v>1393</v>
      </c>
    </row>
    <row r="979" spans="34:34" ht="18" customHeight="1">
      <c r="AH979" s="363" t="s">
        <v>1394</v>
      </c>
    </row>
    <row r="980" spans="34:34" ht="18" customHeight="1">
      <c r="AH980" s="363" t="s">
        <v>1395</v>
      </c>
    </row>
    <row r="981" spans="34:34" ht="18" customHeight="1">
      <c r="AH981" s="363" t="s">
        <v>1396</v>
      </c>
    </row>
    <row r="982" spans="34:34" ht="18" customHeight="1">
      <c r="AH982" s="363" t="s">
        <v>1397</v>
      </c>
    </row>
    <row r="983" spans="34:34" ht="18" customHeight="1">
      <c r="AH983" s="363" t="s">
        <v>1398</v>
      </c>
    </row>
    <row r="984" spans="34:34" ht="18" customHeight="1">
      <c r="AH984" s="363" t="s">
        <v>1399</v>
      </c>
    </row>
    <row r="985" spans="34:34" ht="18" customHeight="1">
      <c r="AH985" s="363" t="s">
        <v>1400</v>
      </c>
    </row>
    <row r="986" spans="34:34" ht="18" customHeight="1">
      <c r="AH986" s="363" t="s">
        <v>1401</v>
      </c>
    </row>
    <row r="987" spans="34:34" ht="18" customHeight="1">
      <c r="AH987" s="363" t="s">
        <v>1402</v>
      </c>
    </row>
    <row r="988" spans="34:34" ht="18" customHeight="1">
      <c r="AH988" s="363" t="s">
        <v>1403</v>
      </c>
    </row>
    <row r="989" spans="34:34" ht="18" customHeight="1">
      <c r="AH989" s="363" t="s">
        <v>1404</v>
      </c>
    </row>
    <row r="990" spans="34:34" ht="18" customHeight="1">
      <c r="AH990" s="363" t="s">
        <v>1405</v>
      </c>
    </row>
    <row r="991" spans="34:34" ht="18" customHeight="1">
      <c r="AH991" s="363" t="s">
        <v>1406</v>
      </c>
    </row>
    <row r="992" spans="34:34" ht="18" customHeight="1">
      <c r="AH992" s="363" t="s">
        <v>1407</v>
      </c>
    </row>
    <row r="993" spans="34:34" ht="18" customHeight="1">
      <c r="AH993" s="363" t="s">
        <v>1408</v>
      </c>
    </row>
    <row r="994" spans="34:34" ht="18" customHeight="1">
      <c r="AH994" s="363" t="s">
        <v>1409</v>
      </c>
    </row>
    <row r="995" spans="34:34" ht="18" customHeight="1">
      <c r="AH995" s="363" t="s">
        <v>1410</v>
      </c>
    </row>
    <row r="996" spans="34:34" ht="18" customHeight="1">
      <c r="AH996" s="363" t="s">
        <v>1411</v>
      </c>
    </row>
    <row r="997" spans="34:34" ht="18" customHeight="1">
      <c r="AH997" s="363" t="s">
        <v>1412</v>
      </c>
    </row>
    <row r="998" spans="34:34" ht="18" customHeight="1">
      <c r="AH998" s="363" t="s">
        <v>1413</v>
      </c>
    </row>
    <row r="999" spans="34:34" ht="18" customHeight="1">
      <c r="AH999" s="363" t="s">
        <v>1414</v>
      </c>
    </row>
    <row r="1000" spans="34:34" ht="18" customHeight="1">
      <c r="AH1000" s="363" t="s">
        <v>1415</v>
      </c>
    </row>
    <row r="1001" spans="34:34" ht="18" customHeight="1">
      <c r="AH1001" s="363" t="s">
        <v>1416</v>
      </c>
    </row>
    <row r="1002" spans="34:34" ht="18" customHeight="1">
      <c r="AH1002" s="363" t="s">
        <v>1417</v>
      </c>
    </row>
    <row r="1003" spans="34:34" ht="18" customHeight="1">
      <c r="AH1003" s="363" t="s">
        <v>1418</v>
      </c>
    </row>
    <row r="1004" spans="34:34" ht="18" customHeight="1">
      <c r="AH1004" s="363" t="s">
        <v>1419</v>
      </c>
    </row>
    <row r="1005" spans="34:34" ht="18" customHeight="1">
      <c r="AH1005" s="363" t="s">
        <v>1420</v>
      </c>
    </row>
    <row r="1006" spans="34:34" ht="18" customHeight="1">
      <c r="AH1006" s="363" t="s">
        <v>1421</v>
      </c>
    </row>
    <row r="1007" spans="34:34" ht="18" customHeight="1">
      <c r="AH1007" s="363" t="s">
        <v>1422</v>
      </c>
    </row>
    <row r="1008" spans="34:34" ht="18" customHeight="1">
      <c r="AH1008" s="363" t="s">
        <v>1423</v>
      </c>
    </row>
    <row r="1009" spans="34:34" ht="18" customHeight="1">
      <c r="AH1009" s="363" t="s">
        <v>1424</v>
      </c>
    </row>
    <row r="1010" spans="34:34" ht="18" customHeight="1">
      <c r="AH1010" s="363" t="s">
        <v>1425</v>
      </c>
    </row>
    <row r="1011" spans="34:34" ht="18" customHeight="1">
      <c r="AH1011" s="363" t="s">
        <v>1426</v>
      </c>
    </row>
    <row r="1012" spans="34:34" ht="18" customHeight="1">
      <c r="AH1012" s="363" t="s">
        <v>1427</v>
      </c>
    </row>
    <row r="1013" spans="34:34" ht="18" customHeight="1">
      <c r="AH1013" s="363" t="s">
        <v>1428</v>
      </c>
    </row>
    <row r="1014" spans="34:34" ht="18" customHeight="1">
      <c r="AH1014" s="363" t="s">
        <v>1429</v>
      </c>
    </row>
    <row r="1015" spans="34:34" ht="18" customHeight="1">
      <c r="AH1015" s="363" t="s">
        <v>1430</v>
      </c>
    </row>
    <row r="1016" spans="34:34" ht="18" customHeight="1">
      <c r="AH1016" s="363" t="s">
        <v>1431</v>
      </c>
    </row>
    <row r="1017" spans="34:34" ht="18" customHeight="1">
      <c r="AH1017" s="363" t="s">
        <v>1432</v>
      </c>
    </row>
    <row r="1018" spans="34:34" ht="18" customHeight="1">
      <c r="AH1018" s="363" t="s">
        <v>1433</v>
      </c>
    </row>
    <row r="1019" spans="34:34" ht="18" customHeight="1">
      <c r="AH1019" s="363" t="s">
        <v>1434</v>
      </c>
    </row>
    <row r="1020" spans="34:34" ht="18" customHeight="1">
      <c r="AH1020" s="363" t="s">
        <v>1435</v>
      </c>
    </row>
    <row r="1021" spans="34:34" ht="18" customHeight="1">
      <c r="AH1021" s="363" t="s">
        <v>1436</v>
      </c>
    </row>
    <row r="1022" spans="34:34" ht="18" customHeight="1">
      <c r="AH1022" s="363" t="s">
        <v>1437</v>
      </c>
    </row>
    <row r="1023" spans="34:34" ht="18" customHeight="1">
      <c r="AH1023" s="363" t="s">
        <v>1438</v>
      </c>
    </row>
    <row r="1024" spans="34:34" ht="18" customHeight="1">
      <c r="AH1024" s="363" t="s">
        <v>1439</v>
      </c>
    </row>
    <row r="1025" spans="34:34" ht="18" customHeight="1">
      <c r="AH1025" s="363" t="s">
        <v>1440</v>
      </c>
    </row>
    <row r="1026" spans="34:34" ht="18" customHeight="1">
      <c r="AH1026" s="363" t="s">
        <v>1441</v>
      </c>
    </row>
    <row r="1027" spans="34:34" ht="18" customHeight="1">
      <c r="AH1027" s="363" t="s">
        <v>1442</v>
      </c>
    </row>
    <row r="1028" spans="34:34" ht="18" customHeight="1">
      <c r="AH1028" s="363" t="s">
        <v>1443</v>
      </c>
    </row>
    <row r="1029" spans="34:34" ht="18" customHeight="1">
      <c r="AH1029" s="363" t="s">
        <v>1444</v>
      </c>
    </row>
    <row r="1030" spans="34:34" ht="18" customHeight="1">
      <c r="AH1030" s="363" t="s">
        <v>1445</v>
      </c>
    </row>
    <row r="1031" spans="34:34" ht="18" customHeight="1">
      <c r="AH1031" s="363" t="s">
        <v>1446</v>
      </c>
    </row>
    <row r="1032" spans="34:34" ht="18" customHeight="1">
      <c r="AH1032" s="363" t="s">
        <v>1447</v>
      </c>
    </row>
    <row r="1033" spans="34:34" ht="18" customHeight="1">
      <c r="AH1033" s="363" t="s">
        <v>1448</v>
      </c>
    </row>
    <row r="1034" spans="34:34" ht="18" customHeight="1">
      <c r="AH1034" s="363" t="s">
        <v>1449</v>
      </c>
    </row>
    <row r="1035" spans="34:34" ht="18" customHeight="1">
      <c r="AH1035" s="363" t="s">
        <v>1450</v>
      </c>
    </row>
    <row r="1036" spans="34:34" ht="18" customHeight="1">
      <c r="AH1036" s="363" t="s">
        <v>1451</v>
      </c>
    </row>
    <row r="1037" spans="34:34" ht="18" customHeight="1">
      <c r="AH1037" s="363" t="s">
        <v>1452</v>
      </c>
    </row>
    <row r="1038" spans="34:34" ht="18" customHeight="1">
      <c r="AH1038" s="363" t="s">
        <v>1453</v>
      </c>
    </row>
    <row r="1039" spans="34:34" ht="18" customHeight="1">
      <c r="AH1039" s="363" t="s">
        <v>1454</v>
      </c>
    </row>
    <row r="1040" spans="34:34" ht="18" customHeight="1">
      <c r="AH1040" s="363" t="s">
        <v>1455</v>
      </c>
    </row>
    <row r="1041" spans="34:34" ht="18" customHeight="1">
      <c r="AH1041" s="363" t="s">
        <v>1456</v>
      </c>
    </row>
    <row r="1042" spans="34:34" ht="18" customHeight="1">
      <c r="AH1042" s="363" t="s">
        <v>1457</v>
      </c>
    </row>
    <row r="1043" spans="34:34" ht="18" customHeight="1">
      <c r="AH1043" s="363" t="s">
        <v>1458</v>
      </c>
    </row>
    <row r="1044" spans="34:34" ht="18" customHeight="1">
      <c r="AH1044" s="363" t="s">
        <v>1459</v>
      </c>
    </row>
    <row r="1045" spans="34:34" ht="18" customHeight="1">
      <c r="AH1045" s="363" t="s">
        <v>1460</v>
      </c>
    </row>
    <row r="1046" spans="34:34" ht="18" customHeight="1">
      <c r="AH1046" s="363" t="s">
        <v>1461</v>
      </c>
    </row>
    <row r="1047" spans="34:34" ht="18" customHeight="1">
      <c r="AH1047" s="363" t="s">
        <v>1462</v>
      </c>
    </row>
    <row r="1048" spans="34:34" ht="18" customHeight="1">
      <c r="AH1048" s="363" t="s">
        <v>1463</v>
      </c>
    </row>
    <row r="1049" spans="34:34" ht="18" customHeight="1">
      <c r="AH1049" s="363" t="s">
        <v>1464</v>
      </c>
    </row>
    <row r="1050" spans="34:34" ht="18" customHeight="1">
      <c r="AH1050" s="363" t="s">
        <v>1465</v>
      </c>
    </row>
    <row r="1051" spans="34:34" ht="18" customHeight="1">
      <c r="AH1051" s="363" t="s">
        <v>1466</v>
      </c>
    </row>
    <row r="1052" spans="34:34" ht="18" customHeight="1">
      <c r="AH1052" s="363" t="s">
        <v>1467</v>
      </c>
    </row>
    <row r="1053" spans="34:34" ht="18" customHeight="1">
      <c r="AH1053" s="363" t="s">
        <v>1468</v>
      </c>
    </row>
    <row r="1054" spans="34:34" ht="18" customHeight="1">
      <c r="AH1054" s="363" t="s">
        <v>1469</v>
      </c>
    </row>
    <row r="1055" spans="34:34" ht="18" customHeight="1">
      <c r="AH1055" s="363" t="s">
        <v>1470</v>
      </c>
    </row>
    <row r="1056" spans="34:34" ht="18" customHeight="1">
      <c r="AH1056" s="363" t="s">
        <v>1471</v>
      </c>
    </row>
    <row r="1057" spans="34:34" ht="18" customHeight="1">
      <c r="AH1057" s="363" t="s">
        <v>1472</v>
      </c>
    </row>
    <row r="1058" spans="34:34" ht="18" customHeight="1">
      <c r="AH1058" s="363" t="s">
        <v>1473</v>
      </c>
    </row>
    <row r="1059" spans="34:34" ht="18" customHeight="1">
      <c r="AH1059" s="363" t="s">
        <v>1474</v>
      </c>
    </row>
    <row r="1060" spans="34:34" ht="18" customHeight="1">
      <c r="AH1060" s="363" t="s">
        <v>1475</v>
      </c>
    </row>
    <row r="1061" spans="34:34" ht="18" customHeight="1">
      <c r="AH1061" s="363" t="s">
        <v>1476</v>
      </c>
    </row>
    <row r="1062" spans="34:34" ht="18" customHeight="1">
      <c r="AH1062" s="363" t="s">
        <v>1477</v>
      </c>
    </row>
    <row r="1063" spans="34:34" ht="18" customHeight="1">
      <c r="AH1063" s="363" t="s">
        <v>1478</v>
      </c>
    </row>
    <row r="1064" spans="34:34" ht="18" customHeight="1">
      <c r="AH1064" s="363" t="s">
        <v>1479</v>
      </c>
    </row>
    <row r="1065" spans="34:34" ht="18" customHeight="1">
      <c r="AH1065" s="363" t="s">
        <v>1480</v>
      </c>
    </row>
    <row r="1066" spans="34:34" ht="18" customHeight="1">
      <c r="AH1066" s="363" t="s">
        <v>1481</v>
      </c>
    </row>
    <row r="1067" spans="34:34" ht="18" customHeight="1">
      <c r="AH1067" s="363" t="s">
        <v>1482</v>
      </c>
    </row>
    <row r="1068" spans="34:34" ht="18" customHeight="1">
      <c r="AH1068" s="363" t="s">
        <v>1483</v>
      </c>
    </row>
    <row r="1069" spans="34:34" ht="18" customHeight="1">
      <c r="AH1069" s="363" t="s">
        <v>1484</v>
      </c>
    </row>
    <row r="1070" spans="34:34" ht="18" customHeight="1">
      <c r="AH1070" s="363" t="s">
        <v>1485</v>
      </c>
    </row>
    <row r="1071" spans="34:34" ht="18" customHeight="1">
      <c r="AH1071" s="363" t="s">
        <v>1486</v>
      </c>
    </row>
    <row r="1072" spans="34:34" ht="18" customHeight="1">
      <c r="AH1072" s="363" t="s">
        <v>1487</v>
      </c>
    </row>
    <row r="1073" spans="34:34" ht="18" customHeight="1">
      <c r="AH1073" s="363" t="s">
        <v>1488</v>
      </c>
    </row>
    <row r="1074" spans="34:34" ht="18" customHeight="1">
      <c r="AH1074" s="363" t="s">
        <v>1489</v>
      </c>
    </row>
    <row r="1075" spans="34:34" ht="18" customHeight="1">
      <c r="AH1075" s="363" t="s">
        <v>1490</v>
      </c>
    </row>
    <row r="1076" spans="34:34" ht="18" customHeight="1">
      <c r="AH1076" s="363" t="s">
        <v>1491</v>
      </c>
    </row>
    <row r="1077" spans="34:34" ht="18" customHeight="1">
      <c r="AH1077" s="363" t="s">
        <v>1492</v>
      </c>
    </row>
    <row r="1078" spans="34:34" ht="18" customHeight="1">
      <c r="AH1078" s="363" t="s">
        <v>1493</v>
      </c>
    </row>
    <row r="1079" spans="34:34" ht="18" customHeight="1">
      <c r="AH1079" s="363" t="s">
        <v>1494</v>
      </c>
    </row>
    <row r="1080" spans="34:34" ht="18" customHeight="1">
      <c r="AH1080" s="363" t="s">
        <v>1495</v>
      </c>
    </row>
    <row r="1081" spans="34:34" ht="18" customHeight="1">
      <c r="AH1081" s="363" t="s">
        <v>1496</v>
      </c>
    </row>
    <row r="1082" spans="34:34" ht="18" customHeight="1">
      <c r="AH1082" s="363" t="s">
        <v>1497</v>
      </c>
    </row>
    <row r="1083" spans="34:34" ht="18" customHeight="1">
      <c r="AH1083" s="363" t="s">
        <v>1498</v>
      </c>
    </row>
    <row r="1084" spans="34:34" ht="18" customHeight="1">
      <c r="AH1084" s="363" t="s">
        <v>1499</v>
      </c>
    </row>
    <row r="1085" spans="34:34" ht="18" customHeight="1">
      <c r="AH1085" s="363" t="s">
        <v>1500</v>
      </c>
    </row>
    <row r="1086" spans="34:34" ht="18" customHeight="1">
      <c r="AH1086" s="363" t="s">
        <v>1501</v>
      </c>
    </row>
    <row r="1087" spans="34:34" ht="18" customHeight="1">
      <c r="AH1087" s="363" t="s">
        <v>1502</v>
      </c>
    </row>
    <row r="1088" spans="34:34" ht="18" customHeight="1">
      <c r="AH1088" s="363" t="s">
        <v>1503</v>
      </c>
    </row>
    <row r="1089" spans="34:34" ht="18" customHeight="1">
      <c r="AH1089" s="363" t="s">
        <v>1504</v>
      </c>
    </row>
    <row r="1090" spans="34:34" ht="18" customHeight="1">
      <c r="AH1090" s="363" t="s">
        <v>1505</v>
      </c>
    </row>
    <row r="1091" spans="34:34" ht="18" customHeight="1">
      <c r="AH1091" s="363" t="s">
        <v>1506</v>
      </c>
    </row>
    <row r="1092" spans="34:34" ht="18" customHeight="1">
      <c r="AH1092" s="363" t="s">
        <v>1507</v>
      </c>
    </row>
    <row r="1093" spans="34:34" ht="18" customHeight="1">
      <c r="AH1093" s="363" t="s">
        <v>1508</v>
      </c>
    </row>
    <row r="1094" spans="34:34" ht="18" customHeight="1">
      <c r="AH1094" s="363" t="s">
        <v>1509</v>
      </c>
    </row>
    <row r="1095" spans="34:34" ht="18" customHeight="1">
      <c r="AH1095" s="363" t="s">
        <v>1510</v>
      </c>
    </row>
    <row r="1096" spans="34:34" ht="18" customHeight="1">
      <c r="AH1096" s="363" t="s">
        <v>1511</v>
      </c>
    </row>
    <row r="1097" spans="34:34" ht="18" customHeight="1">
      <c r="AH1097" s="363" t="s">
        <v>1512</v>
      </c>
    </row>
    <row r="1098" spans="34:34" ht="18" customHeight="1">
      <c r="AH1098" s="363" t="s">
        <v>1513</v>
      </c>
    </row>
    <row r="1099" spans="34:34" ht="18" customHeight="1">
      <c r="AH1099" s="363" t="s">
        <v>1514</v>
      </c>
    </row>
    <row r="1100" spans="34:34" ht="18" customHeight="1">
      <c r="AH1100" s="363" t="s">
        <v>1515</v>
      </c>
    </row>
    <row r="1101" spans="34:34" ht="18" customHeight="1">
      <c r="AH1101" s="363" t="s">
        <v>1516</v>
      </c>
    </row>
    <row r="1102" spans="34:34" ht="18" customHeight="1">
      <c r="AH1102" s="363" t="s">
        <v>1517</v>
      </c>
    </row>
    <row r="1103" spans="34:34" ht="18" customHeight="1">
      <c r="AH1103" s="363" t="s">
        <v>1518</v>
      </c>
    </row>
    <row r="1104" spans="34:34" ht="18" customHeight="1">
      <c r="AH1104" s="363" t="s">
        <v>1519</v>
      </c>
    </row>
    <row r="1105" spans="34:34" ht="18" customHeight="1">
      <c r="AH1105" s="363" t="s">
        <v>1520</v>
      </c>
    </row>
    <row r="1106" spans="34:34" ht="18" customHeight="1">
      <c r="AH1106" s="363" t="s">
        <v>1521</v>
      </c>
    </row>
    <row r="1107" spans="34:34" ht="18" customHeight="1">
      <c r="AH1107" s="363" t="s">
        <v>1522</v>
      </c>
    </row>
    <row r="1108" spans="34:34" ht="18" customHeight="1">
      <c r="AH1108" s="363" t="s">
        <v>1523</v>
      </c>
    </row>
    <row r="1109" spans="34:34" ht="18" customHeight="1">
      <c r="AH1109" s="363" t="s">
        <v>1524</v>
      </c>
    </row>
    <row r="1110" spans="34:34" ht="18" customHeight="1">
      <c r="AH1110" s="363" t="s">
        <v>1525</v>
      </c>
    </row>
    <row r="1111" spans="34:34" ht="18" customHeight="1">
      <c r="AH1111" s="363" t="s">
        <v>1526</v>
      </c>
    </row>
    <row r="1112" spans="34:34" ht="18" customHeight="1">
      <c r="AH1112" s="363" t="s">
        <v>1527</v>
      </c>
    </row>
    <row r="1113" spans="34:34" ht="18" customHeight="1">
      <c r="AH1113" s="363" t="s">
        <v>1528</v>
      </c>
    </row>
    <row r="1114" spans="34:34" ht="18" customHeight="1">
      <c r="AH1114" s="363" t="s">
        <v>1529</v>
      </c>
    </row>
    <row r="1115" spans="34:34" ht="18" customHeight="1">
      <c r="AH1115" s="363" t="s">
        <v>1530</v>
      </c>
    </row>
    <row r="1116" spans="34:34" ht="18" customHeight="1">
      <c r="AH1116" s="363" t="s">
        <v>1531</v>
      </c>
    </row>
    <row r="1117" spans="34:34" ht="18" customHeight="1">
      <c r="AH1117" s="363" t="s">
        <v>1532</v>
      </c>
    </row>
    <row r="1118" spans="34:34" ht="18" customHeight="1">
      <c r="AH1118" s="363" t="s">
        <v>1533</v>
      </c>
    </row>
    <row r="1119" spans="34:34" ht="18" customHeight="1">
      <c r="AH1119" s="363" t="s">
        <v>1534</v>
      </c>
    </row>
    <row r="1120" spans="34:34" ht="18" customHeight="1">
      <c r="AH1120" s="363" t="s">
        <v>1535</v>
      </c>
    </row>
    <row r="1121" spans="34:34" ht="18" customHeight="1">
      <c r="AH1121" s="363" t="s">
        <v>1536</v>
      </c>
    </row>
    <row r="1122" spans="34:34" ht="18" customHeight="1">
      <c r="AH1122" s="363" t="s">
        <v>1537</v>
      </c>
    </row>
    <row r="1123" spans="34:34" ht="18" customHeight="1">
      <c r="AH1123" s="363" t="s">
        <v>1538</v>
      </c>
    </row>
    <row r="1124" spans="34:34" ht="18" customHeight="1">
      <c r="AH1124" s="363" t="s">
        <v>1539</v>
      </c>
    </row>
    <row r="1125" spans="34:34" ht="18" customHeight="1">
      <c r="AH1125" s="363" t="s">
        <v>1540</v>
      </c>
    </row>
    <row r="1126" spans="34:34" ht="18" customHeight="1">
      <c r="AH1126" s="363" t="s">
        <v>1541</v>
      </c>
    </row>
    <row r="1127" spans="34:34" ht="18" customHeight="1">
      <c r="AH1127" s="363" t="s">
        <v>1542</v>
      </c>
    </row>
    <row r="1128" spans="34:34" ht="18" customHeight="1">
      <c r="AH1128" s="363" t="s">
        <v>1543</v>
      </c>
    </row>
    <row r="1129" spans="34:34" ht="18" customHeight="1">
      <c r="AH1129" s="363" t="s">
        <v>1544</v>
      </c>
    </row>
    <row r="1130" spans="34:34" ht="18" customHeight="1">
      <c r="AH1130" s="363" t="s">
        <v>1545</v>
      </c>
    </row>
    <row r="1131" spans="34:34" ht="18" customHeight="1">
      <c r="AH1131" s="363" t="s">
        <v>1546</v>
      </c>
    </row>
    <row r="1132" spans="34:34" ht="18" customHeight="1">
      <c r="AH1132" s="363" t="s">
        <v>1547</v>
      </c>
    </row>
    <row r="1133" spans="34:34" ht="18" customHeight="1">
      <c r="AH1133" s="363" t="s">
        <v>1548</v>
      </c>
    </row>
    <row r="1134" spans="34:34" ht="18" customHeight="1">
      <c r="AH1134" s="363" t="s">
        <v>1549</v>
      </c>
    </row>
    <row r="1135" spans="34:34" ht="18" customHeight="1">
      <c r="AH1135" s="363" t="s">
        <v>1550</v>
      </c>
    </row>
    <row r="1136" spans="34:34" ht="18" customHeight="1">
      <c r="AH1136" s="363" t="s">
        <v>1551</v>
      </c>
    </row>
    <row r="1137" spans="34:34" ht="18" customHeight="1">
      <c r="AH1137" s="363" t="s">
        <v>1552</v>
      </c>
    </row>
    <row r="1138" spans="34:34" ht="18" customHeight="1">
      <c r="AH1138" s="363" t="s">
        <v>1553</v>
      </c>
    </row>
    <row r="1139" spans="34:34" ht="18" customHeight="1">
      <c r="AH1139" s="363" t="s">
        <v>1554</v>
      </c>
    </row>
    <row r="1140" spans="34:34" ht="18" customHeight="1">
      <c r="AH1140" s="363" t="s">
        <v>1555</v>
      </c>
    </row>
    <row r="1141" spans="34:34" ht="18" customHeight="1">
      <c r="AH1141" s="363" t="s">
        <v>1556</v>
      </c>
    </row>
    <row r="1142" spans="34:34" ht="18" customHeight="1">
      <c r="AH1142" s="363" t="s">
        <v>1557</v>
      </c>
    </row>
    <row r="1143" spans="34:34" ht="18" customHeight="1">
      <c r="AH1143" s="363" t="s">
        <v>1558</v>
      </c>
    </row>
    <row r="1144" spans="34:34" ht="18" customHeight="1">
      <c r="AH1144" s="363" t="s">
        <v>1559</v>
      </c>
    </row>
    <row r="1145" spans="34:34" ht="18" customHeight="1">
      <c r="AH1145" s="363" t="s">
        <v>1560</v>
      </c>
    </row>
    <row r="1146" spans="34:34" ht="18" customHeight="1">
      <c r="AH1146" s="363" t="s">
        <v>1561</v>
      </c>
    </row>
    <row r="1147" spans="34:34" ht="18" customHeight="1">
      <c r="AH1147" s="363" t="s">
        <v>1562</v>
      </c>
    </row>
    <row r="1148" spans="34:34" ht="18" customHeight="1">
      <c r="AH1148" s="363" t="s">
        <v>1563</v>
      </c>
    </row>
    <row r="1149" spans="34:34" ht="18" customHeight="1">
      <c r="AH1149" s="363" t="s">
        <v>1564</v>
      </c>
    </row>
    <row r="1150" spans="34:34" ht="18" customHeight="1">
      <c r="AH1150" s="363" t="s">
        <v>1565</v>
      </c>
    </row>
    <row r="1151" spans="34:34" ht="18" customHeight="1">
      <c r="AH1151" s="363" t="s">
        <v>1566</v>
      </c>
    </row>
    <row r="1152" spans="34:34" ht="18" customHeight="1">
      <c r="AH1152" s="363" t="s">
        <v>1567</v>
      </c>
    </row>
    <row r="1153" spans="34:34" ht="18" customHeight="1">
      <c r="AH1153" s="363" t="s">
        <v>1568</v>
      </c>
    </row>
    <row r="1154" spans="34:34" ht="18" customHeight="1">
      <c r="AH1154" s="363" t="s">
        <v>1569</v>
      </c>
    </row>
    <row r="1155" spans="34:34" ht="18" customHeight="1">
      <c r="AH1155" s="363" t="s">
        <v>1570</v>
      </c>
    </row>
    <row r="1156" spans="34:34" ht="18" customHeight="1">
      <c r="AH1156" s="363" t="s">
        <v>1571</v>
      </c>
    </row>
    <row r="1157" spans="34:34" ht="18" customHeight="1">
      <c r="AH1157" s="363" t="s">
        <v>1572</v>
      </c>
    </row>
    <row r="1158" spans="34:34" ht="18" customHeight="1">
      <c r="AH1158" s="363" t="s">
        <v>1573</v>
      </c>
    </row>
    <row r="1159" spans="34:34" ht="18" customHeight="1">
      <c r="AH1159" s="363" t="s">
        <v>1574</v>
      </c>
    </row>
    <row r="1160" spans="34:34" ht="18" customHeight="1">
      <c r="AH1160" s="363" t="s">
        <v>1575</v>
      </c>
    </row>
    <row r="1161" spans="34:34" ht="18" customHeight="1">
      <c r="AH1161" s="363" t="s">
        <v>1576</v>
      </c>
    </row>
    <row r="1162" spans="34:34" ht="18" customHeight="1">
      <c r="AH1162" s="363" t="s">
        <v>1577</v>
      </c>
    </row>
    <row r="1163" spans="34:34" ht="18" customHeight="1">
      <c r="AH1163" s="363" t="s">
        <v>1578</v>
      </c>
    </row>
    <row r="1164" spans="34:34" ht="18" customHeight="1">
      <c r="AH1164" s="363" t="s">
        <v>1579</v>
      </c>
    </row>
    <row r="1165" spans="34:34" ht="18" customHeight="1">
      <c r="AH1165" s="363" t="s">
        <v>1580</v>
      </c>
    </row>
    <row r="1166" spans="34:34" ht="18" customHeight="1">
      <c r="AH1166" s="363" t="s">
        <v>1581</v>
      </c>
    </row>
    <row r="1167" spans="34:34" ht="18" customHeight="1">
      <c r="AH1167" s="363" t="s">
        <v>1582</v>
      </c>
    </row>
    <row r="1168" spans="34:34" ht="18" customHeight="1">
      <c r="AH1168" s="363" t="s">
        <v>1583</v>
      </c>
    </row>
    <row r="1169" spans="34:34" ht="18" customHeight="1">
      <c r="AH1169" s="363" t="s">
        <v>1584</v>
      </c>
    </row>
    <row r="1170" spans="34:34" ht="18" customHeight="1">
      <c r="AH1170" s="363" t="s">
        <v>1585</v>
      </c>
    </row>
    <row r="1171" spans="34:34" ht="18" customHeight="1">
      <c r="AH1171" s="363" t="s">
        <v>1586</v>
      </c>
    </row>
    <row r="1172" spans="34:34" ht="18" customHeight="1">
      <c r="AH1172" s="363" t="s">
        <v>1587</v>
      </c>
    </row>
    <row r="1173" spans="34:34" ht="18" customHeight="1">
      <c r="AH1173" s="363" t="s">
        <v>1588</v>
      </c>
    </row>
    <row r="1174" spans="34:34" ht="18" customHeight="1">
      <c r="AH1174" s="363" t="s">
        <v>1589</v>
      </c>
    </row>
    <row r="1175" spans="34:34" ht="18" customHeight="1">
      <c r="AH1175" s="363" t="s">
        <v>1590</v>
      </c>
    </row>
    <row r="1176" spans="34:34" ht="18" customHeight="1">
      <c r="AH1176" s="363" t="s">
        <v>1591</v>
      </c>
    </row>
    <row r="1177" spans="34:34" ht="18" customHeight="1">
      <c r="AH1177" s="363" t="s">
        <v>1592</v>
      </c>
    </row>
    <row r="1178" spans="34:34" ht="18" customHeight="1">
      <c r="AH1178" s="363" t="s">
        <v>1593</v>
      </c>
    </row>
    <row r="1179" spans="34:34" ht="18" customHeight="1">
      <c r="AH1179" s="363" t="s">
        <v>1594</v>
      </c>
    </row>
    <row r="1180" spans="34:34" ht="18" customHeight="1">
      <c r="AH1180" s="363" t="s">
        <v>1595</v>
      </c>
    </row>
    <row r="1181" spans="34:34" ht="18" customHeight="1">
      <c r="AH1181" s="363" t="s">
        <v>1596</v>
      </c>
    </row>
    <row r="1182" spans="34:34" ht="18" customHeight="1">
      <c r="AH1182" s="363" t="s">
        <v>1597</v>
      </c>
    </row>
    <row r="1183" spans="34:34" ht="18" customHeight="1">
      <c r="AH1183" s="363" t="s">
        <v>1598</v>
      </c>
    </row>
    <row r="1184" spans="34:34" ht="18" customHeight="1">
      <c r="AH1184" s="363" t="s">
        <v>1599</v>
      </c>
    </row>
    <row r="1185" spans="34:34" ht="18" customHeight="1">
      <c r="AH1185" s="363" t="s">
        <v>1600</v>
      </c>
    </row>
    <row r="1186" spans="34:34" ht="18" customHeight="1">
      <c r="AH1186" s="363" t="s">
        <v>1601</v>
      </c>
    </row>
    <row r="1187" spans="34:34" ht="18" customHeight="1">
      <c r="AH1187" s="363" t="s">
        <v>1602</v>
      </c>
    </row>
    <row r="1188" spans="34:34" ht="18" customHeight="1">
      <c r="AH1188" s="363" t="s">
        <v>1603</v>
      </c>
    </row>
    <row r="1189" spans="34:34" ht="18" customHeight="1">
      <c r="AH1189" s="363" t="s">
        <v>1604</v>
      </c>
    </row>
    <row r="1190" spans="34:34" ht="18" customHeight="1">
      <c r="AH1190" s="363" t="s">
        <v>1605</v>
      </c>
    </row>
    <row r="1191" spans="34:34" ht="18" customHeight="1">
      <c r="AH1191" s="363" t="s">
        <v>1606</v>
      </c>
    </row>
    <row r="1192" spans="34:34" ht="18" customHeight="1">
      <c r="AH1192" s="363" t="s">
        <v>1607</v>
      </c>
    </row>
    <row r="1193" spans="34:34" ht="18" customHeight="1">
      <c r="AH1193" s="363" t="s">
        <v>1608</v>
      </c>
    </row>
    <row r="1194" spans="34:34" ht="18" customHeight="1">
      <c r="AH1194" s="363" t="s">
        <v>1609</v>
      </c>
    </row>
    <row r="1195" spans="34:34" ht="18" customHeight="1">
      <c r="AH1195" s="363" t="s">
        <v>1610</v>
      </c>
    </row>
    <row r="1196" spans="34:34" ht="18" customHeight="1">
      <c r="AH1196" s="363" t="s">
        <v>1611</v>
      </c>
    </row>
    <row r="1197" spans="34:34" ht="18" customHeight="1">
      <c r="AH1197" s="363" t="s">
        <v>1612</v>
      </c>
    </row>
    <row r="1198" spans="34:34" ht="18" customHeight="1">
      <c r="AH1198" s="363" t="s">
        <v>1613</v>
      </c>
    </row>
    <row r="1199" spans="34:34" ht="18" customHeight="1">
      <c r="AH1199" s="363" t="s">
        <v>1614</v>
      </c>
    </row>
    <row r="1200" spans="34:34" ht="18" customHeight="1">
      <c r="AH1200" s="363" t="s">
        <v>1615</v>
      </c>
    </row>
    <row r="1201" spans="34:34" ht="18" customHeight="1">
      <c r="AH1201" s="363" t="s">
        <v>1616</v>
      </c>
    </row>
    <row r="1202" spans="34:34" ht="18" customHeight="1">
      <c r="AH1202" s="363" t="s">
        <v>1617</v>
      </c>
    </row>
    <row r="1203" spans="34:34" ht="18" customHeight="1">
      <c r="AH1203" s="363" t="s">
        <v>1618</v>
      </c>
    </row>
    <row r="1204" spans="34:34" ht="18" customHeight="1">
      <c r="AH1204" s="363" t="s">
        <v>1619</v>
      </c>
    </row>
    <row r="1205" spans="34:34" ht="18" customHeight="1">
      <c r="AH1205" s="363" t="s">
        <v>1620</v>
      </c>
    </row>
    <row r="1206" spans="34:34" ht="18" customHeight="1">
      <c r="AH1206" s="363" t="s">
        <v>1621</v>
      </c>
    </row>
    <row r="1207" spans="34:34" ht="18" customHeight="1">
      <c r="AH1207" s="363" t="s">
        <v>1622</v>
      </c>
    </row>
    <row r="1208" spans="34:34" ht="18" customHeight="1">
      <c r="AH1208" s="363" t="s">
        <v>1623</v>
      </c>
    </row>
    <row r="1209" spans="34:34" ht="18" customHeight="1">
      <c r="AH1209" s="363" t="s">
        <v>1624</v>
      </c>
    </row>
    <row r="1210" spans="34:34" ht="18" customHeight="1">
      <c r="AH1210" s="363" t="s">
        <v>1625</v>
      </c>
    </row>
    <row r="1211" spans="34:34" ht="18" customHeight="1">
      <c r="AH1211" s="363" t="s">
        <v>1626</v>
      </c>
    </row>
    <row r="1212" spans="34:34" ht="18" customHeight="1">
      <c r="AH1212" s="363" t="s">
        <v>1627</v>
      </c>
    </row>
    <row r="1213" spans="34:34" ht="18" customHeight="1">
      <c r="AH1213" s="363" t="s">
        <v>1628</v>
      </c>
    </row>
    <row r="1214" spans="34:34" ht="18" customHeight="1">
      <c r="AH1214" s="363" t="s">
        <v>1629</v>
      </c>
    </row>
    <row r="1215" spans="34:34" ht="18" customHeight="1">
      <c r="AH1215" s="363" t="s">
        <v>1630</v>
      </c>
    </row>
    <row r="1216" spans="34:34" ht="18" customHeight="1">
      <c r="AH1216" s="363" t="s">
        <v>1631</v>
      </c>
    </row>
    <row r="1217" spans="34:34" ht="18" customHeight="1">
      <c r="AH1217" s="363" t="s">
        <v>1632</v>
      </c>
    </row>
    <row r="1218" spans="34:34" ht="18" customHeight="1">
      <c r="AH1218" s="363" t="s">
        <v>1633</v>
      </c>
    </row>
    <row r="1219" spans="34:34" ht="18" customHeight="1">
      <c r="AH1219" s="363" t="s">
        <v>1634</v>
      </c>
    </row>
    <row r="1220" spans="34:34" ht="18" customHeight="1">
      <c r="AH1220" s="363" t="s">
        <v>1635</v>
      </c>
    </row>
    <row r="1221" spans="34:34" ht="18" customHeight="1">
      <c r="AH1221" s="363" t="s">
        <v>1636</v>
      </c>
    </row>
    <row r="1222" spans="34:34" ht="18" customHeight="1">
      <c r="AH1222" s="363" t="s">
        <v>1637</v>
      </c>
    </row>
    <row r="1223" spans="34:34" ht="18" customHeight="1">
      <c r="AH1223" s="363" t="s">
        <v>1638</v>
      </c>
    </row>
    <row r="1224" spans="34:34" ht="18" customHeight="1">
      <c r="AH1224" s="363" t="s">
        <v>1639</v>
      </c>
    </row>
    <row r="1225" spans="34:34" ht="18" customHeight="1">
      <c r="AH1225" s="363" t="s">
        <v>1640</v>
      </c>
    </row>
    <row r="1226" spans="34:34" ht="18" customHeight="1">
      <c r="AH1226" s="363" t="s">
        <v>1641</v>
      </c>
    </row>
    <row r="1227" spans="34:34" ht="18" customHeight="1">
      <c r="AH1227" s="363" t="s">
        <v>1642</v>
      </c>
    </row>
    <row r="1228" spans="34:34" ht="18" customHeight="1">
      <c r="AH1228" s="363" t="s">
        <v>1643</v>
      </c>
    </row>
    <row r="1229" spans="34:34" ht="18" customHeight="1">
      <c r="AH1229" s="363" t="s">
        <v>1644</v>
      </c>
    </row>
    <row r="1230" spans="34:34" ht="18" customHeight="1">
      <c r="AH1230" s="363" t="s">
        <v>1645</v>
      </c>
    </row>
    <row r="1231" spans="34:34" ht="18" customHeight="1">
      <c r="AH1231" s="363" t="s">
        <v>1646</v>
      </c>
    </row>
    <row r="1232" spans="34:34" ht="18" customHeight="1">
      <c r="AH1232" s="363" t="s">
        <v>1647</v>
      </c>
    </row>
    <row r="1233" spans="34:34" ht="18" customHeight="1">
      <c r="AH1233" s="363" t="s">
        <v>1648</v>
      </c>
    </row>
    <row r="1234" spans="34:34" ht="18" customHeight="1">
      <c r="AH1234" s="363" t="s">
        <v>1649</v>
      </c>
    </row>
    <row r="1235" spans="34:34" ht="18" customHeight="1">
      <c r="AH1235" s="363" t="s">
        <v>1650</v>
      </c>
    </row>
    <row r="1236" spans="34:34" ht="18" customHeight="1">
      <c r="AH1236" s="363" t="s">
        <v>1651</v>
      </c>
    </row>
    <row r="1237" spans="34:34" ht="18" customHeight="1">
      <c r="AH1237" s="363" t="s">
        <v>1652</v>
      </c>
    </row>
    <row r="1238" spans="34:34" ht="18" customHeight="1">
      <c r="AH1238" s="363" t="s">
        <v>1653</v>
      </c>
    </row>
    <row r="1239" spans="34:34" ht="18" customHeight="1">
      <c r="AH1239" s="363" t="s">
        <v>1654</v>
      </c>
    </row>
    <row r="1240" spans="34:34" ht="18" customHeight="1">
      <c r="AH1240" s="363" t="s">
        <v>1655</v>
      </c>
    </row>
    <row r="1241" spans="34:34" ht="18" customHeight="1">
      <c r="AH1241" s="363" t="s">
        <v>1656</v>
      </c>
    </row>
    <row r="1242" spans="34:34" ht="18" customHeight="1">
      <c r="AH1242" s="363" t="s">
        <v>1657</v>
      </c>
    </row>
    <row r="1243" spans="34:34" ht="18" customHeight="1">
      <c r="AH1243" s="363" t="s">
        <v>1658</v>
      </c>
    </row>
    <row r="1244" spans="34:34" ht="18" customHeight="1">
      <c r="AH1244" s="363" t="s">
        <v>1659</v>
      </c>
    </row>
    <row r="1245" spans="34:34" ht="18" customHeight="1">
      <c r="AH1245" s="363" t="s">
        <v>1660</v>
      </c>
    </row>
    <row r="1246" spans="34:34" ht="18" customHeight="1">
      <c r="AH1246" s="363" t="s">
        <v>1661</v>
      </c>
    </row>
    <row r="1247" spans="34:34" ht="18" customHeight="1">
      <c r="AH1247" s="363" t="s">
        <v>1662</v>
      </c>
    </row>
    <row r="1248" spans="34:34" ht="18" customHeight="1">
      <c r="AH1248" s="363" t="s">
        <v>1663</v>
      </c>
    </row>
    <row r="1249" spans="34:34" ht="18" customHeight="1">
      <c r="AH1249" s="363" t="s">
        <v>1664</v>
      </c>
    </row>
    <row r="1250" spans="34:34" ht="18" customHeight="1">
      <c r="AH1250" s="363" t="s">
        <v>1665</v>
      </c>
    </row>
    <row r="1251" spans="34:34" ht="18" customHeight="1">
      <c r="AH1251" s="363" t="s">
        <v>1666</v>
      </c>
    </row>
    <row r="1252" spans="34:34" ht="18" customHeight="1">
      <c r="AH1252" s="363" t="s">
        <v>1667</v>
      </c>
    </row>
    <row r="1253" spans="34:34" ht="18" customHeight="1">
      <c r="AH1253" s="363" t="s">
        <v>1668</v>
      </c>
    </row>
    <row r="1254" spans="34:34" ht="18" customHeight="1">
      <c r="AH1254" s="363" t="s">
        <v>1669</v>
      </c>
    </row>
    <row r="1255" spans="34:34" ht="18" customHeight="1">
      <c r="AH1255" s="363" t="s">
        <v>1670</v>
      </c>
    </row>
    <row r="1256" spans="34:34" ht="18" customHeight="1">
      <c r="AH1256" s="363" t="s">
        <v>1671</v>
      </c>
    </row>
    <row r="1257" spans="34:34" ht="18" customHeight="1">
      <c r="AH1257" s="363" t="s">
        <v>1672</v>
      </c>
    </row>
    <row r="1258" spans="34:34" ht="18" customHeight="1">
      <c r="AH1258" s="363" t="s">
        <v>1673</v>
      </c>
    </row>
    <row r="1259" spans="34:34" ht="18" customHeight="1">
      <c r="AH1259" s="363" t="s">
        <v>1674</v>
      </c>
    </row>
    <row r="1260" spans="34:34" ht="18" customHeight="1">
      <c r="AH1260" s="363" t="s">
        <v>1675</v>
      </c>
    </row>
    <row r="1261" spans="34:34" ht="18" customHeight="1">
      <c r="AH1261" s="363" t="s">
        <v>1676</v>
      </c>
    </row>
    <row r="1262" spans="34:34" ht="18" customHeight="1">
      <c r="AH1262" s="363" t="s">
        <v>1677</v>
      </c>
    </row>
    <row r="1263" spans="34:34" ht="18" customHeight="1">
      <c r="AH1263" s="363" t="s">
        <v>1678</v>
      </c>
    </row>
    <row r="1264" spans="34:34" ht="18" customHeight="1">
      <c r="AH1264" s="363" t="s">
        <v>1679</v>
      </c>
    </row>
    <row r="1265" spans="34:34" ht="18" customHeight="1">
      <c r="AH1265" s="363" t="s">
        <v>1680</v>
      </c>
    </row>
    <row r="1266" spans="34:34" ht="18" customHeight="1">
      <c r="AH1266" s="363" t="s">
        <v>1681</v>
      </c>
    </row>
    <row r="1267" spans="34:34" ht="18" customHeight="1">
      <c r="AH1267" s="363" t="s">
        <v>1682</v>
      </c>
    </row>
    <row r="1268" spans="34:34" ht="18" customHeight="1">
      <c r="AH1268" s="363" t="s">
        <v>1683</v>
      </c>
    </row>
    <row r="1269" spans="34:34" ht="18" customHeight="1">
      <c r="AH1269" s="363" t="s">
        <v>1684</v>
      </c>
    </row>
    <row r="1270" spans="34:34" ht="18" customHeight="1">
      <c r="AH1270" s="363" t="s">
        <v>1685</v>
      </c>
    </row>
    <row r="1271" spans="34:34" ht="18" customHeight="1">
      <c r="AH1271" s="363" t="s">
        <v>1686</v>
      </c>
    </row>
    <row r="1272" spans="34:34" ht="18" customHeight="1">
      <c r="AH1272" s="363" t="s">
        <v>1687</v>
      </c>
    </row>
    <row r="1273" spans="34:34" ht="18" customHeight="1">
      <c r="AH1273" s="363" t="s">
        <v>1688</v>
      </c>
    </row>
    <row r="1274" spans="34:34" ht="18" customHeight="1">
      <c r="AH1274" s="363" t="s">
        <v>1689</v>
      </c>
    </row>
    <row r="1275" spans="34:34" ht="18" customHeight="1">
      <c r="AH1275" s="363" t="s">
        <v>1690</v>
      </c>
    </row>
    <row r="1276" spans="34:34" ht="18" customHeight="1">
      <c r="AH1276" s="363" t="s">
        <v>1691</v>
      </c>
    </row>
    <row r="1277" spans="34:34" ht="18" customHeight="1">
      <c r="AH1277" s="363" t="s">
        <v>1692</v>
      </c>
    </row>
    <row r="1278" spans="34:34" ht="18" customHeight="1">
      <c r="AH1278" s="363" t="s">
        <v>1693</v>
      </c>
    </row>
    <row r="1279" spans="34:34" ht="18" customHeight="1">
      <c r="AH1279" s="363" t="s">
        <v>1694</v>
      </c>
    </row>
    <row r="1280" spans="34:34" ht="18" customHeight="1">
      <c r="AH1280" s="363" t="s">
        <v>1695</v>
      </c>
    </row>
    <row r="1281" spans="34:34" ht="18" customHeight="1">
      <c r="AH1281" s="363" t="s">
        <v>1696</v>
      </c>
    </row>
    <row r="1282" spans="34:34" ht="18" customHeight="1">
      <c r="AH1282" s="363" t="s">
        <v>1697</v>
      </c>
    </row>
    <row r="1283" spans="34:34" ht="18" customHeight="1">
      <c r="AH1283" s="363" t="s">
        <v>1698</v>
      </c>
    </row>
    <row r="1284" spans="34:34" ht="18" customHeight="1">
      <c r="AH1284" s="363" t="s">
        <v>1699</v>
      </c>
    </row>
    <row r="1285" spans="34:34" ht="18" customHeight="1">
      <c r="AH1285" s="363" t="s">
        <v>1700</v>
      </c>
    </row>
    <row r="1286" spans="34:34" ht="18" customHeight="1">
      <c r="AH1286" s="363" t="s">
        <v>1701</v>
      </c>
    </row>
    <row r="1287" spans="34:34" ht="18" customHeight="1">
      <c r="AH1287" s="363" t="s">
        <v>1702</v>
      </c>
    </row>
    <row r="1288" spans="34:34" ht="18" customHeight="1">
      <c r="AH1288" s="363" t="s">
        <v>1703</v>
      </c>
    </row>
    <row r="1289" spans="34:34" ht="18" customHeight="1">
      <c r="AH1289" s="363" t="s">
        <v>1704</v>
      </c>
    </row>
    <row r="1290" spans="34:34" ht="18" customHeight="1">
      <c r="AH1290" s="363" t="s">
        <v>1705</v>
      </c>
    </row>
    <row r="1291" spans="34:34" ht="18" customHeight="1">
      <c r="AH1291" s="363" t="s">
        <v>1706</v>
      </c>
    </row>
    <row r="1292" spans="34:34" ht="18" customHeight="1">
      <c r="AH1292" s="363" t="s">
        <v>1707</v>
      </c>
    </row>
    <row r="1293" spans="34:34" ht="18" customHeight="1">
      <c r="AH1293" s="363" t="s">
        <v>1708</v>
      </c>
    </row>
    <row r="1294" spans="34:34" ht="18" customHeight="1">
      <c r="AH1294" s="363" t="s">
        <v>1709</v>
      </c>
    </row>
    <row r="1295" spans="34:34" ht="18" customHeight="1">
      <c r="AH1295" s="363" t="s">
        <v>1710</v>
      </c>
    </row>
    <row r="1296" spans="34:34" ht="18" customHeight="1">
      <c r="AH1296" s="363" t="s">
        <v>1711</v>
      </c>
    </row>
    <row r="1297" spans="34:34" ht="18" customHeight="1">
      <c r="AH1297" s="363" t="s">
        <v>1712</v>
      </c>
    </row>
    <row r="1298" spans="34:34" ht="18" customHeight="1">
      <c r="AH1298" s="363" t="s">
        <v>1713</v>
      </c>
    </row>
    <row r="1299" spans="34:34" ht="18" customHeight="1">
      <c r="AH1299" s="363" t="s">
        <v>1714</v>
      </c>
    </row>
    <row r="1300" spans="34:34" ht="18" customHeight="1">
      <c r="AH1300" s="363" t="s">
        <v>1715</v>
      </c>
    </row>
    <row r="1301" spans="34:34" ht="18" customHeight="1">
      <c r="AH1301" s="363" t="s">
        <v>1716</v>
      </c>
    </row>
    <row r="1302" spans="34:34" ht="18" customHeight="1">
      <c r="AH1302" s="363" t="s">
        <v>1717</v>
      </c>
    </row>
    <row r="1303" spans="34:34" ht="18" customHeight="1">
      <c r="AH1303" s="363" t="s">
        <v>1718</v>
      </c>
    </row>
    <row r="1304" spans="34:34" ht="18" customHeight="1">
      <c r="AH1304" s="363" t="s">
        <v>1719</v>
      </c>
    </row>
    <row r="1305" spans="34:34" ht="18" customHeight="1">
      <c r="AH1305" s="363" t="s">
        <v>1720</v>
      </c>
    </row>
    <row r="1306" spans="34:34" ht="18" customHeight="1">
      <c r="AH1306" s="363" t="s">
        <v>1721</v>
      </c>
    </row>
    <row r="1307" spans="34:34" ht="18" customHeight="1">
      <c r="AH1307" s="363" t="s">
        <v>1722</v>
      </c>
    </row>
    <row r="1308" spans="34:34" ht="18" customHeight="1">
      <c r="AH1308" s="363" t="s">
        <v>1723</v>
      </c>
    </row>
    <row r="1309" spans="34:34" ht="18" customHeight="1">
      <c r="AH1309" s="363" t="s">
        <v>1724</v>
      </c>
    </row>
    <row r="1310" spans="34:34" ht="18" customHeight="1">
      <c r="AH1310" s="363" t="s">
        <v>1725</v>
      </c>
    </row>
    <row r="1311" spans="34:34" ht="18" customHeight="1">
      <c r="AH1311" s="363" t="s">
        <v>1726</v>
      </c>
    </row>
    <row r="1312" spans="34:34" ht="18" customHeight="1">
      <c r="AH1312" s="363" t="s">
        <v>1727</v>
      </c>
    </row>
    <row r="1313" spans="34:34" ht="18" customHeight="1">
      <c r="AH1313" s="363" t="s">
        <v>1728</v>
      </c>
    </row>
    <row r="1314" spans="34:34" ht="18" customHeight="1">
      <c r="AH1314" s="363" t="s">
        <v>1729</v>
      </c>
    </row>
    <row r="1315" spans="34:34" ht="18" customHeight="1">
      <c r="AH1315" s="363" t="s">
        <v>1730</v>
      </c>
    </row>
    <row r="1316" spans="34:34" ht="18" customHeight="1">
      <c r="AH1316" s="363" t="s">
        <v>1731</v>
      </c>
    </row>
    <row r="1317" spans="34:34" ht="18" customHeight="1">
      <c r="AH1317" s="363" t="s">
        <v>1732</v>
      </c>
    </row>
    <row r="1318" spans="34:34" ht="18" customHeight="1">
      <c r="AH1318" s="363" t="s">
        <v>1733</v>
      </c>
    </row>
    <row r="1319" spans="34:34" ht="18" customHeight="1">
      <c r="AH1319" s="363" t="s">
        <v>1734</v>
      </c>
    </row>
    <row r="1320" spans="34:34" ht="18" customHeight="1">
      <c r="AH1320" s="363" t="s">
        <v>1735</v>
      </c>
    </row>
    <row r="1321" spans="34:34" ht="18" customHeight="1">
      <c r="AH1321" s="363" t="s">
        <v>1736</v>
      </c>
    </row>
    <row r="1322" spans="34:34" ht="18" customHeight="1">
      <c r="AH1322" s="363" t="s">
        <v>1737</v>
      </c>
    </row>
    <row r="1323" spans="34:34" ht="18" customHeight="1">
      <c r="AH1323" s="363" t="s">
        <v>1738</v>
      </c>
    </row>
    <row r="1324" spans="34:34" ht="18" customHeight="1">
      <c r="AH1324" s="363" t="s">
        <v>1739</v>
      </c>
    </row>
    <row r="1325" spans="34:34" ht="18" customHeight="1">
      <c r="AH1325" s="363" t="s">
        <v>1740</v>
      </c>
    </row>
    <row r="1326" spans="34:34" ht="18" customHeight="1">
      <c r="AH1326" s="363" t="s">
        <v>1741</v>
      </c>
    </row>
    <row r="1327" spans="34:34" ht="18" customHeight="1">
      <c r="AH1327" s="363" t="s">
        <v>1742</v>
      </c>
    </row>
    <row r="1328" spans="34:34" ht="18" customHeight="1">
      <c r="AH1328" s="363" t="s">
        <v>1743</v>
      </c>
    </row>
    <row r="1329" spans="34:34" ht="18" customHeight="1">
      <c r="AH1329" s="363" t="s">
        <v>1744</v>
      </c>
    </row>
    <row r="1330" spans="34:34" ht="18" customHeight="1">
      <c r="AH1330" s="363" t="s">
        <v>1745</v>
      </c>
    </row>
    <row r="1331" spans="34:34" ht="18" customHeight="1">
      <c r="AH1331" s="363" t="s">
        <v>1746</v>
      </c>
    </row>
    <row r="1332" spans="34:34" ht="18" customHeight="1">
      <c r="AH1332" s="363" t="s">
        <v>1747</v>
      </c>
    </row>
    <row r="1333" spans="34:34" ht="18" customHeight="1">
      <c r="AH1333" s="363" t="s">
        <v>1748</v>
      </c>
    </row>
    <row r="1334" spans="34:34" ht="18" customHeight="1">
      <c r="AH1334" s="363" t="s">
        <v>1749</v>
      </c>
    </row>
    <row r="1335" spans="34:34" ht="18" customHeight="1">
      <c r="AH1335" s="363" t="s">
        <v>1750</v>
      </c>
    </row>
    <row r="1336" spans="34:34" ht="18" customHeight="1">
      <c r="AH1336" s="363" t="s">
        <v>1751</v>
      </c>
    </row>
    <row r="1337" spans="34:34" ht="18" customHeight="1">
      <c r="AH1337" s="363" t="s">
        <v>1752</v>
      </c>
    </row>
    <row r="1338" spans="34:34" ht="18" customHeight="1">
      <c r="AH1338" s="363" t="s">
        <v>1753</v>
      </c>
    </row>
    <row r="1339" spans="34:34" ht="18" customHeight="1">
      <c r="AH1339" s="363" t="s">
        <v>1754</v>
      </c>
    </row>
    <row r="1340" spans="34:34" ht="18" customHeight="1">
      <c r="AH1340" s="363" t="s">
        <v>1755</v>
      </c>
    </row>
    <row r="1341" spans="34:34" ht="18" customHeight="1">
      <c r="AH1341" s="363" t="s">
        <v>1756</v>
      </c>
    </row>
    <row r="1342" spans="34:34" ht="18" customHeight="1">
      <c r="AH1342" s="363" t="s">
        <v>1757</v>
      </c>
    </row>
    <row r="1343" spans="34:34" ht="18" customHeight="1">
      <c r="AH1343" s="363" t="s">
        <v>1758</v>
      </c>
    </row>
    <row r="1344" spans="34:34" ht="18" customHeight="1">
      <c r="AH1344" s="363" t="s">
        <v>1759</v>
      </c>
    </row>
    <row r="1345" spans="34:34" ht="18" customHeight="1">
      <c r="AH1345" s="363" t="s">
        <v>1760</v>
      </c>
    </row>
    <row r="1346" spans="34:34" ht="18" customHeight="1">
      <c r="AH1346" s="363" t="s">
        <v>1761</v>
      </c>
    </row>
    <row r="1347" spans="34:34" ht="18" customHeight="1">
      <c r="AH1347" s="363" t="s">
        <v>1762</v>
      </c>
    </row>
    <row r="1348" spans="34:34" ht="18" customHeight="1">
      <c r="AH1348" s="363" t="s">
        <v>1763</v>
      </c>
    </row>
    <row r="1349" spans="34:34" ht="18" customHeight="1">
      <c r="AH1349" s="363" t="s">
        <v>1764</v>
      </c>
    </row>
    <row r="1350" spans="34:34" ht="18" customHeight="1">
      <c r="AH1350" s="363" t="s">
        <v>1765</v>
      </c>
    </row>
    <row r="1351" spans="34:34" ht="18" customHeight="1">
      <c r="AH1351" s="363" t="s">
        <v>1766</v>
      </c>
    </row>
    <row r="1352" spans="34:34" ht="18" customHeight="1">
      <c r="AH1352" s="363" t="s">
        <v>1767</v>
      </c>
    </row>
    <row r="1353" spans="34:34" ht="18" customHeight="1">
      <c r="AH1353" s="363" t="s">
        <v>1768</v>
      </c>
    </row>
    <row r="1354" spans="34:34" ht="18" customHeight="1">
      <c r="AH1354" s="363" t="s">
        <v>1769</v>
      </c>
    </row>
    <row r="1355" spans="34:34" ht="18" customHeight="1">
      <c r="AH1355" s="363" t="s">
        <v>1770</v>
      </c>
    </row>
    <row r="1356" spans="34:34" ht="18" customHeight="1">
      <c r="AH1356" s="363" t="s">
        <v>1771</v>
      </c>
    </row>
    <row r="1357" spans="34:34" ht="18" customHeight="1">
      <c r="AH1357" s="363" t="s">
        <v>1772</v>
      </c>
    </row>
    <row r="1358" spans="34:34" ht="18" customHeight="1">
      <c r="AH1358" s="363" t="s">
        <v>1773</v>
      </c>
    </row>
    <row r="1359" spans="34:34" ht="18" customHeight="1">
      <c r="AH1359" s="363" t="s">
        <v>1774</v>
      </c>
    </row>
    <row r="1360" spans="34:34" ht="18" customHeight="1">
      <c r="AH1360" s="363" t="s">
        <v>1775</v>
      </c>
    </row>
    <row r="1361" spans="34:34" ht="18" customHeight="1">
      <c r="AH1361" s="363" t="s">
        <v>1776</v>
      </c>
    </row>
  </sheetData>
  <mergeCells count="2">
    <mergeCell ref="B1:I1"/>
    <mergeCell ref="J12:Q12"/>
  </mergeCells>
  <dataValidations disablePrompts="1" count="3">
    <dataValidation type="list" allowBlank="1" showInputMessage="1" showErrorMessage="1" sqref="E14" xr:uid="{00000000-0002-0000-0000-000000000000}">
      <formula1>"French,English"</formula1>
    </dataValidation>
    <dataValidation type="list" allowBlank="1" showInputMessage="1" showErrorMessage="1" sqref="E7 E9 E11 E13" xr:uid="{00000000-0002-0000-0000-000001000000}">
      <formula1>"tango_core_model:Report_PL,tango_core_model:RP_PL"</formula1>
    </dataValidation>
    <dataValidation type="list" allowBlank="1" showInputMessage="1" showErrorMessage="1" sqref="E6" xr:uid="{00000000-0002-0000-0000-000002000000}">
      <formula1>"tango_core_model:Report_LTP,tango_core_model:RP_LTP"</formula1>
    </dataValidation>
  </dataValidations>
  <pageMargins left="0.70866141732283472" right="0.70866141732283472" top="0.74803149606299213" bottom="0.74803149606299213" header="0.31496062992125984" footer="0.31496062992125984"/>
  <pageSetup paperSize="9" scale="3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8">
    <tabColor theme="9" tint="0.79998168889431442"/>
    <pageSetUpPr fitToPage="1"/>
  </sheetPr>
  <dimension ref="A1:XDX143"/>
  <sheetViews>
    <sheetView showGridLines="0" topLeftCell="F8" zoomScale="50" zoomScaleNormal="50" zoomScalePageLayoutView="60" workbookViewId="0"/>
  </sheetViews>
  <sheetFormatPr baseColWidth="10" defaultColWidth="11.41015625" defaultRowHeight="18" customHeight="1" outlineLevelRow="1" outlineLevelCol="1"/>
  <cols>
    <col min="1" max="1" width="23.52734375" style="143" hidden="1" customWidth="1" outlineLevel="1"/>
    <col min="2" max="2" width="21" style="143" hidden="1" customWidth="1" outlineLevel="1"/>
    <col min="3" max="3" width="35.87890625" style="143" hidden="1" customWidth="1" outlineLevel="1"/>
    <col min="4" max="4" width="11" style="143" hidden="1" customWidth="1" outlineLevel="1"/>
    <col min="5" max="5" width="5.41015625" style="85" hidden="1" customWidth="1" outlineLevel="1"/>
    <col min="6" max="6" width="5.64453125" style="131" customWidth="1" collapsed="1"/>
    <col min="7" max="7" width="42.41015625" style="118" customWidth="1"/>
    <col min="8" max="8" width="52.52734375" style="118" customWidth="1"/>
    <col min="9" max="9" width="19.3515625" style="119" bestFit="1" customWidth="1"/>
    <col min="10" max="10" width="20.41015625" style="119" bestFit="1" customWidth="1"/>
    <col min="11" max="16" width="19.3515625" style="119" bestFit="1" customWidth="1"/>
    <col min="17" max="17" width="7.3515625" style="120" customWidth="1"/>
    <col min="18" max="19" width="15.3515625" style="119" bestFit="1" customWidth="1"/>
    <col min="20" max="20" width="5.64453125" style="91" customWidth="1"/>
    <col min="21" max="21" width="6.41015625" style="121" customWidth="1"/>
    <col min="22" max="16384" width="11.41015625" style="119"/>
  </cols>
  <sheetData>
    <row r="1" spans="1:21" s="89" customFormat="1" ht="23.35" hidden="1" outlineLevel="1">
      <c r="A1" s="85"/>
      <c r="B1" s="85"/>
      <c r="C1" s="85"/>
      <c r="D1" s="85"/>
      <c r="E1" s="85"/>
      <c r="F1" s="86"/>
      <c r="G1" s="87" t="s">
        <v>22</v>
      </c>
      <c r="H1" s="88" t="str">
        <f ca="1">H9</f>
        <v>RECALC_0_15_</v>
      </c>
      <c r="Q1" s="90"/>
      <c r="T1" s="91"/>
      <c r="U1" s="92"/>
    </row>
    <row r="2" spans="1:21" s="89" customFormat="1" ht="23.35" hidden="1" outlineLevel="1">
      <c r="A2" s="85"/>
      <c r="B2" s="85"/>
      <c r="C2" s="85"/>
      <c r="D2" s="85"/>
      <c r="E2" s="85"/>
      <c r="F2" s="86"/>
      <c r="G2" s="87" t="s">
        <v>261</v>
      </c>
      <c r="H2" s="93" t="str">
        <f ca="1">MID(H1,5,4)</f>
        <v>LC_0</v>
      </c>
      <c r="I2" s="94" t="str">
        <f ca="1">_xll.DBRA(Server&amp;$G$2,$J2,"Prior Year")</f>
        <v>RECALC_0_412_</v>
      </c>
      <c r="J2" s="94" t="str">
        <f ca="1">"F_year_"&amp;$H$2</f>
        <v>F_year_LC_0</v>
      </c>
      <c r="K2" s="94" t="str">
        <f ca="1">_xll.DBRA(Server&amp;$G$2,J2,"Next Year")</f>
        <v>RECALC_0_413_</v>
      </c>
      <c r="L2" s="94" t="str">
        <f ca="1">_xll.DBRA(Server&amp;$G$2,K2,"Next Year")</f>
        <v>RECALC_1_639_</v>
      </c>
      <c r="M2" s="94" t="str">
        <f ca="1">_xll.DBRA(Server&amp;$G$2,L2,"Next Year")</f>
        <v>RECALC_2_719_</v>
      </c>
      <c r="N2" s="94" t="str">
        <f ca="1">_xll.DBRA(Server&amp;$G$2,M2,"Next Year")</f>
        <v>RECALC_3_799_</v>
      </c>
      <c r="O2" s="94" t="str">
        <f ca="1">_xll.DBRA(Server&amp;$G$2,N2,"Next Year")</f>
        <v>RECALC_4_879_</v>
      </c>
      <c r="P2" s="94" t="str">
        <f ca="1">_xll.DBRA(Server&amp;$G$2,O2,"Next Year")</f>
        <v>RECALC_5_959_</v>
      </c>
      <c r="Q2" s="95"/>
      <c r="R2" s="96"/>
      <c r="S2" s="96"/>
      <c r="T2" s="97"/>
      <c r="U2" s="92"/>
    </row>
    <row r="3" spans="1:21" s="89" customFormat="1" ht="23.35" hidden="1" outlineLevel="1">
      <c r="A3" s="85"/>
      <c r="B3" s="85"/>
      <c r="C3" s="85"/>
      <c r="D3" s="85"/>
      <c r="E3" s="85"/>
      <c r="F3" s="86"/>
      <c r="H3" s="98" t="s">
        <v>262</v>
      </c>
      <c r="I3" s="99" t="str">
        <f ca="1">_xll.DBRA(Server&amp;$G$2,$J3,"Prior Year")</f>
        <v>RECALC_0_414_</v>
      </c>
      <c r="J3" s="99" t="str">
        <f ca="1">$H$2</f>
        <v>LC_0</v>
      </c>
      <c r="K3" s="99" t="str">
        <f ca="1">_xll.DBRA(Server&amp;$G$2,J3,"Next Year")</f>
        <v>RECALC_0_415_</v>
      </c>
      <c r="L3" s="99" t="str">
        <f ca="1">_xll.DBRA(Server&amp;$G$2,K3,"Next Year")</f>
        <v>RECALC_1_416_</v>
      </c>
      <c r="M3" s="99" t="str">
        <f ca="1">_xll.DBRA(Server&amp;$G$2,L3,"Next Year")</f>
        <v>RECALC_2_417_</v>
      </c>
      <c r="N3" s="99" t="str">
        <f ca="1">_xll.DBRA(Server&amp;$G$2,M3,"Next Year")</f>
        <v>RECALC_3_418_</v>
      </c>
      <c r="O3" s="99" t="str">
        <f ca="1">_xll.DBRA(Server&amp;$G$2,N3,"Next Year")</f>
        <v>RECALC_4_419_</v>
      </c>
      <c r="P3" s="99" t="str">
        <f ca="1">_xll.DBRA(Server&amp;$G$2,O3,"Next Year")</f>
        <v>RECALC_5_420_</v>
      </c>
      <c r="Q3" s="95"/>
      <c r="R3" s="96"/>
      <c r="S3" s="96"/>
      <c r="T3" s="97"/>
      <c r="U3" s="92"/>
    </row>
    <row r="4" spans="1:21" s="89" customFormat="1" ht="23.35" hidden="1" outlineLevel="1">
      <c r="A4" s="85"/>
      <c r="B4" s="85"/>
      <c r="C4" s="85"/>
      <c r="D4" s="85"/>
      <c r="E4" s="85"/>
      <c r="F4" s="86"/>
      <c r="G4" s="100"/>
      <c r="H4" s="101"/>
      <c r="I4" s="102" t="str">
        <f ca="1">_xll.DBRW("tango_core_model:TC_LTP_Version_Annee_Ouverture",$H$1,I$2,"STR_VAR1")</f>
        <v>RECALC_1_559_</v>
      </c>
      <c r="J4" s="102" t="str">
        <f ca="1">_xll.DBRW("tango_core_model:TC_LTP_Version_Annee_Ouverture",$H$1,J$2,"STR_VAR1")</f>
        <v>RECALC_1_411_</v>
      </c>
      <c r="K4" s="102" t="str">
        <f ca="1">_xll.DBRW("tango_core_model:TC_LTP_Version_Annee_Ouverture",$H$1,K$2,"STR_VAR1")</f>
        <v>RECALC_1_638_</v>
      </c>
      <c r="L4" s="102" t="str">
        <f ca="1">_xll.DBRW("tango_core_model:TC_LTP_Version_Annee_Ouverture",$H$1,L$2,"STR_VAR1")</f>
        <v>RECALC_2_718_</v>
      </c>
      <c r="M4" s="102" t="str">
        <f ca="1">_xll.DBRW("tango_core_model:TC_LTP_Version_Annee_Ouverture",$H$1,M$2,"STR_VAR1")</f>
        <v>RECALC_3_798_</v>
      </c>
      <c r="N4" s="102" t="str">
        <f ca="1">_xll.DBRW("tango_core_model:TC_LTP_Version_Annee_Ouverture",$H$1,N$2,"STR_VAR1")</f>
        <v>RECALC_4_878_</v>
      </c>
      <c r="O4" s="102" t="str">
        <f ca="1">_xll.DBRW("tango_core_model:TC_LTP_Version_Annee_Ouverture",$H$1,O$2,"STR_VAR1")</f>
        <v>RECALC_5_958_</v>
      </c>
      <c r="P4" s="102" t="str">
        <f ca="1">_xll.DBRW("tango_core_model:TC_LTP_Version_Annee_Ouverture",$H$1,P$2,"STR_VAR1")</f>
        <v>RECALC_6_1039_</v>
      </c>
      <c r="Q4" s="103"/>
      <c r="R4" s="104"/>
      <c r="S4" s="104"/>
      <c r="T4" s="91"/>
      <c r="U4" s="92"/>
    </row>
    <row r="5" spans="1:21" s="89" customFormat="1" ht="23.35" hidden="1" outlineLevel="1">
      <c r="A5" s="85"/>
      <c r="B5" s="85"/>
      <c r="C5" s="85"/>
      <c r="D5" s="85"/>
      <c r="E5" s="85"/>
      <c r="F5" s="86"/>
      <c r="G5" s="100"/>
      <c r="H5" s="101" t="str">
        <f ca="1">H9</f>
        <v>RECALC_0_15_</v>
      </c>
      <c r="I5" s="102"/>
      <c r="J5" s="105"/>
      <c r="K5" s="104"/>
      <c r="L5" s="104"/>
      <c r="M5" s="104"/>
      <c r="N5" s="104"/>
      <c r="O5" s="104"/>
      <c r="P5" s="104"/>
      <c r="Q5" s="103"/>
      <c r="R5" s="104"/>
      <c r="S5" s="104"/>
      <c r="T5" s="91"/>
      <c r="U5" s="92"/>
    </row>
    <row r="6" spans="1:21" s="89" customFormat="1" ht="23.35" hidden="1" outlineLevel="1">
      <c r="A6" s="85"/>
      <c r="B6" s="85"/>
      <c r="C6" s="85"/>
      <c r="D6" s="85"/>
      <c r="E6" s="85"/>
      <c r="F6" s="86"/>
      <c r="G6" s="106" t="s">
        <v>263</v>
      </c>
      <c r="H6" s="107" t="str">
        <f>LEFT(Server,LEN(Server)-1)</f>
        <v>tango_core_model</v>
      </c>
      <c r="I6" s="102"/>
      <c r="J6" s="105"/>
      <c r="K6" s="104"/>
      <c r="L6" s="104"/>
      <c r="M6" s="104"/>
      <c r="N6" s="104"/>
      <c r="O6" s="104"/>
      <c r="P6" s="104"/>
      <c r="Q6" s="103"/>
      <c r="R6" s="104"/>
      <c r="S6" s="104"/>
      <c r="T6" s="91"/>
      <c r="U6" s="92"/>
    </row>
    <row r="7" spans="1:21" s="89" customFormat="1" ht="23.35" hidden="1" outlineLevel="1">
      <c r="A7" s="85"/>
      <c r="B7" s="85"/>
      <c r="C7" s="85"/>
      <c r="D7" s="85"/>
      <c r="E7" s="85"/>
      <c r="F7" s="86"/>
      <c r="G7" s="106" t="s">
        <v>264</v>
      </c>
      <c r="H7" s="108" t="s">
        <v>201</v>
      </c>
      <c r="I7" s="102"/>
      <c r="J7" s="105"/>
      <c r="K7" s="104"/>
      <c r="L7" s="104"/>
      <c r="M7" s="104"/>
      <c r="N7" s="104"/>
      <c r="O7" s="104"/>
      <c r="P7" s="104"/>
      <c r="Q7" s="103"/>
      <c r="R7" s="104"/>
      <c r="S7" s="104"/>
      <c r="T7" s="91"/>
      <c r="U7" s="92"/>
    </row>
    <row r="8" spans="1:21" s="89" customFormat="1" ht="23.35" collapsed="1">
      <c r="A8" s="85"/>
      <c r="B8" s="85"/>
      <c r="C8" s="85"/>
      <c r="D8" s="85"/>
      <c r="E8" s="85"/>
      <c r="F8" s="86"/>
      <c r="G8" s="109" t="s">
        <v>0</v>
      </c>
      <c r="H8" s="110" t="str">
        <f>Cube</f>
        <v>tango_core_model:Report_LTP</v>
      </c>
      <c r="I8" s="102"/>
      <c r="J8" s="105"/>
      <c r="K8" s="104"/>
      <c r="L8" s="104"/>
      <c r="M8" s="104"/>
      <c r="N8" s="104"/>
      <c r="O8" s="104"/>
      <c r="P8" s="104"/>
      <c r="Q8" s="103"/>
      <c r="R8" s="104"/>
      <c r="S8" s="104"/>
      <c r="T8" s="91"/>
      <c r="U8" s="92"/>
    </row>
    <row r="9" spans="1:21" s="89" customFormat="1" ht="23.35">
      <c r="A9" s="85"/>
      <c r="B9" s="85"/>
      <c r="C9" s="85"/>
      <c r="D9" s="85"/>
      <c r="E9" s="85"/>
      <c r="F9" s="86"/>
      <c r="G9" s="109" t="s">
        <v>22</v>
      </c>
      <c r="H9" s="110" t="str">
        <f ca="1">Current_LTP</f>
        <v>RECALC_0_15_</v>
      </c>
      <c r="I9" s="102"/>
      <c r="J9" s="105"/>
      <c r="K9" s="104"/>
      <c r="L9" s="104"/>
      <c r="M9" s="111"/>
      <c r="N9" s="111"/>
      <c r="O9" s="104"/>
      <c r="P9" s="104"/>
      <c r="Q9" s="103"/>
      <c r="R9" s="104"/>
      <c r="S9" s="104"/>
      <c r="T9" s="91"/>
      <c r="U9" s="92"/>
    </row>
    <row r="10" spans="1:21" s="89" customFormat="1" ht="23.35">
      <c r="A10" s="85"/>
      <c r="B10" s="85"/>
      <c r="C10" s="85"/>
      <c r="D10" s="85"/>
      <c r="E10" s="85"/>
      <c r="F10" s="86"/>
      <c r="G10" s="109" t="s">
        <v>265</v>
      </c>
      <c r="H10" s="112" t="str">
        <f ca="1">_xll.SUBNM("tango_core_model:LTP_Components","","TOT_LTP")</f>
        <v>RECALC_0_4_</v>
      </c>
      <c r="I10" s="105"/>
      <c r="J10" s="105"/>
      <c r="K10" s="104"/>
      <c r="L10" s="113"/>
      <c r="M10" s="114"/>
      <c r="N10" s="111"/>
      <c r="O10" s="104"/>
      <c r="P10" s="104"/>
      <c r="Q10" s="103"/>
      <c r="R10" s="104"/>
      <c r="S10" s="104"/>
      <c r="T10" s="91"/>
      <c r="U10" s="92"/>
    </row>
    <row r="11" spans="1:21" s="89" customFormat="1" ht="23.35">
      <c r="A11" s="85"/>
      <c r="B11" s="85"/>
      <c r="C11" s="85"/>
      <c r="D11" s="85"/>
      <c r="E11" s="85"/>
      <c r="F11" s="86"/>
      <c r="G11" s="109" t="s">
        <v>266</v>
      </c>
      <c r="H11" s="112" t="str">
        <f ca="1">_xll.SUBNM("tango_core_model:Legal_Organization","","VTD_corp")</f>
        <v>RECALC_0_16_</v>
      </c>
      <c r="I11" s="105" t="s">
        <v>267</v>
      </c>
      <c r="J11" s="105"/>
      <c r="K11" s="104"/>
      <c r="L11" s="115"/>
      <c r="M11" s="114"/>
      <c r="N11" s="111"/>
      <c r="O11" s="104"/>
      <c r="P11" s="104"/>
      <c r="Q11" s="103"/>
      <c r="R11" s="104"/>
      <c r="S11" s="104"/>
      <c r="T11" s="91"/>
      <c r="U11" s="92"/>
    </row>
    <row r="12" spans="1:21" s="89" customFormat="1" ht="23.35">
      <c r="A12" s="85"/>
      <c r="B12" s="85"/>
      <c r="C12" s="85"/>
      <c r="D12" s="85"/>
      <c r="E12" s="85"/>
      <c r="F12" s="86"/>
      <c r="G12" s="109" t="s">
        <v>1</v>
      </c>
      <c r="H12" s="110" t="str">
        <f ca="1">_xll.SUBNM("tango_core_model:Activity","Par défaut","Tot_act")</f>
        <v>RECALC_0_6_</v>
      </c>
      <c r="I12" s="105"/>
      <c r="J12" s="105"/>
      <c r="K12" s="104"/>
      <c r="L12" s="115"/>
      <c r="M12" s="114"/>
      <c r="N12" s="111"/>
      <c r="O12" s="104"/>
      <c r="P12" s="104"/>
      <c r="Q12" s="103"/>
      <c r="R12" s="104"/>
      <c r="S12" s="104"/>
      <c r="T12" s="91"/>
      <c r="U12" s="92"/>
    </row>
    <row r="13" spans="1:21" s="89" customFormat="1" ht="23.35">
      <c r="A13" s="85"/>
      <c r="B13" s="85"/>
      <c r="C13" s="85"/>
      <c r="D13" s="85"/>
      <c r="E13" s="85"/>
      <c r="F13" s="86"/>
      <c r="G13" s="109" t="s">
        <v>21</v>
      </c>
      <c r="H13" s="110" t="str">
        <f ca="1">IF(MID(H9,5,4)&gt;"2020",_xll.SUBNM(Server&amp;"Weighting","","W_APP"),_xll.SUBNM(Server&amp;"Weighting","","W_NO_APP"))</f>
        <v>RECALC_0_25_</v>
      </c>
      <c r="I13" s="102"/>
      <c r="J13" s="105"/>
      <c r="K13" s="104"/>
      <c r="L13" s="113"/>
      <c r="M13" s="114"/>
      <c r="N13" s="111"/>
      <c r="O13" s="104"/>
      <c r="P13" s="104"/>
      <c r="Q13" s="103"/>
      <c r="R13" s="104"/>
      <c r="S13" s="104"/>
      <c r="T13" s="91"/>
      <c r="U13" s="92"/>
    </row>
    <row r="14" spans="1:21" s="89" customFormat="1" ht="23.35">
      <c r="A14" s="85"/>
      <c r="B14" s="85"/>
      <c r="C14" s="85"/>
      <c r="D14" s="85"/>
      <c r="E14" s="85"/>
      <c r="F14" s="86"/>
      <c r="G14" s="109" t="s">
        <v>13</v>
      </c>
      <c r="H14" s="110" t="str">
        <f ca="1">_xll.SUBNM("tango_core_model:Currency","Par défaut","MEUR")</f>
        <v>RECALC_0_9_</v>
      </c>
      <c r="I14" s="102"/>
      <c r="J14" s="105"/>
      <c r="K14" s="104"/>
      <c r="L14" s="104"/>
      <c r="M14" s="114"/>
      <c r="N14" s="111"/>
      <c r="O14" s="104"/>
      <c r="P14" s="104"/>
      <c r="Q14" s="103"/>
      <c r="R14" s="104"/>
      <c r="S14" s="104"/>
      <c r="T14" s="91"/>
      <c r="U14" s="92"/>
    </row>
    <row r="15" spans="1:21" s="89" customFormat="1" ht="23.35">
      <c r="A15" s="85"/>
      <c r="B15" s="85"/>
      <c r="C15" s="85"/>
      <c r="D15" s="85"/>
      <c r="E15" s="85"/>
      <c r="F15" s="86"/>
      <c r="G15" s="109" t="s">
        <v>15</v>
      </c>
      <c r="H15" s="116" t="s">
        <v>268</v>
      </c>
      <c r="I15" s="102"/>
      <c r="J15" s="105"/>
      <c r="K15" s="104"/>
      <c r="L15" s="104"/>
      <c r="M15" s="114"/>
      <c r="N15" s="111"/>
      <c r="O15" s="104"/>
      <c r="P15" s="104"/>
      <c r="Q15" s="103"/>
      <c r="R15" s="104"/>
      <c r="S15" s="104"/>
      <c r="T15" s="91"/>
      <c r="U15" s="92"/>
    </row>
    <row r="16" spans="1:21" ht="23.35">
      <c r="A16" s="117"/>
      <c r="B16" s="117"/>
      <c r="C16" s="117"/>
      <c r="D16" s="117"/>
      <c r="F16" s="86"/>
    </row>
    <row r="17" spans="1:22" s="128" customFormat="1" ht="33.35">
      <c r="A17" s="122"/>
      <c r="B17" s="122"/>
      <c r="C17" s="122"/>
      <c r="D17" s="122"/>
      <c r="E17" s="123"/>
      <c r="F17" s="124"/>
      <c r="G17" s="125"/>
      <c r="H17" s="411" t="str">
        <f ca="1">H10</f>
        <v>RECALC_0_4_</v>
      </c>
      <c r="I17" s="411"/>
      <c r="J17" s="411"/>
      <c r="K17" s="411"/>
      <c r="L17" s="411"/>
      <c r="M17" s="411"/>
      <c r="N17" s="411"/>
      <c r="O17" s="411"/>
      <c r="P17" s="411"/>
      <c r="Q17" s="411"/>
      <c r="R17" s="411"/>
      <c r="S17" s="411"/>
      <c r="T17" s="126"/>
      <c r="U17" s="127"/>
    </row>
    <row r="18" spans="1:22" s="128" customFormat="1" ht="33.35">
      <c r="A18" s="122"/>
      <c r="B18" s="122"/>
      <c r="C18" s="122"/>
      <c r="D18" s="122"/>
      <c r="E18" s="123"/>
      <c r="F18" s="124"/>
      <c r="G18" s="129"/>
      <c r="H18" s="412" t="str">
        <f ca="1">$H$11&amp;" - "&amp;$H$12&amp;" - "&amp;$H$13&amp;" - "&amp;$H$14</f>
        <v>RECALC_0_16_ - RECALC_0_6_ - RECALC_0_25_ - RECALC_0_9_</v>
      </c>
      <c r="I18" s="412"/>
      <c r="J18" s="412"/>
      <c r="K18" s="412"/>
      <c r="L18" s="412"/>
      <c r="M18" s="412"/>
      <c r="N18" s="412"/>
      <c r="O18" s="412"/>
      <c r="P18" s="412"/>
      <c r="Q18" s="412"/>
      <c r="R18" s="412"/>
      <c r="S18" s="412"/>
      <c r="T18" s="126"/>
      <c r="U18" s="127"/>
    </row>
    <row r="19" spans="1:22" s="128" customFormat="1" ht="33.35">
      <c r="A19" s="122"/>
      <c r="B19" s="122"/>
      <c r="C19" s="122"/>
      <c r="D19" s="122"/>
      <c r="E19" s="123"/>
      <c r="F19" s="124"/>
      <c r="G19" s="130"/>
      <c r="H19" s="413" t="str">
        <f ca="1">H9</f>
        <v>RECALC_0_15_</v>
      </c>
      <c r="I19" s="413"/>
      <c r="J19" s="413"/>
      <c r="K19" s="413"/>
      <c r="L19" s="413"/>
      <c r="M19" s="413"/>
      <c r="N19" s="413"/>
      <c r="O19" s="413"/>
      <c r="P19" s="413"/>
      <c r="Q19" s="413"/>
      <c r="R19" s="413"/>
      <c r="S19" s="413"/>
      <c r="T19" s="126"/>
      <c r="U19" s="127"/>
    </row>
    <row r="20" spans="1:22" ht="23.35">
      <c r="A20" s="117"/>
      <c r="B20" s="117"/>
      <c r="C20" s="117"/>
      <c r="D20" s="117"/>
      <c r="G20" s="132"/>
      <c r="H20" s="133"/>
      <c r="I20" s="133"/>
      <c r="J20" s="121"/>
      <c r="K20" s="121"/>
      <c r="L20" s="121"/>
      <c r="M20" s="121"/>
      <c r="N20" s="121"/>
      <c r="O20" s="121"/>
      <c r="P20" s="121"/>
      <c r="Q20" s="134"/>
      <c r="R20" s="121"/>
      <c r="S20" s="121"/>
    </row>
    <row r="21" spans="1:22" s="141" customFormat="1" ht="25.7">
      <c r="A21" s="135" t="s">
        <v>39</v>
      </c>
      <c r="B21" s="135"/>
      <c r="C21" s="135"/>
      <c r="D21" s="135">
        <v>1</v>
      </c>
      <c r="E21" s="136"/>
      <c r="F21" s="137"/>
      <c r="G21" s="392" t="e">
        <f>_xll.DBRA(Server&amp;#REF!,#REF!,$H$15)</f>
        <v>#VALUE!</v>
      </c>
      <c r="H21" s="392"/>
      <c r="I21" s="138" t="str">
        <f ca="1">I4&amp;" "&amp;I3</f>
        <v>RECALC_1_559_ RECALC_0_414_</v>
      </c>
      <c r="J21" s="138" t="str">
        <f t="shared" ref="J21:P21" ca="1" si="0">J4&amp;" "&amp;J3</f>
        <v>RECALC_1_411_ LC_0</v>
      </c>
      <c r="K21" s="138" t="str">
        <f t="shared" ca="1" si="0"/>
        <v>RECALC_1_638_ RECALC_0_415_</v>
      </c>
      <c r="L21" s="138" t="str">
        <f t="shared" ca="1" si="0"/>
        <v>RECALC_2_718_ RECALC_1_416_</v>
      </c>
      <c r="M21" s="138" t="str">
        <f t="shared" ca="1" si="0"/>
        <v>RECALC_3_798_ RECALC_2_417_</v>
      </c>
      <c r="N21" s="138" t="str">
        <f t="shared" ca="1" si="0"/>
        <v>RECALC_4_878_ RECALC_3_418_</v>
      </c>
      <c r="O21" s="138" t="str">
        <f t="shared" ca="1" si="0"/>
        <v>RECALC_5_958_ RECALC_4_419_</v>
      </c>
      <c r="P21" s="138" t="str">
        <f t="shared" ca="1" si="0"/>
        <v>RECALC_6_1039_ RECALC_5_420_</v>
      </c>
      <c r="Q21" s="139"/>
      <c r="R21" s="140" t="e">
        <f ca="1">_xll.DBRA(Server&amp;#REF!,#REF!,$H$15)&amp;" "&amp;MID($H$1,7,2)&amp;"-"&amp;MID($M$2,10,2)</f>
        <v>#VALUE!</v>
      </c>
      <c r="S21" s="140" t="e">
        <f ca="1">_xll.DBRA(Server&amp;#REF!,#REF!,$H$15)&amp;" "&amp;MID($H$1,7,2)&amp;"-"&amp;MID($P$2,10,2)</f>
        <v>#VALUE!</v>
      </c>
      <c r="U21" s="142"/>
    </row>
    <row r="22" spans="1:22" ht="26" thickBot="1">
      <c r="B22" s="117"/>
      <c r="C22" s="117"/>
      <c r="D22" s="117">
        <v>2</v>
      </c>
      <c r="G22" s="144"/>
      <c r="H22" s="145"/>
      <c r="I22" s="146"/>
      <c r="J22" s="146"/>
      <c r="K22" s="146"/>
      <c r="L22" s="146"/>
      <c r="M22" s="146"/>
      <c r="N22" s="146"/>
      <c r="O22" s="146"/>
      <c r="P22" s="146"/>
      <c r="Q22" s="139"/>
      <c r="R22" s="147"/>
      <c r="S22" s="147"/>
      <c r="T22" s="119"/>
    </row>
    <row r="23" spans="1:22" ht="25.7">
      <c r="A23" s="148" t="s">
        <v>41</v>
      </c>
      <c r="B23" s="117"/>
      <c r="C23" s="117"/>
      <c r="D23" s="117">
        <v>3</v>
      </c>
      <c r="G23" s="395" t="str">
        <f ca="1">_xll.DBRA(Server&amp;$A$21,$A23,$H$15)</f>
        <v>RECALC_0_110_</v>
      </c>
      <c r="H23" s="396"/>
      <c r="I23" s="149" t="str">
        <f ca="1">_xll.DBRW($H$8,$H$12,$H$14,$H$10,$H$13,$H$11,I$2,$H$9,$A23)</f>
        <v>RECALC_1_533_</v>
      </c>
      <c r="J23" s="150" t="str">
        <f ca="1">_xll.DBRW($H$8,$H$12,$H$14,$H$10,$H$13,$H$11,J$2,$H$9,$A23)</f>
        <v>RECALC_1_371_</v>
      </c>
      <c r="K23" s="150" t="str">
        <f ca="1">_xll.DBRW($H$8,$H$12,$H$14,$H$10,$H$13,$H$11,K$2,$H$9,$A23)</f>
        <v>RECALC_1_576_</v>
      </c>
      <c r="L23" s="150" t="str">
        <f ca="1">_xll.DBRW($H$8,$H$12,$H$14,$H$10,$H$13,$H$11,L$2,$H$9,$A23)</f>
        <v>RECALC_2_699_</v>
      </c>
      <c r="M23" s="150" t="str">
        <f ca="1">_xll.DBRW($H$8,$H$12,$H$14,$H$10,$H$13,$H$11,M$2,$H$9,$A23)</f>
        <v>RECALC_3_761_</v>
      </c>
      <c r="N23" s="150" t="str">
        <f ca="1">_xll.DBRW($H$8,$H$12,$H$14,$H$10,$H$13,$H$11,N$2,$H$9,$A23)</f>
        <v>RECALC_4_825_</v>
      </c>
      <c r="O23" s="150" t="str">
        <f ca="1">_xll.DBRW($H$8,$H$12,$H$14,$H$10,$H$13,$H$11,O$2,$H$9,$A23)</f>
        <v>RECALC_5_903_</v>
      </c>
      <c r="P23" s="151" t="str">
        <f ca="1">_xll.DBRW($H$8,$H$12,$H$14,$H$10,$H$13,$H$11,P$2,$H$9,$A23)</f>
        <v>RECALC_6_1009_</v>
      </c>
      <c r="Q23" s="152"/>
      <c r="R23" s="153" t="str">
        <f t="shared" ref="R23:R32" ca="1" si="1">IF(ISERROR((M23/J23)^(1/3)-1),"",(M23/J23)^(1/3)-1)</f>
        <v/>
      </c>
      <c r="S23" s="154" t="str">
        <f t="shared" ref="S23:S32" ca="1" si="2">IF(ISERROR((P23/J23)^(1/6)-1),"",(P23/J23)^(1/6)-1)</f>
        <v/>
      </c>
      <c r="T23" s="119"/>
      <c r="U23" s="155"/>
      <c r="V23" s="155"/>
    </row>
    <row r="24" spans="1:22" ht="26" thickBot="1">
      <c r="A24" s="148" t="s">
        <v>42</v>
      </c>
      <c r="B24" s="117"/>
      <c r="C24" s="117"/>
      <c r="D24" s="117">
        <v>4</v>
      </c>
      <c r="G24" s="395" t="str">
        <f ca="1">_xll.DBRA(Server&amp;$A$21,$A24,$H$15)</f>
        <v>RECALC_0_81_</v>
      </c>
      <c r="H24" s="396"/>
      <c r="I24" s="149" t="str">
        <f ca="1">_xll.DBRW($H$8,$H$12,$H$14,$H$10,$H$13,$H$11,I$2,$H$9,$A24)</f>
        <v>RECALC_1_522_</v>
      </c>
      <c r="J24" s="150" t="str">
        <f ca="1">_xll.DBRW($H$8,$H$12,$H$14,$H$10,$H$13,$H$11,J$2,$H$9,$A24)</f>
        <v>RECALC_1_365_</v>
      </c>
      <c r="K24" s="150" t="str">
        <f ca="1">_xll.DBRW($H$8,$H$12,$H$14,$H$10,$H$13,$H$11,K$2,$H$9,$A24)</f>
        <v>RECALC_1_572_</v>
      </c>
      <c r="L24" s="150" t="str">
        <f ca="1">_xll.DBRW($H$8,$H$12,$H$14,$H$10,$H$13,$H$11,L$2,$H$9,$A24)</f>
        <v>RECALC_2_697_</v>
      </c>
      <c r="M24" s="150" t="str">
        <f ca="1">_xll.DBRW($H$8,$H$12,$H$14,$H$10,$H$13,$H$11,M$2,$H$9,$A24)</f>
        <v>RECALC_3_758_</v>
      </c>
      <c r="N24" s="150" t="str">
        <f ca="1">_xll.DBRW($H$8,$H$12,$H$14,$H$10,$H$13,$H$11,N$2,$H$9,$A24)</f>
        <v>RECALC_4_804_</v>
      </c>
      <c r="O24" s="150" t="str">
        <f ca="1">_xll.DBRW($H$8,$H$12,$H$14,$H$10,$H$13,$H$11,O$2,$H$9,$A24)</f>
        <v>RECALC_5_897_</v>
      </c>
      <c r="P24" s="151" t="str">
        <f ca="1">_xll.DBRW($H$8,$H$12,$H$14,$H$10,$H$13,$H$11,P$2,$H$9,$A24)</f>
        <v>RECALC_6_999_</v>
      </c>
      <c r="Q24" s="152"/>
      <c r="R24" s="153" t="str">
        <f t="shared" ca="1" si="1"/>
        <v/>
      </c>
      <c r="S24" s="154" t="str">
        <f t="shared" ca="1" si="2"/>
        <v/>
      </c>
      <c r="T24" s="119"/>
    </row>
    <row r="25" spans="1:22" ht="26" thickBot="1">
      <c r="A25" s="148" t="s">
        <v>40</v>
      </c>
      <c r="B25" s="117"/>
      <c r="C25" s="117"/>
      <c r="D25" s="117">
        <v>5</v>
      </c>
      <c r="G25" s="405" t="str">
        <f ca="1">_xll.DBRA(Server&amp;$A$21,$A25,$H$15)</f>
        <v>RECALC_0_77_</v>
      </c>
      <c r="H25" s="406"/>
      <c r="I25" s="156" t="str">
        <f ca="1">_xll.DBRW($H$8,$H$12,$H$14,$H$10,$H$13,$H$11,I$2,$H$9,$A25)</f>
        <v>RECALC_1_510_</v>
      </c>
      <c r="J25" s="156" t="str">
        <f ca="1">_xll.DBRW($H$8,$H$12,$H$14,$H$10,$H$13,$H$11,J$2,$H$9,$A25)</f>
        <v>RECALC_1_352_</v>
      </c>
      <c r="K25" s="156" t="str">
        <f ca="1">_xll.DBRW($H$8,$H$12,$H$14,$H$10,$H$13,$H$11,K$2,$H$9,$A25)</f>
        <v>RECALC_1_571_</v>
      </c>
      <c r="L25" s="156" t="str">
        <f ca="1">_xll.DBRW($H$8,$H$12,$H$14,$H$10,$H$13,$H$11,L$2,$H$9,$A25)</f>
        <v>RECALC_2_653_</v>
      </c>
      <c r="M25" s="156" t="str">
        <f ca="1">_xll.DBRW($H$8,$H$12,$H$14,$H$10,$H$13,$H$11,M$2,$H$9,$A25)</f>
        <v>RECALC_3_788_</v>
      </c>
      <c r="N25" s="156" t="str">
        <f ca="1">_xll.DBRW($H$8,$H$12,$H$14,$H$10,$H$13,$H$11,N$2,$H$9,$A25)</f>
        <v>RECALC_4_860_</v>
      </c>
      <c r="O25" s="156" t="str">
        <f ca="1">_xll.DBRW($H$8,$H$12,$H$14,$H$10,$H$13,$H$11,O$2,$H$9,$A25)</f>
        <v>RECALC_5_934_</v>
      </c>
      <c r="P25" s="156" t="str">
        <f ca="1">_xll.DBRW($H$8,$H$12,$H$14,$H$10,$H$13,$H$11,P$2,$H$9,$A25)</f>
        <v>RECALC_6_1006_</v>
      </c>
      <c r="Q25" s="157">
        <f ca="1">SUM(I25:P25)-SUM(I23:P24)</f>
        <v>0</v>
      </c>
      <c r="R25" s="158" t="str">
        <f t="shared" ca="1" si="1"/>
        <v/>
      </c>
      <c r="S25" s="158" t="str">
        <f t="shared" ca="1" si="2"/>
        <v/>
      </c>
      <c r="T25" s="119"/>
    </row>
    <row r="26" spans="1:22" ht="25.7">
      <c r="A26" s="159" t="s">
        <v>269</v>
      </c>
      <c r="B26" s="117"/>
      <c r="C26" s="117"/>
      <c r="D26" s="117">
        <v>6</v>
      </c>
      <c r="G26" s="395" t="str">
        <f>IF($H$15="English","Total operating costs excluding MF","Total coûts opérationnels hors MF")</f>
        <v>Total operating costs excluding MF</v>
      </c>
      <c r="H26" s="396"/>
      <c r="I26" s="149" t="e">
        <f t="shared" ref="I26:P26" ca="1" si="3">I32-I25-I31</f>
        <v>#VALUE!</v>
      </c>
      <c r="J26" s="149" t="e">
        <f t="shared" ca="1" si="3"/>
        <v>#VALUE!</v>
      </c>
      <c r="K26" s="149" t="e">
        <f t="shared" ca="1" si="3"/>
        <v>#VALUE!</v>
      </c>
      <c r="L26" s="149" t="e">
        <f t="shared" ca="1" si="3"/>
        <v>#VALUE!</v>
      </c>
      <c r="M26" s="149" t="e">
        <f t="shared" ca="1" si="3"/>
        <v>#VALUE!</v>
      </c>
      <c r="N26" s="149" t="e">
        <f t="shared" ca="1" si="3"/>
        <v>#VALUE!</v>
      </c>
      <c r="O26" s="149" t="e">
        <f t="shared" ca="1" si="3"/>
        <v>#VALUE!</v>
      </c>
      <c r="P26" s="149" t="e">
        <f t="shared" ca="1" si="3"/>
        <v>#VALUE!</v>
      </c>
      <c r="Q26" s="152" t="e">
        <f ca="1">SUM(I27:P30)-SUM(I26:P26)</f>
        <v>#VALUE!</v>
      </c>
      <c r="R26" s="153" t="str">
        <f t="shared" ca="1" si="1"/>
        <v/>
      </c>
      <c r="S26" s="154" t="str">
        <f t="shared" ca="1" si="2"/>
        <v/>
      </c>
      <c r="T26" s="119"/>
    </row>
    <row r="27" spans="1:22" ht="25.7" hidden="1" outlineLevel="1">
      <c r="A27" s="148" t="s">
        <v>270</v>
      </c>
      <c r="B27" s="159" t="s">
        <v>269</v>
      </c>
      <c r="C27" s="117"/>
      <c r="D27" s="117">
        <v>7</v>
      </c>
      <c r="G27" s="407" t="str">
        <f ca="1">_xll.DBRA(Server&amp;$A$21,$A27,$H$15)</f>
        <v>RECALC_0_74_</v>
      </c>
      <c r="H27" s="408"/>
      <c r="I27" s="149" t="str">
        <f ca="1">IF(MID($H$9,5,4)&gt;"2019",_xll.DBRW($H$8,$H$12,$H$14,$H$10,$H$13,$H$11,I$2,$H$9,$A27),I26-SUM(I28:I30))</f>
        <v>RECALC_1_558_</v>
      </c>
      <c r="J27" s="149" t="str">
        <f ca="1">IF(MID($H$9,5,4)&gt;"2019",_xll.DBRW($H$8,$H$12,$H$14,$H$10,$H$13,$H$11,J$2,$H$9,$A27),J26-SUM(J28:J30))</f>
        <v>RECALC_1_410_</v>
      </c>
      <c r="K27" s="149" t="str">
        <f ca="1">IF(MID($H$9,5,4)&gt;"2019",_xll.DBRW($H$8,$H$12,$H$14,$H$10,$H$13,$H$11,K$2,$H$9,$A27),K26-SUM(K28:K30))</f>
        <v>RECALC_1_637_</v>
      </c>
      <c r="L27" s="149" t="str">
        <f ca="1">IF(MID($H$9,5,4)&gt;"2019",_xll.DBRW($H$8,$H$12,$H$14,$H$10,$H$13,$H$11,L$2,$H$9,$A27),L26-SUM(L28:L30))</f>
        <v>RECALC_2_716_</v>
      </c>
      <c r="M27" s="149" t="str">
        <f ca="1">IF(MID($H$9,5,4)&gt;"2019",_xll.DBRW($H$8,$H$12,$H$14,$H$10,$H$13,$H$11,M$2,$H$9,$A27),M26-SUM(M28:M30))</f>
        <v>RECALC_3_797_</v>
      </c>
      <c r="N27" s="149" t="str">
        <f ca="1">IF(MID($H$9,5,4)&gt;"2019",_xll.DBRW($H$8,$H$12,$H$14,$H$10,$H$13,$H$11,N$2,$H$9,$A27),N26-SUM(N28:N30))</f>
        <v>RECALC_4_876_</v>
      </c>
      <c r="O27" s="149" t="str">
        <f ca="1">IF(MID($H$9,5,4)&gt;"2019",_xll.DBRW($H$8,$H$12,$H$14,$H$10,$H$13,$H$11,O$2,$H$9,$A27),O26-SUM(O28:O30))</f>
        <v>RECALC_5_956_</v>
      </c>
      <c r="P27" s="149" t="str">
        <f ca="1">IF(MID($H$9,5,4)&gt;"2019",_xll.DBRW($H$8,$H$12,$H$14,$H$10,$H$13,$H$11,P$2,$H$9,$A27),P26-SUM(P28:P30))</f>
        <v>RECALC_6_1037_</v>
      </c>
      <c r="Q27" s="152"/>
      <c r="R27" s="153" t="str">
        <f t="shared" ca="1" si="1"/>
        <v/>
      </c>
      <c r="S27" s="154" t="str">
        <f t="shared" ca="1" si="2"/>
        <v/>
      </c>
      <c r="T27" s="119"/>
    </row>
    <row r="28" spans="1:22" ht="25.7" hidden="1" outlineLevel="1">
      <c r="A28" s="148" t="s">
        <v>271</v>
      </c>
      <c r="B28" s="117" t="s">
        <v>54</v>
      </c>
      <c r="C28" s="117"/>
      <c r="D28" s="117">
        <v>8</v>
      </c>
      <c r="G28" s="407" t="str">
        <f ca="1">_xll.DBRA(Server&amp;$A$21,$A28,$H$15)</f>
        <v>RECALC_0_62_</v>
      </c>
      <c r="H28" s="408"/>
      <c r="I28" s="149" t="e">
        <f ca="1">-_xll.DBRW($H$8,$H$12,$H$14,$H$10,$H$13,$H$11,I$2,$H$9,$B28)+_xll.DBRW($H$8,$H$12,$H$14,$H$10,$H$13,$H$11,I$2,$H$9,$A28)</f>
        <v>#VALUE!</v>
      </c>
      <c r="J28" s="149" t="e">
        <f ca="1">-_xll.DBRW($H$8,$H$12,$H$14,$H$10,$H$13,$H$11,J$2,$H$9,$B28)+_xll.DBRW($H$8,$H$12,$H$14,$H$10,$H$13,$H$11,J$2,$H$9,$A28)</f>
        <v>#VALUE!</v>
      </c>
      <c r="K28" s="149" t="e">
        <f ca="1">-_xll.DBRW($H$8,$H$12,$H$14,$H$10,$H$13,$H$11,K$2,$H$9,$B28)+_xll.DBRW($H$8,$H$12,$H$14,$H$10,$H$13,$H$11,K$2,$H$9,$A28)</f>
        <v>#VALUE!</v>
      </c>
      <c r="L28" s="149" t="e">
        <f ca="1">-_xll.DBRW($H$8,$H$12,$H$14,$H$10,$H$13,$H$11,L$2,$H$9,$B28)+_xll.DBRW($H$8,$H$12,$H$14,$H$10,$H$13,$H$11,L$2,$H$9,$A28)</f>
        <v>#VALUE!</v>
      </c>
      <c r="M28" s="149" t="e">
        <f ca="1">-_xll.DBRW($H$8,$H$12,$H$14,$H$10,$H$13,$H$11,M$2,$H$9,$B28)+_xll.DBRW($H$8,$H$12,$H$14,$H$10,$H$13,$H$11,M$2,$H$9,$A28)</f>
        <v>#VALUE!</v>
      </c>
      <c r="N28" s="149" t="e">
        <f ca="1">-_xll.DBRW($H$8,$H$12,$H$14,$H$10,$H$13,$H$11,N$2,$H$9,$B28)+_xll.DBRW($H$8,$H$12,$H$14,$H$10,$H$13,$H$11,N$2,$H$9,$A28)</f>
        <v>#VALUE!</v>
      </c>
      <c r="O28" s="149" t="e">
        <f ca="1">-_xll.DBRW($H$8,$H$12,$H$14,$H$10,$H$13,$H$11,O$2,$H$9,$B28)+_xll.DBRW($H$8,$H$12,$H$14,$H$10,$H$13,$H$11,O$2,$H$9,$A28)</f>
        <v>#VALUE!</v>
      </c>
      <c r="P28" s="149" t="e">
        <f ca="1">-_xll.DBRW($H$8,$H$12,$H$14,$H$10,$H$13,$H$11,P$2,$H$9,$B28)+_xll.DBRW($H$8,$H$12,$H$14,$H$10,$H$13,$H$11,P$2,$H$9,$A28)</f>
        <v>#VALUE!</v>
      </c>
      <c r="Q28" s="152"/>
      <c r="R28" s="153" t="str">
        <f t="shared" ca="1" si="1"/>
        <v/>
      </c>
      <c r="S28" s="154" t="str">
        <f t="shared" ca="1" si="2"/>
        <v/>
      </c>
      <c r="T28" s="119"/>
    </row>
    <row r="29" spans="1:22" ht="25.7" hidden="1" outlineLevel="1">
      <c r="A29" s="148" t="s">
        <v>272</v>
      </c>
      <c r="B29" s="117" t="s">
        <v>55</v>
      </c>
      <c r="C29" s="117"/>
      <c r="D29" s="117">
        <v>9</v>
      </c>
      <c r="G29" s="407" t="str">
        <f ca="1">_xll.DBRA(Server&amp;$A$21,$A29,$H$15)</f>
        <v>RECALC_0_57_</v>
      </c>
      <c r="H29" s="408"/>
      <c r="I29" s="149" t="e">
        <f ca="1">-_xll.DBRW($H$8,$H$12,$H$14,$H$10,$H$13,$H$11,I$2,$H$9,$B29)+_xll.DBRW($H$8,$H$12,$H$14,$H$10,$H$13,$H$11,I$2,$H$9,$A29)</f>
        <v>#VALUE!</v>
      </c>
      <c r="J29" s="149" t="e">
        <f ca="1">-_xll.DBRW($H$8,$H$12,$H$14,$H$10,$H$13,$H$11,J$2,$H$9,$B29)+_xll.DBRW($H$8,$H$12,$H$14,$H$10,$H$13,$H$11,J$2,$H$9,$A29)</f>
        <v>#VALUE!</v>
      </c>
      <c r="K29" s="149" t="e">
        <f ca="1">-_xll.DBRW($H$8,$H$12,$H$14,$H$10,$H$13,$H$11,K$2,$H$9,$B29)+_xll.DBRW($H$8,$H$12,$H$14,$H$10,$H$13,$H$11,K$2,$H$9,$A29)</f>
        <v>#VALUE!</v>
      </c>
      <c r="L29" s="149" t="e">
        <f ca="1">-_xll.DBRW($H$8,$H$12,$H$14,$H$10,$H$13,$H$11,L$2,$H$9,$B29)+_xll.DBRW($H$8,$H$12,$H$14,$H$10,$H$13,$H$11,L$2,$H$9,$A29)</f>
        <v>#VALUE!</v>
      </c>
      <c r="M29" s="149" t="e">
        <f ca="1">-_xll.DBRW($H$8,$H$12,$H$14,$H$10,$H$13,$H$11,M$2,$H$9,$B29)+_xll.DBRW($H$8,$H$12,$H$14,$H$10,$H$13,$H$11,M$2,$H$9,$A29)</f>
        <v>#VALUE!</v>
      </c>
      <c r="N29" s="149" t="e">
        <f ca="1">-_xll.DBRW($H$8,$H$12,$H$14,$H$10,$H$13,$H$11,N$2,$H$9,$B29)+_xll.DBRW($H$8,$H$12,$H$14,$H$10,$H$13,$H$11,N$2,$H$9,$A29)</f>
        <v>#VALUE!</v>
      </c>
      <c r="O29" s="149" t="e">
        <f ca="1">-_xll.DBRW($H$8,$H$12,$H$14,$H$10,$H$13,$H$11,O$2,$H$9,$B29)+_xll.DBRW($H$8,$H$12,$H$14,$H$10,$H$13,$H$11,O$2,$H$9,$A29)</f>
        <v>#VALUE!</v>
      </c>
      <c r="P29" s="149" t="e">
        <f ca="1">-_xll.DBRW($H$8,$H$12,$H$14,$H$10,$H$13,$H$11,P$2,$H$9,$B29)+_xll.DBRW($H$8,$H$12,$H$14,$H$10,$H$13,$H$11,P$2,$H$9,$A29)</f>
        <v>#VALUE!</v>
      </c>
      <c r="Q29" s="152"/>
      <c r="R29" s="153" t="str">
        <f t="shared" ca="1" si="1"/>
        <v/>
      </c>
      <c r="S29" s="154" t="str">
        <f t="shared" ca="1" si="2"/>
        <v/>
      </c>
      <c r="T29" s="119"/>
    </row>
    <row r="30" spans="1:22" ht="25.7" hidden="1" outlineLevel="1">
      <c r="A30" s="160" t="s">
        <v>273</v>
      </c>
      <c r="B30" s="159" t="s">
        <v>269</v>
      </c>
      <c r="C30" s="117"/>
      <c r="D30" s="117">
        <v>10</v>
      </c>
      <c r="G30" s="407" t="str">
        <f ca="1">_xll.DBRA(Server&amp;$A$21,$A30,$H$15)</f>
        <v>RECALC_0_63_</v>
      </c>
      <c r="H30" s="408"/>
      <c r="I30" s="149" t="str">
        <f ca="1">IF(MID($H$9,5,4)&gt;"2019",_xll.DBRW($H$8,$H$12,$H$14,$H$10,$H$13,$H$11,I$2,$H$9,$A30),-I52)</f>
        <v>RECALC_1_557_</v>
      </c>
      <c r="J30" s="149" t="str">
        <f ca="1">IF(MID($H$9,5,4)&gt;"2019",_xll.DBRW($H$8,$H$12,$H$14,$H$10,$H$13,$H$11,J$2,$H$9,$A30),-J52)</f>
        <v>RECALC_1_409_</v>
      </c>
      <c r="K30" s="149" t="str">
        <f ca="1">IF(MID($H$9,5,4)&gt;"2019",_xll.DBRW($H$8,$H$12,$H$14,$H$10,$H$13,$H$11,K$2,$H$9,$A30),-K52)</f>
        <v>RECALC_1_636_</v>
      </c>
      <c r="L30" s="149" t="str">
        <f ca="1">IF(MID($H$9,5,4)&gt;"2019",_xll.DBRW($H$8,$H$12,$H$14,$H$10,$H$13,$H$11,L$2,$H$9,$A30),-L52)</f>
        <v>RECALC_2_717_</v>
      </c>
      <c r="M30" s="149" t="str">
        <f ca="1">IF(MID($H$9,5,4)&gt;"2019",_xll.DBRW($H$8,$H$12,$H$14,$H$10,$H$13,$H$11,M$2,$H$9,$A30),-M52)</f>
        <v>RECALC_3_796_</v>
      </c>
      <c r="N30" s="149" t="str">
        <f ca="1">IF(MID($H$9,5,4)&gt;"2019",_xll.DBRW($H$8,$H$12,$H$14,$H$10,$H$13,$H$11,N$2,$H$9,$A30),-N52)</f>
        <v>RECALC_4_877_</v>
      </c>
      <c r="O30" s="149" t="str">
        <f ca="1">IF(MID($H$9,5,4)&gt;"2019",_xll.DBRW($H$8,$H$12,$H$14,$H$10,$H$13,$H$11,O$2,$H$9,$A30),-O52)</f>
        <v>RECALC_5_957_</v>
      </c>
      <c r="P30" s="149" t="str">
        <f ca="1">IF(MID($H$9,5,4)&gt;"2019",_xll.DBRW($H$8,$H$12,$H$14,$H$10,$H$13,$H$11,P$2,$H$9,$A30),-P52)</f>
        <v>RECALC_6_1036_</v>
      </c>
      <c r="Q30" s="152"/>
      <c r="R30" s="153" t="str">
        <f t="shared" ca="1" si="1"/>
        <v/>
      </c>
      <c r="S30" s="154" t="str">
        <f t="shared" ca="1" si="2"/>
        <v/>
      </c>
      <c r="T30" s="119"/>
    </row>
    <row r="31" spans="1:22" ht="26" collapsed="1" thickBot="1">
      <c r="A31" s="148" t="s">
        <v>274</v>
      </c>
      <c r="B31" s="161" t="s">
        <v>44</v>
      </c>
      <c r="C31" s="117"/>
      <c r="D31" s="117">
        <v>11</v>
      </c>
      <c r="G31" s="395" t="str">
        <f ca="1">_xll.DBRA(Server&amp;$A$21,$A31,$H$15)</f>
        <v>RECALC_0_59_</v>
      </c>
      <c r="H31" s="396"/>
      <c r="I31" s="149" t="e">
        <f ca="1">_xll.DBRW($H$8,$H$12,$H$14,$H$10,$H$13,$H$11,I$2,$H$9,$B31)+_xll.DBRW($H$8,$H$12,$H$14,$H$10,$H$13,$H$11,I$2,$H$9,$A31)</f>
        <v>#VALUE!</v>
      </c>
      <c r="J31" s="149" t="e">
        <f ca="1">_xll.DBRW($H$8,$H$12,$H$14,$H$10,$H$13,$H$11,J$2,$H$9,$B31)+_xll.DBRW($H$8,$H$12,$H$14,$H$10,$H$13,$H$11,J$2,$H$9,$A31)</f>
        <v>#VALUE!</v>
      </c>
      <c r="K31" s="149" t="e">
        <f ca="1">_xll.DBRW($H$8,$H$12,$H$14,$H$10,$H$13,$H$11,K$2,$H$9,$B31)+_xll.DBRW($H$8,$H$12,$H$14,$H$10,$H$13,$H$11,K$2,$H$9,$A31)</f>
        <v>#VALUE!</v>
      </c>
      <c r="L31" s="149" t="e">
        <f ca="1">_xll.DBRW($H$8,$H$12,$H$14,$H$10,$H$13,$H$11,L$2,$H$9,$B31)+_xll.DBRW($H$8,$H$12,$H$14,$H$10,$H$13,$H$11,L$2,$H$9,$A31)</f>
        <v>#VALUE!</v>
      </c>
      <c r="M31" s="149" t="e">
        <f ca="1">_xll.DBRW($H$8,$H$12,$H$14,$H$10,$H$13,$H$11,M$2,$H$9,$B31)+_xll.DBRW($H$8,$H$12,$H$14,$H$10,$H$13,$H$11,M$2,$H$9,$A31)</f>
        <v>#VALUE!</v>
      </c>
      <c r="N31" s="149" t="e">
        <f ca="1">_xll.DBRW($H$8,$H$12,$H$14,$H$10,$H$13,$H$11,N$2,$H$9,$B31)+_xll.DBRW($H$8,$H$12,$H$14,$H$10,$H$13,$H$11,N$2,$H$9,$A31)</f>
        <v>#VALUE!</v>
      </c>
      <c r="O31" s="149" t="e">
        <f ca="1">_xll.DBRW($H$8,$H$12,$H$14,$H$10,$H$13,$H$11,O$2,$H$9,$B31)+_xll.DBRW($H$8,$H$12,$H$14,$H$10,$H$13,$H$11,O$2,$H$9,$A31)</f>
        <v>#VALUE!</v>
      </c>
      <c r="P31" s="149" t="e">
        <f ca="1">_xll.DBRW($H$8,$H$12,$H$14,$H$10,$H$13,$H$11,P$2,$H$9,$B31)+_xll.DBRW($H$8,$H$12,$H$14,$H$10,$H$13,$H$11,P$2,$H$9,$A31)</f>
        <v>#VALUE!</v>
      </c>
      <c r="Q31" s="152"/>
      <c r="R31" s="153" t="str">
        <f t="shared" ca="1" si="1"/>
        <v/>
      </c>
      <c r="S31" s="154" t="str">
        <f t="shared" ca="1" si="2"/>
        <v/>
      </c>
      <c r="T31" s="119"/>
    </row>
    <row r="32" spans="1:22" ht="26" thickBot="1">
      <c r="A32" s="148" t="s">
        <v>275</v>
      </c>
      <c r="B32" s="161"/>
      <c r="C32" s="117"/>
      <c r="D32" s="117">
        <v>12</v>
      </c>
      <c r="G32" s="409" t="str">
        <f ca="1">_xll.DBRA(Server&amp;$A$21,$A32,$H$15)</f>
        <v>RECALC_0_108_</v>
      </c>
      <c r="H32" s="409"/>
      <c r="I32" s="156" t="str">
        <f ca="1">_xll.DBRW($H$8,$H$12,$H$14,$H$10,$H$13,$H$11,I$2,$H$9,$A32)</f>
        <v>RECALC_1_518_</v>
      </c>
      <c r="J32" s="156" t="str">
        <f ca="1">_xll.DBRW($H$8,$H$12,$H$14,$H$10,$H$13,$H$11,J$2,$H$9,$A32)</f>
        <v>RECALC_1_402_</v>
      </c>
      <c r="K32" s="156" t="str">
        <f ca="1">_xll.DBRW($H$8,$H$12,$H$14,$H$10,$H$13,$H$11,K$2,$H$9,$A32)</f>
        <v>RECALC_1_565_</v>
      </c>
      <c r="L32" s="156" t="str">
        <f ca="1">_xll.DBRW($H$8,$H$12,$H$14,$H$10,$H$13,$H$11,L$2,$H$9,$A32)</f>
        <v>RECALC_2_687_</v>
      </c>
      <c r="M32" s="156" t="str">
        <f ca="1">_xll.DBRW($H$8,$H$12,$H$14,$H$10,$H$13,$H$11,M$2,$H$9,$A32)</f>
        <v>RECALC_3_755_</v>
      </c>
      <c r="N32" s="156" t="str">
        <f ca="1">_xll.DBRW($H$8,$H$12,$H$14,$H$10,$H$13,$H$11,N$2,$H$9,$A32)</f>
        <v>RECALC_4_817_</v>
      </c>
      <c r="O32" s="156" t="str">
        <f ca="1">_xll.DBRW($H$8,$H$12,$H$14,$H$10,$H$13,$H$11,O$2,$H$9,$A32)</f>
        <v>RECALC_5_895_</v>
      </c>
      <c r="P32" s="156" t="str">
        <f ca="1">_xll.DBRW($H$8,$H$12,$H$14,$H$10,$H$13,$H$11,P$2,$H$9,$A32)</f>
        <v>RECALC_6_996_</v>
      </c>
      <c r="Q32" s="157" t="e">
        <f ca="1">SUM(I25:P25)+SUM(I26:P26)+SUM(I31:P31)-SUM(I32:P32)</f>
        <v>#VALUE!</v>
      </c>
      <c r="R32" s="158" t="str">
        <f t="shared" ca="1" si="1"/>
        <v/>
      </c>
      <c r="S32" s="158" t="str">
        <f t="shared" ca="1" si="2"/>
        <v/>
      </c>
      <c r="T32" s="119"/>
    </row>
    <row r="33" spans="1:21" s="170" customFormat="1" ht="25.7">
      <c r="A33" s="162" t="s">
        <v>269</v>
      </c>
      <c r="B33" s="163"/>
      <c r="C33" s="164"/>
      <c r="D33" s="117">
        <v>13</v>
      </c>
      <c r="E33" s="165"/>
      <c r="F33" s="166"/>
      <c r="G33" s="167" t="str">
        <f>IF($H$15="English","        EBIT bef. MF margin (% ROA)","        Marge RESOP av. FS (%PAO)")</f>
        <v xml:space="preserve">        EBIT bef. MF margin (% ROA)</v>
      </c>
      <c r="H33" s="167"/>
      <c r="I33" s="168">
        <f t="shared" ref="I33:P33" ca="1" si="4">IF(ISERROR(+I$32/I$25)=TRUE,0,+I$32/I$25)</f>
        <v>0</v>
      </c>
      <c r="J33" s="168">
        <f t="shared" ca="1" si="4"/>
        <v>0</v>
      </c>
      <c r="K33" s="168">
        <f t="shared" ca="1" si="4"/>
        <v>0</v>
      </c>
      <c r="L33" s="168">
        <f t="shared" ca="1" si="4"/>
        <v>0</v>
      </c>
      <c r="M33" s="168">
        <f t="shared" ca="1" si="4"/>
        <v>0</v>
      </c>
      <c r="N33" s="168">
        <f t="shared" ca="1" si="4"/>
        <v>0</v>
      </c>
      <c r="O33" s="168">
        <f t="shared" ca="1" si="4"/>
        <v>0</v>
      </c>
      <c r="P33" s="168">
        <f t="shared" ca="1" si="4"/>
        <v>0</v>
      </c>
      <c r="Q33" s="157"/>
      <c r="R33" s="169"/>
      <c r="S33" s="169"/>
      <c r="U33" s="171"/>
    </row>
    <row r="34" spans="1:21" ht="26" thickBot="1">
      <c r="A34" s="148" t="s">
        <v>43</v>
      </c>
      <c r="B34" s="117"/>
      <c r="C34" s="117"/>
      <c r="D34" s="117">
        <v>14</v>
      </c>
      <c r="G34" s="395" t="str">
        <f ca="1">_xll.DBRA(Server&amp;$A$21,$A34,$H$15)</f>
        <v>RECALC_0_114_</v>
      </c>
      <c r="H34" s="396"/>
      <c r="I34" s="149" t="str">
        <f ca="1">_xll.DBRW($H$8,$H$12,$H$14,$H$10,$H$13,$H$11,I$2,$H$9,$A34)</f>
        <v>RECALC_1_537_</v>
      </c>
      <c r="J34" s="150" t="str">
        <f ca="1">_xll.DBRW($H$8,$H$12,$H$14,$H$10,$H$13,$H$11,J$2,$H$9,$A34)</f>
        <v>RECALC_1_395_</v>
      </c>
      <c r="K34" s="150" t="str">
        <f ca="1">_xll.DBRW($H$8,$H$12,$H$14,$H$10,$H$13,$H$11,K$2,$H$9,$A34)</f>
        <v>RECALC_1_623_</v>
      </c>
      <c r="L34" s="150" t="str">
        <f ca="1">_xll.DBRW($H$8,$H$12,$H$14,$H$10,$H$13,$H$11,L$2,$H$9,$A34)</f>
        <v>RECALC_2_700_</v>
      </c>
      <c r="M34" s="150" t="str">
        <f ca="1">_xll.DBRW($H$8,$H$12,$H$14,$H$10,$H$13,$H$11,M$2,$H$9,$A34)</f>
        <v>RECALC_3_728_</v>
      </c>
      <c r="N34" s="150" t="str">
        <f ca="1">_xll.DBRW($H$8,$H$12,$H$14,$H$10,$H$13,$H$11,N$2,$H$9,$A34)</f>
        <v>RECALC_4_808_</v>
      </c>
      <c r="O34" s="150" t="str">
        <f ca="1">_xll.DBRW($H$8,$H$12,$H$14,$H$10,$H$13,$H$11,O$2,$H$9,$A34)</f>
        <v>RECALC_5_896_</v>
      </c>
      <c r="P34" s="151" t="str">
        <f ca="1">_xll.DBRW($H$8,$H$12,$H$14,$H$10,$H$13,$H$11,P$2,$H$9,$A34)</f>
        <v>RECALC_6_1024_</v>
      </c>
      <c r="Q34" s="152"/>
      <c r="R34" s="172" t="str">
        <f t="shared" ref="R34:R35" ca="1" si="5">IF(ISERROR((M34/J34)^(1/3)-1),"",(M34/J34)^(1/3)-1)</f>
        <v/>
      </c>
      <c r="S34" s="172" t="str">
        <f t="shared" ref="S34:S35" ca="1" si="6">IF(ISERROR((P34/J34)^(1/6)-1),"",(P34/J34)^(1/6)-1)</f>
        <v/>
      </c>
      <c r="T34" s="119"/>
    </row>
    <row r="35" spans="1:21" ht="26" thickBot="1">
      <c r="A35" s="148" t="s">
        <v>45</v>
      </c>
      <c r="B35" s="161"/>
      <c r="C35" s="117"/>
      <c r="D35" s="117">
        <v>15</v>
      </c>
      <c r="G35" s="410" t="str">
        <f ca="1">_xll.DBRA(Server&amp;$A$21,$A35,$H$15)</f>
        <v>RECALC_0_73_</v>
      </c>
      <c r="H35" s="410"/>
      <c r="I35" s="156" t="str">
        <f ca="1">_xll.DBRW($H$8,$H$12,$H$14,$H$10,$H$13,$H$11,I$2,$H$9,$A35)</f>
        <v>RECALC_1_506_</v>
      </c>
      <c r="J35" s="156" t="str">
        <f ca="1">_xll.DBRW($H$8,$H$12,$H$14,$H$10,$H$13,$H$11,J$2,$H$9,$A35)</f>
        <v>RECALC_1_363_</v>
      </c>
      <c r="K35" s="156" t="str">
        <f ca="1">_xll.DBRW($H$8,$H$12,$H$14,$H$10,$H$13,$H$11,K$2,$H$9,$A35)</f>
        <v>RECALC_1_596_</v>
      </c>
      <c r="L35" s="156" t="str">
        <f ca="1">_xll.DBRW($H$8,$H$12,$H$14,$H$10,$H$13,$H$11,L$2,$H$9,$A35)</f>
        <v>RECALC_2_706_</v>
      </c>
      <c r="M35" s="156" t="str">
        <f ca="1">_xll.DBRW($H$8,$H$12,$H$14,$H$10,$H$13,$H$11,M$2,$H$9,$A35)</f>
        <v>RECALC_3_753_</v>
      </c>
      <c r="N35" s="156" t="str">
        <f ca="1">_xll.DBRW($H$8,$H$12,$H$14,$H$10,$H$13,$H$11,N$2,$H$9,$A35)</f>
        <v>RECALC_4_836_</v>
      </c>
      <c r="O35" s="156" t="str">
        <f ca="1">_xll.DBRW($H$8,$H$12,$H$14,$H$10,$H$13,$H$11,O$2,$H$9,$A35)</f>
        <v>RECALC_5_922_</v>
      </c>
      <c r="P35" s="156" t="str">
        <f ca="1">_xll.DBRW($H$8,$H$12,$H$14,$H$10,$H$13,$H$11,P$2,$H$9,$A35)</f>
        <v>RECALC_6_1003_</v>
      </c>
      <c r="Q35" s="157">
        <f ca="1">SUM(I35:P35)-SUM(I32:P32)-SUM(I34:P34)</f>
        <v>0</v>
      </c>
      <c r="R35" s="158" t="str">
        <f t="shared" ca="1" si="5"/>
        <v/>
      </c>
      <c r="S35" s="158" t="str">
        <f t="shared" ca="1" si="6"/>
        <v/>
      </c>
      <c r="T35" s="119"/>
    </row>
    <row r="36" spans="1:21" s="170" customFormat="1" ht="25.7">
      <c r="A36" s="162" t="s">
        <v>269</v>
      </c>
      <c r="B36" s="163"/>
      <c r="C36" s="164"/>
      <c r="D36" s="117">
        <v>16</v>
      </c>
      <c r="E36" s="165"/>
      <c r="F36" s="166"/>
      <c r="G36" s="167" t="str">
        <f>IF(H15="English","        EBIT margin (% ROA)","        Marge RESOP (%PAO)")</f>
        <v xml:space="preserve">        EBIT margin (% ROA)</v>
      </c>
      <c r="H36" s="167"/>
      <c r="I36" s="168">
        <f t="shared" ref="I36:P36" ca="1" si="7">IF(ISERROR(+I$35/I$25)=TRUE,0,+I$35/I$25)</f>
        <v>0</v>
      </c>
      <c r="J36" s="168">
        <f t="shared" ca="1" si="7"/>
        <v>0</v>
      </c>
      <c r="K36" s="168">
        <f t="shared" ca="1" si="7"/>
        <v>0</v>
      </c>
      <c r="L36" s="168">
        <f t="shared" ca="1" si="7"/>
        <v>0</v>
      </c>
      <c r="M36" s="168">
        <f t="shared" ca="1" si="7"/>
        <v>0</v>
      </c>
      <c r="N36" s="168">
        <f t="shared" ca="1" si="7"/>
        <v>0</v>
      </c>
      <c r="O36" s="168">
        <f t="shared" ca="1" si="7"/>
        <v>0</v>
      </c>
      <c r="P36" s="168">
        <f t="shared" ca="1" si="7"/>
        <v>0</v>
      </c>
      <c r="Q36" s="152"/>
      <c r="R36" s="169"/>
      <c r="S36" s="169"/>
      <c r="U36" s="171"/>
    </row>
    <row r="37" spans="1:21" ht="25.7">
      <c r="A37" s="148" t="s">
        <v>276</v>
      </c>
      <c r="B37" s="161"/>
      <c r="C37" s="117"/>
      <c r="D37" s="117">
        <v>17</v>
      </c>
      <c r="G37" s="395" t="str">
        <f ca="1">_xll.DBRA(Server&amp;$A$21,$A37,$H$15)</f>
        <v>RECALC_0_56_</v>
      </c>
      <c r="H37" s="396"/>
      <c r="I37" s="149" t="str">
        <f ca="1">_xll.DBRW($H$8,$H$12,$H$14,$H$10,$H$13,$H$11,I$2,$H$9,$A37)</f>
        <v>RECALC_1_494_</v>
      </c>
      <c r="J37" s="150" t="str">
        <f ca="1">_xll.DBRW($H$8,$H$12,$H$14,$H$10,$H$13,$H$11,J$2,$H$9,$A37)</f>
        <v>RECALC_1_406_</v>
      </c>
      <c r="K37" s="150" t="str">
        <f ca="1">_xll.DBRW($H$8,$H$12,$H$14,$H$10,$H$13,$H$11,K$2,$H$9,$A37)</f>
        <v>RECALC_1_598_</v>
      </c>
      <c r="L37" s="150" t="str">
        <f ca="1">_xll.DBRW($H$8,$H$12,$H$14,$H$10,$H$13,$H$11,L$2,$H$9,$A37)</f>
        <v>RECALC_2_665_</v>
      </c>
      <c r="M37" s="150" t="str">
        <f ca="1">_xll.DBRW($H$8,$H$12,$H$14,$H$10,$H$13,$H$11,M$2,$H$9,$A37)</f>
        <v>RECALC_3_721_</v>
      </c>
      <c r="N37" s="150" t="str">
        <f ca="1">_xll.DBRW($H$8,$H$12,$H$14,$H$10,$H$13,$H$11,N$2,$H$9,$A37)</f>
        <v>RECALC_4_807_</v>
      </c>
      <c r="O37" s="150" t="str">
        <f ca="1">_xll.DBRW($H$8,$H$12,$H$14,$H$10,$H$13,$H$11,O$2,$H$9,$A37)</f>
        <v>RECALC_5_937_</v>
      </c>
      <c r="P37" s="151" t="str">
        <f ca="1">_xll.DBRW($H$8,$H$12,$H$14,$H$10,$H$13,$H$11,P$2,$H$9,$A37)</f>
        <v>RECALC_6_1000_</v>
      </c>
      <c r="Q37" s="139"/>
      <c r="R37" s="153" t="str">
        <f t="shared" ref="R37:R42" ca="1" si="8">IF(ISERROR((M37/J37)^(1/3)-1),"",(M37/J37)^(1/3)-1)</f>
        <v/>
      </c>
      <c r="S37" s="154" t="str">
        <f t="shared" ref="S37:S42" ca="1" si="9">IF(ISERROR((P37/J37)^(1/6)-1),"",(P37/J37)^(1/6)-1)</f>
        <v/>
      </c>
      <c r="T37" s="119"/>
    </row>
    <row r="38" spans="1:21" ht="26" thickBot="1">
      <c r="A38" s="148" t="s">
        <v>46</v>
      </c>
      <c r="B38" s="117"/>
      <c r="C38" s="117"/>
      <c r="D38" s="117">
        <v>18</v>
      </c>
      <c r="G38" s="395" t="str">
        <f ca="1">_xll.DBRA(Server&amp;$A$21,$A38,$H$15)</f>
        <v>RECALC_0_88_</v>
      </c>
      <c r="H38" s="396"/>
      <c r="I38" s="149" t="str">
        <f ca="1">_xll.DBRW($H$8,$H$12,$H$14,$H$10,$H$13,$H$11,I$2,$H$9,$A38)</f>
        <v>RECALC_1_507_</v>
      </c>
      <c r="J38" s="150" t="str">
        <f ca="1">_xll.DBRW($H$8,$H$12,$H$14,$H$10,$H$13,$H$11,J$2,$H$9,$A38)</f>
        <v>RECALC_1_401_</v>
      </c>
      <c r="K38" s="150" t="str">
        <f ca="1">_xll.DBRW($H$8,$H$12,$H$14,$H$10,$H$13,$H$11,K$2,$H$9,$A38)</f>
        <v>RECALC_1_597_</v>
      </c>
      <c r="L38" s="150" t="str">
        <f ca="1">_xll.DBRW($H$8,$H$12,$H$14,$H$10,$H$13,$H$11,L$2,$H$9,$A38)</f>
        <v>RECALC_2_704_</v>
      </c>
      <c r="M38" s="150" t="str">
        <f ca="1">_xll.DBRW($H$8,$H$12,$H$14,$H$10,$H$13,$H$11,M$2,$H$9,$A38)</f>
        <v>RECALC_3_722_</v>
      </c>
      <c r="N38" s="150" t="str">
        <f ca="1">_xll.DBRW($H$8,$H$12,$H$14,$H$10,$H$13,$H$11,N$2,$H$9,$A38)</f>
        <v>RECALC_4_824_</v>
      </c>
      <c r="O38" s="150" t="str">
        <f ca="1">_xll.DBRW($H$8,$H$12,$H$14,$H$10,$H$13,$H$11,O$2,$H$9,$A38)</f>
        <v>RECALC_5_915_</v>
      </c>
      <c r="P38" s="151" t="str">
        <f ca="1">_xll.DBRW($H$8,$H$12,$H$14,$H$10,$H$13,$H$11,P$2,$H$9,$A38)</f>
        <v>RECALC_6_1021_</v>
      </c>
      <c r="Q38" s="139"/>
      <c r="R38" s="153" t="str">
        <f t="shared" ca="1" si="8"/>
        <v/>
      </c>
      <c r="S38" s="154" t="str">
        <f t="shared" ca="1" si="9"/>
        <v/>
      </c>
      <c r="T38" s="119"/>
    </row>
    <row r="39" spans="1:21" ht="26" thickBot="1">
      <c r="A39" s="148" t="s">
        <v>47</v>
      </c>
      <c r="B39" s="161"/>
      <c r="C39" s="117"/>
      <c r="D39" s="117">
        <v>19</v>
      </c>
      <c r="G39" s="401" t="str">
        <f ca="1">_xll.DBRA(Server&amp;$A$21,$A39,$H$15)</f>
        <v>RECALC_0_113_</v>
      </c>
      <c r="H39" s="402"/>
      <c r="I39" s="156" t="str">
        <f ca="1">_xll.DBRW($H$8,$H$12,$H$14,$H$10,$H$13,$H$11,I$2,$H$9,$A39)</f>
        <v>RECALC_1_484_</v>
      </c>
      <c r="J39" s="156" t="str">
        <f ca="1">_xll.DBRW($H$8,$H$12,$H$14,$H$10,$H$13,$H$11,J$2,$H$9,$A39)</f>
        <v>RECALC_1_336_</v>
      </c>
      <c r="K39" s="156" t="str">
        <f ca="1">_xll.DBRW($H$8,$H$12,$H$14,$H$10,$H$13,$H$11,K$2,$H$9,$A39)</f>
        <v>RECALC_1_563_</v>
      </c>
      <c r="L39" s="156" t="str">
        <f ca="1">_xll.DBRW($H$8,$H$12,$H$14,$H$10,$H$13,$H$11,L$2,$H$9,$A39)</f>
        <v>RECALC_2_644_</v>
      </c>
      <c r="M39" s="156" t="str">
        <f ca="1">_xll.DBRW($H$8,$H$12,$H$14,$H$10,$H$13,$H$11,M$2,$H$9,$A39)</f>
        <v>RECALC_3_725_</v>
      </c>
      <c r="N39" s="156" t="str">
        <f ca="1">_xll.DBRW($H$8,$H$12,$H$14,$H$10,$H$13,$H$11,N$2,$H$9,$A39)</f>
        <v>RECALC_4_837_</v>
      </c>
      <c r="O39" s="156" t="str">
        <f ca="1">_xll.DBRW($H$8,$H$12,$H$14,$H$10,$H$13,$H$11,O$2,$H$9,$A39)</f>
        <v>RECALC_5_883_</v>
      </c>
      <c r="P39" s="156" t="str">
        <f ca="1">_xll.DBRW($H$8,$H$12,$H$14,$H$10,$H$13,$H$11,P$2,$H$9,$A39)</f>
        <v>RECALC_6_964_</v>
      </c>
      <c r="Q39" s="157">
        <f ca="1">SUM(I39:P39)-SUM(I35:P35)-SUM(I37:P38)</f>
        <v>0</v>
      </c>
      <c r="R39" s="173" t="str">
        <f t="shared" ca="1" si="8"/>
        <v/>
      </c>
      <c r="S39" s="173" t="str">
        <f t="shared" ca="1" si="9"/>
        <v/>
      </c>
      <c r="T39" s="119"/>
    </row>
    <row r="40" spans="1:21" ht="26" thickBot="1">
      <c r="A40" s="148" t="s">
        <v>48</v>
      </c>
      <c r="B40" s="174"/>
      <c r="C40" s="117"/>
      <c r="D40" s="117">
        <v>20</v>
      </c>
      <c r="G40" s="395" t="str">
        <f ca="1">_xll.DBRA(Server&amp;$A$21,$A40,$H$15)</f>
        <v>RECALC_0_58_</v>
      </c>
      <c r="H40" s="396"/>
      <c r="I40" s="149" t="str">
        <f ca="1">_xll.DBRW($H$8,$H$12,$H$14,$H$10,$H$13,$H$11,I$2,$H$9,$A40)</f>
        <v>RECALC_1_483_</v>
      </c>
      <c r="J40" s="150" t="str">
        <f ca="1">_xll.DBRW($H$8,$H$12,$H$14,$H$10,$H$13,$H$11,J$2,$H$9,$A40)</f>
        <v>RECALC_1_335_</v>
      </c>
      <c r="K40" s="150" t="str">
        <f ca="1">_xll.DBRW($H$8,$H$12,$H$14,$H$10,$H$13,$H$11,K$2,$H$9,$A40)</f>
        <v>RECALC_1_562_</v>
      </c>
      <c r="L40" s="150" t="str">
        <f ca="1">_xll.DBRW($H$8,$H$12,$H$14,$H$10,$H$13,$H$11,L$2,$H$9,$A40)</f>
        <v>RECALC_2_643_</v>
      </c>
      <c r="M40" s="150" t="str">
        <f ca="1">_xll.DBRW($H$8,$H$12,$H$14,$H$10,$H$13,$H$11,M$2,$H$9,$A40)</f>
        <v>RECALC_3_754_</v>
      </c>
      <c r="N40" s="150" t="str">
        <f ca="1">_xll.DBRW($H$8,$H$12,$H$14,$H$10,$H$13,$H$11,N$2,$H$9,$A40)</f>
        <v>RECALC_4_803_</v>
      </c>
      <c r="O40" s="150" t="str">
        <f ca="1">_xll.DBRW($H$8,$H$12,$H$14,$H$10,$H$13,$H$11,O$2,$H$9,$A40)</f>
        <v>RECALC_5_882_</v>
      </c>
      <c r="P40" s="151" t="str">
        <f ca="1">_xll.DBRW($H$8,$H$12,$H$14,$H$10,$H$13,$H$11,P$2,$H$9,$A40)</f>
        <v>RECALC_6_963_</v>
      </c>
      <c r="Q40" s="157"/>
      <c r="R40" s="153" t="str">
        <f t="shared" ca="1" si="8"/>
        <v/>
      </c>
      <c r="S40" s="154" t="str">
        <f t="shared" ca="1" si="9"/>
        <v/>
      </c>
      <c r="T40" s="119"/>
    </row>
    <row r="41" spans="1:21" ht="26" hidden="1" outlineLevel="1" thickBot="1">
      <c r="A41" s="148" t="s">
        <v>49</v>
      </c>
      <c r="B41" s="174"/>
      <c r="C41" s="117"/>
      <c r="D41" s="117">
        <v>21</v>
      </c>
      <c r="G41" s="395" t="str">
        <f ca="1">_xll.DBRA(Server&amp;$A$21,$A41,$H$15)</f>
        <v>RECALC_0_107_</v>
      </c>
      <c r="H41" s="396"/>
      <c r="I41" s="149" t="str">
        <f ca="1">_xll.DBRW($H$8,$H$12,$H$14,$H$10,$H$13,$H$11,I$2,$H$9,$A41)</f>
        <v>RECALC_1_512_</v>
      </c>
      <c r="J41" s="150" t="str">
        <f ca="1">_xll.DBRW($H$8,$H$12,$H$14,$H$10,$H$13,$H$11,J$2,$H$9,$A41)</f>
        <v>RECALC_1_375_</v>
      </c>
      <c r="K41" s="150" t="str">
        <f ca="1">_xll.DBRW($H$8,$H$12,$H$14,$H$10,$H$13,$H$11,K$2,$H$9,$A41)</f>
        <v>RECALC_1_632_</v>
      </c>
      <c r="L41" s="150" t="str">
        <f ca="1">_xll.DBRW($H$8,$H$12,$H$14,$H$10,$H$13,$H$11,L$2,$H$9,$A41)</f>
        <v>RECALC_2_701_</v>
      </c>
      <c r="M41" s="150" t="str">
        <f ca="1">_xll.DBRW($H$8,$H$12,$H$14,$H$10,$H$13,$H$11,M$2,$H$9,$A41)</f>
        <v>RECALC_3_760_</v>
      </c>
      <c r="N41" s="150" t="str">
        <f ca="1">_xll.DBRW($H$8,$H$12,$H$14,$H$10,$H$13,$H$11,N$2,$H$9,$A41)</f>
        <v>RECALC_4_845_</v>
      </c>
      <c r="O41" s="150" t="str">
        <f ca="1">_xll.DBRW($H$8,$H$12,$H$14,$H$10,$H$13,$H$11,O$2,$H$9,$A41)</f>
        <v>RECALC_5_927_</v>
      </c>
      <c r="P41" s="151" t="str">
        <f ca="1">_xll.DBRW($H$8,$H$12,$H$14,$H$10,$H$13,$H$11,P$2,$H$9,$A41)</f>
        <v>RECALC_6_1008_</v>
      </c>
      <c r="Q41" s="157"/>
      <c r="R41" s="153" t="str">
        <f t="shared" ca="1" si="8"/>
        <v/>
      </c>
      <c r="S41" s="154" t="str">
        <f t="shared" ca="1" si="9"/>
        <v/>
      </c>
      <c r="T41" s="119"/>
    </row>
    <row r="42" spans="1:21" ht="26" collapsed="1" thickBot="1">
      <c r="A42" s="148" t="s">
        <v>50</v>
      </c>
      <c r="B42" s="161"/>
      <c r="C42" s="117"/>
      <c r="D42" s="117">
        <v>22</v>
      </c>
      <c r="G42" s="401" t="str">
        <f ca="1">_xll.DBRA(Server&amp;$A$21,$A42,$H$15)</f>
        <v>RECALC_0_103_</v>
      </c>
      <c r="H42" s="402"/>
      <c r="I42" s="175" t="str">
        <f ca="1">_xll.DBRW($H$8,$H$12,$H$14,$H$10,$H$13,$H$11,I$2,$H$9,$A42)</f>
        <v>RECALC_1_482_</v>
      </c>
      <c r="J42" s="175" t="str">
        <f ca="1">_xll.DBRW($H$8,$H$12,$H$14,$H$10,$H$13,$H$11,J$2,$H$9,$A42)</f>
        <v>RECALC_1_334_</v>
      </c>
      <c r="K42" s="175" t="str">
        <f ca="1">_xll.DBRW($H$8,$H$12,$H$14,$H$10,$H$13,$H$11,K$2,$H$9,$A42)</f>
        <v>RECALC_1_561_</v>
      </c>
      <c r="L42" s="175" t="str">
        <f ca="1">_xll.DBRW($H$8,$H$12,$H$14,$H$10,$H$13,$H$11,L$2,$H$9,$A42)</f>
        <v>RECALC_2_641_</v>
      </c>
      <c r="M42" s="175" t="str">
        <f ca="1">_xll.DBRW($H$8,$H$12,$H$14,$H$10,$H$13,$H$11,M$2,$H$9,$A42)</f>
        <v>RECALC_3_723_</v>
      </c>
      <c r="N42" s="175" t="str">
        <f ca="1">_xll.DBRW($H$8,$H$12,$H$14,$H$10,$H$13,$H$11,N$2,$H$9,$A42)</f>
        <v>RECALC_4_801_</v>
      </c>
      <c r="O42" s="175" t="str">
        <f ca="1">_xll.DBRW($H$8,$H$12,$H$14,$H$10,$H$13,$H$11,O$2,$H$9,$A42)</f>
        <v>RECALC_5_881_</v>
      </c>
      <c r="P42" s="175" t="str">
        <f ca="1">_xll.DBRW($H$8,$H$12,$H$14,$H$10,$H$13,$H$11,P$2,$H$9,$A42)</f>
        <v>RECALC_6_962_</v>
      </c>
      <c r="Q42" s="157">
        <f ca="1">SUM(I42:P42)-SUM(I39:P41)</f>
        <v>0</v>
      </c>
      <c r="R42" s="173" t="str">
        <f t="shared" ca="1" si="8"/>
        <v/>
      </c>
      <c r="S42" s="173" t="str">
        <f t="shared" ca="1" si="9"/>
        <v/>
      </c>
      <c r="T42" s="119"/>
    </row>
    <row r="43" spans="1:21" ht="26" thickBot="1">
      <c r="A43" s="148" t="s">
        <v>51</v>
      </c>
      <c r="B43" s="117"/>
      <c r="C43" s="117"/>
      <c r="D43" s="117">
        <v>23</v>
      </c>
      <c r="G43" s="395" t="str">
        <f ca="1">_xll.DBRA(Server&amp;$A$21,$A43,$H$15)</f>
        <v>RECALC_0_120_</v>
      </c>
      <c r="H43" s="396"/>
      <c r="I43" s="149" t="str">
        <f ca="1">_xll.DBRW($H$8,$H$12,$H$14,$H$10,$H$13,$H$11,I$2,$H$9,$A43)</f>
        <v>RECALC_1_556_</v>
      </c>
      <c r="J43" s="150" t="str">
        <f ca="1">_xll.DBRW($H$8,$H$12,$H$14,$H$10,$H$13,$H$11,J$2,$H$9,$A43)</f>
        <v>RECALC_1_408_</v>
      </c>
      <c r="K43" s="150" t="str">
        <f ca="1">_xll.DBRW($H$8,$H$12,$H$14,$H$10,$H$13,$H$11,K$2,$H$9,$A43)</f>
        <v>RECALC_1_635_</v>
      </c>
      <c r="L43" s="150" t="str">
        <f ca="1">_xll.DBRW($H$8,$H$12,$H$14,$H$10,$H$13,$H$11,L$2,$H$9,$A43)</f>
        <v>RECALC_2_640_</v>
      </c>
      <c r="M43" s="150" t="str">
        <f ca="1">_xll.DBRW($H$8,$H$12,$H$14,$H$10,$H$13,$H$11,M$2,$H$9,$A43)</f>
        <v>RECALC_3_720_</v>
      </c>
      <c r="N43" s="150" t="str">
        <f ca="1">_xll.DBRW($H$8,$H$12,$H$14,$H$10,$H$13,$H$11,N$2,$H$9,$A43)</f>
        <v>RECALC_4_800_</v>
      </c>
      <c r="O43" s="150" t="str">
        <f ca="1">_xll.DBRW($H$8,$H$12,$H$14,$H$10,$H$13,$H$11,O$2,$H$9,$A43)</f>
        <v>RECALC_5_880_</v>
      </c>
      <c r="P43" s="151" t="str">
        <f ca="1">_xll.DBRW($H$8,$H$12,$H$14,$H$10,$H$13,$H$11,P$2,$H$9,$A43)</f>
        <v>RECALC_6_961_</v>
      </c>
      <c r="Q43" s="157"/>
      <c r="R43" s="153" t="str">
        <f ca="1">IF(ISERROR((M43/J43)^(1/3)-1),"",(M43/J43)^(1/3)-1)</f>
        <v/>
      </c>
      <c r="S43" s="154" t="str">
        <f ca="1">IF(ISERROR((P43/J43)^(1/6)-1),"",(P43/J43)^(1/6)-1)</f>
        <v/>
      </c>
      <c r="T43" s="119"/>
    </row>
    <row r="44" spans="1:21" ht="26" thickBot="1">
      <c r="A44" s="148" t="s">
        <v>52</v>
      </c>
      <c r="B44" s="161"/>
      <c r="C44" s="117"/>
      <c r="D44" s="117">
        <v>24</v>
      </c>
      <c r="G44" s="401" t="str">
        <f ca="1">_xll.DBRA(Server&amp;$A$21,$A44,$H$15)</f>
        <v>RECALC_0_51_</v>
      </c>
      <c r="H44" s="402"/>
      <c r="I44" s="175" t="str">
        <f ca="1">_xll.DBRW($H$8,$H$12,$H$14,$H$10,$H$13,$H$11,I$2,$H$9,$A44)</f>
        <v>RECALC_1_481_</v>
      </c>
      <c r="J44" s="175" t="str">
        <f ca="1">_xll.DBRW($H$8,$H$12,$H$14,$H$10,$H$13,$H$11,J$2,$H$9,$A44)</f>
        <v>RECALC_1_333_</v>
      </c>
      <c r="K44" s="175" t="str">
        <f ca="1">_xll.DBRW($H$8,$H$12,$H$14,$H$10,$H$13,$H$11,K$2,$H$9,$A44)</f>
        <v>RECALC_1_560_</v>
      </c>
      <c r="L44" s="175" t="str">
        <f ca="1">_xll.DBRW($H$8,$H$12,$H$14,$H$10,$H$13,$H$11,L$2,$H$9,$A44)</f>
        <v>RECALC_2_642_</v>
      </c>
      <c r="M44" s="175" t="str">
        <f ca="1">_xll.DBRW($H$8,$H$12,$H$14,$H$10,$H$13,$H$11,M$2,$H$9,$A44)</f>
        <v>RECALC_3_724_</v>
      </c>
      <c r="N44" s="175" t="str">
        <f ca="1">_xll.DBRW($H$8,$H$12,$H$14,$H$10,$H$13,$H$11,N$2,$H$9,$A44)</f>
        <v>RECALC_4_802_</v>
      </c>
      <c r="O44" s="175" t="str">
        <f ca="1">_xll.DBRW($H$8,$H$12,$H$14,$H$10,$H$13,$H$11,O$2,$H$9,$A44)</f>
        <v>RECALC_5_955_</v>
      </c>
      <c r="P44" s="175" t="str">
        <f ca="1">_xll.DBRW($H$8,$H$12,$H$14,$H$10,$H$13,$H$11,P$2,$H$9,$A44)</f>
        <v>RECALC_6_960_</v>
      </c>
      <c r="Q44" s="157">
        <f ca="1">SUM(I44:P44)-SUM(I42:P43)</f>
        <v>0</v>
      </c>
      <c r="R44" s="173" t="str">
        <f ca="1">IF(ISERROR((M44/J44)^(1/3)-1),"",(M44/J44)^(1/3)-1)</f>
        <v/>
      </c>
      <c r="S44" s="173" t="str">
        <f ca="1">IF(ISERROR((P44/J44)^(1/6)-1),"",(P44/J44)^(1/6)-1)</f>
        <v/>
      </c>
      <c r="T44" s="119"/>
    </row>
    <row r="45" spans="1:21" s="170" customFormat="1" ht="25.7">
      <c r="A45" s="162" t="s">
        <v>269</v>
      </c>
      <c r="B45" s="163"/>
      <c r="C45" s="164"/>
      <c r="D45" s="117">
        <v>25</v>
      </c>
      <c r="E45" s="165"/>
      <c r="F45" s="166"/>
      <c r="G45" s="167" t="str">
        <f>IF(H15="English","        Net profit GS margin (% ROA)","        Marge RNPG (%PAO)")</f>
        <v xml:space="preserve">        Net profit GS margin (% ROA)</v>
      </c>
      <c r="H45" s="167"/>
      <c r="I45" s="168">
        <f t="shared" ref="I45:P45" ca="1" si="10">IF(ISERROR(+I$44/I$25)=TRUE,0,+I$44/I$25)</f>
        <v>0</v>
      </c>
      <c r="J45" s="168">
        <f t="shared" ca="1" si="10"/>
        <v>0</v>
      </c>
      <c r="K45" s="168">
        <f t="shared" ca="1" si="10"/>
        <v>0</v>
      </c>
      <c r="L45" s="168">
        <f t="shared" ca="1" si="10"/>
        <v>0</v>
      </c>
      <c r="M45" s="168">
        <f t="shared" ca="1" si="10"/>
        <v>0</v>
      </c>
      <c r="N45" s="168">
        <f t="shared" ca="1" si="10"/>
        <v>0</v>
      </c>
      <c r="O45" s="168">
        <f t="shared" ca="1" si="10"/>
        <v>0</v>
      </c>
      <c r="P45" s="168">
        <f t="shared" ca="1" si="10"/>
        <v>0</v>
      </c>
      <c r="Q45" s="157"/>
      <c r="R45" s="169"/>
      <c r="S45" s="169"/>
      <c r="U45" s="171"/>
    </row>
    <row r="46" spans="1:21" ht="25.7">
      <c r="A46" s="117"/>
      <c r="B46" s="117"/>
      <c r="C46" s="117"/>
      <c r="D46" s="117">
        <v>26</v>
      </c>
      <c r="G46" s="176"/>
      <c r="H46" s="177" t="s">
        <v>53</v>
      </c>
      <c r="I46" s="178"/>
      <c r="J46" s="178"/>
      <c r="K46" s="178"/>
      <c r="L46" s="178"/>
      <c r="M46" s="178"/>
      <c r="N46" s="178"/>
      <c r="O46" s="178"/>
      <c r="P46" s="178"/>
      <c r="Q46" s="157"/>
      <c r="T46" s="119"/>
    </row>
    <row r="47" spans="1:21" s="141" customFormat="1" ht="25.7">
      <c r="A47" s="135"/>
      <c r="B47" s="135"/>
      <c r="C47" s="135"/>
      <c r="D47" s="135">
        <v>27</v>
      </c>
      <c r="E47" s="136"/>
      <c r="F47" s="137"/>
      <c r="G47" s="392" t="e">
        <f>_xll.DBRA(Server&amp;#REF!,#REF!,$H$15)</f>
        <v>#VALUE!</v>
      </c>
      <c r="H47" s="392"/>
      <c r="I47" s="138" t="str">
        <f ca="1">I$21</f>
        <v>RECALC_1_559_ RECALC_0_414_</v>
      </c>
      <c r="J47" s="138" t="str">
        <f t="shared" ref="J47:P47" ca="1" si="11">J$21</f>
        <v>RECALC_1_411_ LC_0</v>
      </c>
      <c r="K47" s="138" t="str">
        <f t="shared" ca="1" si="11"/>
        <v>RECALC_1_638_ RECALC_0_415_</v>
      </c>
      <c r="L47" s="138" t="str">
        <f t="shared" ca="1" si="11"/>
        <v>RECALC_2_718_ RECALC_1_416_</v>
      </c>
      <c r="M47" s="138" t="str">
        <f t="shared" ca="1" si="11"/>
        <v>RECALC_3_798_ RECALC_2_417_</v>
      </c>
      <c r="N47" s="138" t="str">
        <f t="shared" ca="1" si="11"/>
        <v>RECALC_4_878_ RECALC_3_418_</v>
      </c>
      <c r="O47" s="138" t="str">
        <f t="shared" ca="1" si="11"/>
        <v>RECALC_5_958_ RECALC_4_419_</v>
      </c>
      <c r="P47" s="138" t="str">
        <f t="shared" ca="1" si="11"/>
        <v>RECALC_6_1039_ RECALC_5_420_</v>
      </c>
      <c r="Q47" s="157"/>
      <c r="R47" s="140" t="e">
        <f ca="1">_xll.DBRA(Server&amp;#REF!,#REF!,$H$15)&amp;" "&amp;MID($H$1,7,2)&amp;"-"&amp;MID($M$2,10,2)</f>
        <v>#VALUE!</v>
      </c>
      <c r="S47" s="140" t="e">
        <f ca="1">_xll.DBRA(Server&amp;#REF!,#REF!,$H$15)&amp;" "&amp;MID($H$1,7,2)&amp;"-"&amp;MID($P$2,10,2)</f>
        <v>#VALUE!</v>
      </c>
      <c r="U47" s="142"/>
    </row>
    <row r="48" spans="1:21" ht="26" thickBot="1">
      <c r="A48" s="117"/>
      <c r="B48" s="117"/>
      <c r="C48" s="117"/>
      <c r="D48" s="117">
        <v>28</v>
      </c>
      <c r="G48" s="144"/>
      <c r="H48" s="145"/>
      <c r="I48" s="146"/>
      <c r="J48" s="146"/>
      <c r="K48" s="146"/>
      <c r="L48" s="146"/>
      <c r="M48" s="146"/>
      <c r="N48" s="146"/>
      <c r="O48" s="146"/>
      <c r="P48" s="146"/>
      <c r="Q48" s="157"/>
      <c r="R48" s="147"/>
      <c r="S48" s="147"/>
      <c r="T48" s="119"/>
    </row>
    <row r="49" spans="1:20" ht="26" thickBot="1">
      <c r="A49" s="148" t="s">
        <v>45</v>
      </c>
      <c r="B49" s="161"/>
      <c r="C49" s="117"/>
      <c r="D49" s="117">
        <v>29</v>
      </c>
      <c r="G49" s="403" t="str">
        <f ca="1">_xll.DBRA(Server&amp;$A$21,$A49,$H$15)</f>
        <v>RECALC_0_73_</v>
      </c>
      <c r="H49" s="403"/>
      <c r="I49" s="179" t="str">
        <f ca="1">_xll.DBRW($H$8,$H$12,$H$14,$H$10,$H$13,$H$11,I$2,$H$9,$A49)</f>
        <v>RECALC_1_506_</v>
      </c>
      <c r="J49" s="179" t="str">
        <f ca="1">_xll.DBRW($H$8,$H$12,$H$14,$H$10,$H$13,$H$11,J$2,$H$9,$A49)</f>
        <v>RECALC_1_363_</v>
      </c>
      <c r="K49" s="179" t="str">
        <f ca="1">_xll.DBRW($H$8,$H$12,$H$14,$H$10,$H$13,$H$11,K$2,$H$9,$A49)</f>
        <v>RECALC_1_596_</v>
      </c>
      <c r="L49" s="179" t="str">
        <f ca="1">_xll.DBRW($H$8,$H$12,$H$14,$H$10,$H$13,$H$11,L$2,$H$9,$A49)</f>
        <v>RECALC_2_706_</v>
      </c>
      <c r="M49" s="179" t="str">
        <f ca="1">_xll.DBRW($H$8,$H$12,$H$14,$H$10,$H$13,$H$11,M$2,$H$9,$A49)</f>
        <v>RECALC_3_753_</v>
      </c>
      <c r="N49" s="179" t="str">
        <f ca="1">_xll.DBRW($H$8,$H$12,$H$14,$H$10,$H$13,$H$11,N$2,$H$9,$A49)</f>
        <v>RECALC_4_836_</v>
      </c>
      <c r="O49" s="179" t="str">
        <f ca="1">_xll.DBRW($H$8,$H$12,$H$14,$H$10,$H$13,$H$11,O$2,$H$9,$A49)</f>
        <v>RECALC_5_922_</v>
      </c>
      <c r="P49" s="179" t="str">
        <f ca="1">_xll.DBRW($H$8,$H$12,$H$14,$H$10,$H$13,$H$11,P$2,$H$9,$A49)</f>
        <v>RECALC_6_1003_</v>
      </c>
      <c r="Q49" s="157">
        <f ca="1">SUM(I49:P49)-SUM(I35:P35)</f>
        <v>0</v>
      </c>
      <c r="R49" s="180" t="str">
        <f t="shared" ref="R49:R59" ca="1" si="12">IF(ISERROR((M49/J49)^(1/3)-1),"",(M49/J49)^(1/3)-1)</f>
        <v/>
      </c>
      <c r="S49" s="180" t="str">
        <f t="shared" ref="S49:S59" ca="1" si="13">IF(ISERROR((P49/J49)^(1/6)-1),"",(P49/J49)^(1/6)-1)</f>
        <v/>
      </c>
      <c r="T49" s="119"/>
    </row>
    <row r="50" spans="1:20" ht="25.7">
      <c r="A50" s="148" t="s">
        <v>271</v>
      </c>
      <c r="B50" s="117" t="s">
        <v>54</v>
      </c>
      <c r="C50" s="117"/>
      <c r="D50" s="117">
        <v>30</v>
      </c>
      <c r="G50" s="404" t="str">
        <f ca="1">_xll.DBRA(Server&amp;$A$21,$A50,$H$15)</f>
        <v>RECALC_0_62_</v>
      </c>
      <c r="H50" s="404"/>
      <c r="I50" s="181" t="e">
        <f ca="1">_xll.DBRW($H$8,$H$12,$H$14,$H$10,$H$13,$H$11,I$2,$H$9,$B50)-_xll.DBRW($H$8,$H$12,$H$14,$H$10,$H$13,$H$11,I$2,$H$9,$A50)</f>
        <v>#VALUE!</v>
      </c>
      <c r="J50" s="181" t="e">
        <f ca="1">_xll.DBRW($H$8,$H$12,$H$14,$H$10,$H$13,$H$11,J$2,$H$9,$B50)-_xll.DBRW($H$8,$H$12,$H$14,$H$10,$H$13,$H$11,J$2,$H$9,$A50)</f>
        <v>#VALUE!</v>
      </c>
      <c r="K50" s="181" t="e">
        <f ca="1">_xll.DBRW($H$8,$H$12,$H$14,$H$10,$H$13,$H$11,K$2,$H$9,$B50)-_xll.DBRW($H$8,$H$12,$H$14,$H$10,$H$13,$H$11,K$2,$H$9,$A50)</f>
        <v>#VALUE!</v>
      </c>
      <c r="L50" s="181" t="e">
        <f ca="1">_xll.DBRW($H$8,$H$12,$H$14,$H$10,$H$13,$H$11,L$2,$H$9,$B50)-_xll.DBRW($H$8,$H$12,$H$14,$H$10,$H$13,$H$11,L$2,$H$9,$A50)</f>
        <v>#VALUE!</v>
      </c>
      <c r="M50" s="181" t="e">
        <f ca="1">_xll.DBRW($H$8,$H$12,$H$14,$H$10,$H$13,$H$11,M$2,$H$9,$B50)-_xll.DBRW($H$8,$H$12,$H$14,$H$10,$H$13,$H$11,M$2,$H$9,$A50)</f>
        <v>#VALUE!</v>
      </c>
      <c r="N50" s="181" t="e">
        <f ca="1">_xll.DBRW($H$8,$H$12,$H$14,$H$10,$H$13,$H$11,N$2,$H$9,$B50)-_xll.DBRW($H$8,$H$12,$H$14,$H$10,$H$13,$H$11,N$2,$H$9,$A50)</f>
        <v>#VALUE!</v>
      </c>
      <c r="O50" s="181" t="e">
        <f ca="1">_xll.DBRW($H$8,$H$12,$H$14,$H$10,$H$13,$H$11,O$2,$H$9,$B50)-_xll.DBRW($H$8,$H$12,$H$14,$H$10,$H$13,$H$11,O$2,$H$9,$A50)</f>
        <v>#VALUE!</v>
      </c>
      <c r="P50" s="181" t="e">
        <f ca="1">_xll.DBRW($H$8,$H$12,$H$14,$H$10,$H$13,$H$11,P$2,$H$9,$B50)-_xll.DBRW($H$8,$H$12,$H$14,$H$10,$H$13,$H$11,P$2,$H$9,$A50)</f>
        <v>#VALUE!</v>
      </c>
      <c r="Q50" s="157"/>
      <c r="R50" s="182" t="str">
        <f t="shared" ca="1" si="12"/>
        <v/>
      </c>
      <c r="S50" s="183" t="str">
        <f t="shared" ca="1" si="13"/>
        <v/>
      </c>
      <c r="T50" s="119"/>
    </row>
    <row r="51" spans="1:20" ht="25.7">
      <c r="A51" s="148" t="s">
        <v>272</v>
      </c>
      <c r="B51" s="117" t="s">
        <v>55</v>
      </c>
      <c r="C51" s="117"/>
      <c r="D51" s="117">
        <v>31</v>
      </c>
      <c r="G51" s="395" t="str">
        <f ca="1">_xll.DBRA(Server&amp;$A$21,$A51,$H$15)</f>
        <v>RECALC_0_57_</v>
      </c>
      <c r="H51" s="396"/>
      <c r="I51" s="149" t="e">
        <f ca="1">_xll.DBRW($H$8,$H$12,$H$14,$H$10,$H$13,$H$11,I$2,$H$9,$B51)-_xll.DBRW($H$8,$H$12,$H$14,$H$10,$H$13,$H$11,I$2,$H$9,$A51)</f>
        <v>#VALUE!</v>
      </c>
      <c r="J51" s="149" t="e">
        <f ca="1">_xll.DBRW($H$8,$H$12,$H$14,$H$10,$H$13,$H$11,J$2,$H$9,$B51)-_xll.DBRW($H$8,$H$12,$H$14,$H$10,$H$13,$H$11,J$2,$H$9,$A51)</f>
        <v>#VALUE!</v>
      </c>
      <c r="K51" s="149" t="e">
        <f ca="1">_xll.DBRW($H$8,$H$12,$H$14,$H$10,$H$13,$H$11,K$2,$H$9,$B51)-_xll.DBRW($H$8,$H$12,$H$14,$H$10,$H$13,$H$11,K$2,$H$9,$A51)</f>
        <v>#VALUE!</v>
      </c>
      <c r="L51" s="149" t="e">
        <f ca="1">_xll.DBRW($H$8,$H$12,$H$14,$H$10,$H$13,$H$11,L$2,$H$9,$B51)-_xll.DBRW($H$8,$H$12,$H$14,$H$10,$H$13,$H$11,L$2,$H$9,$A51)</f>
        <v>#VALUE!</v>
      </c>
      <c r="M51" s="149" t="e">
        <f ca="1">_xll.DBRW($H$8,$H$12,$H$14,$H$10,$H$13,$H$11,M$2,$H$9,$B51)-_xll.DBRW($H$8,$H$12,$H$14,$H$10,$H$13,$H$11,M$2,$H$9,$A51)</f>
        <v>#VALUE!</v>
      </c>
      <c r="N51" s="149" t="e">
        <f ca="1">_xll.DBRW($H$8,$H$12,$H$14,$H$10,$H$13,$H$11,N$2,$H$9,$B51)-_xll.DBRW($H$8,$H$12,$H$14,$H$10,$H$13,$H$11,N$2,$H$9,$A51)</f>
        <v>#VALUE!</v>
      </c>
      <c r="O51" s="149" t="e">
        <f ca="1">_xll.DBRW($H$8,$H$12,$H$14,$H$10,$H$13,$H$11,O$2,$H$9,$B51)-_xll.DBRW($H$8,$H$12,$H$14,$H$10,$H$13,$H$11,O$2,$H$9,$A51)</f>
        <v>#VALUE!</v>
      </c>
      <c r="P51" s="149" t="e">
        <f ca="1">_xll.DBRW($H$8,$H$12,$H$14,$H$10,$H$13,$H$11,P$2,$H$9,$B51)-_xll.DBRW($H$8,$H$12,$H$14,$H$10,$H$13,$H$11,P$2,$H$9,$A51)</f>
        <v>#VALUE!</v>
      </c>
      <c r="Q51" s="157"/>
      <c r="R51" s="153" t="str">
        <f t="shared" ca="1" si="12"/>
        <v/>
      </c>
      <c r="S51" s="154" t="str">
        <f t="shared" ca="1" si="13"/>
        <v/>
      </c>
      <c r="T51" s="119"/>
    </row>
    <row r="52" spans="1:20" ht="25.7">
      <c r="A52" s="148" t="s">
        <v>273</v>
      </c>
      <c r="B52" s="159" t="s">
        <v>269</v>
      </c>
      <c r="C52" s="117"/>
      <c r="D52" s="117">
        <v>32</v>
      </c>
      <c r="G52" s="395" t="str">
        <f ca="1">_xll.DBRA(Server&amp;$A$21,$A52,$H$15)</f>
        <v>RECALC_0_63_</v>
      </c>
      <c r="H52" s="396"/>
      <c r="I52" s="149" t="e">
        <f ca="1">I54-I49-I50-I51-I53</f>
        <v>#VALUE!</v>
      </c>
      <c r="J52" s="149" t="e">
        <f t="shared" ref="J52:P52" ca="1" si="14">J54-J49-J50-J51-J53</f>
        <v>#VALUE!</v>
      </c>
      <c r="K52" s="149" t="e">
        <f t="shared" ca="1" si="14"/>
        <v>#VALUE!</v>
      </c>
      <c r="L52" s="149" t="e">
        <f t="shared" ca="1" si="14"/>
        <v>#VALUE!</v>
      </c>
      <c r="M52" s="149" t="e">
        <f t="shared" ca="1" si="14"/>
        <v>#VALUE!</v>
      </c>
      <c r="N52" s="149" t="e">
        <f t="shared" ca="1" si="14"/>
        <v>#VALUE!</v>
      </c>
      <c r="O52" s="149" t="e">
        <f t="shared" ca="1" si="14"/>
        <v>#VALUE!</v>
      </c>
      <c r="P52" s="149" t="e">
        <f t="shared" ca="1" si="14"/>
        <v>#VALUE!</v>
      </c>
      <c r="Q52" s="157"/>
      <c r="R52" s="153" t="str">
        <f t="shared" ca="1" si="12"/>
        <v/>
      </c>
      <c r="S52" s="154" t="str">
        <f t="shared" ca="1" si="13"/>
        <v/>
      </c>
      <c r="T52" s="119"/>
    </row>
    <row r="53" spans="1:20" ht="26" thickBot="1">
      <c r="A53" s="148" t="s">
        <v>274</v>
      </c>
      <c r="B53" s="161" t="s">
        <v>44</v>
      </c>
      <c r="C53" s="117"/>
      <c r="D53" s="117">
        <v>33</v>
      </c>
      <c r="G53" s="395" t="str">
        <f ca="1">_xll.DBRA(Server&amp;$A$21,$A53,$H$15)</f>
        <v>RECALC_0_59_</v>
      </c>
      <c r="H53" s="396"/>
      <c r="I53" s="149" t="e">
        <f ca="1">-_xll.DBRW($H$8,$H$12,$H$14,$H$10,$H$13,$H$11,I$2,$H$9,$B53)-_xll.DBRW($H$8,$H$12,$H$14,$H$10,$H$13,$H$11,I$2,$H$9,$A53)</f>
        <v>#VALUE!</v>
      </c>
      <c r="J53" s="149" t="e">
        <f ca="1">-_xll.DBRW($H$8,$H$12,$H$14,$H$10,$H$13,$H$11,J$2,$H$9,$B53)-_xll.DBRW($H$8,$H$12,$H$14,$H$10,$H$13,$H$11,J$2,$H$9,$A53)</f>
        <v>#VALUE!</v>
      </c>
      <c r="K53" s="149" t="e">
        <f ca="1">-_xll.DBRW($H$8,$H$12,$H$14,$H$10,$H$13,$H$11,K$2,$H$9,$B53)-_xll.DBRW($H$8,$H$12,$H$14,$H$10,$H$13,$H$11,K$2,$H$9,$A53)</f>
        <v>#VALUE!</v>
      </c>
      <c r="L53" s="149" t="e">
        <f ca="1">-_xll.DBRW($H$8,$H$12,$H$14,$H$10,$H$13,$H$11,L$2,$H$9,$B53)-_xll.DBRW($H$8,$H$12,$H$14,$H$10,$H$13,$H$11,L$2,$H$9,$A53)</f>
        <v>#VALUE!</v>
      </c>
      <c r="M53" s="149" t="e">
        <f ca="1">-_xll.DBRW($H$8,$H$12,$H$14,$H$10,$H$13,$H$11,M$2,$H$9,$B53)-_xll.DBRW($H$8,$H$12,$H$14,$H$10,$H$13,$H$11,M$2,$H$9,$A53)</f>
        <v>#VALUE!</v>
      </c>
      <c r="N53" s="149" t="e">
        <f ca="1">-_xll.DBRW($H$8,$H$12,$H$14,$H$10,$H$13,$H$11,N$2,$H$9,$B53)-_xll.DBRW($H$8,$H$12,$H$14,$H$10,$H$13,$H$11,N$2,$H$9,$A53)</f>
        <v>#VALUE!</v>
      </c>
      <c r="O53" s="149" t="e">
        <f ca="1">-_xll.DBRW($H$8,$H$12,$H$14,$H$10,$H$13,$H$11,O$2,$H$9,$B53)-_xll.DBRW($H$8,$H$12,$H$14,$H$10,$H$13,$H$11,O$2,$H$9,$A53)</f>
        <v>#VALUE!</v>
      </c>
      <c r="P53" s="149" t="e">
        <f ca="1">-_xll.DBRW($H$8,$H$12,$H$14,$H$10,$H$13,$H$11,P$2,$H$9,$B53)-_xll.DBRW($H$8,$H$12,$H$14,$H$10,$H$13,$H$11,P$2,$H$9,$A53)</f>
        <v>#VALUE!</v>
      </c>
      <c r="Q53" s="157"/>
      <c r="R53" s="153" t="str">
        <f t="shared" ca="1" si="12"/>
        <v/>
      </c>
      <c r="S53" s="154" t="str">
        <f t="shared" ca="1" si="13"/>
        <v/>
      </c>
      <c r="T53" s="119"/>
    </row>
    <row r="54" spans="1:20" ht="26" thickBot="1">
      <c r="A54" s="148" t="s">
        <v>56</v>
      </c>
      <c r="B54" s="161"/>
      <c r="C54" s="117"/>
      <c r="D54" s="117">
        <v>34</v>
      </c>
      <c r="G54" s="394" t="str">
        <f ca="1">_xll.DBRA(Server&amp;$A$21,$A54,$H$15)</f>
        <v>RECALC_0_99_</v>
      </c>
      <c r="H54" s="394"/>
      <c r="I54" s="175" t="str">
        <f ca="1">_xll.DBRW($H$8,$H$12,$H$14,$H$10,$H$13,$H$11,I$2,$H$9,$A54)</f>
        <v>RECALC_1_531_</v>
      </c>
      <c r="J54" s="175" t="str">
        <f ca="1">_xll.DBRW($H$8,$H$12,$H$14,$H$10,$H$13,$H$11,J$2,$H$9,$A54)</f>
        <v>RECALC_1_392_</v>
      </c>
      <c r="K54" s="175" t="str">
        <f ca="1">_xll.DBRW($H$8,$H$12,$H$14,$H$10,$H$13,$H$11,K$2,$H$9,$A54)</f>
        <v>RECALC_1_620_</v>
      </c>
      <c r="L54" s="175" t="str">
        <f ca="1">_xll.DBRW($H$8,$H$12,$H$14,$H$10,$H$13,$H$11,L$2,$H$9,$A54)</f>
        <v>RECALC_2_695_</v>
      </c>
      <c r="M54" s="175" t="str">
        <f ca="1">_xll.DBRW($H$8,$H$12,$H$14,$H$10,$H$13,$H$11,M$2,$H$9,$A54)</f>
        <v>RECALC_3_784_</v>
      </c>
      <c r="N54" s="175" t="str">
        <f ca="1">_xll.DBRW($H$8,$H$12,$H$14,$H$10,$H$13,$H$11,N$2,$H$9,$A54)</f>
        <v>RECALC_4_869_</v>
      </c>
      <c r="O54" s="175" t="str">
        <f ca="1">_xll.DBRW($H$8,$H$12,$H$14,$H$10,$H$13,$H$11,O$2,$H$9,$A54)</f>
        <v>RECALC_5_892_</v>
      </c>
      <c r="P54" s="175" t="str">
        <f ca="1">_xll.DBRW($H$8,$H$12,$H$14,$H$10,$H$13,$H$11,P$2,$H$9,$A54)</f>
        <v>RECALC_6_977_</v>
      </c>
      <c r="Q54" s="157" t="e">
        <f ca="1">SUM(I54:P54)-SUM(I49:P53)</f>
        <v>#VALUE!</v>
      </c>
      <c r="R54" s="173" t="str">
        <f t="shared" ca="1" si="12"/>
        <v/>
      </c>
      <c r="S54" s="173" t="str">
        <f t="shared" ca="1" si="13"/>
        <v/>
      </c>
      <c r="T54" s="119"/>
    </row>
    <row r="55" spans="1:20" ht="26" thickBot="1">
      <c r="A55" s="148" t="s">
        <v>57</v>
      </c>
      <c r="B55" s="117"/>
      <c r="C55" s="117"/>
      <c r="D55" s="117">
        <v>35</v>
      </c>
      <c r="G55" s="395" t="str">
        <f ca="1">_xll.DBRA(Server&amp;$A$21,$A55,$H$15)</f>
        <v>RECALC_0_72_</v>
      </c>
      <c r="H55" s="396"/>
      <c r="I55" s="149" t="str">
        <f ca="1">_xll.DBRW($H$8,$H$12,$H$14,$H$10,$H$13,$H$11,I$2,$H$9,$A55)</f>
        <v>RECALC_1_505_</v>
      </c>
      <c r="J55" s="149" t="str">
        <f ca="1">_xll.DBRW($H$8,$H$12,$H$14,$H$10,$H$13,$H$11,J$2,$H$9,$A55)</f>
        <v>RECALC_1_362_</v>
      </c>
      <c r="K55" s="149" t="str">
        <f ca="1">_xll.DBRW($H$8,$H$12,$H$14,$H$10,$H$13,$H$11,K$2,$H$9,$A55)</f>
        <v>RECALC_1_595_</v>
      </c>
      <c r="L55" s="149" t="str">
        <f ca="1">_xll.DBRW($H$8,$H$12,$H$14,$H$10,$H$13,$H$11,L$2,$H$9,$A55)</f>
        <v>RECALC_2_702_</v>
      </c>
      <c r="M55" s="149" t="str">
        <f ca="1">_xll.DBRW($H$8,$H$12,$H$14,$H$10,$H$13,$H$11,M$2,$H$9,$A55)</f>
        <v>RECALC_3_752_</v>
      </c>
      <c r="N55" s="149" t="str">
        <f ca="1">_xll.DBRW($H$8,$H$12,$H$14,$H$10,$H$13,$H$11,N$2,$H$9,$A55)</f>
        <v>RECALC_4_835_</v>
      </c>
      <c r="O55" s="149" t="str">
        <f ca="1">_xll.DBRW($H$8,$H$12,$H$14,$H$10,$H$13,$H$11,O$2,$H$9,$A55)</f>
        <v>RECALC_5_943_</v>
      </c>
      <c r="P55" s="149" t="str">
        <f ca="1">_xll.DBRW($H$8,$H$12,$H$14,$H$10,$H$13,$H$11,P$2,$H$9,$A55)</f>
        <v>RECALC_6_1020_</v>
      </c>
      <c r="Q55" s="157"/>
      <c r="R55" s="153" t="str">
        <f t="shared" ca="1" si="12"/>
        <v/>
      </c>
      <c r="S55" s="154" t="str">
        <f t="shared" ca="1" si="13"/>
        <v/>
      </c>
      <c r="T55" s="119"/>
    </row>
    <row r="56" spans="1:20" ht="26" hidden="1" outlineLevel="1" thickBot="1">
      <c r="A56" s="148" t="s">
        <v>58</v>
      </c>
      <c r="B56" s="117"/>
      <c r="C56" s="117"/>
      <c r="D56" s="117">
        <v>36</v>
      </c>
      <c r="G56" s="395" t="str">
        <f ca="1">_xll.DBRA(Server&amp;$A$21,$A56,$H$15)</f>
        <v>RECALC_0_69_</v>
      </c>
      <c r="H56" s="396"/>
      <c r="I56" s="149" t="str">
        <f ca="1">_xll.DBRW($H$8,$H$12,$H$14,$H$10,$H$13,$H$11,I$2,$H$9,$A56)</f>
        <v>RECALC_1_532_</v>
      </c>
      <c r="J56" s="149" t="str">
        <f ca="1">_xll.DBRW($H$8,$H$12,$H$14,$H$10,$H$13,$H$11,J$2,$H$9,$A56)</f>
        <v>RECALC_1_393_</v>
      </c>
      <c r="K56" s="149" t="str">
        <f ca="1">_xll.DBRW($H$8,$H$12,$H$14,$H$10,$H$13,$H$11,K$2,$H$9,$A56)</f>
        <v>RECALC_1_621_</v>
      </c>
      <c r="L56" s="149" t="str">
        <f ca="1">_xll.DBRW($H$8,$H$12,$H$14,$H$10,$H$13,$H$11,L$2,$H$9,$A56)</f>
        <v>RECALC_2_696_</v>
      </c>
      <c r="M56" s="149" t="str">
        <f ca="1">_xll.DBRW($H$8,$H$12,$H$14,$H$10,$H$13,$H$11,M$2,$H$9,$A56)</f>
        <v>RECALC_3_785_</v>
      </c>
      <c r="N56" s="149" t="str">
        <f ca="1">_xll.DBRW($H$8,$H$12,$H$14,$H$10,$H$13,$H$11,N$2,$H$9,$A56)</f>
        <v>RECALC_4_870_</v>
      </c>
      <c r="O56" s="149" t="str">
        <f ca="1">_xll.DBRW($H$8,$H$12,$H$14,$H$10,$H$13,$H$11,O$2,$H$9,$A56)</f>
        <v>RECALC_5_893_</v>
      </c>
      <c r="P56" s="149" t="str">
        <f ca="1">_xll.DBRW($H$8,$H$12,$H$14,$H$10,$H$13,$H$11,P$2,$H$9,$A56)</f>
        <v>RECALC_6_978_</v>
      </c>
      <c r="Q56" s="157"/>
      <c r="R56" s="153" t="str">
        <f t="shared" ca="1" si="12"/>
        <v/>
      </c>
      <c r="S56" s="154" t="str">
        <f t="shared" ca="1" si="13"/>
        <v/>
      </c>
      <c r="T56" s="119"/>
    </row>
    <row r="57" spans="1:20" ht="26" collapsed="1" thickBot="1">
      <c r="A57" s="148" t="s">
        <v>59</v>
      </c>
      <c r="B57" s="161"/>
      <c r="C57" s="117"/>
      <c r="D57" s="117">
        <v>37</v>
      </c>
      <c r="G57" s="394" t="str">
        <f ca="1">_xll.DBRA(Server&amp;$A$21,$A57,$H$15)</f>
        <v>RECALC_0_66_</v>
      </c>
      <c r="H57" s="394"/>
      <c r="I57" s="175" t="str">
        <f ca="1">_xll.DBRW($H$8,$H$12,$H$14,$H$10,$H$13,$H$11,I$2,$H$9,$A57)</f>
        <v>RECALC_1_546_</v>
      </c>
      <c r="J57" s="175" t="str">
        <f ca="1">_xll.DBRW($H$8,$H$12,$H$14,$H$10,$H$13,$H$11,J$2,$H$9,$A57)</f>
        <v>RECALC_1_339_</v>
      </c>
      <c r="K57" s="175" t="str">
        <f ca="1">_xll.DBRW($H$8,$H$12,$H$14,$H$10,$H$13,$H$11,K$2,$H$9,$A57)</f>
        <v>RECALC_1_569_</v>
      </c>
      <c r="L57" s="175" t="str">
        <f ca="1">_xll.DBRW($H$8,$H$12,$H$14,$H$10,$H$13,$H$11,L$2,$H$9,$A57)</f>
        <v>RECALC_2_657_</v>
      </c>
      <c r="M57" s="175" t="str">
        <f ca="1">_xll.DBRW($H$8,$H$12,$H$14,$H$10,$H$13,$H$11,M$2,$H$9,$A57)</f>
        <v>RECALC_3_739_</v>
      </c>
      <c r="N57" s="175" t="str">
        <f ca="1">_xll.DBRW($H$8,$H$12,$H$14,$H$10,$H$13,$H$11,N$2,$H$9,$A57)</f>
        <v>RECALC_4_815_</v>
      </c>
      <c r="O57" s="175" t="str">
        <f ca="1">_xll.DBRW($H$8,$H$12,$H$14,$H$10,$H$13,$H$11,O$2,$H$9,$A57)</f>
        <v>RECALC_5_952_</v>
      </c>
      <c r="P57" s="175" t="str">
        <f ca="1">_xll.DBRW($H$8,$H$12,$H$14,$H$10,$H$13,$H$11,P$2,$H$9,$A57)</f>
        <v>RECALC_6_988_</v>
      </c>
      <c r="Q57" s="157">
        <f ca="1">SUM(I57:P57)-SUM(I54:P56)</f>
        <v>0</v>
      </c>
      <c r="R57" s="173" t="str">
        <f t="shared" ca="1" si="12"/>
        <v/>
      </c>
      <c r="S57" s="173" t="str">
        <f t="shared" ca="1" si="13"/>
        <v/>
      </c>
      <c r="T57" s="119"/>
    </row>
    <row r="58" spans="1:20" ht="25.7">
      <c r="A58" s="148" t="s">
        <v>60</v>
      </c>
      <c r="B58" s="117"/>
      <c r="C58" s="117"/>
      <c r="D58" s="117">
        <v>38</v>
      </c>
      <c r="G58" s="395" t="str">
        <f ca="1">_xll.DBRA(Server&amp;$A$21,$A58,$H$15)</f>
        <v>RECALC_0_109_</v>
      </c>
      <c r="H58" s="396"/>
      <c r="I58" s="149" t="str">
        <f ca="1">_xll.DBRW($H$8,$H$12,$H$14,$H$10,$H$13,$H$11,I$2,$H$9,$A58)</f>
        <v>RECALC_1_515_</v>
      </c>
      <c r="J58" s="150" t="str">
        <f ca="1">_xll.DBRW($H$8,$H$12,$H$14,$H$10,$H$13,$H$11,J$2,$H$9,$A58)</f>
        <v>RECALC_1_407_</v>
      </c>
      <c r="K58" s="150" t="str">
        <f ca="1">_xll.DBRW($H$8,$H$12,$H$14,$H$10,$H$13,$H$11,K$2,$H$9,$A58)</f>
        <v>RECALC_1_634_</v>
      </c>
      <c r="L58" s="150" t="str">
        <f ca="1">_xll.DBRW($H$8,$H$12,$H$14,$H$10,$H$13,$H$11,L$2,$H$9,$A58)</f>
        <v>RECALC_2_677_</v>
      </c>
      <c r="M58" s="150" t="str">
        <f ca="1">_xll.DBRW($H$8,$H$12,$H$14,$H$10,$H$13,$H$11,M$2,$H$9,$A58)</f>
        <v>RECALC_3_764_</v>
      </c>
      <c r="N58" s="150" t="str">
        <f ca="1">_xll.DBRW($H$8,$H$12,$H$14,$H$10,$H$13,$H$11,N$2,$H$9,$A58)</f>
        <v>RECALC_4_849_</v>
      </c>
      <c r="O58" s="150" t="str">
        <f ca="1">_xll.DBRW($H$8,$H$12,$H$14,$H$10,$H$13,$H$11,O$2,$H$9,$A58)</f>
        <v>RECALC_5_933_</v>
      </c>
      <c r="P58" s="151" t="str">
        <f ca="1">_xll.DBRW($H$8,$H$12,$H$14,$H$10,$H$13,$H$11,P$2,$H$9,$A58)</f>
        <v>RECALC_6_1013_</v>
      </c>
      <c r="Q58" s="157"/>
      <c r="R58" s="153" t="str">
        <f t="shared" ca="1" si="12"/>
        <v/>
      </c>
      <c r="S58" s="154" t="str">
        <f t="shared" ca="1" si="13"/>
        <v/>
      </c>
      <c r="T58" s="119"/>
    </row>
    <row r="59" spans="1:20" ht="26" thickBot="1">
      <c r="A59" s="148" t="s">
        <v>61</v>
      </c>
      <c r="B59" s="117"/>
      <c r="C59" s="117"/>
      <c r="D59" s="117">
        <v>39</v>
      </c>
      <c r="G59" s="395" t="str">
        <f ca="1">_xll.DBRA(Server&amp;$A$21,$A59,$H$15)</f>
        <v>RECALC_0_121_</v>
      </c>
      <c r="H59" s="396"/>
      <c r="I59" s="149" t="str">
        <f ca="1">_xll.DBRW($H$8,$H$12,$H$14,$H$10,$H$13,$H$11,I$2,$H$9,$A59)</f>
        <v>RECALC_1_547_</v>
      </c>
      <c r="J59" s="150" t="str">
        <f ca="1">_xll.DBRW($H$8,$H$12,$H$14,$H$10,$H$13,$H$11,J$2,$H$9,$A59)</f>
        <v>RECALC_1_340_</v>
      </c>
      <c r="K59" s="150" t="str">
        <f ca="1">_xll.DBRW($H$8,$H$12,$H$14,$H$10,$H$13,$H$11,K$2,$H$9,$A59)</f>
        <v>RECALC_1_570_</v>
      </c>
      <c r="L59" s="150" t="str">
        <f ca="1">_xll.DBRW($H$8,$H$12,$H$14,$H$10,$H$13,$H$11,L$2,$H$9,$A59)</f>
        <v>RECALC_2_658_</v>
      </c>
      <c r="M59" s="150" t="str">
        <f ca="1">_xll.DBRW($H$8,$H$12,$H$14,$H$10,$H$13,$H$11,M$2,$H$9,$A59)</f>
        <v>RECALC_3_740_</v>
      </c>
      <c r="N59" s="150" t="str">
        <f ca="1">_xll.DBRW($H$8,$H$12,$H$14,$H$10,$H$13,$H$11,N$2,$H$9,$A59)</f>
        <v>RECALC_4_816_</v>
      </c>
      <c r="O59" s="150" t="str">
        <f ca="1">_xll.DBRW($H$8,$H$12,$H$14,$H$10,$H$13,$H$11,O$2,$H$9,$A59)</f>
        <v>RECALC_5_953_</v>
      </c>
      <c r="P59" s="151" t="str">
        <f ca="1">_xll.DBRW($H$8,$H$12,$H$14,$H$10,$H$13,$H$11,P$2,$H$9,$A59)</f>
        <v>RECALC_6_989_</v>
      </c>
      <c r="Q59" s="157"/>
      <c r="R59" s="153" t="str">
        <f t="shared" ca="1" si="12"/>
        <v/>
      </c>
      <c r="S59" s="154" t="str">
        <f t="shared" ca="1" si="13"/>
        <v/>
      </c>
      <c r="T59" s="119"/>
    </row>
    <row r="60" spans="1:20" ht="26" thickBot="1">
      <c r="A60" s="148" t="s">
        <v>62</v>
      </c>
      <c r="B60" s="161"/>
      <c r="C60" s="117"/>
      <c r="D60" s="117">
        <v>40</v>
      </c>
      <c r="G60" s="394" t="str">
        <f ca="1">_xll.DBRA(Server&amp;$A$21,$A60,$H$15)</f>
        <v>RECALC_0_80_</v>
      </c>
      <c r="H60" s="394"/>
      <c r="I60" s="175" t="str">
        <f ca="1">_xll.DBRW($H$8,$H$12,$H$14,$H$10,$H$13,$H$11,I$2,$H$9,$A60)</f>
        <v>RECALC_1_549_</v>
      </c>
      <c r="J60" s="175" t="str">
        <f ca="1">_xll.DBRW($H$8,$H$12,$H$14,$H$10,$H$13,$H$11,J$2,$H$9,$A60)</f>
        <v>RECALC_1_383_</v>
      </c>
      <c r="K60" s="175" t="str">
        <f ca="1">_xll.DBRW($H$8,$H$12,$H$14,$H$10,$H$13,$H$11,K$2,$H$9,$A60)</f>
        <v>RECALC_1_612_</v>
      </c>
      <c r="L60" s="175" t="str">
        <f ca="1">_xll.DBRW($H$8,$H$12,$H$14,$H$10,$H$13,$H$11,L$2,$H$9,$A60)</f>
        <v>RECALC_2_686_</v>
      </c>
      <c r="M60" s="175" t="str">
        <f ca="1">_xll.DBRW($H$8,$H$12,$H$14,$H$10,$H$13,$H$11,M$2,$H$9,$A60)</f>
        <v>RECALC_3_773_</v>
      </c>
      <c r="N60" s="175" t="str">
        <f ca="1">_xll.DBRW($H$8,$H$12,$H$14,$H$10,$H$13,$H$11,N$2,$H$9,$A60)</f>
        <v>RECALC_4_859_</v>
      </c>
      <c r="O60" s="175" t="str">
        <f ca="1">_xll.DBRW($H$8,$H$12,$H$14,$H$10,$H$13,$H$11,O$2,$H$9,$A60)</f>
        <v>RECALC_5_941_</v>
      </c>
      <c r="P60" s="175" t="str">
        <f ca="1">_xll.DBRW($H$8,$H$12,$H$14,$H$10,$H$13,$H$11,P$2,$H$9,$A60)</f>
        <v>RECALC_6_968_</v>
      </c>
      <c r="Q60" s="157">
        <f ca="1">SUM(I60:P60)-SUM(I57:P59)</f>
        <v>0</v>
      </c>
      <c r="R60" s="173" t="str">
        <f ca="1">IF(ISERROR((M60/J60)^(1/3)-1),"",(M60/J60)^(1/3)-1)</f>
        <v/>
      </c>
      <c r="S60" s="173" t="str">
        <f ca="1">IF(ISERROR((P60/J60)^(1/6)-1),"",(P60/J60)^(1/6)-1)</f>
        <v/>
      </c>
      <c r="T60" s="119"/>
    </row>
    <row r="61" spans="1:20" ht="25.7">
      <c r="A61" s="148" t="s">
        <v>277</v>
      </c>
      <c r="B61" s="117" t="s">
        <v>278</v>
      </c>
      <c r="C61" s="117" t="s">
        <v>279</v>
      </c>
      <c r="D61" s="117">
        <v>41</v>
      </c>
      <c r="G61" s="395" t="str">
        <f ca="1">_xll.DBRA(Server&amp;$A$21,$A61,$H$15)</f>
        <v>RECALC_0_102_</v>
      </c>
      <c r="H61" s="396"/>
      <c r="I61" s="149" t="e">
        <f ca="1">_xll.DBRW($H$8,$H$12,$H$14,$H$10,$H$13,$H$11,I$2,$H$9,$B61)+_xll.DBRW($H$8,$H$12,$H$14,$H$10,$H$13,$H$11,I$2,$H$9,$C61)+_xll.DBRW($H$8,$H$12,$H$14,$H$10,$H$13,$H$11,I$2,$H$9,$A61)</f>
        <v>#VALUE!</v>
      </c>
      <c r="J61" s="149" t="e">
        <f ca="1">_xll.DBRW($H$8,$H$12,$H$14,$H$10,$H$13,$H$11,J$2,$H$9,$B61)+_xll.DBRW($H$8,$H$12,$H$14,$H$10,$H$13,$H$11,J$2,$H$9,$C61)+_xll.DBRW($H$8,$H$12,$H$14,$H$10,$H$13,$H$11,J$2,$H$9,$A61)</f>
        <v>#VALUE!</v>
      </c>
      <c r="K61" s="149" t="e">
        <f ca="1">_xll.DBRW($H$8,$H$12,$H$14,$H$10,$H$13,$H$11,K$2,$H$9,$B61)+_xll.DBRW($H$8,$H$12,$H$14,$H$10,$H$13,$H$11,K$2,$H$9,$C61)+_xll.DBRW($H$8,$H$12,$H$14,$H$10,$H$13,$H$11,K$2,$H$9,$A61)</f>
        <v>#VALUE!</v>
      </c>
      <c r="L61" s="149" t="e">
        <f ca="1">_xll.DBRW($H$8,$H$12,$H$14,$H$10,$H$13,$H$11,L$2,$H$9,$B61)+_xll.DBRW($H$8,$H$12,$H$14,$H$10,$H$13,$H$11,L$2,$H$9,$C61)+_xll.DBRW($H$8,$H$12,$H$14,$H$10,$H$13,$H$11,L$2,$H$9,$A61)</f>
        <v>#VALUE!</v>
      </c>
      <c r="M61" s="149" t="e">
        <f ca="1">_xll.DBRW($H$8,$H$12,$H$14,$H$10,$H$13,$H$11,M$2,$H$9,$B61)+_xll.DBRW($H$8,$H$12,$H$14,$H$10,$H$13,$H$11,M$2,$H$9,$C61)+_xll.DBRW($H$8,$H$12,$H$14,$H$10,$H$13,$H$11,M$2,$H$9,$A61)</f>
        <v>#VALUE!</v>
      </c>
      <c r="N61" s="149" t="e">
        <f ca="1">_xll.DBRW($H$8,$H$12,$H$14,$H$10,$H$13,$H$11,N$2,$H$9,$B61)+_xll.DBRW($H$8,$H$12,$H$14,$H$10,$H$13,$H$11,N$2,$H$9,$C61)+_xll.DBRW($H$8,$H$12,$H$14,$H$10,$H$13,$H$11,N$2,$H$9,$A61)</f>
        <v>#VALUE!</v>
      </c>
      <c r="O61" s="149" t="e">
        <f ca="1">_xll.DBRW($H$8,$H$12,$H$14,$H$10,$H$13,$H$11,O$2,$H$9,$B61)+_xll.DBRW($H$8,$H$12,$H$14,$H$10,$H$13,$H$11,O$2,$H$9,$C61)+_xll.DBRW($H$8,$H$12,$H$14,$H$10,$H$13,$H$11,O$2,$H$9,$A61)</f>
        <v>#VALUE!</v>
      </c>
      <c r="P61" s="149" t="e">
        <f ca="1">_xll.DBRW($H$8,$H$12,$H$14,$H$10,$H$13,$H$11,P$2,$H$9,$B61)+_xll.DBRW($H$8,$H$12,$H$14,$H$10,$H$13,$H$11,P$2,$H$9,$C61)+_xll.DBRW($H$8,$H$12,$H$14,$H$10,$H$13,$H$11,P$2,$H$9,$A61)</f>
        <v>#VALUE!</v>
      </c>
      <c r="Q61" s="157"/>
      <c r="R61" s="153" t="str">
        <f t="shared" ref="R61:R81" ca="1" si="15">IF(ISERROR((M61/J61)^(1/3)-1),"",(M61/J61)^(1/3)-1)</f>
        <v/>
      </c>
      <c r="S61" s="154" t="str">
        <f t="shared" ref="S61:S81" ca="1" si="16">IF(ISERROR((P61/J61)^(1/6)-1),"",(P61/J61)^(1/6)-1)</f>
        <v/>
      </c>
      <c r="T61" s="119"/>
    </row>
    <row r="62" spans="1:20" ht="25.7">
      <c r="A62" s="148" t="s">
        <v>63</v>
      </c>
      <c r="B62" s="117"/>
      <c r="C62" s="117"/>
      <c r="D62" s="117">
        <v>42</v>
      </c>
      <c r="G62" s="395" t="str">
        <f ca="1">_xll.DBRA(Server&amp;$A$21,$A62,$H$15)</f>
        <v>RECALC_0_98_</v>
      </c>
      <c r="H62" s="396"/>
      <c r="I62" s="149" t="str">
        <f ca="1">_xll.DBRW($H$8,$H$12,$H$14,$H$10,$H$13,$H$11,I$2,$H$9,$A62)</f>
        <v>RECALC_1_524_</v>
      </c>
      <c r="J62" s="150" t="str">
        <f ca="1">_xll.DBRW($H$8,$H$12,$H$14,$H$10,$H$13,$H$11,J$2,$H$9,$A62)</f>
        <v>RECALC_1_385_</v>
      </c>
      <c r="K62" s="150" t="str">
        <f ca="1">_xll.DBRW($H$8,$H$12,$H$14,$H$10,$H$13,$H$11,K$2,$H$9,$A62)</f>
        <v>RECALC_1_613_</v>
      </c>
      <c r="L62" s="150" t="str">
        <f ca="1">_xll.DBRW($H$8,$H$12,$H$14,$H$10,$H$13,$H$11,L$2,$H$9,$A62)</f>
        <v>RECALC_2_688_</v>
      </c>
      <c r="M62" s="150" t="str">
        <f ca="1">_xll.DBRW($H$8,$H$12,$H$14,$H$10,$H$13,$H$11,M$2,$H$9,$A62)</f>
        <v>RECALC_3_777_</v>
      </c>
      <c r="N62" s="150" t="str">
        <f ca="1">_xll.DBRW($H$8,$H$12,$H$14,$H$10,$H$13,$H$11,N$2,$H$9,$A62)</f>
        <v>RECALC_4_862_</v>
      </c>
      <c r="O62" s="150" t="str">
        <f ca="1">_xll.DBRW($H$8,$H$12,$H$14,$H$10,$H$13,$H$11,O$2,$H$9,$A62)</f>
        <v>RECALC_5_885_</v>
      </c>
      <c r="P62" s="151" t="str">
        <f ca="1">_xll.DBRW($H$8,$H$12,$H$14,$H$10,$H$13,$H$11,P$2,$H$9,$A62)</f>
        <v>RECALC_6_970_</v>
      </c>
      <c r="Q62" s="157"/>
      <c r="R62" s="153" t="str">
        <f t="shared" ca="1" si="15"/>
        <v/>
      </c>
      <c r="S62" s="154" t="str">
        <f t="shared" ca="1" si="16"/>
        <v/>
      </c>
      <c r="T62" s="119"/>
    </row>
    <row r="63" spans="1:20" ht="25.7">
      <c r="A63" s="148" t="s">
        <v>64</v>
      </c>
      <c r="B63" s="117" t="s">
        <v>65</v>
      </c>
      <c r="C63" s="117"/>
      <c r="D63" s="117">
        <v>43</v>
      </c>
      <c r="G63" s="395" t="str">
        <f ca="1">_xll.DBRA(Server&amp;$A$21,$A63,$H$15)</f>
        <v>RECALC_0_94_</v>
      </c>
      <c r="H63" s="396"/>
      <c r="I63" s="149" t="e">
        <f ca="1">_xll.DBRW($H$8,$H$12,$H$14,$H$10,$H$13,$H$11,I$2,$H$9,$B63)+_xll.DBRW($H$8,$H$12,$H$14,$H$10,$H$13,$H$11,I$2,$H$9,$A63)</f>
        <v>#VALUE!</v>
      </c>
      <c r="J63" s="149" t="e">
        <f ca="1">_xll.DBRW($H$8,$H$12,$H$14,$H$10,$H$13,$H$11,J$2,$H$9,$B63)+_xll.DBRW($H$8,$H$12,$H$14,$H$10,$H$13,$H$11,J$2,$H$9,$A63)</f>
        <v>#VALUE!</v>
      </c>
      <c r="K63" s="149" t="e">
        <f ca="1">_xll.DBRW($H$8,$H$12,$H$14,$H$10,$H$13,$H$11,K$2,$H$9,$B63)+_xll.DBRW($H$8,$H$12,$H$14,$H$10,$H$13,$H$11,K$2,$H$9,$A63)</f>
        <v>#VALUE!</v>
      </c>
      <c r="L63" s="149" t="e">
        <f ca="1">_xll.DBRW($H$8,$H$12,$H$14,$H$10,$H$13,$H$11,L$2,$H$9,$B63)+_xll.DBRW($H$8,$H$12,$H$14,$H$10,$H$13,$H$11,L$2,$H$9,$A63)</f>
        <v>#VALUE!</v>
      </c>
      <c r="M63" s="149" t="e">
        <f ca="1">_xll.DBRW($H$8,$H$12,$H$14,$H$10,$H$13,$H$11,M$2,$H$9,$B63)+_xll.DBRW($H$8,$H$12,$H$14,$H$10,$H$13,$H$11,M$2,$H$9,$A63)</f>
        <v>#VALUE!</v>
      </c>
      <c r="N63" s="149" t="e">
        <f ca="1">_xll.DBRW($H$8,$H$12,$H$14,$H$10,$H$13,$H$11,N$2,$H$9,$B63)+_xll.DBRW($H$8,$H$12,$H$14,$H$10,$H$13,$H$11,N$2,$H$9,$A63)</f>
        <v>#VALUE!</v>
      </c>
      <c r="O63" s="149" t="e">
        <f ca="1">_xll.DBRW($H$8,$H$12,$H$14,$H$10,$H$13,$H$11,O$2,$H$9,$B63)+_xll.DBRW($H$8,$H$12,$H$14,$H$10,$H$13,$H$11,O$2,$H$9,$A63)</f>
        <v>#VALUE!</v>
      </c>
      <c r="P63" s="149" t="e">
        <f ca="1">_xll.DBRW($H$8,$H$12,$H$14,$H$10,$H$13,$H$11,P$2,$H$9,$B63)+_xll.DBRW($H$8,$H$12,$H$14,$H$10,$H$13,$H$11,P$2,$H$9,$A63)</f>
        <v>#VALUE!</v>
      </c>
      <c r="Q63" s="157"/>
      <c r="R63" s="153" t="str">
        <f t="shared" ca="1" si="15"/>
        <v/>
      </c>
      <c r="S63" s="154" t="str">
        <f t="shared" ca="1" si="16"/>
        <v/>
      </c>
      <c r="T63" s="119"/>
    </row>
    <row r="64" spans="1:20" ht="25.7">
      <c r="A64" s="148" t="s">
        <v>66</v>
      </c>
      <c r="B64" s="117"/>
      <c r="C64" s="117"/>
      <c r="D64" s="117">
        <v>44</v>
      </c>
      <c r="G64" s="395" t="str">
        <f ca="1">_xll.DBRA(Server&amp;$A$21,$A64,$H$15)</f>
        <v>RECALC_0_91_</v>
      </c>
      <c r="H64" s="396"/>
      <c r="I64" s="149" t="str">
        <f ca="1">_xll.DBRW($H$8,$H$12,$H$14,$H$10,$H$13,$H$11,I$2,$H$9,$A64)</f>
        <v>RECALC_1_525_</v>
      </c>
      <c r="J64" s="150" t="str">
        <f ca="1">_xll.DBRW($H$8,$H$12,$H$14,$H$10,$H$13,$H$11,J$2,$H$9,$A64)</f>
        <v>RECALC_1_386_</v>
      </c>
      <c r="K64" s="150" t="str">
        <f ca="1">_xll.DBRW($H$8,$H$12,$H$14,$H$10,$H$13,$H$11,K$2,$H$9,$A64)</f>
        <v>RECALC_1_614_</v>
      </c>
      <c r="L64" s="150" t="str">
        <f ca="1">_xll.DBRW($H$8,$H$12,$H$14,$H$10,$H$13,$H$11,L$2,$H$9,$A64)</f>
        <v>RECALC_2_689_</v>
      </c>
      <c r="M64" s="150" t="str">
        <f ca="1">_xll.DBRW($H$8,$H$12,$H$14,$H$10,$H$13,$H$11,M$2,$H$9,$A64)</f>
        <v>RECALC_3_778_</v>
      </c>
      <c r="N64" s="150" t="str">
        <f ca="1">_xll.DBRW($H$8,$H$12,$H$14,$H$10,$H$13,$H$11,N$2,$H$9,$A64)</f>
        <v>RECALC_4_863_</v>
      </c>
      <c r="O64" s="150" t="str">
        <f ca="1">_xll.DBRW($H$8,$H$12,$H$14,$H$10,$H$13,$H$11,O$2,$H$9,$A64)</f>
        <v>RECALC_5_886_</v>
      </c>
      <c r="P64" s="151" t="str">
        <f ca="1">_xll.DBRW($H$8,$H$12,$H$14,$H$10,$H$13,$H$11,P$2,$H$9,$A64)</f>
        <v>RECALC_6_971_</v>
      </c>
      <c r="Q64" s="157"/>
      <c r="R64" s="153" t="str">
        <f t="shared" ca="1" si="15"/>
        <v/>
      </c>
      <c r="S64" s="154" t="str">
        <f t="shared" ca="1" si="16"/>
        <v/>
      </c>
      <c r="T64" s="119"/>
    </row>
    <row r="65" spans="1:20" ht="25.7">
      <c r="A65" s="148" t="s">
        <v>67</v>
      </c>
      <c r="B65" s="117"/>
      <c r="C65" s="117"/>
      <c r="D65" s="117">
        <v>45</v>
      </c>
      <c r="G65" s="395" t="str">
        <f ca="1">_xll.DBRA(Server&amp;$A$21,$A65,$H$15)</f>
        <v>RECALC_0_87_</v>
      </c>
      <c r="H65" s="396"/>
      <c r="I65" s="149" t="str">
        <f ca="1">_xll.DBRW($H$8,$H$12,$H$14,$H$10,$H$13,$H$11,I$2,$H$9,$A65)</f>
        <v>RECALC_1_501_</v>
      </c>
      <c r="J65" s="149" t="str">
        <f ca="1">_xll.DBRW($H$8,$H$12,$H$14,$H$10,$H$13,$H$11,J$2,$H$9,$A65)</f>
        <v>RECALC_1_358_</v>
      </c>
      <c r="K65" s="149" t="str">
        <f ca="1">_xll.DBRW($H$8,$H$12,$H$14,$H$10,$H$13,$H$11,K$2,$H$9,$A65)</f>
        <v>RECALC_1_591_</v>
      </c>
      <c r="L65" s="149" t="str">
        <f ca="1">_xll.DBRW($H$8,$H$12,$H$14,$H$10,$H$13,$H$11,L$2,$H$9,$A65)</f>
        <v>RECALC_2_715_</v>
      </c>
      <c r="M65" s="149" t="str">
        <f ca="1">_xll.DBRW($H$8,$H$12,$H$14,$H$10,$H$13,$H$11,M$2,$H$9,$A65)</f>
        <v>RECALC_3_748_</v>
      </c>
      <c r="N65" s="149" t="str">
        <f ca="1">_xll.DBRW($H$8,$H$12,$H$14,$H$10,$H$13,$H$11,N$2,$H$9,$A65)</f>
        <v>RECALC_4_831_</v>
      </c>
      <c r="O65" s="149" t="str">
        <f ca="1">_xll.DBRW($H$8,$H$12,$H$14,$H$10,$H$13,$H$11,O$2,$H$9,$A65)</f>
        <v>RECALC_5_954_</v>
      </c>
      <c r="P65" s="149" t="str">
        <f ca="1">_xll.DBRW($H$8,$H$12,$H$14,$H$10,$H$13,$H$11,P$2,$H$9,$A65)</f>
        <v>RECALC_6_1034_</v>
      </c>
      <c r="Q65" s="157"/>
      <c r="R65" s="153" t="str">
        <f t="shared" ca="1" si="15"/>
        <v/>
      </c>
      <c r="S65" s="154" t="str">
        <f t="shared" ca="1" si="16"/>
        <v/>
      </c>
      <c r="T65" s="119"/>
    </row>
    <row r="66" spans="1:20" ht="25.7">
      <c r="A66" s="148" t="s">
        <v>68</v>
      </c>
      <c r="B66" s="117" t="s">
        <v>69</v>
      </c>
      <c r="C66" s="117"/>
      <c r="D66" s="117">
        <v>46</v>
      </c>
      <c r="G66" s="395" t="str">
        <f ca="1">_xll.DBRA(Server&amp;$A$21,$A66,$H$15)</f>
        <v>RECALC_0_118_</v>
      </c>
      <c r="H66" s="396"/>
      <c r="I66" s="149" t="e">
        <f ca="1">_xll.DBRW($H$8,$H$12,$H$14,$H$10,$H$13,$H$11,I$2,$H$9,$B66)+_xll.DBRW($H$8,$H$12,$H$14,$H$10,$H$13,$H$11,I$2,$H$9,$A66)</f>
        <v>#VALUE!</v>
      </c>
      <c r="J66" s="149" t="e">
        <f ca="1">_xll.DBRW($H$8,$H$12,$H$14,$H$10,$H$13,$H$11,J$2,$H$9,$B66)+_xll.DBRW($H$8,$H$12,$H$14,$H$10,$H$13,$H$11,J$2,$H$9,$A66)</f>
        <v>#VALUE!</v>
      </c>
      <c r="K66" s="149" t="e">
        <f ca="1">_xll.DBRW($H$8,$H$12,$H$14,$H$10,$H$13,$H$11,K$2,$H$9,$B66)+_xll.DBRW($H$8,$H$12,$H$14,$H$10,$H$13,$H$11,K$2,$H$9,$A66)</f>
        <v>#VALUE!</v>
      </c>
      <c r="L66" s="149" t="e">
        <f ca="1">_xll.DBRW($H$8,$H$12,$H$14,$H$10,$H$13,$H$11,L$2,$H$9,$B66)+_xll.DBRW($H$8,$H$12,$H$14,$H$10,$H$13,$H$11,L$2,$H$9,$A66)</f>
        <v>#VALUE!</v>
      </c>
      <c r="M66" s="149" t="e">
        <f ca="1">_xll.DBRW($H$8,$H$12,$H$14,$H$10,$H$13,$H$11,M$2,$H$9,$B66)+_xll.DBRW($H$8,$H$12,$H$14,$H$10,$H$13,$H$11,M$2,$H$9,$A66)</f>
        <v>#VALUE!</v>
      </c>
      <c r="N66" s="149" t="e">
        <f ca="1">_xll.DBRW($H$8,$H$12,$H$14,$H$10,$H$13,$H$11,N$2,$H$9,$B66)+_xll.DBRW($H$8,$H$12,$H$14,$H$10,$H$13,$H$11,N$2,$H$9,$A66)</f>
        <v>#VALUE!</v>
      </c>
      <c r="O66" s="149" t="e">
        <f ca="1">_xll.DBRW($H$8,$H$12,$H$14,$H$10,$H$13,$H$11,O$2,$H$9,$B66)+_xll.DBRW($H$8,$H$12,$H$14,$H$10,$H$13,$H$11,O$2,$H$9,$A66)</f>
        <v>#VALUE!</v>
      </c>
      <c r="P66" s="149" t="e">
        <f ca="1">_xll.DBRW($H$8,$H$12,$H$14,$H$10,$H$13,$H$11,P$2,$H$9,$B66)+_xll.DBRW($H$8,$H$12,$H$14,$H$10,$H$13,$H$11,P$2,$H$9,$A66)</f>
        <v>#VALUE!</v>
      </c>
      <c r="Q66" s="157"/>
      <c r="R66" s="153" t="str">
        <f t="shared" ca="1" si="15"/>
        <v/>
      </c>
      <c r="S66" s="154" t="str">
        <f t="shared" ca="1" si="16"/>
        <v/>
      </c>
      <c r="T66" s="119"/>
    </row>
    <row r="67" spans="1:20" ht="25.7">
      <c r="A67" s="148" t="s">
        <v>70</v>
      </c>
      <c r="B67" s="117"/>
      <c r="C67" s="117"/>
      <c r="D67" s="117">
        <v>47</v>
      </c>
      <c r="G67" s="395" t="str">
        <f ca="1">_xll.DBRA(Server&amp;$A$21,$A67,$H$15)</f>
        <v>RECALC_0_116_</v>
      </c>
      <c r="H67" s="396"/>
      <c r="I67" s="149" t="str">
        <f ca="1">_xll.DBRW($H$8,$H$12,$H$14,$H$10,$H$13,$H$11,I$2,$H$9,$A67)</f>
        <v>RECALC_1_502_</v>
      </c>
      <c r="J67" s="150" t="str">
        <f ca="1">_xll.DBRW($H$8,$H$12,$H$14,$H$10,$H$13,$H$11,J$2,$H$9,$A67)</f>
        <v>RECALC_1_359_</v>
      </c>
      <c r="K67" s="150" t="str">
        <f ca="1">_xll.DBRW($H$8,$H$12,$H$14,$H$10,$H$13,$H$11,K$2,$H$9,$A67)</f>
        <v>RECALC_1_592_</v>
      </c>
      <c r="L67" s="150" t="str">
        <f ca="1">_xll.DBRW($H$8,$H$12,$H$14,$H$10,$H$13,$H$11,L$2,$H$9,$A67)</f>
        <v>RECALC_2_714_</v>
      </c>
      <c r="M67" s="150" t="str">
        <f ca="1">_xll.DBRW($H$8,$H$12,$H$14,$H$10,$H$13,$H$11,M$2,$H$9,$A67)</f>
        <v>RECALC_3_749_</v>
      </c>
      <c r="N67" s="150" t="str">
        <f ca="1">_xll.DBRW($H$8,$H$12,$H$14,$H$10,$H$13,$H$11,N$2,$H$9,$A67)</f>
        <v>RECALC_4_832_</v>
      </c>
      <c r="O67" s="150" t="str">
        <f ca="1">_xll.DBRW($H$8,$H$12,$H$14,$H$10,$H$13,$H$11,O$2,$H$9,$A67)</f>
        <v>RECALC_5_942_</v>
      </c>
      <c r="P67" s="151" t="str">
        <f ca="1">_xll.DBRW($H$8,$H$12,$H$14,$H$10,$H$13,$H$11,P$2,$H$9,$A67)</f>
        <v>RECALC_6_1018_</v>
      </c>
      <c r="Q67" s="157"/>
      <c r="R67" s="153" t="str">
        <f t="shared" ca="1" si="15"/>
        <v/>
      </c>
      <c r="S67" s="154" t="str">
        <f t="shared" ca="1" si="16"/>
        <v/>
      </c>
      <c r="T67" s="119"/>
    </row>
    <row r="68" spans="1:20" ht="25.7">
      <c r="A68" s="148" t="s">
        <v>71</v>
      </c>
      <c r="B68" s="117"/>
      <c r="C68" s="117"/>
      <c r="D68" s="117">
        <v>48</v>
      </c>
      <c r="G68" s="395" t="str">
        <f ca="1">_xll.DBRA(Server&amp;$A$21,$A68,$H$15)</f>
        <v>RECALC_0_79_</v>
      </c>
      <c r="H68" s="396"/>
      <c r="I68" s="149" t="str">
        <f ca="1">_xll.DBRW($H$8,$H$12,$H$14,$H$10,$H$13,$H$11,I$2,$H$9,$A68)</f>
        <v>RECALC_1_528_</v>
      </c>
      <c r="J68" s="150" t="str">
        <f ca="1">_xll.DBRW($H$8,$H$12,$H$14,$H$10,$H$13,$H$11,J$2,$H$9,$A68)</f>
        <v>RECALC_1_389_</v>
      </c>
      <c r="K68" s="150" t="str">
        <f ca="1">_xll.DBRW($H$8,$H$12,$H$14,$H$10,$H$13,$H$11,K$2,$H$9,$A68)</f>
        <v>RECALC_1_617_</v>
      </c>
      <c r="L68" s="150" t="str">
        <f ca="1">_xll.DBRW($H$8,$H$12,$H$14,$H$10,$H$13,$H$11,L$2,$H$9,$A68)</f>
        <v>RECALC_2_692_</v>
      </c>
      <c r="M68" s="150" t="str">
        <f ca="1">_xll.DBRW($H$8,$H$12,$H$14,$H$10,$H$13,$H$11,M$2,$H$9,$A68)</f>
        <v>RECALC_3_781_</v>
      </c>
      <c r="N68" s="150" t="str">
        <f ca="1">_xll.DBRW($H$8,$H$12,$H$14,$H$10,$H$13,$H$11,N$2,$H$9,$A68)</f>
        <v>RECALC_4_866_</v>
      </c>
      <c r="O68" s="150" t="str">
        <f ca="1">_xll.DBRW($H$8,$H$12,$H$14,$H$10,$H$13,$H$11,O$2,$H$9,$A68)</f>
        <v>RECALC_5_889_</v>
      </c>
      <c r="P68" s="151" t="str">
        <f ca="1">_xll.DBRW($H$8,$H$12,$H$14,$H$10,$H$13,$H$11,P$2,$H$9,$A68)</f>
        <v>RECALC_6_974_</v>
      </c>
      <c r="Q68" s="157"/>
      <c r="R68" s="153" t="str">
        <f t="shared" ca="1" si="15"/>
        <v/>
      </c>
      <c r="S68" s="154" t="str">
        <f t="shared" ca="1" si="16"/>
        <v/>
      </c>
      <c r="T68" s="119"/>
    </row>
    <row r="69" spans="1:20" ht="25.7">
      <c r="A69" s="148" t="s">
        <v>72</v>
      </c>
      <c r="B69" s="117"/>
      <c r="C69" s="117"/>
      <c r="D69" s="117">
        <v>49</v>
      </c>
      <c r="G69" s="395" t="str">
        <f ca="1">_xll.DBRA(Server&amp;$A$21,$A69,$H$15)</f>
        <v>RECALC_0_76_</v>
      </c>
      <c r="H69" s="396"/>
      <c r="I69" s="149" t="str">
        <f ca="1">_xll.DBRW($H$8,$H$12,$H$14,$H$10,$H$13,$H$11,I$2,$H$9,$A69)</f>
        <v>RECALC_1_503_</v>
      </c>
      <c r="J69" s="150" t="str">
        <f ca="1">_xll.DBRW($H$8,$H$12,$H$14,$H$10,$H$13,$H$11,J$2,$H$9,$A69)</f>
        <v>RECALC_1_360_</v>
      </c>
      <c r="K69" s="150" t="str">
        <f ca="1">_xll.DBRW($H$8,$H$12,$H$14,$H$10,$H$13,$H$11,K$2,$H$9,$A69)</f>
        <v>RECALC_1_593_</v>
      </c>
      <c r="L69" s="150" t="str">
        <f ca="1">_xll.DBRW($H$8,$H$12,$H$14,$H$10,$H$13,$H$11,L$2,$H$9,$A69)</f>
        <v>RECALC_2_703_</v>
      </c>
      <c r="M69" s="150" t="str">
        <f ca="1">_xll.DBRW($H$8,$H$12,$H$14,$H$10,$H$13,$H$11,M$2,$H$9,$A69)</f>
        <v>RECALC_3_750_</v>
      </c>
      <c r="N69" s="150" t="str">
        <f ca="1">_xll.DBRW($H$8,$H$12,$H$14,$H$10,$H$13,$H$11,N$2,$H$9,$A69)</f>
        <v>RECALC_4_833_</v>
      </c>
      <c r="O69" s="150" t="str">
        <f ca="1">_xll.DBRW($H$8,$H$12,$H$14,$H$10,$H$13,$H$11,O$2,$H$9,$A69)</f>
        <v>RECALC_5_945_</v>
      </c>
      <c r="P69" s="151" t="str">
        <f ca="1">_xll.DBRW($H$8,$H$12,$H$14,$H$10,$H$13,$H$11,P$2,$H$9,$A69)</f>
        <v>RECALC_6_1023_</v>
      </c>
      <c r="Q69" s="157"/>
      <c r="R69" s="153" t="str">
        <f t="shared" ca="1" si="15"/>
        <v/>
      </c>
      <c r="S69" s="154" t="str">
        <f t="shared" ca="1" si="16"/>
        <v/>
      </c>
      <c r="T69" s="119"/>
    </row>
    <row r="70" spans="1:20" ht="26" thickBot="1">
      <c r="A70" s="148" t="s">
        <v>73</v>
      </c>
      <c r="B70" s="117"/>
      <c r="C70" s="117"/>
      <c r="D70" s="117">
        <v>50</v>
      </c>
      <c r="G70" s="395" t="str">
        <f ca="1">_xll.DBRA(Server&amp;$A$21,$A70,$H$15)</f>
        <v>RECALC_0_115_</v>
      </c>
      <c r="H70" s="396"/>
      <c r="I70" s="149" t="str">
        <f ca="1">_xll.DBRW($H$8,$H$12,$H$14,$H$10,$H$13,$H$11,I$2,$H$9,$A70)</f>
        <v>RECALC_1_529_</v>
      </c>
      <c r="J70" s="150" t="str">
        <f ca="1">_xll.DBRW($H$8,$H$12,$H$14,$H$10,$H$13,$H$11,J$2,$H$9,$A70)</f>
        <v>RECALC_1_390_</v>
      </c>
      <c r="K70" s="150" t="str">
        <f ca="1">_xll.DBRW($H$8,$H$12,$H$14,$H$10,$H$13,$H$11,K$2,$H$9,$A70)</f>
        <v>RECALC_1_618_</v>
      </c>
      <c r="L70" s="150" t="str">
        <f ca="1">_xll.DBRW($H$8,$H$12,$H$14,$H$10,$H$13,$H$11,L$2,$H$9,$A70)</f>
        <v>RECALC_2_693_</v>
      </c>
      <c r="M70" s="150" t="str">
        <f ca="1">_xll.DBRW($H$8,$H$12,$H$14,$H$10,$H$13,$H$11,M$2,$H$9,$A70)</f>
        <v>RECALC_3_782_</v>
      </c>
      <c r="N70" s="150" t="str">
        <f ca="1">_xll.DBRW($H$8,$H$12,$H$14,$H$10,$H$13,$H$11,N$2,$H$9,$A70)</f>
        <v>RECALC_4_867_</v>
      </c>
      <c r="O70" s="150" t="str">
        <f ca="1">_xll.DBRW($H$8,$H$12,$H$14,$H$10,$H$13,$H$11,O$2,$H$9,$A70)</f>
        <v>RECALC_5_890_</v>
      </c>
      <c r="P70" s="151" t="str">
        <f ca="1">_xll.DBRW($H$8,$H$12,$H$14,$H$10,$H$13,$H$11,P$2,$H$9,$A70)</f>
        <v>RECALC_6_975_</v>
      </c>
      <c r="Q70" s="157"/>
      <c r="R70" s="153" t="str">
        <f t="shared" ca="1" si="15"/>
        <v/>
      </c>
      <c r="S70" s="154" t="str">
        <f t="shared" ca="1" si="16"/>
        <v/>
      </c>
      <c r="T70" s="119"/>
    </row>
    <row r="71" spans="1:20" ht="25.7" hidden="1" outlineLevel="1">
      <c r="A71" s="184" t="s">
        <v>280</v>
      </c>
      <c r="B71" s="117"/>
      <c r="C71" s="117"/>
      <c r="D71" s="117">
        <v>51</v>
      </c>
      <c r="G71" s="395" t="str">
        <f ca="1">_xll.DBRA(Server&amp;$A$21,$A71,$H$15)</f>
        <v>RECALC_0_71_</v>
      </c>
      <c r="H71" s="396"/>
      <c r="I71" s="149" t="str">
        <f ca="1">_xll.DBRW($H$8,$H$12,$H$14,$H$10,$H$13,$H$11,I$2,$H$9,$A71)</f>
        <v>RECALC_1_504_</v>
      </c>
      <c r="J71" s="150" t="str">
        <f ca="1">_xll.DBRW($H$8,$H$12,$H$14,$H$10,$H$13,$H$11,J$2,$H$9,$A71)</f>
        <v>RECALC_1_361_</v>
      </c>
      <c r="K71" s="150" t="str">
        <f ca="1">_xll.DBRW($H$8,$H$12,$H$14,$H$10,$H$13,$H$11,K$2,$H$9,$A71)</f>
        <v>RECALC_1_594_</v>
      </c>
      <c r="L71" s="150" t="str">
        <f ca="1">_xll.DBRW($H$8,$H$12,$H$14,$H$10,$H$13,$H$11,L$2,$H$9,$A71)</f>
        <v>RECALC_2_705_</v>
      </c>
      <c r="M71" s="150" t="str">
        <f ca="1">_xll.DBRW($H$8,$H$12,$H$14,$H$10,$H$13,$H$11,M$2,$H$9,$A71)</f>
        <v>RECALC_3_751_</v>
      </c>
      <c r="N71" s="150" t="str">
        <f ca="1">_xll.DBRW($H$8,$H$12,$H$14,$H$10,$H$13,$H$11,N$2,$H$9,$A71)</f>
        <v>RECALC_4_834_</v>
      </c>
      <c r="O71" s="150" t="str">
        <f ca="1">_xll.DBRW($H$8,$H$12,$H$14,$H$10,$H$13,$H$11,O$2,$H$9,$A71)</f>
        <v>RECALC_5_947_</v>
      </c>
      <c r="P71" s="151" t="str">
        <f ca="1">_xll.DBRW($H$8,$H$12,$H$14,$H$10,$H$13,$H$11,P$2,$H$9,$A71)</f>
        <v>RECALC_6_1025_</v>
      </c>
      <c r="Q71" s="157"/>
      <c r="R71" s="153" t="str">
        <f t="shared" ca="1" si="15"/>
        <v/>
      </c>
      <c r="S71" s="154" t="str">
        <f t="shared" ca="1" si="16"/>
        <v/>
      </c>
      <c r="T71" s="119"/>
    </row>
    <row r="72" spans="1:20" ht="26" hidden="1" outlineLevel="1" thickBot="1">
      <c r="A72" s="184" t="s">
        <v>281</v>
      </c>
      <c r="B72" s="117"/>
      <c r="C72" s="117"/>
      <c r="D72" s="117">
        <v>52</v>
      </c>
      <c r="G72" s="395" t="str">
        <f ca="1">_xll.DBRA(Server&amp;$A$21,$A72,$H$15)</f>
        <v>RECALC_0_68_</v>
      </c>
      <c r="H72" s="396"/>
      <c r="I72" s="149" t="str">
        <f ca="1">_xll.DBRW($H$8,$H$12,$H$14,$H$10,$H$13,$H$11,I$2,$H$9,$A72)</f>
        <v>RECALC_1_530_</v>
      </c>
      <c r="J72" s="150" t="str">
        <f ca="1">_xll.DBRW($H$8,$H$12,$H$14,$H$10,$H$13,$H$11,J$2,$H$9,$A72)</f>
        <v>RECALC_1_391_</v>
      </c>
      <c r="K72" s="150" t="str">
        <f ca="1">_xll.DBRW($H$8,$H$12,$H$14,$H$10,$H$13,$H$11,K$2,$H$9,$A72)</f>
        <v>RECALC_1_619_</v>
      </c>
      <c r="L72" s="150" t="str">
        <f ca="1">_xll.DBRW($H$8,$H$12,$H$14,$H$10,$H$13,$H$11,L$2,$H$9,$A72)</f>
        <v>RECALC_2_694_</v>
      </c>
      <c r="M72" s="150" t="str">
        <f ca="1">_xll.DBRW($H$8,$H$12,$H$14,$H$10,$H$13,$H$11,M$2,$H$9,$A72)</f>
        <v>RECALC_3_783_</v>
      </c>
      <c r="N72" s="150" t="str">
        <f ca="1">_xll.DBRW($H$8,$H$12,$H$14,$H$10,$H$13,$H$11,N$2,$H$9,$A72)</f>
        <v>RECALC_4_868_</v>
      </c>
      <c r="O72" s="150" t="str">
        <f ca="1">_xll.DBRW($H$8,$H$12,$H$14,$H$10,$H$13,$H$11,O$2,$H$9,$A72)</f>
        <v>RECALC_5_891_</v>
      </c>
      <c r="P72" s="151" t="str">
        <f ca="1">_xll.DBRW($H$8,$H$12,$H$14,$H$10,$H$13,$H$11,P$2,$H$9,$A72)</f>
        <v>RECALC_6_976_</v>
      </c>
      <c r="Q72" s="157"/>
      <c r="R72" s="153" t="str">
        <f t="shared" ca="1" si="15"/>
        <v/>
      </c>
      <c r="S72" s="154" t="str">
        <f t="shared" ca="1" si="16"/>
        <v/>
      </c>
      <c r="T72" s="119"/>
    </row>
    <row r="73" spans="1:20" ht="26" collapsed="1" thickBot="1">
      <c r="A73" s="148" t="s">
        <v>74</v>
      </c>
      <c r="B73" s="161"/>
      <c r="C73" s="117"/>
      <c r="D73" s="117">
        <v>53</v>
      </c>
      <c r="G73" s="394" t="str">
        <f ca="1">_xll.DBRA(Server&amp;$A$21,$A73,$H$15)</f>
        <v>RECALC_0_65_</v>
      </c>
      <c r="H73" s="394"/>
      <c r="I73" s="175" t="str">
        <f ca="1">_xll.DBRW($H$8,$H$12,$H$14,$H$10,$H$13,$H$11,I$2,$H$9,$A73)</f>
        <v>RECALC_1_493_</v>
      </c>
      <c r="J73" s="175" t="str">
        <f ca="1">_xll.DBRW($H$8,$H$12,$H$14,$H$10,$H$13,$H$11,J$2,$H$9,$A73)</f>
        <v>RECALC_1_351_</v>
      </c>
      <c r="K73" s="175" t="str">
        <f ca="1">_xll.DBRW($H$8,$H$12,$H$14,$H$10,$H$13,$H$11,K$2,$H$9,$A73)</f>
        <v>RECALC_1_584_</v>
      </c>
      <c r="L73" s="175" t="str">
        <f ca="1">_xll.DBRW($H$8,$H$12,$H$14,$H$10,$H$13,$H$11,L$2,$H$9,$A73)</f>
        <v>RECALC_2_673_</v>
      </c>
      <c r="M73" s="175" t="str">
        <f ca="1">_xll.DBRW($H$8,$H$12,$H$14,$H$10,$H$13,$H$11,M$2,$H$9,$A73)</f>
        <v>RECALC_3_790_</v>
      </c>
      <c r="N73" s="175" t="str">
        <f ca="1">_xll.DBRW($H$8,$H$12,$H$14,$H$10,$H$13,$H$11,N$2,$H$9,$A73)</f>
        <v>RECALC_4_823_</v>
      </c>
      <c r="O73" s="175" t="str">
        <f ca="1">_xll.DBRW($H$8,$H$12,$H$14,$H$10,$H$13,$H$11,O$2,$H$9,$A73)</f>
        <v>RECALC_5_914_</v>
      </c>
      <c r="P73" s="175" t="str">
        <f ca="1">_xll.DBRW($H$8,$H$12,$H$14,$H$10,$H$13,$H$11,P$2,$H$9,$A73)</f>
        <v>RECALC_6_1022_</v>
      </c>
      <c r="Q73" s="157" t="e">
        <f ca="1">SUM(I73:P73)-SUM(I61:P72)</f>
        <v>#VALUE!</v>
      </c>
      <c r="R73" s="173" t="str">
        <f t="shared" ca="1" si="15"/>
        <v/>
      </c>
      <c r="S73" s="173" t="str">
        <f t="shared" ca="1" si="16"/>
        <v/>
      </c>
      <c r="T73" s="119"/>
    </row>
    <row r="74" spans="1:20" ht="26" thickBot="1">
      <c r="A74" s="148" t="s">
        <v>75</v>
      </c>
      <c r="B74" s="161"/>
      <c r="C74" s="117"/>
      <c r="D74" s="117">
        <v>54</v>
      </c>
      <c r="G74" s="394" t="str">
        <f ca="1">_xll.DBRA(Server&amp;$A$21,$A74,$H$15)</f>
        <v>RECALC_0_61_</v>
      </c>
      <c r="H74" s="394"/>
      <c r="I74" s="175" t="str">
        <f ca="1">_xll.DBRW($H$8,$H$12,$H$14,$H$10,$H$13,$H$11,I$2,$H$9,$A74)</f>
        <v>RECALC_1_514_</v>
      </c>
      <c r="J74" s="175" t="str">
        <f ca="1">_xll.DBRW($H$8,$H$12,$H$14,$H$10,$H$13,$H$11,J$2,$H$9,$A74)</f>
        <v>RECALC_1_405_</v>
      </c>
      <c r="K74" s="175" t="str">
        <f ca="1">_xll.DBRW($H$8,$H$12,$H$14,$H$10,$H$13,$H$11,K$2,$H$9,$A74)</f>
        <v>RECALC_1_606_</v>
      </c>
      <c r="L74" s="175" t="str">
        <f ca="1">_xll.DBRW($H$8,$H$12,$H$14,$H$10,$H$13,$H$11,L$2,$H$9,$A74)</f>
        <v>RECALC_2_676_</v>
      </c>
      <c r="M74" s="175" t="str">
        <f ca="1">_xll.DBRW($H$8,$H$12,$H$14,$H$10,$H$13,$H$11,M$2,$H$9,$A74)</f>
        <v>RECALC_3_763_</v>
      </c>
      <c r="N74" s="175" t="str">
        <f ca="1">_xll.DBRW($H$8,$H$12,$H$14,$H$10,$H$13,$H$11,N$2,$H$9,$A74)</f>
        <v>RECALC_4_848_</v>
      </c>
      <c r="O74" s="175" t="str">
        <f ca="1">_xll.DBRW($H$8,$H$12,$H$14,$H$10,$H$13,$H$11,O$2,$H$9,$A74)</f>
        <v>RECALC_5_932_</v>
      </c>
      <c r="P74" s="175" t="str">
        <f ca="1">_xll.DBRW($H$8,$H$12,$H$14,$H$10,$H$13,$H$11,P$2,$H$9,$A74)</f>
        <v>RECALC_6_1012_</v>
      </c>
      <c r="Q74" s="157">
        <f ca="1">SUM(I74:P74)-SUM(I73:P73)-SUM(I60:P60)</f>
        <v>0</v>
      </c>
      <c r="R74" s="173" t="str">
        <f t="shared" ca="1" si="15"/>
        <v/>
      </c>
      <c r="S74" s="173" t="str">
        <f t="shared" ca="1" si="16"/>
        <v/>
      </c>
      <c r="T74" s="119"/>
    </row>
    <row r="75" spans="1:20" ht="25.7">
      <c r="A75" s="148" t="s">
        <v>282</v>
      </c>
      <c r="B75" s="117" t="s">
        <v>283</v>
      </c>
      <c r="C75" s="117"/>
      <c r="D75" s="117">
        <v>55</v>
      </c>
      <c r="F75" s="86"/>
      <c r="G75" s="399" t="str">
        <f ca="1">G37</f>
        <v>RECALC_0_56_</v>
      </c>
      <c r="H75" s="400"/>
      <c r="I75" s="185" t="e">
        <f ca="1">_xll.DBRW($H$8,$H$12,$H$14,$H$10,$H$13,$H$11,I$2,$H$9,$B75)+_xll.DBRW($H$8,$H$12,$H$14,$H$10,$H$13,$H$11,I$2,$H$9,$A75)</f>
        <v>#VALUE!</v>
      </c>
      <c r="J75" s="185" t="e">
        <f ca="1">_xll.DBRW($H$8,$H$12,$H$14,$H$10,$H$13,$H$11,J$2,$H$9,$B75)+_xll.DBRW($H$8,$H$12,$H$14,$H$10,$H$13,$H$11,J$2,$H$9,$A75)</f>
        <v>#VALUE!</v>
      </c>
      <c r="K75" s="185" t="e">
        <f ca="1">_xll.DBRW($H$8,$H$12,$H$14,$H$10,$H$13,$H$11,K$2,$H$9,$B75)+_xll.DBRW($H$8,$H$12,$H$14,$H$10,$H$13,$H$11,K$2,$H$9,$A75)</f>
        <v>#VALUE!</v>
      </c>
      <c r="L75" s="185" t="e">
        <f ca="1">_xll.DBRW($H$8,$H$12,$H$14,$H$10,$H$13,$H$11,L$2,$H$9,$B75)+_xll.DBRW($H$8,$H$12,$H$14,$H$10,$H$13,$H$11,L$2,$H$9,$A75)</f>
        <v>#VALUE!</v>
      </c>
      <c r="M75" s="185" t="e">
        <f ca="1">_xll.DBRW($H$8,$H$12,$H$14,$H$10,$H$13,$H$11,M$2,$H$9,$B75)+_xll.DBRW($H$8,$H$12,$H$14,$H$10,$H$13,$H$11,M$2,$H$9,$A75)</f>
        <v>#VALUE!</v>
      </c>
      <c r="N75" s="185" t="e">
        <f ca="1">_xll.DBRW($H$8,$H$12,$H$14,$H$10,$H$13,$H$11,N$2,$H$9,$B75)+_xll.DBRW($H$8,$H$12,$H$14,$H$10,$H$13,$H$11,N$2,$H$9,$A75)</f>
        <v>#VALUE!</v>
      </c>
      <c r="O75" s="185" t="e">
        <f ca="1">_xll.DBRW($H$8,$H$12,$H$14,$H$10,$H$13,$H$11,O$2,$H$9,$B75)+_xll.DBRW($H$8,$H$12,$H$14,$H$10,$H$13,$H$11,O$2,$H$9,$A75)</f>
        <v>#VALUE!</v>
      </c>
      <c r="P75" s="185" t="e">
        <f ca="1">_xll.DBRW($H$8,$H$12,$H$14,$H$10,$H$13,$H$11,P$2,$H$9,$B75)+_xll.DBRW($H$8,$H$12,$H$14,$H$10,$H$13,$H$11,P$2,$H$9,$A75)</f>
        <v>#VALUE!</v>
      </c>
      <c r="Q75" s="157"/>
      <c r="R75" s="186" t="str">
        <f t="shared" ca="1" si="15"/>
        <v/>
      </c>
      <c r="S75" s="187" t="str">
        <f t="shared" ca="1" si="16"/>
        <v/>
      </c>
      <c r="T75" s="119"/>
    </row>
    <row r="76" spans="1:20" ht="25.7">
      <c r="A76" s="148" t="s">
        <v>80</v>
      </c>
      <c r="B76" s="117"/>
      <c r="C76" s="117"/>
      <c r="D76" s="117">
        <v>56</v>
      </c>
      <c r="F76" s="86"/>
      <c r="G76" s="399" t="str">
        <f ca="1">_xll.DBRA(Server&amp;$A$21,$A76,$H$15)</f>
        <v>RECALC_0_106_</v>
      </c>
      <c r="H76" s="400"/>
      <c r="I76" s="185" t="str">
        <f ca="1">_xll.DBRW($H$8,$H$12,$H$14,$H$10,$H$13,$H$11,I$2,$H$9,$A76)</f>
        <v>RECALC_1_521_</v>
      </c>
      <c r="J76" s="188" t="str">
        <f ca="1">_xll.DBRW($H$8,$H$12,$H$14,$H$10,$H$13,$H$11,J$2,$H$9,$A76)</f>
        <v>RECALC_1_380_</v>
      </c>
      <c r="K76" s="188" t="str">
        <f ca="1">_xll.DBRW($H$8,$H$12,$H$14,$H$10,$H$13,$H$11,K$2,$H$9,$A76)</f>
        <v>RECALC_1_609_</v>
      </c>
      <c r="L76" s="188" t="str">
        <f ca="1">_xll.DBRW($H$8,$H$12,$H$14,$H$10,$H$13,$H$11,L$2,$H$9,$A76)</f>
        <v>RECALC_2_683_</v>
      </c>
      <c r="M76" s="188" t="str">
        <f ca="1">_xll.DBRW($H$8,$H$12,$H$14,$H$10,$H$13,$H$11,M$2,$H$9,$A76)</f>
        <v>RECALC_3_770_</v>
      </c>
      <c r="N76" s="188" t="str">
        <f ca="1">_xll.DBRW($H$8,$H$12,$H$14,$H$10,$H$13,$H$11,N$2,$H$9,$A76)</f>
        <v>RECALC_4_856_</v>
      </c>
      <c r="O76" s="188" t="str">
        <f ca="1">_xll.DBRW($H$8,$H$12,$H$14,$H$10,$H$13,$H$11,O$2,$H$9,$A76)</f>
        <v>RECALC_5_938_</v>
      </c>
      <c r="P76" s="189" t="str">
        <f ca="1">_xll.DBRW($H$8,$H$12,$H$14,$H$10,$H$13,$H$11,P$2,$H$9,$A76)</f>
        <v>RECALC_6_965_</v>
      </c>
      <c r="Q76" s="157"/>
      <c r="R76" s="186" t="str">
        <f t="shared" ca="1" si="15"/>
        <v/>
      </c>
      <c r="S76" s="187" t="str">
        <f t="shared" ca="1" si="16"/>
        <v/>
      </c>
      <c r="T76" s="119"/>
    </row>
    <row r="77" spans="1:20" ht="25.7">
      <c r="A77" s="148" t="s">
        <v>81</v>
      </c>
      <c r="B77" s="117"/>
      <c r="C77" s="117"/>
      <c r="D77" s="117">
        <v>57</v>
      </c>
      <c r="G77" s="399" t="str">
        <f ca="1">_xll.DBRA(Server&amp;$A$21,$A77,$H$15)</f>
        <v>RECALC_0_101_</v>
      </c>
      <c r="H77" s="400"/>
      <c r="I77" s="185" t="str">
        <f ca="1">_xll.DBRW($H$8,$H$12,$H$14,$H$10,$H$13,$H$11,I$2,$H$9,$A77)</f>
        <v>RECALC_1_490_</v>
      </c>
      <c r="J77" s="188" t="str">
        <f ca="1">_xll.DBRW($H$8,$H$12,$H$14,$H$10,$H$13,$H$11,J$2,$H$9,$A77)</f>
        <v>RECALC_1_348_</v>
      </c>
      <c r="K77" s="188" t="str">
        <f ca="1">_xll.DBRW($H$8,$H$12,$H$14,$H$10,$H$13,$H$11,K$2,$H$9,$A77)</f>
        <v>RECALC_1_581_</v>
      </c>
      <c r="L77" s="188" t="str">
        <f ca="1">_xll.DBRW($H$8,$H$12,$H$14,$H$10,$H$13,$H$11,L$2,$H$9,$A77)</f>
        <v>RECALC_2_670_</v>
      </c>
      <c r="M77" s="188" t="str">
        <f ca="1">_xll.DBRW($H$8,$H$12,$H$14,$H$10,$H$13,$H$11,M$2,$H$9,$A77)</f>
        <v>RECALC_3_794_</v>
      </c>
      <c r="N77" s="188" t="str">
        <f ca="1">_xll.DBRW($H$8,$H$12,$H$14,$H$10,$H$13,$H$11,N$2,$H$9,$A77)</f>
        <v>RECALC_4_820_</v>
      </c>
      <c r="O77" s="188" t="str">
        <f ca="1">_xll.DBRW($H$8,$H$12,$H$14,$H$10,$H$13,$H$11,O$2,$H$9,$A77)</f>
        <v>RECALC_5_911_</v>
      </c>
      <c r="P77" s="189" t="str">
        <f ca="1">_xll.DBRW($H$8,$H$12,$H$14,$H$10,$H$13,$H$11,P$2,$H$9,$A77)</f>
        <v>RECALC_6_1030_</v>
      </c>
      <c r="Q77" s="157"/>
      <c r="R77" s="186" t="str">
        <f t="shared" ca="1" si="15"/>
        <v/>
      </c>
      <c r="S77" s="187" t="str">
        <f t="shared" ca="1" si="16"/>
        <v/>
      </c>
      <c r="T77" s="119"/>
    </row>
    <row r="78" spans="1:20" ht="25.7">
      <c r="A78" s="148" t="s">
        <v>79</v>
      </c>
      <c r="B78" s="117"/>
      <c r="C78" s="117"/>
      <c r="D78" s="117">
        <v>58</v>
      </c>
      <c r="G78" s="395" t="str">
        <f ca="1">_xll.DBRA(Server&amp;$A$21,$A78,$H$15)</f>
        <v>RECALC_0_97_</v>
      </c>
      <c r="H78" s="396"/>
      <c r="I78" s="149" t="str">
        <f ca="1">_xll.DBRW($H$8,$H$12,$H$14,$H$10,$H$13,$H$11,I$2,$H$9,$A78)</f>
        <v>RECALC_1_555_</v>
      </c>
      <c r="J78" s="150" t="str">
        <f ca="1">_xll.DBRW($H$8,$H$12,$H$14,$H$10,$H$13,$H$11,J$2,$H$9,$A78)</f>
        <v>RECALC_1_381_</v>
      </c>
      <c r="K78" s="150" t="str">
        <f ca="1">_xll.DBRW($H$8,$H$12,$H$14,$H$10,$H$13,$H$11,K$2,$H$9,$A78)</f>
        <v>RECALC_1_610_</v>
      </c>
      <c r="L78" s="150" t="str">
        <f ca="1">_xll.DBRW($H$8,$H$12,$H$14,$H$10,$H$13,$H$11,L$2,$H$9,$A78)</f>
        <v>RECALC_2_684_</v>
      </c>
      <c r="M78" s="150" t="str">
        <f ca="1">_xll.DBRW($H$8,$H$12,$H$14,$H$10,$H$13,$H$11,M$2,$H$9,$A78)</f>
        <v>RECALC_3_771_</v>
      </c>
      <c r="N78" s="150" t="str">
        <f ca="1">_xll.DBRW($H$8,$H$12,$H$14,$H$10,$H$13,$H$11,N$2,$H$9,$A78)</f>
        <v>RECALC_4_857_</v>
      </c>
      <c r="O78" s="150" t="str">
        <f ca="1">_xll.DBRW($H$8,$H$12,$H$14,$H$10,$H$13,$H$11,O$2,$H$9,$A78)</f>
        <v>RECALC_5_939_</v>
      </c>
      <c r="P78" s="151" t="str">
        <f ca="1">_xll.DBRW($H$8,$H$12,$H$14,$H$10,$H$13,$H$11,P$2,$H$9,$A78)</f>
        <v>RECALC_6_966_</v>
      </c>
      <c r="Q78" s="157"/>
      <c r="R78" s="153" t="str">
        <f t="shared" ca="1" si="15"/>
        <v/>
      </c>
      <c r="S78" s="154" t="str">
        <f t="shared" ca="1" si="16"/>
        <v/>
      </c>
      <c r="T78" s="119"/>
    </row>
    <row r="79" spans="1:20" ht="26" thickBot="1">
      <c r="A79" s="148" t="s">
        <v>78</v>
      </c>
      <c r="B79" s="117"/>
      <c r="C79" s="117"/>
      <c r="D79" s="117">
        <v>59</v>
      </c>
      <c r="G79" s="395" t="str">
        <f ca="1">_xll.DBRA(Server&amp;$A$21,$A79,$H$15)</f>
        <v>RECALC_0_93_</v>
      </c>
      <c r="H79" s="396"/>
      <c r="I79" s="149" t="str">
        <f ca="1">_xll.DBRW($H$8,$H$12,$H$14,$H$10,$H$13,$H$11,I$2,$H$9,$A79)</f>
        <v>RECALC_1_491_</v>
      </c>
      <c r="J79" s="150" t="str">
        <f ca="1">_xll.DBRW($H$8,$H$12,$H$14,$H$10,$H$13,$H$11,J$2,$H$9,$A79)</f>
        <v>RECALC_1_349_</v>
      </c>
      <c r="K79" s="150" t="str">
        <f ca="1">_xll.DBRW($H$8,$H$12,$H$14,$H$10,$H$13,$H$11,K$2,$H$9,$A79)</f>
        <v>RECALC_1_582_</v>
      </c>
      <c r="L79" s="150" t="str">
        <f ca="1">_xll.DBRW($H$8,$H$12,$H$14,$H$10,$H$13,$H$11,L$2,$H$9,$A79)</f>
        <v>RECALC_2_671_</v>
      </c>
      <c r="M79" s="150" t="str">
        <f ca="1">_xll.DBRW($H$8,$H$12,$H$14,$H$10,$H$13,$H$11,M$2,$H$9,$A79)</f>
        <v>RECALC_3_795_</v>
      </c>
      <c r="N79" s="150" t="str">
        <f ca="1">_xll.DBRW($H$8,$H$12,$H$14,$H$10,$H$13,$H$11,N$2,$H$9,$A79)</f>
        <v>RECALC_4_821_</v>
      </c>
      <c r="O79" s="150" t="str">
        <f ca="1">_xll.DBRW($H$8,$H$12,$H$14,$H$10,$H$13,$H$11,O$2,$H$9,$A79)</f>
        <v>RECALC_5_912_</v>
      </c>
      <c r="P79" s="151" t="str">
        <f ca="1">_xll.DBRW($H$8,$H$12,$H$14,$H$10,$H$13,$H$11,P$2,$H$9,$A79)</f>
        <v>RECALC_6_1033_</v>
      </c>
      <c r="Q79" s="157"/>
      <c r="R79" s="153" t="str">
        <f t="shared" ca="1" si="15"/>
        <v/>
      </c>
      <c r="S79" s="154" t="str">
        <f t="shared" ca="1" si="16"/>
        <v/>
      </c>
      <c r="T79" s="119"/>
    </row>
    <row r="80" spans="1:20" ht="25.7" hidden="1" outlineLevel="1">
      <c r="A80" s="148" t="s">
        <v>76</v>
      </c>
      <c r="B80" s="117"/>
      <c r="C80" s="117"/>
      <c r="D80" s="117">
        <v>60</v>
      </c>
      <c r="G80" s="395" t="str">
        <f ca="1">_xll.DBRA(Server&amp;$A$21,$A80,$H$15)</f>
        <v>RECALC_0_90_</v>
      </c>
      <c r="H80" s="396"/>
      <c r="I80" s="149" t="str">
        <f ca="1">_xll.DBRW($H$8,$H$12,$H$14,$H$10,$H$13,$H$11,I$2,$H$9,$A80)</f>
        <v>RECALC_1_554_</v>
      </c>
      <c r="J80" s="150" t="str">
        <f ca="1">_xll.DBRW($H$8,$H$12,$H$14,$H$10,$H$13,$H$11,J$2,$H$9,$A80)</f>
        <v>RECALC_1_382_</v>
      </c>
      <c r="K80" s="150" t="str">
        <f ca="1">_xll.DBRW($H$8,$H$12,$H$14,$H$10,$H$13,$H$11,K$2,$H$9,$A80)</f>
        <v>RECALC_1_611_</v>
      </c>
      <c r="L80" s="150" t="str">
        <f ca="1">_xll.DBRW($H$8,$H$12,$H$14,$H$10,$H$13,$H$11,L$2,$H$9,$A80)</f>
        <v>RECALC_2_685_</v>
      </c>
      <c r="M80" s="150" t="str">
        <f ca="1">_xll.DBRW($H$8,$H$12,$H$14,$H$10,$H$13,$H$11,M$2,$H$9,$A80)</f>
        <v>RECALC_3_772_</v>
      </c>
      <c r="N80" s="150" t="str">
        <f ca="1">_xll.DBRW($H$8,$H$12,$H$14,$H$10,$H$13,$H$11,N$2,$H$9,$A80)</f>
        <v>RECALC_4_858_</v>
      </c>
      <c r="O80" s="150" t="str">
        <f ca="1">_xll.DBRW($H$8,$H$12,$H$14,$H$10,$H$13,$H$11,O$2,$H$9,$A80)</f>
        <v>RECALC_5_940_</v>
      </c>
      <c r="P80" s="151" t="str">
        <f ca="1">_xll.DBRW($H$8,$H$12,$H$14,$H$10,$H$13,$H$11,P$2,$H$9,$A80)</f>
        <v>RECALC_6_967_</v>
      </c>
      <c r="Q80" s="157"/>
      <c r="R80" s="153" t="str">
        <f t="shared" ca="1" si="15"/>
        <v/>
      </c>
      <c r="S80" s="154" t="str">
        <f t="shared" ca="1" si="16"/>
        <v/>
      </c>
      <c r="T80" s="119"/>
    </row>
    <row r="81" spans="1:21" ht="26" hidden="1" outlineLevel="1" thickBot="1">
      <c r="A81" s="148" t="s">
        <v>77</v>
      </c>
      <c r="B81" s="117"/>
      <c r="C81" s="117"/>
      <c r="D81" s="117">
        <v>61</v>
      </c>
      <c r="G81" s="395" t="str">
        <f ca="1">_xll.DBRA(Server&amp;$A$21,$A81,$H$15)</f>
        <v>RECALC_0_86_</v>
      </c>
      <c r="H81" s="396"/>
      <c r="I81" s="149" t="str">
        <f ca="1">_xll.DBRW($H$8,$H$12,$H$14,$H$10,$H$13,$H$11,I$2,$H$9,$A81)</f>
        <v>RECALC_1_492_</v>
      </c>
      <c r="J81" s="150" t="str">
        <f ca="1">_xll.DBRW($H$8,$H$12,$H$14,$H$10,$H$13,$H$11,J$2,$H$9,$A81)</f>
        <v>RECALC_1_350_</v>
      </c>
      <c r="K81" s="150" t="str">
        <f ca="1">_xll.DBRW($H$8,$H$12,$H$14,$H$10,$H$13,$H$11,K$2,$H$9,$A81)</f>
        <v>RECALC_1_583_</v>
      </c>
      <c r="L81" s="150" t="str">
        <f ca="1">_xll.DBRW($H$8,$H$12,$H$14,$H$10,$H$13,$H$11,L$2,$H$9,$A81)</f>
        <v>RECALC_2_672_</v>
      </c>
      <c r="M81" s="150" t="str">
        <f ca="1">_xll.DBRW($H$8,$H$12,$H$14,$H$10,$H$13,$H$11,M$2,$H$9,$A81)</f>
        <v>RECALC_3_789_</v>
      </c>
      <c r="N81" s="150" t="str">
        <f ca="1">_xll.DBRW($H$8,$H$12,$H$14,$H$10,$H$13,$H$11,N$2,$H$9,$A81)</f>
        <v>RECALC_4_822_</v>
      </c>
      <c r="O81" s="150" t="str">
        <f ca="1">_xll.DBRW($H$8,$H$12,$H$14,$H$10,$H$13,$H$11,O$2,$H$9,$A81)</f>
        <v>RECALC_5_913_</v>
      </c>
      <c r="P81" s="151" t="str">
        <f ca="1">_xll.DBRW($H$8,$H$12,$H$14,$H$10,$H$13,$H$11,P$2,$H$9,$A81)</f>
        <v>RECALC_6_1017_</v>
      </c>
      <c r="Q81" s="157"/>
      <c r="R81" s="153" t="str">
        <f t="shared" ca="1" si="15"/>
        <v/>
      </c>
      <c r="S81" s="154" t="str">
        <f t="shared" ca="1" si="16"/>
        <v/>
      </c>
      <c r="T81" s="119"/>
    </row>
    <row r="82" spans="1:21" ht="26" collapsed="1" thickBot="1">
      <c r="A82" s="148" t="s">
        <v>82</v>
      </c>
      <c r="B82" s="161"/>
      <c r="C82" s="117"/>
      <c r="D82" s="117">
        <v>62</v>
      </c>
      <c r="G82" s="394" t="str">
        <f ca="1">_xll.DBRA(Server&amp;$A$21,$A82,$H$15)</f>
        <v>RECALC_0_111_</v>
      </c>
      <c r="H82" s="394"/>
      <c r="I82" s="175" t="str">
        <f ca="1">_xll.DBRW($H$8,$H$12,$H$14,$H$10,$H$13,$H$11,I$2,$H$9,$A82)</f>
        <v>RECALC_1_513_</v>
      </c>
      <c r="J82" s="175" t="str">
        <f ca="1">_xll.DBRW($H$8,$H$12,$H$14,$H$10,$H$13,$H$11,J$2,$H$9,$A82)</f>
        <v>RECALC_1_404_</v>
      </c>
      <c r="K82" s="175" t="str">
        <f ca="1">_xll.DBRW($H$8,$H$12,$H$14,$H$10,$H$13,$H$11,K$2,$H$9,$A82)</f>
        <v>RECALC_1_605_</v>
      </c>
      <c r="L82" s="175" t="str">
        <f ca="1">_xll.DBRW($H$8,$H$12,$H$14,$H$10,$H$13,$H$11,L$2,$H$9,$A82)</f>
        <v>RECALC_2_675_</v>
      </c>
      <c r="M82" s="175" t="str">
        <f ca="1">_xll.DBRW($H$8,$H$12,$H$14,$H$10,$H$13,$H$11,M$2,$H$9,$A82)</f>
        <v>RECALC_3_762_</v>
      </c>
      <c r="N82" s="175" t="str">
        <f ca="1">_xll.DBRW($H$8,$H$12,$H$14,$H$10,$H$13,$H$11,N$2,$H$9,$A82)</f>
        <v>RECALC_4_847_</v>
      </c>
      <c r="O82" s="175" t="str">
        <f ca="1">_xll.DBRW($H$8,$H$12,$H$14,$H$10,$H$13,$H$11,O$2,$H$9,$A82)</f>
        <v>RECALC_5_931_</v>
      </c>
      <c r="P82" s="175" t="str">
        <f ca="1">_xll.DBRW($H$8,$H$12,$H$14,$H$10,$H$13,$H$11,P$2,$H$9,$A82)</f>
        <v>RECALC_6_1011_</v>
      </c>
      <c r="Q82" s="157" t="e">
        <f ca="1">SUM(I82:P82)-SUM(I75:P81)</f>
        <v>#VALUE!</v>
      </c>
      <c r="R82" s="173" t="str">
        <f ca="1">IF(ISERROR((M82/J82)^(1/3)-1),"",(M82/J82)^(1/3)-1)</f>
        <v/>
      </c>
      <c r="S82" s="173" t="str">
        <f ca="1">IF(ISERROR((P82/J82)^(1/6)-1),"",(P82/J82)^(1/6)-1)</f>
        <v/>
      </c>
      <c r="T82" s="119"/>
    </row>
    <row r="83" spans="1:21" ht="26" thickBot="1">
      <c r="A83" s="148" t="s">
        <v>83</v>
      </c>
      <c r="B83" s="161"/>
      <c r="C83" s="117"/>
      <c r="D83" s="117">
        <v>63</v>
      </c>
      <c r="G83" s="397" t="str">
        <f ca="1">_xll.DBRA(Server&amp;$A$21,$A83,$H$15)</f>
        <v>RECALC_0_55_</v>
      </c>
      <c r="H83" s="398"/>
      <c r="I83" s="190" t="str">
        <f ca="1">_xll.DBRW($H$8,$H$12,$H$14,$H$10,$H$13,$H$11,I$2,$H$9,$A83)</f>
        <v>RECALC_1_545_</v>
      </c>
      <c r="J83" s="191" t="str">
        <f ca="1">_xll.DBRW($H$8,$H$12,$H$14,$H$10,$H$13,$H$11,J$2,$H$9,$A83)</f>
        <v>RECALC_1_338_</v>
      </c>
      <c r="K83" s="191" t="str">
        <f ca="1">_xll.DBRW($H$8,$H$12,$H$14,$H$10,$H$13,$H$11,K$2,$H$9,$A83)</f>
        <v>RECALC_1_568_</v>
      </c>
      <c r="L83" s="191" t="str">
        <f ca="1">_xll.DBRW($H$8,$H$12,$H$14,$H$10,$H$13,$H$11,L$2,$H$9,$A83)</f>
        <v>RECALC_2_656_</v>
      </c>
      <c r="M83" s="191" t="str">
        <f ca="1">_xll.DBRW($H$8,$H$12,$H$14,$H$10,$H$13,$H$11,M$2,$H$9,$A83)</f>
        <v>RECALC_3_738_</v>
      </c>
      <c r="N83" s="191" t="str">
        <f ca="1">_xll.DBRW($H$8,$H$12,$H$14,$H$10,$H$13,$H$11,N$2,$H$9,$A83)</f>
        <v>RECALC_4_814_</v>
      </c>
      <c r="O83" s="191" t="str">
        <f ca="1">_xll.DBRW($H$8,$H$12,$H$14,$H$10,$H$13,$H$11,O$2,$H$9,$A83)</f>
        <v>RECALC_5_946_</v>
      </c>
      <c r="P83" s="192" t="str">
        <f ca="1">_xll.DBRW($H$8,$H$12,$H$14,$H$10,$H$13,$H$11,P$2,$H$9,$A83)</f>
        <v>RECALC_6_987_</v>
      </c>
      <c r="Q83" s="157"/>
      <c r="R83" s="193" t="str">
        <f ca="1">IF(ISERROR((M83/J83)^(1/3)-1),"",(M83/J83)^(1/3)-1)</f>
        <v/>
      </c>
      <c r="S83" s="194" t="str">
        <f ca="1">IF(ISERROR((P83/J83)^(1/6)-1),"",(P83/J83)^(1/6)-1)</f>
        <v/>
      </c>
      <c r="T83" s="119"/>
    </row>
    <row r="84" spans="1:21" ht="26" thickBot="1">
      <c r="A84" s="148" t="s">
        <v>84</v>
      </c>
      <c r="B84" s="161"/>
      <c r="C84" s="117"/>
      <c r="D84" s="117">
        <v>64</v>
      </c>
      <c r="G84" s="394" t="str">
        <f ca="1">_xll.DBRA(Server&amp;$A$21,$A84,$H$15)</f>
        <v>RECALC_0_105_</v>
      </c>
      <c r="H84" s="394"/>
      <c r="I84" s="175" t="str">
        <f ca="1">_xll.DBRW($H$8,$H$12,$H$14,$H$10,$H$13,$H$11,I$2,$H$9,$A84)</f>
        <v>RECALC_1_495_</v>
      </c>
      <c r="J84" s="175" t="str">
        <f ca="1">_xll.DBRW($H$8,$H$12,$H$14,$H$10,$H$13,$H$11,J$2,$H$9,$A84)</f>
        <v>RECALC_1_337_</v>
      </c>
      <c r="K84" s="175" t="str">
        <f ca="1">_xll.DBRW($H$8,$H$12,$H$14,$H$10,$H$13,$H$11,K$2,$H$9,$A84)</f>
        <v>RECALC_1_578_</v>
      </c>
      <c r="L84" s="175" t="str">
        <f ca="1">_xll.DBRW($H$8,$H$12,$H$14,$H$10,$H$13,$H$11,L$2,$H$9,$A84)</f>
        <v>RECALC_2_667_</v>
      </c>
      <c r="M84" s="175" t="str">
        <f ca="1">_xll.DBRW($H$8,$H$12,$H$14,$H$10,$H$13,$H$11,M$2,$H$9,$A84)</f>
        <v>RECALC_3_733_</v>
      </c>
      <c r="N84" s="175" t="str">
        <f ca="1">_xll.DBRW($H$8,$H$12,$H$14,$H$10,$H$13,$H$11,N$2,$H$9,$A84)</f>
        <v>RECALC_4_874_</v>
      </c>
      <c r="O84" s="175" t="str">
        <f ca="1">_xll.DBRW($H$8,$H$12,$H$14,$H$10,$H$13,$H$11,O$2,$H$9,$A84)</f>
        <v>RECALC_5_907_</v>
      </c>
      <c r="P84" s="175" t="str">
        <f ca="1">_xll.DBRW($H$8,$H$12,$H$14,$H$10,$H$13,$H$11,P$2,$H$9,$A84)</f>
        <v>RECALC_6_1016_</v>
      </c>
      <c r="Q84" s="157">
        <f ca="1">SUM(I84:P84)-SUM(I82:P83)-SUM(I74:P74)</f>
        <v>0</v>
      </c>
      <c r="R84" s="173" t="str">
        <f ca="1">IF(ISERROR((M84/J84)^(1/3)-1),"",(M84/J84)^(1/3)-1)</f>
        <v/>
      </c>
      <c r="S84" s="173" t="str">
        <f ca="1">IF(ISERROR((P84/J84)^(1/6)-1),"",(P84/J84)^(1/6)-1)</f>
        <v/>
      </c>
      <c r="T84" s="119"/>
    </row>
    <row r="85" spans="1:21" ht="25.7">
      <c r="A85" s="117"/>
      <c r="B85" s="117"/>
      <c r="C85" s="117"/>
      <c r="D85" s="117">
        <v>65</v>
      </c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57"/>
      <c r="T85" s="119"/>
    </row>
    <row r="86" spans="1:21" s="141" customFormat="1" ht="25.7">
      <c r="A86" s="135"/>
      <c r="B86" s="135"/>
      <c r="C86" s="135"/>
      <c r="D86" s="135">
        <v>66</v>
      </c>
      <c r="E86" s="136"/>
      <c r="F86" s="137"/>
      <c r="G86" s="392" t="e">
        <f>_xll.DBRA(Server&amp;#REF!,#REF!,$H$15)</f>
        <v>#VALUE!</v>
      </c>
      <c r="H86" s="392"/>
      <c r="I86" s="138" t="str">
        <f ca="1">I$21</f>
        <v>RECALC_1_559_ RECALC_0_414_</v>
      </c>
      <c r="J86" s="138" t="str">
        <f t="shared" ref="J86:P86" ca="1" si="17">J$21</f>
        <v>RECALC_1_411_ LC_0</v>
      </c>
      <c r="K86" s="138" t="str">
        <f t="shared" ca="1" si="17"/>
        <v>RECALC_1_638_ RECALC_0_415_</v>
      </c>
      <c r="L86" s="138" t="str">
        <f t="shared" ca="1" si="17"/>
        <v>RECALC_2_718_ RECALC_1_416_</v>
      </c>
      <c r="M86" s="138" t="str">
        <f t="shared" ca="1" si="17"/>
        <v>RECALC_3_798_ RECALC_2_417_</v>
      </c>
      <c r="N86" s="138" t="str">
        <f t="shared" ca="1" si="17"/>
        <v>RECALC_4_878_ RECALC_3_418_</v>
      </c>
      <c r="O86" s="138" t="str">
        <f t="shared" ca="1" si="17"/>
        <v>RECALC_5_958_ RECALC_4_419_</v>
      </c>
      <c r="P86" s="138" t="str">
        <f t="shared" ca="1" si="17"/>
        <v>RECALC_6_1039_ RECALC_5_420_</v>
      </c>
      <c r="Q86" s="157"/>
      <c r="R86" s="140" t="e">
        <f ca="1">_xll.DBRA(Server&amp;#REF!,#REF!,$H$15)&amp;" "&amp;MID($H$1,7,2)&amp;"-"&amp;MID($M$2,10,2)</f>
        <v>#VALUE!</v>
      </c>
      <c r="S86" s="140" t="e">
        <f ca="1">_xll.DBRA(Server&amp;#REF!,#REF!,$H$15)&amp;" "&amp;MID($H$1,7,2)&amp;"-"&amp;MID($P$2,10,2)</f>
        <v>#VALUE!</v>
      </c>
      <c r="U86" s="142"/>
    </row>
    <row r="87" spans="1:21" ht="26" thickBot="1">
      <c r="B87" s="117"/>
      <c r="C87" s="117"/>
      <c r="D87" s="117">
        <v>67</v>
      </c>
      <c r="G87" s="144"/>
      <c r="H87" s="145"/>
      <c r="I87" s="146"/>
      <c r="J87" s="146"/>
      <c r="K87" s="146"/>
      <c r="L87" s="146"/>
      <c r="M87" s="146"/>
      <c r="N87" s="146"/>
      <c r="O87" s="146"/>
      <c r="P87" s="146"/>
      <c r="Q87" s="157"/>
      <c r="R87" s="147"/>
      <c r="S87" s="147"/>
      <c r="T87" s="119"/>
    </row>
    <row r="88" spans="1:21" ht="25.7">
      <c r="A88" s="148" t="s">
        <v>284</v>
      </c>
      <c r="B88" s="117"/>
      <c r="C88" s="117"/>
      <c r="D88" s="117">
        <v>68</v>
      </c>
      <c r="G88" s="395" t="str">
        <f ca="1">_xll.DBRA(Server&amp;$A$21,$A88,$H$15)</f>
        <v>RECALC_0_96_</v>
      </c>
      <c r="H88" s="396"/>
      <c r="I88" s="149" t="str">
        <f ca="1">_xll.DBRW($H$8,$H$12,$H$14,$H$10,$H$13,$H$11,I$2,$H$9,$A88)</f>
        <v>RECALC_1_485_</v>
      </c>
      <c r="J88" s="150" t="str">
        <f ca="1">_xll.DBRW($H$8,$H$12,$H$14,$H$10,$H$13,$H$11,J$2,$H$9,$A88)</f>
        <v>RECALC_1_341_</v>
      </c>
      <c r="K88" s="150" t="str">
        <f ca="1">_xll.DBRW($H$8,$H$12,$H$14,$H$10,$H$13,$H$11,K$2,$H$9,$A88)</f>
        <v>RECALC_1_573_</v>
      </c>
      <c r="L88" s="150" t="str">
        <f ca="1">_xll.DBRW($H$8,$H$12,$H$14,$H$10,$H$13,$H$11,L$2,$H$9,$A88)</f>
        <v>RECALC_2_662_</v>
      </c>
      <c r="M88" s="150" t="str">
        <f ca="1">_xll.DBRW($H$8,$H$12,$H$14,$H$10,$H$13,$H$11,M$2,$H$9,$A88)</f>
        <v>RECALC_3_741_</v>
      </c>
      <c r="N88" s="150" t="str">
        <f ca="1">_xll.DBRW($H$8,$H$12,$H$14,$H$10,$H$13,$H$11,N$2,$H$9,$A88)</f>
        <v>RECALC_4_875_</v>
      </c>
      <c r="O88" s="150" t="str">
        <f ca="1">_xll.DBRW($H$8,$H$12,$H$14,$H$10,$H$13,$H$11,O$2,$H$9,$A88)</f>
        <v>RECALC_5_904_</v>
      </c>
      <c r="P88" s="151" t="str">
        <f ca="1">_xll.DBRW($H$8,$H$12,$H$14,$H$10,$H$13,$H$11,P$2,$H$9,$A88)</f>
        <v>RECALC_6_992_</v>
      </c>
      <c r="Q88" s="157"/>
      <c r="R88" s="195" t="str">
        <f t="shared" ref="R88:R92" ca="1" si="18">IF(ISERROR((M88/J88)^(1/3)-1),"",(M88/J88)^(1/3)-1)</f>
        <v/>
      </c>
      <c r="S88" s="154" t="str">
        <f t="shared" ref="S88:S92" ca="1" si="19">IF(ISERROR((P88/J88)^(1/6)-1),"",(P88/J88)^(1/6)-1)</f>
        <v/>
      </c>
      <c r="T88" s="119"/>
    </row>
    <row r="89" spans="1:21" ht="25.7">
      <c r="A89" s="148" t="s">
        <v>85</v>
      </c>
      <c r="B89" s="117"/>
      <c r="C89" s="117"/>
      <c r="D89" s="117">
        <v>69</v>
      </c>
      <c r="G89" s="395" t="str">
        <f ca="1">_xll.DBRA(Server&amp;$A$21,$A89,$H$15)</f>
        <v>RECALC_0_92_</v>
      </c>
      <c r="H89" s="396"/>
      <c r="I89" s="149" t="str">
        <f ca="1">_xll.DBRW($H$8,$H$12,$H$14,$H$10,$H$13,$H$11,I$2,$H$9,$A89)</f>
        <v>RECALC_1_553_</v>
      </c>
      <c r="J89" s="150" t="str">
        <f ca="1">_xll.DBRW($H$8,$H$12,$H$14,$H$10,$H$13,$H$11,J$2,$H$9,$A89)</f>
        <v>RECALC_1_377_</v>
      </c>
      <c r="K89" s="150" t="str">
        <f ca="1">_xll.DBRW($H$8,$H$12,$H$14,$H$10,$H$13,$H$11,K$2,$H$9,$A89)</f>
        <v>RECALC_1_607_</v>
      </c>
      <c r="L89" s="150" t="str">
        <f ca="1">_xll.DBRW($H$8,$H$12,$H$14,$H$10,$H$13,$H$11,L$2,$H$9,$A89)</f>
        <v>RECALC_2_680_</v>
      </c>
      <c r="M89" s="150" t="str">
        <f ca="1">_xll.DBRW($H$8,$H$12,$H$14,$H$10,$H$13,$H$11,M$2,$H$9,$A89)</f>
        <v>RECALC_3_767_</v>
      </c>
      <c r="N89" s="150" t="str">
        <f ca="1">_xll.DBRW($H$8,$H$12,$H$14,$H$10,$H$13,$H$11,N$2,$H$9,$A89)</f>
        <v>RECALC_4_851_</v>
      </c>
      <c r="O89" s="150" t="str">
        <f ca="1">_xll.DBRW($H$8,$H$12,$H$14,$H$10,$H$13,$H$11,O$2,$H$9,$A89)</f>
        <v>RECALC_5_935_</v>
      </c>
      <c r="P89" s="151" t="str">
        <f ca="1">_xll.DBRW($H$8,$H$12,$H$14,$H$10,$H$13,$H$11,P$2,$H$9,$A89)</f>
        <v>RECALC_6_1014_</v>
      </c>
      <c r="Q89" s="157"/>
      <c r="R89" s="195" t="str">
        <f t="shared" ca="1" si="18"/>
        <v/>
      </c>
      <c r="S89" s="154" t="str">
        <f t="shared" ca="1" si="19"/>
        <v/>
      </c>
      <c r="T89" s="119"/>
    </row>
    <row r="90" spans="1:21" ht="25.7">
      <c r="A90" s="148" t="s">
        <v>86</v>
      </c>
      <c r="B90" s="117"/>
      <c r="C90" s="117"/>
      <c r="D90" s="117">
        <v>70</v>
      </c>
      <c r="G90" s="395" t="str">
        <f ca="1">_xll.DBRA(Server&amp;$A$21,$A90,$H$15)</f>
        <v>RECALC_0_89_</v>
      </c>
      <c r="H90" s="396"/>
      <c r="I90" s="149" t="str">
        <f ca="1">_xll.DBRW($H$8,$H$12,$H$14,$H$10,$H$13,$H$11,I$2,$H$9,$A90)</f>
        <v>RECALC_1_486_</v>
      </c>
      <c r="J90" s="150" t="str">
        <f ca="1">_xll.DBRW($H$8,$H$12,$H$14,$H$10,$H$13,$H$11,J$2,$H$9,$A90)</f>
        <v>RECALC_1_342_</v>
      </c>
      <c r="K90" s="150" t="str">
        <f ca="1">_xll.DBRW($H$8,$H$12,$H$14,$H$10,$H$13,$H$11,K$2,$H$9,$A90)</f>
        <v>RECALC_1_574_</v>
      </c>
      <c r="L90" s="150" t="str">
        <f ca="1">_xll.DBRW($H$8,$H$12,$H$14,$H$10,$H$13,$H$11,L$2,$H$9,$A90)</f>
        <v>RECALC_2_663_</v>
      </c>
      <c r="M90" s="150" t="str">
        <f ca="1">_xll.DBRW($H$8,$H$12,$H$14,$H$10,$H$13,$H$11,M$2,$H$9,$A90)</f>
        <v>RECALC_3_742_</v>
      </c>
      <c r="N90" s="150" t="str">
        <f ca="1">_xll.DBRW($H$8,$H$12,$H$14,$H$10,$H$13,$H$11,N$2,$H$9,$A90)</f>
        <v>RECALC_4_871_</v>
      </c>
      <c r="O90" s="150" t="str">
        <f ca="1">_xll.DBRW($H$8,$H$12,$H$14,$H$10,$H$13,$H$11,O$2,$H$9,$A90)</f>
        <v>RECALC_5_905_</v>
      </c>
      <c r="P90" s="151" t="str">
        <f ca="1">_xll.DBRW($H$8,$H$12,$H$14,$H$10,$H$13,$H$11,P$2,$H$9,$A90)</f>
        <v>RECALC_6_993_</v>
      </c>
      <c r="Q90" s="157"/>
      <c r="R90" s="195" t="str">
        <f t="shared" ca="1" si="18"/>
        <v/>
      </c>
      <c r="S90" s="154" t="str">
        <f t="shared" ca="1" si="19"/>
        <v/>
      </c>
    </row>
    <row r="91" spans="1:21" ht="25.7">
      <c r="A91" s="148" t="s">
        <v>87</v>
      </c>
      <c r="B91" s="117"/>
      <c r="C91" s="117"/>
      <c r="D91" s="117">
        <v>71</v>
      </c>
      <c r="G91" s="395" t="str">
        <f ca="1">_xll.DBRA(Server&amp;$A$21,$A91,$H$15)</f>
        <v>RECALC_0_85_</v>
      </c>
      <c r="H91" s="396"/>
      <c r="I91" s="149" t="str">
        <f ca="1">_xll.DBRW($H$8,$H$12,$H$14,$H$10,$H$13,$H$11,I$2,$H$9,$A91)</f>
        <v>RECALC_1_548_</v>
      </c>
      <c r="J91" s="150" t="str">
        <f ca="1">_xll.DBRW($H$8,$H$12,$H$14,$H$10,$H$13,$H$11,J$2,$H$9,$A91)</f>
        <v>RECALC_1_378_</v>
      </c>
      <c r="K91" s="150" t="str">
        <f ca="1">_xll.DBRW($H$8,$H$12,$H$14,$H$10,$H$13,$H$11,K$2,$H$9,$A91)</f>
        <v>RECALC_1_608_</v>
      </c>
      <c r="L91" s="150" t="str">
        <f ca="1">_xll.DBRW($H$8,$H$12,$H$14,$H$10,$H$13,$H$11,L$2,$H$9,$A91)</f>
        <v>RECALC_2_681_</v>
      </c>
      <c r="M91" s="150" t="str">
        <f ca="1">_xll.DBRW($H$8,$H$12,$H$14,$H$10,$H$13,$H$11,M$2,$H$9,$A91)</f>
        <v>RECALC_3_768_</v>
      </c>
      <c r="N91" s="150" t="str">
        <f ca="1">_xll.DBRW($H$8,$H$12,$H$14,$H$10,$H$13,$H$11,N$2,$H$9,$A91)</f>
        <v>RECALC_4_852_</v>
      </c>
      <c r="O91" s="150" t="str">
        <f ca="1">_xll.DBRW($H$8,$H$12,$H$14,$H$10,$H$13,$H$11,O$2,$H$9,$A91)</f>
        <v>RECALC_5_936_</v>
      </c>
      <c r="P91" s="151" t="str">
        <f ca="1">_xll.DBRW($H$8,$H$12,$H$14,$H$10,$H$13,$H$11,P$2,$H$9,$A91)</f>
        <v>RECALC_6_1015_</v>
      </c>
      <c r="Q91" s="157"/>
      <c r="R91" s="195" t="str">
        <f t="shared" ca="1" si="18"/>
        <v/>
      </c>
      <c r="S91" s="154" t="str">
        <f t="shared" ca="1" si="19"/>
        <v/>
      </c>
      <c r="T91" s="119"/>
    </row>
    <row r="92" spans="1:21" ht="26" thickBot="1">
      <c r="A92" s="148" t="s">
        <v>88</v>
      </c>
      <c r="B92" s="117"/>
      <c r="C92" s="117"/>
      <c r="D92" s="117">
        <v>72</v>
      </c>
      <c r="G92" s="395" t="str">
        <f ca="1">_xll.DBRA(Server&amp;$A$21,$A92,$H$15)</f>
        <v>RECALC_0_83_</v>
      </c>
      <c r="H92" s="396"/>
      <c r="I92" s="149" t="str">
        <f ca="1">_xll.DBRW($H$8,$H$12,$H$14,$H$10,$H$13,$H$11,I$2,$H$9,$A92)</f>
        <v>RECALC_1_487_</v>
      </c>
      <c r="J92" s="150" t="str">
        <f ca="1">_xll.DBRW($H$8,$H$12,$H$14,$H$10,$H$13,$H$11,J$2,$H$9,$A92)</f>
        <v>RECALC_1_343_</v>
      </c>
      <c r="K92" s="150" t="str">
        <f ca="1">_xll.DBRW($H$8,$H$12,$H$14,$H$10,$H$13,$H$11,K$2,$H$9,$A92)</f>
        <v>RECALC_1_575_</v>
      </c>
      <c r="L92" s="150" t="str">
        <f ca="1">_xll.DBRW($H$8,$H$12,$H$14,$H$10,$H$13,$H$11,L$2,$H$9,$A92)</f>
        <v>RECALC_2_664_</v>
      </c>
      <c r="M92" s="150" t="str">
        <f ca="1">_xll.DBRW($H$8,$H$12,$H$14,$H$10,$H$13,$H$11,M$2,$H$9,$A92)</f>
        <v>RECALC_3_743_</v>
      </c>
      <c r="N92" s="150" t="str">
        <f ca="1">_xll.DBRW($H$8,$H$12,$H$14,$H$10,$H$13,$H$11,N$2,$H$9,$A92)</f>
        <v>RECALC_4_872_</v>
      </c>
      <c r="O92" s="150" t="str">
        <f ca="1">_xll.DBRW($H$8,$H$12,$H$14,$H$10,$H$13,$H$11,O$2,$H$9,$A92)</f>
        <v>RECALC_5_906_</v>
      </c>
      <c r="P92" s="151" t="str">
        <f ca="1">_xll.DBRW($H$8,$H$12,$H$14,$H$10,$H$13,$H$11,P$2,$H$9,$A92)</f>
        <v>RECALC_6_994_</v>
      </c>
      <c r="Q92" s="157"/>
      <c r="R92" s="195" t="str">
        <f t="shared" ca="1" si="18"/>
        <v/>
      </c>
      <c r="S92" s="154" t="str">
        <f t="shared" ca="1" si="19"/>
        <v/>
      </c>
      <c r="T92" s="119"/>
    </row>
    <row r="93" spans="1:21" ht="26" thickBot="1">
      <c r="A93" s="148" t="s">
        <v>89</v>
      </c>
      <c r="B93" s="161"/>
      <c r="C93" s="117"/>
      <c r="D93" s="117">
        <v>73</v>
      </c>
      <c r="G93" s="394" t="str">
        <f ca="1">_xll.DBRA(Server&amp;$A$21,$A93,$H$15)</f>
        <v>RECALC_0_112_</v>
      </c>
      <c r="H93" s="394"/>
      <c r="I93" s="175" t="str">
        <f ca="1">_xll.DBRW($H$8,$H$12,$H$14,$H$10,$H$13,$H$11,I$2,$H$9,$A93)</f>
        <v>RECALC_1_550_</v>
      </c>
      <c r="J93" s="175" t="str">
        <f ca="1">_xll.DBRW($H$8,$H$12,$H$14,$H$10,$H$13,$H$11,J$2,$H$9,$A93)</f>
        <v>RECALC_1_364_</v>
      </c>
      <c r="K93" s="175" t="str">
        <f ca="1">_xll.DBRW($H$8,$H$12,$H$14,$H$10,$H$13,$H$11,K$2,$H$9,$A93)</f>
        <v>RECALC_1_564_</v>
      </c>
      <c r="L93" s="175" t="str">
        <f ca="1">_xll.DBRW($H$8,$H$12,$H$14,$H$10,$H$13,$H$11,L$2,$H$9,$A93)</f>
        <v>RECALC_2_682_</v>
      </c>
      <c r="M93" s="175" t="str">
        <f ca="1">_xll.DBRW($H$8,$H$12,$H$14,$H$10,$H$13,$H$11,M$2,$H$9,$A93)</f>
        <v>RECALC_3_791_</v>
      </c>
      <c r="N93" s="175" t="str">
        <f ca="1">_xll.DBRW($H$8,$H$12,$H$14,$H$10,$H$13,$H$11,N$2,$H$9,$A93)</f>
        <v>RECALC_4_873_</v>
      </c>
      <c r="O93" s="175" t="str">
        <f ca="1">_xll.DBRW($H$8,$H$12,$H$14,$H$10,$H$13,$H$11,O$2,$H$9,$A93)</f>
        <v>RECALC_5_884_</v>
      </c>
      <c r="P93" s="175" t="str">
        <f ca="1">_xll.DBRW($H$8,$H$12,$H$14,$H$10,$H$13,$H$11,P$2,$H$9,$A93)</f>
        <v>RECALC_6_969_</v>
      </c>
      <c r="Q93" s="157">
        <f ca="1">SUM(I93:P93)-SUM(I88:P92)</f>
        <v>0</v>
      </c>
      <c r="R93" s="173" t="str">
        <f ca="1">IF(ISERROR((M93/J93)^(1/3)-1),"",(M93/J93)^(1/3)-1)</f>
        <v/>
      </c>
      <c r="S93" s="173" t="str">
        <f ca="1">IF(ISERROR((P93/J93)^(1/6)-1),"",(P93/J93)^(1/6)-1)</f>
        <v/>
      </c>
      <c r="T93" s="119"/>
      <c r="U93" s="119"/>
    </row>
    <row r="94" spans="1:21" ht="26" thickBot="1">
      <c r="A94" s="148" t="s">
        <v>90</v>
      </c>
      <c r="B94" s="161"/>
      <c r="C94" s="117"/>
      <c r="D94" s="117">
        <v>74</v>
      </c>
      <c r="G94" s="395" t="str">
        <f ca="1">_xll.DBRA(Server&amp;$A$21,$A94,$H$15)</f>
        <v>RECALC_0_104_</v>
      </c>
      <c r="H94" s="396"/>
      <c r="I94" s="149" t="str">
        <f ca="1">_xll.DBRW($H$8,$H$12,$H$14,$H$10,$H$13,$H$11,I$2,$H$9,$A94)</f>
        <v>RECALC_1_511_</v>
      </c>
      <c r="J94" s="150" t="str">
        <f ca="1">_xll.DBRW($H$8,$H$12,$H$14,$H$10,$H$13,$H$11,J$2,$H$9,$A94)</f>
        <v>RECALC_1_374_</v>
      </c>
      <c r="K94" s="150" t="str">
        <f ca="1">_xll.DBRW($H$8,$H$12,$H$14,$H$10,$H$13,$H$11,K$2,$H$9,$A94)</f>
        <v>RECALC_1_633_</v>
      </c>
      <c r="L94" s="150" t="str">
        <f ca="1">_xll.DBRW($H$8,$H$12,$H$14,$H$10,$H$13,$H$11,L$2,$H$9,$A94)</f>
        <v>RECALC_2_674_</v>
      </c>
      <c r="M94" s="150" t="str">
        <f ca="1">_xll.DBRW($H$8,$H$12,$H$14,$H$10,$H$13,$H$11,M$2,$H$9,$A94)</f>
        <v>RECALC_3_759_</v>
      </c>
      <c r="N94" s="150" t="str">
        <f ca="1">_xll.DBRW($H$8,$H$12,$H$14,$H$10,$H$13,$H$11,N$2,$H$9,$A94)</f>
        <v>RECALC_4_844_</v>
      </c>
      <c r="O94" s="150" t="str">
        <f ca="1">_xll.DBRW($H$8,$H$12,$H$14,$H$10,$H$13,$H$11,O$2,$H$9,$A94)</f>
        <v>RECALC_5_926_</v>
      </c>
      <c r="P94" s="151" t="str">
        <f ca="1">_xll.DBRW($H$8,$H$12,$H$14,$H$10,$H$13,$H$11,P$2,$H$9,$A94)</f>
        <v>RECALC_6_1007_</v>
      </c>
      <c r="Q94" s="157"/>
      <c r="R94" s="195" t="str">
        <f t="shared" ref="R94" ca="1" si="20">IF(ISERROR((M94/J94)^(1/3)-1),"",(M94/J94)^(1/3)-1)</f>
        <v/>
      </c>
      <c r="S94" s="154" t="str">
        <f t="shared" ref="S94" ca="1" si="21">IF(ISERROR((P94/J94)^(1/6)-1),"",(P94/J94)^(1/6)-1)</f>
        <v/>
      </c>
      <c r="T94" s="119"/>
      <c r="U94" s="119"/>
    </row>
    <row r="95" spans="1:21" ht="26" thickBot="1">
      <c r="A95" s="148" t="s">
        <v>285</v>
      </c>
      <c r="B95" s="161"/>
      <c r="C95" s="117"/>
      <c r="D95" s="117">
        <v>75</v>
      </c>
      <c r="G95" s="394" t="str">
        <f ca="1">_xll.DBRA(Server&amp;$A$21,$A95,$H$15)</f>
        <v>RECALC_0_100_</v>
      </c>
      <c r="H95" s="394"/>
      <c r="I95" s="175" t="str">
        <f ca="1">_xll.DBRW($H$8,$H$12,$H$14,$H$10,$H$13,$H$11,I$2,$H$9,$A95)</f>
        <v>RECALC_1_520_</v>
      </c>
      <c r="J95" s="175" t="str">
        <f ca="1">_xll.DBRW($H$8,$H$12,$H$14,$H$10,$H$13,$H$11,J$2,$H$9,$A95)</f>
        <v>RECALC_1_366_</v>
      </c>
      <c r="K95" s="175" t="str">
        <f ca="1">_xll.DBRW($H$8,$H$12,$H$14,$H$10,$H$13,$H$11,K$2,$H$9,$A95)</f>
        <v>RECALC_1_577_</v>
      </c>
      <c r="L95" s="175" t="str">
        <f ca="1">_xll.DBRW($H$8,$H$12,$H$14,$H$10,$H$13,$H$11,L$2,$H$9,$A95)</f>
        <v>RECALC_2_647_</v>
      </c>
      <c r="M95" s="175" t="str">
        <f ca="1">_xll.DBRW($H$8,$H$12,$H$14,$H$10,$H$13,$H$11,M$2,$H$9,$A95)</f>
        <v>RECALC_3_769_</v>
      </c>
      <c r="N95" s="175" t="str">
        <f ca="1">_xll.DBRW($H$8,$H$12,$H$14,$H$10,$H$13,$H$11,N$2,$H$9,$A95)</f>
        <v>RECALC_4_838_</v>
      </c>
      <c r="O95" s="175" t="str">
        <f ca="1">_xll.DBRW($H$8,$H$12,$H$14,$H$10,$H$13,$H$11,O$2,$H$9,$A95)</f>
        <v>RECALC_5_908_</v>
      </c>
      <c r="P95" s="175" t="str">
        <f ca="1">_xll.DBRW($H$8,$H$12,$H$14,$H$10,$H$13,$H$11,P$2,$H$9,$A95)</f>
        <v>RECALC_6_982_</v>
      </c>
      <c r="Q95" s="196">
        <f ca="1">SUM(I95:P95)-SUM(I93:P94)</f>
        <v>0</v>
      </c>
      <c r="R95" s="173" t="str">
        <f ca="1">IF(ISERROR((M95/J95)^(1/3)-1),"",(M95/J95)^(1/3)-1)</f>
        <v/>
      </c>
      <c r="S95" s="173" t="str">
        <f ca="1">IF(ISERROR((P95/J95)^(1/6)-1),"",(P95/J95)^(1/6)-1)</f>
        <v/>
      </c>
      <c r="T95" s="119"/>
    </row>
    <row r="96" spans="1:21" ht="26" thickBot="1">
      <c r="A96" s="148" t="s">
        <v>286</v>
      </c>
      <c r="B96" s="117"/>
      <c r="C96" s="117"/>
      <c r="D96" s="117">
        <v>76</v>
      </c>
      <c r="G96" s="394" t="str">
        <f ca="1">_xll.DBRA(Server&amp;$A$21,$A96,$H$15)</f>
        <v>RECALC_0_122_</v>
      </c>
      <c r="H96" s="394"/>
      <c r="I96" s="175" t="str">
        <f ca="1">_xll.DBRW($H$8,$H$12,$H$14,$H$10,$H$13,$H$11,I$2,$H$9,$A96)</f>
        <v>RECALC_1_519_</v>
      </c>
      <c r="J96" s="175" t="str">
        <f ca="1">_xll.DBRW($H$8,$H$12,$H$14,$H$10,$H$13,$H$11,J$2,$H$9,$A96)</f>
        <v>RECALC_1_372_</v>
      </c>
      <c r="K96" s="175" t="str">
        <f ca="1">_xll.DBRW($H$8,$H$12,$H$14,$H$10,$H$13,$H$11,K$2,$H$9,$A96)</f>
        <v>RECALC_1_630_</v>
      </c>
      <c r="L96" s="175" t="str">
        <f ca="1">_xll.DBRW($H$8,$H$12,$H$14,$H$10,$H$13,$H$11,L$2,$H$9,$A96)</f>
        <v>RECALC_2_659_</v>
      </c>
      <c r="M96" s="175" t="str">
        <f ca="1">_xll.DBRW($H$8,$H$12,$H$14,$H$10,$H$13,$H$11,M$2,$H$9,$A96)</f>
        <v>RECALC_3_736_</v>
      </c>
      <c r="N96" s="175" t="str">
        <f ca="1">_xll.DBRW($H$8,$H$12,$H$14,$H$10,$H$13,$H$11,N$2,$H$9,$A96)</f>
        <v>RECALC_4_805_</v>
      </c>
      <c r="O96" s="175" t="str">
        <f ca="1">_xll.DBRW($H$8,$H$12,$H$14,$H$10,$H$13,$H$11,O$2,$H$9,$A96)</f>
        <v>RECALC_5_928_</v>
      </c>
      <c r="P96" s="175" t="str">
        <f ca="1">_xll.DBRW($H$8,$H$12,$H$14,$H$10,$H$13,$H$11,P$2,$H$9,$A96)</f>
        <v>RECALC_6_1010_</v>
      </c>
      <c r="Q96" s="157"/>
      <c r="R96" s="173" t="str">
        <f ca="1">IF(ISERROR((M96/J96)^(1/3)-1),"",(M96/J96)^(1/3)-1)</f>
        <v/>
      </c>
      <c r="S96" s="173" t="str">
        <f ca="1">IF(ISERROR((P96/J96)^(1/6)-1),"",(P96/J96)^(1/6)-1)</f>
        <v/>
      </c>
      <c r="T96" s="119"/>
    </row>
    <row r="97" spans="1:16352" ht="26" thickBot="1">
      <c r="A97" s="148" t="s">
        <v>91</v>
      </c>
      <c r="B97" s="117"/>
      <c r="C97" s="117"/>
      <c r="D97" s="117">
        <v>77</v>
      </c>
      <c r="G97" s="395" t="str">
        <f ca="1">_xll.DBRA(Server&amp;$A$21,$A97,$H$15)</f>
        <v>RECALC_0_70_</v>
      </c>
      <c r="H97" s="396"/>
      <c r="I97" s="149" t="str">
        <f ca="1">_xll.DBRW($H$8,$H$12,$H$14,$H$10,$H$13,$H$11,I$2,$H$9,$A97)</f>
        <v>RECALC_1_535_</v>
      </c>
      <c r="J97" s="150" t="str">
        <f ca="1">_xll.DBRW($H$8,$H$12,$H$14,$H$10,$H$13,$H$11,J$2,$H$9,$A97)</f>
        <v>RECALC_1_394_</v>
      </c>
      <c r="K97" s="150" t="str">
        <f ca="1">_xll.DBRW($H$8,$H$12,$H$14,$H$10,$H$13,$H$11,K$2,$H$9,$A97)</f>
        <v>RECALC_1_622_</v>
      </c>
      <c r="L97" s="150" t="str">
        <f ca="1">_xll.DBRW($H$8,$H$12,$H$14,$H$10,$H$13,$H$11,L$2,$H$9,$A97)</f>
        <v>RECALC_2_698_</v>
      </c>
      <c r="M97" s="150" t="str">
        <f ca="1">_xll.DBRW($H$8,$H$12,$H$14,$H$10,$H$13,$H$11,M$2,$H$9,$A97)</f>
        <v>RECALC_3_787_</v>
      </c>
      <c r="N97" s="150" t="str">
        <f ca="1">_xll.DBRW($H$8,$H$12,$H$14,$H$10,$H$13,$H$11,N$2,$H$9,$A97)</f>
        <v>RECALC_4_806_</v>
      </c>
      <c r="O97" s="150" t="str">
        <f ca="1">_xll.DBRW($H$8,$H$12,$H$14,$H$10,$H$13,$H$11,O$2,$H$9,$A97)</f>
        <v>RECALC_5_894_</v>
      </c>
      <c r="P97" s="151" t="str">
        <f ca="1">_xll.DBRW($H$8,$H$12,$H$14,$H$10,$H$13,$H$11,P$2,$H$9,$A97)</f>
        <v>RECALC_6_979_</v>
      </c>
      <c r="Q97" s="157"/>
      <c r="R97" s="195" t="str">
        <f t="shared" ref="R97" ca="1" si="22">IF(ISERROR((M97/J97)^(1/3)-1),"",(M97/J97)^(1/3)-1)</f>
        <v/>
      </c>
      <c r="S97" s="154" t="str">
        <f t="shared" ref="S97" ca="1" si="23">IF(ISERROR((P97/J97)^(1/6)-1),"",(P97/J97)^(1/6)-1)</f>
        <v/>
      </c>
      <c r="T97" s="119"/>
    </row>
    <row r="98" spans="1:16352" ht="26" thickBot="1">
      <c r="A98" s="148" t="s">
        <v>92</v>
      </c>
      <c r="B98" s="161"/>
      <c r="C98" s="117"/>
      <c r="D98" s="117">
        <v>78</v>
      </c>
      <c r="G98" s="394" t="str">
        <f ca="1">_xll.DBRA(Server&amp;$A$21,$A98,$H$15)</f>
        <v>RECALC_0_67_</v>
      </c>
      <c r="H98" s="394"/>
      <c r="I98" s="175" t="str">
        <f ca="1">_xll.DBRW($H$8,$H$12,$H$14,$H$10,$H$13,$H$11,I$2,$H$9,$A98)</f>
        <v>RECALC_1_523_</v>
      </c>
      <c r="J98" s="175" t="str">
        <f ca="1">_xll.DBRW($H$8,$H$12,$H$14,$H$10,$H$13,$H$11,J$2,$H$9,$A98)</f>
        <v>RECALC_1_373_</v>
      </c>
      <c r="K98" s="175" t="str">
        <f ca="1">_xll.DBRW($H$8,$H$12,$H$14,$H$10,$H$13,$H$11,K$2,$H$9,$A98)</f>
        <v>RECALC_1_585_</v>
      </c>
      <c r="L98" s="175" t="str">
        <f ca="1">_xll.DBRW($H$8,$H$12,$H$14,$H$10,$H$13,$H$11,L$2,$H$9,$A98)</f>
        <v>RECALC_2_654_</v>
      </c>
      <c r="M98" s="175" t="str">
        <f ca="1">_xll.DBRW($H$8,$H$12,$H$14,$H$10,$H$13,$H$11,M$2,$H$9,$A98)</f>
        <v>RECALC_3_776_</v>
      </c>
      <c r="N98" s="175" t="str">
        <f ca="1">_xll.DBRW($H$8,$H$12,$H$14,$H$10,$H$13,$H$11,N$2,$H$9,$A98)</f>
        <v>RECALC_4_843_</v>
      </c>
      <c r="O98" s="175" t="str">
        <f ca="1">_xll.DBRW($H$8,$H$12,$H$14,$H$10,$H$13,$H$11,O$2,$H$9,$A98)</f>
        <v>RECALC_5_944_</v>
      </c>
      <c r="P98" s="175" t="str">
        <f ca="1">_xll.DBRW($H$8,$H$12,$H$14,$H$10,$H$13,$H$11,P$2,$H$9,$A98)</f>
        <v>RECALC_6_1019_</v>
      </c>
      <c r="Q98" s="157">
        <f ca="1">SUM(I98:P98)-SUM(I96:P97)</f>
        <v>0</v>
      </c>
      <c r="R98" s="173" t="str">
        <f ca="1">IF(ISERROR((M98/J98)^(1/3)-1),"",(M98/J98)^(1/3)-1)</f>
        <v/>
      </c>
      <c r="S98" s="173" t="str">
        <f ca="1">IF(ISERROR((P98/J98)^(1/6)-1),"",(P98/J98)^(1/6)-1)</f>
        <v/>
      </c>
      <c r="T98" s="119"/>
    </row>
    <row r="99" spans="1:16352" ht="25.7">
      <c r="A99" s="148" t="s">
        <v>93</v>
      </c>
      <c r="B99" s="117"/>
      <c r="C99" s="117"/>
      <c r="D99" s="117">
        <v>79</v>
      </c>
      <c r="G99" s="395" t="str">
        <f ca="1">_xll.DBRA(Server&amp;$A$21,$A99,$H$15)</f>
        <v>RECALC_0_84_</v>
      </c>
      <c r="H99" s="396"/>
      <c r="I99" s="149" t="str">
        <f ca="1">_xll.DBRW($H$8,$H$12,$H$14,$H$10,$H$13,$H$11,I$2,$H$9,$A99)</f>
        <v>RECALC_1_539_</v>
      </c>
      <c r="J99" s="150" t="str">
        <f ca="1">_xll.DBRW($H$8,$H$12,$H$14,$H$10,$H$13,$H$11,J$2,$H$9,$A99)</f>
        <v>RECALC_1_396_</v>
      </c>
      <c r="K99" s="150" t="str">
        <f ca="1">_xll.DBRW($H$8,$H$12,$H$14,$H$10,$H$13,$H$11,K$2,$H$9,$A99)</f>
        <v>RECALC_1_624_</v>
      </c>
      <c r="L99" s="150" t="str">
        <f ca="1">_xll.DBRW($H$8,$H$12,$H$14,$H$10,$H$13,$H$11,L$2,$H$9,$A99)</f>
        <v>RECALC_2_648_</v>
      </c>
      <c r="M99" s="150" t="str">
        <f ca="1">_xll.DBRW($H$8,$H$12,$H$14,$H$10,$H$13,$H$11,M$2,$H$9,$A99)</f>
        <v>RECALC_3_730_</v>
      </c>
      <c r="N99" s="150" t="str">
        <f ca="1">_xll.DBRW($H$8,$H$12,$H$14,$H$10,$H$13,$H$11,N$2,$H$9,$A99)</f>
        <v>RECALC_4_809_</v>
      </c>
      <c r="O99" s="150" t="str">
        <f ca="1">_xll.DBRW($H$8,$H$12,$H$14,$H$10,$H$13,$H$11,O$2,$H$9,$A99)</f>
        <v>RECALC_5_898_</v>
      </c>
      <c r="P99" s="151" t="str">
        <f ca="1">_xll.DBRW($H$8,$H$12,$H$14,$H$10,$H$13,$H$11,P$2,$H$9,$A99)</f>
        <v>RECALC_6_983_</v>
      </c>
      <c r="Q99" s="157"/>
      <c r="R99" s="195" t="str">
        <f t="shared" ref="R99:R103" ca="1" si="24">IF(ISERROR((M99/J99)^(1/3)-1),"",(M99/J99)^(1/3)-1)</f>
        <v/>
      </c>
      <c r="S99" s="154" t="str">
        <f t="shared" ref="S99:S103" ca="1" si="25">IF(ISERROR((P99/J99)^(1/6)-1),"",(P99/J99)^(1/6)-1)</f>
        <v/>
      </c>
      <c r="T99" s="119"/>
    </row>
    <row r="100" spans="1:16352" ht="25.7">
      <c r="A100" s="148" t="s">
        <v>94</v>
      </c>
      <c r="B100" s="117"/>
      <c r="C100" s="117"/>
      <c r="D100" s="117">
        <v>80</v>
      </c>
      <c r="G100" s="395" t="str">
        <f ca="1">_xll.DBRA(Server&amp;$A$21,$A100,$H$15)</f>
        <v>RECALC_0_82_</v>
      </c>
      <c r="H100" s="396"/>
      <c r="I100" s="149" t="str">
        <f ca="1">_xll.DBRW($H$8,$H$12,$H$14,$H$10,$H$13,$H$11,I$2,$H$9,$A100)</f>
        <v>RECALC_1_551_</v>
      </c>
      <c r="J100" s="150" t="str">
        <f ca="1">_xll.DBRW($H$8,$H$12,$H$14,$H$10,$H$13,$H$11,J$2,$H$9,$A100)</f>
        <v>RECALC_1_367_</v>
      </c>
      <c r="K100" s="150" t="str">
        <f ca="1">_xll.DBRW($H$8,$H$12,$H$14,$H$10,$H$13,$H$11,K$2,$H$9,$A100)</f>
        <v>RECALC_1_601_</v>
      </c>
      <c r="L100" s="150" t="str">
        <f ca="1">_xll.DBRW($H$8,$H$12,$H$14,$H$10,$H$13,$H$11,L$2,$H$9,$A100)</f>
        <v>RECALC_2_709_</v>
      </c>
      <c r="M100" s="150" t="str">
        <f ca="1">_xll.DBRW($H$8,$H$12,$H$14,$H$10,$H$13,$H$11,M$2,$H$9,$A100)</f>
        <v>RECALC_3_756_</v>
      </c>
      <c r="N100" s="150" t="str">
        <f ca="1">_xll.DBRW($H$8,$H$12,$H$14,$H$10,$H$13,$H$11,N$2,$H$9,$A100)</f>
        <v>RECALC_4_839_</v>
      </c>
      <c r="O100" s="150" t="str">
        <f ca="1">_xll.DBRW($H$8,$H$12,$H$14,$H$10,$H$13,$H$11,O$2,$H$9,$A100)</f>
        <v>RECALC_5_920_</v>
      </c>
      <c r="P100" s="151" t="str">
        <f ca="1">_xll.DBRW($H$8,$H$12,$H$14,$H$10,$H$13,$H$11,P$2,$H$9,$A100)</f>
        <v>RECALC_6_1001_</v>
      </c>
      <c r="Q100" s="157"/>
      <c r="R100" s="195" t="str">
        <f t="shared" ca="1" si="24"/>
        <v/>
      </c>
      <c r="S100" s="154" t="str">
        <f t="shared" ca="1" si="25"/>
        <v/>
      </c>
      <c r="T100" s="119"/>
    </row>
    <row r="101" spans="1:16352" ht="25.7" hidden="1" outlineLevel="1">
      <c r="A101" s="148" t="s">
        <v>95</v>
      </c>
      <c r="B101" s="117"/>
      <c r="C101" s="117"/>
      <c r="D101" s="117">
        <v>81</v>
      </c>
      <c r="G101" s="395" t="str">
        <f ca="1">_xll.DBRA(Server&amp;$A$21,$A101,$H$15)</f>
        <v>RECALC_0_119_</v>
      </c>
      <c r="H101" s="396"/>
      <c r="I101" s="149" t="str">
        <f ca="1">_xll.DBRW($H$8,$H$12,$H$14,$H$10,$H$13,$H$11,I$2,$H$9,$A101)</f>
        <v>RECALC_1_540_</v>
      </c>
      <c r="J101" s="150" t="str">
        <f ca="1">_xll.DBRW($H$8,$H$12,$H$14,$H$10,$H$13,$H$11,J$2,$H$9,$A101)</f>
        <v>RECALC_1_397_</v>
      </c>
      <c r="K101" s="150" t="str">
        <f ca="1">_xll.DBRW($H$8,$H$12,$H$14,$H$10,$H$13,$H$11,K$2,$H$9,$A101)</f>
        <v>RECALC_1_625_</v>
      </c>
      <c r="L101" s="150" t="str">
        <f ca="1">_xll.DBRW($H$8,$H$12,$H$14,$H$10,$H$13,$H$11,L$2,$H$9,$A101)</f>
        <v>RECALC_2_649_</v>
      </c>
      <c r="M101" s="150" t="str">
        <f ca="1">_xll.DBRW($H$8,$H$12,$H$14,$H$10,$H$13,$H$11,M$2,$H$9,$A101)</f>
        <v>RECALC_3_731_</v>
      </c>
      <c r="N101" s="150" t="str">
        <f ca="1">_xll.DBRW($H$8,$H$12,$H$14,$H$10,$H$13,$H$11,N$2,$H$9,$A101)</f>
        <v>RECALC_4_810_</v>
      </c>
      <c r="O101" s="150" t="str">
        <f ca="1">_xll.DBRW($H$8,$H$12,$H$14,$H$10,$H$13,$H$11,O$2,$H$9,$A101)</f>
        <v>RECALC_5_899_</v>
      </c>
      <c r="P101" s="151" t="str">
        <f ca="1">_xll.DBRW($H$8,$H$12,$H$14,$H$10,$H$13,$H$11,P$2,$H$9,$A101)</f>
        <v>RECALC_6_984_</v>
      </c>
      <c r="Q101" s="157"/>
      <c r="R101" s="195" t="str">
        <f t="shared" ca="1" si="24"/>
        <v/>
      </c>
      <c r="S101" s="154" t="str">
        <f t="shared" ca="1" si="25"/>
        <v/>
      </c>
      <c r="T101" s="119"/>
    </row>
    <row r="102" spans="1:16352" ht="25.7" collapsed="1">
      <c r="A102" s="148" t="s">
        <v>96</v>
      </c>
      <c r="B102" s="117"/>
      <c r="C102" s="117"/>
      <c r="D102" s="117">
        <v>82</v>
      </c>
      <c r="G102" s="395" t="str">
        <f ca="1">_xll.DBRA(Server&amp;$A$21,$A102,$H$15)</f>
        <v>RECALC_0_78_</v>
      </c>
      <c r="H102" s="396"/>
      <c r="I102" s="149" t="str">
        <f ca="1">_xll.DBRW($H$8,$H$12,$H$14,$H$10,$H$13,$H$11,I$2,$H$9,$A102)</f>
        <v>RECALC_1_552_</v>
      </c>
      <c r="J102" s="150" t="str">
        <f ca="1">_xll.DBRW($H$8,$H$12,$H$14,$H$10,$H$13,$H$11,J$2,$H$9,$A102)</f>
        <v>RECALC_1_368_</v>
      </c>
      <c r="K102" s="150" t="str">
        <f ca="1">_xll.DBRW($H$8,$H$12,$H$14,$H$10,$H$13,$H$11,K$2,$H$9,$A102)</f>
        <v>RECALC_1_602_</v>
      </c>
      <c r="L102" s="150" t="str">
        <f ca="1">_xll.DBRW($H$8,$H$12,$H$14,$H$10,$H$13,$H$11,L$2,$H$9,$A102)</f>
        <v>RECALC_2_710_</v>
      </c>
      <c r="M102" s="150" t="str">
        <f ca="1">_xll.DBRW($H$8,$H$12,$H$14,$H$10,$H$13,$H$11,M$2,$H$9,$A102)</f>
        <v>RECALC_3_757_</v>
      </c>
      <c r="N102" s="150" t="str">
        <f ca="1">_xll.DBRW($H$8,$H$12,$H$14,$H$10,$H$13,$H$11,N$2,$H$9,$A102)</f>
        <v>RECALC_4_840_</v>
      </c>
      <c r="O102" s="150" t="str">
        <f ca="1">_xll.DBRW($H$8,$H$12,$H$14,$H$10,$H$13,$H$11,O$2,$H$9,$A102)</f>
        <v>RECALC_5_921_</v>
      </c>
      <c r="P102" s="151" t="str">
        <f ca="1">_xll.DBRW($H$8,$H$12,$H$14,$H$10,$H$13,$H$11,P$2,$H$9,$A102)</f>
        <v>RECALC_6_1002_</v>
      </c>
      <c r="Q102" s="157"/>
      <c r="R102" s="195" t="str">
        <f t="shared" ca="1" si="24"/>
        <v/>
      </c>
      <c r="S102" s="154" t="str">
        <f t="shared" ca="1" si="25"/>
        <v/>
      </c>
      <c r="T102" s="119"/>
    </row>
    <row r="103" spans="1:16352" ht="26" thickBot="1">
      <c r="A103" s="148" t="s">
        <v>97</v>
      </c>
      <c r="B103" s="117"/>
      <c r="C103" s="117"/>
      <c r="D103" s="117">
        <v>83</v>
      </c>
      <c r="G103" s="395" t="str">
        <f ca="1">_xll.DBRA(Server&amp;$A$21,$A103,$H$15)</f>
        <v>RECALC_0_75_</v>
      </c>
      <c r="H103" s="396"/>
      <c r="I103" s="149" t="str">
        <f ca="1">_xll.DBRW($H$8,$H$12,$H$14,$H$10,$H$13,$H$11,I$2,$H$9,$A103)</f>
        <v>RECALC_1_541_</v>
      </c>
      <c r="J103" s="150" t="str">
        <f ca="1">_xll.DBRW($H$8,$H$12,$H$14,$H$10,$H$13,$H$11,J$2,$H$9,$A103)</f>
        <v>RECALC_1_398_</v>
      </c>
      <c r="K103" s="150" t="str">
        <f ca="1">_xll.DBRW($H$8,$H$12,$H$14,$H$10,$H$13,$H$11,K$2,$H$9,$A103)</f>
        <v>RECALC_1_626_</v>
      </c>
      <c r="L103" s="150" t="str">
        <f ca="1">_xll.DBRW($H$8,$H$12,$H$14,$H$10,$H$13,$H$11,L$2,$H$9,$A103)</f>
        <v>RECALC_2_650_</v>
      </c>
      <c r="M103" s="150" t="str">
        <f ca="1">_xll.DBRW($H$8,$H$12,$H$14,$H$10,$H$13,$H$11,M$2,$H$9,$A103)</f>
        <v>RECALC_3_732_</v>
      </c>
      <c r="N103" s="150" t="str">
        <f ca="1">_xll.DBRW($H$8,$H$12,$H$14,$H$10,$H$13,$H$11,N$2,$H$9,$A103)</f>
        <v>RECALC_4_811_</v>
      </c>
      <c r="O103" s="150" t="str">
        <f ca="1">_xll.DBRW($H$8,$H$12,$H$14,$H$10,$H$13,$H$11,O$2,$H$9,$A103)</f>
        <v>RECALC_5_900_</v>
      </c>
      <c r="P103" s="151" t="str">
        <f ca="1">_xll.DBRW($H$8,$H$12,$H$14,$H$10,$H$13,$H$11,P$2,$H$9,$A103)</f>
        <v>RECALC_6_985_</v>
      </c>
      <c r="Q103" s="157"/>
      <c r="R103" s="195" t="str">
        <f t="shared" ca="1" si="24"/>
        <v/>
      </c>
      <c r="S103" s="154" t="str">
        <f t="shared" ca="1" si="25"/>
        <v/>
      </c>
      <c r="T103" s="119"/>
    </row>
    <row r="104" spans="1:16352" s="89" customFormat="1" ht="26" thickBot="1">
      <c r="A104" s="148" t="s">
        <v>98</v>
      </c>
      <c r="B104" s="161"/>
      <c r="C104" s="117"/>
      <c r="D104" s="117">
        <v>84</v>
      </c>
      <c r="E104" s="85"/>
      <c r="F104" s="131"/>
      <c r="G104" s="394" t="str">
        <f ca="1">_xll.DBRA(Server&amp;$A$21,$A104,$H$15)</f>
        <v>RECALC_0_117_</v>
      </c>
      <c r="H104" s="394"/>
      <c r="I104" s="175" t="str">
        <f ca="1">_xll.DBRW($H$8,$H$12,$H$14,$H$10,$H$13,$H$11,I$2,$H$9,$A104)</f>
        <v>RECALC_1_534_</v>
      </c>
      <c r="J104" s="175" t="str">
        <f ca="1">_xll.DBRW($H$8,$H$12,$H$14,$H$10,$H$13,$H$11,J$2,$H$9,$A104)</f>
        <v>RECALC_1_403_</v>
      </c>
      <c r="K104" s="175" t="str">
        <f ca="1">_xll.DBRW($H$8,$H$12,$H$14,$H$10,$H$13,$H$11,K$2,$H$9,$A104)</f>
        <v>RECALC_1_629_</v>
      </c>
      <c r="L104" s="175" t="str">
        <f ca="1">_xll.DBRW($H$8,$H$12,$H$14,$H$10,$H$13,$H$11,L$2,$H$9,$A104)</f>
        <v>RECALC_2_655_</v>
      </c>
      <c r="M104" s="175" t="str">
        <f ca="1">_xll.DBRW($H$8,$H$12,$H$14,$H$10,$H$13,$H$11,M$2,$H$9,$A104)</f>
        <v>RECALC_3_786_</v>
      </c>
      <c r="N104" s="175" t="str">
        <f ca="1">_xll.DBRW($H$8,$H$12,$H$14,$H$10,$H$13,$H$11,N$2,$H$9,$A104)</f>
        <v>RECALC_4_846_</v>
      </c>
      <c r="O104" s="175" t="str">
        <f ca="1">_xll.DBRW($H$8,$H$12,$H$14,$H$10,$H$13,$H$11,O$2,$H$9,$A104)</f>
        <v>RECALC_5_916_</v>
      </c>
      <c r="P104" s="175" t="str">
        <f ca="1">_xll.DBRW($H$8,$H$12,$H$14,$H$10,$H$13,$H$11,P$2,$H$9,$A104)</f>
        <v>RECALC_6_986_</v>
      </c>
      <c r="Q104" s="157">
        <f ca="1">SUM(I104:P104)-SUM(I99:P103)</f>
        <v>0</v>
      </c>
      <c r="R104" s="173" t="str">
        <f ca="1">IF(ISERROR((M104/J104)^(1/3)-1),"",(M104/J104)^(1/3)-1)</f>
        <v/>
      </c>
      <c r="S104" s="173" t="str">
        <f ca="1">IF(ISERROR((P104/J104)^(1/6)-1),"",(P104/J104)^(1/6)-1)</f>
        <v/>
      </c>
      <c r="T104" s="119"/>
      <c r="U104" s="121"/>
      <c r="V104" s="119"/>
      <c r="W104" s="119"/>
      <c r="X104" s="119"/>
      <c r="Y104" s="119"/>
      <c r="Z104" s="119"/>
      <c r="AA104" s="119"/>
      <c r="AB104" s="119"/>
      <c r="AC104" s="119"/>
      <c r="AD104" s="119"/>
      <c r="AE104" s="119"/>
      <c r="AF104" s="119"/>
      <c r="AG104" s="119"/>
      <c r="AH104" s="119"/>
      <c r="AI104" s="119"/>
      <c r="AJ104" s="119"/>
      <c r="AK104" s="119"/>
      <c r="AL104" s="119"/>
      <c r="AM104" s="119"/>
      <c r="AN104" s="119"/>
      <c r="AO104" s="119"/>
      <c r="AP104" s="119"/>
      <c r="AQ104" s="119"/>
      <c r="AR104" s="119"/>
      <c r="AS104" s="119"/>
      <c r="AT104" s="119"/>
      <c r="AU104" s="119"/>
      <c r="AV104" s="119"/>
      <c r="AW104" s="119"/>
      <c r="AX104" s="119"/>
      <c r="AY104" s="119"/>
      <c r="AZ104" s="119"/>
      <c r="BA104" s="119"/>
      <c r="BB104" s="119"/>
      <c r="BC104" s="119"/>
      <c r="BD104" s="119"/>
      <c r="BE104" s="119"/>
      <c r="BF104" s="119"/>
      <c r="BG104" s="119"/>
      <c r="BH104" s="119"/>
      <c r="BI104" s="119"/>
      <c r="BJ104" s="119"/>
      <c r="BK104" s="119"/>
      <c r="BL104" s="119"/>
      <c r="BM104" s="119"/>
      <c r="BN104" s="119"/>
      <c r="BO104" s="119"/>
      <c r="BP104" s="119"/>
      <c r="BQ104" s="119"/>
      <c r="BR104" s="119"/>
      <c r="BS104" s="119"/>
      <c r="BT104" s="119"/>
      <c r="BU104" s="119"/>
      <c r="BV104" s="119"/>
      <c r="BW104" s="119"/>
      <c r="BX104" s="119"/>
      <c r="BY104" s="119"/>
      <c r="BZ104" s="119"/>
      <c r="CA104" s="119"/>
      <c r="CB104" s="119"/>
      <c r="CC104" s="119"/>
      <c r="CD104" s="119"/>
      <c r="CE104" s="119"/>
      <c r="CF104" s="119"/>
      <c r="CG104" s="119"/>
      <c r="CH104" s="119"/>
      <c r="CI104" s="119"/>
      <c r="CJ104" s="119"/>
      <c r="CK104" s="119"/>
      <c r="CL104" s="119"/>
      <c r="CM104" s="119"/>
      <c r="CN104" s="119"/>
      <c r="CO104" s="119"/>
      <c r="CP104" s="119"/>
      <c r="CQ104" s="119"/>
      <c r="CR104" s="119"/>
      <c r="CS104" s="119"/>
      <c r="CT104" s="119"/>
      <c r="CU104" s="119"/>
      <c r="CV104" s="119"/>
      <c r="CW104" s="119"/>
      <c r="CX104" s="119"/>
      <c r="CY104" s="119"/>
      <c r="CZ104" s="119"/>
      <c r="DA104" s="119"/>
      <c r="DB104" s="119"/>
      <c r="DC104" s="119"/>
      <c r="DD104" s="119"/>
      <c r="DE104" s="119"/>
      <c r="DF104" s="119"/>
      <c r="DG104" s="119"/>
      <c r="DH104" s="119"/>
      <c r="DI104" s="119"/>
      <c r="DJ104" s="119"/>
      <c r="DK104" s="119"/>
      <c r="DL104" s="119"/>
      <c r="DM104" s="119"/>
      <c r="DN104" s="119"/>
      <c r="DO104" s="119"/>
      <c r="DP104" s="119"/>
      <c r="DQ104" s="119"/>
      <c r="DR104" s="119"/>
      <c r="DS104" s="119"/>
      <c r="DT104" s="119"/>
      <c r="DU104" s="119"/>
      <c r="DV104" s="119"/>
      <c r="DW104" s="119"/>
      <c r="DX104" s="119"/>
      <c r="DY104" s="119"/>
      <c r="DZ104" s="119"/>
      <c r="EA104" s="119"/>
      <c r="EB104" s="119"/>
      <c r="EC104" s="119"/>
      <c r="ED104" s="119"/>
      <c r="EE104" s="119"/>
      <c r="EF104" s="119"/>
      <c r="EG104" s="119"/>
      <c r="EH104" s="119"/>
      <c r="EI104" s="119"/>
      <c r="EJ104" s="119"/>
      <c r="EK104" s="119"/>
      <c r="EL104" s="119"/>
      <c r="EM104" s="119"/>
      <c r="EN104" s="119"/>
      <c r="EO104" s="119"/>
      <c r="EP104" s="119"/>
      <c r="EQ104" s="119"/>
      <c r="ER104" s="119"/>
      <c r="ES104" s="119"/>
      <c r="ET104" s="119"/>
      <c r="EU104" s="119"/>
      <c r="EV104" s="119"/>
      <c r="EW104" s="119"/>
      <c r="EX104" s="119"/>
      <c r="EY104" s="119"/>
      <c r="EZ104" s="119"/>
      <c r="FA104" s="119"/>
      <c r="FB104" s="119"/>
      <c r="FC104" s="119"/>
      <c r="FD104" s="119"/>
      <c r="FE104" s="119"/>
      <c r="FF104" s="119"/>
      <c r="FG104" s="119"/>
      <c r="FH104" s="119"/>
      <c r="FI104" s="119"/>
      <c r="FJ104" s="119"/>
      <c r="FK104" s="119"/>
      <c r="FL104" s="119"/>
      <c r="FM104" s="119"/>
      <c r="FN104" s="119"/>
      <c r="FO104" s="119"/>
      <c r="FP104" s="119"/>
      <c r="FQ104" s="119"/>
      <c r="FR104" s="119"/>
      <c r="FS104" s="119"/>
      <c r="FT104" s="119"/>
      <c r="FU104" s="119"/>
      <c r="FV104" s="119"/>
      <c r="FW104" s="119"/>
      <c r="FX104" s="119"/>
      <c r="FY104" s="119"/>
      <c r="FZ104" s="119"/>
      <c r="GA104" s="119"/>
      <c r="GB104" s="119"/>
      <c r="GC104" s="119"/>
      <c r="GD104" s="119"/>
      <c r="GE104" s="119"/>
      <c r="GF104" s="119"/>
      <c r="GG104" s="119"/>
      <c r="GH104" s="119"/>
      <c r="GI104" s="119"/>
      <c r="GJ104" s="119"/>
      <c r="GK104" s="119"/>
      <c r="GL104" s="119"/>
      <c r="GM104" s="119"/>
      <c r="GN104" s="119"/>
      <c r="GO104" s="119"/>
      <c r="GP104" s="119"/>
      <c r="GQ104" s="119"/>
      <c r="GR104" s="119"/>
      <c r="GS104" s="119"/>
      <c r="GT104" s="119"/>
      <c r="GU104" s="119"/>
      <c r="GV104" s="119"/>
      <c r="GW104" s="119"/>
      <c r="GX104" s="119"/>
      <c r="GY104" s="119"/>
      <c r="GZ104" s="119"/>
      <c r="HA104" s="119"/>
      <c r="HB104" s="119"/>
      <c r="HC104" s="119"/>
      <c r="HD104" s="119"/>
      <c r="HE104" s="119"/>
      <c r="HF104" s="119"/>
      <c r="HG104" s="119"/>
      <c r="HH104" s="119"/>
      <c r="HI104" s="119"/>
      <c r="HJ104" s="119"/>
      <c r="HK104" s="119"/>
      <c r="HL104" s="119"/>
      <c r="HM104" s="119"/>
      <c r="HN104" s="119"/>
      <c r="HO104" s="119"/>
      <c r="HP104" s="119"/>
      <c r="HQ104" s="119"/>
      <c r="HR104" s="119"/>
      <c r="HS104" s="119"/>
      <c r="HT104" s="119"/>
      <c r="HU104" s="119"/>
      <c r="HV104" s="119"/>
      <c r="HW104" s="119"/>
      <c r="HX104" s="119"/>
      <c r="HY104" s="119"/>
      <c r="HZ104" s="119"/>
      <c r="IA104" s="119"/>
      <c r="IB104" s="119"/>
      <c r="IC104" s="119"/>
      <c r="ID104" s="119"/>
      <c r="IE104" s="119"/>
      <c r="IF104" s="119"/>
      <c r="IG104" s="119"/>
      <c r="IH104" s="119"/>
      <c r="II104" s="119"/>
      <c r="IJ104" s="119"/>
      <c r="IK104" s="119"/>
      <c r="IL104" s="119"/>
      <c r="IM104" s="119"/>
      <c r="IN104" s="119"/>
      <c r="IO104" s="119"/>
      <c r="IP104" s="119"/>
      <c r="IQ104" s="119"/>
      <c r="IR104" s="119"/>
      <c r="IS104" s="119"/>
      <c r="IT104" s="119"/>
      <c r="IU104" s="119"/>
      <c r="IV104" s="119"/>
      <c r="IW104" s="119"/>
      <c r="IX104" s="119"/>
      <c r="IY104" s="119"/>
      <c r="IZ104" s="119"/>
      <c r="JA104" s="119"/>
      <c r="JB104" s="119"/>
      <c r="JC104" s="119"/>
      <c r="JD104" s="119"/>
      <c r="JE104" s="119"/>
      <c r="JF104" s="119"/>
      <c r="JG104" s="119"/>
      <c r="JH104" s="119"/>
      <c r="JI104" s="119"/>
      <c r="JJ104" s="119"/>
      <c r="JK104" s="119"/>
      <c r="JL104" s="119"/>
      <c r="JM104" s="119"/>
      <c r="JN104" s="119"/>
      <c r="JO104" s="119"/>
      <c r="JP104" s="119"/>
      <c r="JQ104" s="119"/>
      <c r="JR104" s="119"/>
      <c r="JS104" s="119"/>
      <c r="JT104" s="119"/>
      <c r="JU104" s="119"/>
      <c r="JV104" s="119"/>
      <c r="JW104" s="119"/>
      <c r="JX104" s="119"/>
      <c r="JY104" s="119"/>
      <c r="JZ104" s="119"/>
      <c r="KA104" s="119"/>
      <c r="KB104" s="119"/>
      <c r="KC104" s="119"/>
      <c r="KD104" s="119"/>
      <c r="KE104" s="119"/>
      <c r="KF104" s="119"/>
      <c r="KG104" s="119"/>
      <c r="KH104" s="119"/>
      <c r="KI104" s="119"/>
      <c r="KJ104" s="119"/>
      <c r="KK104" s="119"/>
      <c r="KL104" s="119"/>
      <c r="KM104" s="119"/>
      <c r="KN104" s="119"/>
      <c r="KO104" s="119"/>
      <c r="KP104" s="119"/>
      <c r="KQ104" s="119"/>
      <c r="KR104" s="119"/>
      <c r="KS104" s="119"/>
      <c r="KT104" s="119"/>
      <c r="KU104" s="119"/>
      <c r="KV104" s="119"/>
      <c r="KW104" s="119"/>
      <c r="KX104" s="119"/>
      <c r="KY104" s="119"/>
      <c r="KZ104" s="119"/>
      <c r="LA104" s="119"/>
      <c r="LB104" s="119"/>
      <c r="LC104" s="119"/>
      <c r="LD104" s="119"/>
      <c r="LE104" s="119"/>
      <c r="LF104" s="119"/>
      <c r="LG104" s="119"/>
      <c r="LH104" s="119"/>
      <c r="LI104" s="119"/>
      <c r="LJ104" s="119"/>
      <c r="LK104" s="119"/>
      <c r="LL104" s="119"/>
      <c r="LM104" s="119"/>
      <c r="LN104" s="119"/>
      <c r="LO104" s="119"/>
      <c r="LP104" s="119"/>
      <c r="LQ104" s="119"/>
      <c r="LR104" s="119"/>
      <c r="LS104" s="119"/>
      <c r="LT104" s="119"/>
      <c r="LU104" s="119"/>
      <c r="LV104" s="119"/>
      <c r="LW104" s="119"/>
      <c r="LX104" s="119"/>
      <c r="LY104" s="119"/>
      <c r="LZ104" s="119"/>
      <c r="MA104" s="119"/>
      <c r="MB104" s="119"/>
      <c r="MC104" s="119"/>
      <c r="MD104" s="119"/>
      <c r="ME104" s="119"/>
      <c r="MF104" s="119"/>
      <c r="MG104" s="119"/>
      <c r="MH104" s="119"/>
      <c r="MI104" s="119"/>
      <c r="MJ104" s="119"/>
      <c r="MK104" s="119"/>
      <c r="ML104" s="119"/>
      <c r="MM104" s="119"/>
      <c r="MN104" s="119"/>
      <c r="MO104" s="119"/>
      <c r="MP104" s="119"/>
      <c r="MQ104" s="119"/>
      <c r="MR104" s="119"/>
      <c r="MS104" s="119"/>
      <c r="MT104" s="119"/>
      <c r="MU104" s="119"/>
      <c r="MV104" s="119"/>
      <c r="MW104" s="119"/>
      <c r="MX104" s="119"/>
      <c r="MY104" s="119"/>
      <c r="MZ104" s="119"/>
      <c r="NA104" s="119"/>
      <c r="NB104" s="119"/>
      <c r="NC104" s="119"/>
      <c r="ND104" s="119"/>
      <c r="NE104" s="119"/>
      <c r="NF104" s="119"/>
      <c r="NG104" s="119"/>
      <c r="NH104" s="119"/>
      <c r="NI104" s="119"/>
      <c r="NJ104" s="119"/>
      <c r="NK104" s="119"/>
      <c r="NL104" s="119"/>
      <c r="NM104" s="119"/>
      <c r="NN104" s="119"/>
      <c r="NO104" s="119"/>
      <c r="NP104" s="119"/>
      <c r="NQ104" s="119"/>
      <c r="NR104" s="119"/>
      <c r="NS104" s="119"/>
      <c r="NT104" s="119"/>
      <c r="NU104" s="119"/>
      <c r="NV104" s="119"/>
      <c r="NW104" s="119"/>
      <c r="NX104" s="119"/>
      <c r="NY104" s="119"/>
      <c r="NZ104" s="119"/>
      <c r="OA104" s="119"/>
      <c r="OB104" s="119"/>
      <c r="OC104" s="119"/>
      <c r="OD104" s="119"/>
      <c r="OE104" s="119"/>
      <c r="OF104" s="119"/>
      <c r="OG104" s="119"/>
      <c r="OH104" s="119"/>
      <c r="OI104" s="119"/>
      <c r="OJ104" s="119"/>
      <c r="OK104" s="119"/>
      <c r="OL104" s="119"/>
      <c r="OM104" s="119"/>
      <c r="ON104" s="119"/>
      <c r="OO104" s="119"/>
      <c r="OP104" s="119"/>
      <c r="OQ104" s="119"/>
      <c r="OR104" s="119"/>
      <c r="OS104" s="119"/>
      <c r="OT104" s="119"/>
      <c r="OU104" s="119"/>
      <c r="OV104" s="119"/>
      <c r="OW104" s="119"/>
      <c r="OX104" s="119"/>
      <c r="OY104" s="119"/>
      <c r="OZ104" s="119"/>
      <c r="PA104" s="119"/>
      <c r="PB104" s="119"/>
      <c r="PC104" s="119"/>
      <c r="PD104" s="119"/>
      <c r="PE104" s="119"/>
      <c r="PF104" s="119"/>
      <c r="PG104" s="119"/>
      <c r="PH104" s="119"/>
      <c r="PI104" s="119"/>
      <c r="PJ104" s="119"/>
      <c r="PK104" s="119"/>
      <c r="PL104" s="119"/>
      <c r="PM104" s="119"/>
      <c r="PN104" s="119"/>
      <c r="PO104" s="119"/>
      <c r="PP104" s="119"/>
      <c r="PQ104" s="119"/>
      <c r="PR104" s="119"/>
      <c r="PS104" s="119"/>
      <c r="PT104" s="119"/>
      <c r="PU104" s="119"/>
      <c r="PV104" s="119"/>
      <c r="PW104" s="119"/>
      <c r="PX104" s="119"/>
      <c r="PY104" s="119"/>
      <c r="PZ104" s="119"/>
      <c r="QA104" s="119"/>
      <c r="QB104" s="119"/>
      <c r="QC104" s="119"/>
      <c r="QD104" s="119"/>
      <c r="QE104" s="119"/>
      <c r="QF104" s="119"/>
      <c r="QG104" s="119"/>
      <c r="QH104" s="119"/>
      <c r="QI104" s="119"/>
      <c r="QJ104" s="119"/>
      <c r="QK104" s="119"/>
      <c r="QL104" s="119"/>
      <c r="QM104" s="119"/>
      <c r="QN104" s="119"/>
      <c r="QO104" s="119"/>
      <c r="QP104" s="119"/>
      <c r="QQ104" s="119"/>
      <c r="QR104" s="119"/>
      <c r="QS104" s="119"/>
      <c r="QT104" s="119"/>
      <c r="QU104" s="119"/>
      <c r="QV104" s="119"/>
      <c r="QW104" s="119"/>
      <c r="QX104" s="119"/>
      <c r="QY104" s="119"/>
      <c r="QZ104" s="119"/>
      <c r="RA104" s="119"/>
      <c r="RB104" s="119"/>
      <c r="RC104" s="119"/>
      <c r="RD104" s="119"/>
      <c r="RE104" s="119"/>
      <c r="RF104" s="119"/>
      <c r="RG104" s="119"/>
      <c r="RH104" s="119"/>
      <c r="RI104" s="119"/>
      <c r="RJ104" s="119"/>
      <c r="RK104" s="119"/>
      <c r="RL104" s="119"/>
      <c r="RM104" s="119"/>
      <c r="RN104" s="119"/>
      <c r="RO104" s="119"/>
      <c r="RP104" s="119"/>
      <c r="RQ104" s="119"/>
      <c r="RR104" s="119"/>
      <c r="RS104" s="119"/>
      <c r="RT104" s="119"/>
      <c r="RU104" s="119"/>
      <c r="RV104" s="119"/>
      <c r="RW104" s="119"/>
      <c r="RX104" s="119"/>
      <c r="RY104" s="119"/>
      <c r="RZ104" s="119"/>
      <c r="SA104" s="119"/>
      <c r="SB104" s="119"/>
      <c r="SC104" s="119"/>
      <c r="SD104" s="119"/>
      <c r="SE104" s="119"/>
      <c r="SF104" s="119"/>
      <c r="SG104" s="119"/>
      <c r="SH104" s="119"/>
      <c r="SI104" s="119"/>
      <c r="SJ104" s="119"/>
      <c r="SK104" s="119"/>
      <c r="SL104" s="119"/>
      <c r="SM104" s="119"/>
      <c r="SN104" s="119"/>
      <c r="SO104" s="119"/>
      <c r="SP104" s="119"/>
      <c r="SQ104" s="119"/>
      <c r="SR104" s="119"/>
      <c r="SS104" s="119"/>
      <c r="ST104" s="119"/>
      <c r="SU104" s="119"/>
      <c r="SV104" s="119"/>
      <c r="SW104" s="119"/>
      <c r="SX104" s="119"/>
      <c r="SY104" s="119"/>
      <c r="SZ104" s="119"/>
      <c r="TA104" s="119"/>
      <c r="TB104" s="119"/>
      <c r="TC104" s="119"/>
      <c r="TD104" s="119"/>
      <c r="TE104" s="119"/>
      <c r="TF104" s="119"/>
      <c r="TG104" s="119"/>
      <c r="TH104" s="119"/>
      <c r="TI104" s="119"/>
      <c r="TJ104" s="119"/>
      <c r="TK104" s="119"/>
      <c r="TL104" s="119"/>
      <c r="TM104" s="119"/>
      <c r="TN104" s="119"/>
      <c r="TO104" s="119"/>
      <c r="TP104" s="119"/>
      <c r="TQ104" s="119"/>
      <c r="TR104" s="119"/>
      <c r="TS104" s="119"/>
      <c r="TT104" s="119"/>
      <c r="TU104" s="119"/>
      <c r="TV104" s="119"/>
      <c r="TW104" s="119"/>
      <c r="TX104" s="119"/>
      <c r="TY104" s="119"/>
      <c r="TZ104" s="119"/>
      <c r="UA104" s="119"/>
      <c r="UB104" s="119"/>
      <c r="UC104" s="119"/>
      <c r="UD104" s="119"/>
      <c r="UE104" s="119"/>
      <c r="UF104" s="119"/>
      <c r="UG104" s="119"/>
      <c r="UH104" s="119"/>
      <c r="UI104" s="119"/>
      <c r="UJ104" s="119"/>
      <c r="UK104" s="119"/>
      <c r="UL104" s="119"/>
      <c r="UM104" s="119"/>
      <c r="UN104" s="119"/>
      <c r="UO104" s="119"/>
      <c r="UP104" s="119"/>
      <c r="UQ104" s="119"/>
      <c r="UR104" s="119"/>
      <c r="US104" s="119"/>
      <c r="UT104" s="119"/>
      <c r="UU104" s="119"/>
      <c r="UV104" s="119"/>
      <c r="UW104" s="119"/>
      <c r="UX104" s="119"/>
      <c r="UY104" s="119"/>
      <c r="UZ104" s="119"/>
      <c r="VA104" s="119"/>
      <c r="VB104" s="119"/>
      <c r="VC104" s="119"/>
      <c r="VD104" s="119"/>
      <c r="VE104" s="119"/>
      <c r="VF104" s="119"/>
      <c r="VG104" s="119"/>
      <c r="VH104" s="119"/>
      <c r="VI104" s="119"/>
      <c r="VJ104" s="119"/>
      <c r="VK104" s="119"/>
      <c r="VL104" s="119"/>
      <c r="VM104" s="119"/>
      <c r="VN104" s="119"/>
      <c r="VO104" s="119"/>
      <c r="VP104" s="119"/>
      <c r="VQ104" s="119"/>
      <c r="VR104" s="119"/>
      <c r="VS104" s="119"/>
      <c r="VT104" s="119"/>
      <c r="VU104" s="119"/>
      <c r="VV104" s="119"/>
      <c r="VW104" s="119"/>
      <c r="VX104" s="119"/>
      <c r="VY104" s="119"/>
      <c r="VZ104" s="119"/>
      <c r="WA104" s="119"/>
      <c r="WB104" s="119"/>
      <c r="WC104" s="119"/>
      <c r="WD104" s="119"/>
      <c r="WE104" s="119"/>
      <c r="WF104" s="119"/>
      <c r="WG104" s="119"/>
      <c r="WH104" s="119"/>
      <c r="WI104" s="119"/>
      <c r="WJ104" s="119"/>
      <c r="WK104" s="119"/>
      <c r="WL104" s="119"/>
      <c r="WM104" s="119"/>
      <c r="WN104" s="119"/>
      <c r="WO104" s="119"/>
      <c r="WP104" s="119"/>
      <c r="WQ104" s="119"/>
      <c r="WR104" s="119"/>
      <c r="WS104" s="119"/>
      <c r="WT104" s="119"/>
      <c r="WU104" s="119"/>
      <c r="WV104" s="119"/>
      <c r="WW104" s="119"/>
      <c r="WX104" s="119"/>
      <c r="WY104" s="119"/>
      <c r="WZ104" s="119"/>
      <c r="XA104" s="119"/>
      <c r="XB104" s="119"/>
      <c r="XC104" s="119"/>
      <c r="XD104" s="119"/>
      <c r="XE104" s="119"/>
      <c r="XF104" s="119"/>
      <c r="XG104" s="119"/>
      <c r="XH104" s="119"/>
      <c r="XI104" s="119"/>
      <c r="XJ104" s="119"/>
      <c r="XK104" s="119"/>
      <c r="XL104" s="119"/>
      <c r="XM104" s="119"/>
      <c r="XN104" s="119"/>
      <c r="XO104" s="119"/>
      <c r="XP104" s="119"/>
      <c r="XQ104" s="119"/>
      <c r="XR104" s="119"/>
      <c r="XS104" s="119"/>
      <c r="XT104" s="119"/>
      <c r="XU104" s="119"/>
      <c r="XV104" s="119"/>
      <c r="XW104" s="119"/>
      <c r="XX104" s="119"/>
      <c r="XY104" s="119"/>
      <c r="XZ104" s="119"/>
      <c r="YA104" s="119"/>
      <c r="YB104" s="119"/>
      <c r="YC104" s="119"/>
      <c r="YD104" s="119"/>
      <c r="YE104" s="119"/>
      <c r="YF104" s="119"/>
      <c r="YG104" s="119"/>
      <c r="YH104" s="119"/>
      <c r="YI104" s="119"/>
      <c r="YJ104" s="119"/>
      <c r="YK104" s="119"/>
      <c r="YL104" s="119"/>
      <c r="YM104" s="119"/>
      <c r="YN104" s="119"/>
      <c r="YO104" s="119"/>
      <c r="YP104" s="119"/>
      <c r="YQ104" s="119"/>
      <c r="YR104" s="119"/>
      <c r="YS104" s="119"/>
      <c r="YT104" s="119"/>
      <c r="YU104" s="119"/>
      <c r="YV104" s="119"/>
      <c r="YW104" s="119"/>
      <c r="YX104" s="119"/>
      <c r="YY104" s="119"/>
      <c r="YZ104" s="119"/>
      <c r="ZA104" s="119"/>
      <c r="ZB104" s="119"/>
      <c r="ZC104" s="119"/>
      <c r="ZD104" s="119"/>
      <c r="ZE104" s="119"/>
      <c r="ZF104" s="119"/>
      <c r="ZG104" s="119"/>
      <c r="ZH104" s="119"/>
      <c r="ZI104" s="119"/>
      <c r="ZJ104" s="119"/>
      <c r="ZK104" s="119"/>
      <c r="ZL104" s="119"/>
      <c r="ZM104" s="119"/>
      <c r="ZN104" s="119"/>
      <c r="ZO104" s="119"/>
      <c r="ZP104" s="119"/>
      <c r="ZQ104" s="119"/>
      <c r="ZR104" s="119"/>
      <c r="ZS104" s="119"/>
      <c r="ZT104" s="119"/>
      <c r="ZU104" s="119"/>
      <c r="ZV104" s="119"/>
      <c r="ZW104" s="119"/>
      <c r="ZX104" s="119"/>
      <c r="ZY104" s="119"/>
      <c r="ZZ104" s="119"/>
      <c r="AAA104" s="119"/>
      <c r="AAB104" s="119"/>
      <c r="AAC104" s="119"/>
      <c r="AAD104" s="119"/>
      <c r="AAE104" s="119"/>
      <c r="AAF104" s="119"/>
      <c r="AAG104" s="119"/>
      <c r="AAH104" s="119"/>
      <c r="AAI104" s="119"/>
      <c r="AAJ104" s="119"/>
      <c r="AAK104" s="119"/>
      <c r="AAL104" s="119"/>
      <c r="AAM104" s="119"/>
      <c r="AAN104" s="119"/>
      <c r="AAO104" s="119"/>
      <c r="AAP104" s="119"/>
      <c r="AAQ104" s="119"/>
      <c r="AAR104" s="119"/>
      <c r="AAS104" s="119"/>
      <c r="AAT104" s="119"/>
      <c r="AAU104" s="119"/>
      <c r="AAV104" s="119"/>
      <c r="AAW104" s="119"/>
      <c r="AAX104" s="119"/>
      <c r="AAY104" s="119"/>
      <c r="AAZ104" s="119"/>
      <c r="ABA104" s="119"/>
      <c r="ABB104" s="119"/>
      <c r="ABC104" s="119"/>
      <c r="ABD104" s="119"/>
      <c r="ABE104" s="119"/>
      <c r="ABF104" s="119"/>
      <c r="ABG104" s="119"/>
      <c r="ABH104" s="119"/>
      <c r="ABI104" s="119"/>
      <c r="ABJ104" s="119"/>
      <c r="ABK104" s="119"/>
      <c r="ABL104" s="119"/>
      <c r="ABM104" s="119"/>
      <c r="ABN104" s="119"/>
      <c r="ABO104" s="119"/>
      <c r="ABP104" s="119"/>
      <c r="ABQ104" s="119"/>
      <c r="ABR104" s="119"/>
      <c r="ABS104" s="119"/>
      <c r="ABT104" s="119"/>
      <c r="ABU104" s="119"/>
      <c r="ABV104" s="119"/>
      <c r="ABW104" s="119"/>
      <c r="ABX104" s="119"/>
      <c r="ABY104" s="119"/>
      <c r="ABZ104" s="119"/>
      <c r="ACA104" s="119"/>
      <c r="ACB104" s="119"/>
      <c r="ACC104" s="119"/>
      <c r="ACD104" s="119"/>
      <c r="ACE104" s="119"/>
      <c r="ACF104" s="119"/>
      <c r="ACG104" s="119"/>
      <c r="ACH104" s="119"/>
      <c r="ACI104" s="119"/>
      <c r="ACJ104" s="119"/>
      <c r="ACK104" s="119"/>
      <c r="ACL104" s="119"/>
      <c r="ACM104" s="119"/>
      <c r="ACN104" s="119"/>
      <c r="ACO104" s="119"/>
      <c r="ACP104" s="119"/>
      <c r="ACQ104" s="119"/>
      <c r="ACR104" s="119"/>
      <c r="ACS104" s="119"/>
      <c r="ACT104" s="119"/>
      <c r="ACU104" s="119"/>
      <c r="ACV104" s="119"/>
      <c r="ACW104" s="119"/>
      <c r="ACX104" s="119"/>
      <c r="ACY104" s="119"/>
      <c r="ACZ104" s="119"/>
      <c r="ADA104" s="119"/>
      <c r="ADB104" s="119"/>
      <c r="ADC104" s="119"/>
      <c r="ADD104" s="119"/>
      <c r="ADE104" s="119"/>
      <c r="ADF104" s="119"/>
      <c r="ADG104" s="119"/>
      <c r="ADH104" s="119"/>
      <c r="ADI104" s="119"/>
      <c r="ADJ104" s="119"/>
      <c r="ADK104" s="119"/>
      <c r="ADL104" s="119"/>
      <c r="ADM104" s="119"/>
      <c r="ADN104" s="119"/>
      <c r="ADO104" s="119"/>
      <c r="ADP104" s="119"/>
      <c r="ADQ104" s="119"/>
      <c r="ADR104" s="119"/>
      <c r="ADS104" s="119"/>
      <c r="ADT104" s="119"/>
      <c r="ADU104" s="119"/>
      <c r="ADV104" s="119"/>
      <c r="ADW104" s="119"/>
      <c r="ADX104" s="119"/>
      <c r="ADY104" s="119"/>
      <c r="ADZ104" s="119"/>
      <c r="AEA104" s="119"/>
      <c r="AEB104" s="119"/>
      <c r="AEC104" s="119"/>
      <c r="AED104" s="119"/>
      <c r="AEE104" s="119"/>
      <c r="AEF104" s="119"/>
      <c r="AEG104" s="119"/>
      <c r="AEH104" s="119"/>
      <c r="AEI104" s="119"/>
      <c r="AEJ104" s="119"/>
      <c r="AEK104" s="119"/>
      <c r="AEL104" s="119"/>
      <c r="AEM104" s="119"/>
      <c r="AEN104" s="119"/>
      <c r="AEO104" s="119"/>
      <c r="AEP104" s="119"/>
      <c r="AEQ104" s="119"/>
      <c r="AER104" s="119"/>
      <c r="AES104" s="119"/>
      <c r="AET104" s="119"/>
      <c r="AEU104" s="119"/>
      <c r="AEV104" s="119"/>
      <c r="AEW104" s="119"/>
      <c r="AEX104" s="119"/>
      <c r="AEY104" s="119"/>
      <c r="AEZ104" s="119"/>
      <c r="AFA104" s="119"/>
      <c r="AFB104" s="119"/>
      <c r="AFC104" s="119"/>
      <c r="AFD104" s="119"/>
      <c r="AFE104" s="119"/>
      <c r="AFF104" s="119"/>
      <c r="AFG104" s="119"/>
      <c r="AFH104" s="119"/>
      <c r="AFI104" s="119"/>
      <c r="AFJ104" s="119"/>
      <c r="AFK104" s="119"/>
      <c r="AFL104" s="119"/>
      <c r="AFM104" s="119"/>
      <c r="AFN104" s="119"/>
      <c r="AFO104" s="119"/>
      <c r="AFP104" s="119"/>
      <c r="AFQ104" s="119"/>
      <c r="AFR104" s="119"/>
      <c r="AFS104" s="119"/>
      <c r="AFT104" s="119"/>
      <c r="AFU104" s="119"/>
      <c r="AFV104" s="119"/>
      <c r="AFW104" s="119"/>
      <c r="AFX104" s="119"/>
      <c r="AFY104" s="119"/>
      <c r="AFZ104" s="119"/>
      <c r="AGA104" s="119"/>
      <c r="AGB104" s="119"/>
      <c r="AGC104" s="119"/>
      <c r="AGD104" s="119"/>
      <c r="AGE104" s="119"/>
      <c r="AGF104" s="119"/>
      <c r="AGG104" s="119"/>
      <c r="AGH104" s="119"/>
      <c r="AGI104" s="119"/>
      <c r="AGJ104" s="119"/>
      <c r="AGK104" s="119"/>
      <c r="AGL104" s="119"/>
      <c r="AGM104" s="119"/>
      <c r="AGN104" s="119"/>
      <c r="AGO104" s="119"/>
      <c r="AGP104" s="119"/>
      <c r="AGQ104" s="119"/>
      <c r="AGR104" s="119"/>
      <c r="AGS104" s="119"/>
      <c r="AGT104" s="119"/>
      <c r="AGU104" s="119"/>
      <c r="AGV104" s="119"/>
      <c r="AGW104" s="119"/>
      <c r="AGX104" s="119"/>
      <c r="AGY104" s="119"/>
      <c r="AGZ104" s="119"/>
      <c r="AHA104" s="119"/>
      <c r="AHB104" s="119"/>
      <c r="AHC104" s="119"/>
      <c r="AHD104" s="119"/>
      <c r="AHE104" s="119"/>
      <c r="AHF104" s="119"/>
      <c r="AHG104" s="119"/>
      <c r="AHH104" s="119"/>
      <c r="AHI104" s="119"/>
      <c r="AHJ104" s="119"/>
      <c r="AHK104" s="119"/>
      <c r="AHL104" s="119"/>
      <c r="AHM104" s="119"/>
      <c r="AHN104" s="119"/>
      <c r="AHO104" s="119"/>
      <c r="AHP104" s="119"/>
      <c r="AHQ104" s="119"/>
      <c r="AHR104" s="119"/>
      <c r="AHS104" s="119"/>
      <c r="AHT104" s="119"/>
      <c r="AHU104" s="119"/>
      <c r="AHV104" s="119"/>
      <c r="AHW104" s="119"/>
      <c r="AHX104" s="119"/>
      <c r="AHY104" s="119"/>
      <c r="AHZ104" s="119"/>
      <c r="AIA104" s="119"/>
      <c r="AIB104" s="119"/>
      <c r="AIC104" s="119"/>
      <c r="AID104" s="119"/>
      <c r="AIE104" s="119"/>
      <c r="AIF104" s="119"/>
      <c r="AIG104" s="119"/>
      <c r="AIH104" s="119"/>
      <c r="AII104" s="119"/>
      <c r="AIJ104" s="119"/>
      <c r="AIK104" s="119"/>
      <c r="AIL104" s="119"/>
      <c r="AIM104" s="119"/>
      <c r="AIN104" s="119"/>
      <c r="AIO104" s="119"/>
      <c r="AIP104" s="119"/>
      <c r="AIQ104" s="119"/>
      <c r="AIR104" s="119"/>
      <c r="AIS104" s="119"/>
      <c r="AIT104" s="119"/>
      <c r="AIU104" s="119"/>
      <c r="AIV104" s="119"/>
      <c r="AIW104" s="119"/>
      <c r="AIX104" s="119"/>
      <c r="AIY104" s="119"/>
      <c r="AIZ104" s="119"/>
      <c r="AJA104" s="119"/>
      <c r="AJB104" s="119"/>
      <c r="AJC104" s="119"/>
      <c r="AJD104" s="119"/>
      <c r="AJE104" s="119"/>
      <c r="AJF104" s="119"/>
      <c r="AJG104" s="119"/>
      <c r="AJH104" s="119"/>
      <c r="AJI104" s="119"/>
      <c r="AJJ104" s="119"/>
      <c r="AJK104" s="119"/>
      <c r="AJL104" s="119"/>
      <c r="AJM104" s="119"/>
      <c r="AJN104" s="119"/>
      <c r="AJO104" s="119"/>
      <c r="AJP104" s="119"/>
      <c r="AJQ104" s="119"/>
      <c r="AJR104" s="119"/>
      <c r="AJS104" s="119"/>
      <c r="AJT104" s="119"/>
      <c r="AJU104" s="119"/>
      <c r="AJV104" s="119"/>
      <c r="AJW104" s="119"/>
      <c r="AJX104" s="119"/>
      <c r="AJY104" s="119"/>
      <c r="AJZ104" s="119"/>
      <c r="AKA104" s="119"/>
      <c r="AKB104" s="119"/>
      <c r="AKC104" s="119"/>
      <c r="AKD104" s="119"/>
      <c r="AKE104" s="119"/>
      <c r="AKF104" s="119"/>
      <c r="AKG104" s="119"/>
      <c r="AKH104" s="119"/>
      <c r="AKI104" s="119"/>
      <c r="AKJ104" s="119"/>
      <c r="AKK104" s="119"/>
      <c r="AKL104" s="119"/>
      <c r="AKM104" s="119"/>
      <c r="AKN104" s="119"/>
      <c r="AKO104" s="119"/>
      <c r="AKP104" s="119"/>
      <c r="AKQ104" s="119"/>
      <c r="AKR104" s="119"/>
      <c r="AKS104" s="119"/>
      <c r="AKT104" s="119"/>
      <c r="AKU104" s="119"/>
      <c r="AKV104" s="119"/>
      <c r="AKW104" s="119"/>
      <c r="AKX104" s="119"/>
      <c r="AKY104" s="119"/>
      <c r="AKZ104" s="119"/>
      <c r="ALA104" s="119"/>
      <c r="ALB104" s="119"/>
      <c r="ALC104" s="119"/>
      <c r="ALD104" s="119"/>
      <c r="ALE104" s="119"/>
      <c r="ALF104" s="119"/>
      <c r="ALG104" s="119"/>
      <c r="ALH104" s="119"/>
      <c r="ALI104" s="119"/>
      <c r="ALJ104" s="119"/>
      <c r="ALK104" s="119"/>
      <c r="ALL104" s="119"/>
      <c r="ALM104" s="119"/>
      <c r="ALN104" s="119"/>
      <c r="ALO104" s="119"/>
      <c r="ALP104" s="119"/>
      <c r="ALQ104" s="119"/>
      <c r="ALR104" s="119"/>
      <c r="ALS104" s="119"/>
      <c r="ALT104" s="119"/>
      <c r="ALU104" s="119"/>
      <c r="ALV104" s="119"/>
      <c r="ALW104" s="119"/>
      <c r="ALX104" s="119"/>
      <c r="ALY104" s="119"/>
      <c r="ALZ104" s="119"/>
      <c r="AMA104" s="119"/>
      <c r="AMB104" s="119"/>
      <c r="AMC104" s="119"/>
      <c r="AMD104" s="119"/>
      <c r="AME104" s="119"/>
      <c r="AMF104" s="119"/>
      <c r="AMG104" s="119"/>
      <c r="AMH104" s="119"/>
      <c r="AMI104" s="119"/>
      <c r="AMJ104" s="119"/>
      <c r="AMK104" s="119"/>
      <c r="AML104" s="119"/>
      <c r="AMM104" s="119"/>
      <c r="AMN104" s="119"/>
      <c r="AMO104" s="119"/>
      <c r="AMP104" s="119"/>
      <c r="AMQ104" s="119"/>
      <c r="AMR104" s="119"/>
      <c r="AMS104" s="119"/>
      <c r="AMT104" s="119"/>
      <c r="AMU104" s="119"/>
      <c r="AMV104" s="119"/>
      <c r="AMW104" s="119"/>
      <c r="AMX104" s="119"/>
      <c r="AMY104" s="119"/>
      <c r="AMZ104" s="119"/>
      <c r="ANA104" s="119"/>
      <c r="ANB104" s="119"/>
      <c r="ANC104" s="119"/>
      <c r="AND104" s="119"/>
      <c r="ANE104" s="119"/>
      <c r="ANF104" s="119"/>
      <c r="ANG104" s="119"/>
      <c r="ANH104" s="119"/>
      <c r="ANI104" s="119"/>
      <c r="ANJ104" s="119"/>
      <c r="ANK104" s="119"/>
      <c r="ANL104" s="119"/>
      <c r="ANM104" s="119"/>
      <c r="ANN104" s="119"/>
      <c r="ANO104" s="119"/>
      <c r="ANP104" s="119"/>
      <c r="ANQ104" s="119"/>
      <c r="ANR104" s="119"/>
      <c r="ANS104" s="119"/>
      <c r="ANT104" s="119"/>
      <c r="ANU104" s="119"/>
      <c r="ANV104" s="119"/>
      <c r="ANW104" s="119"/>
      <c r="ANX104" s="119"/>
      <c r="ANY104" s="119"/>
      <c r="ANZ104" s="119"/>
      <c r="AOA104" s="119"/>
      <c r="AOB104" s="119"/>
      <c r="AOC104" s="119"/>
      <c r="AOD104" s="119"/>
      <c r="AOE104" s="119"/>
      <c r="AOF104" s="119"/>
      <c r="AOG104" s="119"/>
      <c r="AOH104" s="119"/>
      <c r="AOI104" s="119"/>
      <c r="AOJ104" s="119"/>
      <c r="AOK104" s="119"/>
      <c r="AOL104" s="119"/>
      <c r="AOM104" s="119"/>
      <c r="AON104" s="119"/>
      <c r="AOO104" s="119"/>
      <c r="AOP104" s="119"/>
      <c r="AOQ104" s="119"/>
      <c r="AOR104" s="119"/>
      <c r="AOS104" s="119"/>
      <c r="AOT104" s="119"/>
      <c r="AOU104" s="119"/>
      <c r="AOV104" s="119"/>
      <c r="AOW104" s="119"/>
      <c r="AOX104" s="119"/>
      <c r="AOY104" s="119"/>
      <c r="AOZ104" s="119"/>
      <c r="APA104" s="119"/>
      <c r="APB104" s="119"/>
      <c r="APC104" s="119"/>
      <c r="APD104" s="119"/>
      <c r="APE104" s="119"/>
      <c r="APF104" s="119"/>
      <c r="APG104" s="119"/>
      <c r="APH104" s="119"/>
      <c r="API104" s="119"/>
      <c r="APJ104" s="119"/>
      <c r="APK104" s="119"/>
      <c r="APL104" s="119"/>
      <c r="APM104" s="119"/>
      <c r="APN104" s="119"/>
      <c r="APO104" s="119"/>
      <c r="APP104" s="119"/>
      <c r="APQ104" s="119"/>
      <c r="APR104" s="119"/>
      <c r="APS104" s="119"/>
      <c r="APT104" s="119"/>
      <c r="APU104" s="119"/>
      <c r="APV104" s="119"/>
      <c r="APW104" s="119"/>
      <c r="APX104" s="119"/>
      <c r="APY104" s="119"/>
      <c r="APZ104" s="119"/>
      <c r="AQA104" s="119"/>
      <c r="AQB104" s="119"/>
      <c r="AQC104" s="119"/>
      <c r="AQD104" s="119"/>
      <c r="AQE104" s="119"/>
      <c r="AQF104" s="119"/>
      <c r="AQG104" s="119"/>
      <c r="AQH104" s="119"/>
      <c r="AQI104" s="119"/>
      <c r="AQJ104" s="119"/>
      <c r="AQK104" s="119"/>
      <c r="AQL104" s="119"/>
      <c r="AQM104" s="119"/>
      <c r="AQN104" s="119"/>
      <c r="AQO104" s="119"/>
      <c r="AQP104" s="119"/>
      <c r="AQQ104" s="119"/>
      <c r="AQR104" s="119"/>
      <c r="AQS104" s="119"/>
      <c r="AQT104" s="119"/>
      <c r="AQU104" s="119"/>
      <c r="AQV104" s="119"/>
      <c r="AQW104" s="119"/>
      <c r="AQX104" s="119"/>
      <c r="AQY104" s="119"/>
      <c r="AQZ104" s="119"/>
      <c r="ARA104" s="119"/>
      <c r="ARB104" s="119"/>
      <c r="ARC104" s="119"/>
      <c r="ARD104" s="119"/>
      <c r="ARE104" s="119"/>
      <c r="ARF104" s="119"/>
      <c r="ARG104" s="119"/>
      <c r="ARH104" s="119"/>
      <c r="ARI104" s="119"/>
      <c r="ARJ104" s="119"/>
      <c r="ARK104" s="119"/>
      <c r="ARL104" s="119"/>
      <c r="ARM104" s="119"/>
      <c r="ARN104" s="119"/>
      <c r="ARO104" s="119"/>
      <c r="ARP104" s="119"/>
      <c r="ARQ104" s="119"/>
      <c r="ARR104" s="119"/>
      <c r="ARS104" s="119"/>
      <c r="ART104" s="119"/>
      <c r="ARU104" s="119"/>
      <c r="ARV104" s="119"/>
      <c r="ARW104" s="119"/>
      <c r="ARX104" s="119"/>
      <c r="ARY104" s="119"/>
      <c r="ARZ104" s="119"/>
      <c r="ASA104" s="119"/>
      <c r="ASB104" s="119"/>
      <c r="ASC104" s="119"/>
      <c r="ASD104" s="119"/>
      <c r="ASE104" s="119"/>
      <c r="ASF104" s="119"/>
      <c r="ASG104" s="119"/>
      <c r="ASH104" s="119"/>
      <c r="ASI104" s="119"/>
      <c r="ASJ104" s="119"/>
      <c r="ASK104" s="119"/>
      <c r="ASL104" s="119"/>
      <c r="ASM104" s="119"/>
      <c r="ASN104" s="119"/>
      <c r="ASO104" s="119"/>
      <c r="ASP104" s="119"/>
      <c r="ASQ104" s="119"/>
      <c r="ASR104" s="119"/>
      <c r="ASS104" s="119"/>
      <c r="AST104" s="119"/>
      <c r="ASU104" s="119"/>
      <c r="ASV104" s="119"/>
      <c r="ASW104" s="119"/>
      <c r="ASX104" s="119"/>
      <c r="ASY104" s="119"/>
      <c r="ASZ104" s="119"/>
      <c r="ATA104" s="119"/>
      <c r="ATB104" s="119"/>
      <c r="ATC104" s="119"/>
      <c r="ATD104" s="119"/>
      <c r="ATE104" s="119"/>
      <c r="ATF104" s="119"/>
      <c r="ATG104" s="119"/>
      <c r="ATH104" s="119"/>
      <c r="ATI104" s="119"/>
      <c r="ATJ104" s="119"/>
      <c r="ATK104" s="119"/>
      <c r="ATL104" s="119"/>
      <c r="ATM104" s="119"/>
      <c r="ATN104" s="119"/>
      <c r="ATO104" s="119"/>
      <c r="ATP104" s="119"/>
      <c r="ATQ104" s="119"/>
      <c r="ATR104" s="119"/>
      <c r="ATS104" s="119"/>
      <c r="ATT104" s="119"/>
      <c r="ATU104" s="119"/>
      <c r="ATV104" s="119"/>
      <c r="ATW104" s="119"/>
      <c r="ATX104" s="119"/>
      <c r="ATY104" s="119"/>
      <c r="ATZ104" s="119"/>
      <c r="AUA104" s="119"/>
      <c r="AUB104" s="119"/>
      <c r="AUC104" s="119"/>
      <c r="AUD104" s="119"/>
      <c r="AUE104" s="119"/>
      <c r="AUF104" s="119"/>
      <c r="AUG104" s="119"/>
      <c r="AUH104" s="119"/>
      <c r="AUI104" s="119"/>
      <c r="AUJ104" s="119"/>
      <c r="AUK104" s="119"/>
      <c r="AUL104" s="119"/>
      <c r="AUM104" s="119"/>
      <c r="AUN104" s="119"/>
      <c r="AUO104" s="119"/>
      <c r="AUP104" s="119"/>
      <c r="AUQ104" s="119"/>
      <c r="AUR104" s="119"/>
      <c r="AUS104" s="119"/>
      <c r="AUT104" s="119"/>
      <c r="AUU104" s="119"/>
      <c r="AUV104" s="119"/>
      <c r="AUW104" s="119"/>
      <c r="AUX104" s="119"/>
      <c r="AUY104" s="119"/>
      <c r="AUZ104" s="119"/>
      <c r="AVA104" s="119"/>
      <c r="AVB104" s="119"/>
      <c r="AVC104" s="119"/>
      <c r="AVD104" s="119"/>
      <c r="AVE104" s="119"/>
      <c r="AVF104" s="119"/>
      <c r="AVG104" s="119"/>
      <c r="AVH104" s="119"/>
      <c r="AVI104" s="119"/>
      <c r="AVJ104" s="119"/>
      <c r="AVK104" s="119"/>
      <c r="AVL104" s="119"/>
      <c r="AVM104" s="119"/>
      <c r="AVN104" s="119"/>
      <c r="AVO104" s="119"/>
      <c r="AVP104" s="119"/>
      <c r="AVQ104" s="119"/>
      <c r="AVR104" s="119"/>
      <c r="AVS104" s="119"/>
      <c r="AVT104" s="119"/>
      <c r="AVU104" s="119"/>
      <c r="AVV104" s="119"/>
      <c r="AVW104" s="119"/>
      <c r="AVX104" s="119"/>
      <c r="AVY104" s="119"/>
      <c r="AVZ104" s="119"/>
      <c r="AWA104" s="119"/>
      <c r="AWB104" s="119"/>
      <c r="AWC104" s="119"/>
      <c r="AWD104" s="119"/>
      <c r="AWE104" s="119"/>
      <c r="AWF104" s="119"/>
      <c r="AWG104" s="119"/>
      <c r="AWH104" s="119"/>
      <c r="AWI104" s="119"/>
      <c r="AWJ104" s="119"/>
      <c r="AWK104" s="119"/>
      <c r="AWL104" s="119"/>
      <c r="AWM104" s="119"/>
      <c r="AWN104" s="119"/>
      <c r="AWO104" s="119"/>
      <c r="AWP104" s="119"/>
      <c r="AWQ104" s="119"/>
      <c r="AWR104" s="119"/>
      <c r="AWS104" s="119"/>
      <c r="AWT104" s="119"/>
      <c r="AWU104" s="119"/>
      <c r="AWV104" s="119"/>
      <c r="AWW104" s="119"/>
      <c r="AWX104" s="119"/>
      <c r="AWY104" s="119"/>
      <c r="AWZ104" s="119"/>
      <c r="AXA104" s="119"/>
      <c r="AXB104" s="119"/>
      <c r="AXC104" s="119"/>
      <c r="AXD104" s="119"/>
      <c r="AXE104" s="119"/>
      <c r="AXF104" s="119"/>
      <c r="AXG104" s="119"/>
      <c r="AXH104" s="119"/>
      <c r="AXI104" s="119"/>
      <c r="AXJ104" s="119"/>
      <c r="AXK104" s="119"/>
      <c r="AXL104" s="119"/>
      <c r="AXM104" s="119"/>
      <c r="AXN104" s="119"/>
      <c r="AXO104" s="119"/>
      <c r="AXP104" s="119"/>
      <c r="AXQ104" s="119"/>
      <c r="AXR104" s="119"/>
      <c r="AXS104" s="119"/>
      <c r="AXT104" s="119"/>
      <c r="AXU104" s="119"/>
      <c r="AXV104" s="119"/>
      <c r="AXW104" s="119"/>
      <c r="AXX104" s="119"/>
      <c r="AXY104" s="119"/>
      <c r="AXZ104" s="119"/>
      <c r="AYA104" s="119"/>
      <c r="AYB104" s="119"/>
      <c r="AYC104" s="119"/>
      <c r="AYD104" s="119"/>
      <c r="AYE104" s="119"/>
      <c r="AYF104" s="119"/>
      <c r="AYG104" s="119"/>
      <c r="AYH104" s="119"/>
      <c r="AYI104" s="119"/>
      <c r="AYJ104" s="119"/>
      <c r="AYK104" s="119"/>
      <c r="AYL104" s="119"/>
      <c r="AYM104" s="119"/>
      <c r="AYN104" s="119"/>
      <c r="AYO104" s="119"/>
      <c r="AYP104" s="119"/>
      <c r="AYQ104" s="119"/>
      <c r="AYR104" s="119"/>
      <c r="AYS104" s="119"/>
      <c r="AYT104" s="119"/>
      <c r="AYU104" s="119"/>
      <c r="AYV104" s="119"/>
      <c r="AYW104" s="119"/>
      <c r="AYX104" s="119"/>
      <c r="AYY104" s="119"/>
      <c r="AYZ104" s="119"/>
      <c r="AZA104" s="119"/>
      <c r="AZB104" s="119"/>
      <c r="AZC104" s="119"/>
      <c r="AZD104" s="119"/>
      <c r="AZE104" s="119"/>
      <c r="AZF104" s="119"/>
      <c r="AZG104" s="119"/>
      <c r="AZH104" s="119"/>
      <c r="AZI104" s="119"/>
      <c r="AZJ104" s="119"/>
      <c r="AZK104" s="119"/>
      <c r="AZL104" s="119"/>
      <c r="AZM104" s="119"/>
      <c r="AZN104" s="119"/>
      <c r="AZO104" s="119"/>
      <c r="AZP104" s="119"/>
      <c r="AZQ104" s="119"/>
      <c r="AZR104" s="119"/>
      <c r="AZS104" s="119"/>
      <c r="AZT104" s="119"/>
      <c r="AZU104" s="119"/>
      <c r="AZV104" s="119"/>
      <c r="AZW104" s="119"/>
      <c r="AZX104" s="119"/>
      <c r="AZY104" s="119"/>
      <c r="AZZ104" s="119"/>
      <c r="BAA104" s="119"/>
      <c r="BAB104" s="119"/>
      <c r="BAC104" s="119"/>
      <c r="BAD104" s="119"/>
      <c r="BAE104" s="119"/>
      <c r="BAF104" s="119"/>
      <c r="BAG104" s="119"/>
      <c r="BAH104" s="119"/>
      <c r="BAI104" s="119"/>
      <c r="BAJ104" s="119"/>
      <c r="BAK104" s="119"/>
      <c r="BAL104" s="119"/>
      <c r="BAM104" s="119"/>
      <c r="BAN104" s="119"/>
      <c r="BAO104" s="119"/>
      <c r="BAP104" s="119"/>
      <c r="BAQ104" s="119"/>
      <c r="BAR104" s="119"/>
      <c r="BAS104" s="119"/>
      <c r="BAT104" s="119"/>
      <c r="BAU104" s="119"/>
      <c r="BAV104" s="119"/>
      <c r="BAW104" s="119"/>
      <c r="BAX104" s="119"/>
      <c r="BAY104" s="119"/>
      <c r="BAZ104" s="119"/>
      <c r="BBA104" s="119"/>
      <c r="BBB104" s="119"/>
      <c r="BBC104" s="119"/>
      <c r="BBD104" s="119"/>
      <c r="BBE104" s="119"/>
      <c r="BBF104" s="119"/>
      <c r="BBG104" s="119"/>
      <c r="BBH104" s="119"/>
      <c r="BBI104" s="119"/>
      <c r="BBJ104" s="119"/>
      <c r="BBK104" s="119"/>
      <c r="BBL104" s="119"/>
      <c r="BBM104" s="119"/>
      <c r="BBN104" s="119"/>
      <c r="BBO104" s="119"/>
      <c r="BBP104" s="119"/>
      <c r="BBQ104" s="119"/>
      <c r="BBR104" s="119"/>
      <c r="BBS104" s="119"/>
      <c r="BBT104" s="119"/>
      <c r="BBU104" s="119"/>
      <c r="BBV104" s="119"/>
      <c r="BBW104" s="119"/>
      <c r="BBX104" s="119"/>
      <c r="BBY104" s="119"/>
      <c r="BBZ104" s="119"/>
      <c r="BCA104" s="119"/>
      <c r="BCB104" s="119"/>
      <c r="BCC104" s="119"/>
      <c r="BCD104" s="119"/>
      <c r="BCE104" s="119"/>
      <c r="BCF104" s="119"/>
      <c r="BCG104" s="119"/>
      <c r="BCH104" s="119"/>
      <c r="BCI104" s="119"/>
      <c r="BCJ104" s="119"/>
      <c r="BCK104" s="119"/>
      <c r="BCL104" s="119"/>
      <c r="BCM104" s="119"/>
      <c r="BCN104" s="119"/>
      <c r="BCO104" s="119"/>
      <c r="BCP104" s="119"/>
      <c r="BCQ104" s="119"/>
      <c r="BCR104" s="119"/>
      <c r="BCS104" s="119"/>
      <c r="BCT104" s="119"/>
      <c r="BCU104" s="119"/>
      <c r="BCV104" s="119"/>
      <c r="BCW104" s="119"/>
      <c r="BCX104" s="119"/>
      <c r="BCY104" s="119"/>
      <c r="BCZ104" s="119"/>
      <c r="BDA104" s="119"/>
      <c r="BDB104" s="119"/>
      <c r="BDC104" s="119"/>
      <c r="BDD104" s="119"/>
      <c r="BDE104" s="119"/>
      <c r="BDF104" s="119"/>
      <c r="BDG104" s="119"/>
      <c r="BDH104" s="119"/>
      <c r="BDI104" s="119"/>
      <c r="BDJ104" s="119"/>
      <c r="BDK104" s="119"/>
      <c r="BDL104" s="119"/>
      <c r="BDM104" s="119"/>
      <c r="BDN104" s="119"/>
      <c r="BDO104" s="119"/>
      <c r="BDP104" s="119"/>
      <c r="BDQ104" s="119"/>
      <c r="BDR104" s="119"/>
      <c r="BDS104" s="119"/>
      <c r="BDT104" s="119"/>
      <c r="BDU104" s="119"/>
      <c r="BDV104" s="119"/>
      <c r="BDW104" s="119"/>
      <c r="BDX104" s="119"/>
      <c r="BDY104" s="119"/>
      <c r="BDZ104" s="119"/>
      <c r="BEA104" s="119"/>
      <c r="BEB104" s="119"/>
      <c r="BEC104" s="119"/>
      <c r="BED104" s="119"/>
      <c r="BEE104" s="119"/>
      <c r="BEF104" s="119"/>
      <c r="BEG104" s="119"/>
      <c r="BEH104" s="119"/>
      <c r="BEI104" s="119"/>
      <c r="BEJ104" s="119"/>
      <c r="BEK104" s="119"/>
      <c r="BEL104" s="119"/>
      <c r="BEM104" s="119"/>
      <c r="BEN104" s="119"/>
      <c r="BEO104" s="119"/>
      <c r="BEP104" s="119"/>
      <c r="BEQ104" s="119"/>
      <c r="BER104" s="119"/>
      <c r="BES104" s="119"/>
      <c r="BET104" s="119"/>
      <c r="BEU104" s="119"/>
      <c r="BEV104" s="119"/>
      <c r="BEW104" s="119"/>
      <c r="BEX104" s="119"/>
      <c r="BEY104" s="119"/>
      <c r="BEZ104" s="119"/>
      <c r="BFA104" s="119"/>
      <c r="BFB104" s="119"/>
      <c r="BFC104" s="119"/>
      <c r="BFD104" s="119"/>
      <c r="BFE104" s="119"/>
      <c r="BFF104" s="119"/>
      <c r="BFG104" s="119"/>
      <c r="BFH104" s="119"/>
      <c r="BFI104" s="119"/>
      <c r="BFJ104" s="119"/>
      <c r="BFK104" s="119"/>
      <c r="BFL104" s="119"/>
      <c r="BFM104" s="119"/>
      <c r="BFN104" s="119"/>
      <c r="BFO104" s="119"/>
      <c r="BFP104" s="119"/>
      <c r="BFQ104" s="119"/>
      <c r="BFR104" s="119"/>
      <c r="BFS104" s="119"/>
      <c r="BFT104" s="119"/>
      <c r="BFU104" s="119"/>
      <c r="BFV104" s="119"/>
      <c r="BFW104" s="119"/>
      <c r="BFX104" s="119"/>
      <c r="BFY104" s="119"/>
      <c r="BFZ104" s="119"/>
      <c r="BGA104" s="119"/>
      <c r="BGB104" s="119"/>
      <c r="BGC104" s="119"/>
      <c r="BGD104" s="119"/>
      <c r="BGE104" s="119"/>
      <c r="BGF104" s="119"/>
      <c r="BGG104" s="119"/>
      <c r="BGH104" s="119"/>
      <c r="BGI104" s="119"/>
      <c r="BGJ104" s="119"/>
      <c r="BGK104" s="119"/>
      <c r="BGL104" s="119"/>
      <c r="BGM104" s="119"/>
      <c r="BGN104" s="119"/>
      <c r="BGO104" s="119"/>
      <c r="BGP104" s="119"/>
      <c r="BGQ104" s="119"/>
      <c r="BGR104" s="119"/>
      <c r="BGS104" s="119"/>
      <c r="BGT104" s="119"/>
      <c r="BGU104" s="119"/>
      <c r="BGV104" s="119"/>
      <c r="BGW104" s="119"/>
      <c r="BGX104" s="119"/>
      <c r="BGY104" s="119"/>
      <c r="BGZ104" s="119"/>
      <c r="BHA104" s="119"/>
      <c r="BHB104" s="119"/>
      <c r="BHC104" s="119"/>
      <c r="BHD104" s="119"/>
      <c r="BHE104" s="119"/>
      <c r="BHF104" s="119"/>
      <c r="BHG104" s="119"/>
      <c r="BHH104" s="119"/>
      <c r="BHI104" s="119"/>
      <c r="BHJ104" s="119"/>
      <c r="BHK104" s="119"/>
      <c r="BHL104" s="119"/>
      <c r="BHM104" s="119"/>
      <c r="BHN104" s="119"/>
      <c r="BHO104" s="119"/>
      <c r="BHP104" s="119"/>
      <c r="BHQ104" s="119"/>
      <c r="BHR104" s="119"/>
      <c r="BHS104" s="119"/>
      <c r="BHT104" s="119"/>
      <c r="BHU104" s="119"/>
      <c r="BHV104" s="119"/>
      <c r="BHW104" s="119"/>
      <c r="BHX104" s="119"/>
      <c r="BHY104" s="119"/>
      <c r="BHZ104" s="119"/>
      <c r="BIA104" s="119"/>
      <c r="BIB104" s="119"/>
      <c r="BIC104" s="119"/>
      <c r="BID104" s="119"/>
      <c r="BIE104" s="119"/>
      <c r="BIF104" s="119"/>
      <c r="BIG104" s="119"/>
      <c r="BIH104" s="119"/>
      <c r="BII104" s="119"/>
      <c r="BIJ104" s="119"/>
      <c r="BIK104" s="119"/>
      <c r="BIL104" s="119"/>
      <c r="BIM104" s="119"/>
      <c r="BIN104" s="119"/>
      <c r="BIO104" s="119"/>
      <c r="BIP104" s="119"/>
      <c r="BIQ104" s="119"/>
      <c r="BIR104" s="119"/>
      <c r="BIS104" s="119"/>
      <c r="BIT104" s="119"/>
      <c r="BIU104" s="119"/>
      <c r="BIV104" s="119"/>
      <c r="BIW104" s="119"/>
      <c r="BIX104" s="119"/>
      <c r="BIY104" s="119"/>
      <c r="BIZ104" s="119"/>
      <c r="BJA104" s="119"/>
      <c r="BJB104" s="119"/>
      <c r="BJC104" s="119"/>
      <c r="BJD104" s="119"/>
      <c r="BJE104" s="119"/>
      <c r="BJF104" s="119"/>
      <c r="BJG104" s="119"/>
      <c r="BJH104" s="119"/>
      <c r="BJI104" s="119"/>
      <c r="BJJ104" s="119"/>
      <c r="BJK104" s="119"/>
      <c r="BJL104" s="119"/>
      <c r="BJM104" s="119"/>
      <c r="BJN104" s="119"/>
      <c r="BJO104" s="119"/>
      <c r="BJP104" s="119"/>
      <c r="BJQ104" s="119"/>
      <c r="BJR104" s="119"/>
      <c r="BJS104" s="119"/>
      <c r="BJT104" s="119"/>
      <c r="BJU104" s="119"/>
      <c r="BJV104" s="119"/>
      <c r="BJW104" s="119"/>
      <c r="BJX104" s="119"/>
      <c r="BJY104" s="119"/>
      <c r="BJZ104" s="119"/>
      <c r="BKA104" s="119"/>
      <c r="BKB104" s="119"/>
      <c r="BKC104" s="119"/>
      <c r="BKD104" s="119"/>
      <c r="BKE104" s="119"/>
      <c r="BKF104" s="119"/>
      <c r="BKG104" s="119"/>
      <c r="BKH104" s="119"/>
      <c r="BKI104" s="119"/>
      <c r="BKJ104" s="119"/>
      <c r="BKK104" s="119"/>
      <c r="BKL104" s="119"/>
      <c r="BKM104" s="119"/>
      <c r="BKN104" s="119"/>
      <c r="BKO104" s="119"/>
      <c r="BKP104" s="119"/>
      <c r="BKQ104" s="119"/>
      <c r="BKR104" s="119"/>
      <c r="BKS104" s="119"/>
      <c r="BKT104" s="119"/>
      <c r="BKU104" s="119"/>
      <c r="BKV104" s="119"/>
      <c r="BKW104" s="119"/>
      <c r="BKX104" s="119"/>
      <c r="BKY104" s="119"/>
      <c r="BKZ104" s="119"/>
      <c r="BLA104" s="119"/>
      <c r="BLB104" s="119"/>
      <c r="BLC104" s="119"/>
      <c r="BLD104" s="119"/>
      <c r="BLE104" s="119"/>
      <c r="BLF104" s="119"/>
      <c r="BLG104" s="119"/>
      <c r="BLH104" s="119"/>
      <c r="BLI104" s="119"/>
      <c r="BLJ104" s="119"/>
      <c r="BLK104" s="119"/>
      <c r="BLL104" s="119"/>
      <c r="BLM104" s="119"/>
      <c r="BLN104" s="119"/>
      <c r="BLO104" s="119"/>
      <c r="BLP104" s="119"/>
      <c r="BLQ104" s="119"/>
      <c r="BLR104" s="119"/>
      <c r="BLS104" s="119"/>
      <c r="BLT104" s="119"/>
      <c r="BLU104" s="119"/>
      <c r="BLV104" s="119"/>
      <c r="BLW104" s="119"/>
      <c r="BLX104" s="119"/>
      <c r="BLY104" s="119"/>
      <c r="BLZ104" s="119"/>
      <c r="BMA104" s="119"/>
      <c r="BMB104" s="119"/>
      <c r="BMC104" s="119"/>
      <c r="BMD104" s="119"/>
      <c r="BME104" s="119"/>
      <c r="BMF104" s="119"/>
      <c r="BMG104" s="119"/>
      <c r="BMH104" s="119"/>
      <c r="BMI104" s="119"/>
      <c r="BMJ104" s="119"/>
      <c r="BMK104" s="119"/>
      <c r="BML104" s="119"/>
      <c r="BMM104" s="119"/>
      <c r="BMN104" s="119"/>
      <c r="BMO104" s="119"/>
      <c r="BMP104" s="119"/>
      <c r="BMQ104" s="119"/>
      <c r="BMR104" s="119"/>
      <c r="BMS104" s="119"/>
      <c r="BMT104" s="119"/>
      <c r="BMU104" s="119"/>
      <c r="BMV104" s="119"/>
      <c r="BMW104" s="119"/>
      <c r="BMX104" s="119"/>
      <c r="BMY104" s="119"/>
      <c r="BMZ104" s="119"/>
      <c r="BNA104" s="119"/>
      <c r="BNB104" s="119"/>
      <c r="BNC104" s="119"/>
      <c r="BND104" s="119"/>
      <c r="BNE104" s="119"/>
      <c r="BNF104" s="119"/>
      <c r="BNG104" s="119"/>
      <c r="BNH104" s="119"/>
      <c r="BNI104" s="119"/>
      <c r="BNJ104" s="119"/>
      <c r="BNK104" s="119"/>
      <c r="BNL104" s="119"/>
      <c r="BNM104" s="119"/>
      <c r="BNN104" s="119"/>
      <c r="BNO104" s="119"/>
      <c r="BNP104" s="119"/>
      <c r="BNQ104" s="119"/>
      <c r="BNR104" s="119"/>
      <c r="BNS104" s="119"/>
      <c r="BNT104" s="119"/>
      <c r="BNU104" s="119"/>
      <c r="BNV104" s="119"/>
      <c r="BNW104" s="119"/>
      <c r="BNX104" s="119"/>
      <c r="BNY104" s="119"/>
      <c r="BNZ104" s="119"/>
      <c r="BOA104" s="119"/>
      <c r="BOB104" s="119"/>
      <c r="BOC104" s="119"/>
      <c r="BOD104" s="119"/>
      <c r="BOE104" s="119"/>
      <c r="BOF104" s="119"/>
      <c r="BOG104" s="119"/>
      <c r="BOH104" s="119"/>
      <c r="BOI104" s="119"/>
      <c r="BOJ104" s="119"/>
      <c r="BOK104" s="119"/>
      <c r="BOL104" s="119"/>
      <c r="BOM104" s="119"/>
      <c r="BON104" s="119"/>
      <c r="BOO104" s="119"/>
      <c r="BOP104" s="119"/>
      <c r="BOQ104" s="119"/>
      <c r="BOR104" s="119"/>
      <c r="BOS104" s="119"/>
      <c r="BOT104" s="119"/>
      <c r="BOU104" s="119"/>
      <c r="BOV104" s="119"/>
      <c r="BOW104" s="119"/>
      <c r="BOX104" s="119"/>
      <c r="BOY104" s="119"/>
      <c r="BOZ104" s="119"/>
      <c r="BPA104" s="119"/>
      <c r="BPB104" s="119"/>
      <c r="BPC104" s="119"/>
      <c r="BPD104" s="119"/>
      <c r="BPE104" s="119"/>
      <c r="BPF104" s="119"/>
      <c r="BPG104" s="119"/>
      <c r="BPH104" s="119"/>
      <c r="BPI104" s="119"/>
      <c r="BPJ104" s="119"/>
      <c r="BPK104" s="119"/>
      <c r="BPL104" s="119"/>
      <c r="BPM104" s="119"/>
      <c r="BPN104" s="119"/>
      <c r="BPO104" s="119"/>
      <c r="BPP104" s="119"/>
      <c r="BPQ104" s="119"/>
      <c r="BPR104" s="119"/>
      <c r="BPS104" s="119"/>
      <c r="BPT104" s="119"/>
      <c r="BPU104" s="119"/>
      <c r="BPV104" s="119"/>
      <c r="BPW104" s="119"/>
      <c r="BPX104" s="119"/>
      <c r="BPY104" s="119"/>
      <c r="BPZ104" s="119"/>
      <c r="BQA104" s="119"/>
      <c r="BQB104" s="119"/>
      <c r="BQC104" s="119"/>
      <c r="BQD104" s="119"/>
      <c r="BQE104" s="119"/>
      <c r="BQF104" s="119"/>
      <c r="BQG104" s="119"/>
      <c r="BQH104" s="119"/>
      <c r="BQI104" s="119"/>
      <c r="BQJ104" s="119"/>
      <c r="BQK104" s="119"/>
      <c r="BQL104" s="119"/>
      <c r="BQM104" s="119"/>
      <c r="BQN104" s="119"/>
      <c r="BQO104" s="119"/>
      <c r="BQP104" s="119"/>
      <c r="BQQ104" s="119"/>
      <c r="BQR104" s="119"/>
      <c r="BQS104" s="119"/>
      <c r="BQT104" s="119"/>
      <c r="BQU104" s="119"/>
      <c r="BQV104" s="119"/>
      <c r="BQW104" s="119"/>
      <c r="BQX104" s="119"/>
      <c r="BQY104" s="119"/>
      <c r="BQZ104" s="119"/>
      <c r="BRA104" s="119"/>
      <c r="BRB104" s="119"/>
      <c r="BRC104" s="119"/>
      <c r="BRD104" s="119"/>
      <c r="BRE104" s="119"/>
      <c r="BRF104" s="119"/>
      <c r="BRG104" s="119"/>
      <c r="BRH104" s="119"/>
      <c r="BRI104" s="119"/>
      <c r="BRJ104" s="119"/>
      <c r="BRK104" s="119"/>
      <c r="BRL104" s="119"/>
      <c r="BRM104" s="119"/>
      <c r="BRN104" s="119"/>
      <c r="BRO104" s="119"/>
      <c r="BRP104" s="119"/>
      <c r="BRQ104" s="119"/>
      <c r="BRR104" s="119"/>
      <c r="BRS104" s="119"/>
      <c r="BRT104" s="119"/>
      <c r="BRU104" s="119"/>
      <c r="BRV104" s="119"/>
      <c r="BRW104" s="119"/>
      <c r="BRX104" s="119"/>
      <c r="BRY104" s="119"/>
      <c r="BRZ104" s="119"/>
      <c r="BSA104" s="119"/>
      <c r="BSB104" s="119"/>
      <c r="BSC104" s="119"/>
      <c r="BSD104" s="119"/>
      <c r="BSE104" s="119"/>
      <c r="BSF104" s="119"/>
      <c r="BSG104" s="119"/>
      <c r="BSH104" s="119"/>
      <c r="BSI104" s="119"/>
      <c r="BSJ104" s="119"/>
      <c r="BSK104" s="119"/>
      <c r="BSL104" s="119"/>
      <c r="BSM104" s="119"/>
      <c r="BSN104" s="119"/>
      <c r="BSO104" s="119"/>
      <c r="BSP104" s="119"/>
      <c r="BSQ104" s="119"/>
      <c r="BSR104" s="119"/>
      <c r="BSS104" s="119"/>
      <c r="BST104" s="119"/>
      <c r="BSU104" s="119"/>
      <c r="BSV104" s="119"/>
      <c r="BSW104" s="119"/>
      <c r="BSX104" s="119"/>
      <c r="BSY104" s="119"/>
      <c r="BSZ104" s="119"/>
      <c r="BTA104" s="119"/>
      <c r="BTB104" s="119"/>
      <c r="BTC104" s="119"/>
      <c r="BTD104" s="119"/>
      <c r="BTE104" s="119"/>
      <c r="BTF104" s="119"/>
      <c r="BTG104" s="119"/>
      <c r="BTH104" s="119"/>
      <c r="BTI104" s="119"/>
      <c r="BTJ104" s="119"/>
      <c r="BTK104" s="119"/>
      <c r="BTL104" s="119"/>
      <c r="BTM104" s="119"/>
      <c r="BTN104" s="119"/>
      <c r="BTO104" s="119"/>
      <c r="BTP104" s="119"/>
      <c r="BTQ104" s="119"/>
      <c r="BTR104" s="119"/>
      <c r="BTS104" s="119"/>
      <c r="BTT104" s="119"/>
      <c r="BTU104" s="119"/>
      <c r="BTV104" s="119"/>
      <c r="BTW104" s="119"/>
      <c r="BTX104" s="119"/>
      <c r="BTY104" s="119"/>
      <c r="BTZ104" s="119"/>
      <c r="BUA104" s="119"/>
      <c r="BUB104" s="119"/>
      <c r="BUC104" s="119"/>
      <c r="BUD104" s="119"/>
      <c r="BUE104" s="119"/>
      <c r="BUF104" s="119"/>
      <c r="BUG104" s="119"/>
      <c r="BUH104" s="119"/>
      <c r="BUI104" s="119"/>
      <c r="BUJ104" s="119"/>
      <c r="BUK104" s="119"/>
      <c r="BUL104" s="119"/>
      <c r="BUM104" s="119"/>
      <c r="BUN104" s="119"/>
      <c r="BUO104" s="119"/>
      <c r="BUP104" s="119"/>
      <c r="BUQ104" s="119"/>
      <c r="BUR104" s="119"/>
      <c r="BUS104" s="119"/>
      <c r="BUT104" s="119"/>
      <c r="BUU104" s="119"/>
      <c r="BUV104" s="119"/>
      <c r="BUW104" s="119"/>
      <c r="BUX104" s="119"/>
      <c r="BUY104" s="119"/>
      <c r="BUZ104" s="119"/>
      <c r="BVA104" s="119"/>
      <c r="BVB104" s="119"/>
      <c r="BVC104" s="119"/>
      <c r="BVD104" s="119"/>
      <c r="BVE104" s="119"/>
      <c r="BVF104" s="119"/>
      <c r="BVG104" s="119"/>
      <c r="BVH104" s="119"/>
      <c r="BVI104" s="119"/>
      <c r="BVJ104" s="119"/>
      <c r="BVK104" s="119"/>
      <c r="BVL104" s="119"/>
      <c r="BVM104" s="119"/>
      <c r="BVN104" s="119"/>
      <c r="BVO104" s="119"/>
      <c r="BVP104" s="119"/>
      <c r="BVQ104" s="119"/>
      <c r="BVR104" s="119"/>
      <c r="BVS104" s="119"/>
      <c r="BVT104" s="119"/>
      <c r="BVU104" s="119"/>
      <c r="BVV104" s="119"/>
      <c r="BVW104" s="119"/>
      <c r="BVX104" s="119"/>
      <c r="BVY104" s="119"/>
      <c r="BVZ104" s="119"/>
      <c r="BWA104" s="119"/>
      <c r="BWB104" s="119"/>
      <c r="BWC104" s="119"/>
      <c r="BWD104" s="119"/>
      <c r="BWE104" s="119"/>
      <c r="BWF104" s="119"/>
      <c r="BWG104" s="119"/>
      <c r="BWH104" s="119"/>
      <c r="BWI104" s="119"/>
      <c r="BWJ104" s="119"/>
      <c r="BWK104" s="119"/>
      <c r="BWL104" s="119"/>
      <c r="BWM104" s="119"/>
      <c r="BWN104" s="119"/>
      <c r="BWO104" s="119"/>
      <c r="BWP104" s="119"/>
      <c r="BWQ104" s="119"/>
      <c r="BWR104" s="119"/>
      <c r="BWS104" s="119"/>
      <c r="BWT104" s="119"/>
      <c r="BWU104" s="119"/>
      <c r="BWV104" s="119"/>
      <c r="BWW104" s="119"/>
      <c r="BWX104" s="119"/>
      <c r="BWY104" s="119"/>
      <c r="BWZ104" s="119"/>
      <c r="BXA104" s="119"/>
      <c r="BXB104" s="119"/>
      <c r="BXC104" s="119"/>
      <c r="BXD104" s="119"/>
      <c r="BXE104" s="119"/>
      <c r="BXF104" s="119"/>
      <c r="BXG104" s="119"/>
      <c r="BXH104" s="119"/>
      <c r="BXI104" s="119"/>
      <c r="BXJ104" s="119"/>
      <c r="BXK104" s="119"/>
      <c r="BXL104" s="119"/>
      <c r="BXM104" s="119"/>
      <c r="BXN104" s="119"/>
      <c r="BXO104" s="119"/>
      <c r="BXP104" s="119"/>
      <c r="BXQ104" s="119"/>
      <c r="BXR104" s="119"/>
      <c r="BXS104" s="119"/>
      <c r="BXT104" s="119"/>
      <c r="BXU104" s="119"/>
      <c r="BXV104" s="119"/>
      <c r="BXW104" s="119"/>
      <c r="BXX104" s="119"/>
      <c r="BXY104" s="119"/>
      <c r="BXZ104" s="119"/>
      <c r="BYA104" s="119"/>
      <c r="BYB104" s="119"/>
      <c r="BYC104" s="119"/>
      <c r="BYD104" s="119"/>
      <c r="BYE104" s="119"/>
      <c r="BYF104" s="119"/>
      <c r="BYG104" s="119"/>
      <c r="BYH104" s="119"/>
      <c r="BYI104" s="119"/>
      <c r="BYJ104" s="119"/>
      <c r="BYK104" s="119"/>
      <c r="BYL104" s="119"/>
      <c r="BYM104" s="119"/>
      <c r="BYN104" s="119"/>
      <c r="BYO104" s="119"/>
      <c r="BYP104" s="119"/>
      <c r="BYQ104" s="119"/>
      <c r="BYR104" s="119"/>
      <c r="BYS104" s="119"/>
      <c r="BYT104" s="119"/>
      <c r="BYU104" s="119"/>
      <c r="BYV104" s="119"/>
      <c r="BYW104" s="119"/>
      <c r="BYX104" s="119"/>
      <c r="BYY104" s="119"/>
      <c r="BYZ104" s="119"/>
      <c r="BZA104" s="119"/>
      <c r="BZB104" s="119"/>
      <c r="BZC104" s="119"/>
      <c r="BZD104" s="119"/>
      <c r="BZE104" s="119"/>
      <c r="BZF104" s="119"/>
      <c r="BZG104" s="119"/>
      <c r="BZH104" s="119"/>
      <c r="BZI104" s="119"/>
      <c r="BZJ104" s="119"/>
      <c r="BZK104" s="119"/>
      <c r="BZL104" s="119"/>
      <c r="BZM104" s="119"/>
      <c r="BZN104" s="119"/>
      <c r="BZO104" s="119"/>
      <c r="BZP104" s="119"/>
      <c r="BZQ104" s="119"/>
      <c r="BZR104" s="119"/>
      <c r="BZS104" s="119"/>
      <c r="BZT104" s="119"/>
      <c r="BZU104" s="119"/>
      <c r="BZV104" s="119"/>
      <c r="BZW104" s="119"/>
      <c r="BZX104" s="119"/>
      <c r="BZY104" s="119"/>
      <c r="BZZ104" s="119"/>
      <c r="CAA104" s="119"/>
      <c r="CAB104" s="119"/>
      <c r="CAC104" s="119"/>
      <c r="CAD104" s="119"/>
      <c r="CAE104" s="119"/>
      <c r="CAF104" s="119"/>
      <c r="CAG104" s="119"/>
      <c r="CAH104" s="119"/>
      <c r="CAI104" s="119"/>
      <c r="CAJ104" s="119"/>
      <c r="CAK104" s="119"/>
      <c r="CAL104" s="119"/>
      <c r="CAM104" s="119"/>
      <c r="CAN104" s="119"/>
      <c r="CAO104" s="119"/>
      <c r="CAP104" s="119"/>
      <c r="CAQ104" s="119"/>
      <c r="CAR104" s="119"/>
      <c r="CAS104" s="119"/>
      <c r="CAT104" s="119"/>
      <c r="CAU104" s="119"/>
      <c r="CAV104" s="119"/>
      <c r="CAW104" s="119"/>
      <c r="CAX104" s="119"/>
      <c r="CAY104" s="119"/>
      <c r="CAZ104" s="119"/>
      <c r="CBA104" s="119"/>
      <c r="CBB104" s="119"/>
      <c r="CBC104" s="119"/>
      <c r="CBD104" s="119"/>
      <c r="CBE104" s="119"/>
      <c r="CBF104" s="119"/>
      <c r="CBG104" s="119"/>
      <c r="CBH104" s="119"/>
      <c r="CBI104" s="119"/>
      <c r="CBJ104" s="119"/>
      <c r="CBK104" s="119"/>
      <c r="CBL104" s="119"/>
      <c r="CBM104" s="119"/>
      <c r="CBN104" s="119"/>
      <c r="CBO104" s="119"/>
      <c r="CBP104" s="119"/>
      <c r="CBQ104" s="119"/>
      <c r="CBR104" s="119"/>
      <c r="CBS104" s="119"/>
      <c r="CBT104" s="119"/>
      <c r="CBU104" s="119"/>
      <c r="CBV104" s="119"/>
      <c r="CBW104" s="119"/>
      <c r="CBX104" s="119"/>
      <c r="CBY104" s="119"/>
      <c r="CBZ104" s="119"/>
      <c r="CCA104" s="119"/>
      <c r="CCB104" s="119"/>
      <c r="CCC104" s="119"/>
      <c r="CCD104" s="119"/>
      <c r="CCE104" s="119"/>
      <c r="CCF104" s="119"/>
      <c r="CCG104" s="119"/>
      <c r="CCH104" s="119"/>
      <c r="CCI104" s="119"/>
      <c r="CCJ104" s="119"/>
      <c r="CCK104" s="119"/>
      <c r="CCL104" s="119"/>
      <c r="CCM104" s="119"/>
      <c r="CCN104" s="119"/>
      <c r="CCO104" s="119"/>
      <c r="CCP104" s="119"/>
      <c r="CCQ104" s="119"/>
      <c r="CCR104" s="119"/>
      <c r="CCS104" s="119"/>
      <c r="CCT104" s="119"/>
      <c r="CCU104" s="119"/>
      <c r="CCV104" s="119"/>
      <c r="CCW104" s="119"/>
      <c r="CCX104" s="119"/>
      <c r="CCY104" s="119"/>
      <c r="CCZ104" s="119"/>
      <c r="CDA104" s="119"/>
      <c r="CDB104" s="119"/>
      <c r="CDC104" s="119"/>
      <c r="CDD104" s="119"/>
      <c r="CDE104" s="119"/>
      <c r="CDF104" s="119"/>
      <c r="CDG104" s="119"/>
      <c r="CDH104" s="119"/>
      <c r="CDI104" s="119"/>
      <c r="CDJ104" s="119"/>
      <c r="CDK104" s="119"/>
      <c r="CDL104" s="119"/>
      <c r="CDM104" s="119"/>
      <c r="CDN104" s="119"/>
      <c r="CDO104" s="119"/>
      <c r="CDP104" s="119"/>
      <c r="CDQ104" s="119"/>
      <c r="CDR104" s="119"/>
      <c r="CDS104" s="119"/>
      <c r="CDT104" s="119"/>
      <c r="CDU104" s="119"/>
      <c r="CDV104" s="119"/>
      <c r="CDW104" s="119"/>
      <c r="CDX104" s="119"/>
      <c r="CDY104" s="119"/>
      <c r="CDZ104" s="119"/>
      <c r="CEA104" s="119"/>
      <c r="CEB104" s="119"/>
      <c r="CEC104" s="119"/>
      <c r="CED104" s="119"/>
      <c r="CEE104" s="119"/>
      <c r="CEF104" s="119"/>
      <c r="CEG104" s="119"/>
      <c r="CEH104" s="119"/>
      <c r="CEI104" s="119"/>
      <c r="CEJ104" s="119"/>
      <c r="CEK104" s="119"/>
      <c r="CEL104" s="119"/>
      <c r="CEM104" s="119"/>
      <c r="CEN104" s="119"/>
      <c r="CEO104" s="119"/>
      <c r="CEP104" s="119"/>
      <c r="CEQ104" s="119"/>
      <c r="CER104" s="119"/>
      <c r="CES104" s="119"/>
      <c r="CET104" s="119"/>
      <c r="CEU104" s="119"/>
      <c r="CEV104" s="119"/>
      <c r="CEW104" s="119"/>
      <c r="CEX104" s="119"/>
      <c r="CEY104" s="119"/>
      <c r="CEZ104" s="119"/>
      <c r="CFA104" s="119"/>
      <c r="CFB104" s="119"/>
      <c r="CFC104" s="119"/>
      <c r="CFD104" s="119"/>
      <c r="CFE104" s="119"/>
      <c r="CFF104" s="119"/>
      <c r="CFG104" s="119"/>
      <c r="CFH104" s="119"/>
      <c r="CFI104" s="119"/>
      <c r="CFJ104" s="119"/>
      <c r="CFK104" s="119"/>
      <c r="CFL104" s="119"/>
      <c r="CFM104" s="119"/>
      <c r="CFN104" s="119"/>
      <c r="CFO104" s="119"/>
      <c r="CFP104" s="119"/>
      <c r="CFQ104" s="119"/>
      <c r="CFR104" s="119"/>
      <c r="CFS104" s="119"/>
      <c r="CFT104" s="119"/>
      <c r="CFU104" s="119"/>
      <c r="CFV104" s="119"/>
      <c r="CFW104" s="119"/>
      <c r="CFX104" s="119"/>
      <c r="CFY104" s="119"/>
      <c r="CFZ104" s="119"/>
      <c r="CGA104" s="119"/>
      <c r="CGB104" s="119"/>
      <c r="CGC104" s="119"/>
      <c r="CGD104" s="119"/>
      <c r="CGE104" s="119"/>
      <c r="CGF104" s="119"/>
      <c r="CGG104" s="119"/>
      <c r="CGH104" s="119"/>
      <c r="CGI104" s="119"/>
      <c r="CGJ104" s="119"/>
      <c r="CGK104" s="119"/>
      <c r="CGL104" s="119"/>
      <c r="CGM104" s="119"/>
      <c r="CGN104" s="119"/>
      <c r="CGO104" s="119"/>
      <c r="CGP104" s="119"/>
      <c r="CGQ104" s="119"/>
      <c r="CGR104" s="119"/>
      <c r="CGS104" s="119"/>
      <c r="CGT104" s="119"/>
      <c r="CGU104" s="119"/>
      <c r="CGV104" s="119"/>
      <c r="CGW104" s="119"/>
      <c r="CGX104" s="119"/>
      <c r="CGY104" s="119"/>
      <c r="CGZ104" s="119"/>
      <c r="CHA104" s="119"/>
      <c r="CHB104" s="119"/>
      <c r="CHC104" s="119"/>
      <c r="CHD104" s="119"/>
      <c r="CHE104" s="119"/>
      <c r="CHF104" s="119"/>
      <c r="CHG104" s="119"/>
      <c r="CHH104" s="119"/>
      <c r="CHI104" s="119"/>
      <c r="CHJ104" s="119"/>
      <c r="CHK104" s="119"/>
      <c r="CHL104" s="119"/>
      <c r="CHM104" s="119"/>
      <c r="CHN104" s="119"/>
      <c r="CHO104" s="119"/>
      <c r="CHP104" s="119"/>
      <c r="CHQ104" s="119"/>
      <c r="CHR104" s="119"/>
      <c r="CHS104" s="119"/>
      <c r="CHT104" s="119"/>
      <c r="CHU104" s="119"/>
      <c r="CHV104" s="119"/>
      <c r="CHW104" s="119"/>
      <c r="CHX104" s="119"/>
      <c r="CHY104" s="119"/>
      <c r="CHZ104" s="119"/>
      <c r="CIA104" s="119"/>
      <c r="CIB104" s="119"/>
      <c r="CIC104" s="119"/>
      <c r="CID104" s="119"/>
      <c r="CIE104" s="119"/>
      <c r="CIF104" s="119"/>
      <c r="CIG104" s="119"/>
      <c r="CIH104" s="119"/>
      <c r="CII104" s="119"/>
      <c r="CIJ104" s="119"/>
      <c r="CIK104" s="119"/>
      <c r="CIL104" s="119"/>
      <c r="CIM104" s="119"/>
      <c r="CIN104" s="119"/>
      <c r="CIO104" s="119"/>
      <c r="CIP104" s="119"/>
      <c r="CIQ104" s="119"/>
      <c r="CIR104" s="119"/>
      <c r="CIS104" s="119"/>
      <c r="CIT104" s="119"/>
      <c r="CIU104" s="119"/>
      <c r="CIV104" s="119"/>
      <c r="CIW104" s="119"/>
      <c r="CIX104" s="119"/>
      <c r="CIY104" s="119"/>
      <c r="CIZ104" s="119"/>
      <c r="CJA104" s="119"/>
      <c r="CJB104" s="119"/>
      <c r="CJC104" s="119"/>
      <c r="CJD104" s="119"/>
      <c r="CJE104" s="119"/>
      <c r="CJF104" s="119"/>
      <c r="CJG104" s="119"/>
      <c r="CJH104" s="119"/>
      <c r="CJI104" s="119"/>
      <c r="CJJ104" s="119"/>
      <c r="CJK104" s="119"/>
      <c r="CJL104" s="119"/>
      <c r="CJM104" s="119"/>
      <c r="CJN104" s="119"/>
      <c r="CJO104" s="119"/>
      <c r="CJP104" s="119"/>
      <c r="CJQ104" s="119"/>
      <c r="CJR104" s="119"/>
      <c r="CJS104" s="119"/>
      <c r="CJT104" s="119"/>
      <c r="CJU104" s="119"/>
      <c r="CJV104" s="119"/>
      <c r="CJW104" s="119"/>
      <c r="CJX104" s="119"/>
      <c r="CJY104" s="119"/>
      <c r="CJZ104" s="119"/>
      <c r="CKA104" s="119"/>
      <c r="CKB104" s="119"/>
      <c r="CKC104" s="119"/>
      <c r="CKD104" s="119"/>
      <c r="CKE104" s="119"/>
      <c r="CKF104" s="119"/>
      <c r="CKG104" s="119"/>
      <c r="CKH104" s="119"/>
      <c r="CKI104" s="119"/>
      <c r="CKJ104" s="119"/>
      <c r="CKK104" s="119"/>
      <c r="CKL104" s="119"/>
      <c r="CKM104" s="119"/>
      <c r="CKN104" s="119"/>
      <c r="CKO104" s="119"/>
      <c r="CKP104" s="119"/>
      <c r="CKQ104" s="119"/>
      <c r="CKR104" s="119"/>
      <c r="CKS104" s="119"/>
      <c r="CKT104" s="119"/>
      <c r="CKU104" s="119"/>
      <c r="CKV104" s="119"/>
      <c r="CKW104" s="119"/>
      <c r="CKX104" s="119"/>
      <c r="CKY104" s="119"/>
      <c r="CKZ104" s="119"/>
      <c r="CLA104" s="119"/>
      <c r="CLB104" s="119"/>
      <c r="CLC104" s="119"/>
      <c r="CLD104" s="119"/>
      <c r="CLE104" s="119"/>
      <c r="CLF104" s="119"/>
      <c r="CLG104" s="119"/>
      <c r="CLH104" s="119"/>
      <c r="CLI104" s="119"/>
      <c r="CLJ104" s="119"/>
      <c r="CLK104" s="119"/>
      <c r="CLL104" s="119"/>
      <c r="CLM104" s="119"/>
      <c r="CLN104" s="119"/>
      <c r="CLO104" s="119"/>
      <c r="CLP104" s="119"/>
      <c r="CLQ104" s="119"/>
      <c r="CLR104" s="119"/>
      <c r="CLS104" s="119"/>
      <c r="CLT104" s="119"/>
      <c r="CLU104" s="119"/>
      <c r="CLV104" s="119"/>
      <c r="CLW104" s="119"/>
      <c r="CLX104" s="119"/>
      <c r="CLY104" s="119"/>
      <c r="CLZ104" s="119"/>
      <c r="CMA104" s="119"/>
      <c r="CMB104" s="119"/>
      <c r="CMC104" s="119"/>
      <c r="CMD104" s="119"/>
      <c r="CME104" s="119"/>
      <c r="CMF104" s="119"/>
      <c r="CMG104" s="119"/>
      <c r="CMH104" s="119"/>
      <c r="CMI104" s="119"/>
      <c r="CMJ104" s="119"/>
      <c r="CMK104" s="119"/>
      <c r="CML104" s="119"/>
      <c r="CMM104" s="119"/>
      <c r="CMN104" s="119"/>
      <c r="CMO104" s="119"/>
      <c r="CMP104" s="119"/>
      <c r="CMQ104" s="119"/>
      <c r="CMR104" s="119"/>
      <c r="CMS104" s="119"/>
      <c r="CMT104" s="119"/>
      <c r="CMU104" s="119"/>
      <c r="CMV104" s="119"/>
      <c r="CMW104" s="119"/>
      <c r="CMX104" s="119"/>
      <c r="CMY104" s="119"/>
      <c r="CMZ104" s="119"/>
      <c r="CNA104" s="119"/>
      <c r="CNB104" s="119"/>
      <c r="CNC104" s="119"/>
      <c r="CND104" s="119"/>
      <c r="CNE104" s="119"/>
      <c r="CNF104" s="119"/>
      <c r="CNG104" s="119"/>
      <c r="CNH104" s="119"/>
      <c r="CNI104" s="119"/>
      <c r="CNJ104" s="119"/>
      <c r="CNK104" s="119"/>
      <c r="CNL104" s="119"/>
      <c r="CNM104" s="119"/>
      <c r="CNN104" s="119"/>
      <c r="CNO104" s="119"/>
      <c r="CNP104" s="119"/>
      <c r="CNQ104" s="119"/>
      <c r="CNR104" s="119"/>
      <c r="CNS104" s="119"/>
      <c r="CNT104" s="119"/>
      <c r="CNU104" s="119"/>
      <c r="CNV104" s="119"/>
      <c r="CNW104" s="119"/>
      <c r="CNX104" s="119"/>
      <c r="CNY104" s="119"/>
      <c r="CNZ104" s="119"/>
      <c r="COA104" s="119"/>
      <c r="COB104" s="119"/>
      <c r="COC104" s="119"/>
      <c r="COD104" s="119"/>
      <c r="COE104" s="119"/>
      <c r="COF104" s="119"/>
      <c r="COG104" s="119"/>
      <c r="COH104" s="119"/>
      <c r="COI104" s="119"/>
      <c r="COJ104" s="119"/>
      <c r="COK104" s="119"/>
      <c r="COL104" s="119"/>
      <c r="COM104" s="119"/>
      <c r="CON104" s="119"/>
      <c r="COO104" s="119"/>
      <c r="COP104" s="119"/>
      <c r="COQ104" s="119"/>
      <c r="COR104" s="119"/>
      <c r="COS104" s="119"/>
      <c r="COT104" s="119"/>
      <c r="COU104" s="119"/>
      <c r="COV104" s="119"/>
      <c r="COW104" s="119"/>
      <c r="COX104" s="119"/>
      <c r="COY104" s="119"/>
      <c r="COZ104" s="119"/>
      <c r="CPA104" s="119"/>
      <c r="CPB104" s="119"/>
      <c r="CPC104" s="119"/>
      <c r="CPD104" s="119"/>
      <c r="CPE104" s="119"/>
      <c r="CPF104" s="119"/>
      <c r="CPG104" s="119"/>
      <c r="CPH104" s="119"/>
      <c r="CPI104" s="119"/>
      <c r="CPJ104" s="119"/>
      <c r="CPK104" s="119"/>
      <c r="CPL104" s="119"/>
      <c r="CPM104" s="119"/>
      <c r="CPN104" s="119"/>
      <c r="CPO104" s="119"/>
      <c r="CPP104" s="119"/>
      <c r="CPQ104" s="119"/>
      <c r="CPR104" s="119"/>
      <c r="CPS104" s="119"/>
      <c r="CPT104" s="119"/>
      <c r="CPU104" s="119"/>
      <c r="CPV104" s="119"/>
      <c r="CPW104" s="119"/>
      <c r="CPX104" s="119"/>
      <c r="CPY104" s="119"/>
      <c r="CPZ104" s="119"/>
      <c r="CQA104" s="119"/>
      <c r="CQB104" s="119"/>
      <c r="CQC104" s="119"/>
      <c r="CQD104" s="119"/>
      <c r="CQE104" s="119"/>
      <c r="CQF104" s="119"/>
      <c r="CQG104" s="119"/>
      <c r="CQH104" s="119"/>
      <c r="CQI104" s="119"/>
      <c r="CQJ104" s="119"/>
      <c r="CQK104" s="119"/>
      <c r="CQL104" s="119"/>
      <c r="CQM104" s="119"/>
      <c r="CQN104" s="119"/>
      <c r="CQO104" s="119"/>
      <c r="CQP104" s="119"/>
      <c r="CQQ104" s="119"/>
      <c r="CQR104" s="119"/>
      <c r="CQS104" s="119"/>
      <c r="CQT104" s="119"/>
      <c r="CQU104" s="119"/>
      <c r="CQV104" s="119"/>
      <c r="CQW104" s="119"/>
      <c r="CQX104" s="119"/>
      <c r="CQY104" s="119"/>
      <c r="CQZ104" s="119"/>
      <c r="CRA104" s="119"/>
      <c r="CRB104" s="119"/>
      <c r="CRC104" s="119"/>
      <c r="CRD104" s="119"/>
      <c r="CRE104" s="119"/>
      <c r="CRF104" s="119"/>
      <c r="CRG104" s="119"/>
      <c r="CRH104" s="119"/>
      <c r="CRI104" s="119"/>
      <c r="CRJ104" s="119"/>
      <c r="CRK104" s="119"/>
      <c r="CRL104" s="119"/>
      <c r="CRM104" s="119"/>
      <c r="CRN104" s="119"/>
      <c r="CRO104" s="119"/>
      <c r="CRP104" s="119"/>
      <c r="CRQ104" s="119"/>
      <c r="CRR104" s="119"/>
      <c r="CRS104" s="119"/>
      <c r="CRT104" s="119"/>
      <c r="CRU104" s="119"/>
      <c r="CRV104" s="119"/>
      <c r="CRW104" s="119"/>
      <c r="CRX104" s="119"/>
      <c r="CRY104" s="119"/>
      <c r="CRZ104" s="119"/>
      <c r="CSA104" s="119"/>
      <c r="CSB104" s="119"/>
      <c r="CSC104" s="119"/>
      <c r="CSD104" s="119"/>
      <c r="CSE104" s="119"/>
      <c r="CSF104" s="119"/>
      <c r="CSG104" s="119"/>
      <c r="CSH104" s="119"/>
      <c r="CSI104" s="119"/>
      <c r="CSJ104" s="119"/>
      <c r="CSK104" s="119"/>
      <c r="CSL104" s="119"/>
      <c r="CSM104" s="119"/>
      <c r="CSN104" s="119"/>
      <c r="CSO104" s="119"/>
      <c r="CSP104" s="119"/>
      <c r="CSQ104" s="119"/>
      <c r="CSR104" s="119"/>
      <c r="CSS104" s="119"/>
      <c r="CST104" s="119"/>
      <c r="CSU104" s="119"/>
      <c r="CSV104" s="119"/>
      <c r="CSW104" s="119"/>
      <c r="CSX104" s="119"/>
      <c r="CSY104" s="119"/>
      <c r="CSZ104" s="119"/>
      <c r="CTA104" s="119"/>
      <c r="CTB104" s="119"/>
      <c r="CTC104" s="119"/>
      <c r="CTD104" s="119"/>
      <c r="CTE104" s="119"/>
      <c r="CTF104" s="119"/>
      <c r="CTG104" s="119"/>
      <c r="CTH104" s="119"/>
      <c r="CTI104" s="119"/>
      <c r="CTJ104" s="119"/>
      <c r="CTK104" s="119"/>
      <c r="CTL104" s="119"/>
      <c r="CTM104" s="119"/>
      <c r="CTN104" s="119"/>
      <c r="CTO104" s="119"/>
      <c r="CTP104" s="119"/>
      <c r="CTQ104" s="119"/>
      <c r="CTR104" s="119"/>
      <c r="CTS104" s="119"/>
      <c r="CTT104" s="119"/>
      <c r="CTU104" s="119"/>
      <c r="CTV104" s="119"/>
      <c r="CTW104" s="119"/>
      <c r="CTX104" s="119"/>
      <c r="CTY104" s="119"/>
      <c r="CTZ104" s="119"/>
      <c r="CUA104" s="119"/>
      <c r="CUB104" s="119"/>
      <c r="CUC104" s="119"/>
      <c r="CUD104" s="119"/>
      <c r="CUE104" s="119"/>
      <c r="CUF104" s="119"/>
      <c r="CUG104" s="119"/>
      <c r="CUH104" s="119"/>
      <c r="CUI104" s="119"/>
      <c r="CUJ104" s="119"/>
      <c r="CUK104" s="119"/>
      <c r="CUL104" s="119"/>
      <c r="CUM104" s="119"/>
      <c r="CUN104" s="119"/>
      <c r="CUO104" s="119"/>
      <c r="CUP104" s="119"/>
      <c r="CUQ104" s="119"/>
      <c r="CUR104" s="119"/>
      <c r="CUS104" s="119"/>
      <c r="CUT104" s="119"/>
      <c r="CUU104" s="119"/>
      <c r="CUV104" s="119"/>
      <c r="CUW104" s="119"/>
      <c r="CUX104" s="119"/>
      <c r="CUY104" s="119"/>
      <c r="CUZ104" s="119"/>
      <c r="CVA104" s="119"/>
      <c r="CVB104" s="119"/>
      <c r="CVC104" s="119"/>
      <c r="CVD104" s="119"/>
      <c r="CVE104" s="119"/>
      <c r="CVF104" s="119"/>
      <c r="CVG104" s="119"/>
      <c r="CVH104" s="119"/>
      <c r="CVI104" s="119"/>
      <c r="CVJ104" s="119"/>
      <c r="CVK104" s="119"/>
      <c r="CVL104" s="119"/>
      <c r="CVM104" s="119"/>
      <c r="CVN104" s="119"/>
      <c r="CVO104" s="119"/>
      <c r="CVP104" s="119"/>
      <c r="CVQ104" s="119"/>
      <c r="CVR104" s="119"/>
      <c r="CVS104" s="119"/>
      <c r="CVT104" s="119"/>
      <c r="CVU104" s="119"/>
      <c r="CVV104" s="119"/>
      <c r="CVW104" s="119"/>
      <c r="CVX104" s="119"/>
      <c r="CVY104" s="119"/>
      <c r="CVZ104" s="119"/>
      <c r="CWA104" s="119"/>
      <c r="CWB104" s="119"/>
      <c r="CWC104" s="119"/>
      <c r="CWD104" s="119"/>
      <c r="CWE104" s="119"/>
      <c r="CWF104" s="119"/>
      <c r="CWG104" s="119"/>
      <c r="CWH104" s="119"/>
      <c r="CWI104" s="119"/>
      <c r="CWJ104" s="119"/>
      <c r="CWK104" s="119"/>
      <c r="CWL104" s="119"/>
      <c r="CWM104" s="119"/>
      <c r="CWN104" s="119"/>
      <c r="CWO104" s="119"/>
      <c r="CWP104" s="119"/>
      <c r="CWQ104" s="119"/>
      <c r="CWR104" s="119"/>
      <c r="CWS104" s="119"/>
      <c r="CWT104" s="119"/>
      <c r="CWU104" s="119"/>
      <c r="CWV104" s="119"/>
      <c r="CWW104" s="119"/>
      <c r="CWX104" s="119"/>
      <c r="CWY104" s="119"/>
      <c r="CWZ104" s="119"/>
      <c r="CXA104" s="119"/>
      <c r="CXB104" s="119"/>
      <c r="CXC104" s="119"/>
      <c r="CXD104" s="119"/>
      <c r="CXE104" s="119"/>
      <c r="CXF104" s="119"/>
      <c r="CXG104" s="119"/>
      <c r="CXH104" s="119"/>
      <c r="CXI104" s="119"/>
      <c r="CXJ104" s="119"/>
      <c r="CXK104" s="119"/>
      <c r="CXL104" s="119"/>
      <c r="CXM104" s="119"/>
      <c r="CXN104" s="119"/>
      <c r="CXO104" s="119"/>
      <c r="CXP104" s="119"/>
      <c r="CXQ104" s="119"/>
      <c r="CXR104" s="119"/>
      <c r="CXS104" s="119"/>
      <c r="CXT104" s="119"/>
      <c r="CXU104" s="119"/>
      <c r="CXV104" s="119"/>
      <c r="CXW104" s="119"/>
      <c r="CXX104" s="119"/>
      <c r="CXY104" s="119"/>
      <c r="CXZ104" s="119"/>
      <c r="CYA104" s="119"/>
      <c r="CYB104" s="119"/>
      <c r="CYC104" s="119"/>
      <c r="CYD104" s="119"/>
      <c r="CYE104" s="119"/>
      <c r="CYF104" s="119"/>
      <c r="CYG104" s="119"/>
      <c r="CYH104" s="119"/>
      <c r="CYI104" s="119"/>
      <c r="CYJ104" s="119"/>
      <c r="CYK104" s="119"/>
      <c r="CYL104" s="119"/>
      <c r="CYM104" s="119"/>
      <c r="CYN104" s="119"/>
      <c r="CYO104" s="119"/>
      <c r="CYP104" s="119"/>
      <c r="CYQ104" s="119"/>
      <c r="CYR104" s="119"/>
      <c r="CYS104" s="119"/>
      <c r="CYT104" s="119"/>
      <c r="CYU104" s="119"/>
      <c r="CYV104" s="119"/>
      <c r="CYW104" s="119"/>
      <c r="CYX104" s="119"/>
      <c r="CYY104" s="119"/>
      <c r="CYZ104" s="119"/>
      <c r="CZA104" s="119"/>
      <c r="CZB104" s="119"/>
      <c r="CZC104" s="119"/>
      <c r="CZD104" s="119"/>
      <c r="CZE104" s="119"/>
      <c r="CZF104" s="119"/>
      <c r="CZG104" s="119"/>
      <c r="CZH104" s="119"/>
      <c r="CZI104" s="119"/>
      <c r="CZJ104" s="119"/>
      <c r="CZK104" s="119"/>
      <c r="CZL104" s="119"/>
      <c r="CZM104" s="119"/>
      <c r="CZN104" s="119"/>
      <c r="CZO104" s="119"/>
      <c r="CZP104" s="119"/>
      <c r="CZQ104" s="119"/>
      <c r="CZR104" s="119"/>
      <c r="CZS104" s="119"/>
      <c r="CZT104" s="119"/>
      <c r="CZU104" s="119"/>
      <c r="CZV104" s="119"/>
      <c r="CZW104" s="119"/>
      <c r="CZX104" s="119"/>
      <c r="CZY104" s="119"/>
      <c r="CZZ104" s="119"/>
      <c r="DAA104" s="119"/>
      <c r="DAB104" s="119"/>
      <c r="DAC104" s="119"/>
      <c r="DAD104" s="119"/>
      <c r="DAE104" s="119"/>
      <c r="DAF104" s="119"/>
      <c r="DAG104" s="119"/>
      <c r="DAH104" s="119"/>
      <c r="DAI104" s="119"/>
      <c r="DAJ104" s="119"/>
      <c r="DAK104" s="119"/>
      <c r="DAL104" s="119"/>
      <c r="DAM104" s="119"/>
      <c r="DAN104" s="119"/>
      <c r="DAO104" s="119"/>
      <c r="DAP104" s="119"/>
      <c r="DAQ104" s="119"/>
      <c r="DAR104" s="119"/>
      <c r="DAS104" s="119"/>
      <c r="DAT104" s="119"/>
      <c r="DAU104" s="119"/>
      <c r="DAV104" s="119"/>
      <c r="DAW104" s="119"/>
      <c r="DAX104" s="119"/>
      <c r="DAY104" s="119"/>
      <c r="DAZ104" s="119"/>
      <c r="DBA104" s="119"/>
      <c r="DBB104" s="119"/>
      <c r="DBC104" s="119"/>
      <c r="DBD104" s="119"/>
      <c r="DBE104" s="119"/>
      <c r="DBF104" s="119"/>
      <c r="DBG104" s="119"/>
      <c r="DBH104" s="119"/>
      <c r="DBI104" s="119"/>
      <c r="DBJ104" s="119"/>
      <c r="DBK104" s="119"/>
      <c r="DBL104" s="119"/>
      <c r="DBM104" s="119"/>
      <c r="DBN104" s="119"/>
      <c r="DBO104" s="119"/>
      <c r="DBP104" s="119"/>
      <c r="DBQ104" s="119"/>
      <c r="DBR104" s="119"/>
      <c r="DBS104" s="119"/>
      <c r="DBT104" s="119"/>
      <c r="DBU104" s="119"/>
      <c r="DBV104" s="119"/>
      <c r="DBW104" s="119"/>
      <c r="DBX104" s="119"/>
      <c r="DBY104" s="119"/>
      <c r="DBZ104" s="119"/>
      <c r="DCA104" s="119"/>
      <c r="DCB104" s="119"/>
      <c r="DCC104" s="119"/>
      <c r="DCD104" s="119"/>
      <c r="DCE104" s="119"/>
      <c r="DCF104" s="119"/>
      <c r="DCG104" s="119"/>
      <c r="DCH104" s="119"/>
      <c r="DCI104" s="119"/>
      <c r="DCJ104" s="119"/>
      <c r="DCK104" s="119"/>
      <c r="DCL104" s="119"/>
      <c r="DCM104" s="119"/>
      <c r="DCN104" s="119"/>
      <c r="DCO104" s="119"/>
      <c r="DCP104" s="119"/>
      <c r="DCQ104" s="119"/>
      <c r="DCR104" s="119"/>
      <c r="DCS104" s="119"/>
      <c r="DCT104" s="119"/>
      <c r="DCU104" s="119"/>
      <c r="DCV104" s="119"/>
      <c r="DCW104" s="119"/>
      <c r="DCX104" s="119"/>
      <c r="DCY104" s="119"/>
      <c r="DCZ104" s="119"/>
      <c r="DDA104" s="119"/>
      <c r="DDB104" s="119"/>
      <c r="DDC104" s="119"/>
      <c r="DDD104" s="119"/>
      <c r="DDE104" s="119"/>
      <c r="DDF104" s="119"/>
      <c r="DDG104" s="119"/>
      <c r="DDH104" s="119"/>
      <c r="DDI104" s="119"/>
      <c r="DDJ104" s="119"/>
      <c r="DDK104" s="119"/>
      <c r="DDL104" s="119"/>
      <c r="DDM104" s="119"/>
      <c r="DDN104" s="119"/>
      <c r="DDO104" s="119"/>
      <c r="DDP104" s="119"/>
      <c r="DDQ104" s="119"/>
      <c r="DDR104" s="119"/>
      <c r="DDS104" s="119"/>
      <c r="DDT104" s="119"/>
      <c r="DDU104" s="119"/>
      <c r="DDV104" s="119"/>
      <c r="DDW104" s="119"/>
      <c r="DDX104" s="119"/>
      <c r="DDY104" s="119"/>
      <c r="DDZ104" s="119"/>
      <c r="DEA104" s="119"/>
      <c r="DEB104" s="119"/>
      <c r="DEC104" s="119"/>
      <c r="DED104" s="119"/>
      <c r="DEE104" s="119"/>
      <c r="DEF104" s="119"/>
      <c r="DEG104" s="119"/>
      <c r="DEH104" s="119"/>
      <c r="DEI104" s="119"/>
      <c r="DEJ104" s="119"/>
      <c r="DEK104" s="119"/>
      <c r="DEL104" s="119"/>
      <c r="DEM104" s="119"/>
      <c r="DEN104" s="119"/>
      <c r="DEO104" s="119"/>
      <c r="DEP104" s="119"/>
      <c r="DEQ104" s="119"/>
      <c r="DER104" s="119"/>
      <c r="DES104" s="119"/>
      <c r="DET104" s="119"/>
      <c r="DEU104" s="119"/>
      <c r="DEV104" s="119"/>
      <c r="DEW104" s="119"/>
      <c r="DEX104" s="119"/>
      <c r="DEY104" s="119"/>
      <c r="DEZ104" s="119"/>
      <c r="DFA104" s="119"/>
      <c r="DFB104" s="119"/>
      <c r="DFC104" s="119"/>
      <c r="DFD104" s="119"/>
      <c r="DFE104" s="119"/>
      <c r="DFF104" s="119"/>
      <c r="DFG104" s="119"/>
      <c r="DFH104" s="119"/>
      <c r="DFI104" s="119"/>
      <c r="DFJ104" s="119"/>
      <c r="DFK104" s="119"/>
      <c r="DFL104" s="119"/>
      <c r="DFM104" s="119"/>
      <c r="DFN104" s="119"/>
      <c r="DFO104" s="119"/>
      <c r="DFP104" s="119"/>
      <c r="DFQ104" s="119"/>
      <c r="DFR104" s="119"/>
      <c r="DFS104" s="119"/>
      <c r="DFT104" s="119"/>
      <c r="DFU104" s="119"/>
      <c r="DFV104" s="119"/>
      <c r="DFW104" s="119"/>
      <c r="DFX104" s="119"/>
      <c r="DFY104" s="119"/>
      <c r="DFZ104" s="119"/>
      <c r="DGA104" s="119"/>
      <c r="DGB104" s="119"/>
      <c r="DGC104" s="119"/>
      <c r="DGD104" s="119"/>
      <c r="DGE104" s="119"/>
      <c r="DGF104" s="119"/>
      <c r="DGG104" s="119"/>
      <c r="DGH104" s="119"/>
      <c r="DGI104" s="119"/>
      <c r="DGJ104" s="119"/>
      <c r="DGK104" s="119"/>
      <c r="DGL104" s="119"/>
      <c r="DGM104" s="119"/>
      <c r="DGN104" s="119"/>
      <c r="DGO104" s="119"/>
      <c r="DGP104" s="119"/>
      <c r="DGQ104" s="119"/>
      <c r="DGR104" s="119"/>
      <c r="DGS104" s="119"/>
      <c r="DGT104" s="119"/>
      <c r="DGU104" s="119"/>
      <c r="DGV104" s="119"/>
      <c r="DGW104" s="119"/>
      <c r="DGX104" s="119"/>
      <c r="DGY104" s="119"/>
      <c r="DGZ104" s="119"/>
      <c r="DHA104" s="119"/>
      <c r="DHB104" s="119"/>
      <c r="DHC104" s="119"/>
      <c r="DHD104" s="119"/>
      <c r="DHE104" s="119"/>
      <c r="DHF104" s="119"/>
      <c r="DHG104" s="119"/>
      <c r="DHH104" s="119"/>
      <c r="DHI104" s="119"/>
      <c r="DHJ104" s="119"/>
      <c r="DHK104" s="119"/>
      <c r="DHL104" s="119"/>
      <c r="DHM104" s="119"/>
      <c r="DHN104" s="119"/>
      <c r="DHO104" s="119"/>
      <c r="DHP104" s="119"/>
      <c r="DHQ104" s="119"/>
      <c r="DHR104" s="119"/>
      <c r="DHS104" s="119"/>
      <c r="DHT104" s="119"/>
      <c r="DHU104" s="119"/>
      <c r="DHV104" s="119"/>
      <c r="DHW104" s="119"/>
      <c r="DHX104" s="119"/>
      <c r="DHY104" s="119"/>
      <c r="DHZ104" s="119"/>
      <c r="DIA104" s="119"/>
      <c r="DIB104" s="119"/>
      <c r="DIC104" s="119"/>
      <c r="DID104" s="119"/>
      <c r="DIE104" s="119"/>
      <c r="DIF104" s="119"/>
      <c r="DIG104" s="119"/>
      <c r="DIH104" s="119"/>
      <c r="DII104" s="119"/>
      <c r="DIJ104" s="119"/>
      <c r="DIK104" s="119"/>
      <c r="DIL104" s="119"/>
      <c r="DIM104" s="119"/>
      <c r="DIN104" s="119"/>
      <c r="DIO104" s="119"/>
      <c r="DIP104" s="119"/>
      <c r="DIQ104" s="119"/>
      <c r="DIR104" s="119"/>
      <c r="DIS104" s="119"/>
      <c r="DIT104" s="119"/>
      <c r="DIU104" s="119"/>
      <c r="DIV104" s="119"/>
      <c r="DIW104" s="119"/>
      <c r="DIX104" s="119"/>
      <c r="DIY104" s="119"/>
      <c r="DIZ104" s="119"/>
      <c r="DJA104" s="119"/>
      <c r="DJB104" s="119"/>
      <c r="DJC104" s="119"/>
      <c r="DJD104" s="119"/>
      <c r="DJE104" s="119"/>
      <c r="DJF104" s="119"/>
      <c r="DJG104" s="119"/>
      <c r="DJH104" s="119"/>
      <c r="DJI104" s="119"/>
      <c r="DJJ104" s="119"/>
      <c r="DJK104" s="119"/>
      <c r="DJL104" s="119"/>
      <c r="DJM104" s="119"/>
      <c r="DJN104" s="119"/>
      <c r="DJO104" s="119"/>
      <c r="DJP104" s="119"/>
      <c r="DJQ104" s="119"/>
      <c r="DJR104" s="119"/>
      <c r="DJS104" s="119"/>
      <c r="DJT104" s="119"/>
      <c r="DJU104" s="119"/>
      <c r="DJV104" s="119"/>
      <c r="DJW104" s="119"/>
      <c r="DJX104" s="119"/>
      <c r="DJY104" s="119"/>
      <c r="DJZ104" s="119"/>
      <c r="DKA104" s="119"/>
      <c r="DKB104" s="119"/>
      <c r="DKC104" s="119"/>
      <c r="DKD104" s="119"/>
      <c r="DKE104" s="119"/>
      <c r="DKF104" s="119"/>
      <c r="DKG104" s="119"/>
      <c r="DKH104" s="119"/>
      <c r="DKI104" s="119"/>
      <c r="DKJ104" s="119"/>
      <c r="DKK104" s="119"/>
      <c r="DKL104" s="119"/>
      <c r="DKM104" s="119"/>
      <c r="DKN104" s="119"/>
      <c r="DKO104" s="119"/>
      <c r="DKP104" s="119"/>
      <c r="DKQ104" s="119"/>
      <c r="DKR104" s="119"/>
      <c r="DKS104" s="119"/>
      <c r="DKT104" s="119"/>
      <c r="DKU104" s="119"/>
      <c r="DKV104" s="119"/>
      <c r="DKW104" s="119"/>
      <c r="DKX104" s="119"/>
      <c r="DKY104" s="119"/>
      <c r="DKZ104" s="119"/>
      <c r="DLA104" s="119"/>
      <c r="DLB104" s="119"/>
      <c r="DLC104" s="119"/>
      <c r="DLD104" s="119"/>
      <c r="DLE104" s="119"/>
      <c r="DLF104" s="119"/>
      <c r="DLG104" s="119"/>
      <c r="DLH104" s="119"/>
      <c r="DLI104" s="119"/>
      <c r="DLJ104" s="119"/>
      <c r="DLK104" s="119"/>
      <c r="DLL104" s="119"/>
      <c r="DLM104" s="119"/>
      <c r="DLN104" s="119"/>
      <c r="DLO104" s="119"/>
      <c r="DLP104" s="119"/>
      <c r="DLQ104" s="119"/>
      <c r="DLR104" s="119"/>
      <c r="DLS104" s="119"/>
      <c r="DLT104" s="119"/>
      <c r="DLU104" s="119"/>
      <c r="DLV104" s="119"/>
      <c r="DLW104" s="119"/>
      <c r="DLX104" s="119"/>
      <c r="DLY104" s="119"/>
      <c r="DLZ104" s="119"/>
      <c r="DMA104" s="119"/>
      <c r="DMB104" s="119"/>
      <c r="DMC104" s="119"/>
      <c r="DMD104" s="119"/>
      <c r="DME104" s="119"/>
      <c r="DMF104" s="119"/>
      <c r="DMG104" s="119"/>
      <c r="DMH104" s="119"/>
      <c r="DMI104" s="119"/>
      <c r="DMJ104" s="119"/>
      <c r="DMK104" s="119"/>
      <c r="DML104" s="119"/>
      <c r="DMM104" s="119"/>
      <c r="DMN104" s="119"/>
      <c r="DMO104" s="119"/>
      <c r="DMP104" s="119"/>
      <c r="DMQ104" s="119"/>
      <c r="DMR104" s="119"/>
      <c r="DMS104" s="119"/>
      <c r="DMT104" s="119"/>
      <c r="DMU104" s="119"/>
      <c r="DMV104" s="119"/>
      <c r="DMW104" s="119"/>
      <c r="DMX104" s="119"/>
      <c r="DMY104" s="119"/>
      <c r="DMZ104" s="119"/>
      <c r="DNA104" s="119"/>
      <c r="DNB104" s="119"/>
      <c r="DNC104" s="119"/>
      <c r="DND104" s="119"/>
      <c r="DNE104" s="119"/>
      <c r="DNF104" s="119"/>
      <c r="DNG104" s="119"/>
      <c r="DNH104" s="119"/>
      <c r="DNI104" s="119"/>
      <c r="DNJ104" s="119"/>
      <c r="DNK104" s="119"/>
      <c r="DNL104" s="119"/>
      <c r="DNM104" s="119"/>
      <c r="DNN104" s="119"/>
      <c r="DNO104" s="119"/>
      <c r="DNP104" s="119"/>
      <c r="DNQ104" s="119"/>
      <c r="DNR104" s="119"/>
      <c r="DNS104" s="119"/>
      <c r="DNT104" s="119"/>
      <c r="DNU104" s="119"/>
      <c r="DNV104" s="119"/>
      <c r="DNW104" s="119"/>
      <c r="DNX104" s="119"/>
      <c r="DNY104" s="119"/>
      <c r="DNZ104" s="119"/>
      <c r="DOA104" s="119"/>
      <c r="DOB104" s="119"/>
      <c r="DOC104" s="119"/>
      <c r="DOD104" s="119"/>
      <c r="DOE104" s="119"/>
      <c r="DOF104" s="119"/>
      <c r="DOG104" s="119"/>
      <c r="DOH104" s="119"/>
      <c r="DOI104" s="119"/>
      <c r="DOJ104" s="119"/>
      <c r="DOK104" s="119"/>
      <c r="DOL104" s="119"/>
      <c r="DOM104" s="119"/>
      <c r="DON104" s="119"/>
      <c r="DOO104" s="119"/>
      <c r="DOP104" s="119"/>
      <c r="DOQ104" s="119"/>
      <c r="DOR104" s="119"/>
      <c r="DOS104" s="119"/>
      <c r="DOT104" s="119"/>
      <c r="DOU104" s="119"/>
      <c r="DOV104" s="119"/>
      <c r="DOW104" s="119"/>
      <c r="DOX104" s="119"/>
      <c r="DOY104" s="119"/>
      <c r="DOZ104" s="119"/>
      <c r="DPA104" s="119"/>
      <c r="DPB104" s="119"/>
      <c r="DPC104" s="119"/>
      <c r="DPD104" s="119"/>
      <c r="DPE104" s="119"/>
      <c r="DPF104" s="119"/>
      <c r="DPG104" s="119"/>
      <c r="DPH104" s="119"/>
      <c r="DPI104" s="119"/>
      <c r="DPJ104" s="119"/>
      <c r="DPK104" s="119"/>
      <c r="DPL104" s="119"/>
      <c r="DPM104" s="119"/>
      <c r="DPN104" s="119"/>
      <c r="DPO104" s="119"/>
      <c r="DPP104" s="119"/>
      <c r="DPQ104" s="119"/>
      <c r="DPR104" s="119"/>
      <c r="DPS104" s="119"/>
      <c r="DPT104" s="119"/>
      <c r="DPU104" s="119"/>
      <c r="DPV104" s="119"/>
      <c r="DPW104" s="119"/>
      <c r="DPX104" s="119"/>
      <c r="DPY104" s="119"/>
      <c r="DPZ104" s="119"/>
      <c r="DQA104" s="119"/>
      <c r="DQB104" s="119"/>
      <c r="DQC104" s="119"/>
      <c r="DQD104" s="119"/>
      <c r="DQE104" s="119"/>
      <c r="DQF104" s="119"/>
      <c r="DQG104" s="119"/>
      <c r="DQH104" s="119"/>
      <c r="DQI104" s="119"/>
      <c r="DQJ104" s="119"/>
      <c r="DQK104" s="119"/>
      <c r="DQL104" s="119"/>
      <c r="DQM104" s="119"/>
      <c r="DQN104" s="119"/>
      <c r="DQO104" s="119"/>
      <c r="DQP104" s="119"/>
      <c r="DQQ104" s="119"/>
      <c r="DQR104" s="119"/>
      <c r="DQS104" s="119"/>
      <c r="DQT104" s="119"/>
      <c r="DQU104" s="119"/>
      <c r="DQV104" s="119"/>
      <c r="DQW104" s="119"/>
      <c r="DQX104" s="119"/>
      <c r="DQY104" s="119"/>
      <c r="DQZ104" s="119"/>
      <c r="DRA104" s="119"/>
      <c r="DRB104" s="119"/>
      <c r="DRC104" s="119"/>
      <c r="DRD104" s="119"/>
      <c r="DRE104" s="119"/>
      <c r="DRF104" s="119"/>
      <c r="DRG104" s="119"/>
      <c r="DRH104" s="119"/>
      <c r="DRI104" s="119"/>
      <c r="DRJ104" s="119"/>
      <c r="DRK104" s="119"/>
      <c r="DRL104" s="119"/>
      <c r="DRM104" s="119"/>
      <c r="DRN104" s="119"/>
      <c r="DRO104" s="119"/>
      <c r="DRP104" s="119"/>
      <c r="DRQ104" s="119"/>
      <c r="DRR104" s="119"/>
      <c r="DRS104" s="119"/>
      <c r="DRT104" s="119"/>
      <c r="DRU104" s="119"/>
      <c r="DRV104" s="119"/>
      <c r="DRW104" s="119"/>
      <c r="DRX104" s="119"/>
      <c r="DRY104" s="119"/>
      <c r="DRZ104" s="119"/>
      <c r="DSA104" s="119"/>
      <c r="DSB104" s="119"/>
      <c r="DSC104" s="119"/>
      <c r="DSD104" s="119"/>
      <c r="DSE104" s="119"/>
      <c r="DSF104" s="119"/>
      <c r="DSG104" s="119"/>
      <c r="DSH104" s="119"/>
      <c r="DSI104" s="119"/>
      <c r="DSJ104" s="119"/>
      <c r="DSK104" s="119"/>
      <c r="DSL104" s="119"/>
      <c r="DSM104" s="119"/>
      <c r="DSN104" s="119"/>
      <c r="DSO104" s="119"/>
      <c r="DSP104" s="119"/>
      <c r="DSQ104" s="119"/>
      <c r="DSR104" s="119"/>
      <c r="DSS104" s="119"/>
      <c r="DST104" s="119"/>
      <c r="DSU104" s="119"/>
      <c r="DSV104" s="119"/>
      <c r="DSW104" s="119"/>
      <c r="DSX104" s="119"/>
      <c r="DSY104" s="119"/>
      <c r="DSZ104" s="119"/>
      <c r="DTA104" s="119"/>
      <c r="DTB104" s="119"/>
      <c r="DTC104" s="119"/>
      <c r="DTD104" s="119"/>
      <c r="DTE104" s="119"/>
      <c r="DTF104" s="119"/>
      <c r="DTG104" s="119"/>
      <c r="DTH104" s="119"/>
      <c r="DTI104" s="119"/>
      <c r="DTJ104" s="119"/>
      <c r="DTK104" s="119"/>
      <c r="DTL104" s="119"/>
      <c r="DTM104" s="119"/>
      <c r="DTN104" s="119"/>
      <c r="DTO104" s="119"/>
      <c r="DTP104" s="119"/>
      <c r="DTQ104" s="119"/>
      <c r="DTR104" s="119"/>
      <c r="DTS104" s="119"/>
      <c r="DTT104" s="119"/>
      <c r="DTU104" s="119"/>
      <c r="DTV104" s="119"/>
      <c r="DTW104" s="119"/>
      <c r="DTX104" s="119"/>
      <c r="DTY104" s="119"/>
      <c r="DTZ104" s="119"/>
      <c r="DUA104" s="119"/>
      <c r="DUB104" s="119"/>
      <c r="DUC104" s="119"/>
      <c r="DUD104" s="119"/>
      <c r="DUE104" s="119"/>
      <c r="DUF104" s="119"/>
      <c r="DUG104" s="119"/>
      <c r="DUH104" s="119"/>
      <c r="DUI104" s="119"/>
      <c r="DUJ104" s="119"/>
      <c r="DUK104" s="119"/>
      <c r="DUL104" s="119"/>
      <c r="DUM104" s="119"/>
      <c r="DUN104" s="119"/>
      <c r="DUO104" s="119"/>
      <c r="DUP104" s="119"/>
      <c r="DUQ104" s="119"/>
      <c r="DUR104" s="119"/>
      <c r="DUS104" s="119"/>
      <c r="DUT104" s="119"/>
      <c r="DUU104" s="119"/>
      <c r="DUV104" s="119"/>
      <c r="DUW104" s="119"/>
      <c r="DUX104" s="119"/>
      <c r="DUY104" s="119"/>
      <c r="DUZ104" s="119"/>
      <c r="DVA104" s="119"/>
      <c r="DVB104" s="119"/>
      <c r="DVC104" s="119"/>
      <c r="DVD104" s="119"/>
      <c r="DVE104" s="119"/>
      <c r="DVF104" s="119"/>
      <c r="DVG104" s="119"/>
      <c r="DVH104" s="119"/>
      <c r="DVI104" s="119"/>
      <c r="DVJ104" s="119"/>
      <c r="DVK104" s="119"/>
      <c r="DVL104" s="119"/>
      <c r="DVM104" s="119"/>
      <c r="DVN104" s="119"/>
      <c r="DVO104" s="119"/>
      <c r="DVP104" s="119"/>
      <c r="DVQ104" s="119"/>
      <c r="DVR104" s="119"/>
      <c r="DVS104" s="119"/>
      <c r="DVT104" s="119"/>
      <c r="DVU104" s="119"/>
      <c r="DVV104" s="119"/>
      <c r="DVW104" s="119"/>
      <c r="DVX104" s="119"/>
      <c r="DVY104" s="119"/>
      <c r="DVZ104" s="119"/>
      <c r="DWA104" s="119"/>
      <c r="DWB104" s="119"/>
      <c r="DWC104" s="119"/>
      <c r="DWD104" s="119"/>
      <c r="DWE104" s="119"/>
      <c r="DWF104" s="119"/>
      <c r="DWG104" s="119"/>
      <c r="DWH104" s="119"/>
      <c r="DWI104" s="119"/>
      <c r="DWJ104" s="119"/>
      <c r="DWK104" s="119"/>
      <c r="DWL104" s="119"/>
      <c r="DWM104" s="119"/>
      <c r="DWN104" s="119"/>
      <c r="DWO104" s="119"/>
      <c r="DWP104" s="119"/>
      <c r="DWQ104" s="119"/>
      <c r="DWR104" s="119"/>
      <c r="DWS104" s="119"/>
      <c r="DWT104" s="119"/>
      <c r="DWU104" s="119"/>
      <c r="DWV104" s="119"/>
      <c r="DWW104" s="119"/>
      <c r="DWX104" s="119"/>
      <c r="DWY104" s="119"/>
      <c r="DWZ104" s="119"/>
      <c r="DXA104" s="119"/>
      <c r="DXB104" s="119"/>
      <c r="DXC104" s="119"/>
      <c r="DXD104" s="119"/>
      <c r="DXE104" s="119"/>
      <c r="DXF104" s="119"/>
      <c r="DXG104" s="119"/>
      <c r="DXH104" s="119"/>
      <c r="DXI104" s="119"/>
      <c r="DXJ104" s="119"/>
      <c r="DXK104" s="119"/>
      <c r="DXL104" s="119"/>
      <c r="DXM104" s="119"/>
      <c r="DXN104" s="119"/>
      <c r="DXO104" s="119"/>
      <c r="DXP104" s="119"/>
      <c r="DXQ104" s="119"/>
      <c r="DXR104" s="119"/>
      <c r="DXS104" s="119"/>
      <c r="DXT104" s="119"/>
      <c r="DXU104" s="119"/>
      <c r="DXV104" s="119"/>
      <c r="DXW104" s="119"/>
      <c r="DXX104" s="119"/>
      <c r="DXY104" s="119"/>
      <c r="DXZ104" s="119"/>
      <c r="DYA104" s="119"/>
      <c r="DYB104" s="119"/>
      <c r="DYC104" s="119"/>
      <c r="DYD104" s="119"/>
      <c r="DYE104" s="119"/>
      <c r="DYF104" s="119"/>
      <c r="DYG104" s="119"/>
      <c r="DYH104" s="119"/>
      <c r="DYI104" s="119"/>
      <c r="DYJ104" s="119"/>
      <c r="DYK104" s="119"/>
      <c r="DYL104" s="119"/>
      <c r="DYM104" s="119"/>
      <c r="DYN104" s="119"/>
      <c r="DYO104" s="119"/>
      <c r="DYP104" s="119"/>
      <c r="DYQ104" s="119"/>
      <c r="DYR104" s="119"/>
      <c r="DYS104" s="119"/>
      <c r="DYT104" s="119"/>
      <c r="DYU104" s="119"/>
      <c r="DYV104" s="119"/>
      <c r="DYW104" s="119"/>
      <c r="DYX104" s="119"/>
      <c r="DYY104" s="119"/>
      <c r="DYZ104" s="119"/>
      <c r="DZA104" s="119"/>
      <c r="DZB104" s="119"/>
      <c r="DZC104" s="119"/>
      <c r="DZD104" s="119"/>
      <c r="DZE104" s="119"/>
      <c r="DZF104" s="119"/>
      <c r="DZG104" s="119"/>
      <c r="DZH104" s="119"/>
      <c r="DZI104" s="119"/>
      <c r="DZJ104" s="119"/>
      <c r="DZK104" s="119"/>
      <c r="DZL104" s="119"/>
      <c r="DZM104" s="119"/>
      <c r="DZN104" s="119"/>
      <c r="DZO104" s="119"/>
      <c r="DZP104" s="119"/>
      <c r="DZQ104" s="119"/>
      <c r="DZR104" s="119"/>
      <c r="DZS104" s="119"/>
      <c r="DZT104" s="119"/>
      <c r="DZU104" s="119"/>
      <c r="DZV104" s="119"/>
      <c r="DZW104" s="119"/>
      <c r="DZX104" s="119"/>
      <c r="DZY104" s="119"/>
      <c r="DZZ104" s="119"/>
      <c r="EAA104" s="119"/>
      <c r="EAB104" s="119"/>
      <c r="EAC104" s="119"/>
      <c r="EAD104" s="119"/>
      <c r="EAE104" s="119"/>
      <c r="EAF104" s="119"/>
      <c r="EAG104" s="119"/>
      <c r="EAH104" s="119"/>
      <c r="EAI104" s="119"/>
      <c r="EAJ104" s="119"/>
      <c r="EAK104" s="119"/>
      <c r="EAL104" s="119"/>
      <c r="EAM104" s="119"/>
      <c r="EAN104" s="119"/>
      <c r="EAO104" s="119"/>
      <c r="EAP104" s="119"/>
      <c r="EAQ104" s="119"/>
      <c r="EAR104" s="119"/>
      <c r="EAS104" s="119"/>
      <c r="EAT104" s="119"/>
      <c r="EAU104" s="119"/>
      <c r="EAV104" s="119"/>
      <c r="EAW104" s="119"/>
      <c r="EAX104" s="119"/>
      <c r="EAY104" s="119"/>
      <c r="EAZ104" s="119"/>
      <c r="EBA104" s="119"/>
      <c r="EBB104" s="119"/>
      <c r="EBC104" s="119"/>
      <c r="EBD104" s="119"/>
      <c r="EBE104" s="119"/>
      <c r="EBF104" s="119"/>
      <c r="EBG104" s="119"/>
      <c r="EBH104" s="119"/>
      <c r="EBI104" s="119"/>
      <c r="EBJ104" s="119"/>
      <c r="EBK104" s="119"/>
      <c r="EBL104" s="119"/>
      <c r="EBM104" s="119"/>
      <c r="EBN104" s="119"/>
      <c r="EBO104" s="119"/>
      <c r="EBP104" s="119"/>
      <c r="EBQ104" s="119"/>
      <c r="EBR104" s="119"/>
      <c r="EBS104" s="119"/>
      <c r="EBT104" s="119"/>
      <c r="EBU104" s="119"/>
      <c r="EBV104" s="119"/>
      <c r="EBW104" s="119"/>
      <c r="EBX104" s="119"/>
      <c r="EBY104" s="119"/>
      <c r="EBZ104" s="119"/>
      <c r="ECA104" s="119"/>
      <c r="ECB104" s="119"/>
      <c r="ECC104" s="119"/>
      <c r="ECD104" s="119"/>
      <c r="ECE104" s="119"/>
      <c r="ECF104" s="119"/>
      <c r="ECG104" s="119"/>
      <c r="ECH104" s="119"/>
      <c r="ECI104" s="119"/>
      <c r="ECJ104" s="119"/>
      <c r="ECK104" s="119"/>
      <c r="ECL104" s="119"/>
      <c r="ECM104" s="119"/>
      <c r="ECN104" s="119"/>
      <c r="ECO104" s="119"/>
      <c r="ECP104" s="119"/>
      <c r="ECQ104" s="119"/>
      <c r="ECR104" s="119"/>
      <c r="ECS104" s="119"/>
      <c r="ECT104" s="119"/>
      <c r="ECU104" s="119"/>
      <c r="ECV104" s="119"/>
      <c r="ECW104" s="119"/>
      <c r="ECX104" s="119"/>
      <c r="ECY104" s="119"/>
      <c r="ECZ104" s="119"/>
      <c r="EDA104" s="119"/>
      <c r="EDB104" s="119"/>
      <c r="EDC104" s="119"/>
      <c r="EDD104" s="119"/>
      <c r="EDE104" s="119"/>
      <c r="EDF104" s="119"/>
      <c r="EDG104" s="119"/>
      <c r="EDH104" s="119"/>
      <c r="EDI104" s="119"/>
      <c r="EDJ104" s="119"/>
      <c r="EDK104" s="119"/>
      <c r="EDL104" s="119"/>
      <c r="EDM104" s="119"/>
      <c r="EDN104" s="119"/>
      <c r="EDO104" s="119"/>
      <c r="EDP104" s="119"/>
      <c r="EDQ104" s="119"/>
      <c r="EDR104" s="119"/>
      <c r="EDS104" s="119"/>
      <c r="EDT104" s="119"/>
      <c r="EDU104" s="119"/>
      <c r="EDV104" s="119"/>
      <c r="EDW104" s="119"/>
      <c r="EDX104" s="119"/>
      <c r="EDY104" s="119"/>
      <c r="EDZ104" s="119"/>
      <c r="EEA104" s="119"/>
      <c r="EEB104" s="119"/>
      <c r="EEC104" s="119"/>
      <c r="EED104" s="119"/>
      <c r="EEE104" s="119"/>
      <c r="EEF104" s="119"/>
      <c r="EEG104" s="119"/>
      <c r="EEH104" s="119"/>
      <c r="EEI104" s="119"/>
      <c r="EEJ104" s="119"/>
      <c r="EEK104" s="119"/>
      <c r="EEL104" s="119"/>
      <c r="EEM104" s="119"/>
      <c r="EEN104" s="119"/>
      <c r="EEO104" s="119"/>
      <c r="EEP104" s="119"/>
      <c r="EEQ104" s="119"/>
      <c r="EER104" s="119"/>
      <c r="EES104" s="119"/>
      <c r="EET104" s="119"/>
      <c r="EEU104" s="119"/>
      <c r="EEV104" s="119"/>
      <c r="EEW104" s="119"/>
      <c r="EEX104" s="119"/>
      <c r="EEY104" s="119"/>
      <c r="EEZ104" s="119"/>
      <c r="EFA104" s="119"/>
      <c r="EFB104" s="119"/>
      <c r="EFC104" s="119"/>
      <c r="EFD104" s="119"/>
      <c r="EFE104" s="119"/>
      <c r="EFF104" s="119"/>
      <c r="EFG104" s="119"/>
      <c r="EFH104" s="119"/>
      <c r="EFI104" s="119"/>
      <c r="EFJ104" s="119"/>
      <c r="EFK104" s="119"/>
      <c r="EFL104" s="119"/>
      <c r="EFM104" s="119"/>
      <c r="EFN104" s="119"/>
      <c r="EFO104" s="119"/>
      <c r="EFP104" s="119"/>
      <c r="EFQ104" s="119"/>
      <c r="EFR104" s="119"/>
      <c r="EFS104" s="119"/>
      <c r="EFT104" s="119"/>
      <c r="EFU104" s="119"/>
      <c r="EFV104" s="119"/>
      <c r="EFW104" s="119"/>
      <c r="EFX104" s="119"/>
      <c r="EFY104" s="119"/>
      <c r="EFZ104" s="119"/>
      <c r="EGA104" s="119"/>
      <c r="EGB104" s="119"/>
      <c r="EGC104" s="119"/>
      <c r="EGD104" s="119"/>
      <c r="EGE104" s="119"/>
      <c r="EGF104" s="119"/>
      <c r="EGG104" s="119"/>
      <c r="EGH104" s="119"/>
      <c r="EGI104" s="119"/>
      <c r="EGJ104" s="119"/>
      <c r="EGK104" s="119"/>
      <c r="EGL104" s="119"/>
      <c r="EGM104" s="119"/>
      <c r="EGN104" s="119"/>
      <c r="EGO104" s="119"/>
      <c r="EGP104" s="119"/>
      <c r="EGQ104" s="119"/>
      <c r="EGR104" s="119"/>
      <c r="EGS104" s="119"/>
      <c r="EGT104" s="119"/>
      <c r="EGU104" s="119"/>
      <c r="EGV104" s="119"/>
      <c r="EGW104" s="119"/>
      <c r="EGX104" s="119"/>
      <c r="EGY104" s="119"/>
      <c r="EGZ104" s="119"/>
      <c r="EHA104" s="119"/>
      <c r="EHB104" s="119"/>
      <c r="EHC104" s="119"/>
      <c r="EHD104" s="119"/>
      <c r="EHE104" s="119"/>
      <c r="EHF104" s="119"/>
      <c r="EHG104" s="119"/>
      <c r="EHH104" s="119"/>
      <c r="EHI104" s="119"/>
      <c r="EHJ104" s="119"/>
      <c r="EHK104" s="119"/>
      <c r="EHL104" s="119"/>
      <c r="EHM104" s="119"/>
      <c r="EHN104" s="119"/>
      <c r="EHO104" s="119"/>
      <c r="EHP104" s="119"/>
      <c r="EHQ104" s="119"/>
      <c r="EHR104" s="119"/>
      <c r="EHS104" s="119"/>
      <c r="EHT104" s="119"/>
      <c r="EHU104" s="119"/>
      <c r="EHV104" s="119"/>
      <c r="EHW104" s="119"/>
      <c r="EHX104" s="119"/>
      <c r="EHY104" s="119"/>
      <c r="EHZ104" s="119"/>
      <c r="EIA104" s="119"/>
      <c r="EIB104" s="119"/>
      <c r="EIC104" s="119"/>
      <c r="EID104" s="119"/>
      <c r="EIE104" s="119"/>
      <c r="EIF104" s="119"/>
      <c r="EIG104" s="119"/>
      <c r="EIH104" s="119"/>
      <c r="EII104" s="119"/>
      <c r="EIJ104" s="119"/>
      <c r="EIK104" s="119"/>
      <c r="EIL104" s="119"/>
      <c r="EIM104" s="119"/>
      <c r="EIN104" s="119"/>
      <c r="EIO104" s="119"/>
      <c r="EIP104" s="119"/>
      <c r="EIQ104" s="119"/>
      <c r="EIR104" s="119"/>
      <c r="EIS104" s="119"/>
      <c r="EIT104" s="119"/>
      <c r="EIU104" s="119"/>
      <c r="EIV104" s="119"/>
      <c r="EIW104" s="119"/>
      <c r="EIX104" s="119"/>
      <c r="EIY104" s="119"/>
      <c r="EIZ104" s="119"/>
      <c r="EJA104" s="119"/>
      <c r="EJB104" s="119"/>
      <c r="EJC104" s="119"/>
      <c r="EJD104" s="119"/>
      <c r="EJE104" s="119"/>
      <c r="EJF104" s="119"/>
      <c r="EJG104" s="119"/>
      <c r="EJH104" s="119"/>
      <c r="EJI104" s="119"/>
      <c r="EJJ104" s="119"/>
      <c r="EJK104" s="119"/>
      <c r="EJL104" s="119"/>
      <c r="EJM104" s="119"/>
      <c r="EJN104" s="119"/>
      <c r="EJO104" s="119"/>
      <c r="EJP104" s="119"/>
      <c r="EJQ104" s="119"/>
      <c r="EJR104" s="119"/>
      <c r="EJS104" s="119"/>
      <c r="EJT104" s="119"/>
      <c r="EJU104" s="119"/>
      <c r="EJV104" s="119"/>
      <c r="EJW104" s="119"/>
      <c r="EJX104" s="119"/>
      <c r="EJY104" s="119"/>
      <c r="EJZ104" s="119"/>
      <c r="EKA104" s="119"/>
      <c r="EKB104" s="119"/>
      <c r="EKC104" s="119"/>
      <c r="EKD104" s="119"/>
      <c r="EKE104" s="119"/>
      <c r="EKF104" s="119"/>
      <c r="EKG104" s="119"/>
      <c r="EKH104" s="119"/>
      <c r="EKI104" s="119"/>
      <c r="EKJ104" s="119"/>
      <c r="EKK104" s="119"/>
      <c r="EKL104" s="119"/>
      <c r="EKM104" s="119"/>
      <c r="EKN104" s="119"/>
      <c r="EKO104" s="119"/>
      <c r="EKP104" s="119"/>
      <c r="EKQ104" s="119"/>
      <c r="EKR104" s="119"/>
      <c r="EKS104" s="119"/>
      <c r="EKT104" s="119"/>
      <c r="EKU104" s="119"/>
      <c r="EKV104" s="119"/>
      <c r="EKW104" s="119"/>
      <c r="EKX104" s="119"/>
      <c r="EKY104" s="119"/>
      <c r="EKZ104" s="119"/>
      <c r="ELA104" s="119"/>
      <c r="ELB104" s="119"/>
      <c r="ELC104" s="119"/>
      <c r="ELD104" s="119"/>
      <c r="ELE104" s="119"/>
      <c r="ELF104" s="119"/>
      <c r="ELG104" s="119"/>
      <c r="ELH104" s="119"/>
      <c r="ELI104" s="119"/>
      <c r="ELJ104" s="119"/>
      <c r="ELK104" s="119"/>
      <c r="ELL104" s="119"/>
      <c r="ELM104" s="119"/>
      <c r="ELN104" s="119"/>
      <c r="ELO104" s="119"/>
      <c r="ELP104" s="119"/>
      <c r="ELQ104" s="119"/>
      <c r="ELR104" s="119"/>
      <c r="ELS104" s="119"/>
      <c r="ELT104" s="119"/>
      <c r="ELU104" s="119"/>
      <c r="ELV104" s="119"/>
      <c r="ELW104" s="119"/>
      <c r="ELX104" s="119"/>
      <c r="ELY104" s="119"/>
      <c r="ELZ104" s="119"/>
      <c r="EMA104" s="119"/>
      <c r="EMB104" s="119"/>
      <c r="EMC104" s="119"/>
      <c r="EMD104" s="119"/>
      <c r="EME104" s="119"/>
      <c r="EMF104" s="119"/>
      <c r="EMG104" s="119"/>
      <c r="EMH104" s="119"/>
      <c r="EMI104" s="119"/>
      <c r="EMJ104" s="119"/>
      <c r="EMK104" s="119"/>
      <c r="EML104" s="119"/>
      <c r="EMM104" s="119"/>
      <c r="EMN104" s="119"/>
      <c r="EMO104" s="119"/>
      <c r="EMP104" s="119"/>
      <c r="EMQ104" s="119"/>
      <c r="EMR104" s="119"/>
      <c r="EMS104" s="119"/>
      <c r="EMT104" s="119"/>
      <c r="EMU104" s="119"/>
      <c r="EMV104" s="119"/>
      <c r="EMW104" s="119"/>
      <c r="EMX104" s="119"/>
      <c r="EMY104" s="119"/>
      <c r="EMZ104" s="119"/>
      <c r="ENA104" s="119"/>
      <c r="ENB104" s="119"/>
      <c r="ENC104" s="119"/>
      <c r="END104" s="119"/>
      <c r="ENE104" s="119"/>
      <c r="ENF104" s="119"/>
      <c r="ENG104" s="119"/>
      <c r="ENH104" s="119"/>
      <c r="ENI104" s="119"/>
      <c r="ENJ104" s="119"/>
      <c r="ENK104" s="119"/>
      <c r="ENL104" s="119"/>
      <c r="ENM104" s="119"/>
      <c r="ENN104" s="119"/>
      <c r="ENO104" s="119"/>
      <c r="ENP104" s="119"/>
      <c r="ENQ104" s="119"/>
      <c r="ENR104" s="119"/>
      <c r="ENS104" s="119"/>
      <c r="ENT104" s="119"/>
      <c r="ENU104" s="119"/>
      <c r="ENV104" s="119"/>
      <c r="ENW104" s="119"/>
      <c r="ENX104" s="119"/>
      <c r="ENY104" s="119"/>
      <c r="ENZ104" s="119"/>
      <c r="EOA104" s="119"/>
      <c r="EOB104" s="119"/>
      <c r="EOC104" s="119"/>
      <c r="EOD104" s="119"/>
      <c r="EOE104" s="119"/>
      <c r="EOF104" s="119"/>
      <c r="EOG104" s="119"/>
      <c r="EOH104" s="119"/>
      <c r="EOI104" s="119"/>
      <c r="EOJ104" s="119"/>
      <c r="EOK104" s="119"/>
      <c r="EOL104" s="119"/>
      <c r="EOM104" s="119"/>
      <c r="EON104" s="119"/>
      <c r="EOO104" s="119"/>
      <c r="EOP104" s="119"/>
      <c r="EOQ104" s="119"/>
      <c r="EOR104" s="119"/>
      <c r="EOS104" s="119"/>
      <c r="EOT104" s="119"/>
      <c r="EOU104" s="119"/>
      <c r="EOV104" s="119"/>
      <c r="EOW104" s="119"/>
      <c r="EOX104" s="119"/>
      <c r="EOY104" s="119"/>
      <c r="EOZ104" s="119"/>
      <c r="EPA104" s="119"/>
      <c r="EPB104" s="119"/>
      <c r="EPC104" s="119"/>
      <c r="EPD104" s="119"/>
      <c r="EPE104" s="119"/>
      <c r="EPF104" s="119"/>
      <c r="EPG104" s="119"/>
      <c r="EPH104" s="119"/>
      <c r="EPI104" s="119"/>
      <c r="EPJ104" s="119"/>
      <c r="EPK104" s="119"/>
      <c r="EPL104" s="119"/>
      <c r="EPM104" s="119"/>
      <c r="EPN104" s="119"/>
      <c r="EPO104" s="119"/>
      <c r="EPP104" s="119"/>
      <c r="EPQ104" s="119"/>
      <c r="EPR104" s="119"/>
      <c r="EPS104" s="119"/>
      <c r="EPT104" s="119"/>
      <c r="EPU104" s="119"/>
      <c r="EPV104" s="119"/>
      <c r="EPW104" s="119"/>
      <c r="EPX104" s="119"/>
      <c r="EPY104" s="119"/>
      <c r="EPZ104" s="119"/>
      <c r="EQA104" s="119"/>
      <c r="EQB104" s="119"/>
      <c r="EQC104" s="119"/>
      <c r="EQD104" s="119"/>
      <c r="EQE104" s="119"/>
      <c r="EQF104" s="119"/>
      <c r="EQG104" s="119"/>
      <c r="EQH104" s="119"/>
      <c r="EQI104" s="119"/>
      <c r="EQJ104" s="119"/>
      <c r="EQK104" s="119"/>
      <c r="EQL104" s="119"/>
      <c r="EQM104" s="119"/>
      <c r="EQN104" s="119"/>
      <c r="EQO104" s="119"/>
      <c r="EQP104" s="119"/>
      <c r="EQQ104" s="119"/>
      <c r="EQR104" s="119"/>
      <c r="EQS104" s="119"/>
      <c r="EQT104" s="119"/>
      <c r="EQU104" s="119"/>
      <c r="EQV104" s="119"/>
      <c r="EQW104" s="119"/>
      <c r="EQX104" s="119"/>
      <c r="EQY104" s="119"/>
      <c r="EQZ104" s="119"/>
      <c r="ERA104" s="119"/>
      <c r="ERB104" s="119"/>
      <c r="ERC104" s="119"/>
      <c r="ERD104" s="119"/>
      <c r="ERE104" s="119"/>
      <c r="ERF104" s="119"/>
      <c r="ERG104" s="119"/>
      <c r="ERH104" s="119"/>
      <c r="ERI104" s="119"/>
      <c r="ERJ104" s="119"/>
      <c r="ERK104" s="119"/>
      <c r="ERL104" s="119"/>
      <c r="ERM104" s="119"/>
      <c r="ERN104" s="119"/>
      <c r="ERO104" s="119"/>
      <c r="ERP104" s="119"/>
      <c r="ERQ104" s="119"/>
      <c r="ERR104" s="119"/>
      <c r="ERS104" s="119"/>
      <c r="ERT104" s="119"/>
      <c r="ERU104" s="119"/>
      <c r="ERV104" s="119"/>
      <c r="ERW104" s="119"/>
      <c r="ERX104" s="119"/>
      <c r="ERY104" s="119"/>
      <c r="ERZ104" s="119"/>
      <c r="ESA104" s="119"/>
      <c r="ESB104" s="119"/>
      <c r="ESC104" s="119"/>
      <c r="ESD104" s="119"/>
      <c r="ESE104" s="119"/>
      <c r="ESF104" s="119"/>
      <c r="ESG104" s="119"/>
      <c r="ESH104" s="119"/>
      <c r="ESI104" s="119"/>
      <c r="ESJ104" s="119"/>
      <c r="ESK104" s="119"/>
      <c r="ESL104" s="119"/>
      <c r="ESM104" s="119"/>
      <c r="ESN104" s="119"/>
      <c r="ESO104" s="119"/>
      <c r="ESP104" s="119"/>
      <c r="ESQ104" s="119"/>
      <c r="ESR104" s="119"/>
      <c r="ESS104" s="119"/>
      <c r="EST104" s="119"/>
      <c r="ESU104" s="119"/>
      <c r="ESV104" s="119"/>
      <c r="ESW104" s="119"/>
      <c r="ESX104" s="119"/>
      <c r="ESY104" s="119"/>
      <c r="ESZ104" s="119"/>
      <c r="ETA104" s="119"/>
      <c r="ETB104" s="119"/>
      <c r="ETC104" s="119"/>
      <c r="ETD104" s="119"/>
      <c r="ETE104" s="119"/>
      <c r="ETF104" s="119"/>
      <c r="ETG104" s="119"/>
      <c r="ETH104" s="119"/>
      <c r="ETI104" s="119"/>
      <c r="ETJ104" s="119"/>
      <c r="ETK104" s="119"/>
      <c r="ETL104" s="119"/>
      <c r="ETM104" s="119"/>
      <c r="ETN104" s="119"/>
      <c r="ETO104" s="119"/>
      <c r="ETP104" s="119"/>
      <c r="ETQ104" s="119"/>
      <c r="ETR104" s="119"/>
      <c r="ETS104" s="119"/>
      <c r="ETT104" s="119"/>
      <c r="ETU104" s="119"/>
      <c r="ETV104" s="119"/>
      <c r="ETW104" s="119"/>
      <c r="ETX104" s="119"/>
      <c r="ETY104" s="119"/>
      <c r="ETZ104" s="119"/>
      <c r="EUA104" s="119"/>
      <c r="EUB104" s="119"/>
      <c r="EUC104" s="119"/>
      <c r="EUD104" s="119"/>
      <c r="EUE104" s="119"/>
      <c r="EUF104" s="119"/>
      <c r="EUG104" s="119"/>
      <c r="EUH104" s="119"/>
      <c r="EUI104" s="119"/>
      <c r="EUJ104" s="119"/>
      <c r="EUK104" s="119"/>
      <c r="EUL104" s="119"/>
      <c r="EUM104" s="119"/>
      <c r="EUN104" s="119"/>
      <c r="EUO104" s="119"/>
      <c r="EUP104" s="119"/>
      <c r="EUQ104" s="119"/>
      <c r="EUR104" s="119"/>
      <c r="EUS104" s="119"/>
      <c r="EUT104" s="119"/>
      <c r="EUU104" s="119"/>
      <c r="EUV104" s="119"/>
      <c r="EUW104" s="119"/>
      <c r="EUX104" s="119"/>
      <c r="EUY104" s="119"/>
      <c r="EUZ104" s="119"/>
      <c r="EVA104" s="119"/>
      <c r="EVB104" s="119"/>
      <c r="EVC104" s="119"/>
      <c r="EVD104" s="119"/>
      <c r="EVE104" s="119"/>
      <c r="EVF104" s="119"/>
      <c r="EVG104" s="119"/>
      <c r="EVH104" s="119"/>
      <c r="EVI104" s="119"/>
      <c r="EVJ104" s="119"/>
      <c r="EVK104" s="119"/>
      <c r="EVL104" s="119"/>
      <c r="EVM104" s="119"/>
      <c r="EVN104" s="119"/>
      <c r="EVO104" s="119"/>
      <c r="EVP104" s="119"/>
      <c r="EVQ104" s="119"/>
      <c r="EVR104" s="119"/>
      <c r="EVS104" s="119"/>
      <c r="EVT104" s="119"/>
      <c r="EVU104" s="119"/>
      <c r="EVV104" s="119"/>
      <c r="EVW104" s="119"/>
      <c r="EVX104" s="119"/>
      <c r="EVY104" s="119"/>
      <c r="EVZ104" s="119"/>
      <c r="EWA104" s="119"/>
      <c r="EWB104" s="119"/>
      <c r="EWC104" s="119"/>
      <c r="EWD104" s="119"/>
      <c r="EWE104" s="119"/>
      <c r="EWF104" s="119"/>
      <c r="EWG104" s="119"/>
      <c r="EWH104" s="119"/>
      <c r="EWI104" s="119"/>
      <c r="EWJ104" s="119"/>
      <c r="EWK104" s="119"/>
      <c r="EWL104" s="119"/>
      <c r="EWM104" s="119"/>
      <c r="EWN104" s="119"/>
      <c r="EWO104" s="119"/>
      <c r="EWP104" s="119"/>
      <c r="EWQ104" s="119"/>
      <c r="EWR104" s="119"/>
      <c r="EWS104" s="119"/>
      <c r="EWT104" s="119"/>
      <c r="EWU104" s="119"/>
      <c r="EWV104" s="119"/>
      <c r="EWW104" s="119"/>
      <c r="EWX104" s="119"/>
      <c r="EWY104" s="119"/>
      <c r="EWZ104" s="119"/>
      <c r="EXA104" s="119"/>
      <c r="EXB104" s="119"/>
      <c r="EXC104" s="119"/>
      <c r="EXD104" s="119"/>
      <c r="EXE104" s="119"/>
      <c r="EXF104" s="119"/>
      <c r="EXG104" s="119"/>
      <c r="EXH104" s="119"/>
      <c r="EXI104" s="119"/>
      <c r="EXJ104" s="119"/>
      <c r="EXK104" s="119"/>
      <c r="EXL104" s="119"/>
      <c r="EXM104" s="119"/>
      <c r="EXN104" s="119"/>
      <c r="EXO104" s="119"/>
      <c r="EXP104" s="119"/>
      <c r="EXQ104" s="119"/>
      <c r="EXR104" s="119"/>
      <c r="EXS104" s="119"/>
      <c r="EXT104" s="119"/>
      <c r="EXU104" s="119"/>
      <c r="EXV104" s="119"/>
      <c r="EXW104" s="119"/>
      <c r="EXX104" s="119"/>
      <c r="EXY104" s="119"/>
      <c r="EXZ104" s="119"/>
      <c r="EYA104" s="119"/>
      <c r="EYB104" s="119"/>
      <c r="EYC104" s="119"/>
      <c r="EYD104" s="119"/>
      <c r="EYE104" s="119"/>
      <c r="EYF104" s="119"/>
      <c r="EYG104" s="119"/>
      <c r="EYH104" s="119"/>
      <c r="EYI104" s="119"/>
      <c r="EYJ104" s="119"/>
      <c r="EYK104" s="119"/>
      <c r="EYL104" s="119"/>
      <c r="EYM104" s="119"/>
      <c r="EYN104" s="119"/>
      <c r="EYO104" s="119"/>
      <c r="EYP104" s="119"/>
      <c r="EYQ104" s="119"/>
      <c r="EYR104" s="119"/>
      <c r="EYS104" s="119"/>
      <c r="EYT104" s="119"/>
      <c r="EYU104" s="119"/>
      <c r="EYV104" s="119"/>
      <c r="EYW104" s="119"/>
      <c r="EYX104" s="119"/>
      <c r="EYY104" s="119"/>
      <c r="EYZ104" s="119"/>
      <c r="EZA104" s="119"/>
      <c r="EZB104" s="119"/>
      <c r="EZC104" s="119"/>
      <c r="EZD104" s="119"/>
      <c r="EZE104" s="119"/>
      <c r="EZF104" s="119"/>
      <c r="EZG104" s="119"/>
      <c r="EZH104" s="119"/>
      <c r="EZI104" s="119"/>
      <c r="EZJ104" s="119"/>
      <c r="EZK104" s="119"/>
      <c r="EZL104" s="119"/>
      <c r="EZM104" s="119"/>
      <c r="EZN104" s="119"/>
      <c r="EZO104" s="119"/>
      <c r="EZP104" s="119"/>
      <c r="EZQ104" s="119"/>
      <c r="EZR104" s="119"/>
      <c r="EZS104" s="119"/>
      <c r="EZT104" s="119"/>
      <c r="EZU104" s="119"/>
      <c r="EZV104" s="119"/>
      <c r="EZW104" s="119"/>
      <c r="EZX104" s="119"/>
      <c r="EZY104" s="119"/>
      <c r="EZZ104" s="119"/>
      <c r="FAA104" s="119"/>
      <c r="FAB104" s="119"/>
      <c r="FAC104" s="119"/>
      <c r="FAD104" s="119"/>
      <c r="FAE104" s="119"/>
      <c r="FAF104" s="119"/>
      <c r="FAG104" s="119"/>
      <c r="FAH104" s="119"/>
      <c r="FAI104" s="119"/>
      <c r="FAJ104" s="119"/>
      <c r="FAK104" s="119"/>
      <c r="FAL104" s="119"/>
      <c r="FAM104" s="119"/>
      <c r="FAN104" s="119"/>
      <c r="FAO104" s="119"/>
      <c r="FAP104" s="119"/>
      <c r="FAQ104" s="119"/>
      <c r="FAR104" s="119"/>
      <c r="FAS104" s="119"/>
      <c r="FAT104" s="119"/>
      <c r="FAU104" s="119"/>
      <c r="FAV104" s="119"/>
      <c r="FAW104" s="119"/>
      <c r="FAX104" s="119"/>
      <c r="FAY104" s="119"/>
      <c r="FAZ104" s="119"/>
      <c r="FBA104" s="119"/>
      <c r="FBB104" s="119"/>
      <c r="FBC104" s="119"/>
      <c r="FBD104" s="119"/>
      <c r="FBE104" s="119"/>
      <c r="FBF104" s="119"/>
      <c r="FBG104" s="119"/>
      <c r="FBH104" s="119"/>
      <c r="FBI104" s="119"/>
      <c r="FBJ104" s="119"/>
      <c r="FBK104" s="119"/>
      <c r="FBL104" s="119"/>
      <c r="FBM104" s="119"/>
      <c r="FBN104" s="119"/>
      <c r="FBO104" s="119"/>
      <c r="FBP104" s="119"/>
      <c r="FBQ104" s="119"/>
      <c r="FBR104" s="119"/>
      <c r="FBS104" s="119"/>
      <c r="FBT104" s="119"/>
      <c r="FBU104" s="119"/>
      <c r="FBV104" s="119"/>
      <c r="FBW104" s="119"/>
      <c r="FBX104" s="119"/>
      <c r="FBY104" s="119"/>
      <c r="FBZ104" s="119"/>
      <c r="FCA104" s="119"/>
      <c r="FCB104" s="119"/>
      <c r="FCC104" s="119"/>
      <c r="FCD104" s="119"/>
      <c r="FCE104" s="119"/>
      <c r="FCF104" s="119"/>
      <c r="FCG104" s="119"/>
      <c r="FCH104" s="119"/>
      <c r="FCI104" s="119"/>
      <c r="FCJ104" s="119"/>
      <c r="FCK104" s="119"/>
      <c r="FCL104" s="119"/>
      <c r="FCM104" s="119"/>
      <c r="FCN104" s="119"/>
      <c r="FCO104" s="119"/>
      <c r="FCP104" s="119"/>
      <c r="FCQ104" s="119"/>
      <c r="FCR104" s="119"/>
      <c r="FCS104" s="119"/>
      <c r="FCT104" s="119"/>
      <c r="FCU104" s="119"/>
      <c r="FCV104" s="119"/>
      <c r="FCW104" s="119"/>
      <c r="FCX104" s="119"/>
      <c r="FCY104" s="119"/>
      <c r="FCZ104" s="119"/>
      <c r="FDA104" s="119"/>
      <c r="FDB104" s="119"/>
      <c r="FDC104" s="119"/>
      <c r="FDD104" s="119"/>
      <c r="FDE104" s="119"/>
      <c r="FDF104" s="119"/>
      <c r="FDG104" s="119"/>
      <c r="FDH104" s="119"/>
      <c r="FDI104" s="119"/>
      <c r="FDJ104" s="119"/>
      <c r="FDK104" s="119"/>
      <c r="FDL104" s="119"/>
      <c r="FDM104" s="119"/>
      <c r="FDN104" s="119"/>
      <c r="FDO104" s="119"/>
      <c r="FDP104" s="119"/>
      <c r="FDQ104" s="119"/>
      <c r="FDR104" s="119"/>
      <c r="FDS104" s="119"/>
      <c r="FDT104" s="119"/>
      <c r="FDU104" s="119"/>
      <c r="FDV104" s="119"/>
      <c r="FDW104" s="119"/>
      <c r="FDX104" s="119"/>
      <c r="FDY104" s="119"/>
      <c r="FDZ104" s="119"/>
      <c r="FEA104" s="119"/>
      <c r="FEB104" s="119"/>
      <c r="FEC104" s="119"/>
      <c r="FED104" s="119"/>
      <c r="FEE104" s="119"/>
      <c r="FEF104" s="119"/>
      <c r="FEG104" s="119"/>
      <c r="FEH104" s="119"/>
      <c r="FEI104" s="119"/>
      <c r="FEJ104" s="119"/>
      <c r="FEK104" s="119"/>
      <c r="FEL104" s="119"/>
      <c r="FEM104" s="119"/>
      <c r="FEN104" s="119"/>
      <c r="FEO104" s="119"/>
      <c r="FEP104" s="119"/>
      <c r="FEQ104" s="119"/>
      <c r="FER104" s="119"/>
      <c r="FES104" s="119"/>
      <c r="FET104" s="119"/>
      <c r="FEU104" s="119"/>
      <c r="FEV104" s="119"/>
      <c r="FEW104" s="119"/>
      <c r="FEX104" s="119"/>
      <c r="FEY104" s="119"/>
      <c r="FEZ104" s="119"/>
      <c r="FFA104" s="119"/>
      <c r="FFB104" s="119"/>
      <c r="FFC104" s="119"/>
      <c r="FFD104" s="119"/>
      <c r="FFE104" s="119"/>
      <c r="FFF104" s="119"/>
      <c r="FFG104" s="119"/>
      <c r="FFH104" s="119"/>
      <c r="FFI104" s="119"/>
      <c r="FFJ104" s="119"/>
      <c r="FFK104" s="119"/>
      <c r="FFL104" s="119"/>
      <c r="FFM104" s="119"/>
      <c r="FFN104" s="119"/>
      <c r="FFO104" s="119"/>
      <c r="FFP104" s="119"/>
      <c r="FFQ104" s="119"/>
      <c r="FFR104" s="119"/>
      <c r="FFS104" s="119"/>
      <c r="FFT104" s="119"/>
      <c r="FFU104" s="119"/>
      <c r="FFV104" s="119"/>
      <c r="FFW104" s="119"/>
      <c r="FFX104" s="119"/>
      <c r="FFY104" s="119"/>
      <c r="FFZ104" s="119"/>
      <c r="FGA104" s="119"/>
      <c r="FGB104" s="119"/>
      <c r="FGC104" s="119"/>
      <c r="FGD104" s="119"/>
      <c r="FGE104" s="119"/>
      <c r="FGF104" s="119"/>
      <c r="FGG104" s="119"/>
      <c r="FGH104" s="119"/>
      <c r="FGI104" s="119"/>
      <c r="FGJ104" s="119"/>
      <c r="FGK104" s="119"/>
      <c r="FGL104" s="119"/>
      <c r="FGM104" s="119"/>
      <c r="FGN104" s="119"/>
      <c r="FGO104" s="119"/>
      <c r="FGP104" s="119"/>
      <c r="FGQ104" s="119"/>
      <c r="FGR104" s="119"/>
      <c r="FGS104" s="119"/>
      <c r="FGT104" s="119"/>
      <c r="FGU104" s="119"/>
      <c r="FGV104" s="119"/>
      <c r="FGW104" s="119"/>
      <c r="FGX104" s="119"/>
      <c r="FGY104" s="119"/>
      <c r="FGZ104" s="119"/>
      <c r="FHA104" s="119"/>
      <c r="FHB104" s="119"/>
      <c r="FHC104" s="119"/>
      <c r="FHD104" s="119"/>
      <c r="FHE104" s="119"/>
      <c r="FHF104" s="119"/>
      <c r="FHG104" s="119"/>
      <c r="FHH104" s="119"/>
      <c r="FHI104" s="119"/>
      <c r="FHJ104" s="119"/>
      <c r="FHK104" s="119"/>
      <c r="FHL104" s="119"/>
      <c r="FHM104" s="119"/>
      <c r="FHN104" s="119"/>
      <c r="FHO104" s="119"/>
      <c r="FHP104" s="119"/>
      <c r="FHQ104" s="119"/>
      <c r="FHR104" s="119"/>
      <c r="FHS104" s="119"/>
      <c r="FHT104" s="119"/>
      <c r="FHU104" s="119"/>
      <c r="FHV104" s="119"/>
      <c r="FHW104" s="119"/>
      <c r="FHX104" s="119"/>
      <c r="FHY104" s="119"/>
      <c r="FHZ104" s="119"/>
      <c r="FIA104" s="119"/>
      <c r="FIB104" s="119"/>
      <c r="FIC104" s="119"/>
      <c r="FID104" s="119"/>
      <c r="FIE104" s="119"/>
      <c r="FIF104" s="119"/>
      <c r="FIG104" s="119"/>
      <c r="FIH104" s="119"/>
      <c r="FII104" s="119"/>
      <c r="FIJ104" s="119"/>
      <c r="FIK104" s="119"/>
      <c r="FIL104" s="119"/>
      <c r="FIM104" s="119"/>
      <c r="FIN104" s="119"/>
      <c r="FIO104" s="119"/>
      <c r="FIP104" s="119"/>
      <c r="FIQ104" s="119"/>
      <c r="FIR104" s="119"/>
      <c r="FIS104" s="119"/>
      <c r="FIT104" s="119"/>
      <c r="FIU104" s="119"/>
      <c r="FIV104" s="119"/>
      <c r="FIW104" s="119"/>
      <c r="FIX104" s="119"/>
      <c r="FIY104" s="119"/>
      <c r="FIZ104" s="119"/>
      <c r="FJA104" s="119"/>
      <c r="FJB104" s="119"/>
      <c r="FJC104" s="119"/>
      <c r="FJD104" s="119"/>
      <c r="FJE104" s="119"/>
      <c r="FJF104" s="119"/>
      <c r="FJG104" s="119"/>
      <c r="FJH104" s="119"/>
      <c r="FJI104" s="119"/>
      <c r="FJJ104" s="119"/>
      <c r="FJK104" s="119"/>
      <c r="FJL104" s="119"/>
      <c r="FJM104" s="119"/>
      <c r="FJN104" s="119"/>
      <c r="FJO104" s="119"/>
      <c r="FJP104" s="119"/>
      <c r="FJQ104" s="119"/>
      <c r="FJR104" s="119"/>
      <c r="FJS104" s="119"/>
      <c r="FJT104" s="119"/>
      <c r="FJU104" s="119"/>
      <c r="FJV104" s="119"/>
      <c r="FJW104" s="119"/>
      <c r="FJX104" s="119"/>
      <c r="FJY104" s="119"/>
      <c r="FJZ104" s="119"/>
      <c r="FKA104" s="119"/>
      <c r="FKB104" s="119"/>
      <c r="FKC104" s="119"/>
      <c r="FKD104" s="119"/>
      <c r="FKE104" s="119"/>
      <c r="FKF104" s="119"/>
      <c r="FKG104" s="119"/>
      <c r="FKH104" s="119"/>
      <c r="FKI104" s="119"/>
      <c r="FKJ104" s="119"/>
      <c r="FKK104" s="119"/>
      <c r="FKL104" s="119"/>
      <c r="FKM104" s="119"/>
      <c r="FKN104" s="119"/>
      <c r="FKO104" s="119"/>
      <c r="FKP104" s="119"/>
      <c r="FKQ104" s="119"/>
      <c r="FKR104" s="119"/>
      <c r="FKS104" s="119"/>
      <c r="FKT104" s="119"/>
      <c r="FKU104" s="119"/>
      <c r="FKV104" s="119"/>
      <c r="FKW104" s="119"/>
      <c r="FKX104" s="119"/>
      <c r="FKY104" s="119"/>
      <c r="FKZ104" s="119"/>
      <c r="FLA104" s="119"/>
      <c r="FLB104" s="119"/>
      <c r="FLC104" s="119"/>
      <c r="FLD104" s="119"/>
      <c r="FLE104" s="119"/>
      <c r="FLF104" s="119"/>
      <c r="FLG104" s="119"/>
      <c r="FLH104" s="119"/>
      <c r="FLI104" s="119"/>
      <c r="FLJ104" s="119"/>
      <c r="FLK104" s="119"/>
      <c r="FLL104" s="119"/>
      <c r="FLM104" s="119"/>
      <c r="FLN104" s="119"/>
      <c r="FLO104" s="119"/>
      <c r="FLP104" s="119"/>
      <c r="FLQ104" s="119"/>
      <c r="FLR104" s="119"/>
      <c r="FLS104" s="119"/>
      <c r="FLT104" s="119"/>
      <c r="FLU104" s="119"/>
      <c r="FLV104" s="119"/>
      <c r="FLW104" s="119"/>
      <c r="FLX104" s="119"/>
      <c r="FLY104" s="119"/>
      <c r="FLZ104" s="119"/>
      <c r="FMA104" s="119"/>
      <c r="FMB104" s="119"/>
      <c r="FMC104" s="119"/>
      <c r="FMD104" s="119"/>
      <c r="FME104" s="119"/>
      <c r="FMF104" s="119"/>
      <c r="FMG104" s="119"/>
      <c r="FMH104" s="119"/>
      <c r="FMI104" s="119"/>
      <c r="FMJ104" s="119"/>
      <c r="FMK104" s="119"/>
      <c r="FML104" s="119"/>
      <c r="FMM104" s="119"/>
      <c r="FMN104" s="119"/>
      <c r="FMO104" s="119"/>
      <c r="FMP104" s="119"/>
      <c r="FMQ104" s="119"/>
      <c r="FMR104" s="119"/>
      <c r="FMS104" s="119"/>
      <c r="FMT104" s="119"/>
      <c r="FMU104" s="119"/>
      <c r="FMV104" s="119"/>
      <c r="FMW104" s="119"/>
      <c r="FMX104" s="119"/>
      <c r="FMY104" s="119"/>
      <c r="FMZ104" s="119"/>
      <c r="FNA104" s="119"/>
      <c r="FNB104" s="119"/>
      <c r="FNC104" s="119"/>
      <c r="FND104" s="119"/>
      <c r="FNE104" s="119"/>
      <c r="FNF104" s="119"/>
      <c r="FNG104" s="119"/>
      <c r="FNH104" s="119"/>
      <c r="FNI104" s="119"/>
      <c r="FNJ104" s="119"/>
      <c r="FNK104" s="119"/>
      <c r="FNL104" s="119"/>
      <c r="FNM104" s="119"/>
      <c r="FNN104" s="119"/>
      <c r="FNO104" s="119"/>
      <c r="FNP104" s="119"/>
      <c r="FNQ104" s="119"/>
      <c r="FNR104" s="119"/>
      <c r="FNS104" s="119"/>
      <c r="FNT104" s="119"/>
      <c r="FNU104" s="119"/>
      <c r="FNV104" s="119"/>
      <c r="FNW104" s="119"/>
      <c r="FNX104" s="119"/>
      <c r="FNY104" s="119"/>
      <c r="FNZ104" s="119"/>
      <c r="FOA104" s="119"/>
      <c r="FOB104" s="119"/>
      <c r="FOC104" s="119"/>
      <c r="FOD104" s="119"/>
      <c r="FOE104" s="119"/>
      <c r="FOF104" s="119"/>
      <c r="FOG104" s="119"/>
      <c r="FOH104" s="119"/>
      <c r="FOI104" s="119"/>
      <c r="FOJ104" s="119"/>
      <c r="FOK104" s="119"/>
      <c r="FOL104" s="119"/>
      <c r="FOM104" s="119"/>
      <c r="FON104" s="119"/>
      <c r="FOO104" s="119"/>
      <c r="FOP104" s="119"/>
      <c r="FOQ104" s="119"/>
      <c r="FOR104" s="119"/>
      <c r="FOS104" s="119"/>
      <c r="FOT104" s="119"/>
      <c r="FOU104" s="119"/>
      <c r="FOV104" s="119"/>
      <c r="FOW104" s="119"/>
      <c r="FOX104" s="119"/>
      <c r="FOY104" s="119"/>
      <c r="FOZ104" s="119"/>
      <c r="FPA104" s="119"/>
      <c r="FPB104" s="119"/>
      <c r="FPC104" s="119"/>
      <c r="FPD104" s="119"/>
      <c r="FPE104" s="119"/>
      <c r="FPF104" s="119"/>
      <c r="FPG104" s="119"/>
      <c r="FPH104" s="119"/>
      <c r="FPI104" s="119"/>
      <c r="FPJ104" s="119"/>
      <c r="FPK104" s="119"/>
      <c r="FPL104" s="119"/>
      <c r="FPM104" s="119"/>
      <c r="FPN104" s="119"/>
      <c r="FPO104" s="119"/>
      <c r="FPP104" s="119"/>
      <c r="FPQ104" s="119"/>
      <c r="FPR104" s="119"/>
      <c r="FPS104" s="119"/>
      <c r="FPT104" s="119"/>
      <c r="FPU104" s="119"/>
      <c r="FPV104" s="119"/>
      <c r="FPW104" s="119"/>
      <c r="FPX104" s="119"/>
      <c r="FPY104" s="119"/>
      <c r="FPZ104" s="119"/>
      <c r="FQA104" s="119"/>
      <c r="FQB104" s="119"/>
      <c r="FQC104" s="119"/>
      <c r="FQD104" s="119"/>
      <c r="FQE104" s="119"/>
      <c r="FQF104" s="119"/>
      <c r="FQG104" s="119"/>
      <c r="FQH104" s="119"/>
      <c r="FQI104" s="119"/>
      <c r="FQJ104" s="119"/>
      <c r="FQK104" s="119"/>
      <c r="FQL104" s="119"/>
      <c r="FQM104" s="119"/>
      <c r="FQN104" s="119"/>
      <c r="FQO104" s="119"/>
      <c r="FQP104" s="119"/>
      <c r="FQQ104" s="119"/>
      <c r="FQR104" s="119"/>
      <c r="FQS104" s="119"/>
      <c r="FQT104" s="119"/>
      <c r="FQU104" s="119"/>
      <c r="FQV104" s="119"/>
      <c r="FQW104" s="119"/>
      <c r="FQX104" s="119"/>
      <c r="FQY104" s="119"/>
      <c r="FQZ104" s="119"/>
      <c r="FRA104" s="119"/>
      <c r="FRB104" s="119"/>
      <c r="FRC104" s="119"/>
      <c r="FRD104" s="119"/>
      <c r="FRE104" s="119"/>
      <c r="FRF104" s="119"/>
      <c r="FRG104" s="119"/>
      <c r="FRH104" s="119"/>
      <c r="FRI104" s="119"/>
      <c r="FRJ104" s="119"/>
      <c r="FRK104" s="119"/>
      <c r="FRL104" s="119"/>
      <c r="FRM104" s="119"/>
      <c r="FRN104" s="119"/>
      <c r="FRO104" s="119"/>
      <c r="FRP104" s="119"/>
      <c r="FRQ104" s="119"/>
      <c r="FRR104" s="119"/>
      <c r="FRS104" s="119"/>
      <c r="FRT104" s="119"/>
      <c r="FRU104" s="119"/>
      <c r="FRV104" s="119"/>
      <c r="FRW104" s="119"/>
      <c r="FRX104" s="119"/>
      <c r="FRY104" s="119"/>
      <c r="FRZ104" s="119"/>
      <c r="FSA104" s="119"/>
      <c r="FSB104" s="119"/>
      <c r="FSC104" s="119"/>
      <c r="FSD104" s="119"/>
      <c r="FSE104" s="119"/>
      <c r="FSF104" s="119"/>
      <c r="FSG104" s="119"/>
      <c r="FSH104" s="119"/>
      <c r="FSI104" s="119"/>
      <c r="FSJ104" s="119"/>
      <c r="FSK104" s="119"/>
      <c r="FSL104" s="119"/>
      <c r="FSM104" s="119"/>
      <c r="FSN104" s="119"/>
      <c r="FSO104" s="119"/>
      <c r="FSP104" s="119"/>
      <c r="FSQ104" s="119"/>
      <c r="FSR104" s="119"/>
      <c r="FSS104" s="119"/>
      <c r="FST104" s="119"/>
      <c r="FSU104" s="119"/>
      <c r="FSV104" s="119"/>
      <c r="FSW104" s="119"/>
      <c r="FSX104" s="119"/>
      <c r="FSY104" s="119"/>
      <c r="FSZ104" s="119"/>
      <c r="FTA104" s="119"/>
      <c r="FTB104" s="119"/>
      <c r="FTC104" s="119"/>
      <c r="FTD104" s="119"/>
      <c r="FTE104" s="119"/>
      <c r="FTF104" s="119"/>
      <c r="FTG104" s="119"/>
      <c r="FTH104" s="119"/>
      <c r="FTI104" s="119"/>
      <c r="FTJ104" s="119"/>
      <c r="FTK104" s="119"/>
      <c r="FTL104" s="119"/>
      <c r="FTM104" s="119"/>
      <c r="FTN104" s="119"/>
      <c r="FTO104" s="119"/>
      <c r="FTP104" s="119"/>
      <c r="FTQ104" s="119"/>
      <c r="FTR104" s="119"/>
      <c r="FTS104" s="119"/>
      <c r="FTT104" s="119"/>
      <c r="FTU104" s="119"/>
      <c r="FTV104" s="119"/>
      <c r="FTW104" s="119"/>
      <c r="FTX104" s="119"/>
      <c r="FTY104" s="119"/>
      <c r="FTZ104" s="119"/>
      <c r="FUA104" s="119"/>
      <c r="FUB104" s="119"/>
      <c r="FUC104" s="119"/>
      <c r="FUD104" s="119"/>
      <c r="FUE104" s="119"/>
      <c r="FUF104" s="119"/>
      <c r="FUG104" s="119"/>
      <c r="FUH104" s="119"/>
      <c r="FUI104" s="119"/>
      <c r="FUJ104" s="119"/>
      <c r="FUK104" s="119"/>
      <c r="FUL104" s="119"/>
      <c r="FUM104" s="119"/>
      <c r="FUN104" s="119"/>
      <c r="FUO104" s="119"/>
      <c r="FUP104" s="119"/>
      <c r="FUQ104" s="119"/>
      <c r="FUR104" s="119"/>
      <c r="FUS104" s="119"/>
      <c r="FUT104" s="119"/>
      <c r="FUU104" s="119"/>
      <c r="FUV104" s="119"/>
      <c r="FUW104" s="119"/>
      <c r="FUX104" s="119"/>
      <c r="FUY104" s="119"/>
      <c r="FUZ104" s="119"/>
      <c r="FVA104" s="119"/>
      <c r="FVB104" s="119"/>
      <c r="FVC104" s="119"/>
      <c r="FVD104" s="119"/>
      <c r="FVE104" s="119"/>
      <c r="FVF104" s="119"/>
      <c r="FVG104" s="119"/>
      <c r="FVH104" s="119"/>
      <c r="FVI104" s="119"/>
      <c r="FVJ104" s="119"/>
      <c r="FVK104" s="119"/>
      <c r="FVL104" s="119"/>
      <c r="FVM104" s="119"/>
      <c r="FVN104" s="119"/>
      <c r="FVO104" s="119"/>
      <c r="FVP104" s="119"/>
      <c r="FVQ104" s="119"/>
      <c r="FVR104" s="119"/>
      <c r="FVS104" s="119"/>
      <c r="FVT104" s="119"/>
      <c r="FVU104" s="119"/>
      <c r="FVV104" s="119"/>
      <c r="FVW104" s="119"/>
      <c r="FVX104" s="119"/>
      <c r="FVY104" s="119"/>
      <c r="FVZ104" s="119"/>
      <c r="FWA104" s="119"/>
      <c r="FWB104" s="119"/>
      <c r="FWC104" s="119"/>
      <c r="FWD104" s="119"/>
      <c r="FWE104" s="119"/>
      <c r="FWF104" s="119"/>
      <c r="FWG104" s="119"/>
      <c r="FWH104" s="119"/>
      <c r="FWI104" s="119"/>
      <c r="FWJ104" s="119"/>
      <c r="FWK104" s="119"/>
      <c r="FWL104" s="119"/>
      <c r="FWM104" s="119"/>
      <c r="FWN104" s="119"/>
      <c r="FWO104" s="119"/>
      <c r="FWP104" s="119"/>
      <c r="FWQ104" s="119"/>
      <c r="FWR104" s="119"/>
      <c r="FWS104" s="119"/>
      <c r="FWT104" s="119"/>
      <c r="FWU104" s="119"/>
      <c r="FWV104" s="119"/>
      <c r="FWW104" s="119"/>
      <c r="FWX104" s="119"/>
      <c r="FWY104" s="119"/>
      <c r="FWZ104" s="119"/>
      <c r="FXA104" s="119"/>
      <c r="FXB104" s="119"/>
      <c r="FXC104" s="119"/>
      <c r="FXD104" s="119"/>
      <c r="FXE104" s="119"/>
      <c r="FXF104" s="119"/>
      <c r="FXG104" s="119"/>
      <c r="FXH104" s="119"/>
      <c r="FXI104" s="119"/>
      <c r="FXJ104" s="119"/>
      <c r="FXK104" s="119"/>
      <c r="FXL104" s="119"/>
      <c r="FXM104" s="119"/>
      <c r="FXN104" s="119"/>
      <c r="FXO104" s="119"/>
      <c r="FXP104" s="119"/>
      <c r="FXQ104" s="119"/>
      <c r="FXR104" s="119"/>
      <c r="FXS104" s="119"/>
      <c r="FXT104" s="119"/>
      <c r="FXU104" s="119"/>
      <c r="FXV104" s="119"/>
      <c r="FXW104" s="119"/>
      <c r="FXX104" s="119"/>
      <c r="FXY104" s="119"/>
      <c r="FXZ104" s="119"/>
      <c r="FYA104" s="119"/>
      <c r="FYB104" s="119"/>
      <c r="FYC104" s="119"/>
      <c r="FYD104" s="119"/>
      <c r="FYE104" s="119"/>
      <c r="FYF104" s="119"/>
      <c r="FYG104" s="119"/>
      <c r="FYH104" s="119"/>
      <c r="FYI104" s="119"/>
      <c r="FYJ104" s="119"/>
      <c r="FYK104" s="119"/>
      <c r="FYL104" s="119"/>
      <c r="FYM104" s="119"/>
      <c r="FYN104" s="119"/>
      <c r="FYO104" s="119"/>
      <c r="FYP104" s="119"/>
      <c r="FYQ104" s="119"/>
      <c r="FYR104" s="119"/>
      <c r="FYS104" s="119"/>
      <c r="FYT104" s="119"/>
      <c r="FYU104" s="119"/>
      <c r="FYV104" s="119"/>
      <c r="FYW104" s="119"/>
      <c r="FYX104" s="119"/>
      <c r="FYY104" s="119"/>
      <c r="FYZ104" s="119"/>
      <c r="FZA104" s="119"/>
      <c r="FZB104" s="119"/>
      <c r="FZC104" s="119"/>
      <c r="FZD104" s="119"/>
      <c r="FZE104" s="119"/>
      <c r="FZF104" s="119"/>
      <c r="FZG104" s="119"/>
      <c r="FZH104" s="119"/>
      <c r="FZI104" s="119"/>
      <c r="FZJ104" s="119"/>
      <c r="FZK104" s="119"/>
      <c r="FZL104" s="119"/>
      <c r="FZM104" s="119"/>
      <c r="FZN104" s="119"/>
      <c r="FZO104" s="119"/>
      <c r="FZP104" s="119"/>
      <c r="FZQ104" s="119"/>
      <c r="FZR104" s="119"/>
      <c r="FZS104" s="119"/>
      <c r="FZT104" s="119"/>
      <c r="FZU104" s="119"/>
      <c r="FZV104" s="119"/>
      <c r="FZW104" s="119"/>
      <c r="FZX104" s="119"/>
      <c r="FZY104" s="119"/>
      <c r="FZZ104" s="119"/>
      <c r="GAA104" s="119"/>
      <c r="GAB104" s="119"/>
      <c r="GAC104" s="119"/>
      <c r="GAD104" s="119"/>
      <c r="GAE104" s="119"/>
      <c r="GAF104" s="119"/>
      <c r="GAG104" s="119"/>
      <c r="GAH104" s="119"/>
      <c r="GAI104" s="119"/>
      <c r="GAJ104" s="119"/>
      <c r="GAK104" s="119"/>
      <c r="GAL104" s="119"/>
      <c r="GAM104" s="119"/>
      <c r="GAN104" s="119"/>
      <c r="GAO104" s="119"/>
      <c r="GAP104" s="119"/>
      <c r="GAQ104" s="119"/>
      <c r="GAR104" s="119"/>
      <c r="GAS104" s="119"/>
      <c r="GAT104" s="119"/>
      <c r="GAU104" s="119"/>
      <c r="GAV104" s="119"/>
      <c r="GAW104" s="119"/>
      <c r="GAX104" s="119"/>
      <c r="GAY104" s="119"/>
      <c r="GAZ104" s="119"/>
      <c r="GBA104" s="119"/>
      <c r="GBB104" s="119"/>
      <c r="GBC104" s="119"/>
      <c r="GBD104" s="119"/>
      <c r="GBE104" s="119"/>
      <c r="GBF104" s="119"/>
      <c r="GBG104" s="119"/>
      <c r="GBH104" s="119"/>
      <c r="GBI104" s="119"/>
      <c r="GBJ104" s="119"/>
      <c r="GBK104" s="119"/>
      <c r="GBL104" s="119"/>
      <c r="GBM104" s="119"/>
      <c r="GBN104" s="119"/>
      <c r="GBO104" s="119"/>
      <c r="GBP104" s="119"/>
      <c r="GBQ104" s="119"/>
      <c r="GBR104" s="119"/>
      <c r="GBS104" s="119"/>
      <c r="GBT104" s="119"/>
      <c r="GBU104" s="119"/>
      <c r="GBV104" s="119"/>
      <c r="GBW104" s="119"/>
      <c r="GBX104" s="119"/>
      <c r="GBY104" s="119"/>
      <c r="GBZ104" s="119"/>
      <c r="GCA104" s="119"/>
      <c r="GCB104" s="119"/>
      <c r="GCC104" s="119"/>
      <c r="GCD104" s="119"/>
      <c r="GCE104" s="119"/>
      <c r="GCF104" s="119"/>
      <c r="GCG104" s="119"/>
      <c r="GCH104" s="119"/>
      <c r="GCI104" s="119"/>
      <c r="GCJ104" s="119"/>
      <c r="GCK104" s="119"/>
      <c r="GCL104" s="119"/>
      <c r="GCM104" s="119"/>
      <c r="GCN104" s="119"/>
      <c r="GCO104" s="119"/>
      <c r="GCP104" s="119"/>
      <c r="GCQ104" s="119"/>
      <c r="GCR104" s="119"/>
      <c r="GCS104" s="119"/>
      <c r="GCT104" s="119"/>
      <c r="GCU104" s="119"/>
      <c r="GCV104" s="119"/>
      <c r="GCW104" s="119"/>
      <c r="GCX104" s="119"/>
      <c r="GCY104" s="119"/>
      <c r="GCZ104" s="119"/>
      <c r="GDA104" s="119"/>
      <c r="GDB104" s="119"/>
      <c r="GDC104" s="119"/>
      <c r="GDD104" s="119"/>
      <c r="GDE104" s="119"/>
      <c r="GDF104" s="119"/>
      <c r="GDG104" s="119"/>
      <c r="GDH104" s="119"/>
      <c r="GDI104" s="119"/>
      <c r="GDJ104" s="119"/>
      <c r="GDK104" s="119"/>
      <c r="GDL104" s="119"/>
      <c r="GDM104" s="119"/>
      <c r="GDN104" s="119"/>
      <c r="GDO104" s="119"/>
      <c r="GDP104" s="119"/>
      <c r="GDQ104" s="119"/>
      <c r="GDR104" s="119"/>
      <c r="GDS104" s="119"/>
      <c r="GDT104" s="119"/>
      <c r="GDU104" s="119"/>
      <c r="GDV104" s="119"/>
      <c r="GDW104" s="119"/>
      <c r="GDX104" s="119"/>
      <c r="GDY104" s="119"/>
      <c r="GDZ104" s="119"/>
      <c r="GEA104" s="119"/>
      <c r="GEB104" s="119"/>
      <c r="GEC104" s="119"/>
      <c r="GED104" s="119"/>
      <c r="GEE104" s="119"/>
      <c r="GEF104" s="119"/>
      <c r="GEG104" s="119"/>
      <c r="GEH104" s="119"/>
      <c r="GEI104" s="119"/>
      <c r="GEJ104" s="119"/>
      <c r="GEK104" s="119"/>
      <c r="GEL104" s="119"/>
      <c r="GEM104" s="119"/>
      <c r="GEN104" s="119"/>
      <c r="GEO104" s="119"/>
      <c r="GEP104" s="119"/>
      <c r="GEQ104" s="119"/>
      <c r="GER104" s="119"/>
      <c r="GES104" s="119"/>
      <c r="GET104" s="119"/>
      <c r="GEU104" s="119"/>
      <c r="GEV104" s="119"/>
      <c r="GEW104" s="119"/>
      <c r="GEX104" s="119"/>
      <c r="GEY104" s="119"/>
      <c r="GEZ104" s="119"/>
      <c r="GFA104" s="119"/>
      <c r="GFB104" s="119"/>
      <c r="GFC104" s="119"/>
      <c r="GFD104" s="119"/>
      <c r="GFE104" s="119"/>
      <c r="GFF104" s="119"/>
      <c r="GFG104" s="119"/>
      <c r="GFH104" s="119"/>
      <c r="GFI104" s="119"/>
      <c r="GFJ104" s="119"/>
      <c r="GFK104" s="119"/>
      <c r="GFL104" s="119"/>
      <c r="GFM104" s="119"/>
      <c r="GFN104" s="119"/>
      <c r="GFO104" s="119"/>
      <c r="GFP104" s="119"/>
      <c r="GFQ104" s="119"/>
      <c r="GFR104" s="119"/>
      <c r="GFS104" s="119"/>
      <c r="GFT104" s="119"/>
      <c r="GFU104" s="119"/>
      <c r="GFV104" s="119"/>
      <c r="GFW104" s="119"/>
      <c r="GFX104" s="119"/>
      <c r="GFY104" s="119"/>
      <c r="GFZ104" s="119"/>
      <c r="GGA104" s="119"/>
      <c r="GGB104" s="119"/>
      <c r="GGC104" s="119"/>
      <c r="GGD104" s="119"/>
      <c r="GGE104" s="119"/>
      <c r="GGF104" s="119"/>
      <c r="GGG104" s="119"/>
      <c r="GGH104" s="119"/>
      <c r="GGI104" s="119"/>
      <c r="GGJ104" s="119"/>
      <c r="GGK104" s="119"/>
      <c r="GGL104" s="119"/>
      <c r="GGM104" s="119"/>
      <c r="GGN104" s="119"/>
      <c r="GGO104" s="119"/>
      <c r="GGP104" s="119"/>
      <c r="GGQ104" s="119"/>
      <c r="GGR104" s="119"/>
      <c r="GGS104" s="119"/>
      <c r="GGT104" s="119"/>
      <c r="GGU104" s="119"/>
      <c r="GGV104" s="119"/>
      <c r="GGW104" s="119"/>
      <c r="GGX104" s="119"/>
      <c r="GGY104" s="119"/>
      <c r="GGZ104" s="119"/>
      <c r="GHA104" s="119"/>
      <c r="GHB104" s="119"/>
      <c r="GHC104" s="119"/>
      <c r="GHD104" s="119"/>
      <c r="GHE104" s="119"/>
      <c r="GHF104" s="119"/>
      <c r="GHG104" s="119"/>
      <c r="GHH104" s="119"/>
      <c r="GHI104" s="119"/>
      <c r="GHJ104" s="119"/>
      <c r="GHK104" s="119"/>
      <c r="GHL104" s="119"/>
      <c r="GHM104" s="119"/>
      <c r="GHN104" s="119"/>
      <c r="GHO104" s="119"/>
      <c r="GHP104" s="119"/>
      <c r="GHQ104" s="119"/>
      <c r="GHR104" s="119"/>
      <c r="GHS104" s="119"/>
      <c r="GHT104" s="119"/>
      <c r="GHU104" s="119"/>
      <c r="GHV104" s="119"/>
      <c r="GHW104" s="119"/>
      <c r="GHX104" s="119"/>
      <c r="GHY104" s="119"/>
      <c r="GHZ104" s="119"/>
      <c r="GIA104" s="119"/>
      <c r="GIB104" s="119"/>
      <c r="GIC104" s="119"/>
      <c r="GID104" s="119"/>
      <c r="GIE104" s="119"/>
      <c r="GIF104" s="119"/>
      <c r="GIG104" s="119"/>
      <c r="GIH104" s="119"/>
      <c r="GII104" s="119"/>
      <c r="GIJ104" s="119"/>
      <c r="GIK104" s="119"/>
      <c r="GIL104" s="119"/>
      <c r="GIM104" s="119"/>
      <c r="GIN104" s="119"/>
      <c r="GIO104" s="119"/>
      <c r="GIP104" s="119"/>
      <c r="GIQ104" s="119"/>
      <c r="GIR104" s="119"/>
      <c r="GIS104" s="119"/>
      <c r="GIT104" s="119"/>
      <c r="GIU104" s="119"/>
      <c r="GIV104" s="119"/>
      <c r="GIW104" s="119"/>
      <c r="GIX104" s="119"/>
      <c r="GIY104" s="119"/>
      <c r="GIZ104" s="119"/>
      <c r="GJA104" s="119"/>
      <c r="GJB104" s="119"/>
      <c r="GJC104" s="119"/>
      <c r="GJD104" s="119"/>
      <c r="GJE104" s="119"/>
      <c r="GJF104" s="119"/>
      <c r="GJG104" s="119"/>
      <c r="GJH104" s="119"/>
      <c r="GJI104" s="119"/>
      <c r="GJJ104" s="119"/>
      <c r="GJK104" s="119"/>
      <c r="GJL104" s="119"/>
      <c r="GJM104" s="119"/>
      <c r="GJN104" s="119"/>
      <c r="GJO104" s="119"/>
      <c r="GJP104" s="119"/>
      <c r="GJQ104" s="119"/>
      <c r="GJR104" s="119"/>
      <c r="GJS104" s="119"/>
      <c r="GJT104" s="119"/>
      <c r="GJU104" s="119"/>
      <c r="GJV104" s="119"/>
      <c r="GJW104" s="119"/>
      <c r="GJX104" s="119"/>
      <c r="GJY104" s="119"/>
      <c r="GJZ104" s="119"/>
      <c r="GKA104" s="119"/>
      <c r="GKB104" s="119"/>
      <c r="GKC104" s="119"/>
      <c r="GKD104" s="119"/>
      <c r="GKE104" s="119"/>
      <c r="GKF104" s="119"/>
      <c r="GKG104" s="119"/>
      <c r="GKH104" s="119"/>
      <c r="GKI104" s="119"/>
      <c r="GKJ104" s="119"/>
      <c r="GKK104" s="119"/>
      <c r="GKL104" s="119"/>
      <c r="GKM104" s="119"/>
      <c r="GKN104" s="119"/>
      <c r="GKO104" s="119"/>
      <c r="GKP104" s="119"/>
      <c r="GKQ104" s="119"/>
      <c r="GKR104" s="119"/>
      <c r="GKS104" s="119"/>
      <c r="GKT104" s="119"/>
      <c r="GKU104" s="119"/>
      <c r="GKV104" s="119"/>
      <c r="GKW104" s="119"/>
      <c r="GKX104" s="119"/>
      <c r="GKY104" s="119"/>
      <c r="GKZ104" s="119"/>
      <c r="GLA104" s="119"/>
      <c r="GLB104" s="119"/>
      <c r="GLC104" s="119"/>
      <c r="GLD104" s="119"/>
      <c r="GLE104" s="119"/>
      <c r="GLF104" s="119"/>
      <c r="GLG104" s="119"/>
      <c r="GLH104" s="119"/>
      <c r="GLI104" s="119"/>
      <c r="GLJ104" s="119"/>
      <c r="GLK104" s="119"/>
      <c r="GLL104" s="119"/>
      <c r="GLM104" s="119"/>
      <c r="GLN104" s="119"/>
      <c r="GLO104" s="119"/>
      <c r="GLP104" s="119"/>
      <c r="GLQ104" s="119"/>
      <c r="GLR104" s="119"/>
      <c r="GLS104" s="119"/>
      <c r="GLT104" s="119"/>
      <c r="GLU104" s="119"/>
      <c r="GLV104" s="119"/>
      <c r="GLW104" s="119"/>
      <c r="GLX104" s="119"/>
      <c r="GLY104" s="119"/>
      <c r="GLZ104" s="119"/>
      <c r="GMA104" s="119"/>
      <c r="GMB104" s="119"/>
      <c r="GMC104" s="119"/>
      <c r="GMD104" s="119"/>
      <c r="GME104" s="119"/>
      <c r="GMF104" s="119"/>
      <c r="GMG104" s="119"/>
      <c r="GMH104" s="119"/>
      <c r="GMI104" s="119"/>
      <c r="GMJ104" s="119"/>
      <c r="GMK104" s="119"/>
      <c r="GML104" s="119"/>
      <c r="GMM104" s="119"/>
      <c r="GMN104" s="119"/>
      <c r="GMO104" s="119"/>
      <c r="GMP104" s="119"/>
      <c r="GMQ104" s="119"/>
      <c r="GMR104" s="119"/>
      <c r="GMS104" s="119"/>
      <c r="GMT104" s="119"/>
      <c r="GMU104" s="119"/>
      <c r="GMV104" s="119"/>
      <c r="GMW104" s="119"/>
      <c r="GMX104" s="119"/>
      <c r="GMY104" s="119"/>
      <c r="GMZ104" s="119"/>
      <c r="GNA104" s="119"/>
      <c r="GNB104" s="119"/>
      <c r="GNC104" s="119"/>
      <c r="GND104" s="119"/>
      <c r="GNE104" s="119"/>
      <c r="GNF104" s="119"/>
      <c r="GNG104" s="119"/>
      <c r="GNH104" s="119"/>
      <c r="GNI104" s="119"/>
      <c r="GNJ104" s="119"/>
      <c r="GNK104" s="119"/>
      <c r="GNL104" s="119"/>
      <c r="GNM104" s="119"/>
      <c r="GNN104" s="119"/>
      <c r="GNO104" s="119"/>
      <c r="GNP104" s="119"/>
      <c r="GNQ104" s="119"/>
      <c r="GNR104" s="119"/>
      <c r="GNS104" s="119"/>
      <c r="GNT104" s="119"/>
      <c r="GNU104" s="119"/>
      <c r="GNV104" s="119"/>
      <c r="GNW104" s="119"/>
      <c r="GNX104" s="119"/>
      <c r="GNY104" s="119"/>
      <c r="GNZ104" s="119"/>
      <c r="GOA104" s="119"/>
      <c r="GOB104" s="119"/>
      <c r="GOC104" s="119"/>
      <c r="GOD104" s="119"/>
      <c r="GOE104" s="119"/>
      <c r="GOF104" s="119"/>
      <c r="GOG104" s="119"/>
      <c r="GOH104" s="119"/>
      <c r="GOI104" s="119"/>
      <c r="GOJ104" s="119"/>
      <c r="GOK104" s="119"/>
      <c r="GOL104" s="119"/>
      <c r="GOM104" s="119"/>
      <c r="GON104" s="119"/>
      <c r="GOO104" s="119"/>
      <c r="GOP104" s="119"/>
      <c r="GOQ104" s="119"/>
      <c r="GOR104" s="119"/>
      <c r="GOS104" s="119"/>
      <c r="GOT104" s="119"/>
      <c r="GOU104" s="119"/>
      <c r="GOV104" s="119"/>
      <c r="GOW104" s="119"/>
      <c r="GOX104" s="119"/>
      <c r="GOY104" s="119"/>
      <c r="GOZ104" s="119"/>
      <c r="GPA104" s="119"/>
      <c r="GPB104" s="119"/>
      <c r="GPC104" s="119"/>
      <c r="GPD104" s="119"/>
      <c r="GPE104" s="119"/>
      <c r="GPF104" s="119"/>
      <c r="GPG104" s="119"/>
      <c r="GPH104" s="119"/>
      <c r="GPI104" s="119"/>
      <c r="GPJ104" s="119"/>
      <c r="GPK104" s="119"/>
      <c r="GPL104" s="119"/>
      <c r="GPM104" s="119"/>
      <c r="GPN104" s="119"/>
      <c r="GPO104" s="119"/>
      <c r="GPP104" s="119"/>
      <c r="GPQ104" s="119"/>
      <c r="GPR104" s="119"/>
      <c r="GPS104" s="119"/>
      <c r="GPT104" s="119"/>
      <c r="GPU104" s="119"/>
      <c r="GPV104" s="119"/>
      <c r="GPW104" s="119"/>
      <c r="GPX104" s="119"/>
      <c r="GPY104" s="119"/>
      <c r="GPZ104" s="119"/>
      <c r="GQA104" s="119"/>
      <c r="GQB104" s="119"/>
      <c r="GQC104" s="119"/>
      <c r="GQD104" s="119"/>
      <c r="GQE104" s="119"/>
      <c r="GQF104" s="119"/>
      <c r="GQG104" s="119"/>
      <c r="GQH104" s="119"/>
      <c r="GQI104" s="119"/>
      <c r="GQJ104" s="119"/>
      <c r="GQK104" s="119"/>
      <c r="GQL104" s="119"/>
      <c r="GQM104" s="119"/>
      <c r="GQN104" s="119"/>
      <c r="GQO104" s="119"/>
      <c r="GQP104" s="119"/>
      <c r="GQQ104" s="119"/>
      <c r="GQR104" s="119"/>
      <c r="GQS104" s="119"/>
      <c r="GQT104" s="119"/>
      <c r="GQU104" s="119"/>
      <c r="GQV104" s="119"/>
      <c r="GQW104" s="119"/>
      <c r="GQX104" s="119"/>
      <c r="GQY104" s="119"/>
      <c r="GQZ104" s="119"/>
      <c r="GRA104" s="119"/>
      <c r="GRB104" s="119"/>
      <c r="GRC104" s="119"/>
      <c r="GRD104" s="119"/>
      <c r="GRE104" s="119"/>
      <c r="GRF104" s="119"/>
      <c r="GRG104" s="119"/>
      <c r="GRH104" s="119"/>
      <c r="GRI104" s="119"/>
      <c r="GRJ104" s="119"/>
      <c r="GRK104" s="119"/>
      <c r="GRL104" s="119"/>
      <c r="GRM104" s="119"/>
      <c r="GRN104" s="119"/>
      <c r="GRO104" s="119"/>
      <c r="GRP104" s="119"/>
      <c r="GRQ104" s="119"/>
      <c r="GRR104" s="119"/>
      <c r="GRS104" s="119"/>
      <c r="GRT104" s="119"/>
      <c r="GRU104" s="119"/>
      <c r="GRV104" s="119"/>
      <c r="GRW104" s="119"/>
      <c r="GRX104" s="119"/>
      <c r="GRY104" s="119"/>
      <c r="GRZ104" s="119"/>
      <c r="GSA104" s="119"/>
      <c r="GSB104" s="119"/>
      <c r="GSC104" s="119"/>
      <c r="GSD104" s="119"/>
      <c r="GSE104" s="119"/>
      <c r="GSF104" s="119"/>
      <c r="GSG104" s="119"/>
      <c r="GSH104" s="119"/>
      <c r="GSI104" s="119"/>
      <c r="GSJ104" s="119"/>
      <c r="GSK104" s="119"/>
      <c r="GSL104" s="119"/>
      <c r="GSM104" s="119"/>
      <c r="GSN104" s="119"/>
      <c r="GSO104" s="119"/>
      <c r="GSP104" s="119"/>
      <c r="GSQ104" s="119"/>
      <c r="GSR104" s="119"/>
      <c r="GSS104" s="119"/>
      <c r="GST104" s="119"/>
      <c r="GSU104" s="119"/>
      <c r="GSV104" s="119"/>
      <c r="GSW104" s="119"/>
      <c r="GSX104" s="119"/>
      <c r="GSY104" s="119"/>
      <c r="GSZ104" s="119"/>
      <c r="GTA104" s="119"/>
      <c r="GTB104" s="119"/>
      <c r="GTC104" s="119"/>
      <c r="GTD104" s="119"/>
      <c r="GTE104" s="119"/>
      <c r="GTF104" s="119"/>
      <c r="GTG104" s="119"/>
      <c r="GTH104" s="119"/>
      <c r="GTI104" s="119"/>
      <c r="GTJ104" s="119"/>
      <c r="GTK104" s="119"/>
      <c r="GTL104" s="119"/>
      <c r="GTM104" s="119"/>
      <c r="GTN104" s="119"/>
      <c r="GTO104" s="119"/>
      <c r="GTP104" s="119"/>
      <c r="GTQ104" s="119"/>
      <c r="GTR104" s="119"/>
      <c r="GTS104" s="119"/>
      <c r="GTT104" s="119"/>
      <c r="GTU104" s="119"/>
      <c r="GTV104" s="119"/>
      <c r="GTW104" s="119"/>
      <c r="GTX104" s="119"/>
      <c r="GTY104" s="119"/>
      <c r="GTZ104" s="119"/>
      <c r="GUA104" s="119"/>
      <c r="GUB104" s="119"/>
      <c r="GUC104" s="119"/>
      <c r="GUD104" s="119"/>
      <c r="GUE104" s="119"/>
      <c r="GUF104" s="119"/>
      <c r="GUG104" s="119"/>
      <c r="GUH104" s="119"/>
      <c r="GUI104" s="119"/>
      <c r="GUJ104" s="119"/>
      <c r="GUK104" s="119"/>
      <c r="GUL104" s="119"/>
      <c r="GUM104" s="119"/>
      <c r="GUN104" s="119"/>
      <c r="GUO104" s="119"/>
      <c r="GUP104" s="119"/>
      <c r="GUQ104" s="119"/>
      <c r="GUR104" s="119"/>
      <c r="GUS104" s="119"/>
      <c r="GUT104" s="119"/>
      <c r="GUU104" s="119"/>
      <c r="GUV104" s="119"/>
      <c r="GUW104" s="119"/>
      <c r="GUX104" s="119"/>
      <c r="GUY104" s="119"/>
      <c r="GUZ104" s="119"/>
      <c r="GVA104" s="119"/>
      <c r="GVB104" s="119"/>
      <c r="GVC104" s="119"/>
      <c r="GVD104" s="119"/>
      <c r="GVE104" s="119"/>
      <c r="GVF104" s="119"/>
      <c r="GVG104" s="119"/>
      <c r="GVH104" s="119"/>
      <c r="GVI104" s="119"/>
      <c r="GVJ104" s="119"/>
      <c r="GVK104" s="119"/>
      <c r="GVL104" s="119"/>
      <c r="GVM104" s="119"/>
      <c r="GVN104" s="119"/>
      <c r="GVO104" s="119"/>
      <c r="GVP104" s="119"/>
      <c r="GVQ104" s="119"/>
      <c r="GVR104" s="119"/>
      <c r="GVS104" s="119"/>
      <c r="GVT104" s="119"/>
      <c r="GVU104" s="119"/>
      <c r="GVV104" s="119"/>
      <c r="GVW104" s="119"/>
      <c r="GVX104" s="119"/>
      <c r="GVY104" s="119"/>
      <c r="GVZ104" s="119"/>
      <c r="GWA104" s="119"/>
      <c r="GWB104" s="119"/>
      <c r="GWC104" s="119"/>
      <c r="GWD104" s="119"/>
      <c r="GWE104" s="119"/>
      <c r="GWF104" s="119"/>
      <c r="GWG104" s="119"/>
      <c r="GWH104" s="119"/>
      <c r="GWI104" s="119"/>
      <c r="GWJ104" s="119"/>
      <c r="GWK104" s="119"/>
      <c r="GWL104" s="119"/>
      <c r="GWM104" s="119"/>
      <c r="GWN104" s="119"/>
      <c r="GWO104" s="119"/>
      <c r="GWP104" s="119"/>
      <c r="GWQ104" s="119"/>
      <c r="GWR104" s="119"/>
      <c r="GWS104" s="119"/>
      <c r="GWT104" s="119"/>
      <c r="GWU104" s="119"/>
      <c r="GWV104" s="119"/>
      <c r="GWW104" s="119"/>
      <c r="GWX104" s="119"/>
      <c r="GWY104" s="119"/>
      <c r="GWZ104" s="119"/>
      <c r="GXA104" s="119"/>
      <c r="GXB104" s="119"/>
      <c r="GXC104" s="119"/>
      <c r="GXD104" s="119"/>
      <c r="GXE104" s="119"/>
      <c r="GXF104" s="119"/>
      <c r="GXG104" s="119"/>
      <c r="GXH104" s="119"/>
      <c r="GXI104" s="119"/>
      <c r="GXJ104" s="119"/>
      <c r="GXK104" s="119"/>
      <c r="GXL104" s="119"/>
      <c r="GXM104" s="119"/>
      <c r="GXN104" s="119"/>
      <c r="GXO104" s="119"/>
      <c r="GXP104" s="119"/>
      <c r="GXQ104" s="119"/>
      <c r="GXR104" s="119"/>
      <c r="GXS104" s="119"/>
      <c r="GXT104" s="119"/>
      <c r="GXU104" s="119"/>
      <c r="GXV104" s="119"/>
      <c r="GXW104" s="119"/>
      <c r="GXX104" s="119"/>
      <c r="GXY104" s="119"/>
      <c r="GXZ104" s="119"/>
      <c r="GYA104" s="119"/>
      <c r="GYB104" s="119"/>
      <c r="GYC104" s="119"/>
      <c r="GYD104" s="119"/>
      <c r="GYE104" s="119"/>
      <c r="GYF104" s="119"/>
      <c r="GYG104" s="119"/>
      <c r="GYH104" s="119"/>
      <c r="GYI104" s="119"/>
      <c r="GYJ104" s="119"/>
      <c r="GYK104" s="119"/>
      <c r="GYL104" s="119"/>
      <c r="GYM104" s="119"/>
      <c r="GYN104" s="119"/>
      <c r="GYO104" s="119"/>
      <c r="GYP104" s="119"/>
      <c r="GYQ104" s="119"/>
      <c r="GYR104" s="119"/>
      <c r="GYS104" s="119"/>
      <c r="GYT104" s="119"/>
      <c r="GYU104" s="119"/>
      <c r="GYV104" s="119"/>
      <c r="GYW104" s="119"/>
      <c r="GYX104" s="119"/>
      <c r="GYY104" s="119"/>
      <c r="GYZ104" s="119"/>
      <c r="GZA104" s="119"/>
      <c r="GZB104" s="119"/>
      <c r="GZC104" s="119"/>
      <c r="GZD104" s="119"/>
      <c r="GZE104" s="119"/>
      <c r="GZF104" s="119"/>
      <c r="GZG104" s="119"/>
      <c r="GZH104" s="119"/>
      <c r="GZI104" s="119"/>
      <c r="GZJ104" s="119"/>
      <c r="GZK104" s="119"/>
      <c r="GZL104" s="119"/>
      <c r="GZM104" s="119"/>
      <c r="GZN104" s="119"/>
      <c r="GZO104" s="119"/>
      <c r="GZP104" s="119"/>
      <c r="GZQ104" s="119"/>
      <c r="GZR104" s="119"/>
      <c r="GZS104" s="119"/>
      <c r="GZT104" s="119"/>
      <c r="GZU104" s="119"/>
      <c r="GZV104" s="119"/>
      <c r="GZW104" s="119"/>
      <c r="GZX104" s="119"/>
      <c r="GZY104" s="119"/>
      <c r="GZZ104" s="119"/>
      <c r="HAA104" s="119"/>
      <c r="HAB104" s="119"/>
      <c r="HAC104" s="119"/>
      <c r="HAD104" s="119"/>
      <c r="HAE104" s="119"/>
      <c r="HAF104" s="119"/>
      <c r="HAG104" s="119"/>
      <c r="HAH104" s="119"/>
      <c r="HAI104" s="119"/>
      <c r="HAJ104" s="119"/>
      <c r="HAK104" s="119"/>
      <c r="HAL104" s="119"/>
      <c r="HAM104" s="119"/>
      <c r="HAN104" s="119"/>
      <c r="HAO104" s="119"/>
      <c r="HAP104" s="119"/>
      <c r="HAQ104" s="119"/>
      <c r="HAR104" s="119"/>
      <c r="HAS104" s="119"/>
      <c r="HAT104" s="119"/>
      <c r="HAU104" s="119"/>
      <c r="HAV104" s="119"/>
      <c r="HAW104" s="119"/>
      <c r="HAX104" s="119"/>
      <c r="HAY104" s="119"/>
      <c r="HAZ104" s="119"/>
      <c r="HBA104" s="119"/>
      <c r="HBB104" s="119"/>
      <c r="HBC104" s="119"/>
      <c r="HBD104" s="119"/>
      <c r="HBE104" s="119"/>
      <c r="HBF104" s="119"/>
      <c r="HBG104" s="119"/>
      <c r="HBH104" s="119"/>
      <c r="HBI104" s="119"/>
      <c r="HBJ104" s="119"/>
      <c r="HBK104" s="119"/>
      <c r="HBL104" s="119"/>
      <c r="HBM104" s="119"/>
      <c r="HBN104" s="119"/>
      <c r="HBO104" s="119"/>
      <c r="HBP104" s="119"/>
      <c r="HBQ104" s="119"/>
      <c r="HBR104" s="119"/>
      <c r="HBS104" s="119"/>
      <c r="HBT104" s="119"/>
      <c r="HBU104" s="119"/>
      <c r="HBV104" s="119"/>
      <c r="HBW104" s="119"/>
      <c r="HBX104" s="119"/>
      <c r="HBY104" s="119"/>
      <c r="HBZ104" s="119"/>
      <c r="HCA104" s="119"/>
      <c r="HCB104" s="119"/>
      <c r="HCC104" s="119"/>
      <c r="HCD104" s="119"/>
      <c r="HCE104" s="119"/>
      <c r="HCF104" s="119"/>
      <c r="HCG104" s="119"/>
      <c r="HCH104" s="119"/>
      <c r="HCI104" s="119"/>
      <c r="HCJ104" s="119"/>
      <c r="HCK104" s="119"/>
      <c r="HCL104" s="119"/>
      <c r="HCM104" s="119"/>
      <c r="HCN104" s="119"/>
      <c r="HCO104" s="119"/>
      <c r="HCP104" s="119"/>
      <c r="HCQ104" s="119"/>
      <c r="HCR104" s="119"/>
      <c r="HCS104" s="119"/>
      <c r="HCT104" s="119"/>
      <c r="HCU104" s="119"/>
      <c r="HCV104" s="119"/>
      <c r="HCW104" s="119"/>
      <c r="HCX104" s="119"/>
      <c r="HCY104" s="119"/>
      <c r="HCZ104" s="119"/>
      <c r="HDA104" s="119"/>
      <c r="HDB104" s="119"/>
      <c r="HDC104" s="119"/>
      <c r="HDD104" s="119"/>
      <c r="HDE104" s="119"/>
      <c r="HDF104" s="119"/>
      <c r="HDG104" s="119"/>
      <c r="HDH104" s="119"/>
      <c r="HDI104" s="119"/>
      <c r="HDJ104" s="119"/>
      <c r="HDK104" s="119"/>
      <c r="HDL104" s="119"/>
      <c r="HDM104" s="119"/>
      <c r="HDN104" s="119"/>
      <c r="HDO104" s="119"/>
      <c r="HDP104" s="119"/>
      <c r="HDQ104" s="119"/>
      <c r="HDR104" s="119"/>
      <c r="HDS104" s="119"/>
      <c r="HDT104" s="119"/>
      <c r="HDU104" s="119"/>
      <c r="HDV104" s="119"/>
      <c r="HDW104" s="119"/>
      <c r="HDX104" s="119"/>
      <c r="HDY104" s="119"/>
      <c r="HDZ104" s="119"/>
      <c r="HEA104" s="119"/>
      <c r="HEB104" s="119"/>
      <c r="HEC104" s="119"/>
      <c r="HED104" s="119"/>
      <c r="HEE104" s="119"/>
      <c r="HEF104" s="119"/>
      <c r="HEG104" s="119"/>
      <c r="HEH104" s="119"/>
      <c r="HEI104" s="119"/>
      <c r="HEJ104" s="119"/>
      <c r="HEK104" s="119"/>
      <c r="HEL104" s="119"/>
      <c r="HEM104" s="119"/>
      <c r="HEN104" s="119"/>
      <c r="HEO104" s="119"/>
      <c r="HEP104" s="119"/>
      <c r="HEQ104" s="119"/>
      <c r="HER104" s="119"/>
      <c r="HES104" s="119"/>
      <c r="HET104" s="119"/>
      <c r="HEU104" s="119"/>
      <c r="HEV104" s="119"/>
      <c r="HEW104" s="119"/>
      <c r="HEX104" s="119"/>
      <c r="HEY104" s="119"/>
      <c r="HEZ104" s="119"/>
      <c r="HFA104" s="119"/>
      <c r="HFB104" s="119"/>
      <c r="HFC104" s="119"/>
      <c r="HFD104" s="119"/>
      <c r="HFE104" s="119"/>
      <c r="HFF104" s="119"/>
      <c r="HFG104" s="119"/>
      <c r="HFH104" s="119"/>
      <c r="HFI104" s="119"/>
      <c r="HFJ104" s="119"/>
      <c r="HFK104" s="119"/>
      <c r="HFL104" s="119"/>
      <c r="HFM104" s="119"/>
      <c r="HFN104" s="119"/>
      <c r="HFO104" s="119"/>
      <c r="HFP104" s="119"/>
      <c r="HFQ104" s="119"/>
      <c r="HFR104" s="119"/>
      <c r="HFS104" s="119"/>
      <c r="HFT104" s="119"/>
      <c r="HFU104" s="119"/>
      <c r="HFV104" s="119"/>
      <c r="HFW104" s="119"/>
      <c r="HFX104" s="119"/>
      <c r="HFY104" s="119"/>
      <c r="HFZ104" s="119"/>
      <c r="HGA104" s="119"/>
      <c r="HGB104" s="119"/>
      <c r="HGC104" s="119"/>
      <c r="HGD104" s="119"/>
      <c r="HGE104" s="119"/>
      <c r="HGF104" s="119"/>
      <c r="HGG104" s="119"/>
      <c r="HGH104" s="119"/>
      <c r="HGI104" s="119"/>
      <c r="HGJ104" s="119"/>
      <c r="HGK104" s="119"/>
      <c r="HGL104" s="119"/>
      <c r="HGM104" s="119"/>
      <c r="HGN104" s="119"/>
      <c r="HGO104" s="119"/>
      <c r="HGP104" s="119"/>
      <c r="HGQ104" s="119"/>
      <c r="HGR104" s="119"/>
      <c r="HGS104" s="119"/>
      <c r="HGT104" s="119"/>
      <c r="HGU104" s="119"/>
      <c r="HGV104" s="119"/>
      <c r="HGW104" s="119"/>
      <c r="HGX104" s="119"/>
      <c r="HGY104" s="119"/>
      <c r="HGZ104" s="119"/>
      <c r="HHA104" s="119"/>
      <c r="HHB104" s="119"/>
      <c r="HHC104" s="119"/>
      <c r="HHD104" s="119"/>
      <c r="HHE104" s="119"/>
      <c r="HHF104" s="119"/>
      <c r="HHG104" s="119"/>
      <c r="HHH104" s="119"/>
      <c r="HHI104" s="119"/>
      <c r="HHJ104" s="119"/>
      <c r="HHK104" s="119"/>
      <c r="HHL104" s="119"/>
      <c r="HHM104" s="119"/>
      <c r="HHN104" s="119"/>
      <c r="HHO104" s="119"/>
      <c r="HHP104" s="119"/>
      <c r="HHQ104" s="119"/>
      <c r="HHR104" s="119"/>
      <c r="HHS104" s="119"/>
      <c r="HHT104" s="119"/>
      <c r="HHU104" s="119"/>
      <c r="HHV104" s="119"/>
      <c r="HHW104" s="119"/>
      <c r="HHX104" s="119"/>
      <c r="HHY104" s="119"/>
      <c r="HHZ104" s="119"/>
      <c r="HIA104" s="119"/>
      <c r="HIB104" s="119"/>
      <c r="HIC104" s="119"/>
      <c r="HID104" s="119"/>
      <c r="HIE104" s="119"/>
      <c r="HIF104" s="119"/>
      <c r="HIG104" s="119"/>
      <c r="HIH104" s="119"/>
      <c r="HII104" s="119"/>
      <c r="HIJ104" s="119"/>
      <c r="HIK104" s="119"/>
      <c r="HIL104" s="119"/>
      <c r="HIM104" s="119"/>
      <c r="HIN104" s="119"/>
      <c r="HIO104" s="119"/>
      <c r="HIP104" s="119"/>
      <c r="HIQ104" s="119"/>
      <c r="HIR104" s="119"/>
      <c r="HIS104" s="119"/>
      <c r="HIT104" s="119"/>
      <c r="HIU104" s="119"/>
      <c r="HIV104" s="119"/>
      <c r="HIW104" s="119"/>
      <c r="HIX104" s="119"/>
      <c r="HIY104" s="119"/>
      <c r="HIZ104" s="119"/>
      <c r="HJA104" s="119"/>
      <c r="HJB104" s="119"/>
      <c r="HJC104" s="119"/>
      <c r="HJD104" s="119"/>
      <c r="HJE104" s="119"/>
      <c r="HJF104" s="119"/>
      <c r="HJG104" s="119"/>
      <c r="HJH104" s="119"/>
      <c r="HJI104" s="119"/>
      <c r="HJJ104" s="119"/>
      <c r="HJK104" s="119"/>
      <c r="HJL104" s="119"/>
      <c r="HJM104" s="119"/>
      <c r="HJN104" s="119"/>
      <c r="HJO104" s="119"/>
      <c r="HJP104" s="119"/>
      <c r="HJQ104" s="119"/>
      <c r="HJR104" s="119"/>
      <c r="HJS104" s="119"/>
      <c r="HJT104" s="119"/>
      <c r="HJU104" s="119"/>
      <c r="HJV104" s="119"/>
      <c r="HJW104" s="119"/>
      <c r="HJX104" s="119"/>
      <c r="HJY104" s="119"/>
      <c r="HJZ104" s="119"/>
      <c r="HKA104" s="119"/>
      <c r="HKB104" s="119"/>
      <c r="HKC104" s="119"/>
      <c r="HKD104" s="119"/>
      <c r="HKE104" s="119"/>
      <c r="HKF104" s="119"/>
      <c r="HKG104" s="119"/>
      <c r="HKH104" s="119"/>
      <c r="HKI104" s="119"/>
      <c r="HKJ104" s="119"/>
      <c r="HKK104" s="119"/>
      <c r="HKL104" s="119"/>
      <c r="HKM104" s="119"/>
      <c r="HKN104" s="119"/>
      <c r="HKO104" s="119"/>
      <c r="HKP104" s="119"/>
      <c r="HKQ104" s="119"/>
      <c r="HKR104" s="119"/>
      <c r="HKS104" s="119"/>
      <c r="HKT104" s="119"/>
      <c r="HKU104" s="119"/>
      <c r="HKV104" s="119"/>
      <c r="HKW104" s="119"/>
      <c r="HKX104" s="119"/>
      <c r="HKY104" s="119"/>
      <c r="HKZ104" s="119"/>
      <c r="HLA104" s="119"/>
      <c r="HLB104" s="119"/>
      <c r="HLC104" s="119"/>
      <c r="HLD104" s="119"/>
      <c r="HLE104" s="119"/>
      <c r="HLF104" s="119"/>
      <c r="HLG104" s="119"/>
      <c r="HLH104" s="119"/>
      <c r="HLI104" s="119"/>
      <c r="HLJ104" s="119"/>
      <c r="HLK104" s="119"/>
      <c r="HLL104" s="119"/>
      <c r="HLM104" s="119"/>
      <c r="HLN104" s="119"/>
      <c r="HLO104" s="119"/>
      <c r="HLP104" s="119"/>
      <c r="HLQ104" s="119"/>
      <c r="HLR104" s="119"/>
      <c r="HLS104" s="119"/>
      <c r="HLT104" s="119"/>
      <c r="HLU104" s="119"/>
      <c r="HLV104" s="119"/>
      <c r="HLW104" s="119"/>
      <c r="HLX104" s="119"/>
      <c r="HLY104" s="119"/>
      <c r="HLZ104" s="119"/>
      <c r="HMA104" s="119"/>
      <c r="HMB104" s="119"/>
      <c r="HMC104" s="119"/>
      <c r="HMD104" s="119"/>
      <c r="HME104" s="119"/>
      <c r="HMF104" s="119"/>
      <c r="HMG104" s="119"/>
      <c r="HMH104" s="119"/>
      <c r="HMI104" s="119"/>
      <c r="HMJ104" s="119"/>
      <c r="HMK104" s="119"/>
      <c r="HML104" s="119"/>
      <c r="HMM104" s="119"/>
      <c r="HMN104" s="119"/>
      <c r="HMO104" s="119"/>
      <c r="HMP104" s="119"/>
      <c r="HMQ104" s="119"/>
      <c r="HMR104" s="119"/>
      <c r="HMS104" s="119"/>
      <c r="HMT104" s="119"/>
      <c r="HMU104" s="119"/>
      <c r="HMV104" s="119"/>
      <c r="HMW104" s="119"/>
      <c r="HMX104" s="119"/>
      <c r="HMY104" s="119"/>
      <c r="HMZ104" s="119"/>
      <c r="HNA104" s="119"/>
      <c r="HNB104" s="119"/>
      <c r="HNC104" s="119"/>
      <c r="HND104" s="119"/>
      <c r="HNE104" s="119"/>
      <c r="HNF104" s="119"/>
      <c r="HNG104" s="119"/>
      <c r="HNH104" s="119"/>
      <c r="HNI104" s="119"/>
      <c r="HNJ104" s="119"/>
      <c r="HNK104" s="119"/>
      <c r="HNL104" s="119"/>
      <c r="HNM104" s="119"/>
      <c r="HNN104" s="119"/>
      <c r="HNO104" s="119"/>
      <c r="HNP104" s="119"/>
      <c r="HNQ104" s="119"/>
      <c r="HNR104" s="119"/>
      <c r="HNS104" s="119"/>
      <c r="HNT104" s="119"/>
      <c r="HNU104" s="119"/>
      <c r="HNV104" s="119"/>
      <c r="HNW104" s="119"/>
      <c r="HNX104" s="119"/>
      <c r="HNY104" s="119"/>
      <c r="HNZ104" s="119"/>
      <c r="HOA104" s="119"/>
      <c r="HOB104" s="119"/>
      <c r="HOC104" s="119"/>
      <c r="HOD104" s="119"/>
      <c r="HOE104" s="119"/>
      <c r="HOF104" s="119"/>
      <c r="HOG104" s="119"/>
      <c r="HOH104" s="119"/>
      <c r="HOI104" s="119"/>
      <c r="HOJ104" s="119"/>
      <c r="HOK104" s="119"/>
      <c r="HOL104" s="119"/>
      <c r="HOM104" s="119"/>
      <c r="HON104" s="119"/>
      <c r="HOO104" s="119"/>
      <c r="HOP104" s="119"/>
      <c r="HOQ104" s="119"/>
      <c r="HOR104" s="119"/>
      <c r="HOS104" s="119"/>
      <c r="HOT104" s="119"/>
      <c r="HOU104" s="119"/>
      <c r="HOV104" s="119"/>
      <c r="HOW104" s="119"/>
      <c r="HOX104" s="119"/>
      <c r="HOY104" s="119"/>
      <c r="HOZ104" s="119"/>
      <c r="HPA104" s="119"/>
      <c r="HPB104" s="119"/>
      <c r="HPC104" s="119"/>
      <c r="HPD104" s="119"/>
      <c r="HPE104" s="119"/>
      <c r="HPF104" s="119"/>
      <c r="HPG104" s="119"/>
      <c r="HPH104" s="119"/>
      <c r="HPI104" s="119"/>
      <c r="HPJ104" s="119"/>
      <c r="HPK104" s="119"/>
      <c r="HPL104" s="119"/>
      <c r="HPM104" s="119"/>
      <c r="HPN104" s="119"/>
      <c r="HPO104" s="119"/>
      <c r="HPP104" s="119"/>
      <c r="HPQ104" s="119"/>
      <c r="HPR104" s="119"/>
      <c r="HPS104" s="119"/>
      <c r="HPT104" s="119"/>
      <c r="HPU104" s="119"/>
      <c r="HPV104" s="119"/>
      <c r="HPW104" s="119"/>
      <c r="HPX104" s="119"/>
      <c r="HPY104" s="119"/>
      <c r="HPZ104" s="119"/>
      <c r="HQA104" s="119"/>
      <c r="HQB104" s="119"/>
      <c r="HQC104" s="119"/>
      <c r="HQD104" s="119"/>
      <c r="HQE104" s="119"/>
      <c r="HQF104" s="119"/>
      <c r="HQG104" s="119"/>
      <c r="HQH104" s="119"/>
      <c r="HQI104" s="119"/>
      <c r="HQJ104" s="119"/>
      <c r="HQK104" s="119"/>
      <c r="HQL104" s="119"/>
      <c r="HQM104" s="119"/>
      <c r="HQN104" s="119"/>
      <c r="HQO104" s="119"/>
      <c r="HQP104" s="119"/>
      <c r="HQQ104" s="119"/>
      <c r="HQR104" s="119"/>
      <c r="HQS104" s="119"/>
      <c r="HQT104" s="119"/>
      <c r="HQU104" s="119"/>
      <c r="HQV104" s="119"/>
      <c r="HQW104" s="119"/>
      <c r="HQX104" s="119"/>
      <c r="HQY104" s="119"/>
      <c r="HQZ104" s="119"/>
      <c r="HRA104" s="119"/>
      <c r="HRB104" s="119"/>
      <c r="HRC104" s="119"/>
      <c r="HRD104" s="119"/>
      <c r="HRE104" s="119"/>
      <c r="HRF104" s="119"/>
      <c r="HRG104" s="119"/>
      <c r="HRH104" s="119"/>
      <c r="HRI104" s="119"/>
      <c r="HRJ104" s="119"/>
      <c r="HRK104" s="119"/>
      <c r="HRL104" s="119"/>
      <c r="HRM104" s="119"/>
      <c r="HRN104" s="119"/>
      <c r="HRO104" s="119"/>
      <c r="HRP104" s="119"/>
      <c r="HRQ104" s="119"/>
      <c r="HRR104" s="119"/>
      <c r="HRS104" s="119"/>
      <c r="HRT104" s="119"/>
      <c r="HRU104" s="119"/>
      <c r="HRV104" s="119"/>
      <c r="HRW104" s="119"/>
      <c r="HRX104" s="119"/>
      <c r="HRY104" s="119"/>
      <c r="HRZ104" s="119"/>
      <c r="HSA104" s="119"/>
      <c r="HSB104" s="119"/>
      <c r="HSC104" s="119"/>
      <c r="HSD104" s="119"/>
      <c r="HSE104" s="119"/>
      <c r="HSF104" s="119"/>
      <c r="HSG104" s="119"/>
      <c r="HSH104" s="119"/>
      <c r="HSI104" s="119"/>
      <c r="HSJ104" s="119"/>
      <c r="HSK104" s="119"/>
      <c r="HSL104" s="119"/>
      <c r="HSM104" s="119"/>
      <c r="HSN104" s="119"/>
      <c r="HSO104" s="119"/>
      <c r="HSP104" s="119"/>
      <c r="HSQ104" s="119"/>
      <c r="HSR104" s="119"/>
      <c r="HSS104" s="119"/>
      <c r="HST104" s="119"/>
      <c r="HSU104" s="119"/>
      <c r="HSV104" s="119"/>
      <c r="HSW104" s="119"/>
      <c r="HSX104" s="119"/>
      <c r="HSY104" s="119"/>
      <c r="HSZ104" s="119"/>
      <c r="HTA104" s="119"/>
      <c r="HTB104" s="119"/>
      <c r="HTC104" s="119"/>
      <c r="HTD104" s="119"/>
      <c r="HTE104" s="119"/>
      <c r="HTF104" s="119"/>
      <c r="HTG104" s="119"/>
      <c r="HTH104" s="119"/>
      <c r="HTI104" s="119"/>
      <c r="HTJ104" s="119"/>
      <c r="HTK104" s="119"/>
      <c r="HTL104" s="119"/>
      <c r="HTM104" s="119"/>
      <c r="HTN104" s="119"/>
      <c r="HTO104" s="119"/>
      <c r="HTP104" s="119"/>
      <c r="HTQ104" s="119"/>
      <c r="HTR104" s="119"/>
      <c r="HTS104" s="119"/>
      <c r="HTT104" s="119"/>
      <c r="HTU104" s="119"/>
      <c r="HTV104" s="119"/>
      <c r="HTW104" s="119"/>
      <c r="HTX104" s="119"/>
      <c r="HTY104" s="119"/>
      <c r="HTZ104" s="119"/>
      <c r="HUA104" s="119"/>
      <c r="HUB104" s="119"/>
      <c r="HUC104" s="119"/>
      <c r="HUD104" s="119"/>
      <c r="HUE104" s="119"/>
      <c r="HUF104" s="119"/>
      <c r="HUG104" s="119"/>
      <c r="HUH104" s="119"/>
      <c r="HUI104" s="119"/>
      <c r="HUJ104" s="119"/>
      <c r="HUK104" s="119"/>
      <c r="HUL104" s="119"/>
      <c r="HUM104" s="119"/>
      <c r="HUN104" s="119"/>
      <c r="HUO104" s="119"/>
      <c r="HUP104" s="119"/>
      <c r="HUQ104" s="119"/>
      <c r="HUR104" s="119"/>
      <c r="HUS104" s="119"/>
      <c r="HUT104" s="119"/>
      <c r="HUU104" s="119"/>
      <c r="HUV104" s="119"/>
      <c r="HUW104" s="119"/>
      <c r="HUX104" s="119"/>
      <c r="HUY104" s="119"/>
      <c r="HUZ104" s="119"/>
      <c r="HVA104" s="119"/>
      <c r="HVB104" s="119"/>
      <c r="HVC104" s="119"/>
      <c r="HVD104" s="119"/>
      <c r="HVE104" s="119"/>
      <c r="HVF104" s="119"/>
      <c r="HVG104" s="119"/>
      <c r="HVH104" s="119"/>
      <c r="HVI104" s="119"/>
      <c r="HVJ104" s="119"/>
      <c r="HVK104" s="119"/>
      <c r="HVL104" s="119"/>
      <c r="HVM104" s="119"/>
      <c r="HVN104" s="119"/>
      <c r="HVO104" s="119"/>
      <c r="HVP104" s="119"/>
      <c r="HVQ104" s="119"/>
      <c r="HVR104" s="119"/>
      <c r="HVS104" s="119"/>
      <c r="HVT104" s="119"/>
      <c r="HVU104" s="119"/>
      <c r="HVV104" s="119"/>
      <c r="HVW104" s="119"/>
      <c r="HVX104" s="119"/>
      <c r="HVY104" s="119"/>
      <c r="HVZ104" s="119"/>
      <c r="HWA104" s="119"/>
      <c r="HWB104" s="119"/>
      <c r="HWC104" s="119"/>
      <c r="HWD104" s="119"/>
      <c r="HWE104" s="119"/>
      <c r="HWF104" s="119"/>
      <c r="HWG104" s="119"/>
      <c r="HWH104" s="119"/>
      <c r="HWI104" s="119"/>
      <c r="HWJ104" s="119"/>
      <c r="HWK104" s="119"/>
      <c r="HWL104" s="119"/>
      <c r="HWM104" s="119"/>
      <c r="HWN104" s="119"/>
      <c r="HWO104" s="119"/>
      <c r="HWP104" s="119"/>
      <c r="HWQ104" s="119"/>
      <c r="HWR104" s="119"/>
      <c r="HWS104" s="119"/>
      <c r="HWT104" s="119"/>
      <c r="HWU104" s="119"/>
      <c r="HWV104" s="119"/>
      <c r="HWW104" s="119"/>
      <c r="HWX104" s="119"/>
      <c r="HWY104" s="119"/>
      <c r="HWZ104" s="119"/>
      <c r="HXA104" s="119"/>
      <c r="HXB104" s="119"/>
      <c r="HXC104" s="119"/>
      <c r="HXD104" s="119"/>
      <c r="HXE104" s="119"/>
      <c r="HXF104" s="119"/>
      <c r="HXG104" s="119"/>
      <c r="HXH104" s="119"/>
      <c r="HXI104" s="119"/>
      <c r="HXJ104" s="119"/>
      <c r="HXK104" s="119"/>
      <c r="HXL104" s="119"/>
      <c r="HXM104" s="119"/>
      <c r="HXN104" s="119"/>
      <c r="HXO104" s="119"/>
      <c r="HXP104" s="119"/>
      <c r="HXQ104" s="119"/>
      <c r="HXR104" s="119"/>
      <c r="HXS104" s="119"/>
      <c r="HXT104" s="119"/>
      <c r="HXU104" s="119"/>
      <c r="HXV104" s="119"/>
      <c r="HXW104" s="119"/>
      <c r="HXX104" s="119"/>
      <c r="HXY104" s="119"/>
      <c r="HXZ104" s="119"/>
      <c r="HYA104" s="119"/>
      <c r="HYB104" s="119"/>
      <c r="HYC104" s="119"/>
      <c r="HYD104" s="119"/>
      <c r="HYE104" s="119"/>
      <c r="HYF104" s="119"/>
      <c r="HYG104" s="119"/>
      <c r="HYH104" s="119"/>
      <c r="HYI104" s="119"/>
      <c r="HYJ104" s="119"/>
      <c r="HYK104" s="119"/>
      <c r="HYL104" s="119"/>
      <c r="HYM104" s="119"/>
      <c r="HYN104" s="119"/>
      <c r="HYO104" s="119"/>
      <c r="HYP104" s="119"/>
      <c r="HYQ104" s="119"/>
      <c r="HYR104" s="119"/>
      <c r="HYS104" s="119"/>
      <c r="HYT104" s="119"/>
      <c r="HYU104" s="119"/>
      <c r="HYV104" s="119"/>
      <c r="HYW104" s="119"/>
      <c r="HYX104" s="119"/>
      <c r="HYY104" s="119"/>
      <c r="HYZ104" s="119"/>
      <c r="HZA104" s="119"/>
      <c r="HZB104" s="119"/>
      <c r="HZC104" s="119"/>
      <c r="HZD104" s="119"/>
      <c r="HZE104" s="119"/>
      <c r="HZF104" s="119"/>
      <c r="HZG104" s="119"/>
      <c r="HZH104" s="119"/>
      <c r="HZI104" s="119"/>
      <c r="HZJ104" s="119"/>
      <c r="HZK104" s="119"/>
      <c r="HZL104" s="119"/>
      <c r="HZM104" s="119"/>
      <c r="HZN104" s="119"/>
      <c r="HZO104" s="119"/>
      <c r="HZP104" s="119"/>
      <c r="HZQ104" s="119"/>
      <c r="HZR104" s="119"/>
      <c r="HZS104" s="119"/>
      <c r="HZT104" s="119"/>
      <c r="HZU104" s="119"/>
      <c r="HZV104" s="119"/>
      <c r="HZW104" s="119"/>
      <c r="HZX104" s="119"/>
      <c r="HZY104" s="119"/>
      <c r="HZZ104" s="119"/>
      <c r="IAA104" s="119"/>
      <c r="IAB104" s="119"/>
      <c r="IAC104" s="119"/>
      <c r="IAD104" s="119"/>
      <c r="IAE104" s="119"/>
      <c r="IAF104" s="119"/>
      <c r="IAG104" s="119"/>
      <c r="IAH104" s="119"/>
      <c r="IAI104" s="119"/>
      <c r="IAJ104" s="119"/>
      <c r="IAK104" s="119"/>
      <c r="IAL104" s="119"/>
      <c r="IAM104" s="119"/>
      <c r="IAN104" s="119"/>
      <c r="IAO104" s="119"/>
      <c r="IAP104" s="119"/>
      <c r="IAQ104" s="119"/>
      <c r="IAR104" s="119"/>
      <c r="IAS104" s="119"/>
      <c r="IAT104" s="119"/>
      <c r="IAU104" s="119"/>
      <c r="IAV104" s="119"/>
      <c r="IAW104" s="119"/>
      <c r="IAX104" s="119"/>
      <c r="IAY104" s="119"/>
      <c r="IAZ104" s="119"/>
      <c r="IBA104" s="119"/>
      <c r="IBB104" s="119"/>
      <c r="IBC104" s="119"/>
      <c r="IBD104" s="119"/>
      <c r="IBE104" s="119"/>
      <c r="IBF104" s="119"/>
      <c r="IBG104" s="119"/>
      <c r="IBH104" s="119"/>
      <c r="IBI104" s="119"/>
      <c r="IBJ104" s="119"/>
      <c r="IBK104" s="119"/>
      <c r="IBL104" s="119"/>
      <c r="IBM104" s="119"/>
      <c r="IBN104" s="119"/>
      <c r="IBO104" s="119"/>
      <c r="IBP104" s="119"/>
      <c r="IBQ104" s="119"/>
      <c r="IBR104" s="119"/>
      <c r="IBS104" s="119"/>
      <c r="IBT104" s="119"/>
      <c r="IBU104" s="119"/>
      <c r="IBV104" s="119"/>
      <c r="IBW104" s="119"/>
      <c r="IBX104" s="119"/>
      <c r="IBY104" s="119"/>
      <c r="IBZ104" s="119"/>
      <c r="ICA104" s="119"/>
      <c r="ICB104" s="119"/>
      <c r="ICC104" s="119"/>
      <c r="ICD104" s="119"/>
      <c r="ICE104" s="119"/>
      <c r="ICF104" s="119"/>
      <c r="ICG104" s="119"/>
      <c r="ICH104" s="119"/>
      <c r="ICI104" s="119"/>
      <c r="ICJ104" s="119"/>
      <c r="ICK104" s="119"/>
      <c r="ICL104" s="119"/>
      <c r="ICM104" s="119"/>
      <c r="ICN104" s="119"/>
      <c r="ICO104" s="119"/>
      <c r="ICP104" s="119"/>
      <c r="ICQ104" s="119"/>
      <c r="ICR104" s="119"/>
      <c r="ICS104" s="119"/>
      <c r="ICT104" s="119"/>
      <c r="ICU104" s="119"/>
      <c r="ICV104" s="119"/>
      <c r="ICW104" s="119"/>
      <c r="ICX104" s="119"/>
      <c r="ICY104" s="119"/>
      <c r="ICZ104" s="119"/>
      <c r="IDA104" s="119"/>
      <c r="IDB104" s="119"/>
      <c r="IDC104" s="119"/>
      <c r="IDD104" s="119"/>
      <c r="IDE104" s="119"/>
      <c r="IDF104" s="119"/>
      <c r="IDG104" s="119"/>
      <c r="IDH104" s="119"/>
      <c r="IDI104" s="119"/>
      <c r="IDJ104" s="119"/>
      <c r="IDK104" s="119"/>
      <c r="IDL104" s="119"/>
      <c r="IDM104" s="119"/>
      <c r="IDN104" s="119"/>
      <c r="IDO104" s="119"/>
      <c r="IDP104" s="119"/>
      <c r="IDQ104" s="119"/>
      <c r="IDR104" s="119"/>
      <c r="IDS104" s="119"/>
      <c r="IDT104" s="119"/>
      <c r="IDU104" s="119"/>
      <c r="IDV104" s="119"/>
      <c r="IDW104" s="119"/>
      <c r="IDX104" s="119"/>
      <c r="IDY104" s="119"/>
      <c r="IDZ104" s="119"/>
      <c r="IEA104" s="119"/>
      <c r="IEB104" s="119"/>
      <c r="IEC104" s="119"/>
      <c r="IED104" s="119"/>
      <c r="IEE104" s="119"/>
      <c r="IEF104" s="119"/>
      <c r="IEG104" s="119"/>
      <c r="IEH104" s="119"/>
      <c r="IEI104" s="119"/>
      <c r="IEJ104" s="119"/>
      <c r="IEK104" s="119"/>
      <c r="IEL104" s="119"/>
      <c r="IEM104" s="119"/>
      <c r="IEN104" s="119"/>
      <c r="IEO104" s="119"/>
      <c r="IEP104" s="119"/>
      <c r="IEQ104" s="119"/>
      <c r="IER104" s="119"/>
      <c r="IES104" s="119"/>
      <c r="IET104" s="119"/>
      <c r="IEU104" s="119"/>
      <c r="IEV104" s="119"/>
      <c r="IEW104" s="119"/>
      <c r="IEX104" s="119"/>
      <c r="IEY104" s="119"/>
      <c r="IEZ104" s="119"/>
      <c r="IFA104" s="119"/>
      <c r="IFB104" s="119"/>
      <c r="IFC104" s="119"/>
      <c r="IFD104" s="119"/>
      <c r="IFE104" s="119"/>
      <c r="IFF104" s="119"/>
      <c r="IFG104" s="119"/>
      <c r="IFH104" s="119"/>
      <c r="IFI104" s="119"/>
      <c r="IFJ104" s="119"/>
      <c r="IFK104" s="119"/>
      <c r="IFL104" s="119"/>
      <c r="IFM104" s="119"/>
      <c r="IFN104" s="119"/>
      <c r="IFO104" s="119"/>
      <c r="IFP104" s="119"/>
      <c r="IFQ104" s="119"/>
      <c r="IFR104" s="119"/>
      <c r="IFS104" s="119"/>
      <c r="IFT104" s="119"/>
      <c r="IFU104" s="119"/>
      <c r="IFV104" s="119"/>
      <c r="IFW104" s="119"/>
      <c r="IFX104" s="119"/>
      <c r="IFY104" s="119"/>
      <c r="IFZ104" s="119"/>
      <c r="IGA104" s="119"/>
      <c r="IGB104" s="119"/>
      <c r="IGC104" s="119"/>
      <c r="IGD104" s="119"/>
      <c r="IGE104" s="119"/>
      <c r="IGF104" s="119"/>
      <c r="IGG104" s="119"/>
      <c r="IGH104" s="119"/>
      <c r="IGI104" s="119"/>
      <c r="IGJ104" s="119"/>
      <c r="IGK104" s="119"/>
      <c r="IGL104" s="119"/>
      <c r="IGM104" s="119"/>
      <c r="IGN104" s="119"/>
      <c r="IGO104" s="119"/>
      <c r="IGP104" s="119"/>
      <c r="IGQ104" s="119"/>
      <c r="IGR104" s="119"/>
      <c r="IGS104" s="119"/>
      <c r="IGT104" s="119"/>
      <c r="IGU104" s="119"/>
      <c r="IGV104" s="119"/>
      <c r="IGW104" s="119"/>
      <c r="IGX104" s="119"/>
      <c r="IGY104" s="119"/>
      <c r="IGZ104" s="119"/>
      <c r="IHA104" s="119"/>
      <c r="IHB104" s="119"/>
      <c r="IHC104" s="119"/>
      <c r="IHD104" s="119"/>
      <c r="IHE104" s="119"/>
      <c r="IHF104" s="119"/>
      <c r="IHG104" s="119"/>
      <c r="IHH104" s="119"/>
      <c r="IHI104" s="119"/>
      <c r="IHJ104" s="119"/>
      <c r="IHK104" s="119"/>
      <c r="IHL104" s="119"/>
      <c r="IHM104" s="119"/>
      <c r="IHN104" s="119"/>
      <c r="IHO104" s="119"/>
      <c r="IHP104" s="119"/>
      <c r="IHQ104" s="119"/>
      <c r="IHR104" s="119"/>
      <c r="IHS104" s="119"/>
      <c r="IHT104" s="119"/>
      <c r="IHU104" s="119"/>
      <c r="IHV104" s="119"/>
      <c r="IHW104" s="119"/>
      <c r="IHX104" s="119"/>
      <c r="IHY104" s="119"/>
      <c r="IHZ104" s="119"/>
      <c r="IIA104" s="119"/>
      <c r="IIB104" s="119"/>
      <c r="IIC104" s="119"/>
      <c r="IID104" s="119"/>
      <c r="IIE104" s="119"/>
      <c r="IIF104" s="119"/>
      <c r="IIG104" s="119"/>
      <c r="IIH104" s="119"/>
      <c r="III104" s="119"/>
      <c r="IIJ104" s="119"/>
      <c r="IIK104" s="119"/>
      <c r="IIL104" s="119"/>
      <c r="IIM104" s="119"/>
      <c r="IIN104" s="119"/>
      <c r="IIO104" s="119"/>
      <c r="IIP104" s="119"/>
      <c r="IIQ104" s="119"/>
      <c r="IIR104" s="119"/>
      <c r="IIS104" s="119"/>
      <c r="IIT104" s="119"/>
      <c r="IIU104" s="119"/>
      <c r="IIV104" s="119"/>
      <c r="IIW104" s="119"/>
      <c r="IIX104" s="119"/>
      <c r="IIY104" s="119"/>
      <c r="IIZ104" s="119"/>
      <c r="IJA104" s="119"/>
      <c r="IJB104" s="119"/>
      <c r="IJC104" s="119"/>
      <c r="IJD104" s="119"/>
      <c r="IJE104" s="119"/>
      <c r="IJF104" s="119"/>
      <c r="IJG104" s="119"/>
      <c r="IJH104" s="119"/>
      <c r="IJI104" s="119"/>
      <c r="IJJ104" s="119"/>
      <c r="IJK104" s="119"/>
      <c r="IJL104" s="119"/>
      <c r="IJM104" s="119"/>
      <c r="IJN104" s="119"/>
      <c r="IJO104" s="119"/>
      <c r="IJP104" s="119"/>
      <c r="IJQ104" s="119"/>
      <c r="IJR104" s="119"/>
      <c r="IJS104" s="119"/>
      <c r="IJT104" s="119"/>
      <c r="IJU104" s="119"/>
      <c r="IJV104" s="119"/>
      <c r="IJW104" s="119"/>
      <c r="IJX104" s="119"/>
      <c r="IJY104" s="119"/>
      <c r="IJZ104" s="119"/>
      <c r="IKA104" s="119"/>
      <c r="IKB104" s="119"/>
      <c r="IKC104" s="119"/>
      <c r="IKD104" s="119"/>
      <c r="IKE104" s="119"/>
      <c r="IKF104" s="119"/>
      <c r="IKG104" s="119"/>
      <c r="IKH104" s="119"/>
      <c r="IKI104" s="119"/>
      <c r="IKJ104" s="119"/>
      <c r="IKK104" s="119"/>
      <c r="IKL104" s="119"/>
      <c r="IKM104" s="119"/>
      <c r="IKN104" s="119"/>
      <c r="IKO104" s="119"/>
      <c r="IKP104" s="119"/>
      <c r="IKQ104" s="119"/>
      <c r="IKR104" s="119"/>
      <c r="IKS104" s="119"/>
      <c r="IKT104" s="119"/>
      <c r="IKU104" s="119"/>
      <c r="IKV104" s="119"/>
      <c r="IKW104" s="119"/>
      <c r="IKX104" s="119"/>
      <c r="IKY104" s="119"/>
      <c r="IKZ104" s="119"/>
      <c r="ILA104" s="119"/>
      <c r="ILB104" s="119"/>
      <c r="ILC104" s="119"/>
      <c r="ILD104" s="119"/>
      <c r="ILE104" s="119"/>
      <c r="ILF104" s="119"/>
      <c r="ILG104" s="119"/>
      <c r="ILH104" s="119"/>
      <c r="ILI104" s="119"/>
      <c r="ILJ104" s="119"/>
      <c r="ILK104" s="119"/>
      <c r="ILL104" s="119"/>
      <c r="ILM104" s="119"/>
      <c r="ILN104" s="119"/>
      <c r="ILO104" s="119"/>
      <c r="ILP104" s="119"/>
      <c r="ILQ104" s="119"/>
      <c r="ILR104" s="119"/>
      <c r="ILS104" s="119"/>
      <c r="ILT104" s="119"/>
      <c r="ILU104" s="119"/>
      <c r="ILV104" s="119"/>
      <c r="ILW104" s="119"/>
      <c r="ILX104" s="119"/>
      <c r="ILY104" s="119"/>
      <c r="ILZ104" s="119"/>
      <c r="IMA104" s="119"/>
      <c r="IMB104" s="119"/>
      <c r="IMC104" s="119"/>
      <c r="IMD104" s="119"/>
      <c r="IME104" s="119"/>
      <c r="IMF104" s="119"/>
      <c r="IMG104" s="119"/>
      <c r="IMH104" s="119"/>
      <c r="IMI104" s="119"/>
      <c r="IMJ104" s="119"/>
      <c r="IMK104" s="119"/>
      <c r="IML104" s="119"/>
      <c r="IMM104" s="119"/>
      <c r="IMN104" s="119"/>
      <c r="IMO104" s="119"/>
      <c r="IMP104" s="119"/>
      <c r="IMQ104" s="119"/>
      <c r="IMR104" s="119"/>
      <c r="IMS104" s="119"/>
      <c r="IMT104" s="119"/>
      <c r="IMU104" s="119"/>
      <c r="IMV104" s="119"/>
      <c r="IMW104" s="119"/>
      <c r="IMX104" s="119"/>
      <c r="IMY104" s="119"/>
      <c r="IMZ104" s="119"/>
      <c r="INA104" s="119"/>
      <c r="INB104" s="119"/>
      <c r="INC104" s="119"/>
      <c r="IND104" s="119"/>
      <c r="INE104" s="119"/>
      <c r="INF104" s="119"/>
      <c r="ING104" s="119"/>
      <c r="INH104" s="119"/>
      <c r="INI104" s="119"/>
      <c r="INJ104" s="119"/>
      <c r="INK104" s="119"/>
      <c r="INL104" s="119"/>
      <c r="INM104" s="119"/>
      <c r="INN104" s="119"/>
      <c r="INO104" s="119"/>
      <c r="INP104" s="119"/>
      <c r="INQ104" s="119"/>
      <c r="INR104" s="119"/>
      <c r="INS104" s="119"/>
      <c r="INT104" s="119"/>
      <c r="INU104" s="119"/>
      <c r="INV104" s="119"/>
      <c r="INW104" s="119"/>
      <c r="INX104" s="119"/>
      <c r="INY104" s="119"/>
      <c r="INZ104" s="119"/>
      <c r="IOA104" s="119"/>
      <c r="IOB104" s="119"/>
      <c r="IOC104" s="119"/>
      <c r="IOD104" s="119"/>
      <c r="IOE104" s="119"/>
      <c r="IOF104" s="119"/>
      <c r="IOG104" s="119"/>
      <c r="IOH104" s="119"/>
      <c r="IOI104" s="119"/>
      <c r="IOJ104" s="119"/>
      <c r="IOK104" s="119"/>
      <c r="IOL104" s="119"/>
      <c r="IOM104" s="119"/>
      <c r="ION104" s="119"/>
      <c r="IOO104" s="119"/>
      <c r="IOP104" s="119"/>
      <c r="IOQ104" s="119"/>
      <c r="IOR104" s="119"/>
      <c r="IOS104" s="119"/>
      <c r="IOT104" s="119"/>
      <c r="IOU104" s="119"/>
      <c r="IOV104" s="119"/>
      <c r="IOW104" s="119"/>
      <c r="IOX104" s="119"/>
      <c r="IOY104" s="119"/>
      <c r="IOZ104" s="119"/>
      <c r="IPA104" s="119"/>
      <c r="IPB104" s="119"/>
      <c r="IPC104" s="119"/>
      <c r="IPD104" s="119"/>
      <c r="IPE104" s="119"/>
      <c r="IPF104" s="119"/>
      <c r="IPG104" s="119"/>
      <c r="IPH104" s="119"/>
      <c r="IPI104" s="119"/>
      <c r="IPJ104" s="119"/>
      <c r="IPK104" s="119"/>
      <c r="IPL104" s="119"/>
      <c r="IPM104" s="119"/>
      <c r="IPN104" s="119"/>
      <c r="IPO104" s="119"/>
      <c r="IPP104" s="119"/>
      <c r="IPQ104" s="119"/>
      <c r="IPR104" s="119"/>
      <c r="IPS104" s="119"/>
      <c r="IPT104" s="119"/>
      <c r="IPU104" s="119"/>
      <c r="IPV104" s="119"/>
      <c r="IPW104" s="119"/>
      <c r="IPX104" s="119"/>
      <c r="IPY104" s="119"/>
      <c r="IPZ104" s="119"/>
      <c r="IQA104" s="119"/>
      <c r="IQB104" s="119"/>
      <c r="IQC104" s="119"/>
      <c r="IQD104" s="119"/>
      <c r="IQE104" s="119"/>
      <c r="IQF104" s="119"/>
      <c r="IQG104" s="119"/>
      <c r="IQH104" s="119"/>
      <c r="IQI104" s="119"/>
      <c r="IQJ104" s="119"/>
      <c r="IQK104" s="119"/>
      <c r="IQL104" s="119"/>
      <c r="IQM104" s="119"/>
      <c r="IQN104" s="119"/>
      <c r="IQO104" s="119"/>
      <c r="IQP104" s="119"/>
      <c r="IQQ104" s="119"/>
      <c r="IQR104" s="119"/>
      <c r="IQS104" s="119"/>
      <c r="IQT104" s="119"/>
      <c r="IQU104" s="119"/>
      <c r="IQV104" s="119"/>
      <c r="IQW104" s="119"/>
      <c r="IQX104" s="119"/>
      <c r="IQY104" s="119"/>
      <c r="IQZ104" s="119"/>
      <c r="IRA104" s="119"/>
      <c r="IRB104" s="119"/>
      <c r="IRC104" s="119"/>
      <c r="IRD104" s="119"/>
      <c r="IRE104" s="119"/>
      <c r="IRF104" s="119"/>
      <c r="IRG104" s="119"/>
      <c r="IRH104" s="119"/>
      <c r="IRI104" s="119"/>
      <c r="IRJ104" s="119"/>
      <c r="IRK104" s="119"/>
      <c r="IRL104" s="119"/>
      <c r="IRM104" s="119"/>
      <c r="IRN104" s="119"/>
      <c r="IRO104" s="119"/>
      <c r="IRP104" s="119"/>
      <c r="IRQ104" s="119"/>
      <c r="IRR104" s="119"/>
      <c r="IRS104" s="119"/>
      <c r="IRT104" s="119"/>
      <c r="IRU104" s="119"/>
      <c r="IRV104" s="119"/>
      <c r="IRW104" s="119"/>
      <c r="IRX104" s="119"/>
      <c r="IRY104" s="119"/>
      <c r="IRZ104" s="119"/>
      <c r="ISA104" s="119"/>
      <c r="ISB104" s="119"/>
      <c r="ISC104" s="119"/>
      <c r="ISD104" s="119"/>
      <c r="ISE104" s="119"/>
      <c r="ISF104" s="119"/>
      <c r="ISG104" s="119"/>
      <c r="ISH104" s="119"/>
      <c r="ISI104" s="119"/>
      <c r="ISJ104" s="119"/>
      <c r="ISK104" s="119"/>
      <c r="ISL104" s="119"/>
      <c r="ISM104" s="119"/>
      <c r="ISN104" s="119"/>
      <c r="ISO104" s="119"/>
      <c r="ISP104" s="119"/>
      <c r="ISQ104" s="119"/>
      <c r="ISR104" s="119"/>
      <c r="ISS104" s="119"/>
      <c r="IST104" s="119"/>
      <c r="ISU104" s="119"/>
      <c r="ISV104" s="119"/>
      <c r="ISW104" s="119"/>
      <c r="ISX104" s="119"/>
      <c r="ISY104" s="119"/>
      <c r="ISZ104" s="119"/>
      <c r="ITA104" s="119"/>
      <c r="ITB104" s="119"/>
      <c r="ITC104" s="119"/>
      <c r="ITD104" s="119"/>
      <c r="ITE104" s="119"/>
      <c r="ITF104" s="119"/>
      <c r="ITG104" s="119"/>
      <c r="ITH104" s="119"/>
      <c r="ITI104" s="119"/>
      <c r="ITJ104" s="119"/>
      <c r="ITK104" s="119"/>
      <c r="ITL104" s="119"/>
      <c r="ITM104" s="119"/>
      <c r="ITN104" s="119"/>
      <c r="ITO104" s="119"/>
      <c r="ITP104" s="119"/>
      <c r="ITQ104" s="119"/>
      <c r="ITR104" s="119"/>
      <c r="ITS104" s="119"/>
      <c r="ITT104" s="119"/>
      <c r="ITU104" s="119"/>
      <c r="ITV104" s="119"/>
      <c r="ITW104" s="119"/>
      <c r="ITX104" s="119"/>
      <c r="ITY104" s="119"/>
      <c r="ITZ104" s="119"/>
      <c r="IUA104" s="119"/>
      <c r="IUB104" s="119"/>
      <c r="IUC104" s="119"/>
      <c r="IUD104" s="119"/>
      <c r="IUE104" s="119"/>
      <c r="IUF104" s="119"/>
      <c r="IUG104" s="119"/>
      <c r="IUH104" s="119"/>
      <c r="IUI104" s="119"/>
      <c r="IUJ104" s="119"/>
      <c r="IUK104" s="119"/>
      <c r="IUL104" s="119"/>
      <c r="IUM104" s="119"/>
      <c r="IUN104" s="119"/>
      <c r="IUO104" s="119"/>
      <c r="IUP104" s="119"/>
      <c r="IUQ104" s="119"/>
      <c r="IUR104" s="119"/>
      <c r="IUS104" s="119"/>
      <c r="IUT104" s="119"/>
      <c r="IUU104" s="119"/>
      <c r="IUV104" s="119"/>
      <c r="IUW104" s="119"/>
      <c r="IUX104" s="119"/>
      <c r="IUY104" s="119"/>
      <c r="IUZ104" s="119"/>
      <c r="IVA104" s="119"/>
      <c r="IVB104" s="119"/>
      <c r="IVC104" s="119"/>
      <c r="IVD104" s="119"/>
      <c r="IVE104" s="119"/>
      <c r="IVF104" s="119"/>
      <c r="IVG104" s="119"/>
      <c r="IVH104" s="119"/>
      <c r="IVI104" s="119"/>
      <c r="IVJ104" s="119"/>
      <c r="IVK104" s="119"/>
      <c r="IVL104" s="119"/>
      <c r="IVM104" s="119"/>
      <c r="IVN104" s="119"/>
      <c r="IVO104" s="119"/>
      <c r="IVP104" s="119"/>
      <c r="IVQ104" s="119"/>
      <c r="IVR104" s="119"/>
      <c r="IVS104" s="119"/>
      <c r="IVT104" s="119"/>
      <c r="IVU104" s="119"/>
      <c r="IVV104" s="119"/>
      <c r="IVW104" s="119"/>
      <c r="IVX104" s="119"/>
      <c r="IVY104" s="119"/>
      <c r="IVZ104" s="119"/>
      <c r="IWA104" s="119"/>
      <c r="IWB104" s="119"/>
      <c r="IWC104" s="119"/>
      <c r="IWD104" s="119"/>
      <c r="IWE104" s="119"/>
      <c r="IWF104" s="119"/>
      <c r="IWG104" s="119"/>
      <c r="IWH104" s="119"/>
      <c r="IWI104" s="119"/>
      <c r="IWJ104" s="119"/>
      <c r="IWK104" s="119"/>
      <c r="IWL104" s="119"/>
      <c r="IWM104" s="119"/>
      <c r="IWN104" s="119"/>
      <c r="IWO104" s="119"/>
      <c r="IWP104" s="119"/>
      <c r="IWQ104" s="119"/>
      <c r="IWR104" s="119"/>
      <c r="IWS104" s="119"/>
      <c r="IWT104" s="119"/>
      <c r="IWU104" s="119"/>
      <c r="IWV104" s="119"/>
      <c r="IWW104" s="119"/>
      <c r="IWX104" s="119"/>
      <c r="IWY104" s="119"/>
      <c r="IWZ104" s="119"/>
      <c r="IXA104" s="119"/>
      <c r="IXB104" s="119"/>
      <c r="IXC104" s="119"/>
      <c r="IXD104" s="119"/>
      <c r="IXE104" s="119"/>
      <c r="IXF104" s="119"/>
      <c r="IXG104" s="119"/>
      <c r="IXH104" s="119"/>
      <c r="IXI104" s="119"/>
      <c r="IXJ104" s="119"/>
      <c r="IXK104" s="119"/>
      <c r="IXL104" s="119"/>
      <c r="IXM104" s="119"/>
      <c r="IXN104" s="119"/>
      <c r="IXO104" s="119"/>
      <c r="IXP104" s="119"/>
      <c r="IXQ104" s="119"/>
      <c r="IXR104" s="119"/>
      <c r="IXS104" s="119"/>
      <c r="IXT104" s="119"/>
      <c r="IXU104" s="119"/>
      <c r="IXV104" s="119"/>
      <c r="IXW104" s="119"/>
      <c r="IXX104" s="119"/>
      <c r="IXY104" s="119"/>
      <c r="IXZ104" s="119"/>
      <c r="IYA104" s="119"/>
      <c r="IYB104" s="119"/>
      <c r="IYC104" s="119"/>
      <c r="IYD104" s="119"/>
      <c r="IYE104" s="119"/>
      <c r="IYF104" s="119"/>
      <c r="IYG104" s="119"/>
      <c r="IYH104" s="119"/>
      <c r="IYI104" s="119"/>
      <c r="IYJ104" s="119"/>
      <c r="IYK104" s="119"/>
      <c r="IYL104" s="119"/>
      <c r="IYM104" s="119"/>
      <c r="IYN104" s="119"/>
      <c r="IYO104" s="119"/>
      <c r="IYP104" s="119"/>
      <c r="IYQ104" s="119"/>
      <c r="IYR104" s="119"/>
      <c r="IYS104" s="119"/>
      <c r="IYT104" s="119"/>
      <c r="IYU104" s="119"/>
      <c r="IYV104" s="119"/>
      <c r="IYW104" s="119"/>
      <c r="IYX104" s="119"/>
      <c r="IYY104" s="119"/>
      <c r="IYZ104" s="119"/>
      <c r="IZA104" s="119"/>
      <c r="IZB104" s="119"/>
      <c r="IZC104" s="119"/>
      <c r="IZD104" s="119"/>
      <c r="IZE104" s="119"/>
      <c r="IZF104" s="119"/>
      <c r="IZG104" s="119"/>
      <c r="IZH104" s="119"/>
      <c r="IZI104" s="119"/>
      <c r="IZJ104" s="119"/>
      <c r="IZK104" s="119"/>
      <c r="IZL104" s="119"/>
      <c r="IZM104" s="119"/>
      <c r="IZN104" s="119"/>
      <c r="IZO104" s="119"/>
      <c r="IZP104" s="119"/>
      <c r="IZQ104" s="119"/>
      <c r="IZR104" s="119"/>
      <c r="IZS104" s="119"/>
      <c r="IZT104" s="119"/>
      <c r="IZU104" s="119"/>
      <c r="IZV104" s="119"/>
      <c r="IZW104" s="119"/>
      <c r="IZX104" s="119"/>
      <c r="IZY104" s="119"/>
      <c r="IZZ104" s="119"/>
      <c r="JAA104" s="119"/>
      <c r="JAB104" s="119"/>
      <c r="JAC104" s="119"/>
      <c r="JAD104" s="119"/>
      <c r="JAE104" s="119"/>
      <c r="JAF104" s="119"/>
      <c r="JAG104" s="119"/>
      <c r="JAH104" s="119"/>
      <c r="JAI104" s="119"/>
      <c r="JAJ104" s="119"/>
      <c r="JAK104" s="119"/>
      <c r="JAL104" s="119"/>
      <c r="JAM104" s="119"/>
      <c r="JAN104" s="119"/>
      <c r="JAO104" s="119"/>
      <c r="JAP104" s="119"/>
      <c r="JAQ104" s="119"/>
      <c r="JAR104" s="119"/>
      <c r="JAS104" s="119"/>
      <c r="JAT104" s="119"/>
      <c r="JAU104" s="119"/>
      <c r="JAV104" s="119"/>
      <c r="JAW104" s="119"/>
      <c r="JAX104" s="119"/>
      <c r="JAY104" s="119"/>
      <c r="JAZ104" s="119"/>
      <c r="JBA104" s="119"/>
      <c r="JBB104" s="119"/>
      <c r="JBC104" s="119"/>
      <c r="JBD104" s="119"/>
      <c r="JBE104" s="119"/>
      <c r="JBF104" s="119"/>
      <c r="JBG104" s="119"/>
      <c r="JBH104" s="119"/>
      <c r="JBI104" s="119"/>
      <c r="JBJ104" s="119"/>
      <c r="JBK104" s="119"/>
      <c r="JBL104" s="119"/>
      <c r="JBM104" s="119"/>
      <c r="JBN104" s="119"/>
      <c r="JBO104" s="119"/>
      <c r="JBP104" s="119"/>
      <c r="JBQ104" s="119"/>
      <c r="JBR104" s="119"/>
      <c r="JBS104" s="119"/>
      <c r="JBT104" s="119"/>
      <c r="JBU104" s="119"/>
      <c r="JBV104" s="119"/>
      <c r="JBW104" s="119"/>
      <c r="JBX104" s="119"/>
      <c r="JBY104" s="119"/>
      <c r="JBZ104" s="119"/>
      <c r="JCA104" s="119"/>
      <c r="JCB104" s="119"/>
      <c r="JCC104" s="119"/>
      <c r="JCD104" s="119"/>
      <c r="JCE104" s="119"/>
      <c r="JCF104" s="119"/>
      <c r="JCG104" s="119"/>
      <c r="JCH104" s="119"/>
      <c r="JCI104" s="119"/>
      <c r="JCJ104" s="119"/>
      <c r="JCK104" s="119"/>
      <c r="JCL104" s="119"/>
      <c r="JCM104" s="119"/>
      <c r="JCN104" s="119"/>
      <c r="JCO104" s="119"/>
      <c r="JCP104" s="119"/>
      <c r="JCQ104" s="119"/>
      <c r="JCR104" s="119"/>
      <c r="JCS104" s="119"/>
      <c r="JCT104" s="119"/>
      <c r="JCU104" s="119"/>
      <c r="JCV104" s="119"/>
      <c r="JCW104" s="119"/>
      <c r="JCX104" s="119"/>
      <c r="JCY104" s="119"/>
      <c r="JCZ104" s="119"/>
      <c r="JDA104" s="119"/>
      <c r="JDB104" s="119"/>
      <c r="JDC104" s="119"/>
      <c r="JDD104" s="119"/>
      <c r="JDE104" s="119"/>
      <c r="JDF104" s="119"/>
      <c r="JDG104" s="119"/>
      <c r="JDH104" s="119"/>
      <c r="JDI104" s="119"/>
      <c r="JDJ104" s="119"/>
      <c r="JDK104" s="119"/>
      <c r="JDL104" s="119"/>
      <c r="JDM104" s="119"/>
      <c r="JDN104" s="119"/>
      <c r="JDO104" s="119"/>
      <c r="JDP104" s="119"/>
      <c r="JDQ104" s="119"/>
      <c r="JDR104" s="119"/>
      <c r="JDS104" s="119"/>
      <c r="JDT104" s="119"/>
      <c r="JDU104" s="119"/>
      <c r="JDV104" s="119"/>
      <c r="JDW104" s="119"/>
      <c r="JDX104" s="119"/>
      <c r="JDY104" s="119"/>
      <c r="JDZ104" s="119"/>
      <c r="JEA104" s="119"/>
      <c r="JEB104" s="119"/>
      <c r="JEC104" s="119"/>
      <c r="JED104" s="119"/>
      <c r="JEE104" s="119"/>
      <c r="JEF104" s="119"/>
      <c r="JEG104" s="119"/>
      <c r="JEH104" s="119"/>
      <c r="JEI104" s="119"/>
      <c r="JEJ104" s="119"/>
      <c r="JEK104" s="119"/>
      <c r="JEL104" s="119"/>
      <c r="JEM104" s="119"/>
      <c r="JEN104" s="119"/>
      <c r="JEO104" s="119"/>
      <c r="JEP104" s="119"/>
      <c r="JEQ104" s="119"/>
      <c r="JER104" s="119"/>
      <c r="JES104" s="119"/>
      <c r="JET104" s="119"/>
      <c r="JEU104" s="119"/>
      <c r="JEV104" s="119"/>
      <c r="JEW104" s="119"/>
      <c r="JEX104" s="119"/>
      <c r="JEY104" s="119"/>
      <c r="JEZ104" s="119"/>
      <c r="JFA104" s="119"/>
      <c r="JFB104" s="119"/>
      <c r="JFC104" s="119"/>
      <c r="JFD104" s="119"/>
      <c r="JFE104" s="119"/>
      <c r="JFF104" s="119"/>
      <c r="JFG104" s="119"/>
      <c r="JFH104" s="119"/>
      <c r="JFI104" s="119"/>
      <c r="JFJ104" s="119"/>
      <c r="JFK104" s="119"/>
      <c r="JFL104" s="119"/>
      <c r="JFM104" s="119"/>
      <c r="JFN104" s="119"/>
      <c r="JFO104" s="119"/>
      <c r="JFP104" s="119"/>
      <c r="JFQ104" s="119"/>
      <c r="JFR104" s="119"/>
      <c r="JFS104" s="119"/>
      <c r="JFT104" s="119"/>
      <c r="JFU104" s="119"/>
      <c r="JFV104" s="119"/>
      <c r="JFW104" s="119"/>
      <c r="JFX104" s="119"/>
      <c r="JFY104" s="119"/>
      <c r="JFZ104" s="119"/>
      <c r="JGA104" s="119"/>
      <c r="JGB104" s="119"/>
      <c r="JGC104" s="119"/>
      <c r="JGD104" s="119"/>
      <c r="JGE104" s="119"/>
      <c r="JGF104" s="119"/>
      <c r="JGG104" s="119"/>
      <c r="JGH104" s="119"/>
      <c r="JGI104" s="119"/>
      <c r="JGJ104" s="119"/>
      <c r="JGK104" s="119"/>
      <c r="JGL104" s="119"/>
      <c r="JGM104" s="119"/>
      <c r="JGN104" s="119"/>
      <c r="JGO104" s="119"/>
      <c r="JGP104" s="119"/>
      <c r="JGQ104" s="119"/>
      <c r="JGR104" s="119"/>
      <c r="JGS104" s="119"/>
      <c r="JGT104" s="119"/>
      <c r="JGU104" s="119"/>
      <c r="JGV104" s="119"/>
      <c r="JGW104" s="119"/>
      <c r="JGX104" s="119"/>
      <c r="JGY104" s="119"/>
      <c r="JGZ104" s="119"/>
      <c r="JHA104" s="119"/>
      <c r="JHB104" s="119"/>
      <c r="JHC104" s="119"/>
      <c r="JHD104" s="119"/>
      <c r="JHE104" s="119"/>
      <c r="JHF104" s="119"/>
      <c r="JHG104" s="119"/>
      <c r="JHH104" s="119"/>
      <c r="JHI104" s="119"/>
      <c r="JHJ104" s="119"/>
      <c r="JHK104" s="119"/>
      <c r="JHL104" s="119"/>
      <c r="JHM104" s="119"/>
      <c r="JHN104" s="119"/>
      <c r="JHO104" s="119"/>
      <c r="JHP104" s="119"/>
      <c r="JHQ104" s="119"/>
      <c r="JHR104" s="119"/>
      <c r="JHS104" s="119"/>
      <c r="JHT104" s="119"/>
      <c r="JHU104" s="119"/>
      <c r="JHV104" s="119"/>
      <c r="JHW104" s="119"/>
      <c r="JHX104" s="119"/>
      <c r="JHY104" s="119"/>
      <c r="JHZ104" s="119"/>
      <c r="JIA104" s="119"/>
      <c r="JIB104" s="119"/>
      <c r="JIC104" s="119"/>
      <c r="JID104" s="119"/>
      <c r="JIE104" s="119"/>
      <c r="JIF104" s="119"/>
      <c r="JIG104" s="119"/>
      <c r="JIH104" s="119"/>
      <c r="JII104" s="119"/>
      <c r="JIJ104" s="119"/>
      <c r="JIK104" s="119"/>
      <c r="JIL104" s="119"/>
      <c r="JIM104" s="119"/>
      <c r="JIN104" s="119"/>
      <c r="JIO104" s="119"/>
      <c r="JIP104" s="119"/>
      <c r="JIQ104" s="119"/>
      <c r="JIR104" s="119"/>
      <c r="JIS104" s="119"/>
      <c r="JIT104" s="119"/>
      <c r="JIU104" s="119"/>
      <c r="JIV104" s="119"/>
      <c r="JIW104" s="119"/>
      <c r="JIX104" s="119"/>
      <c r="JIY104" s="119"/>
      <c r="JIZ104" s="119"/>
      <c r="JJA104" s="119"/>
      <c r="JJB104" s="119"/>
      <c r="JJC104" s="119"/>
      <c r="JJD104" s="119"/>
      <c r="JJE104" s="119"/>
      <c r="JJF104" s="119"/>
      <c r="JJG104" s="119"/>
      <c r="JJH104" s="119"/>
      <c r="JJI104" s="119"/>
      <c r="JJJ104" s="119"/>
      <c r="JJK104" s="119"/>
      <c r="JJL104" s="119"/>
      <c r="JJM104" s="119"/>
      <c r="JJN104" s="119"/>
      <c r="JJO104" s="119"/>
      <c r="JJP104" s="119"/>
      <c r="JJQ104" s="119"/>
      <c r="JJR104" s="119"/>
      <c r="JJS104" s="119"/>
      <c r="JJT104" s="119"/>
      <c r="JJU104" s="119"/>
      <c r="JJV104" s="119"/>
      <c r="JJW104" s="119"/>
      <c r="JJX104" s="119"/>
      <c r="JJY104" s="119"/>
      <c r="JJZ104" s="119"/>
      <c r="JKA104" s="119"/>
      <c r="JKB104" s="119"/>
      <c r="JKC104" s="119"/>
      <c r="JKD104" s="119"/>
      <c r="JKE104" s="119"/>
      <c r="JKF104" s="119"/>
      <c r="JKG104" s="119"/>
      <c r="JKH104" s="119"/>
      <c r="JKI104" s="119"/>
      <c r="JKJ104" s="119"/>
      <c r="JKK104" s="119"/>
      <c r="JKL104" s="119"/>
      <c r="JKM104" s="119"/>
      <c r="JKN104" s="119"/>
      <c r="JKO104" s="119"/>
      <c r="JKP104" s="119"/>
      <c r="JKQ104" s="119"/>
      <c r="JKR104" s="119"/>
      <c r="JKS104" s="119"/>
      <c r="JKT104" s="119"/>
      <c r="JKU104" s="119"/>
      <c r="JKV104" s="119"/>
      <c r="JKW104" s="119"/>
      <c r="JKX104" s="119"/>
      <c r="JKY104" s="119"/>
      <c r="JKZ104" s="119"/>
      <c r="JLA104" s="119"/>
      <c r="JLB104" s="119"/>
      <c r="JLC104" s="119"/>
      <c r="JLD104" s="119"/>
      <c r="JLE104" s="119"/>
      <c r="JLF104" s="119"/>
      <c r="JLG104" s="119"/>
      <c r="JLH104" s="119"/>
      <c r="JLI104" s="119"/>
      <c r="JLJ104" s="119"/>
      <c r="JLK104" s="119"/>
      <c r="JLL104" s="119"/>
      <c r="JLM104" s="119"/>
      <c r="JLN104" s="119"/>
      <c r="JLO104" s="119"/>
      <c r="JLP104" s="119"/>
      <c r="JLQ104" s="119"/>
      <c r="JLR104" s="119"/>
      <c r="JLS104" s="119"/>
      <c r="JLT104" s="119"/>
      <c r="JLU104" s="119"/>
      <c r="JLV104" s="119"/>
      <c r="JLW104" s="119"/>
      <c r="JLX104" s="119"/>
      <c r="JLY104" s="119"/>
      <c r="JLZ104" s="119"/>
      <c r="JMA104" s="119"/>
      <c r="JMB104" s="119"/>
      <c r="JMC104" s="119"/>
      <c r="JMD104" s="119"/>
      <c r="JME104" s="119"/>
      <c r="JMF104" s="119"/>
      <c r="JMG104" s="119"/>
      <c r="JMH104" s="119"/>
      <c r="JMI104" s="119"/>
      <c r="JMJ104" s="119"/>
      <c r="JMK104" s="119"/>
      <c r="JML104" s="119"/>
      <c r="JMM104" s="119"/>
      <c r="JMN104" s="119"/>
      <c r="JMO104" s="119"/>
      <c r="JMP104" s="119"/>
      <c r="JMQ104" s="119"/>
      <c r="JMR104" s="119"/>
      <c r="JMS104" s="119"/>
      <c r="JMT104" s="119"/>
      <c r="JMU104" s="119"/>
      <c r="JMV104" s="119"/>
      <c r="JMW104" s="119"/>
      <c r="JMX104" s="119"/>
      <c r="JMY104" s="119"/>
      <c r="JMZ104" s="119"/>
      <c r="JNA104" s="119"/>
      <c r="JNB104" s="119"/>
      <c r="JNC104" s="119"/>
      <c r="JND104" s="119"/>
      <c r="JNE104" s="119"/>
      <c r="JNF104" s="119"/>
      <c r="JNG104" s="119"/>
      <c r="JNH104" s="119"/>
      <c r="JNI104" s="119"/>
      <c r="JNJ104" s="119"/>
      <c r="JNK104" s="119"/>
      <c r="JNL104" s="119"/>
      <c r="JNM104" s="119"/>
      <c r="JNN104" s="119"/>
      <c r="JNO104" s="119"/>
      <c r="JNP104" s="119"/>
      <c r="JNQ104" s="119"/>
      <c r="JNR104" s="119"/>
      <c r="JNS104" s="119"/>
      <c r="JNT104" s="119"/>
      <c r="JNU104" s="119"/>
      <c r="JNV104" s="119"/>
      <c r="JNW104" s="119"/>
      <c r="JNX104" s="119"/>
      <c r="JNY104" s="119"/>
      <c r="JNZ104" s="119"/>
      <c r="JOA104" s="119"/>
      <c r="JOB104" s="119"/>
      <c r="JOC104" s="119"/>
      <c r="JOD104" s="119"/>
      <c r="JOE104" s="119"/>
      <c r="JOF104" s="119"/>
      <c r="JOG104" s="119"/>
      <c r="JOH104" s="119"/>
      <c r="JOI104" s="119"/>
      <c r="JOJ104" s="119"/>
      <c r="JOK104" s="119"/>
      <c r="JOL104" s="119"/>
      <c r="JOM104" s="119"/>
      <c r="JON104" s="119"/>
      <c r="JOO104" s="119"/>
      <c r="JOP104" s="119"/>
      <c r="JOQ104" s="119"/>
      <c r="JOR104" s="119"/>
      <c r="JOS104" s="119"/>
      <c r="JOT104" s="119"/>
      <c r="JOU104" s="119"/>
      <c r="JOV104" s="119"/>
      <c r="JOW104" s="119"/>
      <c r="JOX104" s="119"/>
      <c r="JOY104" s="119"/>
      <c r="JOZ104" s="119"/>
      <c r="JPA104" s="119"/>
      <c r="JPB104" s="119"/>
      <c r="JPC104" s="119"/>
      <c r="JPD104" s="119"/>
      <c r="JPE104" s="119"/>
      <c r="JPF104" s="119"/>
      <c r="JPG104" s="119"/>
      <c r="JPH104" s="119"/>
      <c r="JPI104" s="119"/>
      <c r="JPJ104" s="119"/>
      <c r="JPK104" s="119"/>
      <c r="JPL104" s="119"/>
      <c r="JPM104" s="119"/>
      <c r="JPN104" s="119"/>
      <c r="JPO104" s="119"/>
      <c r="JPP104" s="119"/>
      <c r="JPQ104" s="119"/>
      <c r="JPR104" s="119"/>
      <c r="JPS104" s="119"/>
      <c r="JPT104" s="119"/>
      <c r="JPU104" s="119"/>
      <c r="JPV104" s="119"/>
      <c r="JPW104" s="119"/>
      <c r="JPX104" s="119"/>
      <c r="JPY104" s="119"/>
      <c r="JPZ104" s="119"/>
      <c r="JQA104" s="119"/>
      <c r="JQB104" s="119"/>
      <c r="JQC104" s="119"/>
      <c r="JQD104" s="119"/>
      <c r="JQE104" s="119"/>
      <c r="JQF104" s="119"/>
      <c r="JQG104" s="119"/>
      <c r="JQH104" s="119"/>
      <c r="JQI104" s="119"/>
      <c r="JQJ104" s="119"/>
      <c r="JQK104" s="119"/>
      <c r="JQL104" s="119"/>
      <c r="JQM104" s="119"/>
      <c r="JQN104" s="119"/>
      <c r="JQO104" s="119"/>
      <c r="JQP104" s="119"/>
      <c r="JQQ104" s="119"/>
      <c r="JQR104" s="119"/>
      <c r="JQS104" s="119"/>
      <c r="JQT104" s="119"/>
      <c r="JQU104" s="119"/>
      <c r="JQV104" s="119"/>
      <c r="JQW104" s="119"/>
      <c r="JQX104" s="119"/>
      <c r="JQY104" s="119"/>
      <c r="JQZ104" s="119"/>
      <c r="JRA104" s="119"/>
      <c r="JRB104" s="119"/>
      <c r="JRC104" s="119"/>
      <c r="JRD104" s="119"/>
      <c r="JRE104" s="119"/>
      <c r="JRF104" s="119"/>
      <c r="JRG104" s="119"/>
      <c r="JRH104" s="119"/>
      <c r="JRI104" s="119"/>
      <c r="JRJ104" s="119"/>
      <c r="JRK104" s="119"/>
      <c r="JRL104" s="119"/>
      <c r="JRM104" s="119"/>
      <c r="JRN104" s="119"/>
      <c r="JRO104" s="119"/>
      <c r="JRP104" s="119"/>
      <c r="JRQ104" s="119"/>
      <c r="JRR104" s="119"/>
      <c r="JRS104" s="119"/>
      <c r="JRT104" s="119"/>
      <c r="JRU104" s="119"/>
      <c r="JRV104" s="119"/>
      <c r="JRW104" s="119"/>
      <c r="JRX104" s="119"/>
      <c r="JRY104" s="119"/>
      <c r="JRZ104" s="119"/>
      <c r="JSA104" s="119"/>
      <c r="JSB104" s="119"/>
      <c r="JSC104" s="119"/>
      <c r="JSD104" s="119"/>
      <c r="JSE104" s="119"/>
      <c r="JSF104" s="119"/>
      <c r="JSG104" s="119"/>
      <c r="JSH104" s="119"/>
      <c r="JSI104" s="119"/>
      <c r="JSJ104" s="119"/>
      <c r="JSK104" s="119"/>
      <c r="JSL104" s="119"/>
      <c r="JSM104" s="119"/>
      <c r="JSN104" s="119"/>
      <c r="JSO104" s="119"/>
      <c r="JSP104" s="119"/>
      <c r="JSQ104" s="119"/>
      <c r="JSR104" s="119"/>
      <c r="JSS104" s="119"/>
      <c r="JST104" s="119"/>
      <c r="JSU104" s="119"/>
      <c r="JSV104" s="119"/>
      <c r="JSW104" s="119"/>
      <c r="JSX104" s="119"/>
      <c r="JSY104" s="119"/>
      <c r="JSZ104" s="119"/>
      <c r="JTA104" s="119"/>
      <c r="JTB104" s="119"/>
      <c r="JTC104" s="119"/>
      <c r="JTD104" s="119"/>
      <c r="JTE104" s="119"/>
      <c r="JTF104" s="119"/>
      <c r="JTG104" s="119"/>
      <c r="JTH104" s="119"/>
      <c r="JTI104" s="119"/>
      <c r="JTJ104" s="119"/>
      <c r="JTK104" s="119"/>
      <c r="JTL104" s="119"/>
      <c r="JTM104" s="119"/>
      <c r="JTN104" s="119"/>
      <c r="JTO104" s="119"/>
      <c r="JTP104" s="119"/>
      <c r="JTQ104" s="119"/>
      <c r="JTR104" s="119"/>
      <c r="JTS104" s="119"/>
      <c r="JTT104" s="119"/>
      <c r="JTU104" s="119"/>
      <c r="JTV104" s="119"/>
      <c r="JTW104" s="119"/>
      <c r="JTX104" s="119"/>
      <c r="JTY104" s="119"/>
      <c r="JTZ104" s="119"/>
      <c r="JUA104" s="119"/>
      <c r="JUB104" s="119"/>
      <c r="JUC104" s="119"/>
      <c r="JUD104" s="119"/>
      <c r="JUE104" s="119"/>
      <c r="JUF104" s="119"/>
      <c r="JUG104" s="119"/>
      <c r="JUH104" s="119"/>
      <c r="JUI104" s="119"/>
      <c r="JUJ104" s="119"/>
      <c r="JUK104" s="119"/>
      <c r="JUL104" s="119"/>
      <c r="JUM104" s="119"/>
      <c r="JUN104" s="119"/>
      <c r="JUO104" s="119"/>
      <c r="JUP104" s="119"/>
      <c r="JUQ104" s="119"/>
      <c r="JUR104" s="119"/>
      <c r="JUS104" s="119"/>
      <c r="JUT104" s="119"/>
      <c r="JUU104" s="119"/>
      <c r="JUV104" s="119"/>
      <c r="JUW104" s="119"/>
      <c r="JUX104" s="119"/>
      <c r="JUY104" s="119"/>
      <c r="JUZ104" s="119"/>
      <c r="JVA104" s="119"/>
      <c r="JVB104" s="119"/>
      <c r="JVC104" s="119"/>
      <c r="JVD104" s="119"/>
      <c r="JVE104" s="119"/>
      <c r="JVF104" s="119"/>
      <c r="JVG104" s="119"/>
      <c r="JVH104" s="119"/>
      <c r="JVI104" s="119"/>
      <c r="JVJ104" s="119"/>
      <c r="JVK104" s="119"/>
      <c r="JVL104" s="119"/>
      <c r="JVM104" s="119"/>
      <c r="JVN104" s="119"/>
      <c r="JVO104" s="119"/>
      <c r="JVP104" s="119"/>
      <c r="JVQ104" s="119"/>
      <c r="JVR104" s="119"/>
      <c r="JVS104" s="119"/>
      <c r="JVT104" s="119"/>
      <c r="JVU104" s="119"/>
      <c r="JVV104" s="119"/>
      <c r="JVW104" s="119"/>
      <c r="JVX104" s="119"/>
      <c r="JVY104" s="119"/>
      <c r="JVZ104" s="119"/>
      <c r="JWA104" s="119"/>
      <c r="JWB104" s="119"/>
      <c r="JWC104" s="119"/>
      <c r="JWD104" s="119"/>
      <c r="JWE104" s="119"/>
      <c r="JWF104" s="119"/>
      <c r="JWG104" s="119"/>
      <c r="JWH104" s="119"/>
      <c r="JWI104" s="119"/>
      <c r="JWJ104" s="119"/>
      <c r="JWK104" s="119"/>
      <c r="JWL104" s="119"/>
      <c r="JWM104" s="119"/>
      <c r="JWN104" s="119"/>
      <c r="JWO104" s="119"/>
      <c r="JWP104" s="119"/>
      <c r="JWQ104" s="119"/>
      <c r="JWR104" s="119"/>
      <c r="JWS104" s="119"/>
      <c r="JWT104" s="119"/>
      <c r="JWU104" s="119"/>
      <c r="JWV104" s="119"/>
      <c r="JWW104" s="119"/>
      <c r="JWX104" s="119"/>
      <c r="JWY104" s="119"/>
      <c r="JWZ104" s="119"/>
      <c r="JXA104" s="119"/>
      <c r="JXB104" s="119"/>
      <c r="JXC104" s="119"/>
      <c r="JXD104" s="119"/>
      <c r="JXE104" s="119"/>
      <c r="JXF104" s="119"/>
      <c r="JXG104" s="119"/>
      <c r="JXH104" s="119"/>
      <c r="JXI104" s="119"/>
      <c r="JXJ104" s="119"/>
      <c r="JXK104" s="119"/>
      <c r="JXL104" s="119"/>
      <c r="JXM104" s="119"/>
      <c r="JXN104" s="119"/>
      <c r="JXO104" s="119"/>
      <c r="JXP104" s="119"/>
      <c r="JXQ104" s="119"/>
      <c r="JXR104" s="119"/>
      <c r="JXS104" s="119"/>
      <c r="JXT104" s="119"/>
      <c r="JXU104" s="119"/>
      <c r="JXV104" s="119"/>
      <c r="JXW104" s="119"/>
      <c r="JXX104" s="119"/>
      <c r="JXY104" s="119"/>
      <c r="JXZ104" s="119"/>
      <c r="JYA104" s="119"/>
      <c r="JYB104" s="119"/>
      <c r="JYC104" s="119"/>
      <c r="JYD104" s="119"/>
      <c r="JYE104" s="119"/>
      <c r="JYF104" s="119"/>
      <c r="JYG104" s="119"/>
      <c r="JYH104" s="119"/>
      <c r="JYI104" s="119"/>
      <c r="JYJ104" s="119"/>
      <c r="JYK104" s="119"/>
      <c r="JYL104" s="119"/>
      <c r="JYM104" s="119"/>
      <c r="JYN104" s="119"/>
      <c r="JYO104" s="119"/>
      <c r="JYP104" s="119"/>
      <c r="JYQ104" s="119"/>
      <c r="JYR104" s="119"/>
      <c r="JYS104" s="119"/>
      <c r="JYT104" s="119"/>
      <c r="JYU104" s="119"/>
      <c r="JYV104" s="119"/>
      <c r="JYW104" s="119"/>
      <c r="JYX104" s="119"/>
      <c r="JYY104" s="119"/>
      <c r="JYZ104" s="119"/>
      <c r="JZA104" s="119"/>
      <c r="JZB104" s="119"/>
      <c r="JZC104" s="119"/>
      <c r="JZD104" s="119"/>
      <c r="JZE104" s="119"/>
      <c r="JZF104" s="119"/>
      <c r="JZG104" s="119"/>
      <c r="JZH104" s="119"/>
      <c r="JZI104" s="119"/>
      <c r="JZJ104" s="119"/>
      <c r="JZK104" s="119"/>
      <c r="JZL104" s="119"/>
      <c r="JZM104" s="119"/>
      <c r="JZN104" s="119"/>
      <c r="JZO104" s="119"/>
      <c r="JZP104" s="119"/>
      <c r="JZQ104" s="119"/>
      <c r="JZR104" s="119"/>
      <c r="JZS104" s="119"/>
      <c r="JZT104" s="119"/>
      <c r="JZU104" s="119"/>
      <c r="JZV104" s="119"/>
      <c r="JZW104" s="119"/>
      <c r="JZX104" s="119"/>
      <c r="JZY104" s="119"/>
      <c r="JZZ104" s="119"/>
      <c r="KAA104" s="119"/>
      <c r="KAB104" s="119"/>
      <c r="KAC104" s="119"/>
      <c r="KAD104" s="119"/>
      <c r="KAE104" s="119"/>
      <c r="KAF104" s="119"/>
      <c r="KAG104" s="119"/>
      <c r="KAH104" s="119"/>
      <c r="KAI104" s="119"/>
      <c r="KAJ104" s="119"/>
      <c r="KAK104" s="119"/>
      <c r="KAL104" s="119"/>
      <c r="KAM104" s="119"/>
      <c r="KAN104" s="119"/>
      <c r="KAO104" s="119"/>
      <c r="KAP104" s="119"/>
      <c r="KAQ104" s="119"/>
      <c r="KAR104" s="119"/>
      <c r="KAS104" s="119"/>
      <c r="KAT104" s="119"/>
      <c r="KAU104" s="119"/>
      <c r="KAV104" s="119"/>
      <c r="KAW104" s="119"/>
      <c r="KAX104" s="119"/>
      <c r="KAY104" s="119"/>
      <c r="KAZ104" s="119"/>
      <c r="KBA104" s="119"/>
      <c r="KBB104" s="119"/>
      <c r="KBC104" s="119"/>
      <c r="KBD104" s="119"/>
      <c r="KBE104" s="119"/>
      <c r="KBF104" s="119"/>
      <c r="KBG104" s="119"/>
      <c r="KBH104" s="119"/>
      <c r="KBI104" s="119"/>
      <c r="KBJ104" s="119"/>
      <c r="KBK104" s="119"/>
      <c r="KBL104" s="119"/>
      <c r="KBM104" s="119"/>
      <c r="KBN104" s="119"/>
      <c r="KBO104" s="119"/>
      <c r="KBP104" s="119"/>
      <c r="KBQ104" s="119"/>
      <c r="KBR104" s="119"/>
      <c r="KBS104" s="119"/>
      <c r="KBT104" s="119"/>
      <c r="KBU104" s="119"/>
      <c r="KBV104" s="119"/>
      <c r="KBW104" s="119"/>
      <c r="KBX104" s="119"/>
      <c r="KBY104" s="119"/>
      <c r="KBZ104" s="119"/>
      <c r="KCA104" s="119"/>
      <c r="KCB104" s="119"/>
      <c r="KCC104" s="119"/>
      <c r="KCD104" s="119"/>
      <c r="KCE104" s="119"/>
      <c r="KCF104" s="119"/>
      <c r="KCG104" s="119"/>
      <c r="KCH104" s="119"/>
      <c r="KCI104" s="119"/>
      <c r="KCJ104" s="119"/>
      <c r="KCK104" s="119"/>
      <c r="KCL104" s="119"/>
      <c r="KCM104" s="119"/>
      <c r="KCN104" s="119"/>
      <c r="KCO104" s="119"/>
      <c r="KCP104" s="119"/>
      <c r="KCQ104" s="119"/>
      <c r="KCR104" s="119"/>
      <c r="KCS104" s="119"/>
      <c r="KCT104" s="119"/>
      <c r="KCU104" s="119"/>
      <c r="KCV104" s="119"/>
      <c r="KCW104" s="119"/>
      <c r="KCX104" s="119"/>
      <c r="KCY104" s="119"/>
      <c r="KCZ104" s="119"/>
      <c r="KDA104" s="119"/>
      <c r="KDB104" s="119"/>
      <c r="KDC104" s="119"/>
      <c r="KDD104" s="119"/>
      <c r="KDE104" s="119"/>
      <c r="KDF104" s="119"/>
      <c r="KDG104" s="119"/>
      <c r="KDH104" s="119"/>
      <c r="KDI104" s="119"/>
      <c r="KDJ104" s="119"/>
      <c r="KDK104" s="119"/>
      <c r="KDL104" s="119"/>
      <c r="KDM104" s="119"/>
      <c r="KDN104" s="119"/>
      <c r="KDO104" s="119"/>
      <c r="KDP104" s="119"/>
      <c r="KDQ104" s="119"/>
      <c r="KDR104" s="119"/>
      <c r="KDS104" s="119"/>
      <c r="KDT104" s="119"/>
      <c r="KDU104" s="119"/>
      <c r="KDV104" s="119"/>
      <c r="KDW104" s="119"/>
      <c r="KDX104" s="119"/>
      <c r="KDY104" s="119"/>
      <c r="KDZ104" s="119"/>
      <c r="KEA104" s="119"/>
      <c r="KEB104" s="119"/>
      <c r="KEC104" s="119"/>
      <c r="KED104" s="119"/>
      <c r="KEE104" s="119"/>
      <c r="KEF104" s="119"/>
      <c r="KEG104" s="119"/>
      <c r="KEH104" s="119"/>
      <c r="KEI104" s="119"/>
      <c r="KEJ104" s="119"/>
      <c r="KEK104" s="119"/>
      <c r="KEL104" s="119"/>
      <c r="KEM104" s="119"/>
      <c r="KEN104" s="119"/>
      <c r="KEO104" s="119"/>
      <c r="KEP104" s="119"/>
      <c r="KEQ104" s="119"/>
      <c r="KER104" s="119"/>
      <c r="KES104" s="119"/>
      <c r="KET104" s="119"/>
      <c r="KEU104" s="119"/>
      <c r="KEV104" s="119"/>
      <c r="KEW104" s="119"/>
      <c r="KEX104" s="119"/>
      <c r="KEY104" s="119"/>
      <c r="KEZ104" s="119"/>
      <c r="KFA104" s="119"/>
      <c r="KFB104" s="119"/>
      <c r="KFC104" s="119"/>
      <c r="KFD104" s="119"/>
      <c r="KFE104" s="119"/>
      <c r="KFF104" s="119"/>
      <c r="KFG104" s="119"/>
      <c r="KFH104" s="119"/>
      <c r="KFI104" s="119"/>
      <c r="KFJ104" s="119"/>
      <c r="KFK104" s="119"/>
      <c r="KFL104" s="119"/>
      <c r="KFM104" s="119"/>
      <c r="KFN104" s="119"/>
      <c r="KFO104" s="119"/>
      <c r="KFP104" s="119"/>
      <c r="KFQ104" s="119"/>
      <c r="KFR104" s="119"/>
      <c r="KFS104" s="119"/>
      <c r="KFT104" s="119"/>
      <c r="KFU104" s="119"/>
      <c r="KFV104" s="119"/>
      <c r="KFW104" s="119"/>
      <c r="KFX104" s="119"/>
      <c r="KFY104" s="119"/>
      <c r="KFZ104" s="119"/>
      <c r="KGA104" s="119"/>
      <c r="KGB104" s="119"/>
      <c r="KGC104" s="119"/>
      <c r="KGD104" s="119"/>
      <c r="KGE104" s="119"/>
      <c r="KGF104" s="119"/>
      <c r="KGG104" s="119"/>
      <c r="KGH104" s="119"/>
      <c r="KGI104" s="119"/>
      <c r="KGJ104" s="119"/>
      <c r="KGK104" s="119"/>
      <c r="KGL104" s="119"/>
      <c r="KGM104" s="119"/>
      <c r="KGN104" s="119"/>
      <c r="KGO104" s="119"/>
      <c r="KGP104" s="119"/>
      <c r="KGQ104" s="119"/>
      <c r="KGR104" s="119"/>
      <c r="KGS104" s="119"/>
      <c r="KGT104" s="119"/>
      <c r="KGU104" s="119"/>
      <c r="KGV104" s="119"/>
      <c r="KGW104" s="119"/>
      <c r="KGX104" s="119"/>
      <c r="KGY104" s="119"/>
      <c r="KGZ104" s="119"/>
      <c r="KHA104" s="119"/>
      <c r="KHB104" s="119"/>
      <c r="KHC104" s="119"/>
      <c r="KHD104" s="119"/>
      <c r="KHE104" s="119"/>
      <c r="KHF104" s="119"/>
      <c r="KHG104" s="119"/>
      <c r="KHH104" s="119"/>
      <c r="KHI104" s="119"/>
      <c r="KHJ104" s="119"/>
      <c r="KHK104" s="119"/>
      <c r="KHL104" s="119"/>
      <c r="KHM104" s="119"/>
      <c r="KHN104" s="119"/>
      <c r="KHO104" s="119"/>
      <c r="KHP104" s="119"/>
      <c r="KHQ104" s="119"/>
      <c r="KHR104" s="119"/>
      <c r="KHS104" s="119"/>
      <c r="KHT104" s="119"/>
      <c r="KHU104" s="119"/>
      <c r="KHV104" s="119"/>
      <c r="KHW104" s="119"/>
      <c r="KHX104" s="119"/>
      <c r="KHY104" s="119"/>
      <c r="KHZ104" s="119"/>
      <c r="KIA104" s="119"/>
      <c r="KIB104" s="119"/>
      <c r="KIC104" s="119"/>
      <c r="KID104" s="119"/>
      <c r="KIE104" s="119"/>
      <c r="KIF104" s="119"/>
      <c r="KIG104" s="119"/>
      <c r="KIH104" s="119"/>
      <c r="KII104" s="119"/>
      <c r="KIJ104" s="119"/>
      <c r="KIK104" s="119"/>
      <c r="KIL104" s="119"/>
      <c r="KIM104" s="119"/>
      <c r="KIN104" s="119"/>
      <c r="KIO104" s="119"/>
      <c r="KIP104" s="119"/>
      <c r="KIQ104" s="119"/>
      <c r="KIR104" s="119"/>
      <c r="KIS104" s="119"/>
      <c r="KIT104" s="119"/>
      <c r="KIU104" s="119"/>
      <c r="KIV104" s="119"/>
      <c r="KIW104" s="119"/>
      <c r="KIX104" s="119"/>
      <c r="KIY104" s="119"/>
      <c r="KIZ104" s="119"/>
      <c r="KJA104" s="119"/>
      <c r="KJB104" s="119"/>
      <c r="KJC104" s="119"/>
      <c r="KJD104" s="119"/>
      <c r="KJE104" s="119"/>
      <c r="KJF104" s="119"/>
      <c r="KJG104" s="119"/>
      <c r="KJH104" s="119"/>
      <c r="KJI104" s="119"/>
      <c r="KJJ104" s="119"/>
      <c r="KJK104" s="119"/>
      <c r="KJL104" s="119"/>
      <c r="KJM104" s="119"/>
      <c r="KJN104" s="119"/>
      <c r="KJO104" s="119"/>
      <c r="KJP104" s="119"/>
      <c r="KJQ104" s="119"/>
      <c r="KJR104" s="119"/>
      <c r="KJS104" s="119"/>
      <c r="KJT104" s="119"/>
      <c r="KJU104" s="119"/>
      <c r="KJV104" s="119"/>
      <c r="KJW104" s="119"/>
      <c r="KJX104" s="119"/>
      <c r="KJY104" s="119"/>
      <c r="KJZ104" s="119"/>
      <c r="KKA104" s="119"/>
      <c r="KKB104" s="119"/>
      <c r="KKC104" s="119"/>
      <c r="KKD104" s="119"/>
      <c r="KKE104" s="119"/>
      <c r="KKF104" s="119"/>
      <c r="KKG104" s="119"/>
      <c r="KKH104" s="119"/>
      <c r="KKI104" s="119"/>
      <c r="KKJ104" s="119"/>
      <c r="KKK104" s="119"/>
      <c r="KKL104" s="119"/>
      <c r="KKM104" s="119"/>
      <c r="KKN104" s="119"/>
      <c r="KKO104" s="119"/>
      <c r="KKP104" s="119"/>
      <c r="KKQ104" s="119"/>
      <c r="KKR104" s="119"/>
      <c r="KKS104" s="119"/>
      <c r="KKT104" s="119"/>
      <c r="KKU104" s="119"/>
      <c r="KKV104" s="119"/>
      <c r="KKW104" s="119"/>
      <c r="KKX104" s="119"/>
      <c r="KKY104" s="119"/>
      <c r="KKZ104" s="119"/>
      <c r="KLA104" s="119"/>
      <c r="KLB104" s="119"/>
      <c r="KLC104" s="119"/>
      <c r="KLD104" s="119"/>
      <c r="KLE104" s="119"/>
      <c r="KLF104" s="119"/>
      <c r="KLG104" s="119"/>
      <c r="KLH104" s="119"/>
      <c r="KLI104" s="119"/>
      <c r="KLJ104" s="119"/>
      <c r="KLK104" s="119"/>
      <c r="KLL104" s="119"/>
      <c r="KLM104" s="119"/>
      <c r="KLN104" s="119"/>
      <c r="KLO104" s="119"/>
      <c r="KLP104" s="119"/>
      <c r="KLQ104" s="119"/>
      <c r="KLR104" s="119"/>
      <c r="KLS104" s="119"/>
      <c r="KLT104" s="119"/>
      <c r="KLU104" s="119"/>
      <c r="KLV104" s="119"/>
      <c r="KLW104" s="119"/>
      <c r="KLX104" s="119"/>
      <c r="KLY104" s="119"/>
      <c r="KLZ104" s="119"/>
      <c r="KMA104" s="119"/>
      <c r="KMB104" s="119"/>
      <c r="KMC104" s="119"/>
      <c r="KMD104" s="119"/>
      <c r="KME104" s="119"/>
      <c r="KMF104" s="119"/>
      <c r="KMG104" s="119"/>
      <c r="KMH104" s="119"/>
      <c r="KMI104" s="119"/>
      <c r="KMJ104" s="119"/>
      <c r="KMK104" s="119"/>
      <c r="KML104" s="119"/>
      <c r="KMM104" s="119"/>
      <c r="KMN104" s="119"/>
      <c r="KMO104" s="119"/>
      <c r="KMP104" s="119"/>
      <c r="KMQ104" s="119"/>
      <c r="KMR104" s="119"/>
      <c r="KMS104" s="119"/>
      <c r="KMT104" s="119"/>
      <c r="KMU104" s="119"/>
      <c r="KMV104" s="119"/>
      <c r="KMW104" s="119"/>
      <c r="KMX104" s="119"/>
      <c r="KMY104" s="119"/>
      <c r="KMZ104" s="119"/>
      <c r="KNA104" s="119"/>
      <c r="KNB104" s="119"/>
      <c r="KNC104" s="119"/>
      <c r="KND104" s="119"/>
      <c r="KNE104" s="119"/>
      <c r="KNF104" s="119"/>
      <c r="KNG104" s="119"/>
      <c r="KNH104" s="119"/>
      <c r="KNI104" s="119"/>
      <c r="KNJ104" s="119"/>
      <c r="KNK104" s="119"/>
      <c r="KNL104" s="119"/>
      <c r="KNM104" s="119"/>
      <c r="KNN104" s="119"/>
      <c r="KNO104" s="119"/>
      <c r="KNP104" s="119"/>
      <c r="KNQ104" s="119"/>
      <c r="KNR104" s="119"/>
      <c r="KNS104" s="119"/>
      <c r="KNT104" s="119"/>
      <c r="KNU104" s="119"/>
      <c r="KNV104" s="119"/>
      <c r="KNW104" s="119"/>
      <c r="KNX104" s="119"/>
      <c r="KNY104" s="119"/>
      <c r="KNZ104" s="119"/>
      <c r="KOA104" s="119"/>
      <c r="KOB104" s="119"/>
      <c r="KOC104" s="119"/>
      <c r="KOD104" s="119"/>
      <c r="KOE104" s="119"/>
      <c r="KOF104" s="119"/>
      <c r="KOG104" s="119"/>
      <c r="KOH104" s="119"/>
      <c r="KOI104" s="119"/>
      <c r="KOJ104" s="119"/>
      <c r="KOK104" s="119"/>
      <c r="KOL104" s="119"/>
      <c r="KOM104" s="119"/>
      <c r="KON104" s="119"/>
      <c r="KOO104" s="119"/>
      <c r="KOP104" s="119"/>
      <c r="KOQ104" s="119"/>
      <c r="KOR104" s="119"/>
      <c r="KOS104" s="119"/>
      <c r="KOT104" s="119"/>
      <c r="KOU104" s="119"/>
      <c r="KOV104" s="119"/>
      <c r="KOW104" s="119"/>
      <c r="KOX104" s="119"/>
      <c r="KOY104" s="119"/>
      <c r="KOZ104" s="119"/>
      <c r="KPA104" s="119"/>
      <c r="KPB104" s="119"/>
      <c r="KPC104" s="119"/>
      <c r="KPD104" s="119"/>
      <c r="KPE104" s="119"/>
      <c r="KPF104" s="119"/>
      <c r="KPG104" s="119"/>
      <c r="KPH104" s="119"/>
      <c r="KPI104" s="119"/>
      <c r="KPJ104" s="119"/>
      <c r="KPK104" s="119"/>
      <c r="KPL104" s="119"/>
      <c r="KPM104" s="119"/>
      <c r="KPN104" s="119"/>
      <c r="KPO104" s="119"/>
      <c r="KPP104" s="119"/>
      <c r="KPQ104" s="119"/>
      <c r="KPR104" s="119"/>
      <c r="KPS104" s="119"/>
      <c r="KPT104" s="119"/>
      <c r="KPU104" s="119"/>
      <c r="KPV104" s="119"/>
      <c r="KPW104" s="119"/>
      <c r="KPX104" s="119"/>
      <c r="KPY104" s="119"/>
      <c r="KPZ104" s="119"/>
      <c r="KQA104" s="119"/>
      <c r="KQB104" s="119"/>
      <c r="KQC104" s="119"/>
      <c r="KQD104" s="119"/>
      <c r="KQE104" s="119"/>
      <c r="KQF104" s="119"/>
      <c r="KQG104" s="119"/>
      <c r="KQH104" s="119"/>
      <c r="KQI104" s="119"/>
      <c r="KQJ104" s="119"/>
      <c r="KQK104" s="119"/>
      <c r="KQL104" s="119"/>
      <c r="KQM104" s="119"/>
      <c r="KQN104" s="119"/>
      <c r="KQO104" s="119"/>
      <c r="KQP104" s="119"/>
      <c r="KQQ104" s="119"/>
      <c r="KQR104" s="119"/>
      <c r="KQS104" s="119"/>
      <c r="KQT104" s="119"/>
      <c r="KQU104" s="119"/>
      <c r="KQV104" s="119"/>
      <c r="KQW104" s="119"/>
      <c r="KQX104" s="119"/>
      <c r="KQY104" s="119"/>
      <c r="KQZ104" s="119"/>
      <c r="KRA104" s="119"/>
      <c r="KRB104" s="119"/>
      <c r="KRC104" s="119"/>
      <c r="KRD104" s="119"/>
      <c r="KRE104" s="119"/>
      <c r="KRF104" s="119"/>
      <c r="KRG104" s="119"/>
      <c r="KRH104" s="119"/>
      <c r="KRI104" s="119"/>
      <c r="KRJ104" s="119"/>
      <c r="KRK104" s="119"/>
      <c r="KRL104" s="119"/>
      <c r="KRM104" s="119"/>
      <c r="KRN104" s="119"/>
      <c r="KRO104" s="119"/>
      <c r="KRP104" s="119"/>
      <c r="KRQ104" s="119"/>
      <c r="KRR104" s="119"/>
      <c r="KRS104" s="119"/>
      <c r="KRT104" s="119"/>
      <c r="KRU104" s="119"/>
      <c r="KRV104" s="119"/>
      <c r="KRW104" s="119"/>
      <c r="KRX104" s="119"/>
      <c r="KRY104" s="119"/>
      <c r="KRZ104" s="119"/>
      <c r="KSA104" s="119"/>
      <c r="KSB104" s="119"/>
      <c r="KSC104" s="119"/>
      <c r="KSD104" s="119"/>
      <c r="KSE104" s="119"/>
      <c r="KSF104" s="119"/>
      <c r="KSG104" s="119"/>
      <c r="KSH104" s="119"/>
      <c r="KSI104" s="119"/>
      <c r="KSJ104" s="119"/>
      <c r="KSK104" s="119"/>
      <c r="KSL104" s="119"/>
      <c r="KSM104" s="119"/>
      <c r="KSN104" s="119"/>
      <c r="KSO104" s="119"/>
      <c r="KSP104" s="119"/>
      <c r="KSQ104" s="119"/>
      <c r="KSR104" s="119"/>
      <c r="KSS104" s="119"/>
      <c r="KST104" s="119"/>
      <c r="KSU104" s="119"/>
      <c r="KSV104" s="119"/>
      <c r="KSW104" s="119"/>
      <c r="KSX104" s="119"/>
      <c r="KSY104" s="119"/>
      <c r="KSZ104" s="119"/>
      <c r="KTA104" s="119"/>
      <c r="KTB104" s="119"/>
      <c r="KTC104" s="119"/>
      <c r="KTD104" s="119"/>
      <c r="KTE104" s="119"/>
      <c r="KTF104" s="119"/>
      <c r="KTG104" s="119"/>
      <c r="KTH104" s="119"/>
      <c r="KTI104" s="119"/>
      <c r="KTJ104" s="119"/>
      <c r="KTK104" s="119"/>
      <c r="KTL104" s="119"/>
      <c r="KTM104" s="119"/>
      <c r="KTN104" s="119"/>
      <c r="KTO104" s="119"/>
      <c r="KTP104" s="119"/>
      <c r="KTQ104" s="119"/>
      <c r="KTR104" s="119"/>
      <c r="KTS104" s="119"/>
      <c r="KTT104" s="119"/>
      <c r="KTU104" s="119"/>
      <c r="KTV104" s="119"/>
      <c r="KTW104" s="119"/>
      <c r="KTX104" s="119"/>
      <c r="KTY104" s="119"/>
      <c r="KTZ104" s="119"/>
      <c r="KUA104" s="119"/>
      <c r="KUB104" s="119"/>
      <c r="KUC104" s="119"/>
      <c r="KUD104" s="119"/>
      <c r="KUE104" s="119"/>
      <c r="KUF104" s="119"/>
      <c r="KUG104" s="119"/>
      <c r="KUH104" s="119"/>
      <c r="KUI104" s="119"/>
      <c r="KUJ104" s="119"/>
      <c r="KUK104" s="119"/>
      <c r="KUL104" s="119"/>
      <c r="KUM104" s="119"/>
      <c r="KUN104" s="119"/>
      <c r="KUO104" s="119"/>
      <c r="KUP104" s="119"/>
      <c r="KUQ104" s="119"/>
      <c r="KUR104" s="119"/>
      <c r="KUS104" s="119"/>
      <c r="KUT104" s="119"/>
      <c r="KUU104" s="119"/>
      <c r="KUV104" s="119"/>
      <c r="KUW104" s="119"/>
      <c r="KUX104" s="119"/>
      <c r="KUY104" s="119"/>
      <c r="KUZ104" s="119"/>
      <c r="KVA104" s="119"/>
      <c r="KVB104" s="119"/>
      <c r="KVC104" s="119"/>
      <c r="KVD104" s="119"/>
      <c r="KVE104" s="119"/>
      <c r="KVF104" s="119"/>
      <c r="KVG104" s="119"/>
      <c r="KVH104" s="119"/>
      <c r="KVI104" s="119"/>
      <c r="KVJ104" s="119"/>
      <c r="KVK104" s="119"/>
      <c r="KVL104" s="119"/>
      <c r="KVM104" s="119"/>
      <c r="KVN104" s="119"/>
      <c r="KVO104" s="119"/>
      <c r="KVP104" s="119"/>
      <c r="KVQ104" s="119"/>
      <c r="KVR104" s="119"/>
      <c r="KVS104" s="119"/>
      <c r="KVT104" s="119"/>
      <c r="KVU104" s="119"/>
      <c r="KVV104" s="119"/>
      <c r="KVW104" s="119"/>
      <c r="KVX104" s="119"/>
      <c r="KVY104" s="119"/>
      <c r="KVZ104" s="119"/>
      <c r="KWA104" s="119"/>
      <c r="KWB104" s="119"/>
      <c r="KWC104" s="119"/>
      <c r="KWD104" s="119"/>
      <c r="KWE104" s="119"/>
      <c r="KWF104" s="119"/>
      <c r="KWG104" s="119"/>
      <c r="KWH104" s="119"/>
      <c r="KWI104" s="119"/>
      <c r="KWJ104" s="119"/>
      <c r="KWK104" s="119"/>
      <c r="KWL104" s="119"/>
      <c r="KWM104" s="119"/>
      <c r="KWN104" s="119"/>
      <c r="KWO104" s="119"/>
      <c r="KWP104" s="119"/>
      <c r="KWQ104" s="119"/>
      <c r="KWR104" s="119"/>
      <c r="KWS104" s="119"/>
      <c r="KWT104" s="119"/>
      <c r="KWU104" s="119"/>
      <c r="KWV104" s="119"/>
      <c r="KWW104" s="119"/>
      <c r="KWX104" s="119"/>
      <c r="KWY104" s="119"/>
      <c r="KWZ104" s="119"/>
      <c r="KXA104" s="119"/>
      <c r="KXB104" s="119"/>
      <c r="KXC104" s="119"/>
      <c r="KXD104" s="119"/>
      <c r="KXE104" s="119"/>
      <c r="KXF104" s="119"/>
      <c r="KXG104" s="119"/>
      <c r="KXH104" s="119"/>
      <c r="KXI104" s="119"/>
      <c r="KXJ104" s="119"/>
      <c r="KXK104" s="119"/>
      <c r="KXL104" s="119"/>
      <c r="KXM104" s="119"/>
      <c r="KXN104" s="119"/>
      <c r="KXO104" s="119"/>
      <c r="KXP104" s="119"/>
      <c r="KXQ104" s="119"/>
      <c r="KXR104" s="119"/>
      <c r="KXS104" s="119"/>
      <c r="KXT104" s="119"/>
      <c r="KXU104" s="119"/>
      <c r="KXV104" s="119"/>
      <c r="KXW104" s="119"/>
      <c r="KXX104" s="119"/>
      <c r="KXY104" s="119"/>
      <c r="KXZ104" s="119"/>
      <c r="KYA104" s="119"/>
      <c r="KYB104" s="119"/>
      <c r="KYC104" s="119"/>
      <c r="KYD104" s="119"/>
      <c r="KYE104" s="119"/>
      <c r="KYF104" s="119"/>
      <c r="KYG104" s="119"/>
      <c r="KYH104" s="119"/>
      <c r="KYI104" s="119"/>
      <c r="KYJ104" s="119"/>
      <c r="KYK104" s="119"/>
      <c r="KYL104" s="119"/>
      <c r="KYM104" s="119"/>
      <c r="KYN104" s="119"/>
      <c r="KYO104" s="119"/>
      <c r="KYP104" s="119"/>
      <c r="KYQ104" s="119"/>
      <c r="KYR104" s="119"/>
      <c r="KYS104" s="119"/>
      <c r="KYT104" s="119"/>
      <c r="KYU104" s="119"/>
      <c r="KYV104" s="119"/>
      <c r="KYW104" s="119"/>
      <c r="KYX104" s="119"/>
      <c r="KYY104" s="119"/>
      <c r="KYZ104" s="119"/>
      <c r="KZA104" s="119"/>
      <c r="KZB104" s="119"/>
      <c r="KZC104" s="119"/>
      <c r="KZD104" s="119"/>
      <c r="KZE104" s="119"/>
      <c r="KZF104" s="119"/>
      <c r="KZG104" s="119"/>
      <c r="KZH104" s="119"/>
      <c r="KZI104" s="119"/>
      <c r="KZJ104" s="119"/>
      <c r="KZK104" s="119"/>
      <c r="KZL104" s="119"/>
      <c r="KZM104" s="119"/>
      <c r="KZN104" s="119"/>
      <c r="KZO104" s="119"/>
      <c r="KZP104" s="119"/>
      <c r="KZQ104" s="119"/>
      <c r="KZR104" s="119"/>
      <c r="KZS104" s="119"/>
      <c r="KZT104" s="119"/>
      <c r="KZU104" s="119"/>
      <c r="KZV104" s="119"/>
      <c r="KZW104" s="119"/>
      <c r="KZX104" s="119"/>
      <c r="KZY104" s="119"/>
      <c r="KZZ104" s="119"/>
      <c r="LAA104" s="119"/>
      <c r="LAB104" s="119"/>
      <c r="LAC104" s="119"/>
      <c r="LAD104" s="119"/>
      <c r="LAE104" s="119"/>
      <c r="LAF104" s="119"/>
      <c r="LAG104" s="119"/>
      <c r="LAH104" s="119"/>
      <c r="LAI104" s="119"/>
      <c r="LAJ104" s="119"/>
      <c r="LAK104" s="119"/>
      <c r="LAL104" s="119"/>
      <c r="LAM104" s="119"/>
      <c r="LAN104" s="119"/>
      <c r="LAO104" s="119"/>
      <c r="LAP104" s="119"/>
      <c r="LAQ104" s="119"/>
      <c r="LAR104" s="119"/>
      <c r="LAS104" s="119"/>
      <c r="LAT104" s="119"/>
      <c r="LAU104" s="119"/>
      <c r="LAV104" s="119"/>
      <c r="LAW104" s="119"/>
      <c r="LAX104" s="119"/>
      <c r="LAY104" s="119"/>
      <c r="LAZ104" s="119"/>
      <c r="LBA104" s="119"/>
      <c r="LBB104" s="119"/>
      <c r="LBC104" s="119"/>
      <c r="LBD104" s="119"/>
      <c r="LBE104" s="119"/>
      <c r="LBF104" s="119"/>
      <c r="LBG104" s="119"/>
      <c r="LBH104" s="119"/>
      <c r="LBI104" s="119"/>
      <c r="LBJ104" s="119"/>
      <c r="LBK104" s="119"/>
      <c r="LBL104" s="119"/>
      <c r="LBM104" s="119"/>
      <c r="LBN104" s="119"/>
      <c r="LBO104" s="119"/>
      <c r="LBP104" s="119"/>
      <c r="LBQ104" s="119"/>
      <c r="LBR104" s="119"/>
      <c r="LBS104" s="119"/>
      <c r="LBT104" s="119"/>
      <c r="LBU104" s="119"/>
      <c r="LBV104" s="119"/>
      <c r="LBW104" s="119"/>
      <c r="LBX104" s="119"/>
      <c r="LBY104" s="119"/>
      <c r="LBZ104" s="119"/>
      <c r="LCA104" s="119"/>
      <c r="LCB104" s="119"/>
      <c r="LCC104" s="119"/>
      <c r="LCD104" s="119"/>
      <c r="LCE104" s="119"/>
      <c r="LCF104" s="119"/>
      <c r="LCG104" s="119"/>
      <c r="LCH104" s="119"/>
      <c r="LCI104" s="119"/>
      <c r="LCJ104" s="119"/>
      <c r="LCK104" s="119"/>
      <c r="LCL104" s="119"/>
      <c r="LCM104" s="119"/>
      <c r="LCN104" s="119"/>
      <c r="LCO104" s="119"/>
      <c r="LCP104" s="119"/>
      <c r="LCQ104" s="119"/>
      <c r="LCR104" s="119"/>
      <c r="LCS104" s="119"/>
      <c r="LCT104" s="119"/>
      <c r="LCU104" s="119"/>
      <c r="LCV104" s="119"/>
      <c r="LCW104" s="119"/>
      <c r="LCX104" s="119"/>
      <c r="LCY104" s="119"/>
      <c r="LCZ104" s="119"/>
      <c r="LDA104" s="119"/>
      <c r="LDB104" s="119"/>
      <c r="LDC104" s="119"/>
      <c r="LDD104" s="119"/>
      <c r="LDE104" s="119"/>
      <c r="LDF104" s="119"/>
      <c r="LDG104" s="119"/>
      <c r="LDH104" s="119"/>
      <c r="LDI104" s="119"/>
      <c r="LDJ104" s="119"/>
      <c r="LDK104" s="119"/>
      <c r="LDL104" s="119"/>
      <c r="LDM104" s="119"/>
      <c r="LDN104" s="119"/>
      <c r="LDO104" s="119"/>
      <c r="LDP104" s="119"/>
      <c r="LDQ104" s="119"/>
      <c r="LDR104" s="119"/>
      <c r="LDS104" s="119"/>
      <c r="LDT104" s="119"/>
      <c r="LDU104" s="119"/>
      <c r="LDV104" s="119"/>
      <c r="LDW104" s="119"/>
      <c r="LDX104" s="119"/>
      <c r="LDY104" s="119"/>
      <c r="LDZ104" s="119"/>
      <c r="LEA104" s="119"/>
      <c r="LEB104" s="119"/>
      <c r="LEC104" s="119"/>
      <c r="LED104" s="119"/>
      <c r="LEE104" s="119"/>
      <c r="LEF104" s="119"/>
      <c r="LEG104" s="119"/>
      <c r="LEH104" s="119"/>
      <c r="LEI104" s="119"/>
      <c r="LEJ104" s="119"/>
      <c r="LEK104" s="119"/>
      <c r="LEL104" s="119"/>
      <c r="LEM104" s="119"/>
      <c r="LEN104" s="119"/>
      <c r="LEO104" s="119"/>
      <c r="LEP104" s="119"/>
      <c r="LEQ104" s="119"/>
      <c r="LER104" s="119"/>
      <c r="LES104" s="119"/>
      <c r="LET104" s="119"/>
      <c r="LEU104" s="119"/>
      <c r="LEV104" s="119"/>
      <c r="LEW104" s="119"/>
      <c r="LEX104" s="119"/>
      <c r="LEY104" s="119"/>
      <c r="LEZ104" s="119"/>
      <c r="LFA104" s="119"/>
      <c r="LFB104" s="119"/>
      <c r="LFC104" s="119"/>
      <c r="LFD104" s="119"/>
      <c r="LFE104" s="119"/>
      <c r="LFF104" s="119"/>
      <c r="LFG104" s="119"/>
      <c r="LFH104" s="119"/>
      <c r="LFI104" s="119"/>
      <c r="LFJ104" s="119"/>
      <c r="LFK104" s="119"/>
      <c r="LFL104" s="119"/>
      <c r="LFM104" s="119"/>
      <c r="LFN104" s="119"/>
      <c r="LFO104" s="119"/>
      <c r="LFP104" s="119"/>
      <c r="LFQ104" s="119"/>
      <c r="LFR104" s="119"/>
      <c r="LFS104" s="119"/>
      <c r="LFT104" s="119"/>
      <c r="LFU104" s="119"/>
      <c r="LFV104" s="119"/>
      <c r="LFW104" s="119"/>
      <c r="LFX104" s="119"/>
      <c r="LFY104" s="119"/>
      <c r="LFZ104" s="119"/>
      <c r="LGA104" s="119"/>
      <c r="LGB104" s="119"/>
      <c r="LGC104" s="119"/>
      <c r="LGD104" s="119"/>
      <c r="LGE104" s="119"/>
      <c r="LGF104" s="119"/>
      <c r="LGG104" s="119"/>
      <c r="LGH104" s="119"/>
      <c r="LGI104" s="119"/>
      <c r="LGJ104" s="119"/>
      <c r="LGK104" s="119"/>
      <c r="LGL104" s="119"/>
      <c r="LGM104" s="119"/>
      <c r="LGN104" s="119"/>
      <c r="LGO104" s="119"/>
      <c r="LGP104" s="119"/>
      <c r="LGQ104" s="119"/>
      <c r="LGR104" s="119"/>
      <c r="LGS104" s="119"/>
      <c r="LGT104" s="119"/>
      <c r="LGU104" s="119"/>
      <c r="LGV104" s="119"/>
      <c r="LGW104" s="119"/>
      <c r="LGX104" s="119"/>
      <c r="LGY104" s="119"/>
      <c r="LGZ104" s="119"/>
      <c r="LHA104" s="119"/>
      <c r="LHB104" s="119"/>
      <c r="LHC104" s="119"/>
      <c r="LHD104" s="119"/>
      <c r="LHE104" s="119"/>
      <c r="LHF104" s="119"/>
      <c r="LHG104" s="119"/>
      <c r="LHH104" s="119"/>
      <c r="LHI104" s="119"/>
      <c r="LHJ104" s="119"/>
      <c r="LHK104" s="119"/>
      <c r="LHL104" s="119"/>
      <c r="LHM104" s="119"/>
      <c r="LHN104" s="119"/>
      <c r="LHO104" s="119"/>
      <c r="LHP104" s="119"/>
      <c r="LHQ104" s="119"/>
      <c r="LHR104" s="119"/>
      <c r="LHS104" s="119"/>
      <c r="LHT104" s="119"/>
      <c r="LHU104" s="119"/>
      <c r="LHV104" s="119"/>
      <c r="LHW104" s="119"/>
      <c r="LHX104" s="119"/>
      <c r="LHY104" s="119"/>
      <c r="LHZ104" s="119"/>
      <c r="LIA104" s="119"/>
      <c r="LIB104" s="119"/>
      <c r="LIC104" s="119"/>
      <c r="LID104" s="119"/>
      <c r="LIE104" s="119"/>
      <c r="LIF104" s="119"/>
      <c r="LIG104" s="119"/>
      <c r="LIH104" s="119"/>
      <c r="LII104" s="119"/>
      <c r="LIJ104" s="119"/>
      <c r="LIK104" s="119"/>
      <c r="LIL104" s="119"/>
      <c r="LIM104" s="119"/>
      <c r="LIN104" s="119"/>
      <c r="LIO104" s="119"/>
      <c r="LIP104" s="119"/>
      <c r="LIQ104" s="119"/>
      <c r="LIR104" s="119"/>
      <c r="LIS104" s="119"/>
      <c r="LIT104" s="119"/>
      <c r="LIU104" s="119"/>
      <c r="LIV104" s="119"/>
      <c r="LIW104" s="119"/>
      <c r="LIX104" s="119"/>
      <c r="LIY104" s="119"/>
      <c r="LIZ104" s="119"/>
      <c r="LJA104" s="119"/>
      <c r="LJB104" s="119"/>
      <c r="LJC104" s="119"/>
      <c r="LJD104" s="119"/>
      <c r="LJE104" s="119"/>
      <c r="LJF104" s="119"/>
      <c r="LJG104" s="119"/>
      <c r="LJH104" s="119"/>
      <c r="LJI104" s="119"/>
      <c r="LJJ104" s="119"/>
      <c r="LJK104" s="119"/>
      <c r="LJL104" s="119"/>
      <c r="LJM104" s="119"/>
      <c r="LJN104" s="119"/>
      <c r="LJO104" s="119"/>
      <c r="LJP104" s="119"/>
      <c r="LJQ104" s="119"/>
      <c r="LJR104" s="119"/>
      <c r="LJS104" s="119"/>
      <c r="LJT104" s="119"/>
      <c r="LJU104" s="119"/>
      <c r="LJV104" s="119"/>
      <c r="LJW104" s="119"/>
      <c r="LJX104" s="119"/>
      <c r="LJY104" s="119"/>
      <c r="LJZ104" s="119"/>
      <c r="LKA104" s="119"/>
      <c r="LKB104" s="119"/>
      <c r="LKC104" s="119"/>
      <c r="LKD104" s="119"/>
      <c r="LKE104" s="119"/>
      <c r="LKF104" s="119"/>
      <c r="LKG104" s="119"/>
      <c r="LKH104" s="119"/>
      <c r="LKI104" s="119"/>
      <c r="LKJ104" s="119"/>
      <c r="LKK104" s="119"/>
      <c r="LKL104" s="119"/>
      <c r="LKM104" s="119"/>
      <c r="LKN104" s="119"/>
      <c r="LKO104" s="119"/>
      <c r="LKP104" s="119"/>
      <c r="LKQ104" s="119"/>
      <c r="LKR104" s="119"/>
      <c r="LKS104" s="119"/>
      <c r="LKT104" s="119"/>
      <c r="LKU104" s="119"/>
      <c r="LKV104" s="119"/>
      <c r="LKW104" s="119"/>
      <c r="LKX104" s="119"/>
      <c r="LKY104" s="119"/>
      <c r="LKZ104" s="119"/>
      <c r="LLA104" s="119"/>
      <c r="LLB104" s="119"/>
      <c r="LLC104" s="119"/>
      <c r="LLD104" s="119"/>
      <c r="LLE104" s="119"/>
      <c r="LLF104" s="119"/>
      <c r="LLG104" s="119"/>
      <c r="LLH104" s="119"/>
      <c r="LLI104" s="119"/>
      <c r="LLJ104" s="119"/>
      <c r="LLK104" s="119"/>
      <c r="LLL104" s="119"/>
      <c r="LLM104" s="119"/>
      <c r="LLN104" s="119"/>
      <c r="LLO104" s="119"/>
      <c r="LLP104" s="119"/>
      <c r="LLQ104" s="119"/>
      <c r="LLR104" s="119"/>
      <c r="LLS104" s="119"/>
      <c r="LLT104" s="119"/>
      <c r="LLU104" s="119"/>
      <c r="LLV104" s="119"/>
      <c r="LLW104" s="119"/>
      <c r="LLX104" s="119"/>
      <c r="LLY104" s="119"/>
      <c r="LLZ104" s="119"/>
      <c r="LMA104" s="119"/>
      <c r="LMB104" s="119"/>
      <c r="LMC104" s="119"/>
      <c r="LMD104" s="119"/>
      <c r="LME104" s="119"/>
      <c r="LMF104" s="119"/>
      <c r="LMG104" s="119"/>
      <c r="LMH104" s="119"/>
      <c r="LMI104" s="119"/>
      <c r="LMJ104" s="119"/>
      <c r="LMK104" s="119"/>
      <c r="LML104" s="119"/>
      <c r="LMM104" s="119"/>
      <c r="LMN104" s="119"/>
      <c r="LMO104" s="119"/>
      <c r="LMP104" s="119"/>
      <c r="LMQ104" s="119"/>
      <c r="LMR104" s="119"/>
      <c r="LMS104" s="119"/>
      <c r="LMT104" s="119"/>
      <c r="LMU104" s="119"/>
      <c r="LMV104" s="119"/>
      <c r="LMW104" s="119"/>
      <c r="LMX104" s="119"/>
      <c r="LMY104" s="119"/>
      <c r="LMZ104" s="119"/>
      <c r="LNA104" s="119"/>
      <c r="LNB104" s="119"/>
      <c r="LNC104" s="119"/>
      <c r="LND104" s="119"/>
      <c r="LNE104" s="119"/>
      <c r="LNF104" s="119"/>
      <c r="LNG104" s="119"/>
      <c r="LNH104" s="119"/>
      <c r="LNI104" s="119"/>
      <c r="LNJ104" s="119"/>
      <c r="LNK104" s="119"/>
      <c r="LNL104" s="119"/>
      <c r="LNM104" s="119"/>
      <c r="LNN104" s="119"/>
      <c r="LNO104" s="119"/>
      <c r="LNP104" s="119"/>
      <c r="LNQ104" s="119"/>
      <c r="LNR104" s="119"/>
      <c r="LNS104" s="119"/>
      <c r="LNT104" s="119"/>
      <c r="LNU104" s="119"/>
      <c r="LNV104" s="119"/>
      <c r="LNW104" s="119"/>
      <c r="LNX104" s="119"/>
      <c r="LNY104" s="119"/>
      <c r="LNZ104" s="119"/>
      <c r="LOA104" s="119"/>
      <c r="LOB104" s="119"/>
      <c r="LOC104" s="119"/>
      <c r="LOD104" s="119"/>
      <c r="LOE104" s="119"/>
      <c r="LOF104" s="119"/>
      <c r="LOG104" s="119"/>
      <c r="LOH104" s="119"/>
      <c r="LOI104" s="119"/>
      <c r="LOJ104" s="119"/>
      <c r="LOK104" s="119"/>
      <c r="LOL104" s="119"/>
      <c r="LOM104" s="119"/>
      <c r="LON104" s="119"/>
      <c r="LOO104" s="119"/>
      <c r="LOP104" s="119"/>
      <c r="LOQ104" s="119"/>
      <c r="LOR104" s="119"/>
      <c r="LOS104" s="119"/>
      <c r="LOT104" s="119"/>
      <c r="LOU104" s="119"/>
      <c r="LOV104" s="119"/>
      <c r="LOW104" s="119"/>
      <c r="LOX104" s="119"/>
      <c r="LOY104" s="119"/>
      <c r="LOZ104" s="119"/>
      <c r="LPA104" s="119"/>
      <c r="LPB104" s="119"/>
      <c r="LPC104" s="119"/>
      <c r="LPD104" s="119"/>
      <c r="LPE104" s="119"/>
      <c r="LPF104" s="119"/>
      <c r="LPG104" s="119"/>
      <c r="LPH104" s="119"/>
      <c r="LPI104" s="119"/>
      <c r="LPJ104" s="119"/>
      <c r="LPK104" s="119"/>
      <c r="LPL104" s="119"/>
      <c r="LPM104" s="119"/>
      <c r="LPN104" s="119"/>
      <c r="LPO104" s="119"/>
      <c r="LPP104" s="119"/>
      <c r="LPQ104" s="119"/>
      <c r="LPR104" s="119"/>
      <c r="LPS104" s="119"/>
      <c r="LPT104" s="119"/>
      <c r="LPU104" s="119"/>
      <c r="LPV104" s="119"/>
      <c r="LPW104" s="119"/>
      <c r="LPX104" s="119"/>
      <c r="LPY104" s="119"/>
      <c r="LPZ104" s="119"/>
      <c r="LQA104" s="119"/>
      <c r="LQB104" s="119"/>
      <c r="LQC104" s="119"/>
      <c r="LQD104" s="119"/>
      <c r="LQE104" s="119"/>
      <c r="LQF104" s="119"/>
      <c r="LQG104" s="119"/>
      <c r="LQH104" s="119"/>
      <c r="LQI104" s="119"/>
      <c r="LQJ104" s="119"/>
      <c r="LQK104" s="119"/>
      <c r="LQL104" s="119"/>
      <c r="LQM104" s="119"/>
      <c r="LQN104" s="119"/>
      <c r="LQO104" s="119"/>
      <c r="LQP104" s="119"/>
      <c r="LQQ104" s="119"/>
      <c r="LQR104" s="119"/>
      <c r="LQS104" s="119"/>
      <c r="LQT104" s="119"/>
      <c r="LQU104" s="119"/>
      <c r="LQV104" s="119"/>
      <c r="LQW104" s="119"/>
      <c r="LQX104" s="119"/>
      <c r="LQY104" s="119"/>
      <c r="LQZ104" s="119"/>
      <c r="LRA104" s="119"/>
      <c r="LRB104" s="119"/>
      <c r="LRC104" s="119"/>
      <c r="LRD104" s="119"/>
      <c r="LRE104" s="119"/>
      <c r="LRF104" s="119"/>
      <c r="LRG104" s="119"/>
      <c r="LRH104" s="119"/>
      <c r="LRI104" s="119"/>
      <c r="LRJ104" s="119"/>
      <c r="LRK104" s="119"/>
      <c r="LRL104" s="119"/>
      <c r="LRM104" s="119"/>
      <c r="LRN104" s="119"/>
      <c r="LRO104" s="119"/>
      <c r="LRP104" s="119"/>
      <c r="LRQ104" s="119"/>
      <c r="LRR104" s="119"/>
      <c r="LRS104" s="119"/>
      <c r="LRT104" s="119"/>
      <c r="LRU104" s="119"/>
      <c r="LRV104" s="119"/>
      <c r="LRW104" s="119"/>
      <c r="LRX104" s="119"/>
      <c r="LRY104" s="119"/>
      <c r="LRZ104" s="119"/>
      <c r="LSA104" s="119"/>
      <c r="LSB104" s="119"/>
      <c r="LSC104" s="119"/>
      <c r="LSD104" s="119"/>
      <c r="LSE104" s="119"/>
      <c r="LSF104" s="119"/>
      <c r="LSG104" s="119"/>
      <c r="LSH104" s="119"/>
      <c r="LSI104" s="119"/>
      <c r="LSJ104" s="119"/>
      <c r="LSK104" s="119"/>
      <c r="LSL104" s="119"/>
      <c r="LSM104" s="119"/>
      <c r="LSN104" s="119"/>
      <c r="LSO104" s="119"/>
      <c r="LSP104" s="119"/>
      <c r="LSQ104" s="119"/>
      <c r="LSR104" s="119"/>
      <c r="LSS104" s="119"/>
      <c r="LST104" s="119"/>
      <c r="LSU104" s="119"/>
      <c r="LSV104" s="119"/>
      <c r="LSW104" s="119"/>
      <c r="LSX104" s="119"/>
      <c r="LSY104" s="119"/>
      <c r="LSZ104" s="119"/>
      <c r="LTA104" s="119"/>
      <c r="LTB104" s="119"/>
      <c r="LTC104" s="119"/>
      <c r="LTD104" s="119"/>
      <c r="LTE104" s="119"/>
      <c r="LTF104" s="119"/>
      <c r="LTG104" s="119"/>
      <c r="LTH104" s="119"/>
      <c r="LTI104" s="119"/>
      <c r="LTJ104" s="119"/>
      <c r="LTK104" s="119"/>
      <c r="LTL104" s="119"/>
      <c r="LTM104" s="119"/>
      <c r="LTN104" s="119"/>
      <c r="LTO104" s="119"/>
      <c r="LTP104" s="119"/>
      <c r="LTQ104" s="119"/>
      <c r="LTR104" s="119"/>
      <c r="LTS104" s="119"/>
      <c r="LTT104" s="119"/>
      <c r="LTU104" s="119"/>
      <c r="LTV104" s="119"/>
      <c r="LTW104" s="119"/>
      <c r="LTX104" s="119"/>
      <c r="LTY104" s="119"/>
      <c r="LTZ104" s="119"/>
      <c r="LUA104" s="119"/>
      <c r="LUB104" s="119"/>
      <c r="LUC104" s="119"/>
      <c r="LUD104" s="119"/>
      <c r="LUE104" s="119"/>
      <c r="LUF104" s="119"/>
      <c r="LUG104" s="119"/>
      <c r="LUH104" s="119"/>
      <c r="LUI104" s="119"/>
      <c r="LUJ104" s="119"/>
      <c r="LUK104" s="119"/>
      <c r="LUL104" s="119"/>
      <c r="LUM104" s="119"/>
      <c r="LUN104" s="119"/>
      <c r="LUO104" s="119"/>
      <c r="LUP104" s="119"/>
      <c r="LUQ104" s="119"/>
      <c r="LUR104" s="119"/>
      <c r="LUS104" s="119"/>
      <c r="LUT104" s="119"/>
      <c r="LUU104" s="119"/>
      <c r="LUV104" s="119"/>
      <c r="LUW104" s="119"/>
      <c r="LUX104" s="119"/>
      <c r="LUY104" s="119"/>
      <c r="LUZ104" s="119"/>
      <c r="LVA104" s="119"/>
      <c r="LVB104" s="119"/>
      <c r="LVC104" s="119"/>
      <c r="LVD104" s="119"/>
      <c r="LVE104" s="119"/>
      <c r="LVF104" s="119"/>
      <c r="LVG104" s="119"/>
      <c r="LVH104" s="119"/>
      <c r="LVI104" s="119"/>
      <c r="LVJ104" s="119"/>
      <c r="LVK104" s="119"/>
      <c r="LVL104" s="119"/>
      <c r="LVM104" s="119"/>
      <c r="LVN104" s="119"/>
      <c r="LVO104" s="119"/>
      <c r="LVP104" s="119"/>
      <c r="LVQ104" s="119"/>
      <c r="LVR104" s="119"/>
      <c r="LVS104" s="119"/>
      <c r="LVT104" s="119"/>
      <c r="LVU104" s="119"/>
      <c r="LVV104" s="119"/>
      <c r="LVW104" s="119"/>
      <c r="LVX104" s="119"/>
      <c r="LVY104" s="119"/>
      <c r="LVZ104" s="119"/>
      <c r="LWA104" s="119"/>
      <c r="LWB104" s="119"/>
      <c r="LWC104" s="119"/>
      <c r="LWD104" s="119"/>
      <c r="LWE104" s="119"/>
      <c r="LWF104" s="119"/>
      <c r="LWG104" s="119"/>
      <c r="LWH104" s="119"/>
      <c r="LWI104" s="119"/>
      <c r="LWJ104" s="119"/>
      <c r="LWK104" s="119"/>
      <c r="LWL104" s="119"/>
      <c r="LWM104" s="119"/>
      <c r="LWN104" s="119"/>
      <c r="LWO104" s="119"/>
      <c r="LWP104" s="119"/>
      <c r="LWQ104" s="119"/>
      <c r="LWR104" s="119"/>
      <c r="LWS104" s="119"/>
      <c r="LWT104" s="119"/>
      <c r="LWU104" s="119"/>
      <c r="LWV104" s="119"/>
      <c r="LWW104" s="119"/>
      <c r="LWX104" s="119"/>
      <c r="LWY104" s="119"/>
      <c r="LWZ104" s="119"/>
      <c r="LXA104" s="119"/>
      <c r="LXB104" s="119"/>
      <c r="LXC104" s="119"/>
      <c r="LXD104" s="119"/>
      <c r="LXE104" s="119"/>
      <c r="LXF104" s="119"/>
      <c r="LXG104" s="119"/>
      <c r="LXH104" s="119"/>
      <c r="LXI104" s="119"/>
      <c r="LXJ104" s="119"/>
      <c r="LXK104" s="119"/>
      <c r="LXL104" s="119"/>
      <c r="LXM104" s="119"/>
      <c r="LXN104" s="119"/>
      <c r="LXO104" s="119"/>
      <c r="LXP104" s="119"/>
      <c r="LXQ104" s="119"/>
      <c r="LXR104" s="119"/>
      <c r="LXS104" s="119"/>
      <c r="LXT104" s="119"/>
      <c r="LXU104" s="119"/>
      <c r="LXV104" s="119"/>
      <c r="LXW104" s="119"/>
      <c r="LXX104" s="119"/>
      <c r="LXY104" s="119"/>
      <c r="LXZ104" s="119"/>
      <c r="LYA104" s="119"/>
      <c r="LYB104" s="119"/>
      <c r="LYC104" s="119"/>
      <c r="LYD104" s="119"/>
      <c r="LYE104" s="119"/>
      <c r="LYF104" s="119"/>
      <c r="LYG104" s="119"/>
      <c r="LYH104" s="119"/>
      <c r="LYI104" s="119"/>
      <c r="LYJ104" s="119"/>
      <c r="LYK104" s="119"/>
      <c r="LYL104" s="119"/>
      <c r="LYM104" s="119"/>
      <c r="LYN104" s="119"/>
      <c r="LYO104" s="119"/>
      <c r="LYP104" s="119"/>
      <c r="LYQ104" s="119"/>
      <c r="LYR104" s="119"/>
      <c r="LYS104" s="119"/>
      <c r="LYT104" s="119"/>
      <c r="LYU104" s="119"/>
      <c r="LYV104" s="119"/>
      <c r="LYW104" s="119"/>
      <c r="LYX104" s="119"/>
      <c r="LYY104" s="119"/>
      <c r="LYZ104" s="119"/>
      <c r="LZA104" s="119"/>
      <c r="LZB104" s="119"/>
      <c r="LZC104" s="119"/>
      <c r="LZD104" s="119"/>
      <c r="LZE104" s="119"/>
      <c r="LZF104" s="119"/>
      <c r="LZG104" s="119"/>
      <c r="LZH104" s="119"/>
      <c r="LZI104" s="119"/>
      <c r="LZJ104" s="119"/>
      <c r="LZK104" s="119"/>
      <c r="LZL104" s="119"/>
      <c r="LZM104" s="119"/>
      <c r="LZN104" s="119"/>
      <c r="LZO104" s="119"/>
      <c r="LZP104" s="119"/>
      <c r="LZQ104" s="119"/>
      <c r="LZR104" s="119"/>
      <c r="LZS104" s="119"/>
      <c r="LZT104" s="119"/>
      <c r="LZU104" s="119"/>
      <c r="LZV104" s="119"/>
      <c r="LZW104" s="119"/>
      <c r="LZX104" s="119"/>
      <c r="LZY104" s="119"/>
      <c r="LZZ104" s="119"/>
      <c r="MAA104" s="119"/>
      <c r="MAB104" s="119"/>
      <c r="MAC104" s="119"/>
      <c r="MAD104" s="119"/>
      <c r="MAE104" s="119"/>
      <c r="MAF104" s="119"/>
      <c r="MAG104" s="119"/>
      <c r="MAH104" s="119"/>
      <c r="MAI104" s="119"/>
      <c r="MAJ104" s="119"/>
      <c r="MAK104" s="119"/>
      <c r="MAL104" s="119"/>
      <c r="MAM104" s="119"/>
      <c r="MAN104" s="119"/>
      <c r="MAO104" s="119"/>
      <c r="MAP104" s="119"/>
      <c r="MAQ104" s="119"/>
      <c r="MAR104" s="119"/>
      <c r="MAS104" s="119"/>
      <c r="MAT104" s="119"/>
      <c r="MAU104" s="119"/>
      <c r="MAV104" s="119"/>
      <c r="MAW104" s="119"/>
      <c r="MAX104" s="119"/>
      <c r="MAY104" s="119"/>
      <c r="MAZ104" s="119"/>
      <c r="MBA104" s="119"/>
      <c r="MBB104" s="119"/>
      <c r="MBC104" s="119"/>
      <c r="MBD104" s="119"/>
      <c r="MBE104" s="119"/>
      <c r="MBF104" s="119"/>
      <c r="MBG104" s="119"/>
      <c r="MBH104" s="119"/>
      <c r="MBI104" s="119"/>
      <c r="MBJ104" s="119"/>
      <c r="MBK104" s="119"/>
      <c r="MBL104" s="119"/>
      <c r="MBM104" s="119"/>
      <c r="MBN104" s="119"/>
      <c r="MBO104" s="119"/>
      <c r="MBP104" s="119"/>
      <c r="MBQ104" s="119"/>
      <c r="MBR104" s="119"/>
      <c r="MBS104" s="119"/>
      <c r="MBT104" s="119"/>
      <c r="MBU104" s="119"/>
      <c r="MBV104" s="119"/>
      <c r="MBW104" s="119"/>
      <c r="MBX104" s="119"/>
      <c r="MBY104" s="119"/>
      <c r="MBZ104" s="119"/>
      <c r="MCA104" s="119"/>
      <c r="MCB104" s="119"/>
      <c r="MCC104" s="119"/>
      <c r="MCD104" s="119"/>
      <c r="MCE104" s="119"/>
      <c r="MCF104" s="119"/>
      <c r="MCG104" s="119"/>
      <c r="MCH104" s="119"/>
      <c r="MCI104" s="119"/>
      <c r="MCJ104" s="119"/>
      <c r="MCK104" s="119"/>
      <c r="MCL104" s="119"/>
      <c r="MCM104" s="119"/>
      <c r="MCN104" s="119"/>
      <c r="MCO104" s="119"/>
      <c r="MCP104" s="119"/>
      <c r="MCQ104" s="119"/>
      <c r="MCR104" s="119"/>
      <c r="MCS104" s="119"/>
      <c r="MCT104" s="119"/>
      <c r="MCU104" s="119"/>
      <c r="MCV104" s="119"/>
      <c r="MCW104" s="119"/>
      <c r="MCX104" s="119"/>
      <c r="MCY104" s="119"/>
      <c r="MCZ104" s="119"/>
      <c r="MDA104" s="119"/>
      <c r="MDB104" s="119"/>
      <c r="MDC104" s="119"/>
      <c r="MDD104" s="119"/>
      <c r="MDE104" s="119"/>
      <c r="MDF104" s="119"/>
      <c r="MDG104" s="119"/>
      <c r="MDH104" s="119"/>
      <c r="MDI104" s="119"/>
      <c r="MDJ104" s="119"/>
      <c r="MDK104" s="119"/>
      <c r="MDL104" s="119"/>
      <c r="MDM104" s="119"/>
      <c r="MDN104" s="119"/>
      <c r="MDO104" s="119"/>
      <c r="MDP104" s="119"/>
      <c r="MDQ104" s="119"/>
      <c r="MDR104" s="119"/>
      <c r="MDS104" s="119"/>
      <c r="MDT104" s="119"/>
      <c r="MDU104" s="119"/>
      <c r="MDV104" s="119"/>
      <c r="MDW104" s="119"/>
      <c r="MDX104" s="119"/>
      <c r="MDY104" s="119"/>
      <c r="MDZ104" s="119"/>
      <c r="MEA104" s="119"/>
      <c r="MEB104" s="119"/>
      <c r="MEC104" s="119"/>
      <c r="MED104" s="119"/>
      <c r="MEE104" s="119"/>
      <c r="MEF104" s="119"/>
      <c r="MEG104" s="119"/>
      <c r="MEH104" s="119"/>
      <c r="MEI104" s="119"/>
      <c r="MEJ104" s="119"/>
      <c r="MEK104" s="119"/>
      <c r="MEL104" s="119"/>
      <c r="MEM104" s="119"/>
      <c r="MEN104" s="119"/>
      <c r="MEO104" s="119"/>
      <c r="MEP104" s="119"/>
      <c r="MEQ104" s="119"/>
      <c r="MER104" s="119"/>
      <c r="MES104" s="119"/>
      <c r="MET104" s="119"/>
      <c r="MEU104" s="119"/>
      <c r="MEV104" s="119"/>
      <c r="MEW104" s="119"/>
      <c r="MEX104" s="119"/>
      <c r="MEY104" s="119"/>
      <c r="MEZ104" s="119"/>
      <c r="MFA104" s="119"/>
      <c r="MFB104" s="119"/>
      <c r="MFC104" s="119"/>
      <c r="MFD104" s="119"/>
      <c r="MFE104" s="119"/>
      <c r="MFF104" s="119"/>
      <c r="MFG104" s="119"/>
      <c r="MFH104" s="119"/>
      <c r="MFI104" s="119"/>
      <c r="MFJ104" s="119"/>
      <c r="MFK104" s="119"/>
      <c r="MFL104" s="119"/>
      <c r="MFM104" s="119"/>
      <c r="MFN104" s="119"/>
      <c r="MFO104" s="119"/>
      <c r="MFP104" s="119"/>
      <c r="MFQ104" s="119"/>
      <c r="MFR104" s="119"/>
      <c r="MFS104" s="119"/>
      <c r="MFT104" s="119"/>
      <c r="MFU104" s="119"/>
      <c r="MFV104" s="119"/>
      <c r="MFW104" s="119"/>
      <c r="MFX104" s="119"/>
      <c r="MFY104" s="119"/>
      <c r="MFZ104" s="119"/>
      <c r="MGA104" s="119"/>
      <c r="MGB104" s="119"/>
      <c r="MGC104" s="119"/>
      <c r="MGD104" s="119"/>
      <c r="MGE104" s="119"/>
      <c r="MGF104" s="119"/>
      <c r="MGG104" s="119"/>
      <c r="MGH104" s="119"/>
      <c r="MGI104" s="119"/>
      <c r="MGJ104" s="119"/>
      <c r="MGK104" s="119"/>
      <c r="MGL104" s="119"/>
      <c r="MGM104" s="119"/>
      <c r="MGN104" s="119"/>
      <c r="MGO104" s="119"/>
      <c r="MGP104" s="119"/>
      <c r="MGQ104" s="119"/>
      <c r="MGR104" s="119"/>
      <c r="MGS104" s="119"/>
      <c r="MGT104" s="119"/>
      <c r="MGU104" s="119"/>
      <c r="MGV104" s="119"/>
      <c r="MGW104" s="119"/>
      <c r="MGX104" s="119"/>
      <c r="MGY104" s="119"/>
      <c r="MGZ104" s="119"/>
      <c r="MHA104" s="119"/>
      <c r="MHB104" s="119"/>
      <c r="MHC104" s="119"/>
      <c r="MHD104" s="119"/>
      <c r="MHE104" s="119"/>
      <c r="MHF104" s="119"/>
      <c r="MHG104" s="119"/>
      <c r="MHH104" s="119"/>
      <c r="MHI104" s="119"/>
      <c r="MHJ104" s="119"/>
      <c r="MHK104" s="119"/>
      <c r="MHL104" s="119"/>
      <c r="MHM104" s="119"/>
      <c r="MHN104" s="119"/>
      <c r="MHO104" s="119"/>
      <c r="MHP104" s="119"/>
      <c r="MHQ104" s="119"/>
      <c r="MHR104" s="119"/>
      <c r="MHS104" s="119"/>
      <c r="MHT104" s="119"/>
      <c r="MHU104" s="119"/>
      <c r="MHV104" s="119"/>
      <c r="MHW104" s="119"/>
      <c r="MHX104" s="119"/>
      <c r="MHY104" s="119"/>
      <c r="MHZ104" s="119"/>
      <c r="MIA104" s="119"/>
      <c r="MIB104" s="119"/>
      <c r="MIC104" s="119"/>
      <c r="MID104" s="119"/>
      <c r="MIE104" s="119"/>
      <c r="MIF104" s="119"/>
      <c r="MIG104" s="119"/>
      <c r="MIH104" s="119"/>
      <c r="MII104" s="119"/>
      <c r="MIJ104" s="119"/>
      <c r="MIK104" s="119"/>
      <c r="MIL104" s="119"/>
      <c r="MIM104" s="119"/>
      <c r="MIN104" s="119"/>
      <c r="MIO104" s="119"/>
      <c r="MIP104" s="119"/>
      <c r="MIQ104" s="119"/>
      <c r="MIR104" s="119"/>
      <c r="MIS104" s="119"/>
      <c r="MIT104" s="119"/>
      <c r="MIU104" s="119"/>
      <c r="MIV104" s="119"/>
      <c r="MIW104" s="119"/>
      <c r="MIX104" s="119"/>
      <c r="MIY104" s="119"/>
      <c r="MIZ104" s="119"/>
      <c r="MJA104" s="119"/>
      <c r="MJB104" s="119"/>
      <c r="MJC104" s="119"/>
      <c r="MJD104" s="119"/>
      <c r="MJE104" s="119"/>
      <c r="MJF104" s="119"/>
      <c r="MJG104" s="119"/>
      <c r="MJH104" s="119"/>
      <c r="MJI104" s="119"/>
      <c r="MJJ104" s="119"/>
      <c r="MJK104" s="119"/>
      <c r="MJL104" s="119"/>
      <c r="MJM104" s="119"/>
      <c r="MJN104" s="119"/>
      <c r="MJO104" s="119"/>
      <c r="MJP104" s="119"/>
      <c r="MJQ104" s="119"/>
      <c r="MJR104" s="119"/>
      <c r="MJS104" s="119"/>
      <c r="MJT104" s="119"/>
      <c r="MJU104" s="119"/>
      <c r="MJV104" s="119"/>
      <c r="MJW104" s="119"/>
      <c r="MJX104" s="119"/>
      <c r="MJY104" s="119"/>
      <c r="MJZ104" s="119"/>
      <c r="MKA104" s="119"/>
      <c r="MKB104" s="119"/>
      <c r="MKC104" s="119"/>
      <c r="MKD104" s="119"/>
      <c r="MKE104" s="119"/>
      <c r="MKF104" s="119"/>
      <c r="MKG104" s="119"/>
      <c r="MKH104" s="119"/>
      <c r="MKI104" s="119"/>
      <c r="MKJ104" s="119"/>
      <c r="MKK104" s="119"/>
      <c r="MKL104" s="119"/>
      <c r="MKM104" s="119"/>
      <c r="MKN104" s="119"/>
      <c r="MKO104" s="119"/>
      <c r="MKP104" s="119"/>
      <c r="MKQ104" s="119"/>
      <c r="MKR104" s="119"/>
      <c r="MKS104" s="119"/>
      <c r="MKT104" s="119"/>
      <c r="MKU104" s="119"/>
      <c r="MKV104" s="119"/>
      <c r="MKW104" s="119"/>
      <c r="MKX104" s="119"/>
      <c r="MKY104" s="119"/>
      <c r="MKZ104" s="119"/>
      <c r="MLA104" s="119"/>
      <c r="MLB104" s="119"/>
      <c r="MLC104" s="119"/>
      <c r="MLD104" s="119"/>
      <c r="MLE104" s="119"/>
      <c r="MLF104" s="119"/>
      <c r="MLG104" s="119"/>
      <c r="MLH104" s="119"/>
      <c r="MLI104" s="119"/>
      <c r="MLJ104" s="119"/>
      <c r="MLK104" s="119"/>
      <c r="MLL104" s="119"/>
      <c r="MLM104" s="119"/>
      <c r="MLN104" s="119"/>
      <c r="MLO104" s="119"/>
      <c r="MLP104" s="119"/>
      <c r="MLQ104" s="119"/>
      <c r="MLR104" s="119"/>
      <c r="MLS104" s="119"/>
      <c r="MLT104" s="119"/>
      <c r="MLU104" s="119"/>
      <c r="MLV104" s="119"/>
      <c r="MLW104" s="119"/>
      <c r="MLX104" s="119"/>
      <c r="MLY104" s="119"/>
      <c r="MLZ104" s="119"/>
      <c r="MMA104" s="119"/>
      <c r="MMB104" s="119"/>
      <c r="MMC104" s="119"/>
      <c r="MMD104" s="119"/>
      <c r="MME104" s="119"/>
      <c r="MMF104" s="119"/>
      <c r="MMG104" s="119"/>
      <c r="MMH104" s="119"/>
      <c r="MMI104" s="119"/>
      <c r="MMJ104" s="119"/>
      <c r="MMK104" s="119"/>
      <c r="MML104" s="119"/>
      <c r="MMM104" s="119"/>
      <c r="MMN104" s="119"/>
      <c r="MMO104" s="119"/>
      <c r="MMP104" s="119"/>
      <c r="MMQ104" s="119"/>
      <c r="MMR104" s="119"/>
      <c r="MMS104" s="119"/>
      <c r="MMT104" s="119"/>
      <c r="MMU104" s="119"/>
      <c r="MMV104" s="119"/>
      <c r="MMW104" s="119"/>
      <c r="MMX104" s="119"/>
      <c r="MMY104" s="119"/>
      <c r="MMZ104" s="119"/>
      <c r="MNA104" s="119"/>
      <c r="MNB104" s="119"/>
      <c r="MNC104" s="119"/>
      <c r="MND104" s="119"/>
      <c r="MNE104" s="119"/>
      <c r="MNF104" s="119"/>
      <c r="MNG104" s="119"/>
      <c r="MNH104" s="119"/>
      <c r="MNI104" s="119"/>
      <c r="MNJ104" s="119"/>
      <c r="MNK104" s="119"/>
      <c r="MNL104" s="119"/>
      <c r="MNM104" s="119"/>
      <c r="MNN104" s="119"/>
      <c r="MNO104" s="119"/>
      <c r="MNP104" s="119"/>
      <c r="MNQ104" s="119"/>
      <c r="MNR104" s="119"/>
      <c r="MNS104" s="119"/>
      <c r="MNT104" s="119"/>
      <c r="MNU104" s="119"/>
      <c r="MNV104" s="119"/>
      <c r="MNW104" s="119"/>
      <c r="MNX104" s="119"/>
      <c r="MNY104" s="119"/>
      <c r="MNZ104" s="119"/>
      <c r="MOA104" s="119"/>
      <c r="MOB104" s="119"/>
      <c r="MOC104" s="119"/>
      <c r="MOD104" s="119"/>
      <c r="MOE104" s="119"/>
      <c r="MOF104" s="119"/>
      <c r="MOG104" s="119"/>
      <c r="MOH104" s="119"/>
      <c r="MOI104" s="119"/>
      <c r="MOJ104" s="119"/>
      <c r="MOK104" s="119"/>
      <c r="MOL104" s="119"/>
      <c r="MOM104" s="119"/>
      <c r="MON104" s="119"/>
      <c r="MOO104" s="119"/>
      <c r="MOP104" s="119"/>
      <c r="MOQ104" s="119"/>
      <c r="MOR104" s="119"/>
      <c r="MOS104" s="119"/>
      <c r="MOT104" s="119"/>
      <c r="MOU104" s="119"/>
      <c r="MOV104" s="119"/>
      <c r="MOW104" s="119"/>
      <c r="MOX104" s="119"/>
      <c r="MOY104" s="119"/>
      <c r="MOZ104" s="119"/>
      <c r="MPA104" s="119"/>
      <c r="MPB104" s="119"/>
      <c r="MPC104" s="119"/>
      <c r="MPD104" s="119"/>
      <c r="MPE104" s="119"/>
      <c r="MPF104" s="119"/>
      <c r="MPG104" s="119"/>
      <c r="MPH104" s="119"/>
      <c r="MPI104" s="119"/>
      <c r="MPJ104" s="119"/>
      <c r="MPK104" s="119"/>
      <c r="MPL104" s="119"/>
      <c r="MPM104" s="119"/>
      <c r="MPN104" s="119"/>
      <c r="MPO104" s="119"/>
      <c r="MPP104" s="119"/>
      <c r="MPQ104" s="119"/>
      <c r="MPR104" s="119"/>
      <c r="MPS104" s="119"/>
      <c r="MPT104" s="119"/>
      <c r="MPU104" s="119"/>
      <c r="MPV104" s="119"/>
      <c r="MPW104" s="119"/>
      <c r="MPX104" s="119"/>
      <c r="MPY104" s="119"/>
      <c r="MPZ104" s="119"/>
      <c r="MQA104" s="119"/>
      <c r="MQB104" s="119"/>
      <c r="MQC104" s="119"/>
      <c r="MQD104" s="119"/>
      <c r="MQE104" s="119"/>
      <c r="MQF104" s="119"/>
      <c r="MQG104" s="119"/>
      <c r="MQH104" s="119"/>
      <c r="MQI104" s="119"/>
      <c r="MQJ104" s="119"/>
      <c r="MQK104" s="119"/>
      <c r="MQL104" s="119"/>
      <c r="MQM104" s="119"/>
      <c r="MQN104" s="119"/>
      <c r="MQO104" s="119"/>
      <c r="MQP104" s="119"/>
      <c r="MQQ104" s="119"/>
      <c r="MQR104" s="119"/>
      <c r="MQS104" s="119"/>
      <c r="MQT104" s="119"/>
      <c r="MQU104" s="119"/>
      <c r="MQV104" s="119"/>
      <c r="MQW104" s="119"/>
      <c r="MQX104" s="119"/>
      <c r="MQY104" s="119"/>
      <c r="MQZ104" s="119"/>
      <c r="MRA104" s="119"/>
      <c r="MRB104" s="119"/>
      <c r="MRC104" s="119"/>
      <c r="MRD104" s="119"/>
      <c r="MRE104" s="119"/>
      <c r="MRF104" s="119"/>
      <c r="MRG104" s="119"/>
      <c r="MRH104" s="119"/>
      <c r="MRI104" s="119"/>
      <c r="MRJ104" s="119"/>
      <c r="MRK104" s="119"/>
      <c r="MRL104" s="119"/>
      <c r="MRM104" s="119"/>
      <c r="MRN104" s="119"/>
      <c r="MRO104" s="119"/>
      <c r="MRP104" s="119"/>
      <c r="MRQ104" s="119"/>
      <c r="MRR104" s="119"/>
      <c r="MRS104" s="119"/>
      <c r="MRT104" s="119"/>
      <c r="MRU104" s="119"/>
      <c r="MRV104" s="119"/>
      <c r="MRW104" s="119"/>
      <c r="MRX104" s="119"/>
      <c r="MRY104" s="119"/>
      <c r="MRZ104" s="119"/>
      <c r="MSA104" s="119"/>
      <c r="MSB104" s="119"/>
      <c r="MSC104" s="119"/>
      <c r="MSD104" s="119"/>
      <c r="MSE104" s="119"/>
      <c r="MSF104" s="119"/>
      <c r="MSG104" s="119"/>
      <c r="MSH104" s="119"/>
      <c r="MSI104" s="119"/>
      <c r="MSJ104" s="119"/>
      <c r="MSK104" s="119"/>
      <c r="MSL104" s="119"/>
      <c r="MSM104" s="119"/>
      <c r="MSN104" s="119"/>
      <c r="MSO104" s="119"/>
      <c r="MSP104" s="119"/>
      <c r="MSQ104" s="119"/>
      <c r="MSR104" s="119"/>
      <c r="MSS104" s="119"/>
      <c r="MST104" s="119"/>
      <c r="MSU104" s="119"/>
      <c r="MSV104" s="119"/>
      <c r="MSW104" s="119"/>
      <c r="MSX104" s="119"/>
      <c r="MSY104" s="119"/>
      <c r="MSZ104" s="119"/>
      <c r="MTA104" s="119"/>
      <c r="MTB104" s="119"/>
      <c r="MTC104" s="119"/>
      <c r="MTD104" s="119"/>
      <c r="MTE104" s="119"/>
      <c r="MTF104" s="119"/>
      <c r="MTG104" s="119"/>
      <c r="MTH104" s="119"/>
      <c r="MTI104" s="119"/>
      <c r="MTJ104" s="119"/>
      <c r="MTK104" s="119"/>
      <c r="MTL104" s="119"/>
      <c r="MTM104" s="119"/>
      <c r="MTN104" s="119"/>
      <c r="MTO104" s="119"/>
      <c r="MTP104" s="119"/>
      <c r="MTQ104" s="119"/>
      <c r="MTR104" s="119"/>
      <c r="MTS104" s="119"/>
      <c r="MTT104" s="119"/>
      <c r="MTU104" s="119"/>
      <c r="MTV104" s="119"/>
      <c r="MTW104" s="119"/>
      <c r="MTX104" s="119"/>
      <c r="MTY104" s="119"/>
      <c r="MTZ104" s="119"/>
      <c r="MUA104" s="119"/>
      <c r="MUB104" s="119"/>
      <c r="MUC104" s="119"/>
      <c r="MUD104" s="119"/>
      <c r="MUE104" s="119"/>
      <c r="MUF104" s="119"/>
      <c r="MUG104" s="119"/>
      <c r="MUH104" s="119"/>
      <c r="MUI104" s="119"/>
      <c r="MUJ104" s="119"/>
      <c r="MUK104" s="119"/>
      <c r="MUL104" s="119"/>
      <c r="MUM104" s="119"/>
      <c r="MUN104" s="119"/>
      <c r="MUO104" s="119"/>
      <c r="MUP104" s="119"/>
      <c r="MUQ104" s="119"/>
      <c r="MUR104" s="119"/>
      <c r="MUS104" s="119"/>
      <c r="MUT104" s="119"/>
      <c r="MUU104" s="119"/>
      <c r="MUV104" s="119"/>
      <c r="MUW104" s="119"/>
      <c r="MUX104" s="119"/>
      <c r="MUY104" s="119"/>
      <c r="MUZ104" s="119"/>
      <c r="MVA104" s="119"/>
      <c r="MVB104" s="119"/>
      <c r="MVC104" s="119"/>
      <c r="MVD104" s="119"/>
      <c r="MVE104" s="119"/>
      <c r="MVF104" s="119"/>
      <c r="MVG104" s="119"/>
      <c r="MVH104" s="119"/>
      <c r="MVI104" s="119"/>
      <c r="MVJ104" s="119"/>
      <c r="MVK104" s="119"/>
      <c r="MVL104" s="119"/>
      <c r="MVM104" s="119"/>
      <c r="MVN104" s="119"/>
      <c r="MVO104" s="119"/>
      <c r="MVP104" s="119"/>
      <c r="MVQ104" s="119"/>
      <c r="MVR104" s="119"/>
      <c r="MVS104" s="119"/>
      <c r="MVT104" s="119"/>
      <c r="MVU104" s="119"/>
      <c r="MVV104" s="119"/>
      <c r="MVW104" s="119"/>
      <c r="MVX104" s="119"/>
      <c r="MVY104" s="119"/>
      <c r="MVZ104" s="119"/>
      <c r="MWA104" s="119"/>
      <c r="MWB104" s="119"/>
      <c r="MWC104" s="119"/>
      <c r="MWD104" s="119"/>
      <c r="MWE104" s="119"/>
      <c r="MWF104" s="119"/>
      <c r="MWG104" s="119"/>
      <c r="MWH104" s="119"/>
      <c r="MWI104" s="119"/>
      <c r="MWJ104" s="119"/>
      <c r="MWK104" s="119"/>
      <c r="MWL104" s="119"/>
      <c r="MWM104" s="119"/>
      <c r="MWN104" s="119"/>
      <c r="MWO104" s="119"/>
      <c r="MWP104" s="119"/>
      <c r="MWQ104" s="119"/>
      <c r="MWR104" s="119"/>
      <c r="MWS104" s="119"/>
      <c r="MWT104" s="119"/>
      <c r="MWU104" s="119"/>
      <c r="MWV104" s="119"/>
      <c r="MWW104" s="119"/>
      <c r="MWX104" s="119"/>
      <c r="MWY104" s="119"/>
      <c r="MWZ104" s="119"/>
      <c r="MXA104" s="119"/>
      <c r="MXB104" s="119"/>
      <c r="MXC104" s="119"/>
      <c r="MXD104" s="119"/>
      <c r="MXE104" s="119"/>
      <c r="MXF104" s="119"/>
      <c r="MXG104" s="119"/>
      <c r="MXH104" s="119"/>
      <c r="MXI104" s="119"/>
      <c r="MXJ104" s="119"/>
      <c r="MXK104" s="119"/>
      <c r="MXL104" s="119"/>
      <c r="MXM104" s="119"/>
      <c r="MXN104" s="119"/>
      <c r="MXO104" s="119"/>
      <c r="MXP104" s="119"/>
      <c r="MXQ104" s="119"/>
      <c r="MXR104" s="119"/>
      <c r="MXS104" s="119"/>
      <c r="MXT104" s="119"/>
      <c r="MXU104" s="119"/>
      <c r="MXV104" s="119"/>
      <c r="MXW104" s="119"/>
      <c r="MXX104" s="119"/>
      <c r="MXY104" s="119"/>
      <c r="MXZ104" s="119"/>
      <c r="MYA104" s="119"/>
      <c r="MYB104" s="119"/>
      <c r="MYC104" s="119"/>
      <c r="MYD104" s="119"/>
      <c r="MYE104" s="119"/>
      <c r="MYF104" s="119"/>
      <c r="MYG104" s="119"/>
      <c r="MYH104" s="119"/>
      <c r="MYI104" s="119"/>
      <c r="MYJ104" s="119"/>
      <c r="MYK104" s="119"/>
      <c r="MYL104" s="119"/>
      <c r="MYM104" s="119"/>
      <c r="MYN104" s="119"/>
      <c r="MYO104" s="119"/>
      <c r="MYP104" s="119"/>
      <c r="MYQ104" s="119"/>
      <c r="MYR104" s="119"/>
      <c r="MYS104" s="119"/>
      <c r="MYT104" s="119"/>
      <c r="MYU104" s="119"/>
      <c r="MYV104" s="119"/>
      <c r="MYW104" s="119"/>
      <c r="MYX104" s="119"/>
      <c r="MYY104" s="119"/>
      <c r="MYZ104" s="119"/>
      <c r="MZA104" s="119"/>
      <c r="MZB104" s="119"/>
      <c r="MZC104" s="119"/>
      <c r="MZD104" s="119"/>
      <c r="MZE104" s="119"/>
      <c r="MZF104" s="119"/>
      <c r="MZG104" s="119"/>
      <c r="MZH104" s="119"/>
      <c r="MZI104" s="119"/>
      <c r="MZJ104" s="119"/>
      <c r="MZK104" s="119"/>
      <c r="MZL104" s="119"/>
      <c r="MZM104" s="119"/>
      <c r="MZN104" s="119"/>
      <c r="MZO104" s="119"/>
      <c r="MZP104" s="119"/>
      <c r="MZQ104" s="119"/>
      <c r="MZR104" s="119"/>
      <c r="MZS104" s="119"/>
      <c r="MZT104" s="119"/>
      <c r="MZU104" s="119"/>
      <c r="MZV104" s="119"/>
      <c r="MZW104" s="119"/>
      <c r="MZX104" s="119"/>
      <c r="MZY104" s="119"/>
      <c r="MZZ104" s="119"/>
      <c r="NAA104" s="119"/>
      <c r="NAB104" s="119"/>
      <c r="NAC104" s="119"/>
      <c r="NAD104" s="119"/>
      <c r="NAE104" s="119"/>
      <c r="NAF104" s="119"/>
      <c r="NAG104" s="119"/>
      <c r="NAH104" s="119"/>
      <c r="NAI104" s="119"/>
      <c r="NAJ104" s="119"/>
      <c r="NAK104" s="119"/>
      <c r="NAL104" s="119"/>
      <c r="NAM104" s="119"/>
      <c r="NAN104" s="119"/>
      <c r="NAO104" s="119"/>
      <c r="NAP104" s="119"/>
      <c r="NAQ104" s="119"/>
      <c r="NAR104" s="119"/>
      <c r="NAS104" s="119"/>
      <c r="NAT104" s="119"/>
      <c r="NAU104" s="119"/>
      <c r="NAV104" s="119"/>
      <c r="NAW104" s="119"/>
      <c r="NAX104" s="119"/>
      <c r="NAY104" s="119"/>
      <c r="NAZ104" s="119"/>
      <c r="NBA104" s="119"/>
      <c r="NBB104" s="119"/>
      <c r="NBC104" s="119"/>
      <c r="NBD104" s="119"/>
      <c r="NBE104" s="119"/>
      <c r="NBF104" s="119"/>
      <c r="NBG104" s="119"/>
      <c r="NBH104" s="119"/>
      <c r="NBI104" s="119"/>
      <c r="NBJ104" s="119"/>
      <c r="NBK104" s="119"/>
      <c r="NBL104" s="119"/>
      <c r="NBM104" s="119"/>
      <c r="NBN104" s="119"/>
      <c r="NBO104" s="119"/>
      <c r="NBP104" s="119"/>
      <c r="NBQ104" s="119"/>
      <c r="NBR104" s="119"/>
      <c r="NBS104" s="119"/>
      <c r="NBT104" s="119"/>
      <c r="NBU104" s="119"/>
      <c r="NBV104" s="119"/>
      <c r="NBW104" s="119"/>
      <c r="NBX104" s="119"/>
      <c r="NBY104" s="119"/>
      <c r="NBZ104" s="119"/>
      <c r="NCA104" s="119"/>
      <c r="NCB104" s="119"/>
      <c r="NCC104" s="119"/>
      <c r="NCD104" s="119"/>
      <c r="NCE104" s="119"/>
      <c r="NCF104" s="119"/>
      <c r="NCG104" s="119"/>
      <c r="NCH104" s="119"/>
      <c r="NCI104" s="119"/>
      <c r="NCJ104" s="119"/>
      <c r="NCK104" s="119"/>
      <c r="NCL104" s="119"/>
      <c r="NCM104" s="119"/>
      <c r="NCN104" s="119"/>
      <c r="NCO104" s="119"/>
      <c r="NCP104" s="119"/>
      <c r="NCQ104" s="119"/>
      <c r="NCR104" s="119"/>
      <c r="NCS104" s="119"/>
      <c r="NCT104" s="119"/>
      <c r="NCU104" s="119"/>
      <c r="NCV104" s="119"/>
      <c r="NCW104" s="119"/>
      <c r="NCX104" s="119"/>
      <c r="NCY104" s="119"/>
      <c r="NCZ104" s="119"/>
      <c r="NDA104" s="119"/>
      <c r="NDB104" s="119"/>
      <c r="NDC104" s="119"/>
      <c r="NDD104" s="119"/>
      <c r="NDE104" s="119"/>
      <c r="NDF104" s="119"/>
      <c r="NDG104" s="119"/>
      <c r="NDH104" s="119"/>
      <c r="NDI104" s="119"/>
      <c r="NDJ104" s="119"/>
      <c r="NDK104" s="119"/>
      <c r="NDL104" s="119"/>
      <c r="NDM104" s="119"/>
      <c r="NDN104" s="119"/>
      <c r="NDO104" s="119"/>
      <c r="NDP104" s="119"/>
      <c r="NDQ104" s="119"/>
      <c r="NDR104" s="119"/>
      <c r="NDS104" s="119"/>
      <c r="NDT104" s="119"/>
      <c r="NDU104" s="119"/>
      <c r="NDV104" s="119"/>
      <c r="NDW104" s="119"/>
      <c r="NDX104" s="119"/>
      <c r="NDY104" s="119"/>
      <c r="NDZ104" s="119"/>
      <c r="NEA104" s="119"/>
      <c r="NEB104" s="119"/>
      <c r="NEC104" s="119"/>
      <c r="NED104" s="119"/>
      <c r="NEE104" s="119"/>
      <c r="NEF104" s="119"/>
      <c r="NEG104" s="119"/>
      <c r="NEH104" s="119"/>
      <c r="NEI104" s="119"/>
      <c r="NEJ104" s="119"/>
      <c r="NEK104" s="119"/>
      <c r="NEL104" s="119"/>
      <c r="NEM104" s="119"/>
      <c r="NEN104" s="119"/>
      <c r="NEO104" s="119"/>
      <c r="NEP104" s="119"/>
      <c r="NEQ104" s="119"/>
      <c r="NER104" s="119"/>
      <c r="NES104" s="119"/>
      <c r="NET104" s="119"/>
      <c r="NEU104" s="119"/>
      <c r="NEV104" s="119"/>
      <c r="NEW104" s="119"/>
      <c r="NEX104" s="119"/>
      <c r="NEY104" s="119"/>
      <c r="NEZ104" s="119"/>
      <c r="NFA104" s="119"/>
      <c r="NFB104" s="119"/>
      <c r="NFC104" s="119"/>
      <c r="NFD104" s="119"/>
      <c r="NFE104" s="119"/>
      <c r="NFF104" s="119"/>
      <c r="NFG104" s="119"/>
      <c r="NFH104" s="119"/>
      <c r="NFI104" s="119"/>
      <c r="NFJ104" s="119"/>
      <c r="NFK104" s="119"/>
      <c r="NFL104" s="119"/>
      <c r="NFM104" s="119"/>
      <c r="NFN104" s="119"/>
      <c r="NFO104" s="119"/>
      <c r="NFP104" s="119"/>
      <c r="NFQ104" s="119"/>
      <c r="NFR104" s="119"/>
      <c r="NFS104" s="119"/>
      <c r="NFT104" s="119"/>
      <c r="NFU104" s="119"/>
      <c r="NFV104" s="119"/>
      <c r="NFW104" s="119"/>
      <c r="NFX104" s="119"/>
      <c r="NFY104" s="119"/>
      <c r="NFZ104" s="119"/>
      <c r="NGA104" s="119"/>
      <c r="NGB104" s="119"/>
      <c r="NGC104" s="119"/>
      <c r="NGD104" s="119"/>
      <c r="NGE104" s="119"/>
      <c r="NGF104" s="119"/>
      <c r="NGG104" s="119"/>
      <c r="NGH104" s="119"/>
      <c r="NGI104" s="119"/>
      <c r="NGJ104" s="119"/>
      <c r="NGK104" s="119"/>
      <c r="NGL104" s="119"/>
      <c r="NGM104" s="119"/>
      <c r="NGN104" s="119"/>
      <c r="NGO104" s="119"/>
      <c r="NGP104" s="119"/>
      <c r="NGQ104" s="119"/>
      <c r="NGR104" s="119"/>
      <c r="NGS104" s="119"/>
      <c r="NGT104" s="119"/>
      <c r="NGU104" s="119"/>
      <c r="NGV104" s="119"/>
      <c r="NGW104" s="119"/>
      <c r="NGX104" s="119"/>
      <c r="NGY104" s="119"/>
      <c r="NGZ104" s="119"/>
      <c r="NHA104" s="119"/>
      <c r="NHB104" s="119"/>
      <c r="NHC104" s="119"/>
      <c r="NHD104" s="119"/>
      <c r="NHE104" s="119"/>
      <c r="NHF104" s="119"/>
      <c r="NHG104" s="119"/>
      <c r="NHH104" s="119"/>
      <c r="NHI104" s="119"/>
      <c r="NHJ104" s="119"/>
      <c r="NHK104" s="119"/>
      <c r="NHL104" s="119"/>
      <c r="NHM104" s="119"/>
      <c r="NHN104" s="119"/>
      <c r="NHO104" s="119"/>
      <c r="NHP104" s="119"/>
      <c r="NHQ104" s="119"/>
      <c r="NHR104" s="119"/>
      <c r="NHS104" s="119"/>
      <c r="NHT104" s="119"/>
      <c r="NHU104" s="119"/>
      <c r="NHV104" s="119"/>
      <c r="NHW104" s="119"/>
      <c r="NHX104" s="119"/>
      <c r="NHY104" s="119"/>
      <c r="NHZ104" s="119"/>
      <c r="NIA104" s="119"/>
      <c r="NIB104" s="119"/>
      <c r="NIC104" s="119"/>
      <c r="NID104" s="119"/>
      <c r="NIE104" s="119"/>
      <c r="NIF104" s="119"/>
      <c r="NIG104" s="119"/>
      <c r="NIH104" s="119"/>
      <c r="NII104" s="119"/>
      <c r="NIJ104" s="119"/>
      <c r="NIK104" s="119"/>
      <c r="NIL104" s="119"/>
      <c r="NIM104" s="119"/>
      <c r="NIN104" s="119"/>
      <c r="NIO104" s="119"/>
      <c r="NIP104" s="119"/>
      <c r="NIQ104" s="119"/>
      <c r="NIR104" s="119"/>
      <c r="NIS104" s="119"/>
      <c r="NIT104" s="119"/>
      <c r="NIU104" s="119"/>
      <c r="NIV104" s="119"/>
      <c r="NIW104" s="119"/>
      <c r="NIX104" s="119"/>
      <c r="NIY104" s="119"/>
      <c r="NIZ104" s="119"/>
      <c r="NJA104" s="119"/>
      <c r="NJB104" s="119"/>
      <c r="NJC104" s="119"/>
      <c r="NJD104" s="119"/>
      <c r="NJE104" s="119"/>
      <c r="NJF104" s="119"/>
      <c r="NJG104" s="119"/>
      <c r="NJH104" s="119"/>
      <c r="NJI104" s="119"/>
      <c r="NJJ104" s="119"/>
      <c r="NJK104" s="119"/>
      <c r="NJL104" s="119"/>
      <c r="NJM104" s="119"/>
      <c r="NJN104" s="119"/>
      <c r="NJO104" s="119"/>
      <c r="NJP104" s="119"/>
      <c r="NJQ104" s="119"/>
      <c r="NJR104" s="119"/>
      <c r="NJS104" s="119"/>
      <c r="NJT104" s="119"/>
      <c r="NJU104" s="119"/>
      <c r="NJV104" s="119"/>
      <c r="NJW104" s="119"/>
      <c r="NJX104" s="119"/>
      <c r="NJY104" s="119"/>
      <c r="NJZ104" s="119"/>
      <c r="NKA104" s="119"/>
      <c r="NKB104" s="119"/>
      <c r="NKC104" s="119"/>
      <c r="NKD104" s="119"/>
      <c r="NKE104" s="119"/>
      <c r="NKF104" s="119"/>
      <c r="NKG104" s="119"/>
      <c r="NKH104" s="119"/>
      <c r="NKI104" s="119"/>
      <c r="NKJ104" s="119"/>
      <c r="NKK104" s="119"/>
      <c r="NKL104" s="119"/>
      <c r="NKM104" s="119"/>
      <c r="NKN104" s="119"/>
      <c r="NKO104" s="119"/>
      <c r="NKP104" s="119"/>
      <c r="NKQ104" s="119"/>
      <c r="NKR104" s="119"/>
      <c r="NKS104" s="119"/>
      <c r="NKT104" s="119"/>
      <c r="NKU104" s="119"/>
      <c r="NKV104" s="119"/>
      <c r="NKW104" s="119"/>
      <c r="NKX104" s="119"/>
      <c r="NKY104" s="119"/>
      <c r="NKZ104" s="119"/>
      <c r="NLA104" s="119"/>
      <c r="NLB104" s="119"/>
      <c r="NLC104" s="119"/>
      <c r="NLD104" s="119"/>
      <c r="NLE104" s="119"/>
      <c r="NLF104" s="119"/>
      <c r="NLG104" s="119"/>
      <c r="NLH104" s="119"/>
      <c r="NLI104" s="119"/>
      <c r="NLJ104" s="119"/>
      <c r="NLK104" s="119"/>
      <c r="NLL104" s="119"/>
      <c r="NLM104" s="119"/>
      <c r="NLN104" s="119"/>
      <c r="NLO104" s="119"/>
      <c r="NLP104" s="119"/>
      <c r="NLQ104" s="119"/>
      <c r="NLR104" s="119"/>
      <c r="NLS104" s="119"/>
      <c r="NLT104" s="119"/>
      <c r="NLU104" s="119"/>
      <c r="NLV104" s="119"/>
      <c r="NLW104" s="119"/>
      <c r="NLX104" s="119"/>
      <c r="NLY104" s="119"/>
      <c r="NLZ104" s="119"/>
      <c r="NMA104" s="119"/>
      <c r="NMB104" s="119"/>
      <c r="NMC104" s="119"/>
      <c r="NMD104" s="119"/>
      <c r="NME104" s="119"/>
      <c r="NMF104" s="119"/>
      <c r="NMG104" s="119"/>
      <c r="NMH104" s="119"/>
      <c r="NMI104" s="119"/>
      <c r="NMJ104" s="119"/>
      <c r="NMK104" s="119"/>
      <c r="NML104" s="119"/>
      <c r="NMM104" s="119"/>
      <c r="NMN104" s="119"/>
      <c r="NMO104" s="119"/>
      <c r="NMP104" s="119"/>
      <c r="NMQ104" s="119"/>
      <c r="NMR104" s="119"/>
      <c r="NMS104" s="119"/>
      <c r="NMT104" s="119"/>
      <c r="NMU104" s="119"/>
      <c r="NMV104" s="119"/>
      <c r="NMW104" s="119"/>
      <c r="NMX104" s="119"/>
      <c r="NMY104" s="119"/>
      <c r="NMZ104" s="119"/>
      <c r="NNA104" s="119"/>
      <c r="NNB104" s="119"/>
      <c r="NNC104" s="119"/>
      <c r="NND104" s="119"/>
      <c r="NNE104" s="119"/>
      <c r="NNF104" s="119"/>
      <c r="NNG104" s="119"/>
      <c r="NNH104" s="119"/>
      <c r="NNI104" s="119"/>
      <c r="NNJ104" s="119"/>
      <c r="NNK104" s="119"/>
      <c r="NNL104" s="119"/>
      <c r="NNM104" s="119"/>
      <c r="NNN104" s="119"/>
      <c r="NNO104" s="119"/>
      <c r="NNP104" s="119"/>
      <c r="NNQ104" s="119"/>
      <c r="NNR104" s="119"/>
      <c r="NNS104" s="119"/>
      <c r="NNT104" s="119"/>
      <c r="NNU104" s="119"/>
      <c r="NNV104" s="119"/>
      <c r="NNW104" s="119"/>
      <c r="NNX104" s="119"/>
      <c r="NNY104" s="119"/>
      <c r="NNZ104" s="119"/>
      <c r="NOA104" s="119"/>
      <c r="NOB104" s="119"/>
      <c r="NOC104" s="119"/>
      <c r="NOD104" s="119"/>
      <c r="NOE104" s="119"/>
      <c r="NOF104" s="119"/>
      <c r="NOG104" s="119"/>
      <c r="NOH104" s="119"/>
      <c r="NOI104" s="119"/>
      <c r="NOJ104" s="119"/>
      <c r="NOK104" s="119"/>
      <c r="NOL104" s="119"/>
      <c r="NOM104" s="119"/>
      <c r="NON104" s="119"/>
      <c r="NOO104" s="119"/>
      <c r="NOP104" s="119"/>
      <c r="NOQ104" s="119"/>
      <c r="NOR104" s="119"/>
      <c r="NOS104" s="119"/>
      <c r="NOT104" s="119"/>
      <c r="NOU104" s="119"/>
      <c r="NOV104" s="119"/>
      <c r="NOW104" s="119"/>
      <c r="NOX104" s="119"/>
      <c r="NOY104" s="119"/>
      <c r="NOZ104" s="119"/>
      <c r="NPA104" s="119"/>
      <c r="NPB104" s="119"/>
      <c r="NPC104" s="119"/>
      <c r="NPD104" s="119"/>
      <c r="NPE104" s="119"/>
      <c r="NPF104" s="119"/>
      <c r="NPG104" s="119"/>
      <c r="NPH104" s="119"/>
      <c r="NPI104" s="119"/>
      <c r="NPJ104" s="119"/>
      <c r="NPK104" s="119"/>
      <c r="NPL104" s="119"/>
      <c r="NPM104" s="119"/>
      <c r="NPN104" s="119"/>
      <c r="NPO104" s="119"/>
      <c r="NPP104" s="119"/>
      <c r="NPQ104" s="119"/>
      <c r="NPR104" s="119"/>
      <c r="NPS104" s="119"/>
      <c r="NPT104" s="119"/>
      <c r="NPU104" s="119"/>
      <c r="NPV104" s="119"/>
      <c r="NPW104" s="119"/>
      <c r="NPX104" s="119"/>
      <c r="NPY104" s="119"/>
      <c r="NPZ104" s="119"/>
      <c r="NQA104" s="119"/>
      <c r="NQB104" s="119"/>
      <c r="NQC104" s="119"/>
      <c r="NQD104" s="119"/>
      <c r="NQE104" s="119"/>
      <c r="NQF104" s="119"/>
      <c r="NQG104" s="119"/>
      <c r="NQH104" s="119"/>
      <c r="NQI104" s="119"/>
      <c r="NQJ104" s="119"/>
      <c r="NQK104" s="119"/>
      <c r="NQL104" s="119"/>
      <c r="NQM104" s="119"/>
      <c r="NQN104" s="119"/>
      <c r="NQO104" s="119"/>
      <c r="NQP104" s="119"/>
      <c r="NQQ104" s="119"/>
      <c r="NQR104" s="119"/>
      <c r="NQS104" s="119"/>
      <c r="NQT104" s="119"/>
      <c r="NQU104" s="119"/>
      <c r="NQV104" s="119"/>
      <c r="NQW104" s="119"/>
      <c r="NQX104" s="119"/>
      <c r="NQY104" s="119"/>
      <c r="NQZ104" s="119"/>
      <c r="NRA104" s="119"/>
      <c r="NRB104" s="119"/>
      <c r="NRC104" s="119"/>
      <c r="NRD104" s="119"/>
      <c r="NRE104" s="119"/>
      <c r="NRF104" s="119"/>
      <c r="NRG104" s="119"/>
      <c r="NRH104" s="119"/>
      <c r="NRI104" s="119"/>
      <c r="NRJ104" s="119"/>
      <c r="NRK104" s="119"/>
      <c r="NRL104" s="119"/>
      <c r="NRM104" s="119"/>
      <c r="NRN104" s="119"/>
      <c r="NRO104" s="119"/>
      <c r="NRP104" s="119"/>
      <c r="NRQ104" s="119"/>
      <c r="NRR104" s="119"/>
      <c r="NRS104" s="119"/>
      <c r="NRT104" s="119"/>
      <c r="NRU104" s="119"/>
      <c r="NRV104" s="119"/>
      <c r="NRW104" s="119"/>
      <c r="NRX104" s="119"/>
      <c r="NRY104" s="119"/>
      <c r="NRZ104" s="119"/>
      <c r="NSA104" s="119"/>
      <c r="NSB104" s="119"/>
      <c r="NSC104" s="119"/>
      <c r="NSD104" s="119"/>
      <c r="NSE104" s="119"/>
      <c r="NSF104" s="119"/>
      <c r="NSG104" s="119"/>
      <c r="NSH104" s="119"/>
      <c r="NSI104" s="119"/>
      <c r="NSJ104" s="119"/>
      <c r="NSK104" s="119"/>
      <c r="NSL104" s="119"/>
      <c r="NSM104" s="119"/>
      <c r="NSN104" s="119"/>
      <c r="NSO104" s="119"/>
      <c r="NSP104" s="119"/>
      <c r="NSQ104" s="119"/>
      <c r="NSR104" s="119"/>
      <c r="NSS104" s="119"/>
      <c r="NST104" s="119"/>
      <c r="NSU104" s="119"/>
      <c r="NSV104" s="119"/>
      <c r="NSW104" s="119"/>
      <c r="NSX104" s="119"/>
      <c r="NSY104" s="119"/>
      <c r="NSZ104" s="119"/>
      <c r="NTA104" s="119"/>
      <c r="NTB104" s="119"/>
      <c r="NTC104" s="119"/>
      <c r="NTD104" s="119"/>
      <c r="NTE104" s="119"/>
      <c r="NTF104" s="119"/>
      <c r="NTG104" s="119"/>
      <c r="NTH104" s="119"/>
      <c r="NTI104" s="119"/>
      <c r="NTJ104" s="119"/>
      <c r="NTK104" s="119"/>
      <c r="NTL104" s="119"/>
      <c r="NTM104" s="119"/>
      <c r="NTN104" s="119"/>
      <c r="NTO104" s="119"/>
      <c r="NTP104" s="119"/>
      <c r="NTQ104" s="119"/>
      <c r="NTR104" s="119"/>
      <c r="NTS104" s="119"/>
      <c r="NTT104" s="119"/>
      <c r="NTU104" s="119"/>
      <c r="NTV104" s="119"/>
      <c r="NTW104" s="119"/>
      <c r="NTX104" s="119"/>
      <c r="NTY104" s="119"/>
      <c r="NTZ104" s="119"/>
      <c r="NUA104" s="119"/>
      <c r="NUB104" s="119"/>
      <c r="NUC104" s="119"/>
      <c r="NUD104" s="119"/>
      <c r="NUE104" s="119"/>
      <c r="NUF104" s="119"/>
      <c r="NUG104" s="119"/>
      <c r="NUH104" s="119"/>
      <c r="NUI104" s="119"/>
      <c r="NUJ104" s="119"/>
      <c r="NUK104" s="119"/>
      <c r="NUL104" s="119"/>
      <c r="NUM104" s="119"/>
      <c r="NUN104" s="119"/>
      <c r="NUO104" s="119"/>
      <c r="NUP104" s="119"/>
      <c r="NUQ104" s="119"/>
      <c r="NUR104" s="119"/>
      <c r="NUS104" s="119"/>
      <c r="NUT104" s="119"/>
      <c r="NUU104" s="119"/>
      <c r="NUV104" s="119"/>
      <c r="NUW104" s="119"/>
      <c r="NUX104" s="119"/>
      <c r="NUY104" s="119"/>
      <c r="NUZ104" s="119"/>
      <c r="NVA104" s="119"/>
      <c r="NVB104" s="119"/>
      <c r="NVC104" s="119"/>
      <c r="NVD104" s="119"/>
      <c r="NVE104" s="119"/>
      <c r="NVF104" s="119"/>
      <c r="NVG104" s="119"/>
      <c r="NVH104" s="119"/>
      <c r="NVI104" s="119"/>
      <c r="NVJ104" s="119"/>
      <c r="NVK104" s="119"/>
      <c r="NVL104" s="119"/>
      <c r="NVM104" s="119"/>
      <c r="NVN104" s="119"/>
      <c r="NVO104" s="119"/>
      <c r="NVP104" s="119"/>
      <c r="NVQ104" s="119"/>
      <c r="NVR104" s="119"/>
      <c r="NVS104" s="119"/>
      <c r="NVT104" s="119"/>
      <c r="NVU104" s="119"/>
      <c r="NVV104" s="119"/>
      <c r="NVW104" s="119"/>
      <c r="NVX104" s="119"/>
      <c r="NVY104" s="119"/>
      <c r="NVZ104" s="119"/>
      <c r="NWA104" s="119"/>
      <c r="NWB104" s="119"/>
      <c r="NWC104" s="119"/>
      <c r="NWD104" s="119"/>
      <c r="NWE104" s="119"/>
      <c r="NWF104" s="119"/>
      <c r="NWG104" s="119"/>
      <c r="NWH104" s="119"/>
      <c r="NWI104" s="119"/>
      <c r="NWJ104" s="119"/>
      <c r="NWK104" s="119"/>
      <c r="NWL104" s="119"/>
      <c r="NWM104" s="119"/>
      <c r="NWN104" s="119"/>
      <c r="NWO104" s="119"/>
      <c r="NWP104" s="119"/>
      <c r="NWQ104" s="119"/>
      <c r="NWR104" s="119"/>
      <c r="NWS104" s="119"/>
      <c r="NWT104" s="119"/>
      <c r="NWU104" s="119"/>
      <c r="NWV104" s="119"/>
      <c r="NWW104" s="119"/>
      <c r="NWX104" s="119"/>
      <c r="NWY104" s="119"/>
      <c r="NWZ104" s="119"/>
      <c r="NXA104" s="119"/>
      <c r="NXB104" s="119"/>
      <c r="NXC104" s="119"/>
      <c r="NXD104" s="119"/>
      <c r="NXE104" s="119"/>
      <c r="NXF104" s="119"/>
      <c r="NXG104" s="119"/>
      <c r="NXH104" s="119"/>
      <c r="NXI104" s="119"/>
      <c r="NXJ104" s="119"/>
      <c r="NXK104" s="119"/>
      <c r="NXL104" s="119"/>
      <c r="NXM104" s="119"/>
      <c r="NXN104" s="119"/>
      <c r="NXO104" s="119"/>
      <c r="NXP104" s="119"/>
      <c r="NXQ104" s="119"/>
      <c r="NXR104" s="119"/>
      <c r="NXS104" s="119"/>
      <c r="NXT104" s="119"/>
      <c r="NXU104" s="119"/>
      <c r="NXV104" s="119"/>
      <c r="NXW104" s="119"/>
      <c r="NXX104" s="119"/>
      <c r="NXY104" s="119"/>
      <c r="NXZ104" s="119"/>
      <c r="NYA104" s="119"/>
      <c r="NYB104" s="119"/>
      <c r="NYC104" s="119"/>
      <c r="NYD104" s="119"/>
      <c r="NYE104" s="119"/>
      <c r="NYF104" s="119"/>
      <c r="NYG104" s="119"/>
      <c r="NYH104" s="119"/>
      <c r="NYI104" s="119"/>
      <c r="NYJ104" s="119"/>
      <c r="NYK104" s="119"/>
      <c r="NYL104" s="119"/>
      <c r="NYM104" s="119"/>
      <c r="NYN104" s="119"/>
      <c r="NYO104" s="119"/>
      <c r="NYP104" s="119"/>
      <c r="NYQ104" s="119"/>
      <c r="NYR104" s="119"/>
      <c r="NYS104" s="119"/>
      <c r="NYT104" s="119"/>
      <c r="NYU104" s="119"/>
      <c r="NYV104" s="119"/>
      <c r="NYW104" s="119"/>
      <c r="NYX104" s="119"/>
      <c r="NYY104" s="119"/>
      <c r="NYZ104" s="119"/>
      <c r="NZA104" s="119"/>
      <c r="NZB104" s="119"/>
      <c r="NZC104" s="119"/>
      <c r="NZD104" s="119"/>
      <c r="NZE104" s="119"/>
      <c r="NZF104" s="119"/>
      <c r="NZG104" s="119"/>
      <c r="NZH104" s="119"/>
      <c r="NZI104" s="119"/>
      <c r="NZJ104" s="119"/>
      <c r="NZK104" s="119"/>
      <c r="NZL104" s="119"/>
      <c r="NZM104" s="119"/>
      <c r="NZN104" s="119"/>
      <c r="NZO104" s="119"/>
      <c r="NZP104" s="119"/>
      <c r="NZQ104" s="119"/>
      <c r="NZR104" s="119"/>
      <c r="NZS104" s="119"/>
      <c r="NZT104" s="119"/>
      <c r="NZU104" s="119"/>
      <c r="NZV104" s="119"/>
      <c r="NZW104" s="119"/>
      <c r="NZX104" s="119"/>
      <c r="NZY104" s="119"/>
      <c r="NZZ104" s="119"/>
      <c r="OAA104" s="119"/>
      <c r="OAB104" s="119"/>
      <c r="OAC104" s="119"/>
      <c r="OAD104" s="119"/>
      <c r="OAE104" s="119"/>
      <c r="OAF104" s="119"/>
      <c r="OAG104" s="119"/>
      <c r="OAH104" s="119"/>
      <c r="OAI104" s="119"/>
      <c r="OAJ104" s="119"/>
      <c r="OAK104" s="119"/>
      <c r="OAL104" s="119"/>
      <c r="OAM104" s="119"/>
      <c r="OAN104" s="119"/>
      <c r="OAO104" s="119"/>
      <c r="OAP104" s="119"/>
      <c r="OAQ104" s="119"/>
      <c r="OAR104" s="119"/>
      <c r="OAS104" s="119"/>
      <c r="OAT104" s="119"/>
      <c r="OAU104" s="119"/>
      <c r="OAV104" s="119"/>
      <c r="OAW104" s="119"/>
      <c r="OAX104" s="119"/>
      <c r="OAY104" s="119"/>
      <c r="OAZ104" s="119"/>
      <c r="OBA104" s="119"/>
      <c r="OBB104" s="119"/>
      <c r="OBC104" s="119"/>
      <c r="OBD104" s="119"/>
      <c r="OBE104" s="119"/>
      <c r="OBF104" s="119"/>
      <c r="OBG104" s="119"/>
      <c r="OBH104" s="119"/>
      <c r="OBI104" s="119"/>
      <c r="OBJ104" s="119"/>
      <c r="OBK104" s="119"/>
      <c r="OBL104" s="119"/>
      <c r="OBM104" s="119"/>
      <c r="OBN104" s="119"/>
      <c r="OBO104" s="119"/>
      <c r="OBP104" s="119"/>
      <c r="OBQ104" s="119"/>
      <c r="OBR104" s="119"/>
      <c r="OBS104" s="119"/>
      <c r="OBT104" s="119"/>
      <c r="OBU104" s="119"/>
      <c r="OBV104" s="119"/>
      <c r="OBW104" s="119"/>
      <c r="OBX104" s="119"/>
      <c r="OBY104" s="119"/>
      <c r="OBZ104" s="119"/>
      <c r="OCA104" s="119"/>
      <c r="OCB104" s="119"/>
      <c r="OCC104" s="119"/>
      <c r="OCD104" s="119"/>
      <c r="OCE104" s="119"/>
      <c r="OCF104" s="119"/>
      <c r="OCG104" s="119"/>
      <c r="OCH104" s="119"/>
      <c r="OCI104" s="119"/>
      <c r="OCJ104" s="119"/>
      <c r="OCK104" s="119"/>
      <c r="OCL104" s="119"/>
      <c r="OCM104" s="119"/>
      <c r="OCN104" s="119"/>
      <c r="OCO104" s="119"/>
      <c r="OCP104" s="119"/>
      <c r="OCQ104" s="119"/>
      <c r="OCR104" s="119"/>
      <c r="OCS104" s="119"/>
      <c r="OCT104" s="119"/>
      <c r="OCU104" s="119"/>
      <c r="OCV104" s="119"/>
      <c r="OCW104" s="119"/>
      <c r="OCX104" s="119"/>
      <c r="OCY104" s="119"/>
      <c r="OCZ104" s="119"/>
      <c r="ODA104" s="119"/>
      <c r="ODB104" s="119"/>
      <c r="ODC104" s="119"/>
      <c r="ODD104" s="119"/>
      <c r="ODE104" s="119"/>
      <c r="ODF104" s="119"/>
      <c r="ODG104" s="119"/>
      <c r="ODH104" s="119"/>
      <c r="ODI104" s="119"/>
      <c r="ODJ104" s="119"/>
      <c r="ODK104" s="119"/>
      <c r="ODL104" s="119"/>
      <c r="ODM104" s="119"/>
      <c r="ODN104" s="119"/>
      <c r="ODO104" s="119"/>
      <c r="ODP104" s="119"/>
      <c r="ODQ104" s="119"/>
      <c r="ODR104" s="119"/>
      <c r="ODS104" s="119"/>
      <c r="ODT104" s="119"/>
      <c r="ODU104" s="119"/>
      <c r="ODV104" s="119"/>
      <c r="ODW104" s="119"/>
      <c r="ODX104" s="119"/>
      <c r="ODY104" s="119"/>
      <c r="ODZ104" s="119"/>
      <c r="OEA104" s="119"/>
      <c r="OEB104" s="119"/>
      <c r="OEC104" s="119"/>
      <c r="OED104" s="119"/>
      <c r="OEE104" s="119"/>
      <c r="OEF104" s="119"/>
      <c r="OEG104" s="119"/>
      <c r="OEH104" s="119"/>
      <c r="OEI104" s="119"/>
      <c r="OEJ104" s="119"/>
      <c r="OEK104" s="119"/>
      <c r="OEL104" s="119"/>
      <c r="OEM104" s="119"/>
      <c r="OEN104" s="119"/>
      <c r="OEO104" s="119"/>
      <c r="OEP104" s="119"/>
      <c r="OEQ104" s="119"/>
      <c r="OER104" s="119"/>
      <c r="OES104" s="119"/>
      <c r="OET104" s="119"/>
      <c r="OEU104" s="119"/>
      <c r="OEV104" s="119"/>
      <c r="OEW104" s="119"/>
      <c r="OEX104" s="119"/>
      <c r="OEY104" s="119"/>
      <c r="OEZ104" s="119"/>
      <c r="OFA104" s="119"/>
      <c r="OFB104" s="119"/>
      <c r="OFC104" s="119"/>
      <c r="OFD104" s="119"/>
      <c r="OFE104" s="119"/>
      <c r="OFF104" s="119"/>
      <c r="OFG104" s="119"/>
      <c r="OFH104" s="119"/>
      <c r="OFI104" s="119"/>
      <c r="OFJ104" s="119"/>
      <c r="OFK104" s="119"/>
      <c r="OFL104" s="119"/>
      <c r="OFM104" s="119"/>
      <c r="OFN104" s="119"/>
      <c r="OFO104" s="119"/>
      <c r="OFP104" s="119"/>
      <c r="OFQ104" s="119"/>
      <c r="OFR104" s="119"/>
      <c r="OFS104" s="119"/>
      <c r="OFT104" s="119"/>
      <c r="OFU104" s="119"/>
      <c r="OFV104" s="119"/>
      <c r="OFW104" s="119"/>
      <c r="OFX104" s="119"/>
      <c r="OFY104" s="119"/>
      <c r="OFZ104" s="119"/>
      <c r="OGA104" s="119"/>
      <c r="OGB104" s="119"/>
      <c r="OGC104" s="119"/>
      <c r="OGD104" s="119"/>
      <c r="OGE104" s="119"/>
      <c r="OGF104" s="119"/>
      <c r="OGG104" s="119"/>
      <c r="OGH104" s="119"/>
      <c r="OGI104" s="119"/>
      <c r="OGJ104" s="119"/>
      <c r="OGK104" s="119"/>
      <c r="OGL104" s="119"/>
      <c r="OGM104" s="119"/>
      <c r="OGN104" s="119"/>
      <c r="OGO104" s="119"/>
      <c r="OGP104" s="119"/>
      <c r="OGQ104" s="119"/>
      <c r="OGR104" s="119"/>
      <c r="OGS104" s="119"/>
      <c r="OGT104" s="119"/>
      <c r="OGU104" s="119"/>
      <c r="OGV104" s="119"/>
      <c r="OGW104" s="119"/>
      <c r="OGX104" s="119"/>
      <c r="OGY104" s="119"/>
      <c r="OGZ104" s="119"/>
      <c r="OHA104" s="119"/>
      <c r="OHB104" s="119"/>
      <c r="OHC104" s="119"/>
      <c r="OHD104" s="119"/>
      <c r="OHE104" s="119"/>
      <c r="OHF104" s="119"/>
      <c r="OHG104" s="119"/>
      <c r="OHH104" s="119"/>
      <c r="OHI104" s="119"/>
      <c r="OHJ104" s="119"/>
      <c r="OHK104" s="119"/>
      <c r="OHL104" s="119"/>
      <c r="OHM104" s="119"/>
      <c r="OHN104" s="119"/>
      <c r="OHO104" s="119"/>
      <c r="OHP104" s="119"/>
      <c r="OHQ104" s="119"/>
      <c r="OHR104" s="119"/>
      <c r="OHS104" s="119"/>
      <c r="OHT104" s="119"/>
      <c r="OHU104" s="119"/>
      <c r="OHV104" s="119"/>
      <c r="OHW104" s="119"/>
      <c r="OHX104" s="119"/>
      <c r="OHY104" s="119"/>
      <c r="OHZ104" s="119"/>
      <c r="OIA104" s="119"/>
      <c r="OIB104" s="119"/>
      <c r="OIC104" s="119"/>
      <c r="OID104" s="119"/>
      <c r="OIE104" s="119"/>
      <c r="OIF104" s="119"/>
      <c r="OIG104" s="119"/>
      <c r="OIH104" s="119"/>
      <c r="OII104" s="119"/>
      <c r="OIJ104" s="119"/>
      <c r="OIK104" s="119"/>
      <c r="OIL104" s="119"/>
      <c r="OIM104" s="119"/>
      <c r="OIN104" s="119"/>
      <c r="OIO104" s="119"/>
      <c r="OIP104" s="119"/>
      <c r="OIQ104" s="119"/>
      <c r="OIR104" s="119"/>
      <c r="OIS104" s="119"/>
      <c r="OIT104" s="119"/>
      <c r="OIU104" s="119"/>
      <c r="OIV104" s="119"/>
      <c r="OIW104" s="119"/>
      <c r="OIX104" s="119"/>
      <c r="OIY104" s="119"/>
      <c r="OIZ104" s="119"/>
      <c r="OJA104" s="119"/>
      <c r="OJB104" s="119"/>
      <c r="OJC104" s="119"/>
      <c r="OJD104" s="119"/>
      <c r="OJE104" s="119"/>
      <c r="OJF104" s="119"/>
      <c r="OJG104" s="119"/>
      <c r="OJH104" s="119"/>
      <c r="OJI104" s="119"/>
      <c r="OJJ104" s="119"/>
      <c r="OJK104" s="119"/>
      <c r="OJL104" s="119"/>
      <c r="OJM104" s="119"/>
      <c r="OJN104" s="119"/>
      <c r="OJO104" s="119"/>
      <c r="OJP104" s="119"/>
      <c r="OJQ104" s="119"/>
      <c r="OJR104" s="119"/>
      <c r="OJS104" s="119"/>
      <c r="OJT104" s="119"/>
      <c r="OJU104" s="119"/>
      <c r="OJV104" s="119"/>
      <c r="OJW104" s="119"/>
      <c r="OJX104" s="119"/>
      <c r="OJY104" s="119"/>
      <c r="OJZ104" s="119"/>
      <c r="OKA104" s="119"/>
      <c r="OKB104" s="119"/>
      <c r="OKC104" s="119"/>
      <c r="OKD104" s="119"/>
      <c r="OKE104" s="119"/>
      <c r="OKF104" s="119"/>
      <c r="OKG104" s="119"/>
      <c r="OKH104" s="119"/>
      <c r="OKI104" s="119"/>
      <c r="OKJ104" s="119"/>
      <c r="OKK104" s="119"/>
      <c r="OKL104" s="119"/>
      <c r="OKM104" s="119"/>
      <c r="OKN104" s="119"/>
      <c r="OKO104" s="119"/>
      <c r="OKP104" s="119"/>
      <c r="OKQ104" s="119"/>
      <c r="OKR104" s="119"/>
      <c r="OKS104" s="119"/>
      <c r="OKT104" s="119"/>
      <c r="OKU104" s="119"/>
      <c r="OKV104" s="119"/>
      <c r="OKW104" s="119"/>
      <c r="OKX104" s="119"/>
      <c r="OKY104" s="119"/>
      <c r="OKZ104" s="119"/>
      <c r="OLA104" s="119"/>
      <c r="OLB104" s="119"/>
      <c r="OLC104" s="119"/>
      <c r="OLD104" s="119"/>
      <c r="OLE104" s="119"/>
      <c r="OLF104" s="119"/>
      <c r="OLG104" s="119"/>
      <c r="OLH104" s="119"/>
      <c r="OLI104" s="119"/>
      <c r="OLJ104" s="119"/>
      <c r="OLK104" s="119"/>
      <c r="OLL104" s="119"/>
      <c r="OLM104" s="119"/>
      <c r="OLN104" s="119"/>
      <c r="OLO104" s="119"/>
      <c r="OLP104" s="119"/>
      <c r="OLQ104" s="119"/>
      <c r="OLR104" s="119"/>
      <c r="OLS104" s="119"/>
      <c r="OLT104" s="119"/>
      <c r="OLU104" s="119"/>
      <c r="OLV104" s="119"/>
      <c r="OLW104" s="119"/>
      <c r="OLX104" s="119"/>
      <c r="OLY104" s="119"/>
      <c r="OLZ104" s="119"/>
      <c r="OMA104" s="119"/>
      <c r="OMB104" s="119"/>
      <c r="OMC104" s="119"/>
      <c r="OMD104" s="119"/>
      <c r="OME104" s="119"/>
      <c r="OMF104" s="119"/>
      <c r="OMG104" s="119"/>
      <c r="OMH104" s="119"/>
      <c r="OMI104" s="119"/>
      <c r="OMJ104" s="119"/>
      <c r="OMK104" s="119"/>
      <c r="OML104" s="119"/>
      <c r="OMM104" s="119"/>
      <c r="OMN104" s="119"/>
      <c r="OMO104" s="119"/>
      <c r="OMP104" s="119"/>
      <c r="OMQ104" s="119"/>
      <c r="OMR104" s="119"/>
      <c r="OMS104" s="119"/>
      <c r="OMT104" s="119"/>
      <c r="OMU104" s="119"/>
      <c r="OMV104" s="119"/>
      <c r="OMW104" s="119"/>
      <c r="OMX104" s="119"/>
      <c r="OMY104" s="119"/>
      <c r="OMZ104" s="119"/>
      <c r="ONA104" s="119"/>
      <c r="ONB104" s="119"/>
      <c r="ONC104" s="119"/>
      <c r="OND104" s="119"/>
      <c r="ONE104" s="119"/>
      <c r="ONF104" s="119"/>
      <c r="ONG104" s="119"/>
      <c r="ONH104" s="119"/>
      <c r="ONI104" s="119"/>
      <c r="ONJ104" s="119"/>
      <c r="ONK104" s="119"/>
      <c r="ONL104" s="119"/>
      <c r="ONM104" s="119"/>
      <c r="ONN104" s="119"/>
      <c r="ONO104" s="119"/>
      <c r="ONP104" s="119"/>
      <c r="ONQ104" s="119"/>
      <c r="ONR104" s="119"/>
      <c r="ONS104" s="119"/>
      <c r="ONT104" s="119"/>
      <c r="ONU104" s="119"/>
      <c r="ONV104" s="119"/>
      <c r="ONW104" s="119"/>
      <c r="ONX104" s="119"/>
      <c r="ONY104" s="119"/>
      <c r="ONZ104" s="119"/>
      <c r="OOA104" s="119"/>
      <c r="OOB104" s="119"/>
      <c r="OOC104" s="119"/>
      <c r="OOD104" s="119"/>
      <c r="OOE104" s="119"/>
      <c r="OOF104" s="119"/>
      <c r="OOG104" s="119"/>
      <c r="OOH104" s="119"/>
      <c r="OOI104" s="119"/>
      <c r="OOJ104" s="119"/>
      <c r="OOK104" s="119"/>
      <c r="OOL104" s="119"/>
      <c r="OOM104" s="119"/>
      <c r="OON104" s="119"/>
      <c r="OOO104" s="119"/>
      <c r="OOP104" s="119"/>
      <c r="OOQ104" s="119"/>
      <c r="OOR104" s="119"/>
      <c r="OOS104" s="119"/>
      <c r="OOT104" s="119"/>
      <c r="OOU104" s="119"/>
      <c r="OOV104" s="119"/>
      <c r="OOW104" s="119"/>
      <c r="OOX104" s="119"/>
      <c r="OOY104" s="119"/>
      <c r="OOZ104" s="119"/>
      <c r="OPA104" s="119"/>
      <c r="OPB104" s="119"/>
      <c r="OPC104" s="119"/>
      <c r="OPD104" s="119"/>
      <c r="OPE104" s="119"/>
      <c r="OPF104" s="119"/>
      <c r="OPG104" s="119"/>
      <c r="OPH104" s="119"/>
      <c r="OPI104" s="119"/>
      <c r="OPJ104" s="119"/>
      <c r="OPK104" s="119"/>
      <c r="OPL104" s="119"/>
      <c r="OPM104" s="119"/>
      <c r="OPN104" s="119"/>
      <c r="OPO104" s="119"/>
      <c r="OPP104" s="119"/>
      <c r="OPQ104" s="119"/>
      <c r="OPR104" s="119"/>
      <c r="OPS104" s="119"/>
      <c r="OPT104" s="119"/>
      <c r="OPU104" s="119"/>
      <c r="OPV104" s="119"/>
      <c r="OPW104" s="119"/>
      <c r="OPX104" s="119"/>
      <c r="OPY104" s="119"/>
      <c r="OPZ104" s="119"/>
      <c r="OQA104" s="119"/>
      <c r="OQB104" s="119"/>
      <c r="OQC104" s="119"/>
      <c r="OQD104" s="119"/>
      <c r="OQE104" s="119"/>
      <c r="OQF104" s="119"/>
      <c r="OQG104" s="119"/>
      <c r="OQH104" s="119"/>
      <c r="OQI104" s="119"/>
      <c r="OQJ104" s="119"/>
      <c r="OQK104" s="119"/>
      <c r="OQL104" s="119"/>
      <c r="OQM104" s="119"/>
      <c r="OQN104" s="119"/>
      <c r="OQO104" s="119"/>
      <c r="OQP104" s="119"/>
      <c r="OQQ104" s="119"/>
      <c r="OQR104" s="119"/>
      <c r="OQS104" s="119"/>
      <c r="OQT104" s="119"/>
      <c r="OQU104" s="119"/>
      <c r="OQV104" s="119"/>
      <c r="OQW104" s="119"/>
      <c r="OQX104" s="119"/>
      <c r="OQY104" s="119"/>
      <c r="OQZ104" s="119"/>
      <c r="ORA104" s="119"/>
      <c r="ORB104" s="119"/>
      <c r="ORC104" s="119"/>
      <c r="ORD104" s="119"/>
      <c r="ORE104" s="119"/>
      <c r="ORF104" s="119"/>
      <c r="ORG104" s="119"/>
      <c r="ORH104" s="119"/>
      <c r="ORI104" s="119"/>
      <c r="ORJ104" s="119"/>
      <c r="ORK104" s="119"/>
      <c r="ORL104" s="119"/>
      <c r="ORM104" s="119"/>
      <c r="ORN104" s="119"/>
      <c r="ORO104" s="119"/>
      <c r="ORP104" s="119"/>
      <c r="ORQ104" s="119"/>
      <c r="ORR104" s="119"/>
      <c r="ORS104" s="119"/>
      <c r="ORT104" s="119"/>
      <c r="ORU104" s="119"/>
      <c r="ORV104" s="119"/>
      <c r="ORW104" s="119"/>
      <c r="ORX104" s="119"/>
      <c r="ORY104" s="119"/>
      <c r="ORZ104" s="119"/>
      <c r="OSA104" s="119"/>
      <c r="OSB104" s="119"/>
      <c r="OSC104" s="119"/>
      <c r="OSD104" s="119"/>
      <c r="OSE104" s="119"/>
      <c r="OSF104" s="119"/>
      <c r="OSG104" s="119"/>
      <c r="OSH104" s="119"/>
      <c r="OSI104" s="119"/>
      <c r="OSJ104" s="119"/>
      <c r="OSK104" s="119"/>
      <c r="OSL104" s="119"/>
      <c r="OSM104" s="119"/>
      <c r="OSN104" s="119"/>
      <c r="OSO104" s="119"/>
      <c r="OSP104" s="119"/>
      <c r="OSQ104" s="119"/>
      <c r="OSR104" s="119"/>
      <c r="OSS104" s="119"/>
      <c r="OST104" s="119"/>
      <c r="OSU104" s="119"/>
      <c r="OSV104" s="119"/>
      <c r="OSW104" s="119"/>
      <c r="OSX104" s="119"/>
      <c r="OSY104" s="119"/>
      <c r="OSZ104" s="119"/>
      <c r="OTA104" s="119"/>
      <c r="OTB104" s="119"/>
      <c r="OTC104" s="119"/>
      <c r="OTD104" s="119"/>
      <c r="OTE104" s="119"/>
      <c r="OTF104" s="119"/>
      <c r="OTG104" s="119"/>
      <c r="OTH104" s="119"/>
      <c r="OTI104" s="119"/>
      <c r="OTJ104" s="119"/>
      <c r="OTK104" s="119"/>
      <c r="OTL104" s="119"/>
      <c r="OTM104" s="119"/>
      <c r="OTN104" s="119"/>
      <c r="OTO104" s="119"/>
      <c r="OTP104" s="119"/>
      <c r="OTQ104" s="119"/>
      <c r="OTR104" s="119"/>
      <c r="OTS104" s="119"/>
      <c r="OTT104" s="119"/>
      <c r="OTU104" s="119"/>
      <c r="OTV104" s="119"/>
      <c r="OTW104" s="119"/>
      <c r="OTX104" s="119"/>
      <c r="OTY104" s="119"/>
      <c r="OTZ104" s="119"/>
      <c r="OUA104" s="119"/>
      <c r="OUB104" s="119"/>
      <c r="OUC104" s="119"/>
      <c r="OUD104" s="119"/>
      <c r="OUE104" s="119"/>
      <c r="OUF104" s="119"/>
      <c r="OUG104" s="119"/>
      <c r="OUH104" s="119"/>
      <c r="OUI104" s="119"/>
      <c r="OUJ104" s="119"/>
      <c r="OUK104" s="119"/>
      <c r="OUL104" s="119"/>
      <c r="OUM104" s="119"/>
      <c r="OUN104" s="119"/>
      <c r="OUO104" s="119"/>
      <c r="OUP104" s="119"/>
      <c r="OUQ104" s="119"/>
      <c r="OUR104" s="119"/>
      <c r="OUS104" s="119"/>
      <c r="OUT104" s="119"/>
      <c r="OUU104" s="119"/>
      <c r="OUV104" s="119"/>
      <c r="OUW104" s="119"/>
      <c r="OUX104" s="119"/>
      <c r="OUY104" s="119"/>
      <c r="OUZ104" s="119"/>
      <c r="OVA104" s="119"/>
      <c r="OVB104" s="119"/>
      <c r="OVC104" s="119"/>
      <c r="OVD104" s="119"/>
      <c r="OVE104" s="119"/>
      <c r="OVF104" s="119"/>
      <c r="OVG104" s="119"/>
      <c r="OVH104" s="119"/>
      <c r="OVI104" s="119"/>
      <c r="OVJ104" s="119"/>
      <c r="OVK104" s="119"/>
      <c r="OVL104" s="119"/>
      <c r="OVM104" s="119"/>
      <c r="OVN104" s="119"/>
      <c r="OVO104" s="119"/>
      <c r="OVP104" s="119"/>
      <c r="OVQ104" s="119"/>
      <c r="OVR104" s="119"/>
      <c r="OVS104" s="119"/>
      <c r="OVT104" s="119"/>
      <c r="OVU104" s="119"/>
      <c r="OVV104" s="119"/>
      <c r="OVW104" s="119"/>
      <c r="OVX104" s="119"/>
      <c r="OVY104" s="119"/>
      <c r="OVZ104" s="119"/>
      <c r="OWA104" s="119"/>
      <c r="OWB104" s="119"/>
      <c r="OWC104" s="119"/>
      <c r="OWD104" s="119"/>
      <c r="OWE104" s="119"/>
      <c r="OWF104" s="119"/>
      <c r="OWG104" s="119"/>
      <c r="OWH104" s="119"/>
      <c r="OWI104" s="119"/>
      <c r="OWJ104" s="119"/>
      <c r="OWK104" s="119"/>
      <c r="OWL104" s="119"/>
      <c r="OWM104" s="119"/>
      <c r="OWN104" s="119"/>
      <c r="OWO104" s="119"/>
      <c r="OWP104" s="119"/>
      <c r="OWQ104" s="119"/>
      <c r="OWR104" s="119"/>
      <c r="OWS104" s="119"/>
      <c r="OWT104" s="119"/>
      <c r="OWU104" s="119"/>
      <c r="OWV104" s="119"/>
      <c r="OWW104" s="119"/>
      <c r="OWX104" s="119"/>
      <c r="OWY104" s="119"/>
      <c r="OWZ104" s="119"/>
      <c r="OXA104" s="119"/>
      <c r="OXB104" s="119"/>
      <c r="OXC104" s="119"/>
      <c r="OXD104" s="119"/>
      <c r="OXE104" s="119"/>
      <c r="OXF104" s="119"/>
      <c r="OXG104" s="119"/>
      <c r="OXH104" s="119"/>
      <c r="OXI104" s="119"/>
      <c r="OXJ104" s="119"/>
      <c r="OXK104" s="119"/>
      <c r="OXL104" s="119"/>
      <c r="OXM104" s="119"/>
      <c r="OXN104" s="119"/>
      <c r="OXO104" s="119"/>
      <c r="OXP104" s="119"/>
      <c r="OXQ104" s="119"/>
      <c r="OXR104" s="119"/>
      <c r="OXS104" s="119"/>
      <c r="OXT104" s="119"/>
      <c r="OXU104" s="119"/>
      <c r="OXV104" s="119"/>
      <c r="OXW104" s="119"/>
      <c r="OXX104" s="119"/>
      <c r="OXY104" s="119"/>
      <c r="OXZ104" s="119"/>
      <c r="OYA104" s="119"/>
      <c r="OYB104" s="119"/>
      <c r="OYC104" s="119"/>
      <c r="OYD104" s="119"/>
      <c r="OYE104" s="119"/>
      <c r="OYF104" s="119"/>
      <c r="OYG104" s="119"/>
      <c r="OYH104" s="119"/>
      <c r="OYI104" s="119"/>
      <c r="OYJ104" s="119"/>
      <c r="OYK104" s="119"/>
      <c r="OYL104" s="119"/>
      <c r="OYM104" s="119"/>
      <c r="OYN104" s="119"/>
      <c r="OYO104" s="119"/>
      <c r="OYP104" s="119"/>
      <c r="OYQ104" s="119"/>
      <c r="OYR104" s="119"/>
      <c r="OYS104" s="119"/>
      <c r="OYT104" s="119"/>
      <c r="OYU104" s="119"/>
      <c r="OYV104" s="119"/>
      <c r="OYW104" s="119"/>
      <c r="OYX104" s="119"/>
      <c r="OYY104" s="119"/>
      <c r="OYZ104" s="119"/>
      <c r="OZA104" s="119"/>
      <c r="OZB104" s="119"/>
      <c r="OZC104" s="119"/>
      <c r="OZD104" s="119"/>
      <c r="OZE104" s="119"/>
      <c r="OZF104" s="119"/>
      <c r="OZG104" s="119"/>
      <c r="OZH104" s="119"/>
      <c r="OZI104" s="119"/>
      <c r="OZJ104" s="119"/>
      <c r="OZK104" s="119"/>
      <c r="OZL104" s="119"/>
      <c r="OZM104" s="119"/>
      <c r="OZN104" s="119"/>
      <c r="OZO104" s="119"/>
      <c r="OZP104" s="119"/>
      <c r="OZQ104" s="119"/>
      <c r="OZR104" s="119"/>
      <c r="OZS104" s="119"/>
      <c r="OZT104" s="119"/>
      <c r="OZU104" s="119"/>
      <c r="OZV104" s="119"/>
      <c r="OZW104" s="119"/>
      <c r="OZX104" s="119"/>
      <c r="OZY104" s="119"/>
      <c r="OZZ104" s="119"/>
      <c r="PAA104" s="119"/>
      <c r="PAB104" s="119"/>
      <c r="PAC104" s="119"/>
      <c r="PAD104" s="119"/>
      <c r="PAE104" s="119"/>
      <c r="PAF104" s="119"/>
      <c r="PAG104" s="119"/>
      <c r="PAH104" s="119"/>
      <c r="PAI104" s="119"/>
      <c r="PAJ104" s="119"/>
      <c r="PAK104" s="119"/>
      <c r="PAL104" s="119"/>
      <c r="PAM104" s="119"/>
      <c r="PAN104" s="119"/>
      <c r="PAO104" s="119"/>
      <c r="PAP104" s="119"/>
      <c r="PAQ104" s="119"/>
      <c r="PAR104" s="119"/>
      <c r="PAS104" s="119"/>
      <c r="PAT104" s="119"/>
      <c r="PAU104" s="119"/>
      <c r="PAV104" s="119"/>
      <c r="PAW104" s="119"/>
      <c r="PAX104" s="119"/>
      <c r="PAY104" s="119"/>
      <c r="PAZ104" s="119"/>
      <c r="PBA104" s="119"/>
      <c r="PBB104" s="119"/>
      <c r="PBC104" s="119"/>
      <c r="PBD104" s="119"/>
      <c r="PBE104" s="119"/>
      <c r="PBF104" s="119"/>
      <c r="PBG104" s="119"/>
      <c r="PBH104" s="119"/>
      <c r="PBI104" s="119"/>
      <c r="PBJ104" s="119"/>
      <c r="PBK104" s="119"/>
      <c r="PBL104" s="119"/>
      <c r="PBM104" s="119"/>
      <c r="PBN104" s="119"/>
      <c r="PBO104" s="119"/>
      <c r="PBP104" s="119"/>
      <c r="PBQ104" s="119"/>
      <c r="PBR104" s="119"/>
      <c r="PBS104" s="119"/>
      <c r="PBT104" s="119"/>
      <c r="PBU104" s="119"/>
      <c r="PBV104" s="119"/>
      <c r="PBW104" s="119"/>
      <c r="PBX104" s="119"/>
      <c r="PBY104" s="119"/>
      <c r="PBZ104" s="119"/>
      <c r="PCA104" s="119"/>
      <c r="PCB104" s="119"/>
      <c r="PCC104" s="119"/>
      <c r="PCD104" s="119"/>
      <c r="PCE104" s="119"/>
      <c r="PCF104" s="119"/>
      <c r="PCG104" s="119"/>
      <c r="PCH104" s="119"/>
      <c r="PCI104" s="119"/>
      <c r="PCJ104" s="119"/>
      <c r="PCK104" s="119"/>
      <c r="PCL104" s="119"/>
      <c r="PCM104" s="119"/>
      <c r="PCN104" s="119"/>
      <c r="PCO104" s="119"/>
      <c r="PCP104" s="119"/>
      <c r="PCQ104" s="119"/>
      <c r="PCR104" s="119"/>
      <c r="PCS104" s="119"/>
      <c r="PCT104" s="119"/>
      <c r="PCU104" s="119"/>
      <c r="PCV104" s="119"/>
      <c r="PCW104" s="119"/>
      <c r="PCX104" s="119"/>
      <c r="PCY104" s="119"/>
      <c r="PCZ104" s="119"/>
      <c r="PDA104" s="119"/>
      <c r="PDB104" s="119"/>
      <c r="PDC104" s="119"/>
      <c r="PDD104" s="119"/>
      <c r="PDE104" s="119"/>
      <c r="PDF104" s="119"/>
      <c r="PDG104" s="119"/>
      <c r="PDH104" s="119"/>
      <c r="PDI104" s="119"/>
      <c r="PDJ104" s="119"/>
      <c r="PDK104" s="119"/>
      <c r="PDL104" s="119"/>
      <c r="PDM104" s="119"/>
      <c r="PDN104" s="119"/>
      <c r="PDO104" s="119"/>
      <c r="PDP104" s="119"/>
      <c r="PDQ104" s="119"/>
      <c r="PDR104" s="119"/>
      <c r="PDS104" s="119"/>
      <c r="PDT104" s="119"/>
      <c r="PDU104" s="119"/>
      <c r="PDV104" s="119"/>
      <c r="PDW104" s="119"/>
      <c r="PDX104" s="119"/>
      <c r="PDY104" s="119"/>
      <c r="PDZ104" s="119"/>
      <c r="PEA104" s="119"/>
      <c r="PEB104" s="119"/>
      <c r="PEC104" s="119"/>
      <c r="PED104" s="119"/>
      <c r="PEE104" s="119"/>
      <c r="PEF104" s="119"/>
      <c r="PEG104" s="119"/>
      <c r="PEH104" s="119"/>
      <c r="PEI104" s="119"/>
      <c r="PEJ104" s="119"/>
      <c r="PEK104" s="119"/>
      <c r="PEL104" s="119"/>
      <c r="PEM104" s="119"/>
      <c r="PEN104" s="119"/>
      <c r="PEO104" s="119"/>
      <c r="PEP104" s="119"/>
      <c r="PEQ104" s="119"/>
      <c r="PER104" s="119"/>
      <c r="PES104" s="119"/>
      <c r="PET104" s="119"/>
      <c r="PEU104" s="119"/>
      <c r="PEV104" s="119"/>
      <c r="PEW104" s="119"/>
      <c r="PEX104" s="119"/>
      <c r="PEY104" s="119"/>
      <c r="PEZ104" s="119"/>
      <c r="PFA104" s="119"/>
      <c r="PFB104" s="119"/>
      <c r="PFC104" s="119"/>
      <c r="PFD104" s="119"/>
      <c r="PFE104" s="119"/>
      <c r="PFF104" s="119"/>
      <c r="PFG104" s="119"/>
      <c r="PFH104" s="119"/>
      <c r="PFI104" s="119"/>
      <c r="PFJ104" s="119"/>
      <c r="PFK104" s="119"/>
      <c r="PFL104" s="119"/>
      <c r="PFM104" s="119"/>
      <c r="PFN104" s="119"/>
      <c r="PFO104" s="119"/>
      <c r="PFP104" s="119"/>
      <c r="PFQ104" s="119"/>
      <c r="PFR104" s="119"/>
      <c r="PFS104" s="119"/>
      <c r="PFT104" s="119"/>
      <c r="PFU104" s="119"/>
      <c r="PFV104" s="119"/>
      <c r="PFW104" s="119"/>
      <c r="PFX104" s="119"/>
      <c r="PFY104" s="119"/>
      <c r="PFZ104" s="119"/>
      <c r="PGA104" s="119"/>
      <c r="PGB104" s="119"/>
      <c r="PGC104" s="119"/>
      <c r="PGD104" s="119"/>
      <c r="PGE104" s="119"/>
      <c r="PGF104" s="119"/>
      <c r="PGG104" s="119"/>
      <c r="PGH104" s="119"/>
      <c r="PGI104" s="119"/>
      <c r="PGJ104" s="119"/>
      <c r="PGK104" s="119"/>
      <c r="PGL104" s="119"/>
      <c r="PGM104" s="119"/>
      <c r="PGN104" s="119"/>
      <c r="PGO104" s="119"/>
      <c r="PGP104" s="119"/>
      <c r="PGQ104" s="119"/>
      <c r="PGR104" s="119"/>
      <c r="PGS104" s="119"/>
      <c r="PGT104" s="119"/>
      <c r="PGU104" s="119"/>
      <c r="PGV104" s="119"/>
      <c r="PGW104" s="119"/>
      <c r="PGX104" s="119"/>
      <c r="PGY104" s="119"/>
      <c r="PGZ104" s="119"/>
      <c r="PHA104" s="119"/>
      <c r="PHB104" s="119"/>
      <c r="PHC104" s="119"/>
      <c r="PHD104" s="119"/>
      <c r="PHE104" s="119"/>
      <c r="PHF104" s="119"/>
      <c r="PHG104" s="119"/>
      <c r="PHH104" s="119"/>
      <c r="PHI104" s="119"/>
      <c r="PHJ104" s="119"/>
      <c r="PHK104" s="119"/>
      <c r="PHL104" s="119"/>
      <c r="PHM104" s="119"/>
      <c r="PHN104" s="119"/>
      <c r="PHO104" s="119"/>
      <c r="PHP104" s="119"/>
      <c r="PHQ104" s="119"/>
      <c r="PHR104" s="119"/>
      <c r="PHS104" s="119"/>
      <c r="PHT104" s="119"/>
      <c r="PHU104" s="119"/>
      <c r="PHV104" s="119"/>
      <c r="PHW104" s="119"/>
      <c r="PHX104" s="119"/>
      <c r="PHY104" s="119"/>
      <c r="PHZ104" s="119"/>
      <c r="PIA104" s="119"/>
      <c r="PIB104" s="119"/>
      <c r="PIC104" s="119"/>
      <c r="PID104" s="119"/>
      <c r="PIE104" s="119"/>
      <c r="PIF104" s="119"/>
      <c r="PIG104" s="119"/>
      <c r="PIH104" s="119"/>
      <c r="PII104" s="119"/>
      <c r="PIJ104" s="119"/>
      <c r="PIK104" s="119"/>
      <c r="PIL104" s="119"/>
      <c r="PIM104" s="119"/>
      <c r="PIN104" s="119"/>
      <c r="PIO104" s="119"/>
      <c r="PIP104" s="119"/>
      <c r="PIQ104" s="119"/>
      <c r="PIR104" s="119"/>
      <c r="PIS104" s="119"/>
      <c r="PIT104" s="119"/>
      <c r="PIU104" s="119"/>
      <c r="PIV104" s="119"/>
      <c r="PIW104" s="119"/>
      <c r="PIX104" s="119"/>
      <c r="PIY104" s="119"/>
      <c r="PIZ104" s="119"/>
      <c r="PJA104" s="119"/>
      <c r="PJB104" s="119"/>
      <c r="PJC104" s="119"/>
      <c r="PJD104" s="119"/>
      <c r="PJE104" s="119"/>
      <c r="PJF104" s="119"/>
      <c r="PJG104" s="119"/>
      <c r="PJH104" s="119"/>
      <c r="PJI104" s="119"/>
      <c r="PJJ104" s="119"/>
      <c r="PJK104" s="119"/>
      <c r="PJL104" s="119"/>
      <c r="PJM104" s="119"/>
      <c r="PJN104" s="119"/>
      <c r="PJO104" s="119"/>
      <c r="PJP104" s="119"/>
      <c r="PJQ104" s="119"/>
      <c r="PJR104" s="119"/>
      <c r="PJS104" s="119"/>
      <c r="PJT104" s="119"/>
      <c r="PJU104" s="119"/>
      <c r="PJV104" s="119"/>
      <c r="PJW104" s="119"/>
      <c r="PJX104" s="119"/>
      <c r="PJY104" s="119"/>
      <c r="PJZ104" s="119"/>
      <c r="PKA104" s="119"/>
      <c r="PKB104" s="119"/>
      <c r="PKC104" s="119"/>
      <c r="PKD104" s="119"/>
      <c r="PKE104" s="119"/>
      <c r="PKF104" s="119"/>
      <c r="PKG104" s="119"/>
      <c r="PKH104" s="119"/>
      <c r="PKI104" s="119"/>
      <c r="PKJ104" s="119"/>
      <c r="PKK104" s="119"/>
      <c r="PKL104" s="119"/>
      <c r="PKM104" s="119"/>
      <c r="PKN104" s="119"/>
      <c r="PKO104" s="119"/>
      <c r="PKP104" s="119"/>
      <c r="PKQ104" s="119"/>
      <c r="PKR104" s="119"/>
      <c r="PKS104" s="119"/>
      <c r="PKT104" s="119"/>
      <c r="PKU104" s="119"/>
      <c r="PKV104" s="119"/>
      <c r="PKW104" s="119"/>
      <c r="PKX104" s="119"/>
      <c r="PKY104" s="119"/>
      <c r="PKZ104" s="119"/>
      <c r="PLA104" s="119"/>
      <c r="PLB104" s="119"/>
      <c r="PLC104" s="119"/>
      <c r="PLD104" s="119"/>
      <c r="PLE104" s="119"/>
      <c r="PLF104" s="119"/>
      <c r="PLG104" s="119"/>
      <c r="PLH104" s="119"/>
      <c r="PLI104" s="119"/>
      <c r="PLJ104" s="119"/>
      <c r="PLK104" s="119"/>
      <c r="PLL104" s="119"/>
      <c r="PLM104" s="119"/>
      <c r="PLN104" s="119"/>
      <c r="PLO104" s="119"/>
      <c r="PLP104" s="119"/>
      <c r="PLQ104" s="119"/>
      <c r="PLR104" s="119"/>
      <c r="PLS104" s="119"/>
      <c r="PLT104" s="119"/>
      <c r="PLU104" s="119"/>
      <c r="PLV104" s="119"/>
      <c r="PLW104" s="119"/>
      <c r="PLX104" s="119"/>
      <c r="PLY104" s="119"/>
      <c r="PLZ104" s="119"/>
      <c r="PMA104" s="119"/>
      <c r="PMB104" s="119"/>
      <c r="PMC104" s="119"/>
      <c r="PMD104" s="119"/>
      <c r="PME104" s="119"/>
      <c r="PMF104" s="119"/>
      <c r="PMG104" s="119"/>
      <c r="PMH104" s="119"/>
      <c r="PMI104" s="119"/>
      <c r="PMJ104" s="119"/>
      <c r="PMK104" s="119"/>
      <c r="PML104" s="119"/>
      <c r="PMM104" s="119"/>
      <c r="PMN104" s="119"/>
      <c r="PMO104" s="119"/>
      <c r="PMP104" s="119"/>
      <c r="PMQ104" s="119"/>
      <c r="PMR104" s="119"/>
      <c r="PMS104" s="119"/>
      <c r="PMT104" s="119"/>
      <c r="PMU104" s="119"/>
      <c r="PMV104" s="119"/>
      <c r="PMW104" s="119"/>
      <c r="PMX104" s="119"/>
      <c r="PMY104" s="119"/>
      <c r="PMZ104" s="119"/>
      <c r="PNA104" s="119"/>
      <c r="PNB104" s="119"/>
      <c r="PNC104" s="119"/>
      <c r="PND104" s="119"/>
      <c r="PNE104" s="119"/>
      <c r="PNF104" s="119"/>
      <c r="PNG104" s="119"/>
      <c r="PNH104" s="119"/>
      <c r="PNI104" s="119"/>
      <c r="PNJ104" s="119"/>
      <c r="PNK104" s="119"/>
      <c r="PNL104" s="119"/>
      <c r="PNM104" s="119"/>
      <c r="PNN104" s="119"/>
      <c r="PNO104" s="119"/>
      <c r="PNP104" s="119"/>
      <c r="PNQ104" s="119"/>
      <c r="PNR104" s="119"/>
      <c r="PNS104" s="119"/>
      <c r="PNT104" s="119"/>
      <c r="PNU104" s="119"/>
      <c r="PNV104" s="119"/>
      <c r="PNW104" s="119"/>
      <c r="PNX104" s="119"/>
      <c r="PNY104" s="119"/>
      <c r="PNZ104" s="119"/>
      <c r="POA104" s="119"/>
      <c r="POB104" s="119"/>
      <c r="POC104" s="119"/>
      <c r="POD104" s="119"/>
      <c r="POE104" s="119"/>
      <c r="POF104" s="119"/>
      <c r="POG104" s="119"/>
      <c r="POH104" s="119"/>
      <c r="POI104" s="119"/>
      <c r="POJ104" s="119"/>
      <c r="POK104" s="119"/>
      <c r="POL104" s="119"/>
      <c r="POM104" s="119"/>
      <c r="PON104" s="119"/>
      <c r="POO104" s="119"/>
      <c r="POP104" s="119"/>
      <c r="POQ104" s="119"/>
      <c r="POR104" s="119"/>
      <c r="POS104" s="119"/>
      <c r="POT104" s="119"/>
      <c r="POU104" s="119"/>
      <c r="POV104" s="119"/>
      <c r="POW104" s="119"/>
      <c r="POX104" s="119"/>
      <c r="POY104" s="119"/>
      <c r="POZ104" s="119"/>
      <c r="PPA104" s="119"/>
      <c r="PPB104" s="119"/>
      <c r="PPC104" s="119"/>
      <c r="PPD104" s="119"/>
      <c r="PPE104" s="119"/>
      <c r="PPF104" s="119"/>
      <c r="PPG104" s="119"/>
      <c r="PPH104" s="119"/>
      <c r="PPI104" s="119"/>
      <c r="PPJ104" s="119"/>
      <c r="PPK104" s="119"/>
      <c r="PPL104" s="119"/>
      <c r="PPM104" s="119"/>
      <c r="PPN104" s="119"/>
      <c r="PPO104" s="119"/>
      <c r="PPP104" s="119"/>
      <c r="PPQ104" s="119"/>
      <c r="PPR104" s="119"/>
      <c r="PPS104" s="119"/>
      <c r="PPT104" s="119"/>
      <c r="PPU104" s="119"/>
      <c r="PPV104" s="119"/>
      <c r="PPW104" s="119"/>
      <c r="PPX104" s="119"/>
      <c r="PPY104" s="119"/>
      <c r="PPZ104" s="119"/>
      <c r="PQA104" s="119"/>
      <c r="PQB104" s="119"/>
      <c r="PQC104" s="119"/>
      <c r="PQD104" s="119"/>
      <c r="PQE104" s="119"/>
      <c r="PQF104" s="119"/>
      <c r="PQG104" s="119"/>
      <c r="PQH104" s="119"/>
      <c r="PQI104" s="119"/>
      <c r="PQJ104" s="119"/>
      <c r="PQK104" s="119"/>
      <c r="PQL104" s="119"/>
      <c r="PQM104" s="119"/>
      <c r="PQN104" s="119"/>
      <c r="PQO104" s="119"/>
      <c r="PQP104" s="119"/>
      <c r="PQQ104" s="119"/>
      <c r="PQR104" s="119"/>
      <c r="PQS104" s="119"/>
      <c r="PQT104" s="119"/>
      <c r="PQU104" s="119"/>
      <c r="PQV104" s="119"/>
      <c r="PQW104" s="119"/>
      <c r="PQX104" s="119"/>
      <c r="PQY104" s="119"/>
      <c r="PQZ104" s="119"/>
      <c r="PRA104" s="119"/>
      <c r="PRB104" s="119"/>
      <c r="PRC104" s="119"/>
      <c r="PRD104" s="119"/>
      <c r="PRE104" s="119"/>
      <c r="PRF104" s="119"/>
      <c r="PRG104" s="119"/>
      <c r="PRH104" s="119"/>
      <c r="PRI104" s="119"/>
      <c r="PRJ104" s="119"/>
      <c r="PRK104" s="119"/>
      <c r="PRL104" s="119"/>
      <c r="PRM104" s="119"/>
      <c r="PRN104" s="119"/>
      <c r="PRO104" s="119"/>
      <c r="PRP104" s="119"/>
      <c r="PRQ104" s="119"/>
      <c r="PRR104" s="119"/>
      <c r="PRS104" s="119"/>
      <c r="PRT104" s="119"/>
      <c r="PRU104" s="119"/>
      <c r="PRV104" s="119"/>
      <c r="PRW104" s="119"/>
      <c r="PRX104" s="119"/>
      <c r="PRY104" s="119"/>
      <c r="PRZ104" s="119"/>
      <c r="PSA104" s="119"/>
      <c r="PSB104" s="119"/>
      <c r="PSC104" s="119"/>
      <c r="PSD104" s="119"/>
      <c r="PSE104" s="119"/>
      <c r="PSF104" s="119"/>
      <c r="PSG104" s="119"/>
      <c r="PSH104" s="119"/>
      <c r="PSI104" s="119"/>
      <c r="PSJ104" s="119"/>
      <c r="PSK104" s="119"/>
      <c r="PSL104" s="119"/>
      <c r="PSM104" s="119"/>
      <c r="PSN104" s="119"/>
      <c r="PSO104" s="119"/>
      <c r="PSP104" s="119"/>
      <c r="PSQ104" s="119"/>
      <c r="PSR104" s="119"/>
      <c r="PSS104" s="119"/>
      <c r="PST104" s="119"/>
      <c r="PSU104" s="119"/>
      <c r="PSV104" s="119"/>
      <c r="PSW104" s="119"/>
      <c r="PSX104" s="119"/>
      <c r="PSY104" s="119"/>
      <c r="PSZ104" s="119"/>
      <c r="PTA104" s="119"/>
      <c r="PTB104" s="119"/>
      <c r="PTC104" s="119"/>
      <c r="PTD104" s="119"/>
      <c r="PTE104" s="119"/>
      <c r="PTF104" s="119"/>
      <c r="PTG104" s="119"/>
      <c r="PTH104" s="119"/>
      <c r="PTI104" s="119"/>
      <c r="PTJ104" s="119"/>
      <c r="PTK104" s="119"/>
      <c r="PTL104" s="119"/>
      <c r="PTM104" s="119"/>
      <c r="PTN104" s="119"/>
      <c r="PTO104" s="119"/>
      <c r="PTP104" s="119"/>
      <c r="PTQ104" s="119"/>
      <c r="PTR104" s="119"/>
      <c r="PTS104" s="119"/>
      <c r="PTT104" s="119"/>
      <c r="PTU104" s="119"/>
      <c r="PTV104" s="119"/>
      <c r="PTW104" s="119"/>
      <c r="PTX104" s="119"/>
      <c r="PTY104" s="119"/>
      <c r="PTZ104" s="119"/>
      <c r="PUA104" s="119"/>
      <c r="PUB104" s="119"/>
      <c r="PUC104" s="119"/>
      <c r="PUD104" s="119"/>
      <c r="PUE104" s="119"/>
      <c r="PUF104" s="119"/>
      <c r="PUG104" s="119"/>
      <c r="PUH104" s="119"/>
      <c r="PUI104" s="119"/>
      <c r="PUJ104" s="119"/>
      <c r="PUK104" s="119"/>
      <c r="PUL104" s="119"/>
      <c r="PUM104" s="119"/>
      <c r="PUN104" s="119"/>
      <c r="PUO104" s="119"/>
      <c r="PUP104" s="119"/>
      <c r="PUQ104" s="119"/>
      <c r="PUR104" s="119"/>
      <c r="PUS104" s="119"/>
      <c r="PUT104" s="119"/>
      <c r="PUU104" s="119"/>
      <c r="PUV104" s="119"/>
      <c r="PUW104" s="119"/>
      <c r="PUX104" s="119"/>
      <c r="PUY104" s="119"/>
      <c r="PUZ104" s="119"/>
      <c r="PVA104" s="119"/>
      <c r="PVB104" s="119"/>
      <c r="PVC104" s="119"/>
      <c r="PVD104" s="119"/>
      <c r="PVE104" s="119"/>
      <c r="PVF104" s="119"/>
      <c r="PVG104" s="119"/>
      <c r="PVH104" s="119"/>
      <c r="PVI104" s="119"/>
      <c r="PVJ104" s="119"/>
      <c r="PVK104" s="119"/>
      <c r="PVL104" s="119"/>
      <c r="PVM104" s="119"/>
      <c r="PVN104" s="119"/>
      <c r="PVO104" s="119"/>
      <c r="PVP104" s="119"/>
      <c r="PVQ104" s="119"/>
      <c r="PVR104" s="119"/>
      <c r="PVS104" s="119"/>
      <c r="PVT104" s="119"/>
      <c r="PVU104" s="119"/>
      <c r="PVV104" s="119"/>
      <c r="PVW104" s="119"/>
      <c r="PVX104" s="119"/>
      <c r="PVY104" s="119"/>
      <c r="PVZ104" s="119"/>
      <c r="PWA104" s="119"/>
      <c r="PWB104" s="119"/>
      <c r="PWC104" s="119"/>
      <c r="PWD104" s="119"/>
      <c r="PWE104" s="119"/>
      <c r="PWF104" s="119"/>
      <c r="PWG104" s="119"/>
      <c r="PWH104" s="119"/>
      <c r="PWI104" s="119"/>
      <c r="PWJ104" s="119"/>
      <c r="PWK104" s="119"/>
      <c r="PWL104" s="119"/>
      <c r="PWM104" s="119"/>
      <c r="PWN104" s="119"/>
      <c r="PWO104" s="119"/>
      <c r="PWP104" s="119"/>
      <c r="PWQ104" s="119"/>
      <c r="PWR104" s="119"/>
      <c r="PWS104" s="119"/>
      <c r="PWT104" s="119"/>
      <c r="PWU104" s="119"/>
      <c r="PWV104" s="119"/>
      <c r="PWW104" s="119"/>
      <c r="PWX104" s="119"/>
      <c r="PWY104" s="119"/>
      <c r="PWZ104" s="119"/>
      <c r="PXA104" s="119"/>
      <c r="PXB104" s="119"/>
      <c r="PXC104" s="119"/>
      <c r="PXD104" s="119"/>
      <c r="PXE104" s="119"/>
      <c r="PXF104" s="119"/>
      <c r="PXG104" s="119"/>
      <c r="PXH104" s="119"/>
      <c r="PXI104" s="119"/>
      <c r="PXJ104" s="119"/>
      <c r="PXK104" s="119"/>
      <c r="PXL104" s="119"/>
      <c r="PXM104" s="119"/>
      <c r="PXN104" s="119"/>
      <c r="PXO104" s="119"/>
      <c r="PXP104" s="119"/>
      <c r="PXQ104" s="119"/>
      <c r="PXR104" s="119"/>
      <c r="PXS104" s="119"/>
      <c r="PXT104" s="119"/>
      <c r="PXU104" s="119"/>
      <c r="PXV104" s="119"/>
      <c r="PXW104" s="119"/>
      <c r="PXX104" s="119"/>
      <c r="PXY104" s="119"/>
      <c r="PXZ104" s="119"/>
      <c r="PYA104" s="119"/>
      <c r="PYB104" s="119"/>
      <c r="PYC104" s="119"/>
      <c r="PYD104" s="119"/>
      <c r="PYE104" s="119"/>
      <c r="PYF104" s="119"/>
      <c r="PYG104" s="119"/>
      <c r="PYH104" s="119"/>
      <c r="PYI104" s="119"/>
      <c r="PYJ104" s="119"/>
      <c r="PYK104" s="119"/>
      <c r="PYL104" s="119"/>
      <c r="PYM104" s="119"/>
      <c r="PYN104" s="119"/>
      <c r="PYO104" s="119"/>
      <c r="PYP104" s="119"/>
      <c r="PYQ104" s="119"/>
      <c r="PYR104" s="119"/>
      <c r="PYS104" s="119"/>
      <c r="PYT104" s="119"/>
      <c r="PYU104" s="119"/>
      <c r="PYV104" s="119"/>
      <c r="PYW104" s="119"/>
      <c r="PYX104" s="119"/>
      <c r="PYY104" s="119"/>
      <c r="PYZ104" s="119"/>
      <c r="PZA104" s="119"/>
      <c r="PZB104" s="119"/>
      <c r="PZC104" s="119"/>
      <c r="PZD104" s="119"/>
      <c r="PZE104" s="119"/>
      <c r="PZF104" s="119"/>
      <c r="PZG104" s="119"/>
      <c r="PZH104" s="119"/>
      <c r="PZI104" s="119"/>
      <c r="PZJ104" s="119"/>
      <c r="PZK104" s="119"/>
      <c r="PZL104" s="119"/>
      <c r="PZM104" s="119"/>
      <c r="PZN104" s="119"/>
      <c r="PZO104" s="119"/>
      <c r="PZP104" s="119"/>
      <c r="PZQ104" s="119"/>
      <c r="PZR104" s="119"/>
      <c r="PZS104" s="119"/>
      <c r="PZT104" s="119"/>
      <c r="PZU104" s="119"/>
      <c r="PZV104" s="119"/>
      <c r="PZW104" s="119"/>
      <c r="PZX104" s="119"/>
      <c r="PZY104" s="119"/>
      <c r="PZZ104" s="119"/>
      <c r="QAA104" s="119"/>
      <c r="QAB104" s="119"/>
      <c r="QAC104" s="119"/>
      <c r="QAD104" s="119"/>
      <c r="QAE104" s="119"/>
      <c r="QAF104" s="119"/>
      <c r="QAG104" s="119"/>
      <c r="QAH104" s="119"/>
      <c r="QAI104" s="119"/>
      <c r="QAJ104" s="119"/>
      <c r="QAK104" s="119"/>
      <c r="QAL104" s="119"/>
      <c r="QAM104" s="119"/>
      <c r="QAN104" s="119"/>
      <c r="QAO104" s="119"/>
      <c r="QAP104" s="119"/>
      <c r="QAQ104" s="119"/>
      <c r="QAR104" s="119"/>
      <c r="QAS104" s="119"/>
      <c r="QAT104" s="119"/>
      <c r="QAU104" s="119"/>
      <c r="QAV104" s="119"/>
      <c r="QAW104" s="119"/>
      <c r="QAX104" s="119"/>
      <c r="QAY104" s="119"/>
      <c r="QAZ104" s="119"/>
      <c r="QBA104" s="119"/>
      <c r="QBB104" s="119"/>
      <c r="QBC104" s="119"/>
      <c r="QBD104" s="119"/>
      <c r="QBE104" s="119"/>
      <c r="QBF104" s="119"/>
      <c r="QBG104" s="119"/>
      <c r="QBH104" s="119"/>
      <c r="QBI104" s="119"/>
      <c r="QBJ104" s="119"/>
      <c r="QBK104" s="119"/>
      <c r="QBL104" s="119"/>
      <c r="QBM104" s="119"/>
      <c r="QBN104" s="119"/>
      <c r="QBO104" s="119"/>
      <c r="QBP104" s="119"/>
      <c r="QBQ104" s="119"/>
      <c r="QBR104" s="119"/>
      <c r="QBS104" s="119"/>
      <c r="QBT104" s="119"/>
      <c r="QBU104" s="119"/>
      <c r="QBV104" s="119"/>
      <c r="QBW104" s="119"/>
      <c r="QBX104" s="119"/>
      <c r="QBY104" s="119"/>
      <c r="QBZ104" s="119"/>
      <c r="QCA104" s="119"/>
      <c r="QCB104" s="119"/>
      <c r="QCC104" s="119"/>
      <c r="QCD104" s="119"/>
      <c r="QCE104" s="119"/>
      <c r="QCF104" s="119"/>
      <c r="QCG104" s="119"/>
      <c r="QCH104" s="119"/>
      <c r="QCI104" s="119"/>
      <c r="QCJ104" s="119"/>
      <c r="QCK104" s="119"/>
      <c r="QCL104" s="119"/>
      <c r="QCM104" s="119"/>
      <c r="QCN104" s="119"/>
      <c r="QCO104" s="119"/>
      <c r="QCP104" s="119"/>
      <c r="QCQ104" s="119"/>
      <c r="QCR104" s="119"/>
      <c r="QCS104" s="119"/>
      <c r="QCT104" s="119"/>
      <c r="QCU104" s="119"/>
      <c r="QCV104" s="119"/>
      <c r="QCW104" s="119"/>
      <c r="QCX104" s="119"/>
      <c r="QCY104" s="119"/>
      <c r="QCZ104" s="119"/>
      <c r="QDA104" s="119"/>
      <c r="QDB104" s="119"/>
      <c r="QDC104" s="119"/>
      <c r="QDD104" s="119"/>
      <c r="QDE104" s="119"/>
      <c r="QDF104" s="119"/>
      <c r="QDG104" s="119"/>
      <c r="QDH104" s="119"/>
      <c r="QDI104" s="119"/>
      <c r="QDJ104" s="119"/>
      <c r="QDK104" s="119"/>
      <c r="QDL104" s="119"/>
      <c r="QDM104" s="119"/>
      <c r="QDN104" s="119"/>
      <c r="QDO104" s="119"/>
      <c r="QDP104" s="119"/>
      <c r="QDQ104" s="119"/>
      <c r="QDR104" s="119"/>
      <c r="QDS104" s="119"/>
      <c r="QDT104" s="119"/>
      <c r="QDU104" s="119"/>
      <c r="QDV104" s="119"/>
      <c r="QDW104" s="119"/>
      <c r="QDX104" s="119"/>
      <c r="QDY104" s="119"/>
      <c r="QDZ104" s="119"/>
      <c r="QEA104" s="119"/>
      <c r="QEB104" s="119"/>
      <c r="QEC104" s="119"/>
      <c r="QED104" s="119"/>
      <c r="QEE104" s="119"/>
      <c r="QEF104" s="119"/>
      <c r="QEG104" s="119"/>
      <c r="QEH104" s="119"/>
      <c r="QEI104" s="119"/>
      <c r="QEJ104" s="119"/>
      <c r="QEK104" s="119"/>
      <c r="QEL104" s="119"/>
      <c r="QEM104" s="119"/>
      <c r="QEN104" s="119"/>
      <c r="QEO104" s="119"/>
      <c r="QEP104" s="119"/>
      <c r="QEQ104" s="119"/>
      <c r="QER104" s="119"/>
      <c r="QES104" s="119"/>
      <c r="QET104" s="119"/>
      <c r="QEU104" s="119"/>
      <c r="QEV104" s="119"/>
      <c r="QEW104" s="119"/>
      <c r="QEX104" s="119"/>
      <c r="QEY104" s="119"/>
      <c r="QEZ104" s="119"/>
      <c r="QFA104" s="119"/>
      <c r="QFB104" s="119"/>
      <c r="QFC104" s="119"/>
      <c r="QFD104" s="119"/>
      <c r="QFE104" s="119"/>
      <c r="QFF104" s="119"/>
      <c r="QFG104" s="119"/>
      <c r="QFH104" s="119"/>
      <c r="QFI104" s="119"/>
      <c r="QFJ104" s="119"/>
      <c r="QFK104" s="119"/>
      <c r="QFL104" s="119"/>
      <c r="QFM104" s="119"/>
      <c r="QFN104" s="119"/>
      <c r="QFO104" s="119"/>
      <c r="QFP104" s="119"/>
      <c r="QFQ104" s="119"/>
      <c r="QFR104" s="119"/>
      <c r="QFS104" s="119"/>
      <c r="QFT104" s="119"/>
      <c r="QFU104" s="119"/>
      <c r="QFV104" s="119"/>
      <c r="QFW104" s="119"/>
      <c r="QFX104" s="119"/>
      <c r="QFY104" s="119"/>
      <c r="QFZ104" s="119"/>
      <c r="QGA104" s="119"/>
      <c r="QGB104" s="119"/>
      <c r="QGC104" s="119"/>
      <c r="QGD104" s="119"/>
      <c r="QGE104" s="119"/>
      <c r="QGF104" s="119"/>
      <c r="QGG104" s="119"/>
      <c r="QGH104" s="119"/>
      <c r="QGI104" s="119"/>
      <c r="QGJ104" s="119"/>
      <c r="QGK104" s="119"/>
      <c r="QGL104" s="119"/>
      <c r="QGM104" s="119"/>
      <c r="QGN104" s="119"/>
      <c r="QGO104" s="119"/>
      <c r="QGP104" s="119"/>
      <c r="QGQ104" s="119"/>
      <c r="QGR104" s="119"/>
      <c r="QGS104" s="119"/>
      <c r="QGT104" s="119"/>
      <c r="QGU104" s="119"/>
      <c r="QGV104" s="119"/>
      <c r="QGW104" s="119"/>
      <c r="QGX104" s="119"/>
      <c r="QGY104" s="119"/>
      <c r="QGZ104" s="119"/>
      <c r="QHA104" s="119"/>
      <c r="QHB104" s="119"/>
      <c r="QHC104" s="119"/>
      <c r="QHD104" s="119"/>
      <c r="QHE104" s="119"/>
      <c r="QHF104" s="119"/>
      <c r="QHG104" s="119"/>
      <c r="QHH104" s="119"/>
      <c r="QHI104" s="119"/>
      <c r="QHJ104" s="119"/>
      <c r="QHK104" s="119"/>
      <c r="QHL104" s="119"/>
      <c r="QHM104" s="119"/>
      <c r="QHN104" s="119"/>
      <c r="QHO104" s="119"/>
      <c r="QHP104" s="119"/>
      <c r="QHQ104" s="119"/>
      <c r="QHR104" s="119"/>
      <c r="QHS104" s="119"/>
      <c r="QHT104" s="119"/>
      <c r="QHU104" s="119"/>
      <c r="QHV104" s="119"/>
      <c r="QHW104" s="119"/>
      <c r="QHX104" s="119"/>
      <c r="QHY104" s="119"/>
      <c r="QHZ104" s="119"/>
      <c r="QIA104" s="119"/>
      <c r="QIB104" s="119"/>
      <c r="QIC104" s="119"/>
      <c r="QID104" s="119"/>
      <c r="QIE104" s="119"/>
      <c r="QIF104" s="119"/>
      <c r="QIG104" s="119"/>
      <c r="QIH104" s="119"/>
      <c r="QII104" s="119"/>
      <c r="QIJ104" s="119"/>
      <c r="QIK104" s="119"/>
      <c r="QIL104" s="119"/>
      <c r="QIM104" s="119"/>
      <c r="QIN104" s="119"/>
      <c r="QIO104" s="119"/>
      <c r="QIP104" s="119"/>
      <c r="QIQ104" s="119"/>
      <c r="QIR104" s="119"/>
      <c r="QIS104" s="119"/>
      <c r="QIT104" s="119"/>
      <c r="QIU104" s="119"/>
      <c r="QIV104" s="119"/>
      <c r="QIW104" s="119"/>
      <c r="QIX104" s="119"/>
      <c r="QIY104" s="119"/>
      <c r="QIZ104" s="119"/>
      <c r="QJA104" s="119"/>
      <c r="QJB104" s="119"/>
      <c r="QJC104" s="119"/>
      <c r="QJD104" s="119"/>
      <c r="QJE104" s="119"/>
      <c r="QJF104" s="119"/>
      <c r="QJG104" s="119"/>
      <c r="QJH104" s="119"/>
      <c r="QJI104" s="119"/>
      <c r="QJJ104" s="119"/>
      <c r="QJK104" s="119"/>
      <c r="QJL104" s="119"/>
      <c r="QJM104" s="119"/>
      <c r="QJN104" s="119"/>
      <c r="QJO104" s="119"/>
      <c r="QJP104" s="119"/>
      <c r="QJQ104" s="119"/>
      <c r="QJR104" s="119"/>
      <c r="QJS104" s="119"/>
      <c r="QJT104" s="119"/>
      <c r="QJU104" s="119"/>
      <c r="QJV104" s="119"/>
      <c r="QJW104" s="119"/>
      <c r="QJX104" s="119"/>
      <c r="QJY104" s="119"/>
      <c r="QJZ104" s="119"/>
      <c r="QKA104" s="119"/>
      <c r="QKB104" s="119"/>
      <c r="QKC104" s="119"/>
      <c r="QKD104" s="119"/>
      <c r="QKE104" s="119"/>
      <c r="QKF104" s="119"/>
      <c r="QKG104" s="119"/>
      <c r="QKH104" s="119"/>
      <c r="QKI104" s="119"/>
      <c r="QKJ104" s="119"/>
      <c r="QKK104" s="119"/>
      <c r="QKL104" s="119"/>
      <c r="QKM104" s="119"/>
      <c r="QKN104" s="119"/>
      <c r="QKO104" s="119"/>
      <c r="QKP104" s="119"/>
      <c r="QKQ104" s="119"/>
      <c r="QKR104" s="119"/>
      <c r="QKS104" s="119"/>
      <c r="QKT104" s="119"/>
      <c r="QKU104" s="119"/>
      <c r="QKV104" s="119"/>
      <c r="QKW104" s="119"/>
      <c r="QKX104" s="119"/>
      <c r="QKY104" s="119"/>
      <c r="QKZ104" s="119"/>
      <c r="QLA104" s="119"/>
      <c r="QLB104" s="119"/>
      <c r="QLC104" s="119"/>
      <c r="QLD104" s="119"/>
      <c r="QLE104" s="119"/>
      <c r="QLF104" s="119"/>
      <c r="QLG104" s="119"/>
      <c r="QLH104" s="119"/>
      <c r="QLI104" s="119"/>
      <c r="QLJ104" s="119"/>
      <c r="QLK104" s="119"/>
      <c r="QLL104" s="119"/>
      <c r="QLM104" s="119"/>
      <c r="QLN104" s="119"/>
      <c r="QLO104" s="119"/>
      <c r="QLP104" s="119"/>
      <c r="QLQ104" s="119"/>
      <c r="QLR104" s="119"/>
      <c r="QLS104" s="119"/>
      <c r="QLT104" s="119"/>
      <c r="QLU104" s="119"/>
      <c r="QLV104" s="119"/>
      <c r="QLW104" s="119"/>
      <c r="QLX104" s="119"/>
      <c r="QLY104" s="119"/>
      <c r="QLZ104" s="119"/>
      <c r="QMA104" s="119"/>
      <c r="QMB104" s="119"/>
      <c r="QMC104" s="119"/>
      <c r="QMD104" s="119"/>
      <c r="QME104" s="119"/>
      <c r="QMF104" s="119"/>
      <c r="QMG104" s="119"/>
      <c r="QMH104" s="119"/>
      <c r="QMI104" s="119"/>
      <c r="QMJ104" s="119"/>
      <c r="QMK104" s="119"/>
      <c r="QML104" s="119"/>
      <c r="QMM104" s="119"/>
      <c r="QMN104" s="119"/>
      <c r="QMO104" s="119"/>
      <c r="QMP104" s="119"/>
      <c r="QMQ104" s="119"/>
      <c r="QMR104" s="119"/>
      <c r="QMS104" s="119"/>
      <c r="QMT104" s="119"/>
      <c r="QMU104" s="119"/>
      <c r="QMV104" s="119"/>
      <c r="QMW104" s="119"/>
      <c r="QMX104" s="119"/>
      <c r="QMY104" s="119"/>
      <c r="QMZ104" s="119"/>
      <c r="QNA104" s="119"/>
      <c r="QNB104" s="119"/>
      <c r="QNC104" s="119"/>
      <c r="QND104" s="119"/>
      <c r="QNE104" s="119"/>
      <c r="QNF104" s="119"/>
      <c r="QNG104" s="119"/>
      <c r="QNH104" s="119"/>
      <c r="QNI104" s="119"/>
      <c r="QNJ104" s="119"/>
      <c r="QNK104" s="119"/>
      <c r="QNL104" s="119"/>
      <c r="QNM104" s="119"/>
      <c r="QNN104" s="119"/>
      <c r="QNO104" s="119"/>
      <c r="QNP104" s="119"/>
      <c r="QNQ104" s="119"/>
      <c r="QNR104" s="119"/>
      <c r="QNS104" s="119"/>
      <c r="QNT104" s="119"/>
      <c r="QNU104" s="119"/>
      <c r="QNV104" s="119"/>
      <c r="QNW104" s="119"/>
      <c r="QNX104" s="119"/>
      <c r="QNY104" s="119"/>
      <c r="QNZ104" s="119"/>
      <c r="QOA104" s="119"/>
      <c r="QOB104" s="119"/>
      <c r="QOC104" s="119"/>
      <c r="QOD104" s="119"/>
      <c r="QOE104" s="119"/>
      <c r="QOF104" s="119"/>
      <c r="QOG104" s="119"/>
      <c r="QOH104" s="119"/>
      <c r="QOI104" s="119"/>
      <c r="QOJ104" s="119"/>
      <c r="QOK104" s="119"/>
      <c r="QOL104" s="119"/>
      <c r="QOM104" s="119"/>
      <c r="QON104" s="119"/>
      <c r="QOO104" s="119"/>
      <c r="QOP104" s="119"/>
      <c r="QOQ104" s="119"/>
      <c r="QOR104" s="119"/>
      <c r="QOS104" s="119"/>
      <c r="QOT104" s="119"/>
      <c r="QOU104" s="119"/>
      <c r="QOV104" s="119"/>
      <c r="QOW104" s="119"/>
      <c r="QOX104" s="119"/>
      <c r="QOY104" s="119"/>
      <c r="QOZ104" s="119"/>
      <c r="QPA104" s="119"/>
      <c r="QPB104" s="119"/>
      <c r="QPC104" s="119"/>
      <c r="QPD104" s="119"/>
      <c r="QPE104" s="119"/>
      <c r="QPF104" s="119"/>
      <c r="QPG104" s="119"/>
      <c r="QPH104" s="119"/>
      <c r="QPI104" s="119"/>
      <c r="QPJ104" s="119"/>
      <c r="QPK104" s="119"/>
      <c r="QPL104" s="119"/>
      <c r="QPM104" s="119"/>
      <c r="QPN104" s="119"/>
      <c r="QPO104" s="119"/>
      <c r="QPP104" s="119"/>
      <c r="QPQ104" s="119"/>
      <c r="QPR104" s="119"/>
      <c r="QPS104" s="119"/>
      <c r="QPT104" s="119"/>
      <c r="QPU104" s="119"/>
      <c r="QPV104" s="119"/>
      <c r="QPW104" s="119"/>
      <c r="QPX104" s="119"/>
      <c r="QPY104" s="119"/>
      <c r="QPZ104" s="119"/>
      <c r="QQA104" s="119"/>
      <c r="QQB104" s="119"/>
      <c r="QQC104" s="119"/>
      <c r="QQD104" s="119"/>
      <c r="QQE104" s="119"/>
      <c r="QQF104" s="119"/>
      <c r="QQG104" s="119"/>
      <c r="QQH104" s="119"/>
      <c r="QQI104" s="119"/>
      <c r="QQJ104" s="119"/>
      <c r="QQK104" s="119"/>
      <c r="QQL104" s="119"/>
      <c r="QQM104" s="119"/>
      <c r="QQN104" s="119"/>
      <c r="QQO104" s="119"/>
      <c r="QQP104" s="119"/>
      <c r="QQQ104" s="119"/>
      <c r="QQR104" s="119"/>
      <c r="QQS104" s="119"/>
      <c r="QQT104" s="119"/>
      <c r="QQU104" s="119"/>
      <c r="QQV104" s="119"/>
      <c r="QQW104" s="119"/>
      <c r="QQX104" s="119"/>
      <c r="QQY104" s="119"/>
      <c r="QQZ104" s="119"/>
      <c r="QRA104" s="119"/>
      <c r="QRB104" s="119"/>
      <c r="QRC104" s="119"/>
      <c r="QRD104" s="119"/>
      <c r="QRE104" s="119"/>
      <c r="QRF104" s="119"/>
      <c r="QRG104" s="119"/>
      <c r="QRH104" s="119"/>
      <c r="QRI104" s="119"/>
      <c r="QRJ104" s="119"/>
      <c r="QRK104" s="119"/>
      <c r="QRL104" s="119"/>
      <c r="QRM104" s="119"/>
      <c r="QRN104" s="119"/>
      <c r="QRO104" s="119"/>
      <c r="QRP104" s="119"/>
      <c r="QRQ104" s="119"/>
      <c r="QRR104" s="119"/>
      <c r="QRS104" s="119"/>
      <c r="QRT104" s="119"/>
      <c r="QRU104" s="119"/>
      <c r="QRV104" s="119"/>
      <c r="QRW104" s="119"/>
      <c r="QRX104" s="119"/>
      <c r="QRY104" s="119"/>
      <c r="QRZ104" s="119"/>
      <c r="QSA104" s="119"/>
      <c r="QSB104" s="119"/>
      <c r="QSC104" s="119"/>
      <c r="QSD104" s="119"/>
      <c r="QSE104" s="119"/>
      <c r="QSF104" s="119"/>
      <c r="QSG104" s="119"/>
      <c r="QSH104" s="119"/>
      <c r="QSI104" s="119"/>
      <c r="QSJ104" s="119"/>
      <c r="QSK104" s="119"/>
      <c r="QSL104" s="119"/>
      <c r="QSM104" s="119"/>
      <c r="QSN104" s="119"/>
      <c r="QSO104" s="119"/>
      <c r="QSP104" s="119"/>
      <c r="QSQ104" s="119"/>
      <c r="QSR104" s="119"/>
      <c r="QSS104" s="119"/>
      <c r="QST104" s="119"/>
      <c r="QSU104" s="119"/>
      <c r="QSV104" s="119"/>
      <c r="QSW104" s="119"/>
      <c r="QSX104" s="119"/>
      <c r="QSY104" s="119"/>
      <c r="QSZ104" s="119"/>
      <c r="QTA104" s="119"/>
      <c r="QTB104" s="119"/>
      <c r="QTC104" s="119"/>
      <c r="QTD104" s="119"/>
      <c r="QTE104" s="119"/>
      <c r="QTF104" s="119"/>
      <c r="QTG104" s="119"/>
      <c r="QTH104" s="119"/>
      <c r="QTI104" s="119"/>
      <c r="QTJ104" s="119"/>
      <c r="QTK104" s="119"/>
      <c r="QTL104" s="119"/>
      <c r="QTM104" s="119"/>
      <c r="QTN104" s="119"/>
      <c r="QTO104" s="119"/>
      <c r="QTP104" s="119"/>
      <c r="QTQ104" s="119"/>
      <c r="QTR104" s="119"/>
      <c r="QTS104" s="119"/>
      <c r="QTT104" s="119"/>
      <c r="QTU104" s="119"/>
      <c r="QTV104" s="119"/>
      <c r="QTW104" s="119"/>
      <c r="QTX104" s="119"/>
      <c r="QTY104" s="119"/>
      <c r="QTZ104" s="119"/>
      <c r="QUA104" s="119"/>
      <c r="QUB104" s="119"/>
      <c r="QUC104" s="119"/>
      <c r="QUD104" s="119"/>
      <c r="QUE104" s="119"/>
      <c r="QUF104" s="119"/>
      <c r="QUG104" s="119"/>
      <c r="QUH104" s="119"/>
      <c r="QUI104" s="119"/>
      <c r="QUJ104" s="119"/>
      <c r="QUK104" s="119"/>
      <c r="QUL104" s="119"/>
      <c r="QUM104" s="119"/>
      <c r="QUN104" s="119"/>
      <c r="QUO104" s="119"/>
      <c r="QUP104" s="119"/>
      <c r="QUQ104" s="119"/>
      <c r="QUR104" s="119"/>
      <c r="QUS104" s="119"/>
      <c r="QUT104" s="119"/>
      <c r="QUU104" s="119"/>
      <c r="QUV104" s="119"/>
      <c r="QUW104" s="119"/>
      <c r="QUX104" s="119"/>
      <c r="QUY104" s="119"/>
      <c r="QUZ104" s="119"/>
      <c r="QVA104" s="119"/>
      <c r="QVB104" s="119"/>
      <c r="QVC104" s="119"/>
      <c r="QVD104" s="119"/>
      <c r="QVE104" s="119"/>
      <c r="QVF104" s="119"/>
      <c r="QVG104" s="119"/>
      <c r="QVH104" s="119"/>
      <c r="QVI104" s="119"/>
      <c r="QVJ104" s="119"/>
      <c r="QVK104" s="119"/>
      <c r="QVL104" s="119"/>
      <c r="QVM104" s="119"/>
      <c r="QVN104" s="119"/>
      <c r="QVO104" s="119"/>
      <c r="QVP104" s="119"/>
      <c r="QVQ104" s="119"/>
      <c r="QVR104" s="119"/>
      <c r="QVS104" s="119"/>
      <c r="QVT104" s="119"/>
      <c r="QVU104" s="119"/>
      <c r="QVV104" s="119"/>
      <c r="QVW104" s="119"/>
      <c r="QVX104" s="119"/>
      <c r="QVY104" s="119"/>
      <c r="QVZ104" s="119"/>
      <c r="QWA104" s="119"/>
      <c r="QWB104" s="119"/>
      <c r="QWC104" s="119"/>
      <c r="QWD104" s="119"/>
      <c r="QWE104" s="119"/>
      <c r="QWF104" s="119"/>
      <c r="QWG104" s="119"/>
      <c r="QWH104" s="119"/>
      <c r="QWI104" s="119"/>
      <c r="QWJ104" s="119"/>
      <c r="QWK104" s="119"/>
      <c r="QWL104" s="119"/>
      <c r="QWM104" s="119"/>
      <c r="QWN104" s="119"/>
      <c r="QWO104" s="119"/>
      <c r="QWP104" s="119"/>
      <c r="QWQ104" s="119"/>
      <c r="QWR104" s="119"/>
      <c r="QWS104" s="119"/>
      <c r="QWT104" s="119"/>
      <c r="QWU104" s="119"/>
      <c r="QWV104" s="119"/>
      <c r="QWW104" s="119"/>
      <c r="QWX104" s="119"/>
      <c r="QWY104" s="119"/>
      <c r="QWZ104" s="119"/>
      <c r="QXA104" s="119"/>
      <c r="QXB104" s="119"/>
      <c r="QXC104" s="119"/>
      <c r="QXD104" s="119"/>
      <c r="QXE104" s="119"/>
      <c r="QXF104" s="119"/>
      <c r="QXG104" s="119"/>
      <c r="QXH104" s="119"/>
      <c r="QXI104" s="119"/>
      <c r="QXJ104" s="119"/>
      <c r="QXK104" s="119"/>
      <c r="QXL104" s="119"/>
      <c r="QXM104" s="119"/>
      <c r="QXN104" s="119"/>
      <c r="QXO104" s="119"/>
      <c r="QXP104" s="119"/>
      <c r="QXQ104" s="119"/>
      <c r="QXR104" s="119"/>
      <c r="QXS104" s="119"/>
      <c r="QXT104" s="119"/>
      <c r="QXU104" s="119"/>
      <c r="QXV104" s="119"/>
      <c r="QXW104" s="119"/>
      <c r="QXX104" s="119"/>
      <c r="QXY104" s="119"/>
      <c r="QXZ104" s="119"/>
      <c r="QYA104" s="119"/>
      <c r="QYB104" s="119"/>
      <c r="QYC104" s="119"/>
      <c r="QYD104" s="119"/>
      <c r="QYE104" s="119"/>
      <c r="QYF104" s="119"/>
      <c r="QYG104" s="119"/>
      <c r="QYH104" s="119"/>
      <c r="QYI104" s="119"/>
      <c r="QYJ104" s="119"/>
      <c r="QYK104" s="119"/>
      <c r="QYL104" s="119"/>
      <c r="QYM104" s="119"/>
      <c r="QYN104" s="119"/>
      <c r="QYO104" s="119"/>
      <c r="QYP104" s="119"/>
      <c r="QYQ104" s="119"/>
      <c r="QYR104" s="119"/>
      <c r="QYS104" s="119"/>
      <c r="QYT104" s="119"/>
      <c r="QYU104" s="119"/>
      <c r="QYV104" s="119"/>
      <c r="QYW104" s="119"/>
      <c r="QYX104" s="119"/>
      <c r="QYY104" s="119"/>
      <c r="QYZ104" s="119"/>
      <c r="QZA104" s="119"/>
      <c r="QZB104" s="119"/>
      <c r="QZC104" s="119"/>
      <c r="QZD104" s="119"/>
      <c r="QZE104" s="119"/>
      <c r="QZF104" s="119"/>
      <c r="QZG104" s="119"/>
      <c r="QZH104" s="119"/>
      <c r="QZI104" s="119"/>
      <c r="QZJ104" s="119"/>
      <c r="QZK104" s="119"/>
      <c r="QZL104" s="119"/>
      <c r="QZM104" s="119"/>
      <c r="QZN104" s="119"/>
      <c r="QZO104" s="119"/>
      <c r="QZP104" s="119"/>
      <c r="QZQ104" s="119"/>
      <c r="QZR104" s="119"/>
      <c r="QZS104" s="119"/>
      <c r="QZT104" s="119"/>
      <c r="QZU104" s="119"/>
      <c r="QZV104" s="119"/>
      <c r="QZW104" s="119"/>
      <c r="QZX104" s="119"/>
      <c r="QZY104" s="119"/>
      <c r="QZZ104" s="119"/>
      <c r="RAA104" s="119"/>
      <c r="RAB104" s="119"/>
      <c r="RAC104" s="119"/>
      <c r="RAD104" s="119"/>
      <c r="RAE104" s="119"/>
      <c r="RAF104" s="119"/>
      <c r="RAG104" s="119"/>
      <c r="RAH104" s="119"/>
      <c r="RAI104" s="119"/>
      <c r="RAJ104" s="119"/>
      <c r="RAK104" s="119"/>
      <c r="RAL104" s="119"/>
      <c r="RAM104" s="119"/>
      <c r="RAN104" s="119"/>
      <c r="RAO104" s="119"/>
      <c r="RAP104" s="119"/>
      <c r="RAQ104" s="119"/>
      <c r="RAR104" s="119"/>
      <c r="RAS104" s="119"/>
      <c r="RAT104" s="119"/>
      <c r="RAU104" s="119"/>
      <c r="RAV104" s="119"/>
      <c r="RAW104" s="119"/>
      <c r="RAX104" s="119"/>
      <c r="RAY104" s="119"/>
      <c r="RAZ104" s="119"/>
      <c r="RBA104" s="119"/>
      <c r="RBB104" s="119"/>
      <c r="RBC104" s="119"/>
      <c r="RBD104" s="119"/>
      <c r="RBE104" s="119"/>
      <c r="RBF104" s="119"/>
      <c r="RBG104" s="119"/>
      <c r="RBH104" s="119"/>
      <c r="RBI104" s="119"/>
      <c r="RBJ104" s="119"/>
      <c r="RBK104" s="119"/>
      <c r="RBL104" s="119"/>
      <c r="RBM104" s="119"/>
      <c r="RBN104" s="119"/>
      <c r="RBO104" s="119"/>
      <c r="RBP104" s="119"/>
      <c r="RBQ104" s="119"/>
      <c r="RBR104" s="119"/>
      <c r="RBS104" s="119"/>
      <c r="RBT104" s="119"/>
      <c r="RBU104" s="119"/>
      <c r="RBV104" s="119"/>
      <c r="RBW104" s="119"/>
      <c r="RBX104" s="119"/>
      <c r="RBY104" s="119"/>
      <c r="RBZ104" s="119"/>
      <c r="RCA104" s="119"/>
      <c r="RCB104" s="119"/>
      <c r="RCC104" s="119"/>
      <c r="RCD104" s="119"/>
      <c r="RCE104" s="119"/>
      <c r="RCF104" s="119"/>
      <c r="RCG104" s="119"/>
      <c r="RCH104" s="119"/>
      <c r="RCI104" s="119"/>
      <c r="RCJ104" s="119"/>
      <c r="RCK104" s="119"/>
      <c r="RCL104" s="119"/>
      <c r="RCM104" s="119"/>
      <c r="RCN104" s="119"/>
      <c r="RCO104" s="119"/>
      <c r="RCP104" s="119"/>
      <c r="RCQ104" s="119"/>
      <c r="RCR104" s="119"/>
      <c r="RCS104" s="119"/>
      <c r="RCT104" s="119"/>
      <c r="RCU104" s="119"/>
      <c r="RCV104" s="119"/>
      <c r="RCW104" s="119"/>
      <c r="RCX104" s="119"/>
      <c r="RCY104" s="119"/>
      <c r="RCZ104" s="119"/>
      <c r="RDA104" s="119"/>
      <c r="RDB104" s="119"/>
      <c r="RDC104" s="119"/>
      <c r="RDD104" s="119"/>
      <c r="RDE104" s="119"/>
      <c r="RDF104" s="119"/>
      <c r="RDG104" s="119"/>
      <c r="RDH104" s="119"/>
      <c r="RDI104" s="119"/>
      <c r="RDJ104" s="119"/>
      <c r="RDK104" s="119"/>
      <c r="RDL104" s="119"/>
      <c r="RDM104" s="119"/>
      <c r="RDN104" s="119"/>
      <c r="RDO104" s="119"/>
      <c r="RDP104" s="119"/>
      <c r="RDQ104" s="119"/>
      <c r="RDR104" s="119"/>
      <c r="RDS104" s="119"/>
      <c r="RDT104" s="119"/>
      <c r="RDU104" s="119"/>
      <c r="RDV104" s="119"/>
      <c r="RDW104" s="119"/>
      <c r="RDX104" s="119"/>
      <c r="RDY104" s="119"/>
      <c r="RDZ104" s="119"/>
      <c r="REA104" s="119"/>
      <c r="REB104" s="119"/>
      <c r="REC104" s="119"/>
      <c r="RED104" s="119"/>
      <c r="REE104" s="119"/>
      <c r="REF104" s="119"/>
      <c r="REG104" s="119"/>
      <c r="REH104" s="119"/>
      <c r="REI104" s="119"/>
      <c r="REJ104" s="119"/>
      <c r="REK104" s="119"/>
      <c r="REL104" s="119"/>
      <c r="REM104" s="119"/>
      <c r="REN104" s="119"/>
      <c r="REO104" s="119"/>
      <c r="REP104" s="119"/>
      <c r="REQ104" s="119"/>
      <c r="RER104" s="119"/>
      <c r="RES104" s="119"/>
      <c r="RET104" s="119"/>
      <c r="REU104" s="119"/>
      <c r="REV104" s="119"/>
      <c r="REW104" s="119"/>
      <c r="REX104" s="119"/>
      <c r="REY104" s="119"/>
      <c r="REZ104" s="119"/>
      <c r="RFA104" s="119"/>
      <c r="RFB104" s="119"/>
      <c r="RFC104" s="119"/>
      <c r="RFD104" s="119"/>
      <c r="RFE104" s="119"/>
      <c r="RFF104" s="119"/>
      <c r="RFG104" s="119"/>
      <c r="RFH104" s="119"/>
      <c r="RFI104" s="119"/>
      <c r="RFJ104" s="119"/>
      <c r="RFK104" s="119"/>
      <c r="RFL104" s="119"/>
      <c r="RFM104" s="119"/>
      <c r="RFN104" s="119"/>
      <c r="RFO104" s="119"/>
      <c r="RFP104" s="119"/>
      <c r="RFQ104" s="119"/>
      <c r="RFR104" s="119"/>
      <c r="RFS104" s="119"/>
      <c r="RFT104" s="119"/>
      <c r="RFU104" s="119"/>
      <c r="RFV104" s="119"/>
      <c r="RFW104" s="119"/>
      <c r="RFX104" s="119"/>
      <c r="RFY104" s="119"/>
      <c r="RFZ104" s="119"/>
      <c r="RGA104" s="119"/>
      <c r="RGB104" s="119"/>
      <c r="RGC104" s="119"/>
      <c r="RGD104" s="119"/>
      <c r="RGE104" s="119"/>
      <c r="RGF104" s="119"/>
      <c r="RGG104" s="119"/>
      <c r="RGH104" s="119"/>
      <c r="RGI104" s="119"/>
      <c r="RGJ104" s="119"/>
      <c r="RGK104" s="119"/>
      <c r="RGL104" s="119"/>
      <c r="RGM104" s="119"/>
      <c r="RGN104" s="119"/>
      <c r="RGO104" s="119"/>
      <c r="RGP104" s="119"/>
      <c r="RGQ104" s="119"/>
      <c r="RGR104" s="119"/>
      <c r="RGS104" s="119"/>
      <c r="RGT104" s="119"/>
      <c r="RGU104" s="119"/>
      <c r="RGV104" s="119"/>
      <c r="RGW104" s="119"/>
      <c r="RGX104" s="119"/>
      <c r="RGY104" s="119"/>
      <c r="RGZ104" s="119"/>
      <c r="RHA104" s="119"/>
      <c r="RHB104" s="119"/>
      <c r="RHC104" s="119"/>
      <c r="RHD104" s="119"/>
      <c r="RHE104" s="119"/>
      <c r="RHF104" s="119"/>
      <c r="RHG104" s="119"/>
      <c r="RHH104" s="119"/>
      <c r="RHI104" s="119"/>
      <c r="RHJ104" s="119"/>
      <c r="RHK104" s="119"/>
      <c r="RHL104" s="119"/>
      <c r="RHM104" s="119"/>
      <c r="RHN104" s="119"/>
      <c r="RHO104" s="119"/>
      <c r="RHP104" s="119"/>
      <c r="RHQ104" s="119"/>
      <c r="RHR104" s="119"/>
      <c r="RHS104" s="119"/>
      <c r="RHT104" s="119"/>
      <c r="RHU104" s="119"/>
      <c r="RHV104" s="119"/>
      <c r="RHW104" s="119"/>
      <c r="RHX104" s="119"/>
      <c r="RHY104" s="119"/>
      <c r="RHZ104" s="119"/>
      <c r="RIA104" s="119"/>
      <c r="RIB104" s="119"/>
      <c r="RIC104" s="119"/>
      <c r="RID104" s="119"/>
      <c r="RIE104" s="119"/>
      <c r="RIF104" s="119"/>
      <c r="RIG104" s="119"/>
      <c r="RIH104" s="119"/>
      <c r="RII104" s="119"/>
      <c r="RIJ104" s="119"/>
      <c r="RIK104" s="119"/>
      <c r="RIL104" s="119"/>
      <c r="RIM104" s="119"/>
      <c r="RIN104" s="119"/>
      <c r="RIO104" s="119"/>
      <c r="RIP104" s="119"/>
      <c r="RIQ104" s="119"/>
      <c r="RIR104" s="119"/>
      <c r="RIS104" s="119"/>
      <c r="RIT104" s="119"/>
      <c r="RIU104" s="119"/>
      <c r="RIV104" s="119"/>
      <c r="RIW104" s="119"/>
      <c r="RIX104" s="119"/>
      <c r="RIY104" s="119"/>
      <c r="RIZ104" s="119"/>
      <c r="RJA104" s="119"/>
      <c r="RJB104" s="119"/>
      <c r="RJC104" s="119"/>
      <c r="RJD104" s="119"/>
      <c r="RJE104" s="119"/>
      <c r="RJF104" s="119"/>
      <c r="RJG104" s="119"/>
      <c r="RJH104" s="119"/>
      <c r="RJI104" s="119"/>
      <c r="RJJ104" s="119"/>
      <c r="RJK104" s="119"/>
      <c r="RJL104" s="119"/>
      <c r="RJM104" s="119"/>
      <c r="RJN104" s="119"/>
      <c r="RJO104" s="119"/>
      <c r="RJP104" s="119"/>
      <c r="RJQ104" s="119"/>
      <c r="RJR104" s="119"/>
      <c r="RJS104" s="119"/>
      <c r="RJT104" s="119"/>
      <c r="RJU104" s="119"/>
      <c r="RJV104" s="119"/>
      <c r="RJW104" s="119"/>
      <c r="RJX104" s="119"/>
      <c r="RJY104" s="119"/>
      <c r="RJZ104" s="119"/>
      <c r="RKA104" s="119"/>
      <c r="RKB104" s="119"/>
      <c r="RKC104" s="119"/>
      <c r="RKD104" s="119"/>
      <c r="RKE104" s="119"/>
      <c r="RKF104" s="119"/>
      <c r="RKG104" s="119"/>
      <c r="RKH104" s="119"/>
      <c r="RKI104" s="119"/>
      <c r="RKJ104" s="119"/>
      <c r="RKK104" s="119"/>
      <c r="RKL104" s="119"/>
      <c r="RKM104" s="119"/>
      <c r="RKN104" s="119"/>
      <c r="RKO104" s="119"/>
      <c r="RKP104" s="119"/>
      <c r="RKQ104" s="119"/>
      <c r="RKR104" s="119"/>
      <c r="RKS104" s="119"/>
      <c r="RKT104" s="119"/>
      <c r="RKU104" s="119"/>
      <c r="RKV104" s="119"/>
      <c r="RKW104" s="119"/>
      <c r="RKX104" s="119"/>
      <c r="RKY104" s="119"/>
      <c r="RKZ104" s="119"/>
      <c r="RLA104" s="119"/>
      <c r="RLB104" s="119"/>
      <c r="RLC104" s="119"/>
      <c r="RLD104" s="119"/>
      <c r="RLE104" s="119"/>
      <c r="RLF104" s="119"/>
      <c r="RLG104" s="119"/>
      <c r="RLH104" s="119"/>
      <c r="RLI104" s="119"/>
      <c r="RLJ104" s="119"/>
      <c r="RLK104" s="119"/>
      <c r="RLL104" s="119"/>
      <c r="RLM104" s="119"/>
      <c r="RLN104" s="119"/>
      <c r="RLO104" s="119"/>
      <c r="RLP104" s="119"/>
      <c r="RLQ104" s="119"/>
      <c r="RLR104" s="119"/>
      <c r="RLS104" s="119"/>
      <c r="RLT104" s="119"/>
      <c r="RLU104" s="119"/>
      <c r="RLV104" s="119"/>
      <c r="RLW104" s="119"/>
      <c r="RLX104" s="119"/>
      <c r="RLY104" s="119"/>
      <c r="RLZ104" s="119"/>
      <c r="RMA104" s="119"/>
      <c r="RMB104" s="119"/>
      <c r="RMC104" s="119"/>
      <c r="RMD104" s="119"/>
      <c r="RME104" s="119"/>
      <c r="RMF104" s="119"/>
      <c r="RMG104" s="119"/>
      <c r="RMH104" s="119"/>
      <c r="RMI104" s="119"/>
      <c r="RMJ104" s="119"/>
      <c r="RMK104" s="119"/>
      <c r="RML104" s="119"/>
      <c r="RMM104" s="119"/>
      <c r="RMN104" s="119"/>
      <c r="RMO104" s="119"/>
      <c r="RMP104" s="119"/>
      <c r="RMQ104" s="119"/>
      <c r="RMR104" s="119"/>
      <c r="RMS104" s="119"/>
      <c r="RMT104" s="119"/>
      <c r="RMU104" s="119"/>
      <c r="RMV104" s="119"/>
      <c r="RMW104" s="119"/>
      <c r="RMX104" s="119"/>
      <c r="RMY104" s="119"/>
      <c r="RMZ104" s="119"/>
      <c r="RNA104" s="119"/>
      <c r="RNB104" s="119"/>
      <c r="RNC104" s="119"/>
      <c r="RND104" s="119"/>
      <c r="RNE104" s="119"/>
      <c r="RNF104" s="119"/>
      <c r="RNG104" s="119"/>
      <c r="RNH104" s="119"/>
      <c r="RNI104" s="119"/>
      <c r="RNJ104" s="119"/>
      <c r="RNK104" s="119"/>
      <c r="RNL104" s="119"/>
      <c r="RNM104" s="119"/>
      <c r="RNN104" s="119"/>
      <c r="RNO104" s="119"/>
      <c r="RNP104" s="119"/>
      <c r="RNQ104" s="119"/>
      <c r="RNR104" s="119"/>
      <c r="RNS104" s="119"/>
      <c r="RNT104" s="119"/>
      <c r="RNU104" s="119"/>
      <c r="RNV104" s="119"/>
      <c r="RNW104" s="119"/>
      <c r="RNX104" s="119"/>
      <c r="RNY104" s="119"/>
      <c r="RNZ104" s="119"/>
      <c r="ROA104" s="119"/>
      <c r="ROB104" s="119"/>
      <c r="ROC104" s="119"/>
      <c r="ROD104" s="119"/>
      <c r="ROE104" s="119"/>
      <c r="ROF104" s="119"/>
      <c r="ROG104" s="119"/>
      <c r="ROH104" s="119"/>
      <c r="ROI104" s="119"/>
      <c r="ROJ104" s="119"/>
      <c r="ROK104" s="119"/>
      <c r="ROL104" s="119"/>
      <c r="ROM104" s="119"/>
      <c r="RON104" s="119"/>
      <c r="ROO104" s="119"/>
      <c r="ROP104" s="119"/>
      <c r="ROQ104" s="119"/>
      <c r="ROR104" s="119"/>
      <c r="ROS104" s="119"/>
      <c r="ROT104" s="119"/>
      <c r="ROU104" s="119"/>
      <c r="ROV104" s="119"/>
      <c r="ROW104" s="119"/>
      <c r="ROX104" s="119"/>
      <c r="ROY104" s="119"/>
      <c r="ROZ104" s="119"/>
      <c r="RPA104" s="119"/>
      <c r="RPB104" s="119"/>
      <c r="RPC104" s="119"/>
      <c r="RPD104" s="119"/>
      <c r="RPE104" s="119"/>
      <c r="RPF104" s="119"/>
      <c r="RPG104" s="119"/>
      <c r="RPH104" s="119"/>
      <c r="RPI104" s="119"/>
      <c r="RPJ104" s="119"/>
      <c r="RPK104" s="119"/>
      <c r="RPL104" s="119"/>
      <c r="RPM104" s="119"/>
      <c r="RPN104" s="119"/>
      <c r="RPO104" s="119"/>
      <c r="RPP104" s="119"/>
      <c r="RPQ104" s="119"/>
      <c r="RPR104" s="119"/>
      <c r="RPS104" s="119"/>
      <c r="RPT104" s="119"/>
      <c r="RPU104" s="119"/>
      <c r="RPV104" s="119"/>
      <c r="RPW104" s="119"/>
      <c r="RPX104" s="119"/>
      <c r="RPY104" s="119"/>
      <c r="RPZ104" s="119"/>
      <c r="RQA104" s="119"/>
      <c r="RQB104" s="119"/>
      <c r="RQC104" s="119"/>
      <c r="RQD104" s="119"/>
      <c r="RQE104" s="119"/>
      <c r="RQF104" s="119"/>
      <c r="RQG104" s="119"/>
      <c r="RQH104" s="119"/>
      <c r="RQI104" s="119"/>
      <c r="RQJ104" s="119"/>
      <c r="RQK104" s="119"/>
      <c r="RQL104" s="119"/>
      <c r="RQM104" s="119"/>
      <c r="RQN104" s="119"/>
      <c r="RQO104" s="119"/>
      <c r="RQP104" s="119"/>
      <c r="RQQ104" s="119"/>
      <c r="RQR104" s="119"/>
      <c r="RQS104" s="119"/>
      <c r="RQT104" s="119"/>
      <c r="RQU104" s="119"/>
      <c r="RQV104" s="119"/>
      <c r="RQW104" s="119"/>
      <c r="RQX104" s="119"/>
      <c r="RQY104" s="119"/>
      <c r="RQZ104" s="119"/>
      <c r="RRA104" s="119"/>
      <c r="RRB104" s="119"/>
      <c r="RRC104" s="119"/>
      <c r="RRD104" s="119"/>
      <c r="RRE104" s="119"/>
      <c r="RRF104" s="119"/>
      <c r="RRG104" s="119"/>
      <c r="RRH104" s="119"/>
      <c r="RRI104" s="119"/>
      <c r="RRJ104" s="119"/>
      <c r="RRK104" s="119"/>
      <c r="RRL104" s="119"/>
      <c r="RRM104" s="119"/>
      <c r="RRN104" s="119"/>
      <c r="RRO104" s="119"/>
      <c r="RRP104" s="119"/>
      <c r="RRQ104" s="119"/>
      <c r="RRR104" s="119"/>
      <c r="RRS104" s="119"/>
      <c r="RRT104" s="119"/>
      <c r="RRU104" s="119"/>
      <c r="RRV104" s="119"/>
      <c r="RRW104" s="119"/>
      <c r="RRX104" s="119"/>
      <c r="RRY104" s="119"/>
      <c r="RRZ104" s="119"/>
      <c r="RSA104" s="119"/>
      <c r="RSB104" s="119"/>
      <c r="RSC104" s="119"/>
      <c r="RSD104" s="119"/>
      <c r="RSE104" s="119"/>
      <c r="RSF104" s="119"/>
      <c r="RSG104" s="119"/>
      <c r="RSH104" s="119"/>
      <c r="RSI104" s="119"/>
      <c r="RSJ104" s="119"/>
      <c r="RSK104" s="119"/>
      <c r="RSL104" s="119"/>
      <c r="RSM104" s="119"/>
      <c r="RSN104" s="119"/>
      <c r="RSO104" s="119"/>
      <c r="RSP104" s="119"/>
      <c r="RSQ104" s="119"/>
      <c r="RSR104" s="119"/>
      <c r="RSS104" s="119"/>
      <c r="RST104" s="119"/>
      <c r="RSU104" s="119"/>
      <c r="RSV104" s="119"/>
      <c r="RSW104" s="119"/>
      <c r="RSX104" s="119"/>
      <c r="RSY104" s="119"/>
      <c r="RSZ104" s="119"/>
      <c r="RTA104" s="119"/>
      <c r="RTB104" s="119"/>
      <c r="RTC104" s="119"/>
      <c r="RTD104" s="119"/>
      <c r="RTE104" s="119"/>
      <c r="RTF104" s="119"/>
      <c r="RTG104" s="119"/>
      <c r="RTH104" s="119"/>
      <c r="RTI104" s="119"/>
      <c r="RTJ104" s="119"/>
      <c r="RTK104" s="119"/>
      <c r="RTL104" s="119"/>
      <c r="RTM104" s="119"/>
      <c r="RTN104" s="119"/>
      <c r="RTO104" s="119"/>
      <c r="RTP104" s="119"/>
      <c r="RTQ104" s="119"/>
      <c r="RTR104" s="119"/>
      <c r="RTS104" s="119"/>
      <c r="RTT104" s="119"/>
      <c r="RTU104" s="119"/>
      <c r="RTV104" s="119"/>
      <c r="RTW104" s="119"/>
      <c r="RTX104" s="119"/>
      <c r="RTY104" s="119"/>
      <c r="RTZ104" s="119"/>
      <c r="RUA104" s="119"/>
      <c r="RUB104" s="119"/>
      <c r="RUC104" s="119"/>
      <c r="RUD104" s="119"/>
      <c r="RUE104" s="119"/>
      <c r="RUF104" s="119"/>
      <c r="RUG104" s="119"/>
      <c r="RUH104" s="119"/>
      <c r="RUI104" s="119"/>
      <c r="RUJ104" s="119"/>
      <c r="RUK104" s="119"/>
      <c r="RUL104" s="119"/>
      <c r="RUM104" s="119"/>
      <c r="RUN104" s="119"/>
      <c r="RUO104" s="119"/>
      <c r="RUP104" s="119"/>
      <c r="RUQ104" s="119"/>
      <c r="RUR104" s="119"/>
      <c r="RUS104" s="119"/>
      <c r="RUT104" s="119"/>
      <c r="RUU104" s="119"/>
      <c r="RUV104" s="119"/>
      <c r="RUW104" s="119"/>
      <c r="RUX104" s="119"/>
      <c r="RUY104" s="119"/>
      <c r="RUZ104" s="119"/>
      <c r="RVA104" s="119"/>
      <c r="RVB104" s="119"/>
      <c r="RVC104" s="119"/>
      <c r="RVD104" s="119"/>
      <c r="RVE104" s="119"/>
      <c r="RVF104" s="119"/>
      <c r="RVG104" s="119"/>
      <c r="RVH104" s="119"/>
      <c r="RVI104" s="119"/>
      <c r="RVJ104" s="119"/>
      <c r="RVK104" s="119"/>
      <c r="RVL104" s="119"/>
      <c r="RVM104" s="119"/>
      <c r="RVN104" s="119"/>
      <c r="RVO104" s="119"/>
      <c r="RVP104" s="119"/>
      <c r="RVQ104" s="119"/>
      <c r="RVR104" s="119"/>
      <c r="RVS104" s="119"/>
      <c r="RVT104" s="119"/>
      <c r="RVU104" s="119"/>
      <c r="RVV104" s="119"/>
      <c r="RVW104" s="119"/>
      <c r="RVX104" s="119"/>
      <c r="RVY104" s="119"/>
      <c r="RVZ104" s="119"/>
      <c r="RWA104" s="119"/>
      <c r="RWB104" s="119"/>
      <c r="RWC104" s="119"/>
      <c r="RWD104" s="119"/>
      <c r="RWE104" s="119"/>
      <c r="RWF104" s="119"/>
      <c r="RWG104" s="119"/>
      <c r="RWH104" s="119"/>
      <c r="RWI104" s="119"/>
      <c r="RWJ104" s="119"/>
      <c r="RWK104" s="119"/>
      <c r="RWL104" s="119"/>
      <c r="RWM104" s="119"/>
      <c r="RWN104" s="119"/>
      <c r="RWO104" s="119"/>
      <c r="RWP104" s="119"/>
      <c r="RWQ104" s="119"/>
      <c r="RWR104" s="119"/>
      <c r="RWS104" s="119"/>
      <c r="RWT104" s="119"/>
      <c r="RWU104" s="119"/>
      <c r="RWV104" s="119"/>
      <c r="RWW104" s="119"/>
      <c r="RWX104" s="119"/>
      <c r="RWY104" s="119"/>
      <c r="RWZ104" s="119"/>
      <c r="RXA104" s="119"/>
      <c r="RXB104" s="119"/>
      <c r="RXC104" s="119"/>
      <c r="RXD104" s="119"/>
      <c r="RXE104" s="119"/>
      <c r="RXF104" s="119"/>
      <c r="RXG104" s="119"/>
      <c r="RXH104" s="119"/>
      <c r="RXI104" s="119"/>
      <c r="RXJ104" s="119"/>
      <c r="RXK104" s="119"/>
      <c r="RXL104" s="119"/>
      <c r="RXM104" s="119"/>
      <c r="RXN104" s="119"/>
      <c r="RXO104" s="119"/>
      <c r="RXP104" s="119"/>
      <c r="RXQ104" s="119"/>
      <c r="RXR104" s="119"/>
      <c r="RXS104" s="119"/>
      <c r="RXT104" s="119"/>
      <c r="RXU104" s="119"/>
      <c r="RXV104" s="119"/>
      <c r="RXW104" s="119"/>
      <c r="RXX104" s="119"/>
      <c r="RXY104" s="119"/>
      <c r="RXZ104" s="119"/>
      <c r="RYA104" s="119"/>
      <c r="RYB104" s="119"/>
      <c r="RYC104" s="119"/>
      <c r="RYD104" s="119"/>
      <c r="RYE104" s="119"/>
      <c r="RYF104" s="119"/>
      <c r="RYG104" s="119"/>
      <c r="RYH104" s="119"/>
      <c r="RYI104" s="119"/>
      <c r="RYJ104" s="119"/>
      <c r="RYK104" s="119"/>
      <c r="RYL104" s="119"/>
      <c r="RYM104" s="119"/>
      <c r="RYN104" s="119"/>
      <c r="RYO104" s="119"/>
      <c r="RYP104" s="119"/>
      <c r="RYQ104" s="119"/>
      <c r="RYR104" s="119"/>
      <c r="RYS104" s="119"/>
      <c r="RYT104" s="119"/>
      <c r="RYU104" s="119"/>
      <c r="RYV104" s="119"/>
      <c r="RYW104" s="119"/>
      <c r="RYX104" s="119"/>
      <c r="RYY104" s="119"/>
      <c r="RYZ104" s="119"/>
      <c r="RZA104" s="119"/>
      <c r="RZB104" s="119"/>
      <c r="RZC104" s="119"/>
      <c r="RZD104" s="119"/>
      <c r="RZE104" s="119"/>
      <c r="RZF104" s="119"/>
      <c r="RZG104" s="119"/>
      <c r="RZH104" s="119"/>
      <c r="RZI104" s="119"/>
      <c r="RZJ104" s="119"/>
      <c r="RZK104" s="119"/>
      <c r="RZL104" s="119"/>
      <c r="RZM104" s="119"/>
      <c r="RZN104" s="119"/>
      <c r="RZO104" s="119"/>
      <c r="RZP104" s="119"/>
      <c r="RZQ104" s="119"/>
      <c r="RZR104" s="119"/>
      <c r="RZS104" s="119"/>
      <c r="RZT104" s="119"/>
      <c r="RZU104" s="119"/>
      <c r="RZV104" s="119"/>
      <c r="RZW104" s="119"/>
      <c r="RZX104" s="119"/>
      <c r="RZY104" s="119"/>
      <c r="RZZ104" s="119"/>
      <c r="SAA104" s="119"/>
      <c r="SAB104" s="119"/>
      <c r="SAC104" s="119"/>
      <c r="SAD104" s="119"/>
      <c r="SAE104" s="119"/>
      <c r="SAF104" s="119"/>
      <c r="SAG104" s="119"/>
      <c r="SAH104" s="119"/>
      <c r="SAI104" s="119"/>
      <c r="SAJ104" s="119"/>
      <c r="SAK104" s="119"/>
      <c r="SAL104" s="119"/>
      <c r="SAM104" s="119"/>
      <c r="SAN104" s="119"/>
      <c r="SAO104" s="119"/>
      <c r="SAP104" s="119"/>
      <c r="SAQ104" s="119"/>
      <c r="SAR104" s="119"/>
      <c r="SAS104" s="119"/>
      <c r="SAT104" s="119"/>
      <c r="SAU104" s="119"/>
      <c r="SAV104" s="119"/>
      <c r="SAW104" s="119"/>
      <c r="SAX104" s="119"/>
      <c r="SAY104" s="119"/>
      <c r="SAZ104" s="119"/>
      <c r="SBA104" s="119"/>
      <c r="SBB104" s="119"/>
      <c r="SBC104" s="119"/>
      <c r="SBD104" s="119"/>
      <c r="SBE104" s="119"/>
      <c r="SBF104" s="119"/>
      <c r="SBG104" s="119"/>
      <c r="SBH104" s="119"/>
      <c r="SBI104" s="119"/>
      <c r="SBJ104" s="119"/>
      <c r="SBK104" s="119"/>
      <c r="SBL104" s="119"/>
      <c r="SBM104" s="119"/>
      <c r="SBN104" s="119"/>
      <c r="SBO104" s="119"/>
      <c r="SBP104" s="119"/>
      <c r="SBQ104" s="119"/>
      <c r="SBR104" s="119"/>
      <c r="SBS104" s="119"/>
      <c r="SBT104" s="119"/>
      <c r="SBU104" s="119"/>
      <c r="SBV104" s="119"/>
      <c r="SBW104" s="119"/>
      <c r="SBX104" s="119"/>
      <c r="SBY104" s="119"/>
      <c r="SBZ104" s="119"/>
      <c r="SCA104" s="119"/>
      <c r="SCB104" s="119"/>
      <c r="SCC104" s="119"/>
      <c r="SCD104" s="119"/>
      <c r="SCE104" s="119"/>
      <c r="SCF104" s="119"/>
      <c r="SCG104" s="119"/>
      <c r="SCH104" s="119"/>
      <c r="SCI104" s="119"/>
      <c r="SCJ104" s="119"/>
      <c r="SCK104" s="119"/>
      <c r="SCL104" s="119"/>
      <c r="SCM104" s="119"/>
      <c r="SCN104" s="119"/>
      <c r="SCO104" s="119"/>
      <c r="SCP104" s="119"/>
      <c r="SCQ104" s="119"/>
      <c r="SCR104" s="119"/>
      <c r="SCS104" s="119"/>
      <c r="SCT104" s="119"/>
      <c r="SCU104" s="119"/>
      <c r="SCV104" s="119"/>
      <c r="SCW104" s="119"/>
      <c r="SCX104" s="119"/>
      <c r="SCY104" s="119"/>
      <c r="SCZ104" s="119"/>
      <c r="SDA104" s="119"/>
      <c r="SDB104" s="119"/>
      <c r="SDC104" s="119"/>
      <c r="SDD104" s="119"/>
      <c r="SDE104" s="119"/>
      <c r="SDF104" s="119"/>
      <c r="SDG104" s="119"/>
      <c r="SDH104" s="119"/>
      <c r="SDI104" s="119"/>
      <c r="SDJ104" s="119"/>
      <c r="SDK104" s="119"/>
      <c r="SDL104" s="119"/>
      <c r="SDM104" s="119"/>
      <c r="SDN104" s="119"/>
      <c r="SDO104" s="119"/>
      <c r="SDP104" s="119"/>
      <c r="SDQ104" s="119"/>
      <c r="SDR104" s="119"/>
      <c r="SDS104" s="119"/>
      <c r="SDT104" s="119"/>
      <c r="SDU104" s="119"/>
      <c r="SDV104" s="119"/>
      <c r="SDW104" s="119"/>
      <c r="SDX104" s="119"/>
      <c r="SDY104" s="119"/>
      <c r="SDZ104" s="119"/>
      <c r="SEA104" s="119"/>
      <c r="SEB104" s="119"/>
      <c r="SEC104" s="119"/>
      <c r="SED104" s="119"/>
      <c r="SEE104" s="119"/>
      <c r="SEF104" s="119"/>
      <c r="SEG104" s="119"/>
      <c r="SEH104" s="119"/>
      <c r="SEI104" s="119"/>
      <c r="SEJ104" s="119"/>
      <c r="SEK104" s="119"/>
      <c r="SEL104" s="119"/>
      <c r="SEM104" s="119"/>
      <c r="SEN104" s="119"/>
      <c r="SEO104" s="119"/>
      <c r="SEP104" s="119"/>
      <c r="SEQ104" s="119"/>
      <c r="SER104" s="119"/>
      <c r="SES104" s="119"/>
      <c r="SET104" s="119"/>
      <c r="SEU104" s="119"/>
      <c r="SEV104" s="119"/>
      <c r="SEW104" s="119"/>
      <c r="SEX104" s="119"/>
      <c r="SEY104" s="119"/>
      <c r="SEZ104" s="119"/>
      <c r="SFA104" s="119"/>
      <c r="SFB104" s="119"/>
      <c r="SFC104" s="119"/>
      <c r="SFD104" s="119"/>
      <c r="SFE104" s="119"/>
      <c r="SFF104" s="119"/>
      <c r="SFG104" s="119"/>
      <c r="SFH104" s="119"/>
      <c r="SFI104" s="119"/>
      <c r="SFJ104" s="119"/>
      <c r="SFK104" s="119"/>
      <c r="SFL104" s="119"/>
      <c r="SFM104" s="119"/>
      <c r="SFN104" s="119"/>
      <c r="SFO104" s="119"/>
      <c r="SFP104" s="119"/>
      <c r="SFQ104" s="119"/>
      <c r="SFR104" s="119"/>
      <c r="SFS104" s="119"/>
      <c r="SFT104" s="119"/>
      <c r="SFU104" s="119"/>
      <c r="SFV104" s="119"/>
      <c r="SFW104" s="119"/>
      <c r="SFX104" s="119"/>
      <c r="SFY104" s="119"/>
      <c r="SFZ104" s="119"/>
      <c r="SGA104" s="119"/>
      <c r="SGB104" s="119"/>
      <c r="SGC104" s="119"/>
      <c r="SGD104" s="119"/>
      <c r="SGE104" s="119"/>
      <c r="SGF104" s="119"/>
      <c r="SGG104" s="119"/>
      <c r="SGH104" s="119"/>
      <c r="SGI104" s="119"/>
      <c r="SGJ104" s="119"/>
      <c r="SGK104" s="119"/>
      <c r="SGL104" s="119"/>
      <c r="SGM104" s="119"/>
      <c r="SGN104" s="119"/>
      <c r="SGO104" s="119"/>
      <c r="SGP104" s="119"/>
      <c r="SGQ104" s="119"/>
      <c r="SGR104" s="119"/>
      <c r="SGS104" s="119"/>
      <c r="SGT104" s="119"/>
      <c r="SGU104" s="119"/>
      <c r="SGV104" s="119"/>
      <c r="SGW104" s="119"/>
      <c r="SGX104" s="119"/>
      <c r="SGY104" s="119"/>
      <c r="SGZ104" s="119"/>
      <c r="SHA104" s="119"/>
      <c r="SHB104" s="119"/>
      <c r="SHC104" s="119"/>
      <c r="SHD104" s="119"/>
      <c r="SHE104" s="119"/>
      <c r="SHF104" s="119"/>
      <c r="SHG104" s="119"/>
      <c r="SHH104" s="119"/>
      <c r="SHI104" s="119"/>
      <c r="SHJ104" s="119"/>
      <c r="SHK104" s="119"/>
      <c r="SHL104" s="119"/>
      <c r="SHM104" s="119"/>
      <c r="SHN104" s="119"/>
      <c r="SHO104" s="119"/>
      <c r="SHP104" s="119"/>
      <c r="SHQ104" s="119"/>
      <c r="SHR104" s="119"/>
      <c r="SHS104" s="119"/>
      <c r="SHT104" s="119"/>
      <c r="SHU104" s="119"/>
      <c r="SHV104" s="119"/>
      <c r="SHW104" s="119"/>
      <c r="SHX104" s="119"/>
      <c r="SHY104" s="119"/>
      <c r="SHZ104" s="119"/>
      <c r="SIA104" s="119"/>
      <c r="SIB104" s="119"/>
      <c r="SIC104" s="119"/>
      <c r="SID104" s="119"/>
      <c r="SIE104" s="119"/>
      <c r="SIF104" s="119"/>
      <c r="SIG104" s="119"/>
      <c r="SIH104" s="119"/>
      <c r="SII104" s="119"/>
      <c r="SIJ104" s="119"/>
      <c r="SIK104" s="119"/>
      <c r="SIL104" s="119"/>
      <c r="SIM104" s="119"/>
      <c r="SIN104" s="119"/>
      <c r="SIO104" s="119"/>
      <c r="SIP104" s="119"/>
      <c r="SIQ104" s="119"/>
      <c r="SIR104" s="119"/>
      <c r="SIS104" s="119"/>
      <c r="SIT104" s="119"/>
      <c r="SIU104" s="119"/>
      <c r="SIV104" s="119"/>
      <c r="SIW104" s="119"/>
      <c r="SIX104" s="119"/>
      <c r="SIY104" s="119"/>
      <c r="SIZ104" s="119"/>
      <c r="SJA104" s="119"/>
      <c r="SJB104" s="119"/>
      <c r="SJC104" s="119"/>
      <c r="SJD104" s="119"/>
      <c r="SJE104" s="119"/>
      <c r="SJF104" s="119"/>
      <c r="SJG104" s="119"/>
      <c r="SJH104" s="119"/>
      <c r="SJI104" s="119"/>
      <c r="SJJ104" s="119"/>
      <c r="SJK104" s="119"/>
      <c r="SJL104" s="119"/>
      <c r="SJM104" s="119"/>
      <c r="SJN104" s="119"/>
      <c r="SJO104" s="119"/>
      <c r="SJP104" s="119"/>
      <c r="SJQ104" s="119"/>
      <c r="SJR104" s="119"/>
      <c r="SJS104" s="119"/>
      <c r="SJT104" s="119"/>
      <c r="SJU104" s="119"/>
      <c r="SJV104" s="119"/>
      <c r="SJW104" s="119"/>
      <c r="SJX104" s="119"/>
      <c r="SJY104" s="119"/>
      <c r="SJZ104" s="119"/>
      <c r="SKA104" s="119"/>
      <c r="SKB104" s="119"/>
      <c r="SKC104" s="119"/>
      <c r="SKD104" s="119"/>
      <c r="SKE104" s="119"/>
      <c r="SKF104" s="119"/>
      <c r="SKG104" s="119"/>
      <c r="SKH104" s="119"/>
      <c r="SKI104" s="119"/>
      <c r="SKJ104" s="119"/>
      <c r="SKK104" s="119"/>
      <c r="SKL104" s="119"/>
      <c r="SKM104" s="119"/>
      <c r="SKN104" s="119"/>
      <c r="SKO104" s="119"/>
      <c r="SKP104" s="119"/>
      <c r="SKQ104" s="119"/>
      <c r="SKR104" s="119"/>
      <c r="SKS104" s="119"/>
      <c r="SKT104" s="119"/>
      <c r="SKU104" s="119"/>
      <c r="SKV104" s="119"/>
      <c r="SKW104" s="119"/>
      <c r="SKX104" s="119"/>
      <c r="SKY104" s="119"/>
      <c r="SKZ104" s="119"/>
      <c r="SLA104" s="119"/>
      <c r="SLB104" s="119"/>
      <c r="SLC104" s="119"/>
      <c r="SLD104" s="119"/>
      <c r="SLE104" s="119"/>
      <c r="SLF104" s="119"/>
      <c r="SLG104" s="119"/>
      <c r="SLH104" s="119"/>
      <c r="SLI104" s="119"/>
      <c r="SLJ104" s="119"/>
      <c r="SLK104" s="119"/>
      <c r="SLL104" s="119"/>
      <c r="SLM104" s="119"/>
      <c r="SLN104" s="119"/>
      <c r="SLO104" s="119"/>
      <c r="SLP104" s="119"/>
      <c r="SLQ104" s="119"/>
      <c r="SLR104" s="119"/>
      <c r="SLS104" s="119"/>
      <c r="SLT104" s="119"/>
      <c r="SLU104" s="119"/>
      <c r="SLV104" s="119"/>
      <c r="SLW104" s="119"/>
      <c r="SLX104" s="119"/>
      <c r="SLY104" s="119"/>
      <c r="SLZ104" s="119"/>
      <c r="SMA104" s="119"/>
      <c r="SMB104" s="119"/>
      <c r="SMC104" s="119"/>
      <c r="SMD104" s="119"/>
      <c r="SME104" s="119"/>
      <c r="SMF104" s="119"/>
      <c r="SMG104" s="119"/>
      <c r="SMH104" s="119"/>
      <c r="SMI104" s="119"/>
      <c r="SMJ104" s="119"/>
      <c r="SMK104" s="119"/>
      <c r="SML104" s="119"/>
      <c r="SMM104" s="119"/>
      <c r="SMN104" s="119"/>
      <c r="SMO104" s="119"/>
      <c r="SMP104" s="119"/>
      <c r="SMQ104" s="119"/>
      <c r="SMR104" s="119"/>
      <c r="SMS104" s="119"/>
      <c r="SMT104" s="119"/>
      <c r="SMU104" s="119"/>
      <c r="SMV104" s="119"/>
      <c r="SMW104" s="119"/>
      <c r="SMX104" s="119"/>
      <c r="SMY104" s="119"/>
      <c r="SMZ104" s="119"/>
      <c r="SNA104" s="119"/>
      <c r="SNB104" s="119"/>
      <c r="SNC104" s="119"/>
      <c r="SND104" s="119"/>
      <c r="SNE104" s="119"/>
      <c r="SNF104" s="119"/>
      <c r="SNG104" s="119"/>
      <c r="SNH104" s="119"/>
      <c r="SNI104" s="119"/>
      <c r="SNJ104" s="119"/>
      <c r="SNK104" s="119"/>
      <c r="SNL104" s="119"/>
      <c r="SNM104" s="119"/>
      <c r="SNN104" s="119"/>
      <c r="SNO104" s="119"/>
      <c r="SNP104" s="119"/>
      <c r="SNQ104" s="119"/>
      <c r="SNR104" s="119"/>
      <c r="SNS104" s="119"/>
      <c r="SNT104" s="119"/>
      <c r="SNU104" s="119"/>
      <c r="SNV104" s="119"/>
      <c r="SNW104" s="119"/>
      <c r="SNX104" s="119"/>
      <c r="SNY104" s="119"/>
      <c r="SNZ104" s="119"/>
      <c r="SOA104" s="119"/>
      <c r="SOB104" s="119"/>
      <c r="SOC104" s="119"/>
      <c r="SOD104" s="119"/>
      <c r="SOE104" s="119"/>
      <c r="SOF104" s="119"/>
      <c r="SOG104" s="119"/>
      <c r="SOH104" s="119"/>
      <c r="SOI104" s="119"/>
      <c r="SOJ104" s="119"/>
      <c r="SOK104" s="119"/>
      <c r="SOL104" s="119"/>
      <c r="SOM104" s="119"/>
      <c r="SON104" s="119"/>
      <c r="SOO104" s="119"/>
      <c r="SOP104" s="119"/>
      <c r="SOQ104" s="119"/>
      <c r="SOR104" s="119"/>
      <c r="SOS104" s="119"/>
      <c r="SOT104" s="119"/>
      <c r="SOU104" s="119"/>
      <c r="SOV104" s="119"/>
      <c r="SOW104" s="119"/>
      <c r="SOX104" s="119"/>
      <c r="SOY104" s="119"/>
      <c r="SOZ104" s="119"/>
      <c r="SPA104" s="119"/>
      <c r="SPB104" s="119"/>
      <c r="SPC104" s="119"/>
      <c r="SPD104" s="119"/>
      <c r="SPE104" s="119"/>
      <c r="SPF104" s="119"/>
      <c r="SPG104" s="119"/>
      <c r="SPH104" s="119"/>
      <c r="SPI104" s="119"/>
      <c r="SPJ104" s="119"/>
      <c r="SPK104" s="119"/>
      <c r="SPL104" s="119"/>
      <c r="SPM104" s="119"/>
      <c r="SPN104" s="119"/>
      <c r="SPO104" s="119"/>
      <c r="SPP104" s="119"/>
      <c r="SPQ104" s="119"/>
      <c r="SPR104" s="119"/>
      <c r="SPS104" s="119"/>
      <c r="SPT104" s="119"/>
      <c r="SPU104" s="119"/>
      <c r="SPV104" s="119"/>
      <c r="SPW104" s="119"/>
      <c r="SPX104" s="119"/>
      <c r="SPY104" s="119"/>
      <c r="SPZ104" s="119"/>
      <c r="SQA104" s="119"/>
      <c r="SQB104" s="119"/>
      <c r="SQC104" s="119"/>
      <c r="SQD104" s="119"/>
      <c r="SQE104" s="119"/>
      <c r="SQF104" s="119"/>
      <c r="SQG104" s="119"/>
      <c r="SQH104" s="119"/>
      <c r="SQI104" s="119"/>
      <c r="SQJ104" s="119"/>
      <c r="SQK104" s="119"/>
      <c r="SQL104" s="119"/>
      <c r="SQM104" s="119"/>
      <c r="SQN104" s="119"/>
      <c r="SQO104" s="119"/>
      <c r="SQP104" s="119"/>
      <c r="SQQ104" s="119"/>
      <c r="SQR104" s="119"/>
      <c r="SQS104" s="119"/>
      <c r="SQT104" s="119"/>
      <c r="SQU104" s="119"/>
      <c r="SQV104" s="119"/>
      <c r="SQW104" s="119"/>
      <c r="SQX104" s="119"/>
      <c r="SQY104" s="119"/>
      <c r="SQZ104" s="119"/>
      <c r="SRA104" s="119"/>
      <c r="SRB104" s="119"/>
      <c r="SRC104" s="119"/>
      <c r="SRD104" s="119"/>
      <c r="SRE104" s="119"/>
      <c r="SRF104" s="119"/>
      <c r="SRG104" s="119"/>
      <c r="SRH104" s="119"/>
      <c r="SRI104" s="119"/>
      <c r="SRJ104" s="119"/>
      <c r="SRK104" s="119"/>
      <c r="SRL104" s="119"/>
      <c r="SRM104" s="119"/>
      <c r="SRN104" s="119"/>
      <c r="SRO104" s="119"/>
      <c r="SRP104" s="119"/>
      <c r="SRQ104" s="119"/>
      <c r="SRR104" s="119"/>
      <c r="SRS104" s="119"/>
      <c r="SRT104" s="119"/>
      <c r="SRU104" s="119"/>
      <c r="SRV104" s="119"/>
      <c r="SRW104" s="119"/>
      <c r="SRX104" s="119"/>
      <c r="SRY104" s="119"/>
      <c r="SRZ104" s="119"/>
      <c r="SSA104" s="119"/>
      <c r="SSB104" s="119"/>
      <c r="SSC104" s="119"/>
      <c r="SSD104" s="119"/>
      <c r="SSE104" s="119"/>
      <c r="SSF104" s="119"/>
      <c r="SSG104" s="119"/>
      <c r="SSH104" s="119"/>
      <c r="SSI104" s="119"/>
      <c r="SSJ104" s="119"/>
      <c r="SSK104" s="119"/>
      <c r="SSL104" s="119"/>
      <c r="SSM104" s="119"/>
      <c r="SSN104" s="119"/>
      <c r="SSO104" s="119"/>
      <c r="SSP104" s="119"/>
      <c r="SSQ104" s="119"/>
      <c r="SSR104" s="119"/>
      <c r="SSS104" s="119"/>
      <c r="SST104" s="119"/>
      <c r="SSU104" s="119"/>
      <c r="SSV104" s="119"/>
      <c r="SSW104" s="119"/>
      <c r="SSX104" s="119"/>
      <c r="SSY104" s="119"/>
      <c r="SSZ104" s="119"/>
      <c r="STA104" s="119"/>
      <c r="STB104" s="119"/>
      <c r="STC104" s="119"/>
      <c r="STD104" s="119"/>
      <c r="STE104" s="119"/>
      <c r="STF104" s="119"/>
      <c r="STG104" s="119"/>
      <c r="STH104" s="119"/>
      <c r="STI104" s="119"/>
      <c r="STJ104" s="119"/>
      <c r="STK104" s="119"/>
      <c r="STL104" s="119"/>
      <c r="STM104" s="119"/>
      <c r="STN104" s="119"/>
      <c r="STO104" s="119"/>
      <c r="STP104" s="119"/>
      <c r="STQ104" s="119"/>
      <c r="STR104" s="119"/>
      <c r="STS104" s="119"/>
      <c r="STT104" s="119"/>
      <c r="STU104" s="119"/>
      <c r="STV104" s="119"/>
      <c r="STW104" s="119"/>
      <c r="STX104" s="119"/>
      <c r="STY104" s="119"/>
      <c r="STZ104" s="119"/>
      <c r="SUA104" s="119"/>
      <c r="SUB104" s="119"/>
      <c r="SUC104" s="119"/>
      <c r="SUD104" s="119"/>
      <c r="SUE104" s="119"/>
      <c r="SUF104" s="119"/>
      <c r="SUG104" s="119"/>
      <c r="SUH104" s="119"/>
      <c r="SUI104" s="119"/>
      <c r="SUJ104" s="119"/>
      <c r="SUK104" s="119"/>
      <c r="SUL104" s="119"/>
      <c r="SUM104" s="119"/>
      <c r="SUN104" s="119"/>
      <c r="SUO104" s="119"/>
      <c r="SUP104" s="119"/>
      <c r="SUQ104" s="119"/>
      <c r="SUR104" s="119"/>
      <c r="SUS104" s="119"/>
      <c r="SUT104" s="119"/>
      <c r="SUU104" s="119"/>
      <c r="SUV104" s="119"/>
      <c r="SUW104" s="119"/>
      <c r="SUX104" s="119"/>
      <c r="SUY104" s="119"/>
      <c r="SUZ104" s="119"/>
      <c r="SVA104" s="119"/>
      <c r="SVB104" s="119"/>
      <c r="SVC104" s="119"/>
      <c r="SVD104" s="119"/>
      <c r="SVE104" s="119"/>
      <c r="SVF104" s="119"/>
      <c r="SVG104" s="119"/>
      <c r="SVH104" s="119"/>
      <c r="SVI104" s="119"/>
      <c r="SVJ104" s="119"/>
      <c r="SVK104" s="119"/>
      <c r="SVL104" s="119"/>
      <c r="SVM104" s="119"/>
      <c r="SVN104" s="119"/>
      <c r="SVO104" s="119"/>
      <c r="SVP104" s="119"/>
      <c r="SVQ104" s="119"/>
      <c r="SVR104" s="119"/>
      <c r="SVS104" s="119"/>
      <c r="SVT104" s="119"/>
      <c r="SVU104" s="119"/>
      <c r="SVV104" s="119"/>
      <c r="SVW104" s="119"/>
      <c r="SVX104" s="119"/>
      <c r="SVY104" s="119"/>
      <c r="SVZ104" s="119"/>
      <c r="SWA104" s="119"/>
      <c r="SWB104" s="119"/>
      <c r="SWC104" s="119"/>
      <c r="SWD104" s="119"/>
      <c r="SWE104" s="119"/>
      <c r="SWF104" s="119"/>
      <c r="SWG104" s="119"/>
      <c r="SWH104" s="119"/>
      <c r="SWI104" s="119"/>
      <c r="SWJ104" s="119"/>
      <c r="SWK104" s="119"/>
      <c r="SWL104" s="119"/>
      <c r="SWM104" s="119"/>
      <c r="SWN104" s="119"/>
      <c r="SWO104" s="119"/>
      <c r="SWP104" s="119"/>
      <c r="SWQ104" s="119"/>
      <c r="SWR104" s="119"/>
      <c r="SWS104" s="119"/>
      <c r="SWT104" s="119"/>
      <c r="SWU104" s="119"/>
      <c r="SWV104" s="119"/>
      <c r="SWW104" s="119"/>
      <c r="SWX104" s="119"/>
      <c r="SWY104" s="119"/>
      <c r="SWZ104" s="119"/>
      <c r="SXA104" s="119"/>
      <c r="SXB104" s="119"/>
      <c r="SXC104" s="119"/>
      <c r="SXD104" s="119"/>
      <c r="SXE104" s="119"/>
      <c r="SXF104" s="119"/>
      <c r="SXG104" s="119"/>
      <c r="SXH104" s="119"/>
      <c r="SXI104" s="119"/>
      <c r="SXJ104" s="119"/>
      <c r="SXK104" s="119"/>
      <c r="SXL104" s="119"/>
      <c r="SXM104" s="119"/>
      <c r="SXN104" s="119"/>
      <c r="SXO104" s="119"/>
      <c r="SXP104" s="119"/>
      <c r="SXQ104" s="119"/>
      <c r="SXR104" s="119"/>
      <c r="SXS104" s="119"/>
      <c r="SXT104" s="119"/>
      <c r="SXU104" s="119"/>
      <c r="SXV104" s="119"/>
      <c r="SXW104" s="119"/>
      <c r="SXX104" s="119"/>
      <c r="SXY104" s="119"/>
      <c r="SXZ104" s="119"/>
      <c r="SYA104" s="119"/>
      <c r="SYB104" s="119"/>
      <c r="SYC104" s="119"/>
      <c r="SYD104" s="119"/>
      <c r="SYE104" s="119"/>
      <c r="SYF104" s="119"/>
      <c r="SYG104" s="119"/>
      <c r="SYH104" s="119"/>
      <c r="SYI104" s="119"/>
      <c r="SYJ104" s="119"/>
      <c r="SYK104" s="119"/>
      <c r="SYL104" s="119"/>
      <c r="SYM104" s="119"/>
      <c r="SYN104" s="119"/>
      <c r="SYO104" s="119"/>
      <c r="SYP104" s="119"/>
      <c r="SYQ104" s="119"/>
      <c r="SYR104" s="119"/>
      <c r="SYS104" s="119"/>
      <c r="SYT104" s="119"/>
      <c r="SYU104" s="119"/>
      <c r="SYV104" s="119"/>
      <c r="SYW104" s="119"/>
      <c r="SYX104" s="119"/>
      <c r="SYY104" s="119"/>
      <c r="SYZ104" s="119"/>
      <c r="SZA104" s="119"/>
      <c r="SZB104" s="119"/>
      <c r="SZC104" s="119"/>
      <c r="SZD104" s="119"/>
      <c r="SZE104" s="119"/>
      <c r="SZF104" s="119"/>
      <c r="SZG104" s="119"/>
      <c r="SZH104" s="119"/>
      <c r="SZI104" s="119"/>
      <c r="SZJ104" s="119"/>
      <c r="SZK104" s="119"/>
      <c r="SZL104" s="119"/>
      <c r="SZM104" s="119"/>
      <c r="SZN104" s="119"/>
      <c r="SZO104" s="119"/>
      <c r="SZP104" s="119"/>
      <c r="SZQ104" s="119"/>
      <c r="SZR104" s="119"/>
      <c r="SZS104" s="119"/>
      <c r="SZT104" s="119"/>
      <c r="SZU104" s="119"/>
      <c r="SZV104" s="119"/>
      <c r="SZW104" s="119"/>
      <c r="SZX104" s="119"/>
      <c r="SZY104" s="119"/>
      <c r="SZZ104" s="119"/>
      <c r="TAA104" s="119"/>
      <c r="TAB104" s="119"/>
      <c r="TAC104" s="119"/>
      <c r="TAD104" s="119"/>
      <c r="TAE104" s="119"/>
      <c r="TAF104" s="119"/>
      <c r="TAG104" s="119"/>
      <c r="TAH104" s="119"/>
      <c r="TAI104" s="119"/>
      <c r="TAJ104" s="119"/>
      <c r="TAK104" s="119"/>
      <c r="TAL104" s="119"/>
      <c r="TAM104" s="119"/>
      <c r="TAN104" s="119"/>
      <c r="TAO104" s="119"/>
      <c r="TAP104" s="119"/>
      <c r="TAQ104" s="119"/>
      <c r="TAR104" s="119"/>
      <c r="TAS104" s="119"/>
      <c r="TAT104" s="119"/>
      <c r="TAU104" s="119"/>
      <c r="TAV104" s="119"/>
      <c r="TAW104" s="119"/>
      <c r="TAX104" s="119"/>
      <c r="TAY104" s="119"/>
      <c r="TAZ104" s="119"/>
      <c r="TBA104" s="119"/>
      <c r="TBB104" s="119"/>
      <c r="TBC104" s="119"/>
      <c r="TBD104" s="119"/>
      <c r="TBE104" s="119"/>
      <c r="TBF104" s="119"/>
      <c r="TBG104" s="119"/>
      <c r="TBH104" s="119"/>
      <c r="TBI104" s="119"/>
      <c r="TBJ104" s="119"/>
      <c r="TBK104" s="119"/>
      <c r="TBL104" s="119"/>
      <c r="TBM104" s="119"/>
      <c r="TBN104" s="119"/>
      <c r="TBO104" s="119"/>
      <c r="TBP104" s="119"/>
      <c r="TBQ104" s="119"/>
      <c r="TBR104" s="119"/>
      <c r="TBS104" s="119"/>
      <c r="TBT104" s="119"/>
      <c r="TBU104" s="119"/>
      <c r="TBV104" s="119"/>
      <c r="TBW104" s="119"/>
      <c r="TBX104" s="119"/>
      <c r="TBY104" s="119"/>
      <c r="TBZ104" s="119"/>
      <c r="TCA104" s="119"/>
      <c r="TCB104" s="119"/>
      <c r="TCC104" s="119"/>
      <c r="TCD104" s="119"/>
      <c r="TCE104" s="119"/>
      <c r="TCF104" s="119"/>
      <c r="TCG104" s="119"/>
      <c r="TCH104" s="119"/>
      <c r="TCI104" s="119"/>
      <c r="TCJ104" s="119"/>
      <c r="TCK104" s="119"/>
      <c r="TCL104" s="119"/>
      <c r="TCM104" s="119"/>
      <c r="TCN104" s="119"/>
      <c r="TCO104" s="119"/>
      <c r="TCP104" s="119"/>
      <c r="TCQ104" s="119"/>
      <c r="TCR104" s="119"/>
      <c r="TCS104" s="119"/>
      <c r="TCT104" s="119"/>
      <c r="TCU104" s="119"/>
      <c r="TCV104" s="119"/>
      <c r="TCW104" s="119"/>
      <c r="TCX104" s="119"/>
      <c r="TCY104" s="119"/>
      <c r="TCZ104" s="119"/>
      <c r="TDA104" s="119"/>
      <c r="TDB104" s="119"/>
      <c r="TDC104" s="119"/>
      <c r="TDD104" s="119"/>
      <c r="TDE104" s="119"/>
      <c r="TDF104" s="119"/>
      <c r="TDG104" s="119"/>
      <c r="TDH104" s="119"/>
      <c r="TDI104" s="119"/>
      <c r="TDJ104" s="119"/>
      <c r="TDK104" s="119"/>
      <c r="TDL104" s="119"/>
      <c r="TDM104" s="119"/>
      <c r="TDN104" s="119"/>
      <c r="TDO104" s="119"/>
      <c r="TDP104" s="119"/>
      <c r="TDQ104" s="119"/>
      <c r="TDR104" s="119"/>
      <c r="TDS104" s="119"/>
      <c r="TDT104" s="119"/>
      <c r="TDU104" s="119"/>
      <c r="TDV104" s="119"/>
      <c r="TDW104" s="119"/>
      <c r="TDX104" s="119"/>
      <c r="TDY104" s="119"/>
      <c r="TDZ104" s="119"/>
      <c r="TEA104" s="119"/>
      <c r="TEB104" s="119"/>
      <c r="TEC104" s="119"/>
      <c r="TED104" s="119"/>
      <c r="TEE104" s="119"/>
      <c r="TEF104" s="119"/>
      <c r="TEG104" s="119"/>
      <c r="TEH104" s="119"/>
      <c r="TEI104" s="119"/>
      <c r="TEJ104" s="119"/>
      <c r="TEK104" s="119"/>
      <c r="TEL104" s="119"/>
      <c r="TEM104" s="119"/>
      <c r="TEN104" s="119"/>
      <c r="TEO104" s="119"/>
      <c r="TEP104" s="119"/>
      <c r="TEQ104" s="119"/>
      <c r="TER104" s="119"/>
      <c r="TES104" s="119"/>
      <c r="TET104" s="119"/>
      <c r="TEU104" s="119"/>
      <c r="TEV104" s="119"/>
      <c r="TEW104" s="119"/>
      <c r="TEX104" s="119"/>
      <c r="TEY104" s="119"/>
      <c r="TEZ104" s="119"/>
      <c r="TFA104" s="119"/>
      <c r="TFB104" s="119"/>
      <c r="TFC104" s="119"/>
      <c r="TFD104" s="119"/>
      <c r="TFE104" s="119"/>
      <c r="TFF104" s="119"/>
      <c r="TFG104" s="119"/>
      <c r="TFH104" s="119"/>
      <c r="TFI104" s="119"/>
      <c r="TFJ104" s="119"/>
      <c r="TFK104" s="119"/>
      <c r="TFL104" s="119"/>
      <c r="TFM104" s="119"/>
      <c r="TFN104" s="119"/>
      <c r="TFO104" s="119"/>
      <c r="TFP104" s="119"/>
      <c r="TFQ104" s="119"/>
      <c r="TFR104" s="119"/>
      <c r="TFS104" s="119"/>
      <c r="TFT104" s="119"/>
      <c r="TFU104" s="119"/>
      <c r="TFV104" s="119"/>
      <c r="TFW104" s="119"/>
      <c r="TFX104" s="119"/>
      <c r="TFY104" s="119"/>
      <c r="TFZ104" s="119"/>
      <c r="TGA104" s="119"/>
      <c r="TGB104" s="119"/>
      <c r="TGC104" s="119"/>
      <c r="TGD104" s="119"/>
      <c r="TGE104" s="119"/>
      <c r="TGF104" s="119"/>
      <c r="TGG104" s="119"/>
      <c r="TGH104" s="119"/>
      <c r="TGI104" s="119"/>
      <c r="TGJ104" s="119"/>
      <c r="TGK104" s="119"/>
      <c r="TGL104" s="119"/>
      <c r="TGM104" s="119"/>
      <c r="TGN104" s="119"/>
      <c r="TGO104" s="119"/>
      <c r="TGP104" s="119"/>
      <c r="TGQ104" s="119"/>
      <c r="TGR104" s="119"/>
      <c r="TGS104" s="119"/>
      <c r="TGT104" s="119"/>
      <c r="TGU104" s="119"/>
      <c r="TGV104" s="119"/>
      <c r="TGW104" s="119"/>
      <c r="TGX104" s="119"/>
      <c r="TGY104" s="119"/>
      <c r="TGZ104" s="119"/>
      <c r="THA104" s="119"/>
      <c r="THB104" s="119"/>
      <c r="THC104" s="119"/>
      <c r="THD104" s="119"/>
      <c r="THE104" s="119"/>
      <c r="THF104" s="119"/>
      <c r="THG104" s="119"/>
      <c r="THH104" s="119"/>
      <c r="THI104" s="119"/>
      <c r="THJ104" s="119"/>
      <c r="THK104" s="119"/>
      <c r="THL104" s="119"/>
      <c r="THM104" s="119"/>
      <c r="THN104" s="119"/>
      <c r="THO104" s="119"/>
      <c r="THP104" s="119"/>
      <c r="THQ104" s="119"/>
      <c r="THR104" s="119"/>
      <c r="THS104" s="119"/>
      <c r="THT104" s="119"/>
      <c r="THU104" s="119"/>
      <c r="THV104" s="119"/>
      <c r="THW104" s="119"/>
      <c r="THX104" s="119"/>
      <c r="THY104" s="119"/>
      <c r="THZ104" s="119"/>
      <c r="TIA104" s="119"/>
      <c r="TIB104" s="119"/>
      <c r="TIC104" s="119"/>
      <c r="TID104" s="119"/>
      <c r="TIE104" s="119"/>
      <c r="TIF104" s="119"/>
      <c r="TIG104" s="119"/>
      <c r="TIH104" s="119"/>
      <c r="TII104" s="119"/>
      <c r="TIJ104" s="119"/>
      <c r="TIK104" s="119"/>
      <c r="TIL104" s="119"/>
      <c r="TIM104" s="119"/>
      <c r="TIN104" s="119"/>
      <c r="TIO104" s="119"/>
      <c r="TIP104" s="119"/>
      <c r="TIQ104" s="119"/>
      <c r="TIR104" s="119"/>
      <c r="TIS104" s="119"/>
      <c r="TIT104" s="119"/>
      <c r="TIU104" s="119"/>
      <c r="TIV104" s="119"/>
      <c r="TIW104" s="119"/>
      <c r="TIX104" s="119"/>
      <c r="TIY104" s="119"/>
      <c r="TIZ104" s="119"/>
      <c r="TJA104" s="119"/>
      <c r="TJB104" s="119"/>
      <c r="TJC104" s="119"/>
      <c r="TJD104" s="119"/>
      <c r="TJE104" s="119"/>
      <c r="TJF104" s="119"/>
      <c r="TJG104" s="119"/>
      <c r="TJH104" s="119"/>
      <c r="TJI104" s="119"/>
      <c r="TJJ104" s="119"/>
      <c r="TJK104" s="119"/>
      <c r="TJL104" s="119"/>
      <c r="TJM104" s="119"/>
      <c r="TJN104" s="119"/>
      <c r="TJO104" s="119"/>
      <c r="TJP104" s="119"/>
      <c r="TJQ104" s="119"/>
      <c r="TJR104" s="119"/>
      <c r="TJS104" s="119"/>
      <c r="TJT104" s="119"/>
      <c r="TJU104" s="119"/>
      <c r="TJV104" s="119"/>
      <c r="TJW104" s="119"/>
      <c r="TJX104" s="119"/>
      <c r="TJY104" s="119"/>
      <c r="TJZ104" s="119"/>
      <c r="TKA104" s="119"/>
      <c r="TKB104" s="119"/>
      <c r="TKC104" s="119"/>
      <c r="TKD104" s="119"/>
      <c r="TKE104" s="119"/>
      <c r="TKF104" s="119"/>
      <c r="TKG104" s="119"/>
      <c r="TKH104" s="119"/>
      <c r="TKI104" s="119"/>
      <c r="TKJ104" s="119"/>
      <c r="TKK104" s="119"/>
      <c r="TKL104" s="119"/>
      <c r="TKM104" s="119"/>
      <c r="TKN104" s="119"/>
      <c r="TKO104" s="119"/>
      <c r="TKP104" s="119"/>
      <c r="TKQ104" s="119"/>
      <c r="TKR104" s="119"/>
      <c r="TKS104" s="119"/>
      <c r="TKT104" s="119"/>
      <c r="TKU104" s="119"/>
      <c r="TKV104" s="119"/>
      <c r="TKW104" s="119"/>
      <c r="TKX104" s="119"/>
      <c r="TKY104" s="119"/>
      <c r="TKZ104" s="119"/>
      <c r="TLA104" s="119"/>
      <c r="TLB104" s="119"/>
      <c r="TLC104" s="119"/>
      <c r="TLD104" s="119"/>
      <c r="TLE104" s="119"/>
      <c r="TLF104" s="119"/>
      <c r="TLG104" s="119"/>
      <c r="TLH104" s="119"/>
      <c r="TLI104" s="119"/>
      <c r="TLJ104" s="119"/>
      <c r="TLK104" s="119"/>
      <c r="TLL104" s="119"/>
      <c r="TLM104" s="119"/>
      <c r="TLN104" s="119"/>
      <c r="TLO104" s="119"/>
      <c r="TLP104" s="119"/>
      <c r="TLQ104" s="119"/>
      <c r="TLR104" s="119"/>
      <c r="TLS104" s="119"/>
      <c r="TLT104" s="119"/>
      <c r="TLU104" s="119"/>
      <c r="TLV104" s="119"/>
      <c r="TLW104" s="119"/>
      <c r="TLX104" s="119"/>
      <c r="TLY104" s="119"/>
      <c r="TLZ104" s="119"/>
      <c r="TMA104" s="119"/>
      <c r="TMB104" s="119"/>
      <c r="TMC104" s="119"/>
      <c r="TMD104" s="119"/>
      <c r="TME104" s="119"/>
      <c r="TMF104" s="119"/>
      <c r="TMG104" s="119"/>
      <c r="TMH104" s="119"/>
      <c r="TMI104" s="119"/>
      <c r="TMJ104" s="119"/>
      <c r="TMK104" s="119"/>
      <c r="TML104" s="119"/>
      <c r="TMM104" s="119"/>
      <c r="TMN104" s="119"/>
      <c r="TMO104" s="119"/>
      <c r="TMP104" s="119"/>
      <c r="TMQ104" s="119"/>
      <c r="TMR104" s="119"/>
      <c r="TMS104" s="119"/>
      <c r="TMT104" s="119"/>
      <c r="TMU104" s="119"/>
      <c r="TMV104" s="119"/>
      <c r="TMW104" s="119"/>
      <c r="TMX104" s="119"/>
      <c r="TMY104" s="119"/>
      <c r="TMZ104" s="119"/>
      <c r="TNA104" s="119"/>
      <c r="TNB104" s="119"/>
      <c r="TNC104" s="119"/>
      <c r="TND104" s="119"/>
      <c r="TNE104" s="119"/>
      <c r="TNF104" s="119"/>
      <c r="TNG104" s="119"/>
      <c r="TNH104" s="119"/>
      <c r="TNI104" s="119"/>
      <c r="TNJ104" s="119"/>
      <c r="TNK104" s="119"/>
      <c r="TNL104" s="119"/>
      <c r="TNM104" s="119"/>
      <c r="TNN104" s="119"/>
      <c r="TNO104" s="119"/>
      <c r="TNP104" s="119"/>
      <c r="TNQ104" s="119"/>
      <c r="TNR104" s="119"/>
      <c r="TNS104" s="119"/>
      <c r="TNT104" s="119"/>
      <c r="TNU104" s="119"/>
      <c r="TNV104" s="119"/>
      <c r="TNW104" s="119"/>
      <c r="TNX104" s="119"/>
      <c r="TNY104" s="119"/>
      <c r="TNZ104" s="119"/>
      <c r="TOA104" s="119"/>
      <c r="TOB104" s="119"/>
      <c r="TOC104" s="119"/>
      <c r="TOD104" s="119"/>
      <c r="TOE104" s="119"/>
      <c r="TOF104" s="119"/>
      <c r="TOG104" s="119"/>
      <c r="TOH104" s="119"/>
      <c r="TOI104" s="119"/>
      <c r="TOJ104" s="119"/>
      <c r="TOK104" s="119"/>
      <c r="TOL104" s="119"/>
      <c r="TOM104" s="119"/>
      <c r="TON104" s="119"/>
      <c r="TOO104" s="119"/>
      <c r="TOP104" s="119"/>
      <c r="TOQ104" s="119"/>
      <c r="TOR104" s="119"/>
      <c r="TOS104" s="119"/>
      <c r="TOT104" s="119"/>
      <c r="TOU104" s="119"/>
      <c r="TOV104" s="119"/>
      <c r="TOW104" s="119"/>
      <c r="TOX104" s="119"/>
      <c r="TOY104" s="119"/>
      <c r="TOZ104" s="119"/>
      <c r="TPA104" s="119"/>
      <c r="TPB104" s="119"/>
      <c r="TPC104" s="119"/>
      <c r="TPD104" s="119"/>
      <c r="TPE104" s="119"/>
      <c r="TPF104" s="119"/>
      <c r="TPG104" s="119"/>
      <c r="TPH104" s="119"/>
      <c r="TPI104" s="119"/>
      <c r="TPJ104" s="119"/>
      <c r="TPK104" s="119"/>
      <c r="TPL104" s="119"/>
      <c r="TPM104" s="119"/>
      <c r="TPN104" s="119"/>
      <c r="TPO104" s="119"/>
      <c r="TPP104" s="119"/>
      <c r="TPQ104" s="119"/>
      <c r="TPR104" s="119"/>
      <c r="TPS104" s="119"/>
      <c r="TPT104" s="119"/>
      <c r="TPU104" s="119"/>
      <c r="TPV104" s="119"/>
      <c r="TPW104" s="119"/>
      <c r="TPX104" s="119"/>
      <c r="TPY104" s="119"/>
      <c r="TPZ104" s="119"/>
      <c r="TQA104" s="119"/>
      <c r="TQB104" s="119"/>
      <c r="TQC104" s="119"/>
      <c r="TQD104" s="119"/>
      <c r="TQE104" s="119"/>
      <c r="TQF104" s="119"/>
      <c r="TQG104" s="119"/>
      <c r="TQH104" s="119"/>
      <c r="TQI104" s="119"/>
      <c r="TQJ104" s="119"/>
      <c r="TQK104" s="119"/>
      <c r="TQL104" s="119"/>
      <c r="TQM104" s="119"/>
      <c r="TQN104" s="119"/>
      <c r="TQO104" s="119"/>
      <c r="TQP104" s="119"/>
      <c r="TQQ104" s="119"/>
      <c r="TQR104" s="119"/>
      <c r="TQS104" s="119"/>
      <c r="TQT104" s="119"/>
      <c r="TQU104" s="119"/>
      <c r="TQV104" s="119"/>
      <c r="TQW104" s="119"/>
      <c r="TQX104" s="119"/>
      <c r="TQY104" s="119"/>
      <c r="TQZ104" s="119"/>
      <c r="TRA104" s="119"/>
      <c r="TRB104" s="119"/>
      <c r="TRC104" s="119"/>
      <c r="TRD104" s="119"/>
      <c r="TRE104" s="119"/>
      <c r="TRF104" s="119"/>
      <c r="TRG104" s="119"/>
      <c r="TRH104" s="119"/>
      <c r="TRI104" s="119"/>
      <c r="TRJ104" s="119"/>
      <c r="TRK104" s="119"/>
      <c r="TRL104" s="119"/>
      <c r="TRM104" s="119"/>
      <c r="TRN104" s="119"/>
      <c r="TRO104" s="119"/>
      <c r="TRP104" s="119"/>
      <c r="TRQ104" s="119"/>
      <c r="TRR104" s="119"/>
      <c r="TRS104" s="119"/>
      <c r="TRT104" s="119"/>
      <c r="TRU104" s="119"/>
      <c r="TRV104" s="119"/>
      <c r="TRW104" s="119"/>
      <c r="TRX104" s="119"/>
      <c r="TRY104" s="119"/>
      <c r="TRZ104" s="119"/>
      <c r="TSA104" s="119"/>
      <c r="TSB104" s="119"/>
      <c r="TSC104" s="119"/>
      <c r="TSD104" s="119"/>
      <c r="TSE104" s="119"/>
      <c r="TSF104" s="119"/>
      <c r="TSG104" s="119"/>
      <c r="TSH104" s="119"/>
      <c r="TSI104" s="119"/>
      <c r="TSJ104" s="119"/>
      <c r="TSK104" s="119"/>
      <c r="TSL104" s="119"/>
      <c r="TSM104" s="119"/>
      <c r="TSN104" s="119"/>
      <c r="TSO104" s="119"/>
      <c r="TSP104" s="119"/>
      <c r="TSQ104" s="119"/>
      <c r="TSR104" s="119"/>
      <c r="TSS104" s="119"/>
      <c r="TST104" s="119"/>
      <c r="TSU104" s="119"/>
      <c r="TSV104" s="119"/>
      <c r="TSW104" s="119"/>
      <c r="TSX104" s="119"/>
      <c r="TSY104" s="119"/>
      <c r="TSZ104" s="119"/>
      <c r="TTA104" s="119"/>
      <c r="TTB104" s="119"/>
      <c r="TTC104" s="119"/>
      <c r="TTD104" s="119"/>
      <c r="TTE104" s="119"/>
      <c r="TTF104" s="119"/>
      <c r="TTG104" s="119"/>
      <c r="TTH104" s="119"/>
      <c r="TTI104" s="119"/>
      <c r="TTJ104" s="119"/>
      <c r="TTK104" s="119"/>
      <c r="TTL104" s="119"/>
      <c r="TTM104" s="119"/>
      <c r="TTN104" s="119"/>
      <c r="TTO104" s="119"/>
      <c r="TTP104" s="119"/>
      <c r="TTQ104" s="119"/>
      <c r="TTR104" s="119"/>
      <c r="TTS104" s="119"/>
      <c r="TTT104" s="119"/>
      <c r="TTU104" s="119"/>
      <c r="TTV104" s="119"/>
      <c r="TTW104" s="119"/>
      <c r="TTX104" s="119"/>
      <c r="TTY104" s="119"/>
      <c r="TTZ104" s="119"/>
      <c r="TUA104" s="119"/>
      <c r="TUB104" s="119"/>
      <c r="TUC104" s="119"/>
      <c r="TUD104" s="119"/>
      <c r="TUE104" s="119"/>
      <c r="TUF104" s="119"/>
      <c r="TUG104" s="119"/>
      <c r="TUH104" s="119"/>
      <c r="TUI104" s="119"/>
      <c r="TUJ104" s="119"/>
      <c r="TUK104" s="119"/>
      <c r="TUL104" s="119"/>
      <c r="TUM104" s="119"/>
      <c r="TUN104" s="119"/>
      <c r="TUO104" s="119"/>
      <c r="TUP104" s="119"/>
      <c r="TUQ104" s="119"/>
      <c r="TUR104" s="119"/>
      <c r="TUS104" s="119"/>
      <c r="TUT104" s="119"/>
      <c r="TUU104" s="119"/>
      <c r="TUV104" s="119"/>
      <c r="TUW104" s="119"/>
      <c r="TUX104" s="119"/>
      <c r="TUY104" s="119"/>
      <c r="TUZ104" s="119"/>
      <c r="TVA104" s="119"/>
      <c r="TVB104" s="119"/>
      <c r="TVC104" s="119"/>
      <c r="TVD104" s="119"/>
      <c r="TVE104" s="119"/>
      <c r="TVF104" s="119"/>
      <c r="TVG104" s="119"/>
      <c r="TVH104" s="119"/>
      <c r="TVI104" s="119"/>
      <c r="TVJ104" s="119"/>
      <c r="TVK104" s="119"/>
      <c r="TVL104" s="119"/>
      <c r="TVM104" s="119"/>
      <c r="TVN104" s="119"/>
      <c r="TVO104" s="119"/>
      <c r="TVP104" s="119"/>
      <c r="TVQ104" s="119"/>
      <c r="TVR104" s="119"/>
      <c r="TVS104" s="119"/>
      <c r="TVT104" s="119"/>
      <c r="TVU104" s="119"/>
      <c r="TVV104" s="119"/>
      <c r="TVW104" s="119"/>
      <c r="TVX104" s="119"/>
      <c r="TVY104" s="119"/>
      <c r="TVZ104" s="119"/>
      <c r="TWA104" s="119"/>
      <c r="TWB104" s="119"/>
      <c r="TWC104" s="119"/>
      <c r="TWD104" s="119"/>
      <c r="TWE104" s="119"/>
      <c r="TWF104" s="119"/>
      <c r="TWG104" s="119"/>
      <c r="TWH104" s="119"/>
      <c r="TWI104" s="119"/>
      <c r="TWJ104" s="119"/>
      <c r="TWK104" s="119"/>
      <c r="TWL104" s="119"/>
      <c r="TWM104" s="119"/>
      <c r="TWN104" s="119"/>
      <c r="TWO104" s="119"/>
      <c r="TWP104" s="119"/>
      <c r="TWQ104" s="119"/>
      <c r="TWR104" s="119"/>
      <c r="TWS104" s="119"/>
      <c r="TWT104" s="119"/>
      <c r="TWU104" s="119"/>
      <c r="TWV104" s="119"/>
      <c r="TWW104" s="119"/>
      <c r="TWX104" s="119"/>
      <c r="TWY104" s="119"/>
      <c r="TWZ104" s="119"/>
      <c r="TXA104" s="119"/>
      <c r="TXB104" s="119"/>
      <c r="TXC104" s="119"/>
      <c r="TXD104" s="119"/>
      <c r="TXE104" s="119"/>
      <c r="TXF104" s="119"/>
      <c r="TXG104" s="119"/>
      <c r="TXH104" s="119"/>
      <c r="TXI104" s="119"/>
      <c r="TXJ104" s="119"/>
      <c r="TXK104" s="119"/>
      <c r="TXL104" s="119"/>
      <c r="TXM104" s="119"/>
      <c r="TXN104" s="119"/>
      <c r="TXO104" s="119"/>
      <c r="TXP104" s="119"/>
      <c r="TXQ104" s="119"/>
      <c r="TXR104" s="119"/>
      <c r="TXS104" s="119"/>
      <c r="TXT104" s="119"/>
      <c r="TXU104" s="119"/>
      <c r="TXV104" s="119"/>
      <c r="TXW104" s="119"/>
      <c r="TXX104" s="119"/>
      <c r="TXY104" s="119"/>
      <c r="TXZ104" s="119"/>
      <c r="TYA104" s="119"/>
      <c r="TYB104" s="119"/>
      <c r="TYC104" s="119"/>
      <c r="TYD104" s="119"/>
      <c r="TYE104" s="119"/>
      <c r="TYF104" s="119"/>
      <c r="TYG104" s="119"/>
      <c r="TYH104" s="119"/>
      <c r="TYI104" s="119"/>
      <c r="TYJ104" s="119"/>
      <c r="TYK104" s="119"/>
      <c r="TYL104" s="119"/>
      <c r="TYM104" s="119"/>
      <c r="TYN104" s="119"/>
      <c r="TYO104" s="119"/>
      <c r="TYP104" s="119"/>
      <c r="TYQ104" s="119"/>
      <c r="TYR104" s="119"/>
      <c r="TYS104" s="119"/>
      <c r="TYT104" s="119"/>
      <c r="TYU104" s="119"/>
      <c r="TYV104" s="119"/>
      <c r="TYW104" s="119"/>
      <c r="TYX104" s="119"/>
      <c r="TYY104" s="119"/>
      <c r="TYZ104" s="119"/>
      <c r="TZA104" s="119"/>
      <c r="TZB104" s="119"/>
      <c r="TZC104" s="119"/>
      <c r="TZD104" s="119"/>
      <c r="TZE104" s="119"/>
      <c r="TZF104" s="119"/>
      <c r="TZG104" s="119"/>
      <c r="TZH104" s="119"/>
      <c r="TZI104" s="119"/>
      <c r="TZJ104" s="119"/>
      <c r="TZK104" s="119"/>
      <c r="TZL104" s="119"/>
      <c r="TZM104" s="119"/>
      <c r="TZN104" s="119"/>
      <c r="TZO104" s="119"/>
      <c r="TZP104" s="119"/>
      <c r="TZQ104" s="119"/>
      <c r="TZR104" s="119"/>
      <c r="TZS104" s="119"/>
      <c r="TZT104" s="119"/>
      <c r="TZU104" s="119"/>
      <c r="TZV104" s="119"/>
      <c r="TZW104" s="119"/>
      <c r="TZX104" s="119"/>
      <c r="TZY104" s="119"/>
      <c r="TZZ104" s="119"/>
      <c r="UAA104" s="119"/>
      <c r="UAB104" s="119"/>
      <c r="UAC104" s="119"/>
      <c r="UAD104" s="119"/>
      <c r="UAE104" s="119"/>
      <c r="UAF104" s="119"/>
      <c r="UAG104" s="119"/>
      <c r="UAH104" s="119"/>
      <c r="UAI104" s="119"/>
      <c r="UAJ104" s="119"/>
      <c r="UAK104" s="119"/>
      <c r="UAL104" s="119"/>
      <c r="UAM104" s="119"/>
      <c r="UAN104" s="119"/>
      <c r="UAO104" s="119"/>
      <c r="UAP104" s="119"/>
      <c r="UAQ104" s="119"/>
      <c r="UAR104" s="119"/>
      <c r="UAS104" s="119"/>
      <c r="UAT104" s="119"/>
      <c r="UAU104" s="119"/>
      <c r="UAV104" s="119"/>
      <c r="UAW104" s="119"/>
      <c r="UAX104" s="119"/>
      <c r="UAY104" s="119"/>
      <c r="UAZ104" s="119"/>
      <c r="UBA104" s="119"/>
      <c r="UBB104" s="119"/>
      <c r="UBC104" s="119"/>
      <c r="UBD104" s="119"/>
      <c r="UBE104" s="119"/>
      <c r="UBF104" s="119"/>
      <c r="UBG104" s="119"/>
      <c r="UBH104" s="119"/>
      <c r="UBI104" s="119"/>
      <c r="UBJ104" s="119"/>
      <c r="UBK104" s="119"/>
      <c r="UBL104" s="119"/>
      <c r="UBM104" s="119"/>
      <c r="UBN104" s="119"/>
      <c r="UBO104" s="119"/>
      <c r="UBP104" s="119"/>
      <c r="UBQ104" s="119"/>
      <c r="UBR104" s="119"/>
      <c r="UBS104" s="119"/>
      <c r="UBT104" s="119"/>
      <c r="UBU104" s="119"/>
      <c r="UBV104" s="119"/>
      <c r="UBW104" s="119"/>
      <c r="UBX104" s="119"/>
      <c r="UBY104" s="119"/>
      <c r="UBZ104" s="119"/>
      <c r="UCA104" s="119"/>
      <c r="UCB104" s="119"/>
      <c r="UCC104" s="119"/>
      <c r="UCD104" s="119"/>
      <c r="UCE104" s="119"/>
      <c r="UCF104" s="119"/>
      <c r="UCG104" s="119"/>
      <c r="UCH104" s="119"/>
      <c r="UCI104" s="119"/>
      <c r="UCJ104" s="119"/>
      <c r="UCK104" s="119"/>
      <c r="UCL104" s="119"/>
      <c r="UCM104" s="119"/>
      <c r="UCN104" s="119"/>
      <c r="UCO104" s="119"/>
      <c r="UCP104" s="119"/>
      <c r="UCQ104" s="119"/>
      <c r="UCR104" s="119"/>
      <c r="UCS104" s="119"/>
      <c r="UCT104" s="119"/>
      <c r="UCU104" s="119"/>
      <c r="UCV104" s="119"/>
      <c r="UCW104" s="119"/>
      <c r="UCX104" s="119"/>
      <c r="UCY104" s="119"/>
      <c r="UCZ104" s="119"/>
      <c r="UDA104" s="119"/>
      <c r="UDB104" s="119"/>
      <c r="UDC104" s="119"/>
      <c r="UDD104" s="119"/>
      <c r="UDE104" s="119"/>
      <c r="UDF104" s="119"/>
      <c r="UDG104" s="119"/>
      <c r="UDH104" s="119"/>
      <c r="UDI104" s="119"/>
      <c r="UDJ104" s="119"/>
      <c r="UDK104" s="119"/>
      <c r="UDL104" s="119"/>
      <c r="UDM104" s="119"/>
      <c r="UDN104" s="119"/>
      <c r="UDO104" s="119"/>
      <c r="UDP104" s="119"/>
      <c r="UDQ104" s="119"/>
      <c r="UDR104" s="119"/>
      <c r="UDS104" s="119"/>
      <c r="UDT104" s="119"/>
      <c r="UDU104" s="119"/>
      <c r="UDV104" s="119"/>
      <c r="UDW104" s="119"/>
      <c r="UDX104" s="119"/>
      <c r="UDY104" s="119"/>
      <c r="UDZ104" s="119"/>
      <c r="UEA104" s="119"/>
      <c r="UEB104" s="119"/>
      <c r="UEC104" s="119"/>
      <c r="UED104" s="119"/>
      <c r="UEE104" s="119"/>
      <c r="UEF104" s="119"/>
      <c r="UEG104" s="119"/>
      <c r="UEH104" s="119"/>
      <c r="UEI104" s="119"/>
      <c r="UEJ104" s="119"/>
      <c r="UEK104" s="119"/>
      <c r="UEL104" s="119"/>
      <c r="UEM104" s="119"/>
      <c r="UEN104" s="119"/>
      <c r="UEO104" s="119"/>
      <c r="UEP104" s="119"/>
      <c r="UEQ104" s="119"/>
      <c r="UER104" s="119"/>
      <c r="UES104" s="119"/>
      <c r="UET104" s="119"/>
      <c r="UEU104" s="119"/>
      <c r="UEV104" s="119"/>
      <c r="UEW104" s="119"/>
      <c r="UEX104" s="119"/>
      <c r="UEY104" s="119"/>
      <c r="UEZ104" s="119"/>
      <c r="UFA104" s="119"/>
      <c r="UFB104" s="119"/>
      <c r="UFC104" s="119"/>
      <c r="UFD104" s="119"/>
      <c r="UFE104" s="119"/>
      <c r="UFF104" s="119"/>
      <c r="UFG104" s="119"/>
      <c r="UFH104" s="119"/>
      <c r="UFI104" s="119"/>
      <c r="UFJ104" s="119"/>
      <c r="UFK104" s="119"/>
      <c r="UFL104" s="119"/>
      <c r="UFM104" s="119"/>
      <c r="UFN104" s="119"/>
      <c r="UFO104" s="119"/>
      <c r="UFP104" s="119"/>
      <c r="UFQ104" s="119"/>
      <c r="UFR104" s="119"/>
      <c r="UFS104" s="119"/>
      <c r="UFT104" s="119"/>
      <c r="UFU104" s="119"/>
      <c r="UFV104" s="119"/>
      <c r="UFW104" s="119"/>
      <c r="UFX104" s="119"/>
      <c r="UFY104" s="119"/>
      <c r="UFZ104" s="119"/>
      <c r="UGA104" s="119"/>
      <c r="UGB104" s="119"/>
      <c r="UGC104" s="119"/>
      <c r="UGD104" s="119"/>
      <c r="UGE104" s="119"/>
      <c r="UGF104" s="119"/>
      <c r="UGG104" s="119"/>
      <c r="UGH104" s="119"/>
      <c r="UGI104" s="119"/>
      <c r="UGJ104" s="119"/>
      <c r="UGK104" s="119"/>
      <c r="UGL104" s="119"/>
      <c r="UGM104" s="119"/>
      <c r="UGN104" s="119"/>
      <c r="UGO104" s="119"/>
      <c r="UGP104" s="119"/>
      <c r="UGQ104" s="119"/>
      <c r="UGR104" s="119"/>
      <c r="UGS104" s="119"/>
      <c r="UGT104" s="119"/>
      <c r="UGU104" s="119"/>
      <c r="UGV104" s="119"/>
      <c r="UGW104" s="119"/>
      <c r="UGX104" s="119"/>
      <c r="UGY104" s="119"/>
      <c r="UGZ104" s="119"/>
      <c r="UHA104" s="119"/>
      <c r="UHB104" s="119"/>
      <c r="UHC104" s="119"/>
      <c r="UHD104" s="119"/>
      <c r="UHE104" s="119"/>
      <c r="UHF104" s="119"/>
      <c r="UHG104" s="119"/>
      <c r="UHH104" s="119"/>
      <c r="UHI104" s="119"/>
      <c r="UHJ104" s="119"/>
      <c r="UHK104" s="119"/>
      <c r="UHL104" s="119"/>
      <c r="UHM104" s="119"/>
      <c r="UHN104" s="119"/>
      <c r="UHO104" s="119"/>
      <c r="UHP104" s="119"/>
      <c r="UHQ104" s="119"/>
      <c r="UHR104" s="119"/>
      <c r="UHS104" s="119"/>
      <c r="UHT104" s="119"/>
      <c r="UHU104" s="119"/>
      <c r="UHV104" s="119"/>
      <c r="UHW104" s="119"/>
      <c r="UHX104" s="119"/>
      <c r="UHY104" s="119"/>
      <c r="UHZ104" s="119"/>
      <c r="UIA104" s="119"/>
      <c r="UIB104" s="119"/>
      <c r="UIC104" s="119"/>
      <c r="UID104" s="119"/>
      <c r="UIE104" s="119"/>
      <c r="UIF104" s="119"/>
      <c r="UIG104" s="119"/>
      <c r="UIH104" s="119"/>
      <c r="UII104" s="119"/>
      <c r="UIJ104" s="119"/>
      <c r="UIK104" s="119"/>
      <c r="UIL104" s="119"/>
      <c r="UIM104" s="119"/>
      <c r="UIN104" s="119"/>
      <c r="UIO104" s="119"/>
      <c r="UIP104" s="119"/>
      <c r="UIQ104" s="119"/>
      <c r="UIR104" s="119"/>
      <c r="UIS104" s="119"/>
      <c r="UIT104" s="119"/>
      <c r="UIU104" s="119"/>
      <c r="UIV104" s="119"/>
      <c r="UIW104" s="119"/>
      <c r="UIX104" s="119"/>
      <c r="UIY104" s="119"/>
      <c r="UIZ104" s="119"/>
      <c r="UJA104" s="119"/>
      <c r="UJB104" s="119"/>
      <c r="UJC104" s="119"/>
      <c r="UJD104" s="119"/>
      <c r="UJE104" s="119"/>
      <c r="UJF104" s="119"/>
      <c r="UJG104" s="119"/>
      <c r="UJH104" s="119"/>
      <c r="UJI104" s="119"/>
      <c r="UJJ104" s="119"/>
      <c r="UJK104" s="119"/>
      <c r="UJL104" s="119"/>
      <c r="UJM104" s="119"/>
      <c r="UJN104" s="119"/>
      <c r="UJO104" s="119"/>
      <c r="UJP104" s="119"/>
      <c r="UJQ104" s="119"/>
      <c r="UJR104" s="119"/>
      <c r="UJS104" s="119"/>
      <c r="UJT104" s="119"/>
      <c r="UJU104" s="119"/>
      <c r="UJV104" s="119"/>
      <c r="UJW104" s="119"/>
      <c r="UJX104" s="119"/>
      <c r="UJY104" s="119"/>
      <c r="UJZ104" s="119"/>
      <c r="UKA104" s="119"/>
      <c r="UKB104" s="119"/>
      <c r="UKC104" s="119"/>
      <c r="UKD104" s="119"/>
      <c r="UKE104" s="119"/>
      <c r="UKF104" s="119"/>
      <c r="UKG104" s="119"/>
      <c r="UKH104" s="119"/>
      <c r="UKI104" s="119"/>
      <c r="UKJ104" s="119"/>
      <c r="UKK104" s="119"/>
      <c r="UKL104" s="119"/>
      <c r="UKM104" s="119"/>
      <c r="UKN104" s="119"/>
      <c r="UKO104" s="119"/>
      <c r="UKP104" s="119"/>
      <c r="UKQ104" s="119"/>
      <c r="UKR104" s="119"/>
      <c r="UKS104" s="119"/>
      <c r="UKT104" s="119"/>
      <c r="UKU104" s="119"/>
      <c r="UKV104" s="119"/>
      <c r="UKW104" s="119"/>
      <c r="UKX104" s="119"/>
      <c r="UKY104" s="119"/>
      <c r="UKZ104" s="119"/>
      <c r="ULA104" s="119"/>
      <c r="ULB104" s="119"/>
      <c r="ULC104" s="119"/>
      <c r="ULD104" s="119"/>
      <c r="ULE104" s="119"/>
      <c r="ULF104" s="119"/>
      <c r="ULG104" s="119"/>
      <c r="ULH104" s="119"/>
      <c r="ULI104" s="119"/>
      <c r="ULJ104" s="119"/>
      <c r="ULK104" s="119"/>
      <c r="ULL104" s="119"/>
      <c r="ULM104" s="119"/>
      <c r="ULN104" s="119"/>
      <c r="ULO104" s="119"/>
      <c r="ULP104" s="119"/>
      <c r="ULQ104" s="119"/>
      <c r="ULR104" s="119"/>
      <c r="ULS104" s="119"/>
      <c r="ULT104" s="119"/>
      <c r="ULU104" s="119"/>
      <c r="ULV104" s="119"/>
      <c r="ULW104" s="119"/>
      <c r="ULX104" s="119"/>
      <c r="ULY104" s="119"/>
      <c r="ULZ104" s="119"/>
      <c r="UMA104" s="119"/>
      <c r="UMB104" s="119"/>
      <c r="UMC104" s="119"/>
      <c r="UMD104" s="119"/>
      <c r="UME104" s="119"/>
      <c r="UMF104" s="119"/>
      <c r="UMG104" s="119"/>
      <c r="UMH104" s="119"/>
      <c r="UMI104" s="119"/>
      <c r="UMJ104" s="119"/>
      <c r="UMK104" s="119"/>
      <c r="UML104" s="119"/>
      <c r="UMM104" s="119"/>
      <c r="UMN104" s="119"/>
      <c r="UMO104" s="119"/>
      <c r="UMP104" s="119"/>
      <c r="UMQ104" s="119"/>
      <c r="UMR104" s="119"/>
      <c r="UMS104" s="119"/>
      <c r="UMT104" s="119"/>
      <c r="UMU104" s="119"/>
      <c r="UMV104" s="119"/>
      <c r="UMW104" s="119"/>
      <c r="UMX104" s="119"/>
      <c r="UMY104" s="119"/>
      <c r="UMZ104" s="119"/>
      <c r="UNA104" s="119"/>
      <c r="UNB104" s="119"/>
      <c r="UNC104" s="119"/>
      <c r="UND104" s="119"/>
      <c r="UNE104" s="119"/>
      <c r="UNF104" s="119"/>
      <c r="UNG104" s="119"/>
      <c r="UNH104" s="119"/>
      <c r="UNI104" s="119"/>
      <c r="UNJ104" s="119"/>
      <c r="UNK104" s="119"/>
      <c r="UNL104" s="119"/>
      <c r="UNM104" s="119"/>
      <c r="UNN104" s="119"/>
      <c r="UNO104" s="119"/>
      <c r="UNP104" s="119"/>
      <c r="UNQ104" s="119"/>
      <c r="UNR104" s="119"/>
      <c r="UNS104" s="119"/>
      <c r="UNT104" s="119"/>
      <c r="UNU104" s="119"/>
      <c r="UNV104" s="119"/>
      <c r="UNW104" s="119"/>
      <c r="UNX104" s="119"/>
      <c r="UNY104" s="119"/>
      <c r="UNZ104" s="119"/>
      <c r="UOA104" s="119"/>
      <c r="UOB104" s="119"/>
      <c r="UOC104" s="119"/>
      <c r="UOD104" s="119"/>
      <c r="UOE104" s="119"/>
      <c r="UOF104" s="119"/>
      <c r="UOG104" s="119"/>
      <c r="UOH104" s="119"/>
      <c r="UOI104" s="119"/>
      <c r="UOJ104" s="119"/>
      <c r="UOK104" s="119"/>
      <c r="UOL104" s="119"/>
      <c r="UOM104" s="119"/>
      <c r="UON104" s="119"/>
      <c r="UOO104" s="119"/>
      <c r="UOP104" s="119"/>
      <c r="UOQ104" s="119"/>
      <c r="UOR104" s="119"/>
      <c r="UOS104" s="119"/>
      <c r="UOT104" s="119"/>
      <c r="UOU104" s="119"/>
      <c r="UOV104" s="119"/>
      <c r="UOW104" s="119"/>
      <c r="UOX104" s="119"/>
      <c r="UOY104" s="119"/>
      <c r="UOZ104" s="119"/>
      <c r="UPA104" s="119"/>
      <c r="UPB104" s="119"/>
      <c r="UPC104" s="119"/>
      <c r="UPD104" s="119"/>
      <c r="UPE104" s="119"/>
      <c r="UPF104" s="119"/>
      <c r="UPG104" s="119"/>
      <c r="UPH104" s="119"/>
      <c r="UPI104" s="119"/>
      <c r="UPJ104" s="119"/>
      <c r="UPK104" s="119"/>
      <c r="UPL104" s="119"/>
      <c r="UPM104" s="119"/>
      <c r="UPN104" s="119"/>
      <c r="UPO104" s="119"/>
      <c r="UPP104" s="119"/>
      <c r="UPQ104" s="119"/>
      <c r="UPR104" s="119"/>
      <c r="UPS104" s="119"/>
      <c r="UPT104" s="119"/>
      <c r="UPU104" s="119"/>
      <c r="UPV104" s="119"/>
      <c r="UPW104" s="119"/>
      <c r="UPX104" s="119"/>
      <c r="UPY104" s="119"/>
      <c r="UPZ104" s="119"/>
      <c r="UQA104" s="119"/>
      <c r="UQB104" s="119"/>
      <c r="UQC104" s="119"/>
      <c r="UQD104" s="119"/>
      <c r="UQE104" s="119"/>
      <c r="UQF104" s="119"/>
      <c r="UQG104" s="119"/>
      <c r="UQH104" s="119"/>
      <c r="UQI104" s="119"/>
      <c r="UQJ104" s="119"/>
      <c r="UQK104" s="119"/>
      <c r="UQL104" s="119"/>
      <c r="UQM104" s="119"/>
      <c r="UQN104" s="119"/>
      <c r="UQO104" s="119"/>
      <c r="UQP104" s="119"/>
      <c r="UQQ104" s="119"/>
      <c r="UQR104" s="119"/>
      <c r="UQS104" s="119"/>
      <c r="UQT104" s="119"/>
      <c r="UQU104" s="119"/>
      <c r="UQV104" s="119"/>
      <c r="UQW104" s="119"/>
      <c r="UQX104" s="119"/>
      <c r="UQY104" s="119"/>
      <c r="UQZ104" s="119"/>
      <c r="URA104" s="119"/>
      <c r="URB104" s="119"/>
      <c r="URC104" s="119"/>
      <c r="URD104" s="119"/>
      <c r="URE104" s="119"/>
      <c r="URF104" s="119"/>
      <c r="URG104" s="119"/>
      <c r="URH104" s="119"/>
      <c r="URI104" s="119"/>
      <c r="URJ104" s="119"/>
      <c r="URK104" s="119"/>
      <c r="URL104" s="119"/>
      <c r="URM104" s="119"/>
      <c r="URN104" s="119"/>
      <c r="URO104" s="119"/>
      <c r="URP104" s="119"/>
      <c r="URQ104" s="119"/>
      <c r="URR104" s="119"/>
      <c r="URS104" s="119"/>
      <c r="URT104" s="119"/>
      <c r="URU104" s="119"/>
      <c r="URV104" s="119"/>
      <c r="URW104" s="119"/>
      <c r="URX104" s="119"/>
      <c r="URY104" s="119"/>
      <c r="URZ104" s="119"/>
      <c r="USA104" s="119"/>
      <c r="USB104" s="119"/>
      <c r="USC104" s="119"/>
      <c r="USD104" s="119"/>
      <c r="USE104" s="119"/>
      <c r="USF104" s="119"/>
      <c r="USG104" s="119"/>
      <c r="USH104" s="119"/>
      <c r="USI104" s="119"/>
      <c r="USJ104" s="119"/>
      <c r="USK104" s="119"/>
      <c r="USL104" s="119"/>
      <c r="USM104" s="119"/>
      <c r="USN104" s="119"/>
      <c r="USO104" s="119"/>
      <c r="USP104" s="119"/>
      <c r="USQ104" s="119"/>
      <c r="USR104" s="119"/>
      <c r="USS104" s="119"/>
      <c r="UST104" s="119"/>
      <c r="USU104" s="119"/>
      <c r="USV104" s="119"/>
      <c r="USW104" s="119"/>
      <c r="USX104" s="119"/>
      <c r="USY104" s="119"/>
      <c r="USZ104" s="119"/>
      <c r="UTA104" s="119"/>
      <c r="UTB104" s="119"/>
      <c r="UTC104" s="119"/>
      <c r="UTD104" s="119"/>
      <c r="UTE104" s="119"/>
      <c r="UTF104" s="119"/>
      <c r="UTG104" s="119"/>
      <c r="UTH104" s="119"/>
      <c r="UTI104" s="119"/>
      <c r="UTJ104" s="119"/>
      <c r="UTK104" s="119"/>
      <c r="UTL104" s="119"/>
      <c r="UTM104" s="119"/>
      <c r="UTN104" s="119"/>
      <c r="UTO104" s="119"/>
      <c r="UTP104" s="119"/>
      <c r="UTQ104" s="119"/>
      <c r="UTR104" s="119"/>
      <c r="UTS104" s="119"/>
      <c r="UTT104" s="119"/>
      <c r="UTU104" s="119"/>
      <c r="UTV104" s="119"/>
      <c r="UTW104" s="119"/>
      <c r="UTX104" s="119"/>
      <c r="UTY104" s="119"/>
      <c r="UTZ104" s="119"/>
      <c r="UUA104" s="119"/>
      <c r="UUB104" s="119"/>
      <c r="UUC104" s="119"/>
      <c r="UUD104" s="119"/>
      <c r="UUE104" s="119"/>
      <c r="UUF104" s="119"/>
      <c r="UUG104" s="119"/>
      <c r="UUH104" s="119"/>
      <c r="UUI104" s="119"/>
      <c r="UUJ104" s="119"/>
      <c r="UUK104" s="119"/>
      <c r="UUL104" s="119"/>
      <c r="UUM104" s="119"/>
      <c r="UUN104" s="119"/>
      <c r="UUO104" s="119"/>
      <c r="UUP104" s="119"/>
      <c r="UUQ104" s="119"/>
      <c r="UUR104" s="119"/>
      <c r="UUS104" s="119"/>
      <c r="UUT104" s="119"/>
      <c r="UUU104" s="119"/>
      <c r="UUV104" s="119"/>
      <c r="UUW104" s="119"/>
      <c r="UUX104" s="119"/>
      <c r="UUY104" s="119"/>
      <c r="UUZ104" s="119"/>
      <c r="UVA104" s="119"/>
      <c r="UVB104" s="119"/>
      <c r="UVC104" s="119"/>
      <c r="UVD104" s="119"/>
      <c r="UVE104" s="119"/>
      <c r="UVF104" s="119"/>
      <c r="UVG104" s="119"/>
      <c r="UVH104" s="119"/>
      <c r="UVI104" s="119"/>
      <c r="UVJ104" s="119"/>
      <c r="UVK104" s="119"/>
      <c r="UVL104" s="119"/>
      <c r="UVM104" s="119"/>
      <c r="UVN104" s="119"/>
      <c r="UVO104" s="119"/>
      <c r="UVP104" s="119"/>
      <c r="UVQ104" s="119"/>
      <c r="UVR104" s="119"/>
      <c r="UVS104" s="119"/>
      <c r="UVT104" s="119"/>
      <c r="UVU104" s="119"/>
      <c r="UVV104" s="119"/>
      <c r="UVW104" s="119"/>
      <c r="UVX104" s="119"/>
      <c r="UVY104" s="119"/>
      <c r="UVZ104" s="119"/>
      <c r="UWA104" s="119"/>
      <c r="UWB104" s="119"/>
      <c r="UWC104" s="119"/>
      <c r="UWD104" s="119"/>
      <c r="UWE104" s="119"/>
      <c r="UWF104" s="119"/>
      <c r="UWG104" s="119"/>
      <c r="UWH104" s="119"/>
      <c r="UWI104" s="119"/>
      <c r="UWJ104" s="119"/>
      <c r="UWK104" s="119"/>
      <c r="UWL104" s="119"/>
      <c r="UWM104" s="119"/>
      <c r="UWN104" s="119"/>
      <c r="UWO104" s="119"/>
      <c r="UWP104" s="119"/>
      <c r="UWQ104" s="119"/>
      <c r="UWR104" s="119"/>
      <c r="UWS104" s="119"/>
      <c r="UWT104" s="119"/>
      <c r="UWU104" s="119"/>
      <c r="UWV104" s="119"/>
      <c r="UWW104" s="119"/>
      <c r="UWX104" s="119"/>
      <c r="UWY104" s="119"/>
      <c r="UWZ104" s="119"/>
      <c r="UXA104" s="119"/>
      <c r="UXB104" s="119"/>
      <c r="UXC104" s="119"/>
      <c r="UXD104" s="119"/>
      <c r="UXE104" s="119"/>
      <c r="UXF104" s="119"/>
      <c r="UXG104" s="119"/>
      <c r="UXH104" s="119"/>
      <c r="UXI104" s="119"/>
      <c r="UXJ104" s="119"/>
      <c r="UXK104" s="119"/>
      <c r="UXL104" s="119"/>
      <c r="UXM104" s="119"/>
      <c r="UXN104" s="119"/>
      <c r="UXO104" s="119"/>
      <c r="UXP104" s="119"/>
      <c r="UXQ104" s="119"/>
      <c r="UXR104" s="119"/>
      <c r="UXS104" s="119"/>
      <c r="UXT104" s="119"/>
      <c r="UXU104" s="119"/>
      <c r="UXV104" s="119"/>
      <c r="UXW104" s="119"/>
      <c r="UXX104" s="119"/>
      <c r="UXY104" s="119"/>
      <c r="UXZ104" s="119"/>
      <c r="UYA104" s="119"/>
      <c r="UYB104" s="119"/>
      <c r="UYC104" s="119"/>
      <c r="UYD104" s="119"/>
      <c r="UYE104" s="119"/>
      <c r="UYF104" s="119"/>
      <c r="UYG104" s="119"/>
      <c r="UYH104" s="119"/>
      <c r="UYI104" s="119"/>
      <c r="UYJ104" s="119"/>
      <c r="UYK104" s="119"/>
      <c r="UYL104" s="119"/>
      <c r="UYM104" s="119"/>
      <c r="UYN104" s="119"/>
      <c r="UYO104" s="119"/>
      <c r="UYP104" s="119"/>
      <c r="UYQ104" s="119"/>
      <c r="UYR104" s="119"/>
      <c r="UYS104" s="119"/>
      <c r="UYT104" s="119"/>
      <c r="UYU104" s="119"/>
      <c r="UYV104" s="119"/>
      <c r="UYW104" s="119"/>
      <c r="UYX104" s="119"/>
      <c r="UYY104" s="119"/>
      <c r="UYZ104" s="119"/>
      <c r="UZA104" s="119"/>
      <c r="UZB104" s="119"/>
      <c r="UZC104" s="119"/>
      <c r="UZD104" s="119"/>
      <c r="UZE104" s="119"/>
      <c r="UZF104" s="119"/>
      <c r="UZG104" s="119"/>
      <c r="UZH104" s="119"/>
      <c r="UZI104" s="119"/>
      <c r="UZJ104" s="119"/>
      <c r="UZK104" s="119"/>
      <c r="UZL104" s="119"/>
      <c r="UZM104" s="119"/>
      <c r="UZN104" s="119"/>
      <c r="UZO104" s="119"/>
      <c r="UZP104" s="119"/>
      <c r="UZQ104" s="119"/>
      <c r="UZR104" s="119"/>
      <c r="UZS104" s="119"/>
      <c r="UZT104" s="119"/>
      <c r="UZU104" s="119"/>
      <c r="UZV104" s="119"/>
      <c r="UZW104" s="119"/>
      <c r="UZX104" s="119"/>
      <c r="UZY104" s="119"/>
      <c r="UZZ104" s="119"/>
      <c r="VAA104" s="119"/>
      <c r="VAB104" s="119"/>
      <c r="VAC104" s="119"/>
      <c r="VAD104" s="119"/>
      <c r="VAE104" s="119"/>
      <c r="VAF104" s="119"/>
      <c r="VAG104" s="119"/>
      <c r="VAH104" s="119"/>
      <c r="VAI104" s="119"/>
      <c r="VAJ104" s="119"/>
      <c r="VAK104" s="119"/>
      <c r="VAL104" s="119"/>
      <c r="VAM104" s="119"/>
      <c r="VAN104" s="119"/>
      <c r="VAO104" s="119"/>
      <c r="VAP104" s="119"/>
      <c r="VAQ104" s="119"/>
      <c r="VAR104" s="119"/>
      <c r="VAS104" s="119"/>
      <c r="VAT104" s="119"/>
      <c r="VAU104" s="119"/>
      <c r="VAV104" s="119"/>
      <c r="VAW104" s="119"/>
      <c r="VAX104" s="119"/>
      <c r="VAY104" s="119"/>
      <c r="VAZ104" s="119"/>
      <c r="VBA104" s="119"/>
      <c r="VBB104" s="119"/>
      <c r="VBC104" s="119"/>
      <c r="VBD104" s="119"/>
      <c r="VBE104" s="119"/>
      <c r="VBF104" s="119"/>
      <c r="VBG104" s="119"/>
      <c r="VBH104" s="119"/>
      <c r="VBI104" s="119"/>
      <c r="VBJ104" s="119"/>
      <c r="VBK104" s="119"/>
      <c r="VBL104" s="119"/>
      <c r="VBM104" s="119"/>
      <c r="VBN104" s="119"/>
      <c r="VBO104" s="119"/>
      <c r="VBP104" s="119"/>
      <c r="VBQ104" s="119"/>
      <c r="VBR104" s="119"/>
      <c r="VBS104" s="119"/>
      <c r="VBT104" s="119"/>
      <c r="VBU104" s="119"/>
      <c r="VBV104" s="119"/>
      <c r="VBW104" s="119"/>
      <c r="VBX104" s="119"/>
      <c r="VBY104" s="119"/>
      <c r="VBZ104" s="119"/>
      <c r="VCA104" s="119"/>
      <c r="VCB104" s="119"/>
      <c r="VCC104" s="119"/>
      <c r="VCD104" s="119"/>
      <c r="VCE104" s="119"/>
      <c r="VCF104" s="119"/>
      <c r="VCG104" s="119"/>
      <c r="VCH104" s="119"/>
      <c r="VCI104" s="119"/>
      <c r="VCJ104" s="119"/>
      <c r="VCK104" s="119"/>
      <c r="VCL104" s="119"/>
      <c r="VCM104" s="119"/>
      <c r="VCN104" s="119"/>
      <c r="VCO104" s="119"/>
      <c r="VCP104" s="119"/>
      <c r="VCQ104" s="119"/>
      <c r="VCR104" s="119"/>
      <c r="VCS104" s="119"/>
      <c r="VCT104" s="119"/>
      <c r="VCU104" s="119"/>
      <c r="VCV104" s="119"/>
      <c r="VCW104" s="119"/>
      <c r="VCX104" s="119"/>
      <c r="VCY104" s="119"/>
      <c r="VCZ104" s="119"/>
      <c r="VDA104" s="119"/>
      <c r="VDB104" s="119"/>
      <c r="VDC104" s="119"/>
      <c r="VDD104" s="119"/>
      <c r="VDE104" s="119"/>
      <c r="VDF104" s="119"/>
      <c r="VDG104" s="119"/>
      <c r="VDH104" s="119"/>
      <c r="VDI104" s="119"/>
      <c r="VDJ104" s="119"/>
      <c r="VDK104" s="119"/>
      <c r="VDL104" s="119"/>
      <c r="VDM104" s="119"/>
      <c r="VDN104" s="119"/>
      <c r="VDO104" s="119"/>
      <c r="VDP104" s="119"/>
      <c r="VDQ104" s="119"/>
      <c r="VDR104" s="119"/>
      <c r="VDS104" s="119"/>
      <c r="VDT104" s="119"/>
      <c r="VDU104" s="119"/>
      <c r="VDV104" s="119"/>
      <c r="VDW104" s="119"/>
      <c r="VDX104" s="119"/>
      <c r="VDY104" s="119"/>
      <c r="VDZ104" s="119"/>
      <c r="VEA104" s="119"/>
      <c r="VEB104" s="119"/>
      <c r="VEC104" s="119"/>
      <c r="VED104" s="119"/>
      <c r="VEE104" s="119"/>
      <c r="VEF104" s="119"/>
      <c r="VEG104" s="119"/>
      <c r="VEH104" s="119"/>
      <c r="VEI104" s="119"/>
      <c r="VEJ104" s="119"/>
      <c r="VEK104" s="119"/>
      <c r="VEL104" s="119"/>
      <c r="VEM104" s="119"/>
      <c r="VEN104" s="119"/>
      <c r="VEO104" s="119"/>
      <c r="VEP104" s="119"/>
      <c r="VEQ104" s="119"/>
      <c r="VER104" s="119"/>
      <c r="VES104" s="119"/>
      <c r="VET104" s="119"/>
      <c r="VEU104" s="119"/>
      <c r="VEV104" s="119"/>
      <c r="VEW104" s="119"/>
      <c r="VEX104" s="119"/>
      <c r="VEY104" s="119"/>
      <c r="VEZ104" s="119"/>
      <c r="VFA104" s="119"/>
      <c r="VFB104" s="119"/>
      <c r="VFC104" s="119"/>
      <c r="VFD104" s="119"/>
      <c r="VFE104" s="119"/>
      <c r="VFF104" s="119"/>
      <c r="VFG104" s="119"/>
      <c r="VFH104" s="119"/>
      <c r="VFI104" s="119"/>
      <c r="VFJ104" s="119"/>
      <c r="VFK104" s="119"/>
      <c r="VFL104" s="119"/>
      <c r="VFM104" s="119"/>
      <c r="VFN104" s="119"/>
      <c r="VFO104" s="119"/>
      <c r="VFP104" s="119"/>
      <c r="VFQ104" s="119"/>
      <c r="VFR104" s="119"/>
      <c r="VFS104" s="119"/>
      <c r="VFT104" s="119"/>
      <c r="VFU104" s="119"/>
      <c r="VFV104" s="119"/>
      <c r="VFW104" s="119"/>
      <c r="VFX104" s="119"/>
      <c r="VFY104" s="119"/>
      <c r="VFZ104" s="119"/>
      <c r="VGA104" s="119"/>
      <c r="VGB104" s="119"/>
      <c r="VGC104" s="119"/>
      <c r="VGD104" s="119"/>
      <c r="VGE104" s="119"/>
      <c r="VGF104" s="119"/>
      <c r="VGG104" s="119"/>
      <c r="VGH104" s="119"/>
      <c r="VGI104" s="119"/>
      <c r="VGJ104" s="119"/>
      <c r="VGK104" s="119"/>
      <c r="VGL104" s="119"/>
      <c r="VGM104" s="119"/>
      <c r="VGN104" s="119"/>
      <c r="VGO104" s="119"/>
      <c r="VGP104" s="119"/>
      <c r="VGQ104" s="119"/>
      <c r="VGR104" s="119"/>
      <c r="VGS104" s="119"/>
      <c r="VGT104" s="119"/>
      <c r="VGU104" s="119"/>
      <c r="VGV104" s="119"/>
      <c r="VGW104" s="119"/>
      <c r="VGX104" s="119"/>
      <c r="VGY104" s="119"/>
      <c r="VGZ104" s="119"/>
      <c r="VHA104" s="119"/>
      <c r="VHB104" s="119"/>
      <c r="VHC104" s="119"/>
      <c r="VHD104" s="119"/>
      <c r="VHE104" s="119"/>
      <c r="VHF104" s="119"/>
      <c r="VHG104" s="119"/>
      <c r="VHH104" s="119"/>
      <c r="VHI104" s="119"/>
      <c r="VHJ104" s="119"/>
      <c r="VHK104" s="119"/>
      <c r="VHL104" s="119"/>
      <c r="VHM104" s="119"/>
      <c r="VHN104" s="119"/>
      <c r="VHO104" s="119"/>
      <c r="VHP104" s="119"/>
      <c r="VHQ104" s="119"/>
      <c r="VHR104" s="119"/>
      <c r="VHS104" s="119"/>
      <c r="VHT104" s="119"/>
      <c r="VHU104" s="119"/>
      <c r="VHV104" s="119"/>
      <c r="VHW104" s="119"/>
      <c r="VHX104" s="119"/>
      <c r="VHY104" s="119"/>
      <c r="VHZ104" s="119"/>
      <c r="VIA104" s="119"/>
      <c r="VIB104" s="119"/>
      <c r="VIC104" s="119"/>
      <c r="VID104" s="119"/>
      <c r="VIE104" s="119"/>
      <c r="VIF104" s="119"/>
      <c r="VIG104" s="119"/>
      <c r="VIH104" s="119"/>
      <c r="VII104" s="119"/>
      <c r="VIJ104" s="119"/>
      <c r="VIK104" s="119"/>
      <c r="VIL104" s="119"/>
      <c r="VIM104" s="119"/>
      <c r="VIN104" s="119"/>
      <c r="VIO104" s="119"/>
      <c r="VIP104" s="119"/>
      <c r="VIQ104" s="119"/>
      <c r="VIR104" s="119"/>
      <c r="VIS104" s="119"/>
      <c r="VIT104" s="119"/>
      <c r="VIU104" s="119"/>
      <c r="VIV104" s="119"/>
      <c r="VIW104" s="119"/>
      <c r="VIX104" s="119"/>
      <c r="VIY104" s="119"/>
      <c r="VIZ104" s="119"/>
      <c r="VJA104" s="119"/>
      <c r="VJB104" s="119"/>
      <c r="VJC104" s="119"/>
      <c r="VJD104" s="119"/>
      <c r="VJE104" s="119"/>
      <c r="VJF104" s="119"/>
      <c r="VJG104" s="119"/>
      <c r="VJH104" s="119"/>
      <c r="VJI104" s="119"/>
      <c r="VJJ104" s="119"/>
      <c r="VJK104" s="119"/>
      <c r="VJL104" s="119"/>
      <c r="VJM104" s="119"/>
      <c r="VJN104" s="119"/>
      <c r="VJO104" s="119"/>
      <c r="VJP104" s="119"/>
      <c r="VJQ104" s="119"/>
      <c r="VJR104" s="119"/>
      <c r="VJS104" s="119"/>
      <c r="VJT104" s="119"/>
      <c r="VJU104" s="119"/>
      <c r="VJV104" s="119"/>
      <c r="VJW104" s="119"/>
      <c r="VJX104" s="119"/>
      <c r="VJY104" s="119"/>
      <c r="VJZ104" s="119"/>
      <c r="VKA104" s="119"/>
      <c r="VKB104" s="119"/>
      <c r="VKC104" s="119"/>
      <c r="VKD104" s="119"/>
      <c r="VKE104" s="119"/>
      <c r="VKF104" s="119"/>
      <c r="VKG104" s="119"/>
      <c r="VKH104" s="119"/>
      <c r="VKI104" s="119"/>
      <c r="VKJ104" s="119"/>
      <c r="VKK104" s="119"/>
      <c r="VKL104" s="119"/>
      <c r="VKM104" s="119"/>
      <c r="VKN104" s="119"/>
      <c r="VKO104" s="119"/>
      <c r="VKP104" s="119"/>
      <c r="VKQ104" s="119"/>
      <c r="VKR104" s="119"/>
      <c r="VKS104" s="119"/>
      <c r="VKT104" s="119"/>
      <c r="VKU104" s="119"/>
      <c r="VKV104" s="119"/>
      <c r="VKW104" s="119"/>
      <c r="VKX104" s="119"/>
      <c r="VKY104" s="119"/>
      <c r="VKZ104" s="119"/>
      <c r="VLA104" s="119"/>
      <c r="VLB104" s="119"/>
      <c r="VLC104" s="119"/>
      <c r="VLD104" s="119"/>
      <c r="VLE104" s="119"/>
      <c r="VLF104" s="119"/>
      <c r="VLG104" s="119"/>
      <c r="VLH104" s="119"/>
      <c r="VLI104" s="119"/>
      <c r="VLJ104" s="119"/>
      <c r="VLK104" s="119"/>
      <c r="VLL104" s="119"/>
      <c r="VLM104" s="119"/>
      <c r="VLN104" s="119"/>
      <c r="VLO104" s="119"/>
      <c r="VLP104" s="119"/>
      <c r="VLQ104" s="119"/>
      <c r="VLR104" s="119"/>
      <c r="VLS104" s="119"/>
      <c r="VLT104" s="119"/>
      <c r="VLU104" s="119"/>
      <c r="VLV104" s="119"/>
      <c r="VLW104" s="119"/>
      <c r="VLX104" s="119"/>
      <c r="VLY104" s="119"/>
      <c r="VLZ104" s="119"/>
      <c r="VMA104" s="119"/>
      <c r="VMB104" s="119"/>
      <c r="VMC104" s="119"/>
      <c r="VMD104" s="119"/>
      <c r="VME104" s="119"/>
      <c r="VMF104" s="119"/>
      <c r="VMG104" s="119"/>
      <c r="VMH104" s="119"/>
      <c r="VMI104" s="119"/>
      <c r="VMJ104" s="119"/>
      <c r="VMK104" s="119"/>
      <c r="VML104" s="119"/>
      <c r="VMM104" s="119"/>
      <c r="VMN104" s="119"/>
      <c r="VMO104" s="119"/>
      <c r="VMP104" s="119"/>
      <c r="VMQ104" s="119"/>
      <c r="VMR104" s="119"/>
      <c r="VMS104" s="119"/>
      <c r="VMT104" s="119"/>
      <c r="VMU104" s="119"/>
      <c r="VMV104" s="119"/>
      <c r="VMW104" s="119"/>
      <c r="VMX104" s="119"/>
      <c r="VMY104" s="119"/>
      <c r="VMZ104" s="119"/>
      <c r="VNA104" s="119"/>
      <c r="VNB104" s="119"/>
      <c r="VNC104" s="119"/>
      <c r="VND104" s="119"/>
      <c r="VNE104" s="119"/>
      <c r="VNF104" s="119"/>
      <c r="VNG104" s="119"/>
      <c r="VNH104" s="119"/>
      <c r="VNI104" s="119"/>
      <c r="VNJ104" s="119"/>
      <c r="VNK104" s="119"/>
      <c r="VNL104" s="119"/>
      <c r="VNM104" s="119"/>
      <c r="VNN104" s="119"/>
      <c r="VNO104" s="119"/>
      <c r="VNP104" s="119"/>
      <c r="VNQ104" s="119"/>
      <c r="VNR104" s="119"/>
      <c r="VNS104" s="119"/>
      <c r="VNT104" s="119"/>
      <c r="VNU104" s="119"/>
      <c r="VNV104" s="119"/>
      <c r="VNW104" s="119"/>
      <c r="VNX104" s="119"/>
      <c r="VNY104" s="119"/>
      <c r="VNZ104" s="119"/>
      <c r="VOA104" s="119"/>
      <c r="VOB104" s="119"/>
      <c r="VOC104" s="119"/>
      <c r="VOD104" s="119"/>
      <c r="VOE104" s="119"/>
      <c r="VOF104" s="119"/>
      <c r="VOG104" s="119"/>
      <c r="VOH104" s="119"/>
      <c r="VOI104" s="119"/>
      <c r="VOJ104" s="119"/>
      <c r="VOK104" s="119"/>
      <c r="VOL104" s="119"/>
      <c r="VOM104" s="119"/>
      <c r="VON104" s="119"/>
      <c r="VOO104" s="119"/>
      <c r="VOP104" s="119"/>
      <c r="VOQ104" s="119"/>
      <c r="VOR104" s="119"/>
      <c r="VOS104" s="119"/>
      <c r="VOT104" s="119"/>
      <c r="VOU104" s="119"/>
      <c r="VOV104" s="119"/>
      <c r="VOW104" s="119"/>
      <c r="VOX104" s="119"/>
      <c r="VOY104" s="119"/>
      <c r="VOZ104" s="119"/>
      <c r="VPA104" s="119"/>
      <c r="VPB104" s="119"/>
      <c r="VPC104" s="119"/>
      <c r="VPD104" s="119"/>
      <c r="VPE104" s="119"/>
      <c r="VPF104" s="119"/>
      <c r="VPG104" s="119"/>
      <c r="VPH104" s="119"/>
      <c r="VPI104" s="119"/>
      <c r="VPJ104" s="119"/>
      <c r="VPK104" s="119"/>
      <c r="VPL104" s="119"/>
      <c r="VPM104" s="119"/>
      <c r="VPN104" s="119"/>
      <c r="VPO104" s="119"/>
      <c r="VPP104" s="119"/>
      <c r="VPQ104" s="119"/>
      <c r="VPR104" s="119"/>
      <c r="VPS104" s="119"/>
      <c r="VPT104" s="119"/>
      <c r="VPU104" s="119"/>
      <c r="VPV104" s="119"/>
      <c r="VPW104" s="119"/>
      <c r="VPX104" s="119"/>
      <c r="VPY104" s="119"/>
      <c r="VPZ104" s="119"/>
      <c r="VQA104" s="119"/>
      <c r="VQB104" s="119"/>
      <c r="VQC104" s="119"/>
      <c r="VQD104" s="119"/>
      <c r="VQE104" s="119"/>
      <c r="VQF104" s="119"/>
      <c r="VQG104" s="119"/>
      <c r="VQH104" s="119"/>
      <c r="VQI104" s="119"/>
      <c r="VQJ104" s="119"/>
      <c r="VQK104" s="119"/>
      <c r="VQL104" s="119"/>
      <c r="VQM104" s="119"/>
      <c r="VQN104" s="119"/>
      <c r="VQO104" s="119"/>
      <c r="VQP104" s="119"/>
      <c r="VQQ104" s="119"/>
      <c r="VQR104" s="119"/>
      <c r="VQS104" s="119"/>
      <c r="VQT104" s="119"/>
      <c r="VQU104" s="119"/>
      <c r="VQV104" s="119"/>
      <c r="VQW104" s="119"/>
      <c r="VQX104" s="119"/>
      <c r="VQY104" s="119"/>
      <c r="VQZ104" s="119"/>
      <c r="VRA104" s="119"/>
      <c r="VRB104" s="119"/>
      <c r="VRC104" s="119"/>
      <c r="VRD104" s="119"/>
      <c r="VRE104" s="119"/>
      <c r="VRF104" s="119"/>
      <c r="VRG104" s="119"/>
      <c r="VRH104" s="119"/>
      <c r="VRI104" s="119"/>
      <c r="VRJ104" s="119"/>
      <c r="VRK104" s="119"/>
      <c r="VRL104" s="119"/>
      <c r="VRM104" s="119"/>
      <c r="VRN104" s="119"/>
      <c r="VRO104" s="119"/>
      <c r="VRP104" s="119"/>
      <c r="VRQ104" s="119"/>
      <c r="VRR104" s="119"/>
      <c r="VRS104" s="119"/>
      <c r="VRT104" s="119"/>
      <c r="VRU104" s="119"/>
      <c r="VRV104" s="119"/>
      <c r="VRW104" s="119"/>
      <c r="VRX104" s="119"/>
      <c r="VRY104" s="119"/>
      <c r="VRZ104" s="119"/>
      <c r="VSA104" s="119"/>
      <c r="VSB104" s="119"/>
      <c r="VSC104" s="119"/>
      <c r="VSD104" s="119"/>
      <c r="VSE104" s="119"/>
      <c r="VSF104" s="119"/>
      <c r="VSG104" s="119"/>
      <c r="VSH104" s="119"/>
      <c r="VSI104" s="119"/>
      <c r="VSJ104" s="119"/>
      <c r="VSK104" s="119"/>
      <c r="VSL104" s="119"/>
      <c r="VSM104" s="119"/>
      <c r="VSN104" s="119"/>
      <c r="VSO104" s="119"/>
      <c r="VSP104" s="119"/>
      <c r="VSQ104" s="119"/>
      <c r="VSR104" s="119"/>
      <c r="VSS104" s="119"/>
      <c r="VST104" s="119"/>
      <c r="VSU104" s="119"/>
      <c r="VSV104" s="119"/>
      <c r="VSW104" s="119"/>
      <c r="VSX104" s="119"/>
      <c r="VSY104" s="119"/>
      <c r="VSZ104" s="119"/>
      <c r="VTA104" s="119"/>
      <c r="VTB104" s="119"/>
      <c r="VTC104" s="119"/>
      <c r="VTD104" s="119"/>
      <c r="VTE104" s="119"/>
      <c r="VTF104" s="119"/>
      <c r="VTG104" s="119"/>
      <c r="VTH104" s="119"/>
      <c r="VTI104" s="119"/>
      <c r="VTJ104" s="119"/>
      <c r="VTK104" s="119"/>
      <c r="VTL104" s="119"/>
      <c r="VTM104" s="119"/>
      <c r="VTN104" s="119"/>
      <c r="VTO104" s="119"/>
      <c r="VTP104" s="119"/>
      <c r="VTQ104" s="119"/>
      <c r="VTR104" s="119"/>
      <c r="VTS104" s="119"/>
      <c r="VTT104" s="119"/>
      <c r="VTU104" s="119"/>
      <c r="VTV104" s="119"/>
      <c r="VTW104" s="119"/>
      <c r="VTX104" s="119"/>
      <c r="VTY104" s="119"/>
      <c r="VTZ104" s="119"/>
      <c r="VUA104" s="119"/>
      <c r="VUB104" s="119"/>
      <c r="VUC104" s="119"/>
      <c r="VUD104" s="119"/>
      <c r="VUE104" s="119"/>
      <c r="VUF104" s="119"/>
      <c r="VUG104" s="119"/>
      <c r="VUH104" s="119"/>
      <c r="VUI104" s="119"/>
      <c r="VUJ104" s="119"/>
      <c r="VUK104" s="119"/>
      <c r="VUL104" s="119"/>
      <c r="VUM104" s="119"/>
      <c r="VUN104" s="119"/>
      <c r="VUO104" s="119"/>
      <c r="VUP104" s="119"/>
      <c r="VUQ104" s="119"/>
      <c r="VUR104" s="119"/>
      <c r="VUS104" s="119"/>
      <c r="VUT104" s="119"/>
      <c r="VUU104" s="119"/>
      <c r="VUV104" s="119"/>
      <c r="VUW104" s="119"/>
      <c r="VUX104" s="119"/>
      <c r="VUY104" s="119"/>
      <c r="VUZ104" s="119"/>
      <c r="VVA104" s="119"/>
      <c r="VVB104" s="119"/>
      <c r="VVC104" s="119"/>
      <c r="VVD104" s="119"/>
      <c r="VVE104" s="119"/>
      <c r="VVF104" s="119"/>
      <c r="VVG104" s="119"/>
      <c r="VVH104" s="119"/>
      <c r="VVI104" s="119"/>
      <c r="VVJ104" s="119"/>
      <c r="VVK104" s="119"/>
      <c r="VVL104" s="119"/>
      <c r="VVM104" s="119"/>
      <c r="VVN104" s="119"/>
      <c r="VVO104" s="119"/>
      <c r="VVP104" s="119"/>
      <c r="VVQ104" s="119"/>
      <c r="VVR104" s="119"/>
      <c r="VVS104" s="119"/>
      <c r="VVT104" s="119"/>
      <c r="VVU104" s="119"/>
      <c r="VVV104" s="119"/>
      <c r="VVW104" s="119"/>
      <c r="VVX104" s="119"/>
      <c r="VVY104" s="119"/>
      <c r="VVZ104" s="119"/>
      <c r="VWA104" s="119"/>
      <c r="VWB104" s="119"/>
      <c r="VWC104" s="119"/>
      <c r="VWD104" s="119"/>
      <c r="VWE104" s="119"/>
      <c r="VWF104" s="119"/>
      <c r="VWG104" s="119"/>
      <c r="VWH104" s="119"/>
      <c r="VWI104" s="119"/>
      <c r="VWJ104" s="119"/>
      <c r="VWK104" s="119"/>
      <c r="VWL104" s="119"/>
      <c r="VWM104" s="119"/>
      <c r="VWN104" s="119"/>
      <c r="VWO104" s="119"/>
      <c r="VWP104" s="119"/>
      <c r="VWQ104" s="119"/>
      <c r="VWR104" s="119"/>
      <c r="VWS104" s="119"/>
      <c r="VWT104" s="119"/>
      <c r="VWU104" s="119"/>
      <c r="VWV104" s="119"/>
      <c r="VWW104" s="119"/>
      <c r="VWX104" s="119"/>
      <c r="VWY104" s="119"/>
      <c r="VWZ104" s="119"/>
      <c r="VXA104" s="119"/>
      <c r="VXB104" s="119"/>
      <c r="VXC104" s="119"/>
      <c r="VXD104" s="119"/>
      <c r="VXE104" s="119"/>
      <c r="VXF104" s="119"/>
      <c r="VXG104" s="119"/>
      <c r="VXH104" s="119"/>
      <c r="VXI104" s="119"/>
      <c r="VXJ104" s="119"/>
      <c r="VXK104" s="119"/>
      <c r="VXL104" s="119"/>
      <c r="VXM104" s="119"/>
      <c r="VXN104" s="119"/>
      <c r="VXO104" s="119"/>
      <c r="VXP104" s="119"/>
      <c r="VXQ104" s="119"/>
      <c r="VXR104" s="119"/>
      <c r="VXS104" s="119"/>
      <c r="VXT104" s="119"/>
      <c r="VXU104" s="119"/>
      <c r="VXV104" s="119"/>
      <c r="VXW104" s="119"/>
      <c r="VXX104" s="119"/>
      <c r="VXY104" s="119"/>
      <c r="VXZ104" s="119"/>
      <c r="VYA104" s="119"/>
      <c r="VYB104" s="119"/>
      <c r="VYC104" s="119"/>
      <c r="VYD104" s="119"/>
      <c r="VYE104" s="119"/>
      <c r="VYF104" s="119"/>
      <c r="VYG104" s="119"/>
      <c r="VYH104" s="119"/>
      <c r="VYI104" s="119"/>
      <c r="VYJ104" s="119"/>
      <c r="VYK104" s="119"/>
      <c r="VYL104" s="119"/>
      <c r="VYM104" s="119"/>
      <c r="VYN104" s="119"/>
      <c r="VYO104" s="119"/>
      <c r="VYP104" s="119"/>
      <c r="VYQ104" s="119"/>
      <c r="VYR104" s="119"/>
      <c r="VYS104" s="119"/>
      <c r="VYT104" s="119"/>
      <c r="VYU104" s="119"/>
      <c r="VYV104" s="119"/>
      <c r="VYW104" s="119"/>
      <c r="VYX104" s="119"/>
      <c r="VYY104" s="119"/>
      <c r="VYZ104" s="119"/>
      <c r="VZA104" s="119"/>
      <c r="VZB104" s="119"/>
      <c r="VZC104" s="119"/>
      <c r="VZD104" s="119"/>
      <c r="VZE104" s="119"/>
      <c r="VZF104" s="119"/>
      <c r="VZG104" s="119"/>
      <c r="VZH104" s="119"/>
      <c r="VZI104" s="119"/>
      <c r="VZJ104" s="119"/>
      <c r="VZK104" s="119"/>
      <c r="VZL104" s="119"/>
      <c r="VZM104" s="119"/>
      <c r="VZN104" s="119"/>
      <c r="VZO104" s="119"/>
      <c r="VZP104" s="119"/>
      <c r="VZQ104" s="119"/>
      <c r="VZR104" s="119"/>
      <c r="VZS104" s="119"/>
      <c r="VZT104" s="119"/>
      <c r="VZU104" s="119"/>
      <c r="VZV104" s="119"/>
      <c r="VZW104" s="119"/>
      <c r="VZX104" s="119"/>
      <c r="VZY104" s="119"/>
      <c r="VZZ104" s="119"/>
      <c r="WAA104" s="119"/>
      <c r="WAB104" s="119"/>
      <c r="WAC104" s="119"/>
      <c r="WAD104" s="119"/>
      <c r="WAE104" s="119"/>
      <c r="WAF104" s="119"/>
      <c r="WAG104" s="119"/>
      <c r="WAH104" s="119"/>
      <c r="WAI104" s="119"/>
      <c r="WAJ104" s="119"/>
      <c r="WAK104" s="119"/>
      <c r="WAL104" s="119"/>
      <c r="WAM104" s="119"/>
      <c r="WAN104" s="119"/>
      <c r="WAO104" s="119"/>
      <c r="WAP104" s="119"/>
      <c r="WAQ104" s="119"/>
      <c r="WAR104" s="119"/>
      <c r="WAS104" s="119"/>
      <c r="WAT104" s="119"/>
      <c r="WAU104" s="119"/>
      <c r="WAV104" s="119"/>
      <c r="WAW104" s="119"/>
      <c r="WAX104" s="119"/>
      <c r="WAY104" s="119"/>
      <c r="WAZ104" s="119"/>
      <c r="WBA104" s="119"/>
      <c r="WBB104" s="119"/>
      <c r="WBC104" s="119"/>
      <c r="WBD104" s="119"/>
      <c r="WBE104" s="119"/>
      <c r="WBF104" s="119"/>
      <c r="WBG104" s="119"/>
      <c r="WBH104" s="119"/>
      <c r="WBI104" s="119"/>
      <c r="WBJ104" s="119"/>
      <c r="WBK104" s="119"/>
      <c r="WBL104" s="119"/>
      <c r="WBM104" s="119"/>
      <c r="WBN104" s="119"/>
      <c r="WBO104" s="119"/>
      <c r="WBP104" s="119"/>
      <c r="WBQ104" s="119"/>
      <c r="WBR104" s="119"/>
      <c r="WBS104" s="119"/>
      <c r="WBT104" s="119"/>
      <c r="WBU104" s="119"/>
      <c r="WBV104" s="119"/>
      <c r="WBW104" s="119"/>
      <c r="WBX104" s="119"/>
      <c r="WBY104" s="119"/>
      <c r="WBZ104" s="119"/>
      <c r="WCA104" s="119"/>
      <c r="WCB104" s="119"/>
      <c r="WCC104" s="119"/>
      <c r="WCD104" s="119"/>
      <c r="WCE104" s="119"/>
      <c r="WCF104" s="119"/>
      <c r="WCG104" s="119"/>
      <c r="WCH104" s="119"/>
      <c r="WCI104" s="119"/>
      <c r="WCJ104" s="119"/>
      <c r="WCK104" s="119"/>
      <c r="WCL104" s="119"/>
      <c r="WCM104" s="119"/>
      <c r="WCN104" s="119"/>
      <c r="WCO104" s="119"/>
      <c r="WCP104" s="119"/>
      <c r="WCQ104" s="119"/>
      <c r="WCR104" s="119"/>
      <c r="WCS104" s="119"/>
      <c r="WCT104" s="119"/>
      <c r="WCU104" s="119"/>
      <c r="WCV104" s="119"/>
      <c r="WCW104" s="119"/>
      <c r="WCX104" s="119"/>
      <c r="WCY104" s="119"/>
      <c r="WCZ104" s="119"/>
      <c r="WDA104" s="119"/>
      <c r="WDB104" s="119"/>
      <c r="WDC104" s="119"/>
      <c r="WDD104" s="119"/>
      <c r="WDE104" s="119"/>
      <c r="WDF104" s="119"/>
      <c r="WDG104" s="119"/>
      <c r="WDH104" s="119"/>
      <c r="WDI104" s="119"/>
      <c r="WDJ104" s="119"/>
      <c r="WDK104" s="119"/>
      <c r="WDL104" s="119"/>
      <c r="WDM104" s="119"/>
      <c r="WDN104" s="119"/>
      <c r="WDO104" s="119"/>
      <c r="WDP104" s="119"/>
      <c r="WDQ104" s="119"/>
      <c r="WDR104" s="119"/>
      <c r="WDS104" s="119"/>
      <c r="WDT104" s="119"/>
      <c r="WDU104" s="119"/>
      <c r="WDV104" s="119"/>
      <c r="WDW104" s="119"/>
      <c r="WDX104" s="119"/>
      <c r="WDY104" s="119"/>
      <c r="WDZ104" s="119"/>
      <c r="WEA104" s="119"/>
      <c r="WEB104" s="119"/>
      <c r="WEC104" s="119"/>
      <c r="WED104" s="119"/>
      <c r="WEE104" s="119"/>
      <c r="WEF104" s="119"/>
      <c r="WEG104" s="119"/>
      <c r="WEH104" s="119"/>
      <c r="WEI104" s="119"/>
      <c r="WEJ104" s="119"/>
      <c r="WEK104" s="119"/>
      <c r="WEL104" s="119"/>
      <c r="WEM104" s="119"/>
      <c r="WEN104" s="119"/>
      <c r="WEO104" s="119"/>
      <c r="WEP104" s="119"/>
      <c r="WEQ104" s="119"/>
      <c r="WER104" s="119"/>
      <c r="WES104" s="119"/>
      <c r="WET104" s="119"/>
      <c r="WEU104" s="119"/>
      <c r="WEV104" s="119"/>
      <c r="WEW104" s="119"/>
      <c r="WEX104" s="119"/>
      <c r="WEY104" s="119"/>
      <c r="WEZ104" s="119"/>
      <c r="WFA104" s="119"/>
      <c r="WFB104" s="119"/>
      <c r="WFC104" s="119"/>
      <c r="WFD104" s="119"/>
      <c r="WFE104" s="119"/>
      <c r="WFF104" s="119"/>
      <c r="WFG104" s="119"/>
      <c r="WFH104" s="119"/>
      <c r="WFI104" s="119"/>
      <c r="WFJ104" s="119"/>
      <c r="WFK104" s="119"/>
      <c r="WFL104" s="119"/>
      <c r="WFM104" s="119"/>
      <c r="WFN104" s="119"/>
      <c r="WFO104" s="119"/>
      <c r="WFP104" s="119"/>
      <c r="WFQ104" s="119"/>
      <c r="WFR104" s="119"/>
      <c r="WFS104" s="119"/>
      <c r="WFT104" s="119"/>
      <c r="WFU104" s="119"/>
      <c r="WFV104" s="119"/>
      <c r="WFW104" s="119"/>
      <c r="WFX104" s="119"/>
      <c r="WFY104" s="119"/>
      <c r="WFZ104" s="119"/>
      <c r="WGA104" s="119"/>
      <c r="WGB104" s="119"/>
      <c r="WGC104" s="119"/>
      <c r="WGD104" s="119"/>
      <c r="WGE104" s="119"/>
      <c r="WGF104" s="119"/>
      <c r="WGG104" s="119"/>
      <c r="WGH104" s="119"/>
      <c r="WGI104" s="119"/>
      <c r="WGJ104" s="119"/>
      <c r="WGK104" s="119"/>
      <c r="WGL104" s="119"/>
      <c r="WGM104" s="119"/>
      <c r="WGN104" s="119"/>
      <c r="WGO104" s="119"/>
      <c r="WGP104" s="119"/>
      <c r="WGQ104" s="119"/>
      <c r="WGR104" s="119"/>
      <c r="WGS104" s="119"/>
      <c r="WGT104" s="119"/>
      <c r="WGU104" s="119"/>
      <c r="WGV104" s="119"/>
      <c r="WGW104" s="119"/>
      <c r="WGX104" s="119"/>
      <c r="WGY104" s="119"/>
      <c r="WGZ104" s="119"/>
      <c r="WHA104" s="119"/>
      <c r="WHB104" s="119"/>
      <c r="WHC104" s="119"/>
      <c r="WHD104" s="119"/>
      <c r="WHE104" s="119"/>
      <c r="WHF104" s="119"/>
      <c r="WHG104" s="119"/>
      <c r="WHH104" s="119"/>
      <c r="WHI104" s="119"/>
      <c r="WHJ104" s="119"/>
      <c r="WHK104" s="119"/>
      <c r="WHL104" s="119"/>
      <c r="WHM104" s="119"/>
      <c r="WHN104" s="119"/>
      <c r="WHO104" s="119"/>
      <c r="WHP104" s="119"/>
      <c r="WHQ104" s="119"/>
      <c r="WHR104" s="119"/>
      <c r="WHS104" s="119"/>
      <c r="WHT104" s="119"/>
      <c r="WHU104" s="119"/>
      <c r="WHV104" s="119"/>
      <c r="WHW104" s="119"/>
      <c r="WHX104" s="119"/>
      <c r="WHY104" s="119"/>
      <c r="WHZ104" s="119"/>
      <c r="WIA104" s="119"/>
      <c r="WIB104" s="119"/>
      <c r="WIC104" s="119"/>
      <c r="WID104" s="119"/>
      <c r="WIE104" s="119"/>
      <c r="WIF104" s="119"/>
      <c r="WIG104" s="119"/>
      <c r="WIH104" s="119"/>
      <c r="WII104" s="119"/>
      <c r="WIJ104" s="119"/>
      <c r="WIK104" s="119"/>
      <c r="WIL104" s="119"/>
      <c r="WIM104" s="119"/>
      <c r="WIN104" s="119"/>
      <c r="WIO104" s="119"/>
      <c r="WIP104" s="119"/>
      <c r="WIQ104" s="119"/>
      <c r="WIR104" s="119"/>
      <c r="WIS104" s="119"/>
      <c r="WIT104" s="119"/>
      <c r="WIU104" s="119"/>
      <c r="WIV104" s="119"/>
      <c r="WIW104" s="119"/>
      <c r="WIX104" s="119"/>
      <c r="WIY104" s="119"/>
      <c r="WIZ104" s="119"/>
      <c r="WJA104" s="119"/>
      <c r="WJB104" s="119"/>
      <c r="WJC104" s="119"/>
      <c r="WJD104" s="119"/>
      <c r="WJE104" s="119"/>
      <c r="WJF104" s="119"/>
      <c r="WJG104" s="119"/>
      <c r="WJH104" s="119"/>
      <c r="WJI104" s="119"/>
      <c r="WJJ104" s="119"/>
      <c r="WJK104" s="119"/>
      <c r="WJL104" s="119"/>
      <c r="WJM104" s="119"/>
      <c r="WJN104" s="119"/>
      <c r="WJO104" s="119"/>
      <c r="WJP104" s="119"/>
      <c r="WJQ104" s="119"/>
      <c r="WJR104" s="119"/>
      <c r="WJS104" s="119"/>
      <c r="WJT104" s="119"/>
      <c r="WJU104" s="119"/>
      <c r="WJV104" s="119"/>
      <c r="WJW104" s="119"/>
      <c r="WJX104" s="119"/>
      <c r="WJY104" s="119"/>
      <c r="WJZ104" s="119"/>
      <c r="WKA104" s="119"/>
      <c r="WKB104" s="119"/>
      <c r="WKC104" s="119"/>
      <c r="WKD104" s="119"/>
      <c r="WKE104" s="119"/>
      <c r="WKF104" s="119"/>
      <c r="WKG104" s="119"/>
      <c r="WKH104" s="119"/>
      <c r="WKI104" s="119"/>
      <c r="WKJ104" s="119"/>
      <c r="WKK104" s="119"/>
      <c r="WKL104" s="119"/>
      <c r="WKM104" s="119"/>
      <c r="WKN104" s="119"/>
      <c r="WKO104" s="119"/>
      <c r="WKP104" s="119"/>
      <c r="WKQ104" s="119"/>
      <c r="WKR104" s="119"/>
      <c r="WKS104" s="119"/>
      <c r="WKT104" s="119"/>
      <c r="WKU104" s="119"/>
      <c r="WKV104" s="119"/>
      <c r="WKW104" s="119"/>
      <c r="WKX104" s="119"/>
      <c r="WKY104" s="119"/>
      <c r="WKZ104" s="119"/>
      <c r="WLA104" s="119"/>
      <c r="WLB104" s="119"/>
      <c r="WLC104" s="119"/>
      <c r="WLD104" s="119"/>
      <c r="WLE104" s="119"/>
      <c r="WLF104" s="119"/>
      <c r="WLG104" s="119"/>
      <c r="WLH104" s="119"/>
      <c r="WLI104" s="119"/>
      <c r="WLJ104" s="119"/>
      <c r="WLK104" s="119"/>
      <c r="WLL104" s="119"/>
      <c r="WLM104" s="119"/>
      <c r="WLN104" s="119"/>
      <c r="WLO104" s="119"/>
      <c r="WLP104" s="119"/>
      <c r="WLQ104" s="119"/>
      <c r="WLR104" s="119"/>
      <c r="WLS104" s="119"/>
      <c r="WLT104" s="119"/>
      <c r="WLU104" s="119"/>
      <c r="WLV104" s="119"/>
      <c r="WLW104" s="119"/>
      <c r="WLX104" s="119"/>
      <c r="WLY104" s="119"/>
      <c r="WLZ104" s="119"/>
      <c r="WMA104" s="119"/>
      <c r="WMB104" s="119"/>
      <c r="WMC104" s="119"/>
      <c r="WMD104" s="119"/>
      <c r="WME104" s="119"/>
      <c r="WMF104" s="119"/>
      <c r="WMG104" s="119"/>
      <c r="WMH104" s="119"/>
      <c r="WMI104" s="119"/>
      <c r="WMJ104" s="119"/>
      <c r="WMK104" s="119"/>
      <c r="WML104" s="119"/>
      <c r="WMM104" s="119"/>
      <c r="WMN104" s="119"/>
      <c r="WMO104" s="119"/>
      <c r="WMP104" s="119"/>
      <c r="WMQ104" s="119"/>
      <c r="WMR104" s="119"/>
      <c r="WMS104" s="119"/>
      <c r="WMT104" s="119"/>
      <c r="WMU104" s="119"/>
      <c r="WMV104" s="119"/>
      <c r="WMW104" s="119"/>
      <c r="WMX104" s="119"/>
      <c r="WMY104" s="119"/>
      <c r="WMZ104" s="119"/>
      <c r="WNA104" s="119"/>
      <c r="WNB104" s="119"/>
      <c r="WNC104" s="119"/>
      <c r="WND104" s="119"/>
      <c r="WNE104" s="119"/>
      <c r="WNF104" s="119"/>
      <c r="WNG104" s="119"/>
      <c r="WNH104" s="119"/>
      <c r="WNI104" s="119"/>
      <c r="WNJ104" s="119"/>
      <c r="WNK104" s="119"/>
      <c r="WNL104" s="119"/>
      <c r="WNM104" s="119"/>
      <c r="WNN104" s="119"/>
      <c r="WNO104" s="119"/>
      <c r="WNP104" s="119"/>
      <c r="WNQ104" s="119"/>
      <c r="WNR104" s="119"/>
      <c r="WNS104" s="119"/>
      <c r="WNT104" s="119"/>
      <c r="WNU104" s="119"/>
      <c r="WNV104" s="119"/>
      <c r="WNW104" s="119"/>
      <c r="WNX104" s="119"/>
      <c r="WNY104" s="119"/>
      <c r="WNZ104" s="119"/>
      <c r="WOA104" s="119"/>
      <c r="WOB104" s="119"/>
      <c r="WOC104" s="119"/>
      <c r="WOD104" s="119"/>
      <c r="WOE104" s="119"/>
      <c r="WOF104" s="119"/>
      <c r="WOG104" s="119"/>
      <c r="WOH104" s="119"/>
      <c r="WOI104" s="119"/>
      <c r="WOJ104" s="119"/>
      <c r="WOK104" s="119"/>
      <c r="WOL104" s="119"/>
      <c r="WOM104" s="119"/>
      <c r="WON104" s="119"/>
      <c r="WOO104" s="119"/>
      <c r="WOP104" s="119"/>
      <c r="WOQ104" s="119"/>
      <c r="WOR104" s="119"/>
      <c r="WOS104" s="119"/>
      <c r="WOT104" s="119"/>
      <c r="WOU104" s="119"/>
      <c r="WOV104" s="119"/>
      <c r="WOW104" s="119"/>
      <c r="WOX104" s="119"/>
      <c r="WOY104" s="119"/>
      <c r="WOZ104" s="119"/>
      <c r="WPA104" s="119"/>
      <c r="WPB104" s="119"/>
      <c r="WPC104" s="119"/>
      <c r="WPD104" s="119"/>
      <c r="WPE104" s="119"/>
      <c r="WPF104" s="119"/>
      <c r="WPG104" s="119"/>
      <c r="WPH104" s="119"/>
      <c r="WPI104" s="119"/>
      <c r="WPJ104" s="119"/>
      <c r="WPK104" s="119"/>
      <c r="WPL104" s="119"/>
      <c r="WPM104" s="119"/>
      <c r="WPN104" s="119"/>
      <c r="WPO104" s="119"/>
      <c r="WPP104" s="119"/>
      <c r="WPQ104" s="119"/>
      <c r="WPR104" s="119"/>
      <c r="WPS104" s="119"/>
      <c r="WPT104" s="119"/>
      <c r="WPU104" s="119"/>
      <c r="WPV104" s="119"/>
      <c r="WPW104" s="119"/>
      <c r="WPX104" s="119"/>
      <c r="WPY104" s="119"/>
      <c r="WPZ104" s="119"/>
      <c r="WQA104" s="119"/>
      <c r="WQB104" s="119"/>
      <c r="WQC104" s="119"/>
      <c r="WQD104" s="119"/>
      <c r="WQE104" s="119"/>
      <c r="WQF104" s="119"/>
      <c r="WQG104" s="119"/>
      <c r="WQH104" s="119"/>
      <c r="WQI104" s="119"/>
      <c r="WQJ104" s="119"/>
      <c r="WQK104" s="119"/>
      <c r="WQL104" s="119"/>
      <c r="WQM104" s="119"/>
      <c r="WQN104" s="119"/>
      <c r="WQO104" s="119"/>
      <c r="WQP104" s="119"/>
      <c r="WQQ104" s="119"/>
      <c r="WQR104" s="119"/>
      <c r="WQS104" s="119"/>
      <c r="WQT104" s="119"/>
      <c r="WQU104" s="119"/>
      <c r="WQV104" s="119"/>
      <c r="WQW104" s="119"/>
      <c r="WQX104" s="119"/>
      <c r="WQY104" s="119"/>
      <c r="WQZ104" s="119"/>
      <c r="WRA104" s="119"/>
      <c r="WRB104" s="119"/>
      <c r="WRC104" s="119"/>
      <c r="WRD104" s="119"/>
      <c r="WRE104" s="119"/>
      <c r="WRF104" s="119"/>
      <c r="WRG104" s="119"/>
      <c r="WRH104" s="119"/>
      <c r="WRI104" s="119"/>
      <c r="WRJ104" s="119"/>
      <c r="WRK104" s="119"/>
      <c r="WRL104" s="119"/>
      <c r="WRM104" s="119"/>
      <c r="WRN104" s="119"/>
      <c r="WRO104" s="119"/>
      <c r="WRP104" s="119"/>
      <c r="WRQ104" s="119"/>
      <c r="WRR104" s="119"/>
      <c r="WRS104" s="119"/>
      <c r="WRT104" s="119"/>
      <c r="WRU104" s="119"/>
      <c r="WRV104" s="119"/>
      <c r="WRW104" s="119"/>
      <c r="WRX104" s="119"/>
      <c r="WRY104" s="119"/>
      <c r="WRZ104" s="119"/>
      <c r="WSA104" s="119"/>
      <c r="WSB104" s="119"/>
      <c r="WSC104" s="119"/>
      <c r="WSD104" s="119"/>
      <c r="WSE104" s="119"/>
      <c r="WSF104" s="119"/>
      <c r="WSG104" s="119"/>
      <c r="WSH104" s="119"/>
      <c r="WSI104" s="119"/>
      <c r="WSJ104" s="119"/>
      <c r="WSK104" s="119"/>
      <c r="WSL104" s="119"/>
      <c r="WSM104" s="119"/>
      <c r="WSN104" s="119"/>
      <c r="WSO104" s="119"/>
      <c r="WSP104" s="119"/>
      <c r="WSQ104" s="119"/>
      <c r="WSR104" s="119"/>
      <c r="WSS104" s="119"/>
      <c r="WST104" s="119"/>
      <c r="WSU104" s="119"/>
      <c r="WSV104" s="119"/>
      <c r="WSW104" s="119"/>
      <c r="WSX104" s="119"/>
      <c r="WSY104" s="119"/>
      <c r="WSZ104" s="119"/>
      <c r="WTA104" s="119"/>
      <c r="WTB104" s="119"/>
      <c r="WTC104" s="119"/>
      <c r="WTD104" s="119"/>
      <c r="WTE104" s="119"/>
      <c r="WTF104" s="119"/>
      <c r="WTG104" s="119"/>
      <c r="WTH104" s="119"/>
      <c r="WTI104" s="119"/>
      <c r="WTJ104" s="119"/>
      <c r="WTK104" s="119"/>
      <c r="WTL104" s="119"/>
      <c r="WTM104" s="119"/>
      <c r="WTN104" s="119"/>
      <c r="WTO104" s="119"/>
      <c r="WTP104" s="119"/>
      <c r="WTQ104" s="119"/>
      <c r="WTR104" s="119"/>
      <c r="WTS104" s="119"/>
      <c r="WTT104" s="119"/>
      <c r="WTU104" s="119"/>
      <c r="WTV104" s="119"/>
      <c r="WTW104" s="119"/>
      <c r="WTX104" s="119"/>
      <c r="WTY104" s="119"/>
      <c r="WTZ104" s="119"/>
      <c r="WUA104" s="119"/>
      <c r="WUB104" s="119"/>
      <c r="WUC104" s="119"/>
      <c r="WUD104" s="119"/>
      <c r="WUE104" s="119"/>
      <c r="WUF104" s="119"/>
      <c r="WUG104" s="119"/>
      <c r="WUH104" s="119"/>
      <c r="WUI104" s="119"/>
      <c r="WUJ104" s="119"/>
      <c r="WUK104" s="119"/>
      <c r="WUL104" s="119"/>
      <c r="WUM104" s="119"/>
      <c r="WUN104" s="119"/>
      <c r="WUO104" s="119"/>
      <c r="WUP104" s="119"/>
      <c r="WUQ104" s="119"/>
      <c r="WUR104" s="119"/>
      <c r="WUS104" s="119"/>
      <c r="WUT104" s="119"/>
      <c r="WUU104" s="119"/>
      <c r="WUV104" s="119"/>
      <c r="WUW104" s="119"/>
      <c r="WUX104" s="119"/>
      <c r="WUY104" s="119"/>
      <c r="WUZ104" s="119"/>
      <c r="WVA104" s="119"/>
      <c r="WVB104" s="119"/>
      <c r="WVC104" s="119"/>
      <c r="WVD104" s="119"/>
      <c r="WVE104" s="119"/>
      <c r="WVF104" s="119"/>
      <c r="WVG104" s="119"/>
      <c r="WVH104" s="119"/>
      <c r="WVI104" s="119"/>
      <c r="WVJ104" s="119"/>
      <c r="WVK104" s="119"/>
      <c r="WVL104" s="119"/>
      <c r="WVM104" s="119"/>
      <c r="WVN104" s="119"/>
      <c r="WVO104" s="119"/>
      <c r="WVP104" s="119"/>
      <c r="WVQ104" s="119"/>
      <c r="WVR104" s="119"/>
      <c r="WVS104" s="119"/>
      <c r="WVT104" s="119"/>
      <c r="WVU104" s="119"/>
      <c r="WVV104" s="119"/>
      <c r="WVW104" s="119"/>
      <c r="WVX104" s="119"/>
      <c r="WVY104" s="119"/>
      <c r="WVZ104" s="119"/>
      <c r="WWA104" s="119"/>
      <c r="WWB104" s="119"/>
      <c r="WWC104" s="119"/>
      <c r="WWD104" s="119"/>
      <c r="WWE104" s="119"/>
      <c r="WWF104" s="119"/>
      <c r="WWG104" s="119"/>
      <c r="WWH104" s="119"/>
      <c r="WWI104" s="119"/>
      <c r="WWJ104" s="119"/>
      <c r="WWK104" s="119"/>
      <c r="WWL104" s="119"/>
      <c r="WWM104" s="119"/>
      <c r="WWN104" s="119"/>
      <c r="WWO104" s="119"/>
      <c r="WWP104" s="119"/>
      <c r="WWQ104" s="119"/>
      <c r="WWR104" s="119"/>
      <c r="WWS104" s="119"/>
      <c r="WWT104" s="119"/>
      <c r="WWU104" s="119"/>
      <c r="WWV104" s="119"/>
      <c r="WWW104" s="119"/>
      <c r="WWX104" s="119"/>
      <c r="WWY104" s="119"/>
      <c r="WWZ104" s="119"/>
      <c r="WXA104" s="119"/>
      <c r="WXB104" s="119"/>
      <c r="WXC104" s="119"/>
      <c r="WXD104" s="119"/>
      <c r="WXE104" s="119"/>
      <c r="WXF104" s="119"/>
      <c r="WXG104" s="119"/>
      <c r="WXH104" s="119"/>
      <c r="WXI104" s="119"/>
      <c r="WXJ104" s="119"/>
      <c r="WXK104" s="119"/>
      <c r="WXL104" s="119"/>
      <c r="WXM104" s="119"/>
      <c r="WXN104" s="119"/>
      <c r="WXO104" s="119"/>
      <c r="WXP104" s="119"/>
      <c r="WXQ104" s="119"/>
      <c r="WXR104" s="119"/>
      <c r="WXS104" s="119"/>
      <c r="WXT104" s="119"/>
      <c r="WXU104" s="119"/>
      <c r="WXV104" s="119"/>
      <c r="WXW104" s="119"/>
      <c r="WXX104" s="119"/>
      <c r="WXY104" s="119"/>
      <c r="WXZ104" s="119"/>
      <c r="WYA104" s="119"/>
      <c r="WYB104" s="119"/>
      <c r="WYC104" s="119"/>
      <c r="WYD104" s="119"/>
      <c r="WYE104" s="119"/>
      <c r="WYF104" s="119"/>
      <c r="WYG104" s="119"/>
      <c r="WYH104" s="119"/>
      <c r="WYI104" s="119"/>
      <c r="WYJ104" s="119"/>
      <c r="WYK104" s="119"/>
      <c r="WYL104" s="119"/>
      <c r="WYM104" s="119"/>
      <c r="WYN104" s="119"/>
      <c r="WYO104" s="119"/>
      <c r="WYP104" s="119"/>
      <c r="WYQ104" s="119"/>
      <c r="WYR104" s="119"/>
      <c r="WYS104" s="119"/>
      <c r="WYT104" s="119"/>
      <c r="WYU104" s="119"/>
      <c r="WYV104" s="119"/>
      <c r="WYW104" s="119"/>
      <c r="WYX104" s="119"/>
      <c r="WYY104" s="119"/>
      <c r="WYZ104" s="119"/>
      <c r="WZA104" s="119"/>
      <c r="WZB104" s="119"/>
      <c r="WZC104" s="119"/>
      <c r="WZD104" s="119"/>
      <c r="WZE104" s="119"/>
      <c r="WZF104" s="119"/>
      <c r="WZG104" s="119"/>
      <c r="WZH104" s="119"/>
      <c r="WZI104" s="119"/>
      <c r="WZJ104" s="119"/>
      <c r="WZK104" s="119"/>
      <c r="WZL104" s="119"/>
      <c r="WZM104" s="119"/>
      <c r="WZN104" s="119"/>
      <c r="WZO104" s="119"/>
      <c r="WZP104" s="119"/>
      <c r="WZQ104" s="119"/>
      <c r="WZR104" s="119"/>
      <c r="WZS104" s="119"/>
      <c r="WZT104" s="119"/>
      <c r="WZU104" s="119"/>
      <c r="WZV104" s="119"/>
      <c r="WZW104" s="119"/>
      <c r="WZX104" s="119"/>
      <c r="WZY104" s="119"/>
      <c r="WZZ104" s="119"/>
      <c r="XAA104" s="119"/>
      <c r="XAB104" s="119"/>
      <c r="XAC104" s="119"/>
      <c r="XAD104" s="119"/>
      <c r="XAE104" s="119"/>
      <c r="XAF104" s="119"/>
      <c r="XAG104" s="119"/>
      <c r="XAH104" s="119"/>
      <c r="XAI104" s="119"/>
      <c r="XAJ104" s="119"/>
      <c r="XAK104" s="119"/>
      <c r="XAL104" s="119"/>
      <c r="XAM104" s="119"/>
      <c r="XAN104" s="119"/>
      <c r="XAO104" s="119"/>
      <c r="XAP104" s="119"/>
      <c r="XAQ104" s="119"/>
      <c r="XAR104" s="119"/>
      <c r="XAS104" s="119"/>
      <c r="XAT104" s="119"/>
      <c r="XAU104" s="119"/>
      <c r="XAV104" s="119"/>
      <c r="XAW104" s="119"/>
      <c r="XAX104" s="119"/>
      <c r="XAY104" s="119"/>
      <c r="XAZ104" s="119"/>
      <c r="XBA104" s="119"/>
      <c r="XBB104" s="119"/>
      <c r="XBC104" s="119"/>
      <c r="XBD104" s="119"/>
      <c r="XBE104" s="119"/>
      <c r="XBF104" s="119"/>
      <c r="XBG104" s="119"/>
      <c r="XBH104" s="119"/>
      <c r="XBI104" s="119"/>
      <c r="XBJ104" s="119"/>
      <c r="XBK104" s="119"/>
      <c r="XBL104" s="119"/>
      <c r="XBM104" s="119"/>
      <c r="XBN104" s="119"/>
      <c r="XBO104" s="119"/>
      <c r="XBP104" s="119"/>
      <c r="XBQ104" s="119"/>
      <c r="XBR104" s="119"/>
      <c r="XBS104" s="119"/>
      <c r="XBT104" s="119"/>
      <c r="XBU104" s="119"/>
      <c r="XBV104" s="119"/>
      <c r="XBW104" s="119"/>
      <c r="XBX104" s="119"/>
      <c r="XBY104" s="119"/>
      <c r="XBZ104" s="119"/>
      <c r="XCA104" s="119"/>
      <c r="XCB104" s="119"/>
      <c r="XCC104" s="119"/>
      <c r="XCD104" s="119"/>
      <c r="XCE104" s="119"/>
      <c r="XCF104" s="119"/>
      <c r="XCG104" s="119"/>
      <c r="XCH104" s="119"/>
      <c r="XCI104" s="119"/>
      <c r="XCJ104" s="119"/>
      <c r="XCK104" s="119"/>
      <c r="XCL104" s="119"/>
      <c r="XCM104" s="119"/>
      <c r="XCN104" s="119"/>
      <c r="XCO104" s="119"/>
      <c r="XCP104" s="119"/>
      <c r="XCQ104" s="119"/>
      <c r="XCR104" s="119"/>
      <c r="XCS104" s="119"/>
      <c r="XCT104" s="119"/>
      <c r="XCU104" s="119"/>
      <c r="XCV104" s="119"/>
      <c r="XCW104" s="119"/>
      <c r="XCX104" s="119"/>
      <c r="XCY104" s="119"/>
      <c r="XCZ104" s="119"/>
      <c r="XDA104" s="119"/>
      <c r="XDB104" s="119"/>
      <c r="XDC104" s="119"/>
      <c r="XDD104" s="119"/>
      <c r="XDE104" s="119"/>
      <c r="XDF104" s="119"/>
      <c r="XDG104" s="119"/>
      <c r="XDH104" s="119"/>
      <c r="XDI104" s="119"/>
      <c r="XDJ104" s="119"/>
      <c r="XDK104" s="119"/>
      <c r="XDL104" s="119"/>
      <c r="XDM104" s="119"/>
      <c r="XDN104" s="119"/>
      <c r="XDO104" s="119"/>
      <c r="XDP104" s="119"/>
      <c r="XDQ104" s="119"/>
      <c r="XDR104" s="119"/>
      <c r="XDS104" s="119"/>
      <c r="XDT104" s="119"/>
      <c r="XDU104" s="119"/>
      <c r="XDV104" s="119"/>
      <c r="XDW104" s="119"/>
      <c r="XDX104" s="119"/>
    </row>
    <row r="105" spans="1:16352" ht="25.7">
      <c r="A105" s="197" t="s">
        <v>99</v>
      </c>
      <c r="B105" s="198"/>
      <c r="C105" s="117"/>
      <c r="D105" s="117">
        <v>85</v>
      </c>
      <c r="E105" s="199"/>
      <c r="F105" s="200"/>
      <c r="G105" s="201" t="e">
        <f>_xll.DBRA(Server&amp;#REF!,$A105,$H$15)</f>
        <v>#VALUE!</v>
      </c>
      <c r="H105" s="202"/>
      <c r="I105" s="203" t="e">
        <f t="shared" ref="I105:P105" ca="1" si="26">I95+I98+I104</f>
        <v>#VALUE!</v>
      </c>
      <c r="J105" s="203" t="e">
        <f t="shared" ca="1" si="26"/>
        <v>#VALUE!</v>
      </c>
      <c r="K105" s="203" t="e">
        <f t="shared" ca="1" si="26"/>
        <v>#VALUE!</v>
      </c>
      <c r="L105" s="203" t="e">
        <f t="shared" ca="1" si="26"/>
        <v>#VALUE!</v>
      </c>
      <c r="M105" s="203" t="e">
        <f t="shared" ca="1" si="26"/>
        <v>#VALUE!</v>
      </c>
      <c r="N105" s="203" t="e">
        <f t="shared" ca="1" si="26"/>
        <v>#VALUE!</v>
      </c>
      <c r="O105" s="203" t="e">
        <f t="shared" ca="1" si="26"/>
        <v>#VALUE!</v>
      </c>
      <c r="P105" s="203" t="e">
        <f t="shared" ca="1" si="26"/>
        <v>#VALUE!</v>
      </c>
      <c r="Q105" s="157"/>
      <c r="T105" s="119"/>
    </row>
    <row r="106" spans="1:16352" ht="25.7">
      <c r="A106" s="148"/>
      <c r="B106" s="117"/>
      <c r="C106" s="117"/>
      <c r="D106" s="117">
        <v>86</v>
      </c>
      <c r="G106" s="204"/>
      <c r="H106" s="204"/>
      <c r="I106" s="205"/>
      <c r="J106" s="142"/>
      <c r="K106" s="142"/>
      <c r="L106" s="206"/>
      <c r="M106" s="142"/>
      <c r="N106" s="141"/>
      <c r="O106" s="141"/>
      <c r="P106" s="141"/>
      <c r="Q106" s="157"/>
      <c r="S106" s="91"/>
      <c r="U106" s="119"/>
    </row>
    <row r="107" spans="1:16352" s="141" customFormat="1" ht="25.7">
      <c r="A107" s="207"/>
      <c r="B107" s="135"/>
      <c r="C107" s="135"/>
      <c r="D107" s="135">
        <v>87</v>
      </c>
      <c r="E107" s="136"/>
      <c r="F107" s="137"/>
      <c r="G107" s="392" t="str">
        <f>IF($H$15="English","IV - OPERATIONAL INVESTMENTS","IV - INVESTISSEMENTS OPERATIONNELS")</f>
        <v>IV - OPERATIONAL INVESTMENTS</v>
      </c>
      <c r="H107" s="392"/>
      <c r="I107" s="138" t="str">
        <f ca="1">I$21</f>
        <v>RECALC_1_559_ RECALC_0_414_</v>
      </c>
      <c r="J107" s="138" t="str">
        <f t="shared" ref="J107:P107" ca="1" si="27">J$21</f>
        <v>RECALC_1_411_ LC_0</v>
      </c>
      <c r="K107" s="138" t="str">
        <f t="shared" ca="1" si="27"/>
        <v>RECALC_1_638_ RECALC_0_415_</v>
      </c>
      <c r="L107" s="138" t="str">
        <f t="shared" ca="1" si="27"/>
        <v>RECALC_2_718_ RECALC_1_416_</v>
      </c>
      <c r="M107" s="138" t="str">
        <f t="shared" ca="1" si="27"/>
        <v>RECALC_3_798_ RECALC_2_417_</v>
      </c>
      <c r="N107" s="138" t="str">
        <f t="shared" ca="1" si="27"/>
        <v>RECALC_4_878_ RECALC_3_418_</v>
      </c>
      <c r="O107" s="138" t="str">
        <f t="shared" ca="1" si="27"/>
        <v>RECALC_5_958_ RECALC_4_419_</v>
      </c>
      <c r="P107" s="138" t="str">
        <f t="shared" ca="1" si="27"/>
        <v>RECALC_6_1039_ RECALC_5_420_</v>
      </c>
      <c r="Q107" s="157"/>
      <c r="R107" s="119"/>
      <c r="S107" s="91"/>
      <c r="T107" s="208"/>
    </row>
    <row r="108" spans="1:16352" ht="26" thickBot="1">
      <c r="B108" s="117"/>
      <c r="C108" s="117"/>
      <c r="D108" s="117">
        <v>88</v>
      </c>
      <c r="G108" s="144"/>
      <c r="H108" s="145"/>
      <c r="I108" s="146"/>
      <c r="J108" s="146"/>
      <c r="K108" s="146"/>
      <c r="L108" s="146"/>
      <c r="M108" s="146"/>
      <c r="N108" s="146"/>
      <c r="O108" s="146"/>
      <c r="P108" s="146"/>
      <c r="Q108" s="157"/>
      <c r="S108" s="91"/>
      <c r="U108" s="119"/>
    </row>
    <row r="109" spans="1:16352" ht="25.7">
      <c r="A109" s="148" t="s">
        <v>287</v>
      </c>
      <c r="B109" s="161" t="s">
        <v>279</v>
      </c>
      <c r="C109" s="117"/>
      <c r="D109" s="117">
        <v>89</v>
      </c>
      <c r="G109" s="395" t="str">
        <f ca="1">_xll.DBRA(Server&amp;$A$21,$A109,$H$15)</f>
        <v>RECALC_0_64_</v>
      </c>
      <c r="H109" s="396"/>
      <c r="I109" s="149" t="e">
        <f ca="1">_xll.DBRW($H$8,$H$12,$H$14,$H$10,$H$13,$H$11,I$2,$H$9,$B109)+_xll.DBRW($H$8,$H$12,$H$14,$H$10,$H$13,$H$11,I$2,$H$9,$A109)</f>
        <v>#VALUE!</v>
      </c>
      <c r="J109" s="149" t="e">
        <f ca="1">_xll.DBRW($H$8,$H$12,$H$14,$H$10,$H$13,$H$11,J$2,$H$9,$B109)+_xll.DBRW($H$8,$H$12,$H$14,$H$10,$H$13,$H$11,J$2,$H$9,$A109)</f>
        <v>#VALUE!</v>
      </c>
      <c r="K109" s="149" t="e">
        <f ca="1">_xll.DBRW($H$8,$H$12,$H$14,$H$10,$H$13,$H$11,K$2,$H$9,$B109)+_xll.DBRW($H$8,$H$12,$H$14,$H$10,$H$13,$H$11,K$2,$H$9,$A109)</f>
        <v>#VALUE!</v>
      </c>
      <c r="L109" s="149" t="e">
        <f ca="1">_xll.DBRW($H$8,$H$12,$H$14,$H$10,$H$13,$H$11,L$2,$H$9,$B109)+_xll.DBRW($H$8,$H$12,$H$14,$H$10,$H$13,$H$11,L$2,$H$9,$A109)</f>
        <v>#VALUE!</v>
      </c>
      <c r="M109" s="149" t="e">
        <f ca="1">_xll.DBRW($H$8,$H$12,$H$14,$H$10,$H$13,$H$11,M$2,$H$9,$B109)+_xll.DBRW($H$8,$H$12,$H$14,$H$10,$H$13,$H$11,M$2,$H$9,$A109)</f>
        <v>#VALUE!</v>
      </c>
      <c r="N109" s="149" t="e">
        <f ca="1">_xll.DBRW($H$8,$H$12,$H$14,$H$10,$H$13,$H$11,N$2,$H$9,$B109)+_xll.DBRW($H$8,$H$12,$H$14,$H$10,$H$13,$H$11,N$2,$H$9,$A109)</f>
        <v>#VALUE!</v>
      </c>
      <c r="O109" s="149" t="e">
        <f ca="1">_xll.DBRW($H$8,$H$12,$H$14,$H$10,$H$13,$H$11,O$2,$H$9,$B109)+_xll.DBRW($H$8,$H$12,$H$14,$H$10,$H$13,$H$11,O$2,$H$9,$A109)</f>
        <v>#VALUE!</v>
      </c>
      <c r="P109" s="149" t="e">
        <f ca="1">_xll.DBRW($H$8,$H$12,$H$14,$H$10,$H$13,$H$11,P$2,$H$9,$B109)+_xll.DBRW($H$8,$H$12,$H$14,$H$10,$H$13,$H$11,P$2,$H$9,$A109)</f>
        <v>#VALUE!</v>
      </c>
      <c r="Q109" s="157"/>
      <c r="S109" s="91"/>
      <c r="U109" s="119"/>
    </row>
    <row r="110" spans="1:16352" ht="25.7">
      <c r="A110" s="148" t="s">
        <v>288</v>
      </c>
      <c r="B110" s="161"/>
      <c r="C110" s="117"/>
      <c r="D110" s="117">
        <v>90</v>
      </c>
      <c r="G110" s="395" t="str">
        <f ca="1">_xll.DBRA(Server&amp;$A$21,$A110,$H$15)</f>
        <v>RECALC_0_60_</v>
      </c>
      <c r="H110" s="396"/>
      <c r="I110" s="209" t="str">
        <f ca="1">_xll.DBRW($H$8,$H$12,$H$14,$H$10,$H$13,$H$11,I$2,$H$9,$A110)</f>
        <v>RECALC_1_538_</v>
      </c>
      <c r="J110" s="209" t="str">
        <f ca="1">_xll.DBRW($H$8,$H$12,$H$14,$H$10,$H$13,$H$11,J$2,$H$9,$A110)</f>
        <v>RECALC_1_379_</v>
      </c>
      <c r="K110" s="209" t="str">
        <f ca="1">_xll.DBRW($H$8,$H$12,$H$14,$H$10,$H$13,$H$11,K$2,$H$9,$A110)</f>
        <v>RECALC_1_600_</v>
      </c>
      <c r="L110" s="209" t="str">
        <f ca="1">_xll.DBRW($H$8,$H$12,$H$14,$H$10,$H$13,$H$11,L$2,$H$9,$A110)</f>
        <v>RECALC_2_666_</v>
      </c>
      <c r="M110" s="209" t="str">
        <f ca="1">_xll.DBRW($H$8,$H$12,$H$14,$H$10,$H$13,$H$11,M$2,$H$9,$A110)</f>
        <v>RECALC_3_729_</v>
      </c>
      <c r="N110" s="209" t="str">
        <f ca="1">_xll.DBRW($H$8,$H$12,$H$14,$H$10,$H$13,$H$11,N$2,$H$9,$A110)</f>
        <v>RECALC_4_855_</v>
      </c>
      <c r="O110" s="209" t="str">
        <f ca="1">_xll.DBRW($H$8,$H$12,$H$14,$H$10,$H$13,$H$11,O$2,$H$9,$A110)</f>
        <v>RECALC_5_919_</v>
      </c>
      <c r="P110" s="209" t="str">
        <f ca="1">_xll.DBRW($H$8,$H$12,$H$14,$H$10,$H$13,$H$11,P$2,$H$9,$A110)</f>
        <v>RECALC_6_1035_</v>
      </c>
      <c r="Q110" s="157"/>
      <c r="S110" s="91"/>
      <c r="U110" s="119"/>
    </row>
    <row r="111" spans="1:16352" ht="26" thickBot="1">
      <c r="A111" s="148" t="s">
        <v>289</v>
      </c>
      <c r="B111" s="161"/>
      <c r="C111" s="117"/>
      <c r="D111" s="117">
        <v>91</v>
      </c>
      <c r="G111" s="395" t="str">
        <f ca="1">_xll.DBRA(Server&amp;$A$21,$A111,$H$15)</f>
        <v>RECALC_0_54_</v>
      </c>
      <c r="H111" s="396"/>
      <c r="I111" s="209" t="str">
        <f ca="1">_xll.DBRW($H$8,$H$12,$H$14,$H$10,$H$13,$H$11,I$2,$H$9,$A111)</f>
        <v>RECALC_1_544_</v>
      </c>
      <c r="J111" s="209" t="str">
        <f ca="1">_xll.DBRW($H$8,$H$12,$H$14,$H$10,$H$13,$H$11,J$2,$H$9,$A111)</f>
        <v>RECALC_1_384_</v>
      </c>
      <c r="K111" s="209" t="str">
        <f ca="1">_xll.DBRW($H$8,$H$12,$H$14,$H$10,$H$13,$H$11,K$2,$H$9,$A111)</f>
        <v>RECALC_1_631_</v>
      </c>
      <c r="L111" s="209" t="str">
        <f ca="1">_xll.DBRW($H$8,$H$12,$H$14,$H$10,$H$13,$H$11,L$2,$H$9,$A111)</f>
        <v>RECALC_2_713_</v>
      </c>
      <c r="M111" s="209" t="str">
        <f ca="1">_xll.DBRW($H$8,$H$12,$H$14,$H$10,$H$13,$H$11,M$2,$H$9,$A111)</f>
        <v>RECALC_3_737_</v>
      </c>
      <c r="N111" s="209" t="str">
        <f ca="1">_xll.DBRW($H$8,$H$12,$H$14,$H$10,$H$13,$H$11,N$2,$H$9,$A111)</f>
        <v>RECALC_4_861_</v>
      </c>
      <c r="O111" s="209" t="str">
        <f ca="1">_xll.DBRW($H$8,$H$12,$H$14,$H$10,$H$13,$H$11,O$2,$H$9,$A111)</f>
        <v>RECALC_5_925_</v>
      </c>
      <c r="P111" s="209" t="str">
        <f ca="1">_xll.DBRW($H$8,$H$12,$H$14,$H$10,$H$13,$H$11,P$2,$H$9,$A111)</f>
        <v>RECALC_6_995_</v>
      </c>
      <c r="Q111" s="157"/>
      <c r="S111" s="91"/>
      <c r="U111" s="119"/>
    </row>
    <row r="112" spans="1:16352" ht="26" thickBot="1">
      <c r="A112" s="148"/>
      <c r="B112" s="161"/>
      <c r="C112" s="117"/>
      <c r="D112" s="117">
        <v>92</v>
      </c>
      <c r="G112" s="394" t="str">
        <f>IF($H$15="English","Total Gross Investments (all financing modes)","Total des Investissements bruts (tout mode de financement)")</f>
        <v>Total Gross Investments (all financing modes)</v>
      </c>
      <c r="H112" s="394"/>
      <c r="I112" s="175" t="e">
        <f t="shared" ref="I112:P112" ca="1" si="28">SUM(I109:I111)</f>
        <v>#VALUE!</v>
      </c>
      <c r="J112" s="175" t="e">
        <f t="shared" ca="1" si="28"/>
        <v>#VALUE!</v>
      </c>
      <c r="K112" s="175" t="e">
        <f t="shared" ca="1" si="28"/>
        <v>#VALUE!</v>
      </c>
      <c r="L112" s="175" t="e">
        <f t="shared" ca="1" si="28"/>
        <v>#VALUE!</v>
      </c>
      <c r="M112" s="175" t="e">
        <f t="shared" ca="1" si="28"/>
        <v>#VALUE!</v>
      </c>
      <c r="N112" s="175" t="e">
        <f t="shared" ca="1" si="28"/>
        <v>#VALUE!</v>
      </c>
      <c r="O112" s="175" t="e">
        <f t="shared" ca="1" si="28"/>
        <v>#VALUE!</v>
      </c>
      <c r="P112" s="175" t="e">
        <f t="shared" ca="1" si="28"/>
        <v>#VALUE!</v>
      </c>
      <c r="Q112" s="157"/>
      <c r="S112" s="91"/>
      <c r="U112" s="119"/>
    </row>
    <row r="113" spans="1:21" ht="25.7">
      <c r="A113" s="148"/>
      <c r="B113" s="161"/>
      <c r="C113" s="117"/>
      <c r="D113" s="117">
        <v>93</v>
      </c>
      <c r="G113" s="210"/>
      <c r="H113" s="211"/>
      <c r="I113" s="209"/>
      <c r="J113" s="209"/>
      <c r="K113" s="209"/>
      <c r="L113" s="209"/>
      <c r="M113" s="209"/>
      <c r="N113" s="209"/>
      <c r="O113" s="209"/>
      <c r="P113" s="209"/>
      <c r="Q113" s="157"/>
      <c r="S113" s="91"/>
      <c r="U113" s="119"/>
    </row>
    <row r="114" spans="1:21" s="141" customFormat="1" ht="25.7">
      <c r="A114" s="207"/>
      <c r="B114" s="212"/>
      <c r="C114" s="135"/>
      <c r="D114" s="135">
        <v>94</v>
      </c>
      <c r="E114" s="136"/>
      <c r="F114" s="137"/>
      <c r="G114" s="392" t="s">
        <v>290</v>
      </c>
      <c r="H114" s="392"/>
      <c r="I114" s="138" t="str">
        <f ca="1">I$21</f>
        <v>RECALC_1_559_ RECALC_0_414_</v>
      </c>
      <c r="J114" s="138" t="str">
        <f t="shared" ref="J114:P114" ca="1" si="29">J$21</f>
        <v>RECALC_1_411_ LC_0</v>
      </c>
      <c r="K114" s="138" t="str">
        <f t="shared" ca="1" si="29"/>
        <v>RECALC_1_638_ RECALC_0_415_</v>
      </c>
      <c r="L114" s="138" t="str">
        <f t="shared" ca="1" si="29"/>
        <v>RECALC_2_718_ RECALC_1_416_</v>
      </c>
      <c r="M114" s="138" t="str">
        <f t="shared" ca="1" si="29"/>
        <v>RECALC_3_798_ RECALC_2_417_</v>
      </c>
      <c r="N114" s="138" t="str">
        <f t="shared" ca="1" si="29"/>
        <v>RECALC_4_878_ RECALC_3_418_</v>
      </c>
      <c r="O114" s="138" t="str">
        <f t="shared" ca="1" si="29"/>
        <v>RECALC_5_958_ RECALC_4_419_</v>
      </c>
      <c r="P114" s="138" t="str">
        <f t="shared" ca="1" si="29"/>
        <v>RECALC_6_1039_ RECALC_5_420_</v>
      </c>
      <c r="Q114" s="157"/>
      <c r="R114" s="119"/>
      <c r="S114" s="91"/>
      <c r="T114" s="208"/>
    </row>
    <row r="115" spans="1:21" ht="26" thickBot="1">
      <c r="A115" s="148"/>
      <c r="B115" s="161"/>
      <c r="C115" s="117"/>
      <c r="D115" s="117">
        <v>95</v>
      </c>
      <c r="G115" s="144"/>
      <c r="H115" s="145"/>
      <c r="I115" s="146"/>
      <c r="J115" s="146"/>
      <c r="K115" s="146"/>
      <c r="L115" s="146"/>
      <c r="M115" s="146"/>
      <c r="N115" s="146"/>
      <c r="O115" s="146"/>
      <c r="P115" s="146"/>
      <c r="Q115" s="157"/>
      <c r="S115" s="91"/>
      <c r="U115" s="119"/>
    </row>
    <row r="116" spans="1:21" s="170" customFormat="1" ht="25.7">
      <c r="A116" s="148"/>
      <c r="B116" s="161"/>
      <c r="C116" s="117"/>
      <c r="D116" s="117">
        <v>96</v>
      </c>
      <c r="E116" s="165"/>
      <c r="F116" s="166"/>
      <c r="G116" s="213" t="str">
        <f>IF($H$15="English","Amortization /Revenue","Amortissements / Chiffre d'affaires")</f>
        <v>Amortization /Revenue</v>
      </c>
      <c r="H116" s="213"/>
      <c r="I116" s="214" t="str">
        <f t="shared" ref="I116:P116" ca="1" si="30">IFERROR(I50/I23,"")</f>
        <v/>
      </c>
      <c r="J116" s="214" t="str">
        <f t="shared" ca="1" si="30"/>
        <v/>
      </c>
      <c r="K116" s="214" t="str">
        <f t="shared" ca="1" si="30"/>
        <v/>
      </c>
      <c r="L116" s="214" t="str">
        <f t="shared" ca="1" si="30"/>
        <v/>
      </c>
      <c r="M116" s="214" t="str">
        <f t="shared" ca="1" si="30"/>
        <v/>
      </c>
      <c r="N116" s="214" t="str">
        <f t="shared" ca="1" si="30"/>
        <v/>
      </c>
      <c r="O116" s="214" t="str">
        <f t="shared" ca="1" si="30"/>
        <v/>
      </c>
      <c r="P116" s="214" t="str">
        <f t="shared" ca="1" si="30"/>
        <v/>
      </c>
      <c r="Q116" s="157"/>
    </row>
    <row r="117" spans="1:21" s="170" customFormat="1" ht="25.7">
      <c r="A117" s="148"/>
      <c r="B117" s="161"/>
      <c r="C117" s="117"/>
      <c r="D117" s="117">
        <v>97</v>
      </c>
      <c r="E117" s="215"/>
      <c r="F117" s="166"/>
      <c r="G117" s="216" t="str">
        <f>IF($H$15="English","ROCE after theoritical MF &amp; Tax excl. IFRIC12","ROCE après MF et Impot théoriques et avant IFRIC12")</f>
        <v>ROCE after theoritical MF &amp; Tax excl. IFRIC12</v>
      </c>
      <c r="H117" s="217"/>
      <c r="I117" s="218" t="s">
        <v>291</v>
      </c>
      <c r="J117" s="214" t="str">
        <f ca="1">IFERROR(J131,"-")</f>
        <v>-</v>
      </c>
      <c r="K117" s="214" t="str">
        <f t="shared" ref="K117:P117" ca="1" si="31">IFERROR(K131,"-")</f>
        <v>-</v>
      </c>
      <c r="L117" s="214" t="str">
        <f t="shared" ca="1" si="31"/>
        <v>-</v>
      </c>
      <c r="M117" s="214" t="str">
        <f t="shared" ca="1" si="31"/>
        <v>-</v>
      </c>
      <c r="N117" s="214" t="str">
        <f t="shared" ca="1" si="31"/>
        <v>-</v>
      </c>
      <c r="O117" s="214" t="str">
        <f t="shared" ca="1" si="31"/>
        <v>-</v>
      </c>
      <c r="P117" s="214" t="str">
        <f t="shared" ca="1" si="31"/>
        <v>-</v>
      </c>
      <c r="Q117" s="139"/>
    </row>
    <row r="118" spans="1:21" s="170" customFormat="1" ht="25.7">
      <c r="A118" s="148"/>
      <c r="B118" s="161"/>
      <c r="C118" s="117"/>
      <c r="D118" s="117">
        <v>98</v>
      </c>
      <c r="E118" s="215"/>
      <c r="F118" s="166"/>
      <c r="G118" s="216" t="str">
        <f>IF($H$15="English","Implicit interest rate","Taux d'intérêt implicite")</f>
        <v>Implicit interest rate</v>
      </c>
      <c r="H118" s="217"/>
      <c r="I118" s="218" t="s">
        <v>291</v>
      </c>
      <c r="J118" s="214" t="str">
        <f t="shared" ref="J118:K118" ca="1" si="32">IFERROR(J37/AVERAGE(I96:J96),"-")</f>
        <v>-</v>
      </c>
      <c r="K118" s="214" t="str">
        <f t="shared" ca="1" si="32"/>
        <v>-</v>
      </c>
      <c r="L118" s="214" t="str">
        <f ca="1">IFERROR(L37/AVERAGE(K96:L96),"-")</f>
        <v>-</v>
      </c>
      <c r="M118" s="214" t="str">
        <f t="shared" ref="M118:P118" ca="1" si="33">IFERROR(M37/AVERAGE(L96:M96),"-")</f>
        <v>-</v>
      </c>
      <c r="N118" s="214" t="str">
        <f t="shared" ca="1" si="33"/>
        <v>-</v>
      </c>
      <c r="O118" s="214" t="str">
        <f t="shared" ca="1" si="33"/>
        <v>-</v>
      </c>
      <c r="P118" s="214" t="str">
        <f t="shared" ca="1" si="33"/>
        <v>-</v>
      </c>
      <c r="Q118" s="139"/>
      <c r="U118" s="171"/>
    </row>
    <row r="119" spans="1:21" s="170" customFormat="1" ht="25.7">
      <c r="A119" s="148"/>
      <c r="B119" s="161"/>
      <c r="C119" s="117"/>
      <c r="D119" s="117">
        <v>98</v>
      </c>
      <c r="E119" s="215"/>
      <c r="F119" s="166"/>
      <c r="G119" s="216" t="str">
        <f>IF($H$15="English","Normative tax rate","Taux effectif d'impôt")</f>
        <v>Normative tax rate</v>
      </c>
      <c r="H119" s="217"/>
      <c r="I119" s="214" t="str">
        <f ca="1">IFERROR(I40/I39,"")</f>
        <v/>
      </c>
      <c r="J119" s="214" t="str">
        <f t="shared" ref="J119:P119" ca="1" si="34">IFERROR(J40/J39,"")</f>
        <v/>
      </c>
      <c r="K119" s="214" t="str">
        <f t="shared" ca="1" si="34"/>
        <v/>
      </c>
      <c r="L119" s="214" t="str">
        <f t="shared" ca="1" si="34"/>
        <v/>
      </c>
      <c r="M119" s="214" t="str">
        <f t="shared" ca="1" si="34"/>
        <v/>
      </c>
      <c r="N119" s="214" t="str">
        <f t="shared" ca="1" si="34"/>
        <v/>
      </c>
      <c r="O119" s="214" t="str">
        <f t="shared" ca="1" si="34"/>
        <v/>
      </c>
      <c r="P119" s="214" t="str">
        <f t="shared" ca="1" si="34"/>
        <v/>
      </c>
      <c r="Q119" s="139"/>
      <c r="U119" s="171"/>
    </row>
    <row r="120" spans="1:21" ht="23.35" hidden="1" outlineLevel="1">
      <c r="T120" s="119"/>
    </row>
    <row r="121" spans="1:21" ht="23.35" hidden="1" outlineLevel="1">
      <c r="Q121" s="90"/>
      <c r="T121" s="119"/>
    </row>
    <row r="122" spans="1:21" ht="23.35" hidden="1" outlineLevel="1">
      <c r="G122" s="393" t="s">
        <v>292</v>
      </c>
      <c r="H122" s="393"/>
      <c r="T122" s="119"/>
    </row>
    <row r="123" spans="1:21" ht="23.35" hidden="1" outlineLevel="1">
      <c r="G123" s="219" t="str">
        <f ca="1">IF(_xll.DBRW(xServer&amp;":}ElementAttributes_Legal_Organization",ctx_legal_Context,"Country_Entity")="","Corporate",_xll.DBRW(xServer&amp;":}ElementAttributes_Legal_Organization",ctx_legal_Context,"Country_Entity"))</f>
        <v>RECALC_1_95_</v>
      </c>
      <c r="H123" s="219" t="str">
        <f ca="1">IF(MID(H9,5,4)&gt;"2019",H9,"LTP_2021_VC")</f>
        <v>RECALC_0_15_</v>
      </c>
      <c r="T123" s="119"/>
    </row>
    <row r="124" spans="1:21" ht="23.35" hidden="1" outlineLevel="1">
      <c r="G124" s="220" t="s">
        <v>293</v>
      </c>
      <c r="H124" s="221" t="str">
        <f ca="1">_xll.DBR("tango_core_model:ST_LTP_TAXES_INTERESTS_RATES",$H$123,$P$2,$G$123,"Theoretical_tax_rate")</f>
        <v>RECALC_6_1038_</v>
      </c>
      <c r="I124" s="222"/>
      <c r="J124" s="223"/>
      <c r="K124" s="223"/>
      <c r="L124" s="223"/>
      <c r="M124" s="223"/>
      <c r="N124" s="223"/>
      <c r="O124" s="223"/>
      <c r="T124" s="119"/>
    </row>
    <row r="125" spans="1:21" ht="23.35" hidden="1" outlineLevel="1">
      <c r="G125" s="220" t="s">
        <v>294</v>
      </c>
      <c r="H125" s="221">
        <v>8.9999999999999993E-3</v>
      </c>
      <c r="I125" s="222"/>
      <c r="J125" s="223"/>
      <c r="K125" s="223"/>
      <c r="L125" s="223"/>
      <c r="M125" s="223"/>
      <c r="N125" s="223"/>
      <c r="O125" s="223"/>
      <c r="T125" s="119"/>
    </row>
    <row r="126" spans="1:21" ht="23.35" hidden="1" outlineLevel="1">
      <c r="G126" s="118" t="s">
        <v>295</v>
      </c>
      <c r="H126" s="222"/>
      <c r="I126" s="224" t="e">
        <f ca="1">(I32-I24)</f>
        <v>#VALUE!</v>
      </c>
      <c r="J126" s="224" t="e">
        <f t="shared" ref="J126:P126" ca="1" si="35">(J32-J24)</f>
        <v>#VALUE!</v>
      </c>
      <c r="K126" s="224" t="e">
        <f t="shared" ca="1" si="35"/>
        <v>#VALUE!</v>
      </c>
      <c r="L126" s="224" t="e">
        <f t="shared" ca="1" si="35"/>
        <v>#VALUE!</v>
      </c>
      <c r="M126" s="224" t="e">
        <f t="shared" ca="1" si="35"/>
        <v>#VALUE!</v>
      </c>
      <c r="N126" s="224" t="e">
        <f t="shared" ca="1" si="35"/>
        <v>#VALUE!</v>
      </c>
      <c r="O126" s="224" t="e">
        <f t="shared" ca="1" si="35"/>
        <v>#VALUE!</v>
      </c>
      <c r="P126" s="224" t="e">
        <f t="shared" ca="1" si="35"/>
        <v>#VALUE!</v>
      </c>
      <c r="T126" s="119"/>
    </row>
    <row r="127" spans="1:21" ht="23.35" hidden="1" outlineLevel="1">
      <c r="G127" s="118" t="s">
        <v>296</v>
      </c>
      <c r="H127" s="222"/>
      <c r="I127" s="224" t="e">
        <f ca="1">IF($G$123="Corporate",0,-$H$125*I23)</f>
        <v>#VALUE!</v>
      </c>
      <c r="J127" s="224" t="e">
        <f t="shared" ref="J127:P127" ca="1" si="36">IF($G$123="Corporate",0,-$H$125*J23)</f>
        <v>#VALUE!</v>
      </c>
      <c r="K127" s="224" t="e">
        <f t="shared" ca="1" si="36"/>
        <v>#VALUE!</v>
      </c>
      <c r="L127" s="224" t="e">
        <f t="shared" ca="1" si="36"/>
        <v>#VALUE!</v>
      </c>
      <c r="M127" s="224" t="e">
        <f t="shared" ca="1" si="36"/>
        <v>#VALUE!</v>
      </c>
      <c r="N127" s="224" t="e">
        <f t="shared" ca="1" si="36"/>
        <v>#VALUE!</v>
      </c>
      <c r="O127" s="224" t="e">
        <f t="shared" ca="1" si="36"/>
        <v>#VALUE!</v>
      </c>
      <c r="P127" s="224" t="e">
        <f t="shared" ca="1" si="36"/>
        <v>#VALUE!</v>
      </c>
      <c r="T127" s="119"/>
    </row>
    <row r="128" spans="1:21" ht="23.35" hidden="1" outlineLevel="1">
      <c r="G128" s="118" t="s">
        <v>297</v>
      </c>
      <c r="H128" s="225"/>
      <c r="I128" s="224" t="e">
        <f ca="1">SUM(I126:I127)</f>
        <v>#VALUE!</v>
      </c>
      <c r="J128" s="224" t="e">
        <f t="shared" ref="J128:P128" ca="1" si="37">SUM(J126:J127)</f>
        <v>#VALUE!</v>
      </c>
      <c r="K128" s="224" t="e">
        <f t="shared" ca="1" si="37"/>
        <v>#VALUE!</v>
      </c>
      <c r="L128" s="224" t="e">
        <f t="shared" ca="1" si="37"/>
        <v>#VALUE!</v>
      </c>
      <c r="M128" s="224" t="e">
        <f t="shared" ca="1" si="37"/>
        <v>#VALUE!</v>
      </c>
      <c r="N128" s="224" t="e">
        <f t="shared" ca="1" si="37"/>
        <v>#VALUE!</v>
      </c>
      <c r="O128" s="224" t="e">
        <f t="shared" ca="1" si="37"/>
        <v>#VALUE!</v>
      </c>
      <c r="P128" s="224" t="e">
        <f t="shared" ca="1" si="37"/>
        <v>#VALUE!</v>
      </c>
      <c r="T128" s="119"/>
    </row>
    <row r="129" spans="7:20" ht="23.35" hidden="1" outlineLevel="1">
      <c r="G129" s="118" t="s">
        <v>293</v>
      </c>
      <c r="H129" s="225"/>
      <c r="I129" s="224" t="e">
        <f ca="1">I128*-$H$124</f>
        <v>#VALUE!</v>
      </c>
      <c r="J129" s="224" t="e">
        <f t="shared" ref="J129:P129" ca="1" si="38">J128*-$H$124</f>
        <v>#VALUE!</v>
      </c>
      <c r="K129" s="224" t="e">
        <f t="shared" ca="1" si="38"/>
        <v>#VALUE!</v>
      </c>
      <c r="L129" s="224" t="e">
        <f t="shared" ca="1" si="38"/>
        <v>#VALUE!</v>
      </c>
      <c r="M129" s="224" t="e">
        <f t="shared" ca="1" si="38"/>
        <v>#VALUE!</v>
      </c>
      <c r="N129" s="224" t="e">
        <f t="shared" ca="1" si="38"/>
        <v>#VALUE!</v>
      </c>
      <c r="O129" s="224" t="e">
        <f t="shared" ca="1" si="38"/>
        <v>#VALUE!</v>
      </c>
      <c r="P129" s="224" t="e">
        <f t="shared" ca="1" si="38"/>
        <v>#VALUE!</v>
      </c>
      <c r="T129" s="119"/>
    </row>
    <row r="130" spans="7:20" ht="23.35" hidden="1" outlineLevel="1">
      <c r="G130" s="226" t="s">
        <v>298</v>
      </c>
      <c r="H130" s="227"/>
      <c r="I130" s="228" t="e">
        <f ca="1">SUM(I128:I129)</f>
        <v>#VALUE!</v>
      </c>
      <c r="J130" s="228" t="e">
        <f t="shared" ref="J130:P130" ca="1" si="39">SUM(J128:J129)</f>
        <v>#VALUE!</v>
      </c>
      <c r="K130" s="228" t="e">
        <f t="shared" ca="1" si="39"/>
        <v>#VALUE!</v>
      </c>
      <c r="L130" s="228" t="e">
        <f t="shared" ca="1" si="39"/>
        <v>#VALUE!</v>
      </c>
      <c r="M130" s="228" t="e">
        <f t="shared" ca="1" si="39"/>
        <v>#VALUE!</v>
      </c>
      <c r="N130" s="228" t="e">
        <f t="shared" ca="1" si="39"/>
        <v>#VALUE!</v>
      </c>
      <c r="O130" s="228" t="e">
        <f t="shared" ca="1" si="39"/>
        <v>#VALUE!</v>
      </c>
      <c r="P130" s="228" t="e">
        <f t="shared" ca="1" si="39"/>
        <v>#VALUE!</v>
      </c>
      <c r="T130" s="119"/>
    </row>
    <row r="131" spans="7:20" ht="23.35" hidden="1" outlineLevel="1">
      <c r="G131" s="170" t="s">
        <v>299</v>
      </c>
      <c r="H131" s="170"/>
      <c r="I131" s="229"/>
      <c r="J131" s="229" t="e">
        <f ca="1">J130/AVERAGE(I93:J93)</f>
        <v>#VALUE!</v>
      </c>
      <c r="K131" s="229" t="e">
        <f t="shared" ref="K131:P131" ca="1" si="40">K130/AVERAGE(J93:K93)</f>
        <v>#VALUE!</v>
      </c>
      <c r="L131" s="229" t="e">
        <f t="shared" ca="1" si="40"/>
        <v>#VALUE!</v>
      </c>
      <c r="M131" s="229" t="e">
        <f t="shared" ca="1" si="40"/>
        <v>#VALUE!</v>
      </c>
      <c r="N131" s="229" t="e">
        <f t="shared" ca="1" si="40"/>
        <v>#VALUE!</v>
      </c>
      <c r="O131" s="229" t="e">
        <f t="shared" ca="1" si="40"/>
        <v>#VALUE!</v>
      </c>
      <c r="P131" s="229" t="e">
        <f t="shared" ca="1" si="40"/>
        <v>#VALUE!</v>
      </c>
    </row>
    <row r="132" spans="7:20" ht="23.35" hidden="1" outlineLevel="1">
      <c r="I132" s="230"/>
      <c r="J132" s="230"/>
      <c r="K132" s="230"/>
      <c r="L132" s="230"/>
      <c r="M132" s="230"/>
      <c r="N132" s="230"/>
      <c r="O132" s="230"/>
      <c r="P132" s="230"/>
    </row>
    <row r="133" spans="7:20" ht="23.35" collapsed="1">
      <c r="J133" s="231"/>
      <c r="K133" s="231"/>
      <c r="L133" s="231"/>
      <c r="M133" s="231"/>
      <c r="N133" s="231"/>
      <c r="O133" s="231"/>
      <c r="P133" s="231"/>
    </row>
    <row r="134" spans="7:20" ht="23.35"/>
    <row r="135" spans="7:20" ht="23.35"/>
    <row r="136" spans="7:20" ht="23.35"/>
    <row r="137" spans="7:20" ht="23.35"/>
    <row r="138" spans="7:20" ht="23.35"/>
    <row r="139" spans="7:20" ht="23.35"/>
    <row r="140" spans="7:20" ht="23.35"/>
    <row r="141" spans="7:20" ht="23.35"/>
    <row r="142" spans="7:20" ht="23.35"/>
    <row r="143" spans="7:20" ht="23.35"/>
  </sheetData>
  <sheetProtection formatColumns="0" formatRows="0"/>
  <protectedRanges>
    <protectedRange sqref="Q23:Q27" name="Plage1_1_1"/>
  </protectedRanges>
  <mergeCells count="86">
    <mergeCell ref="G24:H24"/>
    <mergeCell ref="H17:S17"/>
    <mergeCell ref="H18:S18"/>
    <mergeCell ref="H19:S19"/>
    <mergeCell ref="G21:H21"/>
    <mergeCell ref="G23:H23"/>
    <mergeCell ref="G38:H38"/>
    <mergeCell ref="G25:H25"/>
    <mergeCell ref="G26:H26"/>
    <mergeCell ref="G27:H27"/>
    <mergeCell ref="G28:H28"/>
    <mergeCell ref="G29:H29"/>
    <mergeCell ref="G30:H30"/>
    <mergeCell ref="G31:H31"/>
    <mergeCell ref="G32:H32"/>
    <mergeCell ref="G34:H34"/>
    <mergeCell ref="G35:H35"/>
    <mergeCell ref="G37:H37"/>
    <mergeCell ref="G53:H53"/>
    <mergeCell ref="G39:H39"/>
    <mergeCell ref="G40:H40"/>
    <mergeCell ref="G41:H41"/>
    <mergeCell ref="G42:H42"/>
    <mergeCell ref="G43:H43"/>
    <mergeCell ref="G44:H44"/>
    <mergeCell ref="G47:H47"/>
    <mergeCell ref="G49:H49"/>
    <mergeCell ref="G50:H50"/>
    <mergeCell ref="G51:H51"/>
    <mergeCell ref="G52:H52"/>
    <mergeCell ref="G65:H65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77:H77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91:H91"/>
    <mergeCell ref="G78:H78"/>
    <mergeCell ref="G79:H79"/>
    <mergeCell ref="G80:H80"/>
    <mergeCell ref="G81:H81"/>
    <mergeCell ref="G82:H82"/>
    <mergeCell ref="G83:H83"/>
    <mergeCell ref="G84:H84"/>
    <mergeCell ref="G86:H86"/>
    <mergeCell ref="G88:H88"/>
    <mergeCell ref="G89:H89"/>
    <mergeCell ref="G90:H90"/>
    <mergeCell ref="G103:H103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14:H114"/>
    <mergeCell ref="G122:H122"/>
    <mergeCell ref="G104:H104"/>
    <mergeCell ref="G107:H107"/>
    <mergeCell ref="G109:H109"/>
    <mergeCell ref="G110:H110"/>
    <mergeCell ref="G111:H111"/>
    <mergeCell ref="G112:H112"/>
  </mergeCells>
  <conditionalFormatting sqref="I105:P105">
    <cfRule type="expression" dxfId="4" priority="1" stopIfTrue="1">
      <formula>ABS(I105)&gt;0.1</formula>
    </cfRule>
  </conditionalFormatting>
  <dataValidations count="2">
    <dataValidation type="list" allowBlank="1" showInputMessage="1" showErrorMessage="1" sqref="H8" xr:uid="{00000000-0002-0000-0100-000000000000}">
      <formula1>"tango_core_model:Report_LTP,tango_core_model:RP_LTP"</formula1>
    </dataValidation>
    <dataValidation type="list" allowBlank="1" showInputMessage="1" showErrorMessage="1" sqref="H15" xr:uid="{00000000-0002-0000-0100-000001000000}">
      <formula1>Language</formula1>
    </dataValidation>
  </dataValidations>
  <hyperlinks>
    <hyperlink ref="F16" location="'Operating Lease'!A1" display="'Operating Lease'!A1" xr:uid="{00000000-0004-0000-0100-000000000000}"/>
    <hyperlink ref="E16" location="'Operating Lease'!A1" display="'Operating Lease'!A1" xr:uid="{00000000-0004-0000-0100-000001000000}"/>
    <hyperlink ref="F15" location="Capex!A1" display="Capex" xr:uid="{00000000-0004-0000-0100-000002000000}"/>
    <hyperlink ref="E17" location="'Operating Lease'!A1" display="'Operating Lease'!A1" xr:uid="{00000000-0004-0000-0100-000003000000}"/>
    <hyperlink ref="F14" location="Context!A1" display="Context!A1" xr:uid="{00000000-0004-0000-0100-000004000000}"/>
    <hyperlink ref="G16" location="'Operating Lease'!A1" display="'Operating Lease'!A1" xr:uid="{00000000-0004-0000-0100-000005000000}"/>
    <hyperlink ref="G15" location="Capex!A1" display="Capex" xr:uid="{00000000-0004-0000-0100-000006000000}"/>
    <hyperlink ref="F17" location="'Operating Lease'!A1" display="'Operating Lease'!A1" xr:uid="{00000000-0004-0000-0100-000007000000}"/>
    <hyperlink ref="G14" location="Context!A1" display="Context!A1" xr:uid="{00000000-0004-0000-0100-000008000000}"/>
  </hyperlinks>
  <printOptions horizontalCentered="1"/>
  <pageMargins left="3.937007874015748E-2" right="3.937007874015748E-2" top="0.55118110236220474" bottom="0.55118110236220474" header="0.31496062992125984" footer="0.31496062992125984"/>
  <pageSetup paperSize="9" scale="32" orientation="portrait" r:id="rId1"/>
  <headerFooter scaleWithDoc="0">
    <oddFooter>&amp;L&amp;8&amp;D&amp;CConfidentiel  -  Direction Financière&amp;R&amp;8&amp;A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0">
    <pageSetUpPr fitToPage="1"/>
  </sheetPr>
  <dimension ref="A1:V68"/>
  <sheetViews>
    <sheetView showGridLines="0" zoomScale="90" zoomScaleNormal="90" workbookViewId="0">
      <selection activeCell="E59" sqref="E59"/>
    </sheetView>
  </sheetViews>
  <sheetFormatPr baseColWidth="10" defaultColWidth="11.41015625" defaultRowHeight="12.7"/>
  <cols>
    <col min="1" max="1" width="7" bestFit="1" customWidth="1"/>
    <col min="2" max="2" width="22.64453125" bestFit="1" customWidth="1"/>
    <col min="3" max="3" width="37.87890625" customWidth="1"/>
    <col min="4" max="4" width="14.3515625" customWidth="1"/>
    <col min="5" max="5" width="37.87890625" bestFit="1" customWidth="1"/>
    <col min="6" max="6" width="17.64453125" customWidth="1"/>
    <col min="7" max="7" width="95.64453125" customWidth="1"/>
    <col min="8" max="8" width="14.52734375" customWidth="1"/>
  </cols>
  <sheetData>
    <row r="1" spans="1:22" ht="20.7">
      <c r="A1" s="414" t="s">
        <v>327</v>
      </c>
      <c r="B1" s="414"/>
      <c r="C1" s="414"/>
      <c r="D1" s="414"/>
      <c r="E1" s="414"/>
      <c r="F1" s="414"/>
      <c r="G1" s="414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14.35">
      <c r="A2" s="22"/>
      <c r="B2" s="22"/>
      <c r="C2" s="22"/>
      <c r="D2" s="22"/>
      <c r="E2" s="22"/>
      <c r="F2" s="28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2" ht="14.35">
      <c r="A3" s="29" t="s">
        <v>302</v>
      </c>
      <c r="B3" s="29" t="s">
        <v>331</v>
      </c>
      <c r="C3" s="24" t="s">
        <v>129</v>
      </c>
      <c r="D3" s="24" t="s">
        <v>123</v>
      </c>
      <c r="E3" s="24" t="s">
        <v>193</v>
      </c>
      <c r="F3" s="29" t="s">
        <v>202</v>
      </c>
      <c r="G3" s="26" t="s">
        <v>128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2" ht="14.35">
      <c r="A4" s="362" t="s">
        <v>364</v>
      </c>
      <c r="B4" s="29"/>
      <c r="C4" s="24"/>
      <c r="D4" s="24"/>
      <c r="E4" s="24"/>
      <c r="F4" s="29"/>
      <c r="G4" s="26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4.35">
      <c r="A5" s="282"/>
      <c r="B5" s="282"/>
      <c r="C5" s="282"/>
      <c r="D5" s="282"/>
      <c r="E5" s="282"/>
      <c r="F5" s="283"/>
      <c r="G5" s="284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</row>
    <row r="6" spans="1:22" ht="14.25" customHeight="1">
      <c r="A6" s="358"/>
      <c r="B6" s="358"/>
      <c r="C6" s="358"/>
      <c r="D6" s="358"/>
      <c r="E6" s="358"/>
      <c r="F6" s="359"/>
      <c r="G6" s="360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spans="1:22" ht="14.25" customHeight="1">
      <c r="A7" s="282"/>
      <c r="B7" s="282"/>
      <c r="C7" s="282"/>
      <c r="D7" s="282"/>
      <c r="E7" s="282"/>
      <c r="F7" s="283"/>
      <c r="G7" s="284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spans="1:22" ht="14.35">
      <c r="A8" s="282"/>
      <c r="B8" s="282"/>
      <c r="C8" s="282"/>
      <c r="D8" s="282"/>
      <c r="E8" s="282"/>
      <c r="F8" s="283"/>
      <c r="G8" s="284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</row>
    <row r="9" spans="1:22" ht="14.35">
      <c r="A9" s="282"/>
      <c r="B9" s="282"/>
      <c r="C9" s="282"/>
      <c r="D9" s="282"/>
      <c r="E9" s="282"/>
      <c r="F9" s="283"/>
      <c r="G9" s="284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</row>
    <row r="10" spans="1:22" ht="14.35">
      <c r="A10" s="282"/>
      <c r="B10" s="282"/>
      <c r="C10" s="282"/>
      <c r="D10" s="282"/>
      <c r="E10" s="282"/>
      <c r="F10" s="283"/>
      <c r="G10" s="284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</row>
    <row r="11" spans="1:22" ht="14.35">
      <c r="A11" s="22"/>
      <c r="B11" s="22"/>
      <c r="C11" s="22"/>
      <c r="D11" s="22"/>
      <c r="E11" s="22"/>
      <c r="F11" s="30"/>
      <c r="G11" s="27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</row>
    <row r="12" spans="1:22" ht="14.35">
      <c r="A12" s="282"/>
      <c r="B12" s="282"/>
      <c r="C12" s="282"/>
      <c r="D12" s="282"/>
      <c r="E12" s="282"/>
      <c r="F12" s="283"/>
      <c r="G12" s="284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</row>
    <row r="13" spans="1:22" ht="14.35">
      <c r="A13" s="282"/>
      <c r="B13" s="282"/>
      <c r="C13" s="282"/>
      <c r="D13" s="282"/>
      <c r="E13" s="282"/>
      <c r="F13" s="283"/>
      <c r="G13" s="284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 ht="14.35">
      <c r="A14" s="22"/>
      <c r="B14" s="22"/>
      <c r="C14" s="22"/>
      <c r="D14" s="22"/>
      <c r="E14" s="22"/>
      <c r="F14" s="30"/>
      <c r="G14" s="60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</row>
    <row r="15" spans="1:22" ht="14.35">
      <c r="A15" s="282"/>
      <c r="B15" s="282"/>
      <c r="C15" s="282"/>
      <c r="D15" s="282"/>
      <c r="E15" s="282"/>
      <c r="F15" s="283"/>
      <c r="G15" s="284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spans="1:22" ht="14.35">
      <c r="A16" s="282"/>
      <c r="B16" s="282"/>
      <c r="C16" s="282"/>
      <c r="D16" s="282"/>
      <c r="E16" s="282"/>
      <c r="F16" s="283"/>
      <c r="G16" s="284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</row>
    <row r="17" spans="1:22" ht="15.7">
      <c r="A17" s="22"/>
      <c r="B17" s="22"/>
      <c r="C17" s="80"/>
      <c r="D17" s="80"/>
      <c r="E17" s="22"/>
      <c r="F17" s="30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</row>
    <row r="18" spans="1:22" ht="14.35">
      <c r="A18" s="282"/>
      <c r="B18" s="282"/>
      <c r="C18" s="282"/>
      <c r="D18" s="282"/>
      <c r="E18" s="282"/>
      <c r="F18" s="283"/>
      <c r="G18" s="284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</row>
    <row r="19" spans="1:22" ht="15.7">
      <c r="A19" s="22"/>
      <c r="B19" s="22"/>
      <c r="C19" s="80"/>
      <c r="D19" s="80"/>
      <c r="E19" s="22"/>
      <c r="F19" s="30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</row>
    <row r="20" spans="1:22" ht="14.35">
      <c r="A20" s="282"/>
      <c r="B20" s="282"/>
      <c r="C20" s="282"/>
      <c r="D20" s="282"/>
      <c r="E20" s="282"/>
      <c r="F20" s="283"/>
      <c r="G20" s="284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</row>
    <row r="21" spans="1:22" ht="15.7">
      <c r="A21" s="22"/>
      <c r="B21" s="22"/>
      <c r="C21" s="80"/>
      <c r="D21" s="80"/>
      <c r="E21" s="80"/>
      <c r="F21" s="30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  <row r="22" spans="1:22" ht="14.35">
      <c r="A22" s="362" t="s">
        <v>365</v>
      </c>
      <c r="B22" s="29"/>
      <c r="C22" s="24"/>
      <c r="D22" s="24"/>
      <c r="E22" s="24"/>
      <c r="F22" s="29"/>
      <c r="G22" s="26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</row>
    <row r="23" spans="1:22" ht="14.35">
      <c r="A23" s="22"/>
      <c r="B23" s="22"/>
      <c r="C23" s="22"/>
      <c r="D23" s="22"/>
      <c r="E23" s="22"/>
      <c r="F23" s="28"/>
      <c r="G23" s="81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</row>
    <row r="24" spans="1:22" ht="14.35">
      <c r="A24" s="282"/>
      <c r="B24" s="282"/>
      <c r="C24" s="282"/>
      <c r="D24" s="282"/>
      <c r="E24" s="282"/>
      <c r="F24" s="283"/>
      <c r="G24" s="284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spans="1:22" ht="14.35">
      <c r="A25" s="282"/>
      <c r="B25" s="282"/>
      <c r="C25" s="282"/>
      <c r="D25" s="282"/>
      <c r="E25" s="282"/>
      <c r="F25" s="283"/>
      <c r="G25" s="284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</row>
    <row r="26" spans="1:22" ht="15.7">
      <c r="A26" s="22"/>
      <c r="B26" s="22"/>
      <c r="C26" s="22"/>
      <c r="D26" s="22"/>
      <c r="E26" s="80"/>
      <c r="F26" s="30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</row>
    <row r="27" spans="1:22" ht="14.35">
      <c r="A27" s="282"/>
      <c r="B27" s="282"/>
      <c r="C27" s="282"/>
      <c r="D27" s="282"/>
      <c r="E27" s="282"/>
      <c r="F27" s="283"/>
      <c r="G27" s="284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</row>
    <row r="28" spans="1:22" ht="15.7">
      <c r="A28" s="22"/>
      <c r="B28" s="22"/>
      <c r="C28" s="22"/>
      <c r="D28" s="80"/>
      <c r="E28" s="22"/>
      <c r="F28" s="30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</row>
    <row r="29" spans="1:22" ht="14.35">
      <c r="A29" s="282"/>
      <c r="B29" s="282"/>
      <c r="C29" s="282"/>
      <c r="D29" s="282"/>
      <c r="E29" s="282"/>
      <c r="F29" s="283"/>
      <c r="G29" s="284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</row>
    <row r="31" spans="1:22" ht="14.35">
      <c r="A31" s="282"/>
      <c r="B31" s="282"/>
      <c r="C31" s="282"/>
      <c r="D31" s="282"/>
      <c r="E31" s="282"/>
      <c r="F31" s="283"/>
      <c r="G31" s="284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</row>
    <row r="33" spans="1:22" ht="14.25" customHeight="1">
      <c r="A33" s="358"/>
      <c r="B33" s="358"/>
      <c r="C33" s="358"/>
      <c r="D33" s="358"/>
      <c r="E33" s="358"/>
      <c r="F33" s="359"/>
      <c r="G33" s="360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</row>
    <row r="35" spans="1:22" ht="14.35">
      <c r="A35" s="282"/>
      <c r="B35" s="282"/>
      <c r="C35" s="282"/>
      <c r="D35" s="282"/>
      <c r="E35" s="282"/>
      <c r="F35" s="283"/>
      <c r="G35" s="284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</row>
    <row r="37" spans="1:22" ht="14.35">
      <c r="A37" s="282"/>
      <c r="B37" s="282"/>
      <c r="C37" s="282"/>
      <c r="D37" s="282"/>
      <c r="E37" s="282"/>
      <c r="F37" s="283"/>
      <c r="G37" s="284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</row>
    <row r="38" spans="1:22" ht="14.35">
      <c r="A38" s="22"/>
      <c r="B38" s="22"/>
      <c r="C38" s="22"/>
      <c r="D38" s="22"/>
      <c r="E38" s="22"/>
      <c r="F38" s="30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</row>
    <row r="39" spans="1:22" ht="14.35">
      <c r="A39" s="282"/>
      <c r="B39" s="282"/>
      <c r="C39" s="282"/>
      <c r="D39" s="282"/>
      <c r="E39" s="282"/>
      <c r="F39" s="283"/>
      <c r="G39" s="284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</row>
    <row r="41" spans="1:22" ht="14.35">
      <c r="A41" s="282"/>
      <c r="B41" s="282"/>
      <c r="C41" s="282"/>
      <c r="D41" s="282"/>
      <c r="E41" s="282"/>
      <c r="F41" s="283"/>
      <c r="G41" s="284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</row>
    <row r="42" spans="1:22" ht="14.35">
      <c r="A42" s="22"/>
      <c r="B42" s="22"/>
      <c r="C42" s="22"/>
      <c r="D42" s="22"/>
      <c r="E42" s="22"/>
      <c r="F42" s="28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</row>
    <row r="43" spans="1:22" ht="14.35">
      <c r="A43" s="22"/>
      <c r="B43" s="22"/>
      <c r="C43" s="22"/>
      <c r="D43" s="22"/>
      <c r="E43" s="22"/>
      <c r="F43" s="28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</row>
    <row r="44" spans="1:22" ht="14.35">
      <c r="A44" s="22"/>
      <c r="B44" s="22"/>
      <c r="C44" s="22"/>
      <c r="D44" s="22"/>
      <c r="E44" s="22"/>
      <c r="F44" s="28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</row>
    <row r="45" spans="1:22" ht="14.35">
      <c r="A45" s="22"/>
      <c r="B45" s="22"/>
      <c r="C45" s="22"/>
      <c r="D45" s="22"/>
      <c r="E45" s="22"/>
      <c r="F45" s="28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</row>
    <row r="46" spans="1:22" ht="14.35">
      <c r="A46" s="383" t="s">
        <v>1792</v>
      </c>
      <c r="B46" s="383"/>
      <c r="C46" s="383"/>
      <c r="D46" s="383"/>
      <c r="E46" s="383"/>
      <c r="F46" s="384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</row>
    <row r="47" spans="1:22" ht="14.35">
      <c r="A47" s="22"/>
      <c r="B47" s="22"/>
      <c r="C47" s="22"/>
      <c r="D47" s="22"/>
      <c r="E47" s="22"/>
      <c r="F47" s="28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</row>
    <row r="48" spans="1:22" ht="14.35">
      <c r="A48" s="22"/>
      <c r="C48" s="22" t="s">
        <v>1793</v>
      </c>
      <c r="D48" s="22" t="s">
        <v>1796</v>
      </c>
      <c r="E48" s="22" t="s">
        <v>1797</v>
      </c>
      <c r="F48" s="28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</row>
    <row r="49" spans="1:22" ht="14.35">
      <c r="A49" s="22"/>
      <c r="B49" s="22"/>
      <c r="C49" s="22"/>
      <c r="D49" s="22"/>
      <c r="E49" s="22"/>
      <c r="F49" s="28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</row>
    <row r="50" spans="1:22" ht="15.7">
      <c r="A50" s="248"/>
      <c r="B50" s="248" t="s">
        <v>213</v>
      </c>
      <c r="C50" s="385"/>
      <c r="D50" s="387" t="e">
        <f ca="1">-('TopAdj_Not Allocated LTP Curren'!AO29-'TopAdj_Not Allocated LTP Curren'!AP29)</f>
        <v>#VALUE!</v>
      </c>
      <c r="E50" s="385" t="e">
        <f ca="1">C50+D50</f>
        <v>#VALUE!</v>
      </c>
      <c r="F50" s="248"/>
      <c r="G50" s="248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</row>
    <row r="51" spans="1:22" ht="15.7">
      <c r="A51" s="248"/>
      <c r="B51" s="248" t="s">
        <v>1799</v>
      </c>
      <c r="C51" s="385" t="e">
        <f ca="1">('Transdev Total LTP'!M37+'Transdev Total LTP'!M38)</f>
        <v>#VALUE!</v>
      </c>
      <c r="D51" s="385">
        <v>0</v>
      </c>
      <c r="E51" s="385" t="e">
        <f ca="1">C51</f>
        <v>#VALUE!</v>
      </c>
      <c r="F51" s="248"/>
      <c r="G51" s="248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</row>
    <row r="52" spans="1:22" ht="15.7">
      <c r="A52" s="248"/>
      <c r="B52" s="248" t="s">
        <v>1794</v>
      </c>
      <c r="C52" s="385"/>
      <c r="D52" s="385" t="e">
        <f ca="1">E52-C52</f>
        <v>#VALUE!</v>
      </c>
      <c r="E52" s="385" t="e">
        <f ca="1">E54-E53-E51-E50</f>
        <v>#VALUE!</v>
      </c>
      <c r="F52" s="248"/>
      <c r="G52" s="248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</row>
    <row r="53" spans="1:22" ht="15.7">
      <c r="A53" s="248"/>
      <c r="B53" s="248" t="s">
        <v>1798</v>
      </c>
      <c r="C53" s="385"/>
      <c r="D53" s="385">
        <v>0</v>
      </c>
      <c r="E53" s="385">
        <f>C53</f>
        <v>0</v>
      </c>
      <c r="F53" s="248"/>
      <c r="G53" s="248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</row>
    <row r="54" spans="1:22" ht="15.7">
      <c r="A54" s="248"/>
      <c r="B54" s="248" t="s">
        <v>1795</v>
      </c>
      <c r="C54" s="385"/>
      <c r="D54" s="385" t="e">
        <f ca="1">SUM(D50:D53)</f>
        <v>#VALUE!</v>
      </c>
      <c r="E54" s="385">
        <v>100</v>
      </c>
      <c r="F54" s="248"/>
      <c r="G54" s="248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</row>
    <row r="55" spans="1:22" s="343" customFormat="1" ht="15.7">
      <c r="A55" s="382"/>
      <c r="B55" s="382" t="s">
        <v>1800</v>
      </c>
      <c r="C55" s="382" t="e">
        <f ca="1">C52/SUM(C50:C51)</f>
        <v>#VALUE!</v>
      </c>
      <c r="D55" s="382"/>
      <c r="E55" s="382" t="e">
        <f t="shared" ref="E55" ca="1" si="0">E52/SUM(E50:E51)</f>
        <v>#VALUE!</v>
      </c>
      <c r="F55" s="382"/>
      <c r="G55" s="382"/>
      <c r="H55" s="381"/>
      <c r="I55" s="381"/>
      <c r="J55" s="381"/>
      <c r="K55" s="381"/>
      <c r="L55" s="381"/>
      <c r="M55" s="381"/>
      <c r="N55" s="381"/>
      <c r="O55" s="381"/>
      <c r="P55" s="381"/>
      <c r="Q55" s="381"/>
      <c r="R55" s="381"/>
      <c r="S55" s="381"/>
      <c r="T55" s="381"/>
      <c r="U55" s="381"/>
      <c r="V55" s="381"/>
    </row>
    <row r="56" spans="1:22" ht="15.7">
      <c r="A56" s="248"/>
      <c r="B56" s="248"/>
      <c r="C56" s="385"/>
      <c r="D56" s="385"/>
      <c r="E56" s="385"/>
      <c r="F56" s="248"/>
      <c r="G56" s="248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</row>
    <row r="57" spans="1:22" ht="15.7">
      <c r="A57" s="248"/>
      <c r="B57" s="248" t="s">
        <v>205</v>
      </c>
      <c r="C57" s="385" t="s">
        <v>37</v>
      </c>
      <c r="D57" s="385"/>
      <c r="E57" s="385"/>
      <c r="F57" s="248"/>
      <c r="G57" s="248"/>
    </row>
    <row r="58" spans="1:22" ht="15.7">
      <c r="A58" s="248"/>
      <c r="C58" s="385" t="s">
        <v>1793</v>
      </c>
      <c r="D58" s="385" t="s">
        <v>1796</v>
      </c>
      <c r="E58" s="385" t="s">
        <v>1797</v>
      </c>
      <c r="F58" s="248"/>
      <c r="G58" s="248"/>
    </row>
    <row r="59" spans="1:22" ht="15.7">
      <c r="A59" s="248"/>
      <c r="B59" s="248" t="s">
        <v>213</v>
      </c>
      <c r="C59" s="385"/>
      <c r="D59" s="385">
        <f>E59-C59</f>
        <v>0</v>
      </c>
      <c r="E59" s="386"/>
      <c r="F59" s="248">
        <f>E59*1000</f>
        <v>0</v>
      </c>
      <c r="G59" s="248"/>
    </row>
    <row r="60" spans="1:22" ht="15.7">
      <c r="A60" s="248"/>
      <c r="B60" s="248" t="s">
        <v>1794</v>
      </c>
      <c r="C60" s="385"/>
      <c r="D60" s="385" t="e">
        <f ca="1">D52</f>
        <v>#VALUE!</v>
      </c>
      <c r="E60" s="386" t="e">
        <f ca="1">SUM(C60:D60)</f>
        <v>#VALUE!</v>
      </c>
      <c r="F60" s="248" t="e">
        <f ca="1">E60*1000</f>
        <v>#VALUE!</v>
      </c>
      <c r="G60" s="248"/>
    </row>
    <row r="61" spans="1:22" ht="15.7">
      <c r="A61" s="248"/>
      <c r="B61" s="248" t="s">
        <v>1795</v>
      </c>
      <c r="C61" s="385"/>
      <c r="D61" s="385" t="e">
        <f ca="1">SUM(D59:D60)</f>
        <v>#VALUE!</v>
      </c>
      <c r="E61" s="385" t="e">
        <f t="shared" ref="E61" ca="1" si="1">SUM(C61:D61)</f>
        <v>#VALUE!</v>
      </c>
      <c r="F61" s="248"/>
      <c r="G61" s="248"/>
    </row>
    <row r="62" spans="1:22" ht="15.7">
      <c r="A62" s="248"/>
      <c r="B62" s="248"/>
      <c r="C62" s="382"/>
      <c r="D62" s="382" t="e">
        <f ca="1">D60/D59</f>
        <v>#VALUE!</v>
      </c>
      <c r="E62" s="382" t="e">
        <f t="shared" ref="E62" ca="1" si="2">E60/E59</f>
        <v>#VALUE!</v>
      </c>
      <c r="F62" s="248"/>
      <c r="G62" s="248"/>
    </row>
    <row r="63" spans="1:22" ht="15.7">
      <c r="A63" s="248"/>
      <c r="B63" s="248"/>
      <c r="C63" s="248"/>
      <c r="D63" s="248"/>
      <c r="E63" s="248">
        <f>E59*C62</f>
        <v>0</v>
      </c>
      <c r="F63" s="248"/>
      <c r="G63" s="248"/>
    </row>
    <row r="64" spans="1:22" ht="15.7">
      <c r="A64" s="248"/>
      <c r="B64" s="248"/>
      <c r="C64" s="248"/>
      <c r="D64" s="248"/>
      <c r="E64" s="248"/>
      <c r="F64" s="248"/>
      <c r="G64" s="248"/>
    </row>
    <row r="65" spans="1:22" ht="14.35">
      <c r="A65" s="383" t="s">
        <v>1801</v>
      </c>
      <c r="B65" s="383"/>
      <c r="C65" s="383"/>
      <c r="D65" s="383"/>
      <c r="E65" s="383"/>
      <c r="F65" s="384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</row>
    <row r="66" spans="1:22">
      <c r="C66" t="str">
        <f ca="1">'Transdev Total LTP'!K21</f>
        <v>RECALC_1_638_ RECALC_0_415_</v>
      </c>
      <c r="D66" t="str">
        <f ca="1">'Transdev Total LTP'!L21</f>
        <v>RECALC_2_718_ RECALC_1_416_</v>
      </c>
      <c r="E66" t="str">
        <f ca="1">'Transdev Total LTP'!M21</f>
        <v>RECALC_3_798_ RECALC_2_417_</v>
      </c>
      <c r="F66" t="str">
        <f ca="1">'Transdev Total LTP'!N21</f>
        <v>RECALC_4_878_ RECALC_3_418_</v>
      </c>
      <c r="G66" t="str">
        <f ca="1">'Transdev Total LTP'!O21</f>
        <v>RECALC_5_958_ RECALC_4_419_</v>
      </c>
      <c r="H66" t="str">
        <f ca="1">'Transdev Total LTP'!P21</f>
        <v>RECALC_6_1039_ RECALC_5_420_</v>
      </c>
    </row>
    <row r="67" spans="1:22" ht="15.7">
      <c r="B67" t="s">
        <v>1802</v>
      </c>
      <c r="C67" s="385" t="str">
        <f ca="1">'Transdev Total LTP'!K44</f>
        <v>RECALC_1_560_</v>
      </c>
      <c r="D67" s="385" t="str">
        <f ca="1">'Transdev Total LTP'!L44</f>
        <v>RECALC_2_642_</v>
      </c>
      <c r="E67" s="385" t="str">
        <f ca="1">'Transdev Total LTP'!M44</f>
        <v>RECALC_3_724_</v>
      </c>
      <c r="F67" s="385" t="str">
        <f ca="1">'Transdev Total LTP'!N44</f>
        <v>RECALC_4_802_</v>
      </c>
      <c r="G67" s="385" t="str">
        <f ca="1">'Transdev Total LTP'!O44</f>
        <v>RECALC_5_955_</v>
      </c>
      <c r="H67" s="385" t="str">
        <f ca="1">'Transdev Total LTP'!P44</f>
        <v>RECALC_6_960_</v>
      </c>
    </row>
    <row r="68" spans="1:22" ht="15.7">
      <c r="B68" t="s">
        <v>1803</v>
      </c>
      <c r="D68" s="385" t="e">
        <f ca="1">C67/2*1000</f>
        <v>#VALUE!</v>
      </c>
      <c r="E68" s="385" t="e">
        <f t="shared" ref="E68:G68" ca="1" si="3">D67/2*1000</f>
        <v>#VALUE!</v>
      </c>
      <c r="F68" s="385" t="e">
        <f t="shared" ca="1" si="3"/>
        <v>#VALUE!</v>
      </c>
      <c r="G68" s="385" t="e">
        <f t="shared" ca="1" si="3"/>
        <v>#VALUE!</v>
      </c>
      <c r="H68" s="385" t="e">
        <f ca="1">G67/2*1000</f>
        <v>#VALUE!</v>
      </c>
    </row>
  </sheetData>
  <sheetProtection formatColumns="0" formatRows="0"/>
  <mergeCells count="1">
    <mergeCell ref="A1:G1"/>
  </mergeCells>
  <dataValidations disablePrompts="1" count="1">
    <dataValidation type="list" allowBlank="1" showInputMessage="1" showErrorMessage="1" sqref="E5:E20 E24:E25 E27:E37 E39:E41" xr:uid="{00000000-0002-0000-0200-000000000000}">
      <formula1>Composant_LTP</formula1>
    </dataValidation>
  </dataValidations>
  <hyperlinks>
    <hyperlink ref="A21" location="Capex!A1" display="Capex" xr:uid="{00000000-0004-0000-0200-000000000000}"/>
    <hyperlink ref="A23" location="IFRIC12!A1" display="IFRIC12" xr:uid="{00000000-0004-0000-0200-000002000000}"/>
    <hyperlink ref="A46" location="'Plan Input'!A1" display="Plan Input" xr:uid="{00000000-0004-0000-0200-000003000000}"/>
    <hyperlink ref="A42" location="'IFRS16 Existing Lease'!A1" display="IFRS16" xr:uid="{00000000-0004-0000-0200-000004000000}"/>
    <hyperlink ref="D45" location="'Plan Input'!A1" display="Plan Input" xr:uid="{00000000-0004-0000-0200-000005000000}"/>
    <hyperlink ref="C42" location="'Plan Input'!A1" display="Plan Input" xr:uid="{00000000-0004-0000-0200-000008000000}"/>
    <hyperlink ref="A65" location="'Plan Input'!A1" display="Plan Input" xr:uid="{00000000-0004-0000-0200-00000A000000}"/>
  </hyperlinks>
  <pageMargins left="0.70866141732283472" right="0.70866141732283472" top="0.74803149606299213" bottom="0.74803149606299213" header="0.31496062992125984" footer="0.31496062992125984"/>
  <pageSetup paperSize="9" scale="2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I16"/>
  <sheetViews>
    <sheetView workbookViewId="0">
      <selection activeCell="C15" sqref="C15:H16"/>
    </sheetView>
  </sheetViews>
  <sheetFormatPr baseColWidth="10" defaultColWidth="11.41015625" defaultRowHeight="12.7"/>
  <cols>
    <col min="1" max="1" width="11.41015625" style="388"/>
    <col min="2" max="2" width="59.1171875" style="388" bestFit="1" customWidth="1"/>
    <col min="3" max="3" width="14.64453125" style="388" bestFit="1" customWidth="1"/>
    <col min="4" max="16384" width="11.41015625" style="388"/>
  </cols>
  <sheetData>
    <row r="5" spans="1:9" ht="15.7">
      <c r="C5" s="244" t="str">
        <f ca="1">'Transdev Total LTP'!K21</f>
        <v>RECALC_1_638_ RECALC_0_415_</v>
      </c>
      <c r="D5" s="244" t="str">
        <f ca="1">'Transdev Total LTP'!L21</f>
        <v>RECALC_2_718_ RECALC_1_416_</v>
      </c>
      <c r="E5" s="244" t="str">
        <f ca="1">'Transdev Total LTP'!M21</f>
        <v>RECALC_3_798_ RECALC_2_417_</v>
      </c>
      <c r="F5" s="244" t="str">
        <f ca="1">'Transdev Total LTP'!N21</f>
        <v>RECALC_4_878_ RECALC_3_418_</v>
      </c>
      <c r="G5" s="244" t="str">
        <f ca="1">'Transdev Total LTP'!O21</f>
        <v>RECALC_5_958_ RECALC_4_419_</v>
      </c>
      <c r="H5" s="244" t="str">
        <f ca="1">'Transdev Total LTP'!P21</f>
        <v>RECALC_6_1039_ RECALC_5_420_</v>
      </c>
      <c r="I5" s="244">
        <f>'Transdev Total LTP'!Q21</f>
        <v>0</v>
      </c>
    </row>
    <row r="6" spans="1:9">
      <c r="A6" s="388" t="s">
        <v>1814</v>
      </c>
      <c r="B6" s="388" t="str">
        <f ca="1">'Transdev Total LTP'!G44</f>
        <v>RECALC_0_51_</v>
      </c>
      <c r="C6" s="388" t="str">
        <f ca="1">'Transdev Total LTP'!K44</f>
        <v>RECALC_1_560_</v>
      </c>
      <c r="D6" s="388" t="str">
        <f ca="1">'Transdev Total LTP'!L44</f>
        <v>RECALC_2_642_</v>
      </c>
      <c r="E6" s="388" t="str">
        <f ca="1">'Transdev Total LTP'!M44</f>
        <v>RECALC_3_724_</v>
      </c>
      <c r="F6" s="388" t="str">
        <f ca="1">'Transdev Total LTP'!N44</f>
        <v>RECALC_4_802_</v>
      </c>
      <c r="G6" s="388" t="str">
        <f ca="1">'Transdev Total LTP'!O44</f>
        <v>RECALC_5_955_</v>
      </c>
      <c r="H6" s="388" t="str">
        <f ca="1">'Transdev Total LTP'!P44</f>
        <v>RECALC_6_960_</v>
      </c>
      <c r="I6" s="388">
        <f ca="1">'Transdev Total LTP'!Q44</f>
        <v>0</v>
      </c>
    </row>
    <row r="7" spans="1:9">
      <c r="B7" s="388" t="s">
        <v>1804</v>
      </c>
      <c r="D7" s="388" t="e">
        <f ca="1">-C6/2*1000</f>
        <v>#VALUE!</v>
      </c>
      <c r="E7" s="388" t="e">
        <f t="shared" ref="E7:I7" ca="1" si="0">-D6/2*1000</f>
        <v>#VALUE!</v>
      </c>
      <c r="F7" s="388" t="e">
        <f t="shared" ca="1" si="0"/>
        <v>#VALUE!</v>
      </c>
      <c r="G7" s="388" t="e">
        <f t="shared" ca="1" si="0"/>
        <v>#VALUE!</v>
      </c>
      <c r="H7" s="388" t="e">
        <f t="shared" ca="1" si="0"/>
        <v>#VALUE!</v>
      </c>
      <c r="I7" s="388" t="e">
        <f t="shared" ca="1" si="0"/>
        <v>#VALUE!</v>
      </c>
    </row>
    <row r="9" spans="1:9" ht="15.7">
      <c r="C9" s="244" t="s">
        <v>1817</v>
      </c>
      <c r="D9" s="244" t="s">
        <v>1818</v>
      </c>
      <c r="E9" s="244" t="s">
        <v>1819</v>
      </c>
      <c r="F9" s="244" t="s">
        <v>1820</v>
      </c>
      <c r="G9" s="244" t="s">
        <v>1821</v>
      </c>
      <c r="H9" s="244" t="s">
        <v>1822</v>
      </c>
    </row>
    <row r="10" spans="1:9">
      <c r="A10" s="388" t="s">
        <v>1815</v>
      </c>
      <c r="B10" s="388" t="s">
        <v>311</v>
      </c>
    </row>
    <row r="11" spans="1:9">
      <c r="A11" s="388" t="s">
        <v>1816</v>
      </c>
      <c r="B11" s="388" t="s">
        <v>1804</v>
      </c>
    </row>
    <row r="14" spans="1:9" ht="15.7">
      <c r="C14" s="244" t="s">
        <v>1817</v>
      </c>
      <c r="D14" s="244" t="s">
        <v>1818</v>
      </c>
      <c r="E14" s="244" t="s">
        <v>1819</v>
      </c>
      <c r="F14" s="244" t="s">
        <v>1820</v>
      </c>
      <c r="G14" s="244" t="s">
        <v>1821</v>
      </c>
      <c r="H14" s="244" t="s">
        <v>1822</v>
      </c>
    </row>
    <row r="15" spans="1:9">
      <c r="A15" s="388" t="s">
        <v>1815</v>
      </c>
      <c r="B15" s="388" t="s">
        <v>311</v>
      </c>
    </row>
    <row r="16" spans="1:9">
      <c r="A16" s="388" t="s">
        <v>1816</v>
      </c>
      <c r="B16" s="388" t="s">
        <v>1804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topLeftCell="B11" workbookViewId="0"/>
  </sheetViews>
  <sheetFormatPr baseColWidth="10" defaultColWidth="11.41015625" defaultRowHeight="14.35"/>
  <cols>
    <col min="1" max="1" width="20.1171875" style="363" hidden="1" customWidth="1"/>
    <col min="2" max="2" width="37.52734375" style="363" bestFit="1" customWidth="1"/>
    <col min="3" max="3" width="25.87890625" style="363" bestFit="1" customWidth="1"/>
    <col min="4" max="4" width="21.52734375" style="363" customWidth="1"/>
    <col min="5" max="6" width="11.87890625" style="363" bestFit="1" customWidth="1"/>
    <col min="7" max="9" width="14.3515625" style="363" bestFit="1" customWidth="1"/>
    <col min="10" max="16384" width="11.41015625" style="363"/>
  </cols>
  <sheetData>
    <row r="1" spans="1:9" hidden="1">
      <c r="A1" s="363" t="s">
        <v>366</v>
      </c>
      <c r="C1" s="373"/>
      <c r="D1" s="373"/>
      <c r="E1" s="373"/>
      <c r="F1" s="373"/>
      <c r="G1" s="373"/>
      <c r="H1" s="373"/>
      <c r="I1" s="373"/>
    </row>
    <row r="2" spans="1:9" hidden="1">
      <c r="A2" s="363">
        <f>0</f>
        <v>0</v>
      </c>
      <c r="B2" s="364"/>
      <c r="C2" s="376"/>
      <c r="D2" s="376"/>
      <c r="E2" s="377"/>
      <c r="F2" s="377"/>
      <c r="G2" s="377"/>
      <c r="H2" s="377"/>
      <c r="I2" s="377"/>
    </row>
    <row r="3" spans="1:9" hidden="1">
      <c r="A3" s="363">
        <f>1</f>
        <v>1</v>
      </c>
      <c r="B3" s="365"/>
      <c r="C3" s="371"/>
      <c r="D3" s="371"/>
      <c r="E3" s="372"/>
      <c r="F3" s="372"/>
      <c r="G3" s="372"/>
      <c r="H3" s="372"/>
      <c r="I3" s="372"/>
    </row>
    <row r="4" spans="1:9" hidden="1">
      <c r="A4" s="363">
        <f>2</f>
        <v>2</v>
      </c>
      <c r="B4" s="365"/>
      <c r="C4" s="371"/>
      <c r="D4" s="371"/>
      <c r="E4" s="372"/>
      <c r="F4" s="372"/>
      <c r="G4" s="372"/>
      <c r="H4" s="372"/>
      <c r="I4" s="372"/>
    </row>
    <row r="5" spans="1:9" hidden="1">
      <c r="A5" s="363">
        <f>3</f>
        <v>3</v>
      </c>
      <c r="B5" s="365"/>
      <c r="C5" s="371"/>
      <c r="D5" s="371"/>
      <c r="E5" s="372"/>
      <c r="F5" s="372"/>
      <c r="G5" s="372"/>
      <c r="H5" s="372"/>
      <c r="I5" s="372"/>
    </row>
    <row r="6" spans="1:9" hidden="1">
      <c r="A6" s="363" t="s">
        <v>367</v>
      </c>
      <c r="B6" s="365"/>
      <c r="C6" s="371"/>
      <c r="D6" s="371"/>
      <c r="E6" s="372"/>
      <c r="F6" s="372"/>
      <c r="G6" s="372"/>
      <c r="H6" s="372"/>
      <c r="I6" s="372"/>
    </row>
    <row r="7" spans="1:9" hidden="1">
      <c r="A7" s="363" t="s">
        <v>368</v>
      </c>
      <c r="B7" s="365"/>
      <c r="C7" s="373"/>
      <c r="D7" s="373"/>
      <c r="E7" s="374"/>
      <c r="F7" s="374"/>
      <c r="G7" s="374"/>
      <c r="H7" s="374"/>
      <c r="I7" s="374"/>
    </row>
    <row r="8" spans="1:9" hidden="1">
      <c r="A8" s="363" t="s">
        <v>369</v>
      </c>
    </row>
    <row r="9" spans="1:9" hidden="1">
      <c r="B9" s="363" t="str">
        <f ca="1">_xll.TM1RPTVIEW("tango_core_model:ST_Weighting_Rate:2", 1, _xll.TM1RPTTITLE("tango_core_model:Phase",$C$11), _xll.TM1RPTTITLE("tango_core_model:z_Str_Var",$C$12),TM1RPTFMTRNG,TM1RPTFMTIDCOL)</f>
        <v>tango_core_model:ST_Weighting_Rate:2</v>
      </c>
    </row>
    <row r="10" spans="1:9" hidden="1"/>
    <row r="11" spans="1:9" ht="15.7">
      <c r="B11" s="366" t="s">
        <v>22</v>
      </c>
      <c r="C11" s="233" t="str">
        <f ca="1">Current_LTP</f>
        <v>RECALC_0_15_</v>
      </c>
      <c r="D11" s="370" t="s">
        <v>1778</v>
      </c>
    </row>
    <row r="12" spans="1:9">
      <c r="B12" s="366" t="s">
        <v>370</v>
      </c>
      <c r="C12" s="363" t="str">
        <f ca="1">_xll.SUBNM("tango_core_model:z_Str_Var","","STR_VAR1")</f>
        <v>RECALC_0_11_</v>
      </c>
    </row>
    <row r="15" spans="1:9">
      <c r="E15" s="367" t="s">
        <v>336</v>
      </c>
      <c r="F15" s="367" t="s">
        <v>335</v>
      </c>
      <c r="G15" s="367" t="s">
        <v>334</v>
      </c>
      <c r="H15" s="367" t="s">
        <v>333</v>
      </c>
      <c r="I15" s="367" t="s">
        <v>332</v>
      </c>
    </row>
    <row r="16" spans="1:9">
      <c r="A16" s="363" t="e">
        <f ca="1">IF(_xll.TM1RPTELISCONSOLIDATED($D$16,$D16),IF(_xll.TM1RPTELLEV($D$16,$D16)&lt;=3,_xll.TM1RPTELLEV($D$16,$D16),"D"),"N")</f>
        <v>#VALUE!</v>
      </c>
      <c r="B16" s="368" t="str">
        <f ca="1">_xll.TM1RPTROW($B$9,"tango_core_model:Legal_Organization","",Context!$AH$16:$AH$1361,"Code_Name",0)</f>
        <v>pending__13- Ajustements et Sécurité Top.xlsm:Active Form Pondération:TM1RPTDATARNG:2</v>
      </c>
      <c r="C16" s="375" t="str">
        <f ca="1">_xll.TM1RPTROW($B$9,"tango_core_model:LTP_Components","",Context!$AK$16:$AK$26,"",0)</f>
        <v>pending__13- Ajustements et Sécurité Top.xlsm:Active Form Pondération:TM1RPTDATARNG:2</v>
      </c>
      <c r="D16" s="375" t="str">
        <f ca="1">_xll.TM1RPTROW($B$9,"tango_core_model:Activity","",Context!$AN$16:$AN$71,"Code_English",0)</f>
        <v>pending__13- Ajustements et Sécurité Top.xlsm:Active Form Pondération:TM1RPTDATARNG:2</v>
      </c>
      <c r="E16" s="374" t="e">
        <f ca="1">_xll.DBRW($B$9,$D16,$B16,$C$11,E$15,$C16,$C$12)</f>
        <v>#VALUE!</v>
      </c>
      <c r="F16" s="374" t="e">
        <f ca="1">_xll.DBRW($B$9,$D16,$B16,$C$11,F$15,$C16,$C$12)</f>
        <v>#VALUE!</v>
      </c>
      <c r="G16" s="374" t="e">
        <f ca="1">_xll.DBRW($B$9,$D16,$B16,$C$11,G$15,$C16,$C$12)</f>
        <v>#VALUE!</v>
      </c>
      <c r="H16" s="374" t="e">
        <f ca="1">_xll.DBRW($B$9,$D16,$B16,$C$11,H$15,$C16,$C$12)</f>
        <v>#VALUE!</v>
      </c>
      <c r="I16" s="374" t="e">
        <f ca="1">_xll.DBRW($B$9,$D16,$B16,$C$11,I$15,$C16,$C$12)</f>
        <v>#VALUE!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2">
    <tabColor theme="6"/>
    <pageSetUpPr fitToPage="1"/>
  </sheetPr>
  <dimension ref="A1:DE203"/>
  <sheetViews>
    <sheetView showGridLines="0" view="pageBreakPreview" zoomScale="70" zoomScaleNormal="55" zoomScaleSheetLayoutView="70" workbookViewId="0">
      <pane xSplit="3" ySplit="13" topLeftCell="AN14" activePane="bottomRight" state="frozen"/>
      <selection activeCell="I65" sqref="I65"/>
      <selection pane="topRight" activeCell="I65" sqref="I65"/>
      <selection pane="bottomLeft" activeCell="I65" sqref="I65"/>
      <selection pane="bottomRight" activeCell="C22" sqref="C22"/>
    </sheetView>
  </sheetViews>
  <sheetFormatPr baseColWidth="10" defaultColWidth="11.41015625" defaultRowHeight="15.7" outlineLevelRow="1" outlineLevelCol="1"/>
  <cols>
    <col min="1" max="1" width="52.3515625" style="238" customWidth="1" outlineLevel="1"/>
    <col min="2" max="2" width="16.1171875" style="239" customWidth="1" outlineLevel="1"/>
    <col min="3" max="3" width="55.41015625" style="237" bestFit="1" customWidth="1"/>
    <col min="4" max="5" width="10.87890625" style="237" hidden="1" customWidth="1" outlineLevel="1"/>
    <col min="6" max="6" width="12.64453125" style="237" hidden="1" customWidth="1" outlineLevel="1" collapsed="1"/>
    <col min="7" max="39" width="12.64453125" style="237" hidden="1" customWidth="1" outlineLevel="1"/>
    <col min="40" max="40" width="11.3515625" style="237" customWidth="1" collapsed="1"/>
    <col min="41" max="44" width="11.3515625" style="237" customWidth="1"/>
    <col min="45" max="47" width="11.3515625" style="237" hidden="1" customWidth="1" outlineLevel="1"/>
    <col min="48" max="48" width="11.3515625" style="237" customWidth="1" collapsed="1"/>
    <col min="49" max="52" width="11.3515625" style="237" customWidth="1"/>
    <col min="53" max="55" width="11.3515625" style="237" hidden="1" customWidth="1" outlineLevel="1"/>
    <col min="56" max="56" width="11.3515625" style="237" customWidth="1" collapsed="1"/>
    <col min="57" max="60" width="11.3515625" style="237" customWidth="1"/>
    <col min="61" max="63" width="11.3515625" style="237" hidden="1" customWidth="1" outlineLevel="1"/>
    <col min="64" max="64" width="11.3515625" style="237" customWidth="1" collapsed="1"/>
    <col min="65" max="68" width="11.3515625" style="237" customWidth="1"/>
    <col min="69" max="71" width="11.3515625" style="237" hidden="1" customWidth="1" outlineLevel="1"/>
    <col min="72" max="72" width="11.3515625" style="237" customWidth="1" collapsed="1"/>
    <col min="73" max="76" width="11.3515625" style="237" customWidth="1"/>
    <col min="77" max="77" width="15.41015625" style="237" customWidth="1"/>
    <col min="78" max="109" width="11.41015625" style="237" customWidth="1"/>
    <col min="110" max="16384" width="11.41015625" style="237"/>
  </cols>
  <sheetData>
    <row r="1" spans="1:109">
      <c r="A1" s="234" t="s">
        <v>20</v>
      </c>
      <c r="B1" s="235"/>
      <c r="C1" s="236" t="str">
        <f>Cube</f>
        <v>tango_core_model:Report_LTP</v>
      </c>
    </row>
    <row r="2" spans="1:109">
      <c r="A2" s="234" t="s">
        <v>21</v>
      </c>
      <c r="B2" s="235"/>
      <c r="C2" s="236" t="str">
        <f ca="1">Weighting</f>
        <v>W_APP</v>
      </c>
    </row>
    <row r="3" spans="1:109">
      <c r="A3" s="234" t="s">
        <v>13</v>
      </c>
      <c r="B3" s="235"/>
      <c r="C3" s="236" t="str">
        <f ca="1">_xll.SUBNM("tango_core_model:Currency","","MEUR")</f>
        <v>RECALC_0_10_</v>
      </c>
    </row>
    <row r="4" spans="1:109">
      <c r="A4" s="234" t="s">
        <v>22</v>
      </c>
      <c r="B4" s="235"/>
      <c r="C4" s="236" t="str">
        <f ca="1">Current_LTP</f>
        <v>RECALC_0_15_</v>
      </c>
    </row>
    <row r="7" spans="1:109" ht="15" customHeight="1">
      <c r="F7" s="420" t="s">
        <v>121</v>
      </c>
      <c r="G7" s="420"/>
      <c r="H7" s="420"/>
      <c r="I7" s="420"/>
      <c r="J7" s="420"/>
      <c r="K7" s="420"/>
      <c r="L7" s="420"/>
      <c r="M7" s="420"/>
      <c r="N7" s="420"/>
      <c r="O7" s="420"/>
      <c r="P7" s="420"/>
      <c r="Q7" s="420"/>
      <c r="R7" s="420"/>
      <c r="S7" s="420"/>
      <c r="T7" s="420"/>
      <c r="U7" s="420"/>
      <c r="V7" s="420"/>
      <c r="W7" s="420"/>
      <c r="X7" s="420"/>
      <c r="Y7" s="420"/>
      <c r="Z7" s="420"/>
      <c r="AA7" s="420"/>
      <c r="AB7" s="420"/>
      <c r="AC7" s="420"/>
      <c r="AD7" s="420"/>
      <c r="AE7" s="420"/>
      <c r="AF7" s="420"/>
      <c r="AG7" s="420"/>
      <c r="AH7" s="420"/>
      <c r="AI7" s="420"/>
      <c r="AM7" s="421" t="s">
        <v>125</v>
      </c>
      <c r="AN7" s="421"/>
      <c r="AO7" s="421"/>
      <c r="AP7" s="421"/>
      <c r="AQ7" s="421"/>
      <c r="AR7" s="421"/>
      <c r="AS7" s="421"/>
      <c r="AT7" s="421"/>
      <c r="AU7" s="421"/>
      <c r="AV7" s="421"/>
      <c r="AW7" s="421"/>
      <c r="AX7" s="421"/>
      <c r="AY7" s="421"/>
      <c r="AZ7" s="421"/>
      <c r="BA7" s="421"/>
      <c r="BB7" s="421"/>
      <c r="BC7" s="421"/>
      <c r="BD7" s="421"/>
      <c r="BE7" s="421"/>
      <c r="BF7" s="421"/>
      <c r="BG7" s="421"/>
      <c r="BH7" s="421"/>
      <c r="BI7" s="421"/>
      <c r="BJ7" s="421"/>
      <c r="BK7" s="421"/>
      <c r="BL7" s="421"/>
      <c r="BM7" s="421"/>
      <c r="BN7" s="421"/>
      <c r="BO7" s="421"/>
      <c r="BP7" s="421"/>
      <c r="BQ7" s="421"/>
      <c r="BR7" s="421"/>
      <c r="BS7" s="421"/>
      <c r="BT7" s="421"/>
      <c r="BU7" s="421"/>
      <c r="BV7" s="421"/>
      <c r="BW7" s="421"/>
      <c r="BX7" s="421"/>
    </row>
    <row r="8" spans="1:109" ht="16.5" customHeight="1">
      <c r="C8" s="415" t="str">
        <f ca="1">C4</f>
        <v>RECALC_0_15_</v>
      </c>
      <c r="F8" s="420"/>
      <c r="G8" s="420"/>
      <c r="H8" s="420"/>
      <c r="I8" s="420"/>
      <c r="J8" s="420"/>
      <c r="K8" s="420"/>
      <c r="L8" s="420"/>
      <c r="M8" s="420"/>
      <c r="N8" s="420"/>
      <c r="O8" s="420"/>
      <c r="P8" s="420"/>
      <c r="Q8" s="420"/>
      <c r="R8" s="420"/>
      <c r="S8" s="420"/>
      <c r="T8" s="420"/>
      <c r="U8" s="420"/>
      <c r="V8" s="420"/>
      <c r="W8" s="420"/>
      <c r="X8" s="420"/>
      <c r="Y8" s="420"/>
      <c r="Z8" s="420"/>
      <c r="AA8" s="420"/>
      <c r="AB8" s="420"/>
      <c r="AC8" s="420"/>
      <c r="AD8" s="420"/>
      <c r="AE8" s="420"/>
      <c r="AF8" s="420"/>
      <c r="AG8" s="420"/>
      <c r="AH8" s="420"/>
      <c r="AI8" s="420"/>
      <c r="AM8" s="421"/>
      <c r="AN8" s="421"/>
      <c r="AO8" s="421"/>
      <c r="AP8" s="421"/>
      <c r="AQ8" s="421"/>
      <c r="AR8" s="421"/>
      <c r="AS8" s="421"/>
      <c r="AT8" s="421"/>
      <c r="AU8" s="421"/>
      <c r="AV8" s="421"/>
      <c r="AW8" s="421"/>
      <c r="AX8" s="421"/>
      <c r="AY8" s="421"/>
      <c r="AZ8" s="421"/>
      <c r="BA8" s="421"/>
      <c r="BB8" s="421"/>
      <c r="BC8" s="421"/>
      <c r="BD8" s="421"/>
      <c r="BE8" s="421"/>
      <c r="BF8" s="421"/>
      <c r="BG8" s="421"/>
      <c r="BH8" s="421"/>
      <c r="BI8" s="421"/>
      <c r="BJ8" s="421"/>
      <c r="BK8" s="421"/>
      <c r="BL8" s="421"/>
      <c r="BM8" s="421"/>
      <c r="BN8" s="421"/>
      <c r="BO8" s="421"/>
      <c r="BP8" s="421"/>
      <c r="BQ8" s="421"/>
      <c r="BR8" s="421"/>
      <c r="BS8" s="421"/>
      <c r="BT8" s="421"/>
      <c r="BU8" s="421"/>
      <c r="BV8" s="421"/>
      <c r="BW8" s="421"/>
      <c r="BX8" s="421"/>
    </row>
    <row r="9" spans="1:109" ht="15" customHeight="1">
      <c r="C9" s="415"/>
      <c r="F9" s="420"/>
      <c r="G9" s="420"/>
      <c r="H9" s="420"/>
      <c r="I9" s="420"/>
      <c r="J9" s="420"/>
      <c r="K9" s="420"/>
      <c r="L9" s="420"/>
      <c r="M9" s="420"/>
      <c r="N9" s="420"/>
      <c r="O9" s="420"/>
      <c r="P9" s="420"/>
      <c r="Q9" s="420"/>
      <c r="R9" s="420"/>
      <c r="S9" s="420"/>
      <c r="T9" s="420"/>
      <c r="U9" s="420"/>
      <c r="V9" s="420"/>
      <c r="W9" s="420"/>
      <c r="X9" s="420"/>
      <c r="Y9" s="420"/>
      <c r="Z9" s="420"/>
      <c r="AA9" s="420"/>
      <c r="AB9" s="420"/>
      <c r="AC9" s="420"/>
      <c r="AD9" s="420"/>
      <c r="AE9" s="420"/>
      <c r="AF9" s="420"/>
      <c r="AG9" s="420"/>
      <c r="AH9" s="420"/>
      <c r="AI9" s="420"/>
      <c r="AM9" s="421"/>
      <c r="AN9" s="421"/>
      <c r="AO9" s="421"/>
      <c r="AP9" s="421"/>
      <c r="AQ9" s="421"/>
      <c r="AR9" s="421"/>
      <c r="AS9" s="421"/>
      <c r="AT9" s="421"/>
      <c r="AU9" s="421"/>
      <c r="AV9" s="421"/>
      <c r="AW9" s="421"/>
      <c r="AX9" s="421"/>
      <c r="AY9" s="421"/>
      <c r="AZ9" s="421"/>
      <c r="BA9" s="421"/>
      <c r="BB9" s="421"/>
      <c r="BC9" s="421"/>
      <c r="BD9" s="421"/>
      <c r="BE9" s="421"/>
      <c r="BF9" s="421"/>
      <c r="BG9" s="421"/>
      <c r="BH9" s="421"/>
      <c r="BI9" s="421"/>
      <c r="BJ9" s="421"/>
      <c r="BK9" s="421"/>
      <c r="BL9" s="421"/>
      <c r="BM9" s="421"/>
      <c r="BN9" s="421"/>
      <c r="BO9" s="421"/>
      <c r="BP9" s="421"/>
      <c r="BQ9" s="421"/>
      <c r="BR9" s="421"/>
      <c r="BS9" s="421"/>
      <c r="BT9" s="421"/>
      <c r="BU9" s="421"/>
      <c r="BV9" s="421"/>
      <c r="BW9" s="421"/>
      <c r="BX9" s="421"/>
    </row>
    <row r="11" spans="1:109" s="271" customFormat="1" ht="21.75" customHeight="1">
      <c r="A11" s="269"/>
      <c r="B11" s="270"/>
      <c r="D11" s="416" t="s">
        <v>23</v>
      </c>
      <c r="E11" s="417"/>
      <c r="F11" s="417"/>
      <c r="G11" s="417"/>
      <c r="H11" s="417"/>
      <c r="I11" s="417"/>
      <c r="J11" s="417"/>
      <c r="K11" s="418"/>
      <c r="L11" s="416" t="s">
        <v>24</v>
      </c>
      <c r="M11" s="417"/>
      <c r="N11" s="417"/>
      <c r="O11" s="417"/>
      <c r="P11" s="417"/>
      <c r="Q11" s="417"/>
      <c r="R11" s="417"/>
      <c r="S11" s="418"/>
      <c r="T11" s="416" t="s">
        <v>25</v>
      </c>
      <c r="U11" s="417"/>
      <c r="V11" s="417"/>
      <c r="W11" s="417"/>
      <c r="X11" s="417"/>
      <c r="Y11" s="417"/>
      <c r="Z11" s="417"/>
      <c r="AA11" s="418"/>
      <c r="AB11" s="416" t="s">
        <v>26</v>
      </c>
      <c r="AC11" s="417"/>
      <c r="AD11" s="417"/>
      <c r="AE11" s="417"/>
      <c r="AF11" s="417"/>
      <c r="AG11" s="417"/>
      <c r="AH11" s="417"/>
      <c r="AI11" s="418"/>
      <c r="AK11" s="416" t="s">
        <v>23</v>
      </c>
      <c r="AL11" s="417"/>
      <c r="AM11" s="417"/>
      <c r="AN11" s="417"/>
      <c r="AO11" s="417"/>
      <c r="AP11" s="417"/>
      <c r="AQ11" s="417"/>
      <c r="AR11" s="418"/>
      <c r="AS11" s="416" t="s">
        <v>24</v>
      </c>
      <c r="AT11" s="417"/>
      <c r="AU11" s="417"/>
      <c r="AV11" s="417"/>
      <c r="AW11" s="417"/>
      <c r="AX11" s="417"/>
      <c r="AY11" s="417"/>
      <c r="AZ11" s="418"/>
      <c r="BA11" s="416" t="s">
        <v>25</v>
      </c>
      <c r="BB11" s="417"/>
      <c r="BC11" s="417"/>
      <c r="BD11" s="417"/>
      <c r="BE11" s="417"/>
      <c r="BF11" s="417"/>
      <c r="BG11" s="417"/>
      <c r="BH11" s="418"/>
      <c r="BI11" s="416" t="s">
        <v>26</v>
      </c>
      <c r="BJ11" s="417"/>
      <c r="BK11" s="417"/>
      <c r="BL11" s="417"/>
      <c r="BM11" s="417"/>
      <c r="BN11" s="417"/>
      <c r="BO11" s="417"/>
      <c r="BP11" s="418"/>
      <c r="BQ11" s="416" t="s">
        <v>38</v>
      </c>
      <c r="BR11" s="417"/>
      <c r="BS11" s="417"/>
      <c r="BT11" s="417"/>
      <c r="BU11" s="417"/>
      <c r="BV11" s="417"/>
      <c r="BW11" s="417"/>
      <c r="BX11" s="418"/>
      <c r="BZ11" s="419"/>
      <c r="CA11" s="419"/>
      <c r="CB11" s="419"/>
      <c r="CC11" s="419"/>
      <c r="CD11" s="419"/>
      <c r="CE11" s="419"/>
      <c r="CF11" s="419"/>
      <c r="CG11" s="419"/>
      <c r="CH11" s="419"/>
      <c r="CI11" s="419"/>
      <c r="CJ11" s="419"/>
      <c r="CK11" s="419"/>
      <c r="CL11" s="419"/>
      <c r="CM11" s="419"/>
      <c r="CN11" s="419"/>
      <c r="CO11" s="419"/>
      <c r="CP11" s="419"/>
      <c r="CQ11" s="419"/>
      <c r="CR11" s="419"/>
      <c r="CS11" s="419"/>
      <c r="CT11" s="419"/>
      <c r="CU11" s="419"/>
      <c r="CV11" s="419"/>
      <c r="CW11" s="419"/>
      <c r="CX11" s="419"/>
      <c r="CY11" s="419"/>
      <c r="CZ11" s="419"/>
      <c r="DA11" s="419"/>
      <c r="DB11" s="419"/>
      <c r="DC11" s="419"/>
      <c r="DD11" s="419"/>
      <c r="DE11" s="419"/>
    </row>
    <row r="12" spans="1:109" s="274" customFormat="1" ht="31.35" hidden="1" outlineLevel="1">
      <c r="A12" s="272"/>
      <c r="B12" s="273"/>
      <c r="D12" s="275" t="str">
        <f>$D$11</f>
        <v>ZGP&amp;Action_Plans</v>
      </c>
      <c r="E12" s="276" t="str">
        <f t="shared" ref="E12:K12" si="0">$D$11</f>
        <v>ZGP&amp;Action_Plans</v>
      </c>
      <c r="F12" s="276" t="str">
        <f t="shared" si="0"/>
        <v>ZGP&amp;Action_Plans</v>
      </c>
      <c r="G12" s="276" t="str">
        <f t="shared" si="0"/>
        <v>ZGP&amp;Action_Plans</v>
      </c>
      <c r="H12" s="276" t="str">
        <f t="shared" si="0"/>
        <v>ZGP&amp;Action_Plans</v>
      </c>
      <c r="I12" s="276" t="str">
        <f t="shared" si="0"/>
        <v>ZGP&amp;Action_Plans</v>
      </c>
      <c r="J12" s="276" t="str">
        <f t="shared" si="0"/>
        <v>ZGP&amp;Action_Plans</v>
      </c>
      <c r="K12" s="277" t="str">
        <f t="shared" si="0"/>
        <v>ZGP&amp;Action_Plans</v>
      </c>
      <c r="L12" s="275" t="str">
        <f>$L$11</f>
        <v>Disp_Plan</v>
      </c>
      <c r="M12" s="276" t="str">
        <f t="shared" ref="M12:S12" si="1">$L$11</f>
        <v>Disp_Plan</v>
      </c>
      <c r="N12" s="276" t="str">
        <f t="shared" si="1"/>
        <v>Disp_Plan</v>
      </c>
      <c r="O12" s="276" t="str">
        <f t="shared" si="1"/>
        <v>Disp_Plan</v>
      </c>
      <c r="P12" s="276" t="str">
        <f t="shared" si="1"/>
        <v>Disp_Plan</v>
      </c>
      <c r="Q12" s="276" t="str">
        <f t="shared" si="1"/>
        <v>Disp_Plan</v>
      </c>
      <c r="R12" s="276" t="str">
        <f t="shared" si="1"/>
        <v>Disp_Plan</v>
      </c>
      <c r="S12" s="277" t="str">
        <f t="shared" si="1"/>
        <v>Disp_Plan</v>
      </c>
      <c r="T12" s="275" t="str">
        <f>$T$11</f>
        <v>Growth_Plan_Orga</v>
      </c>
      <c r="U12" s="276" t="str">
        <f t="shared" ref="U12:AA12" si="2">$T$11</f>
        <v>Growth_Plan_Orga</v>
      </c>
      <c r="V12" s="276" t="str">
        <f t="shared" si="2"/>
        <v>Growth_Plan_Orga</v>
      </c>
      <c r="W12" s="276" t="str">
        <f t="shared" si="2"/>
        <v>Growth_Plan_Orga</v>
      </c>
      <c r="X12" s="276" t="str">
        <f t="shared" si="2"/>
        <v>Growth_Plan_Orga</v>
      </c>
      <c r="Y12" s="276" t="str">
        <f t="shared" si="2"/>
        <v>Growth_Plan_Orga</v>
      </c>
      <c r="Z12" s="276" t="str">
        <f t="shared" si="2"/>
        <v>Growth_Plan_Orga</v>
      </c>
      <c r="AA12" s="277" t="str">
        <f t="shared" si="2"/>
        <v>Growth_Plan_Orga</v>
      </c>
      <c r="AB12" s="275" t="str">
        <f>$AB$11</f>
        <v>Growth_Plan_Ext</v>
      </c>
      <c r="AC12" s="276" t="str">
        <f t="shared" ref="AC12:AI12" si="3">$AB$11</f>
        <v>Growth_Plan_Ext</v>
      </c>
      <c r="AD12" s="276" t="str">
        <f t="shared" si="3"/>
        <v>Growth_Plan_Ext</v>
      </c>
      <c r="AE12" s="276" t="str">
        <f t="shared" si="3"/>
        <v>Growth_Plan_Ext</v>
      </c>
      <c r="AF12" s="276" t="str">
        <f t="shared" si="3"/>
        <v>Growth_Plan_Ext</v>
      </c>
      <c r="AG12" s="276" t="str">
        <f t="shared" si="3"/>
        <v>Growth_Plan_Ext</v>
      </c>
      <c r="AH12" s="276" t="str">
        <f t="shared" si="3"/>
        <v>Growth_Plan_Ext</v>
      </c>
      <c r="AI12" s="277" t="str">
        <f t="shared" si="3"/>
        <v>Growth_Plan_Ext</v>
      </c>
      <c r="AK12" s="275" t="str">
        <f>$D$11</f>
        <v>ZGP&amp;Action_Plans</v>
      </c>
      <c r="AL12" s="276" t="str">
        <f t="shared" ref="AL12:AR12" si="4">$D$11</f>
        <v>ZGP&amp;Action_Plans</v>
      </c>
      <c r="AM12" s="276" t="str">
        <f t="shared" si="4"/>
        <v>ZGP&amp;Action_Plans</v>
      </c>
      <c r="AN12" s="276" t="str">
        <f t="shared" si="4"/>
        <v>ZGP&amp;Action_Plans</v>
      </c>
      <c r="AO12" s="276" t="str">
        <f t="shared" si="4"/>
        <v>ZGP&amp;Action_Plans</v>
      </c>
      <c r="AP12" s="276" t="str">
        <f t="shared" si="4"/>
        <v>ZGP&amp;Action_Plans</v>
      </c>
      <c r="AQ12" s="276" t="str">
        <f t="shared" si="4"/>
        <v>ZGP&amp;Action_Plans</v>
      </c>
      <c r="AR12" s="277" t="str">
        <f t="shared" si="4"/>
        <v>ZGP&amp;Action_Plans</v>
      </c>
      <c r="AS12" s="275" t="str">
        <f>$L$11</f>
        <v>Disp_Plan</v>
      </c>
      <c r="AT12" s="276" t="str">
        <f t="shared" ref="AT12:AZ12" si="5">$L$11</f>
        <v>Disp_Plan</v>
      </c>
      <c r="AU12" s="276" t="str">
        <f t="shared" si="5"/>
        <v>Disp_Plan</v>
      </c>
      <c r="AV12" s="276" t="str">
        <f t="shared" si="5"/>
        <v>Disp_Plan</v>
      </c>
      <c r="AW12" s="276" t="str">
        <f t="shared" si="5"/>
        <v>Disp_Plan</v>
      </c>
      <c r="AX12" s="276" t="str">
        <f t="shared" si="5"/>
        <v>Disp_Plan</v>
      </c>
      <c r="AY12" s="276" t="str">
        <f t="shared" si="5"/>
        <v>Disp_Plan</v>
      </c>
      <c r="AZ12" s="277" t="str">
        <f t="shared" si="5"/>
        <v>Disp_Plan</v>
      </c>
      <c r="BA12" s="275" t="str">
        <f>$T$11</f>
        <v>Growth_Plan_Orga</v>
      </c>
      <c r="BB12" s="276" t="str">
        <f t="shared" ref="BB12:BH12" si="6">$T$11</f>
        <v>Growth_Plan_Orga</v>
      </c>
      <c r="BC12" s="276" t="str">
        <f t="shared" si="6"/>
        <v>Growth_Plan_Orga</v>
      </c>
      <c r="BD12" s="276" t="str">
        <f t="shared" si="6"/>
        <v>Growth_Plan_Orga</v>
      </c>
      <c r="BE12" s="276" t="str">
        <f t="shared" si="6"/>
        <v>Growth_Plan_Orga</v>
      </c>
      <c r="BF12" s="276" t="str">
        <f t="shared" si="6"/>
        <v>Growth_Plan_Orga</v>
      </c>
      <c r="BG12" s="276" t="str">
        <f t="shared" si="6"/>
        <v>Growth_Plan_Orga</v>
      </c>
      <c r="BH12" s="277" t="str">
        <f t="shared" si="6"/>
        <v>Growth_Plan_Orga</v>
      </c>
      <c r="BI12" s="275" t="str">
        <f>$AB$11</f>
        <v>Growth_Plan_Ext</v>
      </c>
      <c r="BJ12" s="276" t="str">
        <f t="shared" ref="BJ12:BP12" si="7">$AB$11</f>
        <v>Growth_Plan_Ext</v>
      </c>
      <c r="BK12" s="276" t="str">
        <f t="shared" si="7"/>
        <v>Growth_Plan_Ext</v>
      </c>
      <c r="BL12" s="276" t="str">
        <f t="shared" si="7"/>
        <v>Growth_Plan_Ext</v>
      </c>
      <c r="BM12" s="276" t="str">
        <f t="shared" si="7"/>
        <v>Growth_Plan_Ext</v>
      </c>
      <c r="BN12" s="276" t="str">
        <f t="shared" si="7"/>
        <v>Growth_Plan_Ext</v>
      </c>
      <c r="BO12" s="276" t="str">
        <f t="shared" si="7"/>
        <v>Growth_Plan_Ext</v>
      </c>
      <c r="BP12" s="277" t="str">
        <f t="shared" si="7"/>
        <v>Growth_Plan_Ext</v>
      </c>
      <c r="BQ12" s="275" t="str">
        <f>$BQ$11</f>
        <v>TOT_LTP</v>
      </c>
      <c r="BR12" s="276" t="str">
        <f t="shared" ref="BR12:BX12" si="8">$BQ$11</f>
        <v>TOT_LTP</v>
      </c>
      <c r="BS12" s="276" t="str">
        <f t="shared" si="8"/>
        <v>TOT_LTP</v>
      </c>
      <c r="BT12" s="276" t="str">
        <f t="shared" si="8"/>
        <v>TOT_LTP</v>
      </c>
      <c r="BU12" s="276" t="str">
        <f t="shared" si="8"/>
        <v>TOT_LTP</v>
      </c>
      <c r="BV12" s="276" t="str">
        <f t="shared" si="8"/>
        <v>TOT_LTP</v>
      </c>
      <c r="BW12" s="276" t="str">
        <f t="shared" si="8"/>
        <v>TOT_LTP</v>
      </c>
      <c r="BX12" s="277" t="str">
        <f t="shared" si="8"/>
        <v>TOT_LTP</v>
      </c>
      <c r="BZ12" s="278"/>
      <c r="CA12" s="278"/>
      <c r="CB12" s="278"/>
      <c r="CC12" s="278"/>
      <c r="CD12" s="278"/>
      <c r="CE12" s="278"/>
      <c r="CF12" s="278"/>
      <c r="CG12" s="278"/>
      <c r="CH12" s="278"/>
      <c r="CI12" s="278"/>
      <c r="CJ12" s="278"/>
      <c r="CK12" s="278"/>
      <c r="CL12" s="278"/>
      <c r="CM12" s="278"/>
      <c r="CN12" s="278"/>
      <c r="CO12" s="278"/>
      <c r="CP12" s="278"/>
      <c r="CQ12" s="278"/>
      <c r="CR12" s="278"/>
      <c r="CS12" s="278"/>
      <c r="CT12" s="278"/>
      <c r="CU12" s="278"/>
      <c r="CV12" s="278"/>
      <c r="CW12" s="278"/>
      <c r="CX12" s="278"/>
      <c r="CY12" s="278"/>
      <c r="CZ12" s="278"/>
      <c r="DA12" s="278"/>
      <c r="DB12" s="278"/>
      <c r="DC12" s="278"/>
      <c r="DD12" s="278"/>
      <c r="DE12" s="278"/>
    </row>
    <row r="13" spans="1:109" s="274" customFormat="1" hidden="1" outlineLevel="1">
      <c r="A13" s="272"/>
      <c r="B13" s="273"/>
      <c r="D13" s="279" t="e">
        <f ca="1">Context!J18</f>
        <v>#VALUE!</v>
      </c>
      <c r="E13" s="280" t="str">
        <f ca="1">Context!K18</f>
        <v>f_year_LC_0</v>
      </c>
      <c r="F13" s="280" t="e">
        <f ca="1">Context!L18</f>
        <v>#VALUE!</v>
      </c>
      <c r="G13" s="280" t="e">
        <f ca="1">Context!M18</f>
        <v>#VALUE!</v>
      </c>
      <c r="H13" s="280" t="e">
        <f ca="1">Context!N18</f>
        <v>#VALUE!</v>
      </c>
      <c r="I13" s="280" t="e">
        <f ca="1">Context!O18</f>
        <v>#VALUE!</v>
      </c>
      <c r="J13" s="280" t="e">
        <f ca="1">Context!P18</f>
        <v>#VALUE!</v>
      </c>
      <c r="K13" s="281" t="e">
        <f ca="1">Context!Q18</f>
        <v>#VALUE!</v>
      </c>
      <c r="L13" s="279" t="e">
        <f ca="1">D13</f>
        <v>#VALUE!</v>
      </c>
      <c r="M13" s="280" t="str">
        <f t="shared" ref="M13:AB14" ca="1" si="9">E13</f>
        <v>f_year_LC_0</v>
      </c>
      <c r="N13" s="280" t="e">
        <f t="shared" ca="1" si="9"/>
        <v>#VALUE!</v>
      </c>
      <c r="O13" s="280" t="e">
        <f t="shared" ca="1" si="9"/>
        <v>#VALUE!</v>
      </c>
      <c r="P13" s="280" t="e">
        <f t="shared" ca="1" si="9"/>
        <v>#VALUE!</v>
      </c>
      <c r="Q13" s="280" t="e">
        <f t="shared" ca="1" si="9"/>
        <v>#VALUE!</v>
      </c>
      <c r="R13" s="280" t="e">
        <f t="shared" ca="1" si="9"/>
        <v>#VALUE!</v>
      </c>
      <c r="S13" s="281" t="e">
        <f t="shared" ca="1" si="9"/>
        <v>#VALUE!</v>
      </c>
      <c r="T13" s="279" t="e">
        <f t="shared" ca="1" si="9"/>
        <v>#VALUE!</v>
      </c>
      <c r="U13" s="280" t="str">
        <f t="shared" ca="1" si="9"/>
        <v>f_year_LC_0</v>
      </c>
      <c r="V13" s="280" t="e">
        <f t="shared" ca="1" si="9"/>
        <v>#VALUE!</v>
      </c>
      <c r="W13" s="280" t="e">
        <f t="shared" ca="1" si="9"/>
        <v>#VALUE!</v>
      </c>
      <c r="X13" s="280" t="e">
        <f t="shared" ca="1" si="9"/>
        <v>#VALUE!</v>
      </c>
      <c r="Y13" s="280" t="e">
        <f t="shared" ca="1" si="9"/>
        <v>#VALUE!</v>
      </c>
      <c r="Z13" s="280" t="e">
        <f t="shared" ca="1" si="9"/>
        <v>#VALUE!</v>
      </c>
      <c r="AA13" s="281" t="e">
        <f t="shared" ca="1" si="9"/>
        <v>#VALUE!</v>
      </c>
      <c r="AB13" s="279" t="e">
        <f t="shared" ca="1" si="9"/>
        <v>#VALUE!</v>
      </c>
      <c r="AC13" s="280" t="str">
        <f t="shared" ref="AC13:AI14" ca="1" si="10">U13</f>
        <v>f_year_LC_0</v>
      </c>
      <c r="AD13" s="280" t="e">
        <f t="shared" ca="1" si="10"/>
        <v>#VALUE!</v>
      </c>
      <c r="AE13" s="280" t="e">
        <f t="shared" ca="1" si="10"/>
        <v>#VALUE!</v>
      </c>
      <c r="AF13" s="280" t="e">
        <f t="shared" ca="1" si="10"/>
        <v>#VALUE!</v>
      </c>
      <c r="AG13" s="280" t="e">
        <f t="shared" ca="1" si="10"/>
        <v>#VALUE!</v>
      </c>
      <c r="AH13" s="280" t="e">
        <f t="shared" ca="1" si="10"/>
        <v>#VALUE!</v>
      </c>
      <c r="AI13" s="281" t="e">
        <f t="shared" ca="1" si="10"/>
        <v>#VALUE!</v>
      </c>
      <c r="AK13" s="279" t="e">
        <f ca="1">D13</f>
        <v>#VALUE!</v>
      </c>
      <c r="AL13" s="280" t="str">
        <f t="shared" ref="AL13:BA14" ca="1" si="11">E13</f>
        <v>f_year_LC_0</v>
      </c>
      <c r="AM13" s="280" t="e">
        <f t="shared" ca="1" si="11"/>
        <v>#VALUE!</v>
      </c>
      <c r="AN13" s="280" t="e">
        <f t="shared" ca="1" si="11"/>
        <v>#VALUE!</v>
      </c>
      <c r="AO13" s="280" t="e">
        <f t="shared" ca="1" si="11"/>
        <v>#VALUE!</v>
      </c>
      <c r="AP13" s="280" t="e">
        <f t="shared" ca="1" si="11"/>
        <v>#VALUE!</v>
      </c>
      <c r="AQ13" s="280" t="e">
        <f t="shared" ca="1" si="11"/>
        <v>#VALUE!</v>
      </c>
      <c r="AR13" s="281" t="e">
        <f t="shared" ca="1" si="11"/>
        <v>#VALUE!</v>
      </c>
      <c r="AS13" s="279" t="e">
        <f t="shared" ca="1" si="11"/>
        <v>#VALUE!</v>
      </c>
      <c r="AT13" s="280" t="str">
        <f t="shared" ca="1" si="11"/>
        <v>f_year_LC_0</v>
      </c>
      <c r="AU13" s="280" t="e">
        <f t="shared" ca="1" si="11"/>
        <v>#VALUE!</v>
      </c>
      <c r="AV13" s="280" t="e">
        <f t="shared" ca="1" si="11"/>
        <v>#VALUE!</v>
      </c>
      <c r="AW13" s="280" t="e">
        <f t="shared" ca="1" si="11"/>
        <v>#VALUE!</v>
      </c>
      <c r="AX13" s="280" t="e">
        <f t="shared" ca="1" si="11"/>
        <v>#VALUE!</v>
      </c>
      <c r="AY13" s="280" t="e">
        <f t="shared" ca="1" si="11"/>
        <v>#VALUE!</v>
      </c>
      <c r="AZ13" s="281" t="e">
        <f t="shared" ca="1" si="11"/>
        <v>#VALUE!</v>
      </c>
      <c r="BA13" s="279" t="e">
        <f t="shared" ca="1" si="11"/>
        <v>#VALUE!</v>
      </c>
      <c r="BB13" s="280" t="str">
        <f t="shared" ref="BB13:BP14" ca="1" si="12">U13</f>
        <v>f_year_LC_0</v>
      </c>
      <c r="BC13" s="280" t="e">
        <f t="shared" ca="1" si="12"/>
        <v>#VALUE!</v>
      </c>
      <c r="BD13" s="280" t="e">
        <f t="shared" ca="1" si="12"/>
        <v>#VALUE!</v>
      </c>
      <c r="BE13" s="280" t="e">
        <f t="shared" ca="1" si="12"/>
        <v>#VALUE!</v>
      </c>
      <c r="BF13" s="280" t="e">
        <f t="shared" ca="1" si="12"/>
        <v>#VALUE!</v>
      </c>
      <c r="BG13" s="280" t="e">
        <f t="shared" ca="1" si="12"/>
        <v>#VALUE!</v>
      </c>
      <c r="BH13" s="281" t="e">
        <f t="shared" ca="1" si="12"/>
        <v>#VALUE!</v>
      </c>
      <c r="BI13" s="279" t="e">
        <f t="shared" ca="1" si="12"/>
        <v>#VALUE!</v>
      </c>
      <c r="BJ13" s="280" t="str">
        <f t="shared" ca="1" si="12"/>
        <v>f_year_LC_0</v>
      </c>
      <c r="BK13" s="280" t="e">
        <f t="shared" ca="1" si="12"/>
        <v>#VALUE!</v>
      </c>
      <c r="BL13" s="280" t="e">
        <f t="shared" ca="1" si="12"/>
        <v>#VALUE!</v>
      </c>
      <c r="BM13" s="280" t="e">
        <f t="shared" ca="1" si="12"/>
        <v>#VALUE!</v>
      </c>
      <c r="BN13" s="280" t="e">
        <f t="shared" ca="1" si="12"/>
        <v>#VALUE!</v>
      </c>
      <c r="BO13" s="280" t="e">
        <f t="shared" ca="1" si="12"/>
        <v>#VALUE!</v>
      </c>
      <c r="BP13" s="281" t="e">
        <f t="shared" ca="1" si="12"/>
        <v>#VALUE!</v>
      </c>
      <c r="BQ13" s="279" t="e">
        <f ca="1">BI13</f>
        <v>#VALUE!</v>
      </c>
      <c r="BR13" s="280" t="str">
        <f t="shared" ref="BR13:BX14" ca="1" si="13">BJ13</f>
        <v>f_year_LC_0</v>
      </c>
      <c r="BS13" s="280" t="e">
        <f t="shared" ca="1" si="13"/>
        <v>#VALUE!</v>
      </c>
      <c r="BT13" s="280" t="e">
        <f t="shared" ca="1" si="13"/>
        <v>#VALUE!</v>
      </c>
      <c r="BU13" s="280" t="e">
        <f t="shared" ca="1" si="13"/>
        <v>#VALUE!</v>
      </c>
      <c r="BV13" s="280" t="e">
        <f t="shared" ca="1" si="13"/>
        <v>#VALUE!</v>
      </c>
      <c r="BW13" s="280" t="e">
        <f t="shared" ca="1" si="13"/>
        <v>#VALUE!</v>
      </c>
      <c r="BX13" s="281" t="e">
        <f t="shared" ca="1" si="13"/>
        <v>#VALUE!</v>
      </c>
      <c r="BZ13" s="278"/>
      <c r="CA13" s="278"/>
      <c r="CB13" s="278"/>
      <c r="CC13" s="278"/>
      <c r="CD13" s="278"/>
      <c r="CE13" s="278"/>
      <c r="CF13" s="278"/>
      <c r="CG13" s="278"/>
      <c r="CH13" s="278"/>
      <c r="CI13" s="278"/>
      <c r="CJ13" s="278"/>
      <c r="CK13" s="278"/>
      <c r="CL13" s="278"/>
      <c r="CM13" s="278"/>
      <c r="CN13" s="278"/>
      <c r="CO13" s="278"/>
      <c r="CP13" s="278"/>
      <c r="CQ13" s="278"/>
      <c r="CR13" s="278"/>
      <c r="CS13" s="278"/>
      <c r="CT13" s="278"/>
      <c r="CU13" s="278"/>
      <c r="CV13" s="278"/>
      <c r="CW13" s="278"/>
      <c r="CX13" s="278"/>
      <c r="CY13" s="278"/>
      <c r="CZ13" s="278"/>
      <c r="DA13" s="278"/>
      <c r="DB13" s="278"/>
      <c r="DC13" s="278"/>
      <c r="DD13" s="278"/>
      <c r="DE13" s="278"/>
    </row>
    <row r="14" spans="1:109" collapsed="1">
      <c r="D14" s="240" t="e">
        <f ca="1">Context!J17</f>
        <v>#VALUE!</v>
      </c>
      <c r="E14" s="241" t="str">
        <f ca="1">Context!K17</f>
        <v>LC_0</v>
      </c>
      <c r="F14" s="241" t="e">
        <f ca="1">Context!L17</f>
        <v>#VALUE!</v>
      </c>
      <c r="G14" s="241" t="e">
        <f ca="1">Context!M17</f>
        <v>#VALUE!</v>
      </c>
      <c r="H14" s="241" t="e">
        <f ca="1">Context!N17</f>
        <v>#VALUE!</v>
      </c>
      <c r="I14" s="241" t="e">
        <f ca="1">Context!O17</f>
        <v>#VALUE!</v>
      </c>
      <c r="J14" s="241" t="e">
        <f ca="1">Context!P17</f>
        <v>#VALUE!</v>
      </c>
      <c r="K14" s="242" t="e">
        <f ca="1">Context!Q17</f>
        <v>#VALUE!</v>
      </c>
      <c r="L14" s="240" t="e">
        <f ca="1">D14</f>
        <v>#VALUE!</v>
      </c>
      <c r="M14" s="241" t="str">
        <f t="shared" ca="1" si="9"/>
        <v>LC_0</v>
      </c>
      <c r="N14" s="241" t="e">
        <f t="shared" ca="1" si="9"/>
        <v>#VALUE!</v>
      </c>
      <c r="O14" s="241" t="e">
        <f t="shared" ca="1" si="9"/>
        <v>#VALUE!</v>
      </c>
      <c r="P14" s="241" t="e">
        <f t="shared" ca="1" si="9"/>
        <v>#VALUE!</v>
      </c>
      <c r="Q14" s="241" t="e">
        <f t="shared" ca="1" si="9"/>
        <v>#VALUE!</v>
      </c>
      <c r="R14" s="241" t="e">
        <f t="shared" ca="1" si="9"/>
        <v>#VALUE!</v>
      </c>
      <c r="S14" s="242" t="e">
        <f t="shared" ca="1" si="9"/>
        <v>#VALUE!</v>
      </c>
      <c r="T14" s="240" t="e">
        <f t="shared" ca="1" si="9"/>
        <v>#VALUE!</v>
      </c>
      <c r="U14" s="241" t="str">
        <f t="shared" ca="1" si="9"/>
        <v>LC_0</v>
      </c>
      <c r="V14" s="241" t="e">
        <f t="shared" ca="1" si="9"/>
        <v>#VALUE!</v>
      </c>
      <c r="W14" s="241" t="e">
        <f t="shared" ca="1" si="9"/>
        <v>#VALUE!</v>
      </c>
      <c r="X14" s="241" t="e">
        <f t="shared" ca="1" si="9"/>
        <v>#VALUE!</v>
      </c>
      <c r="Y14" s="241" t="e">
        <f t="shared" ca="1" si="9"/>
        <v>#VALUE!</v>
      </c>
      <c r="Z14" s="241" t="e">
        <f t="shared" ca="1" si="9"/>
        <v>#VALUE!</v>
      </c>
      <c r="AA14" s="242" t="e">
        <f t="shared" ca="1" si="9"/>
        <v>#VALUE!</v>
      </c>
      <c r="AB14" s="240" t="e">
        <f t="shared" ca="1" si="9"/>
        <v>#VALUE!</v>
      </c>
      <c r="AC14" s="241" t="str">
        <f t="shared" ca="1" si="10"/>
        <v>LC_0</v>
      </c>
      <c r="AD14" s="241" t="e">
        <f t="shared" ca="1" si="10"/>
        <v>#VALUE!</v>
      </c>
      <c r="AE14" s="241" t="e">
        <f t="shared" ca="1" si="10"/>
        <v>#VALUE!</v>
      </c>
      <c r="AF14" s="241" t="e">
        <f t="shared" ca="1" si="10"/>
        <v>#VALUE!</v>
      </c>
      <c r="AG14" s="241" t="e">
        <f t="shared" ca="1" si="10"/>
        <v>#VALUE!</v>
      </c>
      <c r="AH14" s="241" t="e">
        <f t="shared" ca="1" si="10"/>
        <v>#VALUE!</v>
      </c>
      <c r="AI14" s="242" t="e">
        <f t="shared" ca="1" si="10"/>
        <v>#VALUE!</v>
      </c>
      <c r="AK14" s="240" t="e">
        <f ca="1">D14</f>
        <v>#VALUE!</v>
      </c>
      <c r="AL14" s="241" t="str">
        <f t="shared" ca="1" si="11"/>
        <v>LC_0</v>
      </c>
      <c r="AM14" s="241" t="e">
        <f t="shared" ca="1" si="11"/>
        <v>#VALUE!</v>
      </c>
      <c r="AN14" s="241" t="e">
        <f t="shared" ca="1" si="11"/>
        <v>#VALUE!</v>
      </c>
      <c r="AO14" s="241" t="e">
        <f t="shared" ca="1" si="11"/>
        <v>#VALUE!</v>
      </c>
      <c r="AP14" s="241" t="e">
        <f t="shared" ca="1" si="11"/>
        <v>#VALUE!</v>
      </c>
      <c r="AQ14" s="241" t="e">
        <f t="shared" ca="1" si="11"/>
        <v>#VALUE!</v>
      </c>
      <c r="AR14" s="242" t="e">
        <f t="shared" ca="1" si="11"/>
        <v>#VALUE!</v>
      </c>
      <c r="AS14" s="240" t="e">
        <f t="shared" ca="1" si="11"/>
        <v>#VALUE!</v>
      </c>
      <c r="AT14" s="241" t="str">
        <f t="shared" ca="1" si="11"/>
        <v>LC_0</v>
      </c>
      <c r="AU14" s="241" t="e">
        <f t="shared" ca="1" si="11"/>
        <v>#VALUE!</v>
      </c>
      <c r="AV14" s="241" t="e">
        <f t="shared" ca="1" si="11"/>
        <v>#VALUE!</v>
      </c>
      <c r="AW14" s="241" t="e">
        <f t="shared" ca="1" si="11"/>
        <v>#VALUE!</v>
      </c>
      <c r="AX14" s="241" t="e">
        <f t="shared" ca="1" si="11"/>
        <v>#VALUE!</v>
      </c>
      <c r="AY14" s="241" t="e">
        <f t="shared" ca="1" si="11"/>
        <v>#VALUE!</v>
      </c>
      <c r="AZ14" s="242" t="e">
        <f t="shared" ca="1" si="11"/>
        <v>#VALUE!</v>
      </c>
      <c r="BA14" s="240" t="e">
        <f t="shared" ca="1" si="11"/>
        <v>#VALUE!</v>
      </c>
      <c r="BB14" s="241" t="str">
        <f t="shared" ca="1" si="12"/>
        <v>LC_0</v>
      </c>
      <c r="BC14" s="241" t="e">
        <f t="shared" ca="1" si="12"/>
        <v>#VALUE!</v>
      </c>
      <c r="BD14" s="241" t="e">
        <f t="shared" ca="1" si="12"/>
        <v>#VALUE!</v>
      </c>
      <c r="BE14" s="241" t="e">
        <f t="shared" ca="1" si="12"/>
        <v>#VALUE!</v>
      </c>
      <c r="BF14" s="241" t="e">
        <f t="shared" ca="1" si="12"/>
        <v>#VALUE!</v>
      </c>
      <c r="BG14" s="241" t="e">
        <f t="shared" ca="1" si="12"/>
        <v>#VALUE!</v>
      </c>
      <c r="BH14" s="242" t="e">
        <f t="shared" ca="1" si="12"/>
        <v>#VALUE!</v>
      </c>
      <c r="BI14" s="240" t="e">
        <f t="shared" ca="1" si="12"/>
        <v>#VALUE!</v>
      </c>
      <c r="BJ14" s="241" t="str">
        <f t="shared" ca="1" si="12"/>
        <v>LC_0</v>
      </c>
      <c r="BK14" s="241" t="e">
        <f t="shared" ca="1" si="12"/>
        <v>#VALUE!</v>
      </c>
      <c r="BL14" s="241" t="e">
        <f t="shared" ca="1" si="12"/>
        <v>#VALUE!</v>
      </c>
      <c r="BM14" s="241" t="e">
        <f t="shared" ca="1" si="12"/>
        <v>#VALUE!</v>
      </c>
      <c r="BN14" s="241" t="e">
        <f t="shared" ca="1" si="12"/>
        <v>#VALUE!</v>
      </c>
      <c r="BO14" s="241" t="e">
        <f t="shared" ca="1" si="12"/>
        <v>#VALUE!</v>
      </c>
      <c r="BP14" s="242" t="e">
        <f t="shared" ca="1" si="12"/>
        <v>#VALUE!</v>
      </c>
      <c r="BQ14" s="240" t="e">
        <f ca="1">BI14</f>
        <v>#VALUE!</v>
      </c>
      <c r="BR14" s="241" t="str">
        <f t="shared" ca="1" si="13"/>
        <v>LC_0</v>
      </c>
      <c r="BS14" s="241" t="e">
        <f t="shared" ca="1" si="13"/>
        <v>#VALUE!</v>
      </c>
      <c r="BT14" s="241" t="e">
        <f t="shared" ca="1" si="13"/>
        <v>#VALUE!</v>
      </c>
      <c r="BU14" s="241" t="e">
        <f t="shared" ca="1" si="13"/>
        <v>#VALUE!</v>
      </c>
      <c r="BV14" s="241" t="e">
        <f t="shared" ca="1" si="13"/>
        <v>#VALUE!</v>
      </c>
      <c r="BW14" s="241" t="e">
        <f t="shared" ca="1" si="13"/>
        <v>#VALUE!</v>
      </c>
      <c r="BX14" s="242" t="e">
        <f t="shared" ca="1" si="13"/>
        <v>#VALUE!</v>
      </c>
    </row>
    <row r="15" spans="1:109" ht="21.75" customHeight="1">
      <c r="A15" s="243" t="s">
        <v>122</v>
      </c>
      <c r="B15" s="244" t="s">
        <v>123</v>
      </c>
      <c r="C15" s="243" t="s">
        <v>27</v>
      </c>
      <c r="D15" s="245">
        <f>SUM(D16:D25)</f>
        <v>0</v>
      </c>
      <c r="E15" s="246">
        <f t="shared" ref="E15:AI15" si="14">SUM(E16:E25)</f>
        <v>0</v>
      </c>
      <c r="F15" s="246">
        <f t="shared" si="14"/>
        <v>0</v>
      </c>
      <c r="G15" s="246">
        <f t="shared" si="14"/>
        <v>0</v>
      </c>
      <c r="H15" s="246">
        <f t="shared" si="14"/>
        <v>0</v>
      </c>
      <c r="I15" s="246">
        <f t="shared" si="14"/>
        <v>0</v>
      </c>
      <c r="J15" s="246">
        <f t="shared" si="14"/>
        <v>0</v>
      </c>
      <c r="K15" s="247">
        <f t="shared" si="14"/>
        <v>0</v>
      </c>
      <c r="L15" s="245">
        <f t="shared" si="14"/>
        <v>0</v>
      </c>
      <c r="M15" s="246">
        <f t="shared" si="14"/>
        <v>0</v>
      </c>
      <c r="N15" s="246">
        <f t="shared" si="14"/>
        <v>0</v>
      </c>
      <c r="O15" s="246">
        <f t="shared" si="14"/>
        <v>0</v>
      </c>
      <c r="P15" s="246">
        <f t="shared" si="14"/>
        <v>0</v>
      </c>
      <c r="Q15" s="246">
        <f t="shared" si="14"/>
        <v>0</v>
      </c>
      <c r="R15" s="246">
        <f t="shared" si="14"/>
        <v>0</v>
      </c>
      <c r="S15" s="247">
        <f t="shared" si="14"/>
        <v>0</v>
      </c>
      <c r="T15" s="245">
        <f t="shared" si="14"/>
        <v>0</v>
      </c>
      <c r="U15" s="246">
        <f t="shared" si="14"/>
        <v>0</v>
      </c>
      <c r="V15" s="246">
        <f t="shared" si="14"/>
        <v>0</v>
      </c>
      <c r="W15" s="246">
        <f t="shared" si="14"/>
        <v>0</v>
      </c>
      <c r="X15" s="246">
        <f t="shared" si="14"/>
        <v>0</v>
      </c>
      <c r="Y15" s="246">
        <f t="shared" si="14"/>
        <v>0</v>
      </c>
      <c r="Z15" s="246">
        <f t="shared" si="14"/>
        <v>0</v>
      </c>
      <c r="AA15" s="247">
        <f t="shared" si="14"/>
        <v>0</v>
      </c>
      <c r="AB15" s="245">
        <f t="shared" si="14"/>
        <v>0</v>
      </c>
      <c r="AC15" s="246">
        <f t="shared" si="14"/>
        <v>0</v>
      </c>
      <c r="AD15" s="246">
        <f t="shared" si="14"/>
        <v>0</v>
      </c>
      <c r="AE15" s="246">
        <f t="shared" si="14"/>
        <v>0</v>
      </c>
      <c r="AF15" s="246">
        <f t="shared" si="14"/>
        <v>0</v>
      </c>
      <c r="AG15" s="246">
        <f t="shared" si="14"/>
        <v>0</v>
      </c>
      <c r="AH15" s="246">
        <f t="shared" si="14"/>
        <v>0</v>
      </c>
      <c r="AI15" s="247">
        <f t="shared" si="14"/>
        <v>0</v>
      </c>
      <c r="AJ15" s="248"/>
      <c r="AK15" s="245" t="e">
        <f ca="1">SUM(AK16:AK25)</f>
        <v>#VALUE!</v>
      </c>
      <c r="AL15" s="246">
        <f t="shared" ref="AL15:BP15" ca="1" si="15">SUM(AL16:AL25)</f>
        <v>0</v>
      </c>
      <c r="AM15" s="246" t="e">
        <f t="shared" ca="1" si="15"/>
        <v>#VALUE!</v>
      </c>
      <c r="AN15" s="246" t="e">
        <f t="shared" ca="1" si="15"/>
        <v>#VALUE!</v>
      </c>
      <c r="AO15" s="246" t="e">
        <f t="shared" ca="1" si="15"/>
        <v>#VALUE!</v>
      </c>
      <c r="AP15" s="246" t="e">
        <f t="shared" ca="1" si="15"/>
        <v>#VALUE!</v>
      </c>
      <c r="AQ15" s="246" t="e">
        <f t="shared" ca="1" si="15"/>
        <v>#VALUE!</v>
      </c>
      <c r="AR15" s="247" t="e">
        <f t="shared" ca="1" si="15"/>
        <v>#VALUE!</v>
      </c>
      <c r="AS15" s="245" t="e">
        <f t="shared" ca="1" si="15"/>
        <v>#VALUE!</v>
      </c>
      <c r="AT15" s="246">
        <f t="shared" ca="1" si="15"/>
        <v>0</v>
      </c>
      <c r="AU15" s="246" t="e">
        <f t="shared" ca="1" si="15"/>
        <v>#VALUE!</v>
      </c>
      <c r="AV15" s="246" t="e">
        <f t="shared" ca="1" si="15"/>
        <v>#VALUE!</v>
      </c>
      <c r="AW15" s="246" t="e">
        <f t="shared" ca="1" si="15"/>
        <v>#VALUE!</v>
      </c>
      <c r="AX15" s="246" t="e">
        <f t="shared" ca="1" si="15"/>
        <v>#VALUE!</v>
      </c>
      <c r="AY15" s="246" t="e">
        <f t="shared" ca="1" si="15"/>
        <v>#VALUE!</v>
      </c>
      <c r="AZ15" s="247" t="e">
        <f t="shared" ca="1" si="15"/>
        <v>#VALUE!</v>
      </c>
      <c r="BA15" s="245" t="e">
        <f t="shared" ca="1" si="15"/>
        <v>#VALUE!</v>
      </c>
      <c r="BB15" s="246">
        <f t="shared" ca="1" si="15"/>
        <v>0</v>
      </c>
      <c r="BC15" s="246" t="e">
        <f t="shared" ca="1" si="15"/>
        <v>#VALUE!</v>
      </c>
      <c r="BD15" s="246" t="e">
        <f t="shared" ca="1" si="15"/>
        <v>#VALUE!</v>
      </c>
      <c r="BE15" s="246" t="e">
        <f t="shared" ca="1" si="15"/>
        <v>#VALUE!</v>
      </c>
      <c r="BF15" s="246" t="e">
        <f t="shared" ca="1" si="15"/>
        <v>#VALUE!</v>
      </c>
      <c r="BG15" s="246" t="e">
        <f t="shared" ca="1" si="15"/>
        <v>#VALUE!</v>
      </c>
      <c r="BH15" s="247" t="e">
        <f t="shared" ca="1" si="15"/>
        <v>#VALUE!</v>
      </c>
      <c r="BI15" s="245" t="e">
        <f t="shared" ca="1" si="15"/>
        <v>#VALUE!</v>
      </c>
      <c r="BJ15" s="246">
        <f t="shared" ca="1" si="15"/>
        <v>0</v>
      </c>
      <c r="BK15" s="246" t="e">
        <f t="shared" ca="1" si="15"/>
        <v>#VALUE!</v>
      </c>
      <c r="BL15" s="246" t="e">
        <f t="shared" ca="1" si="15"/>
        <v>#VALUE!</v>
      </c>
      <c r="BM15" s="246" t="e">
        <f t="shared" ca="1" si="15"/>
        <v>#VALUE!</v>
      </c>
      <c r="BN15" s="246" t="e">
        <f t="shared" ca="1" si="15"/>
        <v>#VALUE!</v>
      </c>
      <c r="BO15" s="246" t="e">
        <f t="shared" ca="1" si="15"/>
        <v>#VALUE!</v>
      </c>
      <c r="BP15" s="247" t="e">
        <f t="shared" ca="1" si="15"/>
        <v>#VALUE!</v>
      </c>
      <c r="BQ15" s="245" t="e">
        <f t="shared" ref="BQ15:BX15" ca="1" si="16">SUM(BQ16:BQ25)</f>
        <v>#VALUE!</v>
      </c>
      <c r="BR15" s="246">
        <f t="shared" ca="1" si="16"/>
        <v>0</v>
      </c>
      <c r="BS15" s="246" t="e">
        <f t="shared" ca="1" si="16"/>
        <v>#VALUE!</v>
      </c>
      <c r="BT15" s="246" t="e">
        <f t="shared" ca="1" si="16"/>
        <v>#VALUE!</v>
      </c>
      <c r="BU15" s="246" t="e">
        <f t="shared" ca="1" si="16"/>
        <v>#VALUE!</v>
      </c>
      <c r="BV15" s="246" t="e">
        <f t="shared" ca="1" si="16"/>
        <v>#VALUE!</v>
      </c>
      <c r="BW15" s="246" t="e">
        <f t="shared" ca="1" si="16"/>
        <v>#VALUE!</v>
      </c>
      <c r="BX15" s="247" t="e">
        <f t="shared" ca="1" si="16"/>
        <v>#VALUE!</v>
      </c>
      <c r="BY15" s="248"/>
      <c r="BZ15" s="248"/>
      <c r="CA15" s="248"/>
      <c r="CB15" s="248"/>
      <c r="CC15" s="248"/>
      <c r="CD15" s="248"/>
      <c r="CE15" s="248"/>
      <c r="CF15" s="248"/>
    </row>
    <row r="16" spans="1:109" s="261" customFormat="1">
      <c r="A16" s="296" t="s">
        <v>37</v>
      </c>
      <c r="B16" s="297" t="str">
        <f ca="1">_xll.SUBNM("tango_core_model:Activity","","HO","English")</f>
        <v>RECALC_0_1_</v>
      </c>
      <c r="C16" s="298" t="s">
        <v>196</v>
      </c>
      <c r="D16" s="299"/>
      <c r="E16" s="259"/>
      <c r="F16" s="259"/>
      <c r="G16" s="259"/>
      <c r="H16" s="259"/>
      <c r="I16" s="259"/>
      <c r="J16" s="259"/>
      <c r="K16" s="300"/>
      <c r="L16" s="299"/>
      <c r="M16" s="259"/>
      <c r="N16" s="259"/>
      <c r="O16" s="259"/>
      <c r="P16" s="259"/>
      <c r="Q16" s="259"/>
      <c r="R16" s="259"/>
      <c r="S16" s="300"/>
      <c r="T16" s="299"/>
      <c r="U16" s="259"/>
      <c r="V16" s="259"/>
      <c r="W16" s="259"/>
      <c r="X16" s="259"/>
      <c r="Y16" s="259"/>
      <c r="Z16" s="259"/>
      <c r="AA16" s="300"/>
      <c r="AB16" s="299"/>
      <c r="AC16" s="259"/>
      <c r="AD16" s="259"/>
      <c r="AE16" s="259"/>
      <c r="AF16" s="259"/>
      <c r="AG16" s="259"/>
      <c r="AH16" s="259"/>
      <c r="AI16" s="300"/>
      <c r="AJ16" s="259"/>
      <c r="AK16" s="299" t="e">
        <f ca="1">_xll.DBRW($C$1,$B16,$C$3,AK$12,$C$2,$A16,AK$13,$C$4,C15)</f>
        <v>#VALUE!</v>
      </c>
      <c r="AL16" s="259" t="str">
        <f ca="1">_xll.DBRW($C$1,$B16,$C$3,AL$12,$C$2,$A16,AL$13,$C$4,C15)</f>
        <v>RECALC_1_1201_</v>
      </c>
      <c r="AM16" s="259" t="e">
        <f ca="1">_xll.DBRW($C$1,$B16,$C$3,AM$12,$C$2,$A16,AM$13,$C$4,C15)</f>
        <v>#VALUE!</v>
      </c>
      <c r="AN16" s="259" t="e">
        <f ca="1">_xll.DBRW($C$1,$B16,$C$3,AN$12,$C$2,$A16,AN$13,$C$4,C15)</f>
        <v>#VALUE!</v>
      </c>
      <c r="AO16" s="259" t="e">
        <f ca="1">_xll.DBRW($C$1,$B16,$C$3,AO$12,$C$2,$A16,AO$13,$C$4,C15)</f>
        <v>#VALUE!</v>
      </c>
      <c r="AP16" s="259" t="e">
        <f ca="1">_xll.DBRW($C$1,$B16,$C$3,AP$12,$C$2,$A16,AP$13,$C$4,C15)</f>
        <v>#VALUE!</v>
      </c>
      <c r="AQ16" s="259" t="e">
        <f ca="1">_xll.DBRW($C$1,$B16,$C$3,AQ$12,$C$2,$A16,AQ$13,$C$4,C15)</f>
        <v>#VALUE!</v>
      </c>
      <c r="AR16" s="300" t="e">
        <f ca="1">_xll.DBRW($C$1,$B16,$C$3,AR$12,$C$2,$A16,AR$13,$C$4,C15)</f>
        <v>#VALUE!</v>
      </c>
      <c r="AS16" s="299" t="e">
        <f ca="1">_xll.DBRW($C$1,$B16,$C$3,AS$12,$C$2,$A16,AS$13,$C$4,C15)</f>
        <v>#VALUE!</v>
      </c>
      <c r="AT16" s="259" t="str">
        <f ca="1">_xll.DBRW($C$1,$B16,$C$3,AT$12,$C$2,$A16,AT$13,$C$4,C15)</f>
        <v>RECALC_1_1445_</v>
      </c>
      <c r="AU16" s="259" t="e">
        <f ca="1">_xll.DBRW($C$1,$B16,$C$3,AU$12,$C$2,$A16,AU$13,$C$4,C15)</f>
        <v>#VALUE!</v>
      </c>
      <c r="AV16" s="259" t="e">
        <f ca="1">_xll.DBRW($C$1,$B16,$C$3,AV$12,$C$2,$A16,AV$13,$C$4,C15)</f>
        <v>#VALUE!</v>
      </c>
      <c r="AW16" s="259" t="e">
        <f ca="1">_xll.DBRW($C$1,$B16,$C$3,AW$12,$C$2,$A16,AW$13,$C$4,C15)</f>
        <v>#VALUE!</v>
      </c>
      <c r="AX16" s="259" t="e">
        <f ca="1">_xll.DBRW($C$1,$B16,$C$3,AX$12,$C$2,$A16,AX$13,$C$4,C15)</f>
        <v>#VALUE!</v>
      </c>
      <c r="AY16" s="259" t="e">
        <f ca="1">_xll.DBRW($C$1,$B16,$C$3,AY$12,$C$2,$A16,AY$13,$C$4,C15)</f>
        <v>#VALUE!</v>
      </c>
      <c r="AZ16" s="300" t="e">
        <f ca="1">_xll.DBRW($C$1,$B16,$C$3,AZ$12,$C$2,$A16,AZ$13,$C$4,C15)</f>
        <v>#VALUE!</v>
      </c>
      <c r="BA16" s="299" t="e">
        <f ca="1">_xll.DBRW($C$1,$B16,$C$3,BA$12,$C$2,$A16,BA$13,$C$4,C15)</f>
        <v>#VALUE!</v>
      </c>
      <c r="BB16" s="259" t="str">
        <f ca="1">_xll.DBRW($C$1,$B16,$C$3,BB$12,$C$2,$A16,BB$13,$C$4,C15)</f>
        <v>RECALC_1_1623_</v>
      </c>
      <c r="BC16" s="259" t="e">
        <f ca="1">_xll.DBRW($C$1,$B16,$C$3,BC$12,$C$2,$A16,BC$13,$C$4,C15)</f>
        <v>#VALUE!</v>
      </c>
      <c r="BD16" s="259" t="e">
        <f ca="1">_xll.DBRW($C$1,$B16,$C$3,BD$12,$C$2,$A16,BD$13,$C$4,C15)</f>
        <v>#VALUE!</v>
      </c>
      <c r="BE16" s="259" t="e">
        <f ca="1">_xll.DBRW($C$1,$B16,$C$3,BE$12,$C$2,$A16,BE$13,$C$4,C15)</f>
        <v>#VALUE!</v>
      </c>
      <c r="BF16" s="259" t="e">
        <f ca="1">_xll.DBRW($C$1,$B16,$C$3,BF$12,$C$2,$A16,BF$13,$C$4,C15)</f>
        <v>#VALUE!</v>
      </c>
      <c r="BG16" s="259" t="e">
        <f ca="1">_xll.DBRW($C$1,$B16,$C$3,BG$12,$C$2,$A16,BG$13,$C$4,C15)</f>
        <v>#VALUE!</v>
      </c>
      <c r="BH16" s="300" t="e">
        <f ca="1">_xll.DBRW($C$1,$B16,$C$3,BH$12,$C$2,$A16,BH$13,$C$4,C15)</f>
        <v>#VALUE!</v>
      </c>
      <c r="BI16" s="299" t="e">
        <f ca="1">_xll.DBRW($C$1,$B16,$C$3,BI$12,$C$2,$A16,BI$13,$C$4,C15)</f>
        <v>#VALUE!</v>
      </c>
      <c r="BJ16" s="259" t="str">
        <f ca="1">_xll.DBRW($C$1,$B16,$C$3,BJ$12,$C$2,$A16,BJ$13,$C$4,C15)</f>
        <v>RECALC_1_1930_</v>
      </c>
      <c r="BK16" s="259" t="e">
        <f ca="1">_xll.DBRW($C$1,$B16,$C$3,BK$12,$C$2,$A16,BK$13,$C$4,C15)</f>
        <v>#VALUE!</v>
      </c>
      <c r="BL16" s="259" t="e">
        <f ca="1">_xll.DBRW($C$1,$B16,$C$3,BL$12,$C$2,$A16,BL$13,$C$4,C15)</f>
        <v>#VALUE!</v>
      </c>
      <c r="BM16" s="259" t="e">
        <f ca="1">_xll.DBRW($C$1,$B16,$C$3,BM$12,$C$2,$A16,BM$13,$C$4,C15)</f>
        <v>#VALUE!</v>
      </c>
      <c r="BN16" s="259" t="e">
        <f ca="1">_xll.DBRW($C$1,$B16,$C$3,BN$12,$C$2,$A16,BN$13,$C$4,C15)</f>
        <v>#VALUE!</v>
      </c>
      <c r="BO16" s="259" t="e">
        <f ca="1">_xll.DBRW($C$1,$B16,$C$3,BO$12,$C$2,$A16,BO$13,$C$4,C15)</f>
        <v>#VALUE!</v>
      </c>
      <c r="BP16" s="300" t="e">
        <f ca="1">_xll.DBRW($C$1,$B16,$C$3,BP$12,$C$2,$A16,BP$13,$C$4,C15)</f>
        <v>#VALUE!</v>
      </c>
      <c r="BQ16" s="299" t="e">
        <f ca="1">_xll.DBRW($C$1,$B16,$C$3,BQ$12,$C$2,$A16,BQ$13,$C$4,$C$15)</f>
        <v>#VALUE!</v>
      </c>
      <c r="BR16" s="259" t="str">
        <f ca="1">_xll.DBRW($C$1,$B16,$C$3,BR$12,$C$2,$A16,BR$13,$C$4,$C$15)</f>
        <v>RECALC_1_2541_</v>
      </c>
      <c r="BS16" s="259" t="e">
        <f ca="1">_xll.DBRW($C$1,$B16,$C$3,BS$12,$C$2,$A16,BS$13,$C$4,$C$15)</f>
        <v>#VALUE!</v>
      </c>
      <c r="BT16" s="259" t="e">
        <f ca="1">_xll.DBRW($C$1,$B16,$C$3,BT$12,$C$2,$A16,BT$13,$C$4,$C$15)</f>
        <v>#VALUE!</v>
      </c>
      <c r="BU16" s="259" t="e">
        <f ca="1">_xll.DBRW($C$1,$B16,$C$3,BU$12,$C$2,$A16,BU$13,$C$4,$C$15)</f>
        <v>#VALUE!</v>
      </c>
      <c r="BV16" s="259" t="e">
        <f ca="1">_xll.DBRW($C$1,$B16,$C$3,BV$12,$C$2,$A16,BV$13,$C$4,$C$15)</f>
        <v>#VALUE!</v>
      </c>
      <c r="BW16" s="259" t="e">
        <f ca="1">_xll.DBRW($C$1,$B16,$C$3,BW$12,$C$2,$A16,BW$13,$C$4,$C$15)</f>
        <v>#VALUE!</v>
      </c>
      <c r="BX16" s="300" t="e">
        <f ca="1">_xll.DBRW($C$1,$B16,$C$3,BX$12,$C$2,$A16,BX$13,$C$4,$C$15)</f>
        <v>#VALUE!</v>
      </c>
      <c r="BY16" s="259"/>
      <c r="BZ16" s="259"/>
      <c r="CA16" s="259"/>
      <c r="CB16" s="259"/>
      <c r="CC16" s="259"/>
      <c r="CD16" s="259"/>
      <c r="CE16" s="259"/>
      <c r="CF16" s="259"/>
    </row>
    <row r="17" spans="1:109" s="261" customFormat="1" ht="21.75" customHeight="1">
      <c r="A17" s="296" t="s">
        <v>100</v>
      </c>
      <c r="B17" s="297" t="str">
        <f ca="1">_xll.SUBNM("tango_core_model:Activity","","UR","English")</f>
        <v>RECALC_0_23_</v>
      </c>
      <c r="C17" s="298" t="s">
        <v>330</v>
      </c>
      <c r="D17" s="299"/>
      <c r="E17" s="259"/>
      <c r="F17" s="259"/>
      <c r="G17" s="259"/>
      <c r="H17" s="259"/>
      <c r="I17" s="259"/>
      <c r="J17" s="259"/>
      <c r="K17" s="300"/>
      <c r="L17" s="299"/>
      <c r="M17" s="259"/>
      <c r="N17" s="259"/>
      <c r="O17" s="259"/>
      <c r="P17" s="259"/>
      <c r="Q17" s="259"/>
      <c r="R17" s="259"/>
      <c r="S17" s="300"/>
      <c r="T17" s="299"/>
      <c r="U17" s="259"/>
      <c r="V17" s="259"/>
      <c r="W17" s="259"/>
      <c r="X17" s="259"/>
      <c r="Y17" s="259"/>
      <c r="Z17" s="259"/>
      <c r="AA17" s="300"/>
      <c r="AB17" s="299"/>
      <c r="AC17" s="259"/>
      <c r="AD17" s="259"/>
      <c r="AE17" s="259"/>
      <c r="AF17" s="259"/>
      <c r="AG17" s="259"/>
      <c r="AH17" s="259"/>
      <c r="AI17" s="300"/>
      <c r="AJ17" s="259"/>
      <c r="AK17" s="299" t="e">
        <f ca="1">_xll.DBRW($C$1,$B17,$C$3,AK$12,$C$2,$A17,AK$13,$C$4,C15)</f>
        <v>#VALUE!</v>
      </c>
      <c r="AL17" s="259" t="str">
        <f ca="1">_xll.DBRW($C$1,$B17,$C$3,AL$12,$C$2,$A17,AL$13,$C$4,C15)</f>
        <v>RECALC_1_1204_</v>
      </c>
      <c r="AM17" s="259" t="e">
        <f ca="1">_xll.DBRW($C$1,$B17,$C$3,AM$12,$C$2,$A17,AM$13,$C$4,C15)</f>
        <v>#VALUE!</v>
      </c>
      <c r="AN17" s="259" t="e">
        <f ca="1">_xll.DBRW($C$1,$B17,$C$3,AN$12,$C$2,$A17,AN$13,$C$4,C15)</f>
        <v>#VALUE!</v>
      </c>
      <c r="AO17" s="259" t="e">
        <f ca="1">_xll.DBRW($C$1,$B17,$C$3,AO$12,$C$2,$A17,AO$13,$C$4,C15)</f>
        <v>#VALUE!</v>
      </c>
      <c r="AP17" s="259" t="e">
        <f ca="1">_xll.DBRW($C$1,$B17,$C$3,AP$12,$C$2,$A17,AP$13,$C$4,C15)</f>
        <v>#VALUE!</v>
      </c>
      <c r="AQ17" s="259" t="e">
        <f ca="1">_xll.DBRW($C$1,$B17,$C$3,AQ$12,$C$2,$A17,AQ$13,$C$4,C15)</f>
        <v>#VALUE!</v>
      </c>
      <c r="AR17" s="300" t="e">
        <f ca="1">_xll.DBRW($C$1,$B17,$C$3,AR$12,$C$2,$A17,AR$13,$C$4,C15)</f>
        <v>#VALUE!</v>
      </c>
      <c r="AS17" s="299" t="e">
        <f ca="1">_xll.DBRW($C$1,$B17,$C$3,AS$12,$C$2,$A17,AS$13,$C$4,C15)</f>
        <v>#VALUE!</v>
      </c>
      <c r="AT17" s="259" t="str">
        <f ca="1">_xll.DBRW($C$1,$B17,$C$3,AT$12,$C$2,$A17,AT$13,$C$4,C15)</f>
        <v>RECALC_1_1451_</v>
      </c>
      <c r="AU17" s="259" t="e">
        <f ca="1">_xll.DBRW($C$1,$B17,$C$3,AU$12,$C$2,$A17,AU$13,$C$4,C15)</f>
        <v>#VALUE!</v>
      </c>
      <c r="AV17" s="259" t="e">
        <f ca="1">_xll.DBRW($C$1,$B17,$C$3,AV$12,$C$2,$A17,AV$13,$C$4,C15)</f>
        <v>#VALUE!</v>
      </c>
      <c r="AW17" s="259" t="e">
        <f ca="1">_xll.DBRW($C$1,$B17,$C$3,AW$12,$C$2,$A17,AW$13,$C$4,C15)</f>
        <v>#VALUE!</v>
      </c>
      <c r="AX17" s="259" t="e">
        <f ca="1">_xll.DBRW($C$1,$B17,$C$3,AX$12,$C$2,$A17,AX$13,$C$4,C15)</f>
        <v>#VALUE!</v>
      </c>
      <c r="AY17" s="259" t="e">
        <f ca="1">_xll.DBRW($C$1,$B17,$C$3,AY$12,$C$2,$A17,AY$13,$C$4,C15)</f>
        <v>#VALUE!</v>
      </c>
      <c r="AZ17" s="300" t="e">
        <f ca="1">_xll.DBRW($C$1,$B17,$C$3,AZ$12,$C$2,$A17,AZ$13,$C$4,C15)</f>
        <v>#VALUE!</v>
      </c>
      <c r="BA17" s="299" t="e">
        <f ca="1">_xll.DBRW($C$1,$B17,$C$3,BA$12,$C$2,$A17,BA$13,$C$4,C15)</f>
        <v>#VALUE!</v>
      </c>
      <c r="BB17" s="259" t="str">
        <f ca="1">_xll.DBRW($C$1,$B17,$C$3,BB$12,$C$2,$A17,BB$13,$C$4,C15)</f>
        <v>RECALC_1_1627_</v>
      </c>
      <c r="BC17" s="259" t="e">
        <f ca="1">_xll.DBRW($C$1,$B17,$C$3,BC$12,$C$2,$A17,BC$13,$C$4,C15)</f>
        <v>#VALUE!</v>
      </c>
      <c r="BD17" s="259" t="e">
        <f ca="1">_xll.DBRW($C$1,$B17,$C$3,BD$12,$C$2,$A17,BD$13,$C$4,C15)</f>
        <v>#VALUE!</v>
      </c>
      <c r="BE17" s="259" t="e">
        <f ca="1">_xll.DBRW($C$1,$B17,$C$3,BE$12,$C$2,$A17,BE$13,$C$4,C15)</f>
        <v>#VALUE!</v>
      </c>
      <c r="BF17" s="259" t="e">
        <f ca="1">_xll.DBRW($C$1,$B17,$C$3,BF$12,$C$2,$A17,BF$13,$C$4,C15)</f>
        <v>#VALUE!</v>
      </c>
      <c r="BG17" s="259" t="e">
        <f ca="1">_xll.DBRW($C$1,$B17,$C$3,BG$12,$C$2,$A17,BG$13,$C$4,C15)</f>
        <v>#VALUE!</v>
      </c>
      <c r="BH17" s="300" t="e">
        <f ca="1">_xll.DBRW($C$1,$B17,$C$3,BH$12,$C$2,$A17,BH$13,$C$4,C15)</f>
        <v>#VALUE!</v>
      </c>
      <c r="BI17" s="299" t="e">
        <f ca="1">_xll.DBRW($C$1,$B17,$C$3,BI$12,$C$2,$A17,BI$13,$C$4,C15)</f>
        <v>#VALUE!</v>
      </c>
      <c r="BJ17" s="259" t="str">
        <f ca="1">_xll.DBRW($C$1,$B17,$C$3,BJ$12,$C$2,$A17,BJ$13,$C$4,C15)</f>
        <v>RECALC_1_1935_</v>
      </c>
      <c r="BK17" s="259" t="e">
        <f ca="1">_xll.DBRW($C$1,$B17,$C$3,BK$12,$C$2,$A17,BK$13,$C$4,C15)</f>
        <v>#VALUE!</v>
      </c>
      <c r="BL17" s="259" t="e">
        <f ca="1">_xll.DBRW($C$1,$B17,$C$3,BL$12,$C$2,$A17,BL$13,$C$4,C15)</f>
        <v>#VALUE!</v>
      </c>
      <c r="BM17" s="259" t="e">
        <f ca="1">_xll.DBRW($C$1,$B17,$C$3,BM$12,$C$2,$A17,BM$13,$C$4,C15)</f>
        <v>#VALUE!</v>
      </c>
      <c r="BN17" s="259" t="e">
        <f ca="1">_xll.DBRW($C$1,$B17,$C$3,BN$12,$C$2,$A17,BN$13,$C$4,C15)</f>
        <v>#VALUE!</v>
      </c>
      <c r="BO17" s="259" t="e">
        <f ca="1">_xll.DBRW($C$1,$B17,$C$3,BO$12,$C$2,$A17,BO$13,$C$4,C15)</f>
        <v>#VALUE!</v>
      </c>
      <c r="BP17" s="300" t="e">
        <f ca="1">_xll.DBRW($C$1,$B17,$C$3,BP$12,$C$2,$A17,BP$13,$C$4,C15)</f>
        <v>#VALUE!</v>
      </c>
      <c r="BQ17" s="299" t="e">
        <f ca="1">_xll.DBRW($C$1,$B17,$C$3,BQ$12,$C$2,$A17,BQ$13,$C$4,$C$15)</f>
        <v>#VALUE!</v>
      </c>
      <c r="BR17" s="259" t="str">
        <f ca="1">_xll.DBRW($C$1,$B17,$C$3,BR$12,$C$2,$A17,BR$13,$C$4,$C$15)</f>
        <v>RECALC_1_2535_</v>
      </c>
      <c r="BS17" s="259" t="e">
        <f ca="1">_xll.DBRW($C$1,$B17,$C$3,BS$12,$C$2,$A17,BS$13,$C$4,$C$15)</f>
        <v>#VALUE!</v>
      </c>
      <c r="BT17" s="259" t="e">
        <f ca="1">_xll.DBRW($C$1,$B17,$C$3,BT$12,$C$2,$A17,BT$13,$C$4,$C$15)</f>
        <v>#VALUE!</v>
      </c>
      <c r="BU17" s="259" t="e">
        <f ca="1">_xll.DBRW($C$1,$B17,$C$3,BU$12,$C$2,$A17,BU$13,$C$4,$C$15)</f>
        <v>#VALUE!</v>
      </c>
      <c r="BV17" s="259" t="e">
        <f ca="1">_xll.DBRW($C$1,$B17,$C$3,BV$12,$C$2,$A17,BV$13,$C$4,$C$15)</f>
        <v>#VALUE!</v>
      </c>
      <c r="BW17" s="259" t="e">
        <f ca="1">_xll.DBRW($C$1,$B17,$C$3,BW$12,$C$2,$A17,BW$13,$C$4,$C$15)</f>
        <v>#VALUE!</v>
      </c>
      <c r="BX17" s="300" t="e">
        <f ca="1">_xll.DBRW($C$1,$B17,$C$3,BX$12,$C$2,$A17,BX$13,$C$4,$C$15)</f>
        <v>#VALUE!</v>
      </c>
      <c r="BY17" s="259"/>
      <c r="BZ17" s="259"/>
      <c r="CA17" s="259"/>
      <c r="CB17" s="259"/>
      <c r="CC17" s="259"/>
      <c r="CD17" s="259"/>
      <c r="CE17" s="259"/>
      <c r="CF17" s="259"/>
    </row>
    <row r="18" spans="1:109" s="261" customFormat="1" ht="21.75" customHeight="1">
      <c r="A18" s="296" t="s">
        <v>101</v>
      </c>
      <c r="B18" s="297" t="str">
        <f ca="1">_xll.SUBNM("tango_core_model:Activity","","UR_BU","English")</f>
        <v>RECALC_0_20_</v>
      </c>
      <c r="C18" s="298" t="s">
        <v>329</v>
      </c>
      <c r="D18" s="299"/>
      <c r="E18" s="259"/>
      <c r="F18" s="259"/>
      <c r="G18" s="259"/>
      <c r="H18" s="259"/>
      <c r="I18" s="259"/>
      <c r="J18" s="259"/>
      <c r="K18" s="300"/>
      <c r="L18" s="299"/>
      <c r="M18" s="259"/>
      <c r="N18" s="259"/>
      <c r="O18" s="259"/>
      <c r="P18" s="259"/>
      <c r="Q18" s="259"/>
      <c r="R18" s="259"/>
      <c r="S18" s="300"/>
      <c r="T18" s="299"/>
      <c r="U18" s="259"/>
      <c r="V18" s="259"/>
      <c r="W18" s="259"/>
      <c r="X18" s="259"/>
      <c r="Y18" s="259"/>
      <c r="Z18" s="259"/>
      <c r="AA18" s="300"/>
      <c r="AB18" s="299"/>
      <c r="AC18" s="259"/>
      <c r="AD18" s="259"/>
      <c r="AE18" s="259"/>
      <c r="AF18" s="259"/>
      <c r="AG18" s="259"/>
      <c r="AH18" s="259"/>
      <c r="AI18" s="300"/>
      <c r="AJ18" s="259"/>
      <c r="AK18" s="299" t="e">
        <f ca="1">_xll.DBRW($C$1,$B18,$C$3,AK$12,$C$2,$A18,AK$13,$C$4,C15)</f>
        <v>#VALUE!</v>
      </c>
      <c r="AL18" s="259" t="str">
        <f ca="1">_xll.DBRW($C$1,$B18,$C$3,AL$12,$C$2,$A18,AL$13,$C$4,C15)</f>
        <v>RECALC_1_1205_</v>
      </c>
      <c r="AM18" s="259" t="e">
        <f ca="1">_xll.DBRW($C$1,$B18,$C$3,AM$12,$C$2,$A18,AM$13,$C$4,C15)</f>
        <v>#VALUE!</v>
      </c>
      <c r="AN18" s="259" t="e">
        <f ca="1">_xll.DBRW($C$1,$B18,$C$3,AN$12,$C$2,$A18,AN$13,$C$4,C15)</f>
        <v>#VALUE!</v>
      </c>
      <c r="AO18" s="259" t="e">
        <f ca="1">_xll.DBRW($C$1,$B18,$C$3,AO$12,$C$2,$A18,AO$13,$C$4,C15)</f>
        <v>#VALUE!</v>
      </c>
      <c r="AP18" s="259" t="e">
        <f ca="1">_xll.DBRW($C$1,$B18,$C$3,AP$12,$C$2,$A18,AP$13,$C$4,C15)</f>
        <v>#VALUE!</v>
      </c>
      <c r="AQ18" s="259" t="e">
        <f ca="1">_xll.DBRW($C$1,$B18,$C$3,AQ$12,$C$2,$A18,AQ$13,$C$4,C15)</f>
        <v>#VALUE!</v>
      </c>
      <c r="AR18" s="300" t="e">
        <f ca="1">_xll.DBRW($C$1,$B18,$C$3,AR$12,$C$2,$A18,AR$13,$C$4,C15)</f>
        <v>#VALUE!</v>
      </c>
      <c r="AS18" s="299" t="e">
        <f ca="1">_xll.DBRW($C$1,$B18,$C$3,AS$12,$C$2,$A18,AS$13,$C$4,C15)</f>
        <v>#VALUE!</v>
      </c>
      <c r="AT18" s="259" t="str">
        <f ca="1">_xll.DBRW($C$1,$B18,$C$3,AT$12,$C$2,$A18,AT$13,$C$4,C15)</f>
        <v>RECALC_1_1452_</v>
      </c>
      <c r="AU18" s="259" t="e">
        <f ca="1">_xll.DBRW($C$1,$B18,$C$3,AU$12,$C$2,$A18,AU$13,$C$4,C15)</f>
        <v>#VALUE!</v>
      </c>
      <c r="AV18" s="259" t="e">
        <f ca="1">_xll.DBRW($C$1,$B18,$C$3,AV$12,$C$2,$A18,AV$13,$C$4,C15)</f>
        <v>#VALUE!</v>
      </c>
      <c r="AW18" s="259" t="e">
        <f ca="1">_xll.DBRW($C$1,$B18,$C$3,AW$12,$C$2,$A18,AW$13,$C$4,C15)</f>
        <v>#VALUE!</v>
      </c>
      <c r="AX18" s="259" t="e">
        <f ca="1">_xll.DBRW($C$1,$B18,$C$3,AX$12,$C$2,$A18,AX$13,$C$4,C15)</f>
        <v>#VALUE!</v>
      </c>
      <c r="AY18" s="259" t="e">
        <f ca="1">_xll.DBRW($C$1,$B18,$C$3,AY$12,$C$2,$A18,AY$13,$C$4,C15)</f>
        <v>#VALUE!</v>
      </c>
      <c r="AZ18" s="300" t="e">
        <f ca="1">_xll.DBRW($C$1,$B18,$C$3,AZ$12,$C$2,$A18,AZ$13,$C$4,C15)</f>
        <v>#VALUE!</v>
      </c>
      <c r="BA18" s="299" t="e">
        <f ca="1">_xll.DBRW($C$1,$B18,$C$3,BA$12,$C$2,$A18,BA$13,$C$4,C15)</f>
        <v>#VALUE!</v>
      </c>
      <c r="BB18" s="259" t="str">
        <f ca="1">_xll.DBRW($C$1,$B18,$C$3,BB$12,$C$2,$A18,BB$13,$C$4,C15)</f>
        <v>RECALC_1_1628_</v>
      </c>
      <c r="BC18" s="259" t="e">
        <f ca="1">_xll.DBRW($C$1,$B18,$C$3,BC$12,$C$2,$A18,BC$13,$C$4,C15)</f>
        <v>#VALUE!</v>
      </c>
      <c r="BD18" s="259" t="e">
        <f ca="1">_xll.DBRW($C$1,$B18,$C$3,BD$12,$C$2,$A18,BD$13,$C$4,C15)</f>
        <v>#VALUE!</v>
      </c>
      <c r="BE18" s="259" t="e">
        <f ca="1">_xll.DBRW($C$1,$B18,$C$3,BE$12,$C$2,$A18,BE$13,$C$4,C15)</f>
        <v>#VALUE!</v>
      </c>
      <c r="BF18" s="259" t="e">
        <f ca="1">_xll.DBRW($C$1,$B18,$C$3,BF$12,$C$2,$A18,BF$13,$C$4,C15)</f>
        <v>#VALUE!</v>
      </c>
      <c r="BG18" s="259" t="e">
        <f ca="1">_xll.DBRW($C$1,$B18,$C$3,BG$12,$C$2,$A18,BG$13,$C$4,C15)</f>
        <v>#VALUE!</v>
      </c>
      <c r="BH18" s="300" t="e">
        <f ca="1">_xll.DBRW($C$1,$B18,$C$3,BH$12,$C$2,$A18,BH$13,$C$4,C15)</f>
        <v>#VALUE!</v>
      </c>
      <c r="BI18" s="299" t="e">
        <f ca="1">_xll.DBRW($C$1,$B18,$C$3,BI$12,$C$2,$A18,BI$13,$C$4,C15)</f>
        <v>#VALUE!</v>
      </c>
      <c r="BJ18" s="259" t="str">
        <f ca="1">_xll.DBRW($C$1,$B18,$C$3,BJ$12,$C$2,$A18,BJ$13,$C$4,C15)</f>
        <v>RECALC_1_1936_</v>
      </c>
      <c r="BK18" s="259" t="e">
        <f ca="1">_xll.DBRW($C$1,$B18,$C$3,BK$12,$C$2,$A18,BK$13,$C$4,C15)</f>
        <v>#VALUE!</v>
      </c>
      <c r="BL18" s="259" t="e">
        <f ca="1">_xll.DBRW($C$1,$B18,$C$3,BL$12,$C$2,$A18,BL$13,$C$4,C15)</f>
        <v>#VALUE!</v>
      </c>
      <c r="BM18" s="259" t="e">
        <f ca="1">_xll.DBRW($C$1,$B18,$C$3,BM$12,$C$2,$A18,BM$13,$C$4,C15)</f>
        <v>#VALUE!</v>
      </c>
      <c r="BN18" s="259" t="e">
        <f ca="1">_xll.DBRW($C$1,$B18,$C$3,BN$12,$C$2,$A18,BN$13,$C$4,C15)</f>
        <v>#VALUE!</v>
      </c>
      <c r="BO18" s="259" t="e">
        <f ca="1">_xll.DBRW($C$1,$B18,$C$3,BO$12,$C$2,$A18,BO$13,$C$4,C15)</f>
        <v>#VALUE!</v>
      </c>
      <c r="BP18" s="300" t="e">
        <f ca="1">_xll.DBRW($C$1,$B18,$C$3,BP$12,$C$2,$A18,BP$13,$C$4,C15)</f>
        <v>#VALUE!</v>
      </c>
      <c r="BQ18" s="299" t="e">
        <f ca="1">_xll.DBRW($C$1,$B18,$C$3,BQ$12,$C$2,$A18,BQ$13,$C$4,$C$15)</f>
        <v>#VALUE!</v>
      </c>
      <c r="BR18" s="259" t="str">
        <f ca="1">_xll.DBRW($C$1,$B18,$C$3,BR$12,$C$2,$A18,BR$13,$C$4,$C$15)</f>
        <v>RECALC_1_2529_</v>
      </c>
      <c r="BS18" s="259" t="e">
        <f ca="1">_xll.DBRW($C$1,$B18,$C$3,BS$12,$C$2,$A18,BS$13,$C$4,$C$15)</f>
        <v>#VALUE!</v>
      </c>
      <c r="BT18" s="259" t="e">
        <f ca="1">_xll.DBRW($C$1,$B18,$C$3,BT$12,$C$2,$A18,BT$13,$C$4,$C$15)</f>
        <v>#VALUE!</v>
      </c>
      <c r="BU18" s="259" t="e">
        <f ca="1">_xll.DBRW($C$1,$B18,$C$3,BU$12,$C$2,$A18,BU$13,$C$4,$C$15)</f>
        <v>#VALUE!</v>
      </c>
      <c r="BV18" s="259" t="e">
        <f ca="1">_xll.DBRW($C$1,$B18,$C$3,BV$12,$C$2,$A18,BV$13,$C$4,$C$15)</f>
        <v>#VALUE!</v>
      </c>
      <c r="BW18" s="259" t="e">
        <f ca="1">_xll.DBRW($C$1,$B18,$C$3,BW$12,$C$2,$A18,BW$13,$C$4,$C$15)</f>
        <v>#VALUE!</v>
      </c>
      <c r="BX18" s="300" t="e">
        <f ca="1">_xll.DBRW($C$1,$B18,$C$3,BX$12,$C$2,$A18,BX$13,$C$4,$C$15)</f>
        <v>#VALUE!</v>
      </c>
      <c r="BY18" s="259" t="e">
        <f ca="1">9000-BX18</f>
        <v>#VALUE!</v>
      </c>
      <c r="BZ18" s="259"/>
      <c r="CA18" s="259"/>
      <c r="CB18" s="259"/>
      <c r="CC18" s="259"/>
      <c r="CD18" s="259"/>
      <c r="CE18" s="259"/>
      <c r="CF18" s="259"/>
    </row>
    <row r="19" spans="1:109" ht="21.75" customHeight="1">
      <c r="A19" s="249" t="s">
        <v>102</v>
      </c>
      <c r="B19" s="250" t="str">
        <f ca="1">_xll.SUBNM("tango_core_model:Activity","","HO","English")</f>
        <v>RECALC_0_1_</v>
      </c>
      <c r="C19" s="251" t="s">
        <v>230</v>
      </c>
      <c r="D19" s="252"/>
      <c r="E19" s="248"/>
      <c r="F19" s="248"/>
      <c r="G19" s="248"/>
      <c r="H19" s="248"/>
      <c r="I19" s="248"/>
      <c r="J19" s="248"/>
      <c r="K19" s="253"/>
      <c r="L19" s="252"/>
      <c r="M19" s="248"/>
      <c r="N19" s="248"/>
      <c r="O19" s="248"/>
      <c r="P19" s="248"/>
      <c r="Q19" s="248"/>
      <c r="R19" s="248"/>
      <c r="S19" s="253"/>
      <c r="T19" s="252"/>
      <c r="U19" s="248"/>
      <c r="V19" s="248"/>
      <c r="W19" s="248"/>
      <c r="X19" s="248"/>
      <c r="Y19" s="248"/>
      <c r="Z19" s="248"/>
      <c r="AA19" s="253"/>
      <c r="AB19" s="252"/>
      <c r="AC19" s="248"/>
      <c r="AD19" s="248"/>
      <c r="AE19" s="248"/>
      <c r="AF19" s="248"/>
      <c r="AG19" s="248"/>
      <c r="AH19" s="248"/>
      <c r="AI19" s="253"/>
      <c r="AJ19" s="248"/>
      <c r="AK19" s="252" t="e">
        <f ca="1">_xll.DBRW($C$1,$B19,$C$3,AK$12,$C$2,$A19,AK$13,$C$4,C15)</f>
        <v>#VALUE!</v>
      </c>
      <c r="AL19" s="248" t="str">
        <f ca="1">_xll.DBRW($C$1,$B19,$C$3,AL$12,$C$2,$A19,AL$13,$C$4,C15)</f>
        <v>RECALC_1_1206_</v>
      </c>
      <c r="AM19" s="248" t="e">
        <f ca="1">_xll.DBRW($C$1,$B19,$C$3,AM$12,$C$2,$A19,AM$13,$C$4,C15)</f>
        <v>#VALUE!</v>
      </c>
      <c r="AN19" s="248" t="e">
        <f ca="1">_xll.DBRW($C$1,$B19,$C$3,AN$12,$C$2,$A19,AN$13,$C$4,C15)</f>
        <v>#VALUE!</v>
      </c>
      <c r="AO19" s="248" t="e">
        <f ca="1">_xll.DBRW($C$1,$B19,$C$3,AO$12,$C$2,$A19,AO$13,$C$4,C15)</f>
        <v>#VALUE!</v>
      </c>
      <c r="AP19" s="248" t="e">
        <f ca="1">_xll.DBRW($C$1,$B19,$C$3,AP$12,$C$2,$A19,AP$13,$C$4,C15)</f>
        <v>#VALUE!</v>
      </c>
      <c r="AQ19" s="248" t="e">
        <f ca="1">_xll.DBRW($C$1,$B19,$C$3,AQ$12,$C$2,$A19,AQ$13,$C$4,C15)</f>
        <v>#VALUE!</v>
      </c>
      <c r="AR19" s="253" t="e">
        <f ca="1">_xll.DBRW($C$1,$B19,$C$3,AR$12,$C$2,$A19,AR$13,$C$4,C15)</f>
        <v>#VALUE!</v>
      </c>
      <c r="AS19" s="252" t="e">
        <f ca="1">_xll.DBRW($C$1,$B19,$C$3,AS$12,$C$2,$A19,AS$13,$C$4,C15)</f>
        <v>#VALUE!</v>
      </c>
      <c r="AT19" s="248" t="str">
        <f ca="1">_xll.DBRW($C$1,$B19,$C$3,AT$12,$C$2,$A19,AT$13,$C$4,C15)</f>
        <v>RECALC_1_1453_</v>
      </c>
      <c r="AU19" s="248" t="e">
        <f ca="1">_xll.DBRW($C$1,$B19,$C$3,AU$12,$C$2,$A19,AU$13,$C$4,C15)</f>
        <v>#VALUE!</v>
      </c>
      <c r="AV19" s="248" t="e">
        <f ca="1">_xll.DBRW($C$1,$B19,$C$3,AV$12,$C$2,$A19,AV$13,$C$4,C15)</f>
        <v>#VALUE!</v>
      </c>
      <c r="AW19" s="248" t="e">
        <f ca="1">_xll.DBRW($C$1,$B19,$C$3,AW$12,$C$2,$A19,AW$13,$C$4,C15)</f>
        <v>#VALUE!</v>
      </c>
      <c r="AX19" s="248" t="e">
        <f ca="1">_xll.DBRW($C$1,$B19,$C$3,AX$12,$C$2,$A19,AX$13,$C$4,C15)</f>
        <v>#VALUE!</v>
      </c>
      <c r="AY19" s="248" t="e">
        <f ca="1">_xll.DBRW($C$1,$B19,$C$3,AY$12,$C$2,$A19,AY$13,$C$4,C15)</f>
        <v>#VALUE!</v>
      </c>
      <c r="AZ19" s="253" t="e">
        <f ca="1">_xll.DBRW($C$1,$B19,$C$3,AZ$12,$C$2,$A19,AZ$13,$C$4,C15)</f>
        <v>#VALUE!</v>
      </c>
      <c r="BA19" s="252" t="e">
        <f ca="1">_xll.DBRW($C$1,$B19,$C$3,BA$12,$C$2,$A19,BA$13,$C$4,C15)</f>
        <v>#VALUE!</v>
      </c>
      <c r="BB19" s="248" t="str">
        <f ca="1">_xll.DBRW($C$1,$B19,$C$3,BB$12,$C$2,$A19,BB$13,$C$4,C15)</f>
        <v>RECALC_1_1629_</v>
      </c>
      <c r="BC19" s="248" t="e">
        <f ca="1">_xll.DBRW($C$1,$B19,$C$3,BC$12,$C$2,$A19,BC$13,$C$4,C15)</f>
        <v>#VALUE!</v>
      </c>
      <c r="BD19" s="248" t="e">
        <f ca="1">_xll.DBRW($C$1,$B19,$C$3,BD$12,$C$2,$A19,BD$13,$C$4,C15)</f>
        <v>#VALUE!</v>
      </c>
      <c r="BE19" s="248" t="e">
        <f ca="1">_xll.DBRW($C$1,$B19,$C$3,BE$12,$C$2,$A19,BE$13,$C$4,C15)</f>
        <v>#VALUE!</v>
      </c>
      <c r="BF19" s="248" t="e">
        <f ca="1">_xll.DBRW($C$1,$B19,$C$3,BF$12,$C$2,$A19,BF$13,$C$4,C15)</f>
        <v>#VALUE!</v>
      </c>
      <c r="BG19" s="248" t="e">
        <f ca="1">_xll.DBRW($C$1,$B19,$C$3,BG$12,$C$2,$A19,BG$13,$C$4,C15)</f>
        <v>#VALUE!</v>
      </c>
      <c r="BH19" s="253" t="e">
        <f ca="1">_xll.DBRW($C$1,$B19,$C$3,BH$12,$C$2,$A19,BH$13,$C$4,C15)</f>
        <v>#VALUE!</v>
      </c>
      <c r="BI19" s="252" t="e">
        <f ca="1">_xll.DBRW($C$1,$B19,$C$3,BI$12,$C$2,$A19,BI$13,$C$4,C15)</f>
        <v>#VALUE!</v>
      </c>
      <c r="BJ19" s="248" t="str">
        <f ca="1">_xll.DBRW($C$1,$B19,$C$3,BJ$12,$C$2,$A19,BJ$13,$C$4,C15)</f>
        <v>RECALC_1_1937_</v>
      </c>
      <c r="BK19" s="248" t="e">
        <f ca="1">_xll.DBRW($C$1,$B19,$C$3,BK$12,$C$2,$A19,BK$13,$C$4,C15)</f>
        <v>#VALUE!</v>
      </c>
      <c r="BL19" s="248" t="e">
        <f ca="1">_xll.DBRW($C$1,$B19,$C$3,BL$12,$C$2,$A19,BL$13,$C$4,C15)</f>
        <v>#VALUE!</v>
      </c>
      <c r="BM19" s="248" t="e">
        <f ca="1">_xll.DBRW($C$1,$B19,$C$3,BM$12,$C$2,$A19,BM$13,$C$4,C15)</f>
        <v>#VALUE!</v>
      </c>
      <c r="BN19" s="248" t="e">
        <f ca="1">_xll.DBRW($C$1,$B19,$C$3,BN$12,$C$2,$A19,BN$13,$C$4,C15)</f>
        <v>#VALUE!</v>
      </c>
      <c r="BO19" s="248" t="e">
        <f ca="1">_xll.DBRW($C$1,$B19,$C$3,BO$12,$C$2,$A19,BO$13,$C$4,C15)</f>
        <v>#VALUE!</v>
      </c>
      <c r="BP19" s="253" t="e">
        <f ca="1">_xll.DBRW($C$1,$B19,$C$3,BP$12,$C$2,$A19,BP$13,$C$4,C15)</f>
        <v>#VALUE!</v>
      </c>
      <c r="BQ19" s="252" t="e">
        <f ca="1">_xll.DBRW($C$1,$B19,$C$3,BQ$12,$C$2,$A19,BQ$13,$C$4,$C$15)</f>
        <v>#VALUE!</v>
      </c>
      <c r="BR19" s="248" t="str">
        <f ca="1">_xll.DBRW($C$1,$B19,$C$3,BR$12,$C$2,$A19,BR$13,$C$4,$C$15)</f>
        <v>RECALC_1_2524_</v>
      </c>
      <c r="BS19" s="248" t="e">
        <f ca="1">_xll.DBRW($C$1,$B19,$C$3,BS$12,$C$2,$A19,BS$13,$C$4,$C$15)</f>
        <v>#VALUE!</v>
      </c>
      <c r="BT19" s="248" t="e">
        <f ca="1">_xll.DBRW($C$1,$B19,$C$3,BT$12,$C$2,$A19,BT$13,$C$4,$C$15)</f>
        <v>#VALUE!</v>
      </c>
      <c r="BU19" s="248" t="e">
        <f ca="1">_xll.DBRW($C$1,$B19,$C$3,BU$12,$C$2,$A19,BU$13,$C$4,$C$15)</f>
        <v>#VALUE!</v>
      </c>
      <c r="BV19" s="248" t="e">
        <f ca="1">_xll.DBRW($C$1,$B19,$C$3,BV$12,$C$2,$A19,BV$13,$C$4,$C$15)</f>
        <v>#VALUE!</v>
      </c>
      <c r="BW19" s="248" t="e">
        <f ca="1">_xll.DBRW($C$1,$B19,$C$3,BW$12,$C$2,$A19,BW$13,$C$4,$C$15)</f>
        <v>#VALUE!</v>
      </c>
      <c r="BX19" s="253" t="e">
        <f ca="1">_xll.DBRW($C$1,$B19,$C$3,BX$12,$C$2,$A19,BX$13,$C$4,$C$15)</f>
        <v>#VALUE!</v>
      </c>
      <c r="BY19" s="248" t="e">
        <f ca="1">-BX18/BY18</f>
        <v>#VALUE!</v>
      </c>
      <c r="BZ19" s="248"/>
      <c r="CA19" s="248"/>
      <c r="CB19" s="248"/>
      <c r="CC19" s="248"/>
      <c r="CD19" s="248"/>
      <c r="CE19" s="248"/>
      <c r="CF19" s="248"/>
    </row>
    <row r="20" spans="1:109" ht="21.75" customHeight="1">
      <c r="A20" s="249" t="s">
        <v>103</v>
      </c>
      <c r="B20" s="250" t="s">
        <v>180</v>
      </c>
      <c r="C20" s="251" t="s">
        <v>1812</v>
      </c>
      <c r="D20" s="252"/>
      <c r="E20" s="248"/>
      <c r="F20" s="248"/>
      <c r="G20" s="248"/>
      <c r="H20" s="248"/>
      <c r="I20" s="248"/>
      <c r="J20" s="248"/>
      <c r="K20" s="253"/>
      <c r="L20" s="252"/>
      <c r="M20" s="248"/>
      <c r="N20" s="248"/>
      <c r="O20" s="248"/>
      <c r="P20" s="248"/>
      <c r="Q20" s="248"/>
      <c r="R20" s="248"/>
      <c r="S20" s="253"/>
      <c r="T20" s="252"/>
      <c r="U20" s="248"/>
      <c r="V20" s="248"/>
      <c r="W20" s="248"/>
      <c r="X20" s="248"/>
      <c r="Y20" s="248"/>
      <c r="Z20" s="248"/>
      <c r="AA20" s="253"/>
      <c r="AB20" s="252"/>
      <c r="AC20" s="248"/>
      <c r="AD20" s="248"/>
      <c r="AE20" s="248"/>
      <c r="AF20" s="248"/>
      <c r="AG20" s="248"/>
      <c r="AH20" s="248"/>
      <c r="AI20" s="253"/>
      <c r="AJ20" s="248"/>
      <c r="AK20" s="252" t="e">
        <f ca="1">_xll.DBRW($C$1,$B20,$C$3,AK$12,$C$2,$A20,AK$13,$C$4,C15)</f>
        <v>#VALUE!</v>
      </c>
      <c r="AL20" s="248" t="str">
        <f ca="1">_xll.DBRW($C$1,$B20,$C$3,AL$12,$C$2,$A20,AL$13,$C$4,C15)</f>
        <v>RECALC_1_1207_</v>
      </c>
      <c r="AM20" s="248" t="e">
        <f ca="1">_xll.DBRW($C$1,$B20,$C$3,AM$12,$C$2,$A20,AM$13,$C$4,C15)</f>
        <v>#VALUE!</v>
      </c>
      <c r="AN20" s="248" t="e">
        <f ca="1">_xll.DBRW($C$1,$B20,$C$3,AN$12,$C$2,$A20,AN$13,$C$4,C15)</f>
        <v>#VALUE!</v>
      </c>
      <c r="AO20" s="248" t="e">
        <f ca="1">_xll.DBRW($C$1,$B20,$C$3,AO$12,$C$2,$A20,AO$13,$C$4,C15)</f>
        <v>#VALUE!</v>
      </c>
      <c r="AP20" s="248" t="e">
        <f ca="1">_xll.DBRW($C$1,$B20,$C$3,AP$12,$C$2,$A20,AP$13,$C$4,C15)</f>
        <v>#VALUE!</v>
      </c>
      <c r="AQ20" s="248" t="e">
        <f ca="1">_xll.DBRW($C$1,$B20,$C$3,AQ$12,$C$2,$A20,AQ$13,$C$4,C15)</f>
        <v>#VALUE!</v>
      </c>
      <c r="AR20" s="253" t="e">
        <f ca="1">_xll.DBRW($C$1,$B20,$C$3,AR$12,$C$2,$A20,AR$13,$C$4,C15)</f>
        <v>#VALUE!</v>
      </c>
      <c r="AS20" s="252" t="e">
        <f ca="1">_xll.DBRW($C$1,$B20,$C$3,AS$12,$C$2,$A20,AS$13,$C$4,C15)</f>
        <v>#VALUE!</v>
      </c>
      <c r="AT20" s="248" t="str">
        <f ca="1">_xll.DBRW($C$1,$B20,$C$3,AT$12,$C$2,$A20,AT$13,$C$4,C15)</f>
        <v>RECALC_1_1454_</v>
      </c>
      <c r="AU20" s="248" t="e">
        <f ca="1">_xll.DBRW($C$1,$B20,$C$3,AU$12,$C$2,$A20,AU$13,$C$4,C15)</f>
        <v>#VALUE!</v>
      </c>
      <c r="AV20" s="248" t="e">
        <f ca="1">_xll.DBRW($C$1,$B20,$C$3,AV$12,$C$2,$A20,AV$13,$C$4,C15)</f>
        <v>#VALUE!</v>
      </c>
      <c r="AW20" s="248" t="e">
        <f ca="1">_xll.DBRW($C$1,$B20,$C$3,AW$12,$C$2,$A20,AW$13,$C$4,C15)</f>
        <v>#VALUE!</v>
      </c>
      <c r="AX20" s="248" t="e">
        <f ca="1">_xll.DBRW($C$1,$B20,$C$3,AX$12,$C$2,$A20,AX$13,$C$4,C15)</f>
        <v>#VALUE!</v>
      </c>
      <c r="AY20" s="248" t="e">
        <f ca="1">_xll.DBRW($C$1,$B20,$C$3,AY$12,$C$2,$A20,AY$13,$C$4,C15)</f>
        <v>#VALUE!</v>
      </c>
      <c r="AZ20" s="253" t="e">
        <f ca="1">_xll.DBRW($C$1,$B20,$C$3,AZ$12,$C$2,$A20,AZ$13,$C$4,C15)</f>
        <v>#VALUE!</v>
      </c>
      <c r="BA20" s="252" t="e">
        <f ca="1">_xll.DBRW($C$1,$B20,$C$3,BA$12,$C$2,$A20,BA$13,$C$4,C15)</f>
        <v>#VALUE!</v>
      </c>
      <c r="BB20" s="248" t="str">
        <f ca="1">_xll.DBRW($C$1,$B20,$C$3,BB$12,$C$2,$A20,BB$13,$C$4,C15)</f>
        <v>RECALC_1_1630_</v>
      </c>
      <c r="BC20" s="248" t="e">
        <f ca="1">_xll.DBRW($C$1,$B20,$C$3,BC$12,$C$2,$A20,BC$13,$C$4,C15)</f>
        <v>#VALUE!</v>
      </c>
      <c r="BD20" s="248" t="e">
        <f ca="1">_xll.DBRW($C$1,$B20,$C$3,BD$12,$C$2,$A20,BD$13,$C$4,C15)</f>
        <v>#VALUE!</v>
      </c>
      <c r="BE20" s="248" t="e">
        <f ca="1">_xll.DBRW($C$1,$B20,$C$3,BE$12,$C$2,$A20,BE$13,$C$4,C15)</f>
        <v>#VALUE!</v>
      </c>
      <c r="BF20" s="248" t="e">
        <f ca="1">_xll.DBRW($C$1,$B20,$C$3,BF$12,$C$2,$A20,BF$13,$C$4,C15)</f>
        <v>#VALUE!</v>
      </c>
      <c r="BG20" s="248" t="e">
        <f ca="1">_xll.DBRW($C$1,$B20,$C$3,BG$12,$C$2,$A20,BG$13,$C$4,C15)</f>
        <v>#VALUE!</v>
      </c>
      <c r="BH20" s="253" t="e">
        <f ca="1">_xll.DBRW($C$1,$B20,$C$3,BH$12,$C$2,$A20,BH$13,$C$4,C15)</f>
        <v>#VALUE!</v>
      </c>
      <c r="BI20" s="252" t="e">
        <f ca="1">_xll.DBRW($C$1,$B20,$C$3,BI$12,$C$2,$A20,BI$13,$C$4,C15)</f>
        <v>#VALUE!</v>
      </c>
      <c r="BJ20" s="248" t="str">
        <f ca="1">_xll.DBRW($C$1,$B20,$C$3,BJ$12,$C$2,$A20,BJ$13,$C$4,C15)</f>
        <v>RECALC_1_1938_</v>
      </c>
      <c r="BK20" s="248" t="e">
        <f ca="1">_xll.DBRW($C$1,$B20,$C$3,BK$12,$C$2,$A20,BK$13,$C$4,C15)</f>
        <v>#VALUE!</v>
      </c>
      <c r="BL20" s="248" t="e">
        <f ca="1">_xll.DBRW($C$1,$B20,$C$3,BL$12,$C$2,$A20,BL$13,$C$4,C15)</f>
        <v>#VALUE!</v>
      </c>
      <c r="BM20" s="248" t="e">
        <f ca="1">_xll.DBRW($C$1,$B20,$C$3,BM$12,$C$2,$A20,BM$13,$C$4,C15)</f>
        <v>#VALUE!</v>
      </c>
      <c r="BN20" s="248" t="e">
        <f ca="1">_xll.DBRW($C$1,$B20,$C$3,BN$12,$C$2,$A20,BN$13,$C$4,C15)</f>
        <v>#VALUE!</v>
      </c>
      <c r="BO20" s="248" t="e">
        <f ca="1">_xll.DBRW($C$1,$B20,$C$3,BO$12,$C$2,$A20,BO$13,$C$4,C15)</f>
        <v>#VALUE!</v>
      </c>
      <c r="BP20" s="253" t="e">
        <f ca="1">_xll.DBRW($C$1,$B20,$C$3,BP$12,$C$2,$A20,BP$13,$C$4,C15)</f>
        <v>#VALUE!</v>
      </c>
      <c r="BQ20" s="252" t="e">
        <f ca="1">_xll.DBRW($C$1,$B20,$C$3,BQ$12,$C$2,$A20,BQ$13,$C$4,$C$15)</f>
        <v>#VALUE!</v>
      </c>
      <c r="BR20" s="248" t="str">
        <f ca="1">_xll.DBRW($C$1,$B20,$C$3,BR$12,$C$2,$A20,BR$13,$C$4,$C$15)</f>
        <v>RECALC_1_2518_</v>
      </c>
      <c r="BS20" s="248" t="e">
        <f ca="1">_xll.DBRW($C$1,$B20,$C$3,BS$12,$C$2,$A20,BS$13,$C$4,$C$15)</f>
        <v>#VALUE!</v>
      </c>
      <c r="BT20" s="248" t="e">
        <f ca="1">_xll.DBRW($C$1,$B20,$C$3,BT$12,$C$2,$A20,BT$13,$C$4,$C$15)</f>
        <v>#VALUE!</v>
      </c>
      <c r="BU20" s="248" t="e">
        <f ca="1">_xll.DBRW($C$1,$B20,$C$3,BU$12,$C$2,$A20,BU$13,$C$4,$C$15)</f>
        <v>#VALUE!</v>
      </c>
      <c r="BV20" s="248" t="e">
        <f ca="1">_xll.DBRW($C$1,$B20,$C$3,BV$12,$C$2,$A20,BV$13,$C$4,$C$15)</f>
        <v>#VALUE!</v>
      </c>
      <c r="BW20" s="248" t="e">
        <f ca="1">_xll.DBRW($C$1,$B20,$C$3,BW$12,$C$2,$A20,BW$13,$C$4,$C$15)</f>
        <v>#VALUE!</v>
      </c>
      <c r="BX20" s="253" t="e">
        <f ca="1">_xll.DBRW($C$1,$B20,$C$3,BX$12,$C$2,$A20,BX$13,$C$4,$C$15)</f>
        <v>#VALUE!</v>
      </c>
      <c r="BY20" s="248"/>
      <c r="BZ20" s="248"/>
      <c r="CA20" s="248"/>
      <c r="CB20" s="248"/>
      <c r="CC20" s="248"/>
      <c r="CD20" s="248"/>
      <c r="CE20" s="248"/>
      <c r="CF20" s="248"/>
    </row>
    <row r="21" spans="1:109" ht="21.75" customHeight="1">
      <c r="A21" s="249" t="s">
        <v>104</v>
      </c>
      <c r="B21" s="250" t="str">
        <f ca="1">_xll.SUBNM("tango_core_model:Activity","","HO","English")</f>
        <v>RECALC_0_1_</v>
      </c>
      <c r="C21" s="251" t="s">
        <v>1813</v>
      </c>
      <c r="D21" s="252"/>
      <c r="E21" s="248"/>
      <c r="F21" s="248"/>
      <c r="G21" s="248"/>
      <c r="H21" s="248"/>
      <c r="I21" s="248"/>
      <c r="J21" s="248"/>
      <c r="K21" s="253"/>
      <c r="L21" s="252"/>
      <c r="M21" s="248"/>
      <c r="N21" s="248"/>
      <c r="O21" s="248"/>
      <c r="P21" s="248"/>
      <c r="Q21" s="248"/>
      <c r="R21" s="248"/>
      <c r="S21" s="253"/>
      <c r="T21" s="252"/>
      <c r="U21" s="248"/>
      <c r="V21" s="248"/>
      <c r="W21" s="248"/>
      <c r="X21" s="248"/>
      <c r="Y21" s="248"/>
      <c r="Z21" s="248"/>
      <c r="AA21" s="253"/>
      <c r="AB21" s="252"/>
      <c r="AC21" s="248"/>
      <c r="AD21" s="248"/>
      <c r="AE21" s="248"/>
      <c r="AF21" s="248"/>
      <c r="AG21" s="248"/>
      <c r="AH21" s="248"/>
      <c r="AI21" s="253"/>
      <c r="AJ21" s="248"/>
      <c r="AK21" s="252" t="e">
        <f ca="1">_xll.DBRW($C$1,$B21,$C$3,AK$12,$C$2,$A21,AK$13,$C$4,C15)</f>
        <v>#VALUE!</v>
      </c>
      <c r="AL21" s="248" t="str">
        <f ca="1">_xll.DBRW($C$1,$B21,$C$3,AL$12,$C$2,$A21,AL$13,$C$4,C15)</f>
        <v>RECALC_1_1208_</v>
      </c>
      <c r="AM21" s="248" t="e">
        <f ca="1">_xll.DBRW($C$1,$B21,$C$3,AM$12,$C$2,$A21,AM$13,$C$4,C15)</f>
        <v>#VALUE!</v>
      </c>
      <c r="AN21" s="248" t="e">
        <f ca="1">_xll.DBRW($C$1,$B21,$C$3,AN$12,$C$2,$A21,AN$13,$C$4,C15)</f>
        <v>#VALUE!</v>
      </c>
      <c r="AO21" s="248" t="e">
        <f ca="1">_xll.DBRW($C$1,$B21,$C$3,AO$12,$C$2,$A21,AO$13,$C$4,C15)</f>
        <v>#VALUE!</v>
      </c>
      <c r="AP21" s="248" t="e">
        <f ca="1">_xll.DBRW($C$1,$B21,$C$3,AP$12,$C$2,$A21,AP$13,$C$4,C15)</f>
        <v>#VALUE!</v>
      </c>
      <c r="AQ21" s="248" t="e">
        <f ca="1">_xll.DBRW($C$1,$B21,$C$3,AQ$12,$C$2,$A21,AQ$13,$C$4,C15)</f>
        <v>#VALUE!</v>
      </c>
      <c r="AR21" s="253" t="e">
        <f ca="1">_xll.DBRW($C$1,$B21,$C$3,AR$12,$C$2,$A21,AR$13,$C$4,C15)</f>
        <v>#VALUE!</v>
      </c>
      <c r="AS21" s="252" t="e">
        <f ca="1">_xll.DBRW($C$1,$B21,$C$3,AS$12,$C$2,$A21,AS$13,$C$4,C15)</f>
        <v>#VALUE!</v>
      </c>
      <c r="AT21" s="248" t="str">
        <f ca="1">_xll.DBRW($C$1,$B21,$C$3,AT$12,$C$2,$A21,AT$13,$C$4,C15)</f>
        <v>RECALC_1_1455_</v>
      </c>
      <c r="AU21" s="248" t="e">
        <f ca="1">_xll.DBRW($C$1,$B21,$C$3,AU$12,$C$2,$A21,AU$13,$C$4,C15)</f>
        <v>#VALUE!</v>
      </c>
      <c r="AV21" s="248" t="e">
        <f ca="1">_xll.DBRW($C$1,$B21,$C$3,AV$12,$C$2,$A21,AV$13,$C$4,C15)</f>
        <v>#VALUE!</v>
      </c>
      <c r="AW21" s="248" t="e">
        <f ca="1">_xll.DBRW($C$1,$B21,$C$3,AW$12,$C$2,$A21,AW$13,$C$4,C15)</f>
        <v>#VALUE!</v>
      </c>
      <c r="AX21" s="248" t="e">
        <f ca="1">_xll.DBRW($C$1,$B21,$C$3,AX$12,$C$2,$A21,AX$13,$C$4,C15)</f>
        <v>#VALUE!</v>
      </c>
      <c r="AY21" s="248" t="e">
        <f ca="1">_xll.DBRW($C$1,$B21,$C$3,AY$12,$C$2,$A21,AY$13,$C$4,C15)</f>
        <v>#VALUE!</v>
      </c>
      <c r="AZ21" s="253" t="e">
        <f ca="1">_xll.DBRW($C$1,$B21,$C$3,AZ$12,$C$2,$A21,AZ$13,$C$4,C15)</f>
        <v>#VALUE!</v>
      </c>
      <c r="BA21" s="252" t="e">
        <f ca="1">_xll.DBRW($C$1,$B21,$C$3,BA$12,$C$2,$A21,BA$13,$C$4,C15)</f>
        <v>#VALUE!</v>
      </c>
      <c r="BB21" s="248" t="str">
        <f ca="1">_xll.DBRW($C$1,$B21,$C$3,BB$12,$C$2,$A21,BB$13,$C$4,C15)</f>
        <v>RECALC_1_1631_</v>
      </c>
      <c r="BC21" s="248" t="e">
        <f ca="1">_xll.DBRW($C$1,$B21,$C$3,BC$12,$C$2,$A21,BC$13,$C$4,C15)</f>
        <v>#VALUE!</v>
      </c>
      <c r="BD21" s="248" t="e">
        <f ca="1">_xll.DBRW($C$1,$B21,$C$3,BD$12,$C$2,$A21,BD$13,$C$4,C15)</f>
        <v>#VALUE!</v>
      </c>
      <c r="BE21" s="248" t="e">
        <f ca="1">_xll.DBRW($C$1,$B21,$C$3,BE$12,$C$2,$A21,BE$13,$C$4,C15)</f>
        <v>#VALUE!</v>
      </c>
      <c r="BF21" s="248" t="e">
        <f ca="1">_xll.DBRW($C$1,$B21,$C$3,BF$12,$C$2,$A21,BF$13,$C$4,C15)</f>
        <v>#VALUE!</v>
      </c>
      <c r="BG21" s="248" t="e">
        <f ca="1">_xll.DBRW($C$1,$B21,$C$3,BG$12,$C$2,$A21,BG$13,$C$4,C15)</f>
        <v>#VALUE!</v>
      </c>
      <c r="BH21" s="253" t="e">
        <f ca="1">_xll.DBRW($C$1,$B21,$C$3,BH$12,$C$2,$A21,BH$13,$C$4,C15)</f>
        <v>#VALUE!</v>
      </c>
      <c r="BI21" s="252" t="e">
        <f ca="1">_xll.DBRW($C$1,$B21,$C$3,BI$12,$C$2,$A21,BI$13,$C$4,C15)</f>
        <v>#VALUE!</v>
      </c>
      <c r="BJ21" s="248" t="str">
        <f ca="1">_xll.DBRW($C$1,$B21,$C$3,BJ$12,$C$2,$A21,BJ$13,$C$4,C15)</f>
        <v>RECALC_1_1939_</v>
      </c>
      <c r="BK21" s="248" t="e">
        <f ca="1">_xll.DBRW($C$1,$B21,$C$3,BK$12,$C$2,$A21,BK$13,$C$4,C15)</f>
        <v>#VALUE!</v>
      </c>
      <c r="BL21" s="248" t="e">
        <f ca="1">_xll.DBRW($C$1,$B21,$C$3,BL$12,$C$2,$A21,BL$13,$C$4,C15)</f>
        <v>#VALUE!</v>
      </c>
      <c r="BM21" s="248" t="e">
        <f ca="1">_xll.DBRW($C$1,$B21,$C$3,BM$12,$C$2,$A21,BM$13,$C$4,C15)</f>
        <v>#VALUE!</v>
      </c>
      <c r="BN21" s="248" t="e">
        <f ca="1">_xll.DBRW($C$1,$B21,$C$3,BN$12,$C$2,$A21,BN$13,$C$4,C15)</f>
        <v>#VALUE!</v>
      </c>
      <c r="BO21" s="248" t="e">
        <f ca="1">_xll.DBRW($C$1,$B21,$C$3,BO$12,$C$2,$A21,BO$13,$C$4,C15)</f>
        <v>#VALUE!</v>
      </c>
      <c r="BP21" s="253" t="e">
        <f ca="1">_xll.DBRW($C$1,$B21,$C$3,BP$12,$C$2,$A21,BP$13,$C$4,C15)</f>
        <v>#VALUE!</v>
      </c>
      <c r="BQ21" s="252" t="e">
        <f ca="1">_xll.DBRW($C$1,$B21,$C$3,BQ$12,$C$2,$A21,BQ$13,$C$4,$C$15)</f>
        <v>#VALUE!</v>
      </c>
      <c r="BR21" s="248" t="str">
        <f ca="1">_xll.DBRW($C$1,$B21,$C$3,BR$12,$C$2,$A21,BR$13,$C$4,$C$15)</f>
        <v>RECALC_1_2552_</v>
      </c>
      <c r="BS21" s="248" t="e">
        <f ca="1">_xll.DBRW($C$1,$B21,$C$3,BS$12,$C$2,$A21,BS$13,$C$4,$C$15)</f>
        <v>#VALUE!</v>
      </c>
      <c r="BT21" s="248" t="e">
        <f ca="1">_xll.DBRW($C$1,$B21,$C$3,BT$12,$C$2,$A21,BT$13,$C$4,$C$15)</f>
        <v>#VALUE!</v>
      </c>
      <c r="BU21" s="248" t="e">
        <f ca="1">_xll.DBRW($C$1,$B21,$C$3,BU$12,$C$2,$A21,BU$13,$C$4,$C$15)</f>
        <v>#VALUE!</v>
      </c>
      <c r="BV21" s="248" t="e">
        <f ca="1">_xll.DBRW($C$1,$B21,$C$3,BV$12,$C$2,$A21,BV$13,$C$4,$C$15)</f>
        <v>#VALUE!</v>
      </c>
      <c r="BW21" s="248" t="e">
        <f ca="1">_xll.DBRW($C$1,$B21,$C$3,BW$12,$C$2,$A21,BW$13,$C$4,$C$15)</f>
        <v>#VALUE!</v>
      </c>
      <c r="BX21" s="253" t="e">
        <f ca="1">_xll.DBRW($C$1,$B21,$C$3,BX$12,$C$2,$A21,BX$13,$C$4,$C$15)</f>
        <v>#VALUE!</v>
      </c>
      <c r="BY21" s="248"/>
      <c r="BZ21" s="248"/>
      <c r="CA21" s="248"/>
      <c r="CB21" s="248"/>
      <c r="CC21" s="248"/>
      <c r="CD21" s="248"/>
      <c r="CE21" s="248"/>
      <c r="CF21" s="248"/>
    </row>
    <row r="22" spans="1:109" s="261" customFormat="1" ht="21.75" customHeight="1">
      <c r="A22" s="296" t="s">
        <v>105</v>
      </c>
      <c r="B22" s="297" t="str">
        <f ca="1">_xll.SUBNM("tango_core_model:Activity","","HO","English")</f>
        <v>RECALC_0_1_</v>
      </c>
      <c r="C22" s="298" t="s">
        <v>215</v>
      </c>
      <c r="D22" s="299"/>
      <c r="E22" s="259"/>
      <c r="F22" s="259"/>
      <c r="G22" s="259"/>
      <c r="H22" s="259"/>
      <c r="I22" s="259"/>
      <c r="J22" s="259"/>
      <c r="K22" s="300"/>
      <c r="L22" s="299"/>
      <c r="M22" s="259"/>
      <c r="N22" s="259"/>
      <c r="O22" s="259"/>
      <c r="P22" s="259"/>
      <c r="Q22" s="259"/>
      <c r="R22" s="259"/>
      <c r="S22" s="300"/>
      <c r="T22" s="299"/>
      <c r="U22" s="259"/>
      <c r="V22" s="259"/>
      <c r="W22" s="259"/>
      <c r="X22" s="259"/>
      <c r="Y22" s="259"/>
      <c r="Z22" s="259"/>
      <c r="AA22" s="300"/>
      <c r="AB22" s="299"/>
      <c r="AC22" s="259"/>
      <c r="AD22" s="259"/>
      <c r="AE22" s="259"/>
      <c r="AF22" s="259"/>
      <c r="AG22" s="259"/>
      <c r="AH22" s="259"/>
      <c r="AI22" s="300"/>
      <c r="AJ22" s="259"/>
      <c r="AK22" s="299" t="e">
        <f ca="1">_xll.DBRW($C$1,$B22,$C$3,AK$12,$C$2,$A22,AK$13,$C$4,C15)</f>
        <v>#VALUE!</v>
      </c>
      <c r="AL22" s="259" t="str">
        <f ca="1">_xll.DBRW($C$1,$B22,$C$3,AL$12,$C$2,$A22,AL$13,$C$4,C15)</f>
        <v>RECALC_1_1209_</v>
      </c>
      <c r="AM22" s="259" t="e">
        <f ca="1">_xll.DBRW($C$1,$B22,$C$3,AM$12,$C$2,$A22,AM$13,$C$4,C15)</f>
        <v>#VALUE!</v>
      </c>
      <c r="AN22" s="259" t="e">
        <f ca="1">_xll.DBRW($C$1,$B22,$C$3,AN$12,$C$2,$A22,AN$13,$C$4,C15)</f>
        <v>#VALUE!</v>
      </c>
      <c r="AO22" s="259" t="e">
        <f ca="1">_xll.DBRW($C$1,$B22,$C$3,AO$12,$C$2,$A22,AO$13,$C$4,C15)</f>
        <v>#VALUE!</v>
      </c>
      <c r="AP22" s="259" t="e">
        <f ca="1">_xll.DBRW($C$1,$B22,$C$3,AP$12,$C$2,$A22,AP$13,$C$4,C15)</f>
        <v>#VALUE!</v>
      </c>
      <c r="AQ22" s="259" t="e">
        <f ca="1">_xll.DBRW($C$1,$B22,$C$3,AQ$12,$C$2,$A22,AQ$13,$C$4,C15)</f>
        <v>#VALUE!</v>
      </c>
      <c r="AR22" s="300" t="e">
        <f ca="1">_xll.DBRW($C$1,$B22,$C$3,AR$12,$C$2,$A22,AR$13,$C$4,C15)</f>
        <v>#VALUE!</v>
      </c>
      <c r="AS22" s="299" t="e">
        <f ca="1">_xll.DBRW($C$1,$B22,$C$3,AS$12,$C$2,$A22,AS$13,$C$4,C15)</f>
        <v>#VALUE!</v>
      </c>
      <c r="AT22" s="259" t="str">
        <f ca="1">_xll.DBRW($C$1,$B22,$C$3,AT$12,$C$2,$A22,AT$13,$C$4,C15)</f>
        <v>RECALC_1_1456_</v>
      </c>
      <c r="AU22" s="259" t="e">
        <f ca="1">_xll.DBRW($C$1,$B22,$C$3,AU$12,$C$2,$A22,AU$13,$C$4,C15)</f>
        <v>#VALUE!</v>
      </c>
      <c r="AV22" s="259" t="e">
        <f ca="1">_xll.DBRW($C$1,$B22,$C$3,AV$12,$C$2,$A22,AV$13,$C$4,C15)</f>
        <v>#VALUE!</v>
      </c>
      <c r="AW22" s="259" t="e">
        <f ca="1">_xll.DBRW($C$1,$B22,$C$3,AW$12,$C$2,$A22,AW$13,$C$4,C15)</f>
        <v>#VALUE!</v>
      </c>
      <c r="AX22" s="259" t="e">
        <f ca="1">_xll.DBRW($C$1,$B22,$C$3,AX$12,$C$2,$A22,AX$13,$C$4,C15)</f>
        <v>#VALUE!</v>
      </c>
      <c r="AY22" s="259" t="e">
        <f ca="1">_xll.DBRW($C$1,$B22,$C$3,AY$12,$C$2,$A22,AY$13,$C$4,C15)</f>
        <v>#VALUE!</v>
      </c>
      <c r="AZ22" s="300" t="e">
        <f ca="1">_xll.DBRW($C$1,$B22,$C$3,AZ$12,$C$2,$A22,AZ$13,$C$4,C15)</f>
        <v>#VALUE!</v>
      </c>
      <c r="BA22" s="299" t="e">
        <f ca="1">_xll.DBRW($C$1,$B22,$C$3,BA$12,$C$2,$A22,BA$13,$C$4,C15)</f>
        <v>#VALUE!</v>
      </c>
      <c r="BB22" s="259" t="str">
        <f ca="1">_xll.DBRW($C$1,$B22,$C$3,BB$12,$C$2,$A22,BB$13,$C$4,C15)</f>
        <v>RECALC_1_1632_</v>
      </c>
      <c r="BC22" s="259" t="e">
        <f ca="1">_xll.DBRW($C$1,$B22,$C$3,BC$12,$C$2,$A22,BC$13,$C$4,C15)</f>
        <v>#VALUE!</v>
      </c>
      <c r="BD22" s="259" t="e">
        <f ca="1">_xll.DBRW($C$1,$B22,$C$3,BD$12,$C$2,$A22,BD$13,$C$4,C15)</f>
        <v>#VALUE!</v>
      </c>
      <c r="BE22" s="259" t="e">
        <f ca="1">_xll.DBRW($C$1,$B22,$C$3,BE$12,$C$2,$A22,BE$13,$C$4,C15)</f>
        <v>#VALUE!</v>
      </c>
      <c r="BF22" s="259" t="e">
        <f ca="1">_xll.DBRW($C$1,$B22,$C$3,BF$12,$C$2,$A22,BF$13,$C$4,C15)</f>
        <v>#VALUE!</v>
      </c>
      <c r="BG22" s="259" t="e">
        <f ca="1">_xll.DBRW($C$1,$B22,$C$3,BG$12,$C$2,$A22,BG$13,$C$4,C15)</f>
        <v>#VALUE!</v>
      </c>
      <c r="BH22" s="300" t="e">
        <f ca="1">_xll.DBRW($C$1,$B22,$C$3,BH$12,$C$2,$A22,BH$13,$C$4,C15)</f>
        <v>#VALUE!</v>
      </c>
      <c r="BI22" s="299" t="e">
        <f ca="1">_xll.DBRW($C$1,$B22,$C$3,BI$12,$C$2,$A22,BI$13,$C$4,C15)</f>
        <v>#VALUE!</v>
      </c>
      <c r="BJ22" s="259" t="str">
        <f ca="1">_xll.DBRW($C$1,$B22,$C$3,BJ$12,$C$2,$A22,BJ$13,$C$4,C15)</f>
        <v>RECALC_1_1932_</v>
      </c>
      <c r="BK22" s="259" t="e">
        <f ca="1">_xll.DBRW($C$1,$B22,$C$3,BK$12,$C$2,$A22,BK$13,$C$4,C15)</f>
        <v>#VALUE!</v>
      </c>
      <c r="BL22" s="259" t="e">
        <f ca="1">_xll.DBRW($C$1,$B22,$C$3,BL$12,$C$2,$A22,BL$13,$C$4,C15)</f>
        <v>#VALUE!</v>
      </c>
      <c r="BM22" s="259" t="e">
        <f ca="1">_xll.DBRW($C$1,$B22,$C$3,BM$12,$C$2,$A22,BM$13,$C$4,C15)</f>
        <v>#VALUE!</v>
      </c>
      <c r="BN22" s="259" t="e">
        <f ca="1">_xll.DBRW($C$1,$B22,$C$3,BN$12,$C$2,$A22,BN$13,$C$4,C15)</f>
        <v>#VALUE!</v>
      </c>
      <c r="BO22" s="259" t="e">
        <f ca="1">_xll.DBRW($C$1,$B22,$C$3,BO$12,$C$2,$A22,BO$13,$C$4,C15)</f>
        <v>#VALUE!</v>
      </c>
      <c r="BP22" s="300" t="e">
        <f ca="1">_xll.DBRW($C$1,$B22,$C$3,BP$12,$C$2,$A22,BP$13,$C$4,C15)</f>
        <v>#VALUE!</v>
      </c>
      <c r="BQ22" s="299" t="e">
        <f ca="1">_xll.DBRW($C$1,$B22,$C$3,BQ$12,$C$2,$A22,BQ$13,$C$4,$C$15)</f>
        <v>#VALUE!</v>
      </c>
      <c r="BR22" s="259" t="str">
        <f ca="1">_xll.DBRW($C$1,$B22,$C$3,BR$12,$C$2,$A22,BR$13,$C$4,$C$15)</f>
        <v>RECALC_1_2550_</v>
      </c>
      <c r="BS22" s="259" t="e">
        <f ca="1">_xll.DBRW($C$1,$B22,$C$3,BS$12,$C$2,$A22,BS$13,$C$4,$C$15)</f>
        <v>#VALUE!</v>
      </c>
      <c r="BT22" s="259" t="e">
        <f ca="1">_xll.DBRW($C$1,$B22,$C$3,BT$12,$C$2,$A22,BT$13,$C$4,$C$15)</f>
        <v>#VALUE!</v>
      </c>
      <c r="BU22" s="259" t="e">
        <f ca="1">_xll.DBRW($C$1,$B22,$C$3,BU$12,$C$2,$A22,BU$13,$C$4,$C$15)</f>
        <v>#VALUE!</v>
      </c>
      <c r="BV22" s="259" t="e">
        <f ca="1">_xll.DBRW($C$1,$B22,$C$3,BV$12,$C$2,$A22,BV$13,$C$4,$C$15)</f>
        <v>#VALUE!</v>
      </c>
      <c r="BW22" s="259" t="e">
        <f ca="1">_xll.DBRW($C$1,$B22,$C$3,BW$12,$C$2,$A22,BW$13,$C$4,$C$15)</f>
        <v>#VALUE!</v>
      </c>
      <c r="BX22" s="300" t="e">
        <f ca="1">_xll.DBRW($C$1,$B22,$C$3,BX$12,$C$2,$A22,BX$13,$C$4,$C$15)</f>
        <v>#VALUE!</v>
      </c>
      <c r="BY22" s="259"/>
      <c r="BZ22" s="259"/>
      <c r="CA22" s="259"/>
      <c r="CB22" s="259"/>
      <c r="CC22" s="259"/>
      <c r="CD22" s="259"/>
      <c r="CE22" s="259"/>
      <c r="CF22" s="259"/>
    </row>
    <row r="23" spans="1:109" ht="21.75" customHeight="1">
      <c r="A23" s="249" t="s">
        <v>106</v>
      </c>
      <c r="B23" s="250" t="str">
        <f ca="1">_xll.SUBNM("tango_core_model:Activity","","HO","English")</f>
        <v>RECALC_0_1_</v>
      </c>
      <c r="C23" s="251" t="s">
        <v>321</v>
      </c>
      <c r="D23" s="252"/>
      <c r="E23" s="248"/>
      <c r="F23" s="248"/>
      <c r="G23" s="248"/>
      <c r="H23" s="248"/>
      <c r="I23" s="248"/>
      <c r="J23" s="248"/>
      <c r="K23" s="253"/>
      <c r="L23" s="252"/>
      <c r="M23" s="248"/>
      <c r="N23" s="248"/>
      <c r="O23" s="248"/>
      <c r="P23" s="248"/>
      <c r="Q23" s="248"/>
      <c r="R23" s="248"/>
      <c r="S23" s="253"/>
      <c r="T23" s="252"/>
      <c r="U23" s="248"/>
      <c r="V23" s="248"/>
      <c r="W23" s="248"/>
      <c r="X23" s="248"/>
      <c r="Y23" s="248"/>
      <c r="Z23" s="248"/>
      <c r="AA23" s="253"/>
      <c r="AB23" s="252"/>
      <c r="AC23" s="248"/>
      <c r="AD23" s="248"/>
      <c r="AE23" s="248"/>
      <c r="AF23" s="248"/>
      <c r="AG23" s="248"/>
      <c r="AH23" s="248"/>
      <c r="AI23" s="253"/>
      <c r="AJ23" s="248"/>
      <c r="AK23" s="252" t="e">
        <f ca="1">_xll.DBRW($C$1,$B23,$C$3,AK$12,$C$2,$A23,AK$13,$C$4,C15)</f>
        <v>#VALUE!</v>
      </c>
      <c r="AL23" s="248" t="str">
        <f ca="1">_xll.DBRW($C$1,$B23,$C$3,AL$12,$C$2,$A23,AL$13,$C$4,C15)</f>
        <v>RECALC_1_1210_</v>
      </c>
      <c r="AM23" s="248" t="e">
        <f ca="1">_xll.DBRW($C$1,$B23,$C$3,AM$12,$C$2,$A23,AM$13,$C$4,C15)</f>
        <v>#VALUE!</v>
      </c>
      <c r="AN23" s="248" t="e">
        <f ca="1">_xll.DBRW($C$1,$B23,$C$3,AN$12,$C$2,$A23,AN$13,$C$4,C15)</f>
        <v>#VALUE!</v>
      </c>
      <c r="AO23" s="248" t="e">
        <f ca="1">_xll.DBRW($C$1,$B23,$C$3,AO$12,$C$2,$A23,AO$13,$C$4,C15)</f>
        <v>#VALUE!</v>
      </c>
      <c r="AP23" s="248" t="e">
        <f ca="1">_xll.DBRW($C$1,$B23,$C$3,AP$12,$C$2,$A23,AP$13,$C$4,C15)</f>
        <v>#VALUE!</v>
      </c>
      <c r="AQ23" s="248" t="e">
        <f ca="1">_xll.DBRW($C$1,$B23,$C$3,AQ$12,$C$2,$A23,AQ$13,$C$4,C15)</f>
        <v>#VALUE!</v>
      </c>
      <c r="AR23" s="253" t="e">
        <f ca="1">_xll.DBRW($C$1,$B23,$C$3,AR$12,$C$2,$A23,AR$13,$C$4,C15)</f>
        <v>#VALUE!</v>
      </c>
      <c r="AS23" s="252" t="e">
        <f ca="1">_xll.DBRW($C$1,$B23,$C$3,AS$12,$C$2,$A23,AS$13,$C$4,C15)</f>
        <v>#VALUE!</v>
      </c>
      <c r="AT23" s="248" t="str">
        <f ca="1">_xll.DBRW($C$1,$B23,$C$3,AT$12,$C$2,$A23,AT$13,$C$4,C15)</f>
        <v>RECALC_1_1448_</v>
      </c>
      <c r="AU23" s="248" t="e">
        <f ca="1">_xll.DBRW($C$1,$B23,$C$3,AU$12,$C$2,$A23,AU$13,$C$4,C15)</f>
        <v>#VALUE!</v>
      </c>
      <c r="AV23" s="248" t="e">
        <f ca="1">_xll.DBRW($C$1,$B23,$C$3,AV$12,$C$2,$A23,AV$13,$C$4,C15)</f>
        <v>#VALUE!</v>
      </c>
      <c r="AW23" s="248" t="e">
        <f ca="1">_xll.DBRW($C$1,$B23,$C$3,AW$12,$C$2,$A23,AW$13,$C$4,C15)</f>
        <v>#VALUE!</v>
      </c>
      <c r="AX23" s="248" t="e">
        <f ca="1">_xll.DBRW($C$1,$B23,$C$3,AX$12,$C$2,$A23,AX$13,$C$4,C15)</f>
        <v>#VALUE!</v>
      </c>
      <c r="AY23" s="248" t="e">
        <f ca="1">_xll.DBRW($C$1,$B23,$C$3,AY$12,$C$2,$A23,AY$13,$C$4,C15)</f>
        <v>#VALUE!</v>
      </c>
      <c r="AZ23" s="253" t="e">
        <f ca="1">_xll.DBRW($C$1,$B23,$C$3,AZ$12,$C$2,$A23,AZ$13,$C$4,C15)</f>
        <v>#VALUE!</v>
      </c>
      <c r="BA23" s="252" t="e">
        <f ca="1">_xll.DBRW($C$1,$B23,$C$3,BA$12,$C$2,$A23,BA$13,$C$4,C15)</f>
        <v>#VALUE!</v>
      </c>
      <c r="BB23" s="248" t="str">
        <f ca="1">_xll.DBRW($C$1,$B23,$C$3,BB$12,$C$2,$A23,BB$13,$C$4,C15)</f>
        <v>RECALC_1_1634_</v>
      </c>
      <c r="BC23" s="248" t="e">
        <f ca="1">_xll.DBRW($C$1,$B23,$C$3,BC$12,$C$2,$A23,BC$13,$C$4,C15)</f>
        <v>#VALUE!</v>
      </c>
      <c r="BD23" s="248" t="e">
        <f ca="1">_xll.DBRW($C$1,$B23,$C$3,BD$12,$C$2,$A23,BD$13,$C$4,C15)</f>
        <v>#VALUE!</v>
      </c>
      <c r="BE23" s="248" t="e">
        <f ca="1">_xll.DBRW($C$1,$B23,$C$3,BE$12,$C$2,$A23,BE$13,$C$4,C15)</f>
        <v>#VALUE!</v>
      </c>
      <c r="BF23" s="248" t="e">
        <f ca="1">_xll.DBRW($C$1,$B23,$C$3,BF$12,$C$2,$A23,BF$13,$C$4,C15)</f>
        <v>#VALUE!</v>
      </c>
      <c r="BG23" s="248" t="e">
        <f ca="1">_xll.DBRW($C$1,$B23,$C$3,BG$12,$C$2,$A23,BG$13,$C$4,C15)</f>
        <v>#VALUE!</v>
      </c>
      <c r="BH23" s="253" t="e">
        <f ca="1">_xll.DBRW($C$1,$B23,$C$3,BH$12,$C$2,$A23,BH$13,$C$4,C15)</f>
        <v>#VALUE!</v>
      </c>
      <c r="BI23" s="252" t="e">
        <f ca="1">_xll.DBRW($C$1,$B23,$C$3,BI$12,$C$2,$A23,BI$13,$C$4,C15)</f>
        <v>#VALUE!</v>
      </c>
      <c r="BJ23" s="248" t="str">
        <f ca="1">_xll.DBRW($C$1,$B23,$C$3,BJ$12,$C$2,$A23,BJ$13,$C$4,C15)</f>
        <v>RECALC_1_1933_</v>
      </c>
      <c r="BK23" s="248" t="e">
        <f ca="1">_xll.DBRW($C$1,$B23,$C$3,BK$12,$C$2,$A23,BK$13,$C$4,C15)</f>
        <v>#VALUE!</v>
      </c>
      <c r="BL23" s="248" t="e">
        <f ca="1">_xll.DBRW($C$1,$B23,$C$3,BL$12,$C$2,$A23,BL$13,$C$4,C15)</f>
        <v>#VALUE!</v>
      </c>
      <c r="BM23" s="248" t="e">
        <f ca="1">_xll.DBRW($C$1,$B23,$C$3,BM$12,$C$2,$A23,BM$13,$C$4,C15)</f>
        <v>#VALUE!</v>
      </c>
      <c r="BN23" s="248" t="e">
        <f ca="1">_xll.DBRW($C$1,$B23,$C$3,BN$12,$C$2,$A23,BN$13,$C$4,C15)</f>
        <v>#VALUE!</v>
      </c>
      <c r="BO23" s="248" t="e">
        <f ca="1">_xll.DBRW($C$1,$B23,$C$3,BO$12,$C$2,$A23,BO$13,$C$4,C15)</f>
        <v>#VALUE!</v>
      </c>
      <c r="BP23" s="253" t="e">
        <f ca="1">_xll.DBRW($C$1,$B23,$C$3,BP$12,$C$2,$A23,BP$13,$C$4,C15)</f>
        <v>#VALUE!</v>
      </c>
      <c r="BQ23" s="252" t="e">
        <f ca="1">_xll.DBRW($C$1,$B23,$C$3,BQ$12,$C$2,$A23,BQ$13,$C$4,$C$15)</f>
        <v>#VALUE!</v>
      </c>
      <c r="BR23" s="248" t="str">
        <f ca="1">_xll.DBRW($C$1,$B23,$C$3,BR$12,$C$2,$A23,BR$13,$C$4,$C$15)</f>
        <v>RECALC_1_2549_</v>
      </c>
      <c r="BS23" s="248" t="e">
        <f ca="1">_xll.DBRW($C$1,$B23,$C$3,BS$12,$C$2,$A23,BS$13,$C$4,$C$15)</f>
        <v>#VALUE!</v>
      </c>
      <c r="BT23" s="248" t="e">
        <f ca="1">_xll.DBRW($C$1,$B23,$C$3,BT$12,$C$2,$A23,BT$13,$C$4,$C$15)</f>
        <v>#VALUE!</v>
      </c>
      <c r="BU23" s="248" t="e">
        <f ca="1">_xll.DBRW($C$1,$B23,$C$3,BU$12,$C$2,$A23,BU$13,$C$4,$C$15)</f>
        <v>#VALUE!</v>
      </c>
      <c r="BV23" s="248" t="e">
        <f ca="1">_xll.DBRW($C$1,$B23,$C$3,BV$12,$C$2,$A23,BV$13,$C$4,$C$15)</f>
        <v>#VALUE!</v>
      </c>
      <c r="BW23" s="248" t="e">
        <f ca="1">_xll.DBRW($C$1,$B23,$C$3,BW$12,$C$2,$A23,BW$13,$C$4,$C$15)</f>
        <v>#VALUE!</v>
      </c>
      <c r="BX23" s="253" t="e">
        <f ca="1">_xll.DBRW($C$1,$B23,$C$3,BX$12,$C$2,$A23,BX$13,$C$4,$C$15)</f>
        <v>#VALUE!</v>
      </c>
      <c r="BY23" s="248"/>
      <c r="BZ23" s="248"/>
      <c r="CA23" s="248"/>
      <c r="CB23" s="248"/>
      <c r="CC23" s="248"/>
      <c r="CD23" s="248"/>
      <c r="CE23" s="248"/>
      <c r="CF23" s="248"/>
    </row>
    <row r="24" spans="1:109" ht="21.75" customHeight="1">
      <c r="A24" s="249" t="s">
        <v>107</v>
      </c>
      <c r="B24" s="250" t="str">
        <f ca="1">_xll.SUBNM("tango_core_model:Activity","","HO","English")</f>
        <v>RECALC_0_1_</v>
      </c>
      <c r="C24" s="251" t="s">
        <v>227</v>
      </c>
      <c r="D24" s="252"/>
      <c r="E24" s="248"/>
      <c r="F24" s="248"/>
      <c r="G24" s="248"/>
      <c r="H24" s="248"/>
      <c r="I24" s="248"/>
      <c r="J24" s="248"/>
      <c r="K24" s="253"/>
      <c r="L24" s="252"/>
      <c r="M24" s="248"/>
      <c r="N24" s="248"/>
      <c r="O24" s="248"/>
      <c r="P24" s="248"/>
      <c r="Q24" s="248"/>
      <c r="R24" s="248"/>
      <c r="S24" s="253"/>
      <c r="T24" s="252"/>
      <c r="U24" s="248"/>
      <c r="V24" s="248"/>
      <c r="W24" s="248"/>
      <c r="X24" s="248"/>
      <c r="Y24" s="248"/>
      <c r="Z24" s="248"/>
      <c r="AA24" s="253"/>
      <c r="AB24" s="252"/>
      <c r="AC24" s="248"/>
      <c r="AD24" s="248"/>
      <c r="AE24" s="248"/>
      <c r="AF24" s="248"/>
      <c r="AG24" s="248"/>
      <c r="AH24" s="248"/>
      <c r="AI24" s="253"/>
      <c r="AJ24" s="248"/>
      <c r="AK24" s="252" t="e">
        <f ca="1">_xll.DBRW($C$1,$B24,$C$3,AK$12,$C$2,$A24,AK$13,$C$4,C15)</f>
        <v>#VALUE!</v>
      </c>
      <c r="AL24" s="248" t="str">
        <f ca="1">_xll.DBRW($C$1,$B24,$C$3,AL$12,$C$2,$A24,AL$13,$C$4,C15)</f>
        <v>RECALC_1_1211_</v>
      </c>
      <c r="AM24" s="248" t="e">
        <f ca="1">_xll.DBRW($C$1,$B24,$C$3,AM$12,$C$2,$A24,AM$13,$C$4,C15)</f>
        <v>#VALUE!</v>
      </c>
      <c r="AN24" s="248" t="e">
        <f ca="1">_xll.DBRW($C$1,$B24,$C$3,AN$12,$C$2,$A24,AN$13,$C$4,C15)</f>
        <v>#VALUE!</v>
      </c>
      <c r="AO24" s="248" t="e">
        <f ca="1">_xll.DBRW($C$1,$B24,$C$3,AO$12,$C$2,$A24,AO$13,$C$4,C15)</f>
        <v>#VALUE!</v>
      </c>
      <c r="AP24" s="248" t="e">
        <f ca="1">_xll.DBRW($C$1,$B24,$C$3,AP$12,$C$2,$A24,AP$13,$C$4,C15)</f>
        <v>#VALUE!</v>
      </c>
      <c r="AQ24" s="248" t="e">
        <f ca="1">_xll.DBRW($C$1,$B24,$C$3,AQ$12,$C$2,$A24,AQ$13,$C$4,C15)</f>
        <v>#VALUE!</v>
      </c>
      <c r="AR24" s="253" t="e">
        <f ca="1">_xll.DBRW($C$1,$B24,$C$3,AR$12,$C$2,$A24,AR$13,$C$4,C15)</f>
        <v>#VALUE!</v>
      </c>
      <c r="AS24" s="252" t="e">
        <f ca="1">_xll.DBRW($C$1,$B24,$C$3,AS$12,$C$2,$A24,AS$13,$C$4,C15)</f>
        <v>#VALUE!</v>
      </c>
      <c r="AT24" s="248" t="str">
        <f ca="1">_xll.DBRW($C$1,$B24,$C$3,AT$12,$C$2,$A24,AT$13,$C$4,C15)</f>
        <v>RECALC_1_1434_</v>
      </c>
      <c r="AU24" s="248" t="e">
        <f ca="1">_xll.DBRW($C$1,$B24,$C$3,AU$12,$C$2,$A24,AU$13,$C$4,C15)</f>
        <v>#VALUE!</v>
      </c>
      <c r="AV24" s="248" t="e">
        <f ca="1">_xll.DBRW($C$1,$B24,$C$3,AV$12,$C$2,$A24,AV$13,$C$4,C15)</f>
        <v>#VALUE!</v>
      </c>
      <c r="AW24" s="248" t="e">
        <f ca="1">_xll.DBRW($C$1,$B24,$C$3,AW$12,$C$2,$A24,AW$13,$C$4,C15)</f>
        <v>#VALUE!</v>
      </c>
      <c r="AX24" s="248" t="e">
        <f ca="1">_xll.DBRW($C$1,$B24,$C$3,AX$12,$C$2,$A24,AX$13,$C$4,C15)</f>
        <v>#VALUE!</v>
      </c>
      <c r="AY24" s="248" t="e">
        <f ca="1">_xll.DBRW($C$1,$B24,$C$3,AY$12,$C$2,$A24,AY$13,$C$4,C15)</f>
        <v>#VALUE!</v>
      </c>
      <c r="AZ24" s="253" t="e">
        <f ca="1">_xll.DBRW($C$1,$B24,$C$3,AZ$12,$C$2,$A24,AZ$13,$C$4,C15)</f>
        <v>#VALUE!</v>
      </c>
      <c r="BA24" s="252" t="e">
        <f ca="1">_xll.DBRW($C$1,$B24,$C$3,BA$12,$C$2,$A24,BA$13,$C$4,C15)</f>
        <v>#VALUE!</v>
      </c>
      <c r="BB24" s="248" t="str">
        <f ca="1">_xll.DBRW($C$1,$B24,$C$3,BB$12,$C$2,$A24,BB$13,$C$4,C15)</f>
        <v>RECALC_1_1616_</v>
      </c>
      <c r="BC24" s="248" t="e">
        <f ca="1">_xll.DBRW($C$1,$B24,$C$3,BC$12,$C$2,$A24,BC$13,$C$4,C15)</f>
        <v>#VALUE!</v>
      </c>
      <c r="BD24" s="248" t="e">
        <f ca="1">_xll.DBRW($C$1,$B24,$C$3,BD$12,$C$2,$A24,BD$13,$C$4,C15)</f>
        <v>#VALUE!</v>
      </c>
      <c r="BE24" s="248" t="e">
        <f ca="1">_xll.DBRW($C$1,$B24,$C$3,BE$12,$C$2,$A24,BE$13,$C$4,C15)</f>
        <v>#VALUE!</v>
      </c>
      <c r="BF24" s="248" t="e">
        <f ca="1">_xll.DBRW($C$1,$B24,$C$3,BF$12,$C$2,$A24,BF$13,$C$4,C15)</f>
        <v>#VALUE!</v>
      </c>
      <c r="BG24" s="248" t="e">
        <f ca="1">_xll.DBRW($C$1,$B24,$C$3,BG$12,$C$2,$A24,BG$13,$C$4,C15)</f>
        <v>#VALUE!</v>
      </c>
      <c r="BH24" s="253" t="e">
        <f ca="1">_xll.DBRW($C$1,$B24,$C$3,BH$12,$C$2,$A24,BH$13,$C$4,C15)</f>
        <v>#VALUE!</v>
      </c>
      <c r="BI24" s="252" t="e">
        <f ca="1">_xll.DBRW($C$1,$B24,$C$3,BI$12,$C$2,$A24,BI$13,$C$4,C15)</f>
        <v>#VALUE!</v>
      </c>
      <c r="BJ24" s="248" t="str">
        <f ca="1">_xll.DBRW($C$1,$B24,$C$3,BJ$12,$C$2,$A24,BJ$13,$C$4,C15)</f>
        <v>RECALC_1_1921_</v>
      </c>
      <c r="BK24" s="248" t="e">
        <f ca="1">_xll.DBRW($C$1,$B24,$C$3,BK$12,$C$2,$A24,BK$13,$C$4,C15)</f>
        <v>#VALUE!</v>
      </c>
      <c r="BL24" s="248" t="e">
        <f ca="1">_xll.DBRW($C$1,$B24,$C$3,BL$12,$C$2,$A24,BL$13,$C$4,C15)</f>
        <v>#VALUE!</v>
      </c>
      <c r="BM24" s="248" t="e">
        <f ca="1">_xll.DBRW($C$1,$B24,$C$3,BM$12,$C$2,$A24,BM$13,$C$4,C15)</f>
        <v>#VALUE!</v>
      </c>
      <c r="BN24" s="248" t="e">
        <f ca="1">_xll.DBRW($C$1,$B24,$C$3,BN$12,$C$2,$A24,BN$13,$C$4,C15)</f>
        <v>#VALUE!</v>
      </c>
      <c r="BO24" s="248" t="e">
        <f ca="1">_xll.DBRW($C$1,$B24,$C$3,BO$12,$C$2,$A24,BO$13,$C$4,C15)</f>
        <v>#VALUE!</v>
      </c>
      <c r="BP24" s="253" t="e">
        <f ca="1">_xll.DBRW($C$1,$B24,$C$3,BP$12,$C$2,$A24,BP$13,$C$4,C15)</f>
        <v>#VALUE!</v>
      </c>
      <c r="BQ24" s="252" t="e">
        <f ca="1">_xll.DBRW($C$1,$B24,$C$3,BQ$12,$C$2,$A24,BQ$13,$C$4,$C$15)</f>
        <v>#VALUE!</v>
      </c>
      <c r="BR24" s="248" t="str">
        <f ca="1">_xll.DBRW($C$1,$B24,$C$3,BR$12,$C$2,$A24,BR$13,$C$4,$C$15)</f>
        <v>RECALC_1_2540_</v>
      </c>
      <c r="BS24" s="248" t="e">
        <f ca="1">_xll.DBRW($C$1,$B24,$C$3,BS$12,$C$2,$A24,BS$13,$C$4,$C$15)</f>
        <v>#VALUE!</v>
      </c>
      <c r="BT24" s="248" t="e">
        <f ca="1">_xll.DBRW($C$1,$B24,$C$3,BT$12,$C$2,$A24,BT$13,$C$4,$C$15)</f>
        <v>#VALUE!</v>
      </c>
      <c r="BU24" s="248" t="e">
        <f ca="1">_xll.DBRW($C$1,$B24,$C$3,BU$12,$C$2,$A24,BU$13,$C$4,$C$15)</f>
        <v>#VALUE!</v>
      </c>
      <c r="BV24" s="248" t="e">
        <f ca="1">_xll.DBRW($C$1,$B24,$C$3,BV$12,$C$2,$A24,BV$13,$C$4,$C$15)</f>
        <v>#VALUE!</v>
      </c>
      <c r="BW24" s="248" t="e">
        <f ca="1">_xll.DBRW($C$1,$B24,$C$3,BW$12,$C$2,$A24,BW$13,$C$4,$C$15)</f>
        <v>#VALUE!</v>
      </c>
      <c r="BX24" s="253" t="e">
        <f ca="1">_xll.DBRW($C$1,$B24,$C$3,BX$12,$C$2,$A24,BX$13,$C$4,$C$15)</f>
        <v>#VALUE!</v>
      </c>
      <c r="BY24" s="248"/>
      <c r="BZ24" s="248"/>
      <c r="CA24" s="248"/>
      <c r="CB24" s="248"/>
      <c r="CC24" s="248"/>
      <c r="CD24" s="248"/>
      <c r="CE24" s="248"/>
      <c r="CF24" s="248"/>
    </row>
    <row r="25" spans="1:109" ht="21.75" customHeight="1">
      <c r="A25" s="249" t="s">
        <v>108</v>
      </c>
      <c r="B25" s="250" t="str">
        <f ca="1">_xll.SUBNM("tango_core_model:Activity","","HO","English")</f>
        <v>RECALC_0_1_</v>
      </c>
      <c r="C25" s="251" t="s">
        <v>228</v>
      </c>
      <c r="D25" s="252"/>
      <c r="E25" s="248"/>
      <c r="F25" s="248"/>
      <c r="G25" s="248"/>
      <c r="H25" s="248"/>
      <c r="I25" s="248"/>
      <c r="J25" s="248"/>
      <c r="K25" s="253"/>
      <c r="L25" s="252"/>
      <c r="M25" s="248"/>
      <c r="N25" s="248"/>
      <c r="O25" s="248"/>
      <c r="P25" s="248"/>
      <c r="Q25" s="248"/>
      <c r="R25" s="248"/>
      <c r="S25" s="253"/>
      <c r="T25" s="252"/>
      <c r="U25" s="248"/>
      <c r="V25" s="248"/>
      <c r="W25" s="248"/>
      <c r="X25" s="248"/>
      <c r="Y25" s="248"/>
      <c r="Z25" s="248"/>
      <c r="AA25" s="253"/>
      <c r="AB25" s="252"/>
      <c r="AC25" s="248"/>
      <c r="AD25" s="248"/>
      <c r="AE25" s="248"/>
      <c r="AF25" s="248"/>
      <c r="AG25" s="248"/>
      <c r="AH25" s="248"/>
      <c r="AI25" s="253"/>
      <c r="AJ25" s="248"/>
      <c r="AK25" s="252" t="e">
        <f ca="1">_xll.DBRW($C$1,$B25,$C$3,AK$12,$C$2,$A25,AK$13,$C$4,C15)</f>
        <v>#VALUE!</v>
      </c>
      <c r="AL25" s="248" t="str">
        <f ca="1">_xll.DBRW($C$1,$B25,$C$3,AL$12,$C$2,$A25,AL$13,$C$4,C15)</f>
        <v>RECALC_1_1212_</v>
      </c>
      <c r="AM25" s="248" t="e">
        <f ca="1">_xll.DBRW($C$1,$B25,$C$3,AM$12,$C$2,$A25,AM$13,$C$4,C15)</f>
        <v>#VALUE!</v>
      </c>
      <c r="AN25" s="248" t="e">
        <f ca="1">_xll.DBRW($C$1,$B25,$C$3,AN$12,$C$2,$A25,AN$13,$C$4,C15)</f>
        <v>#VALUE!</v>
      </c>
      <c r="AO25" s="248" t="e">
        <f ca="1">_xll.DBRW($C$1,$B25,$C$3,AO$12,$C$2,$A25,AO$13,$C$4,C15)</f>
        <v>#VALUE!</v>
      </c>
      <c r="AP25" s="248" t="e">
        <f ca="1">_xll.DBRW($C$1,$B25,$C$3,AP$12,$C$2,$A25,AP$13,$C$4,C15)</f>
        <v>#VALUE!</v>
      </c>
      <c r="AQ25" s="248" t="e">
        <f ca="1">_xll.DBRW($C$1,$B25,$C$3,AQ$12,$C$2,$A25,AQ$13,$C$4,C15)</f>
        <v>#VALUE!</v>
      </c>
      <c r="AR25" s="253" t="e">
        <f ca="1">_xll.DBRW($C$1,$B25,$C$3,AR$12,$C$2,$A25,AR$13,$C$4,C15)</f>
        <v>#VALUE!</v>
      </c>
      <c r="AS25" s="252" t="e">
        <f ca="1">_xll.DBRW($C$1,$B25,$C$3,AS$12,$C$2,$A25,AS$13,$C$4,C15)</f>
        <v>#VALUE!</v>
      </c>
      <c r="AT25" s="248" t="str">
        <f ca="1">_xll.DBRW($C$1,$B25,$C$3,AT$12,$C$2,$A25,AT$13,$C$4,C15)</f>
        <v>RECALC_1_1449_</v>
      </c>
      <c r="AU25" s="248" t="e">
        <f ca="1">_xll.DBRW($C$1,$B25,$C$3,AU$12,$C$2,$A25,AU$13,$C$4,C15)</f>
        <v>#VALUE!</v>
      </c>
      <c r="AV25" s="248" t="e">
        <f ca="1">_xll.DBRW($C$1,$B25,$C$3,AV$12,$C$2,$A25,AV$13,$C$4,C15)</f>
        <v>#VALUE!</v>
      </c>
      <c r="AW25" s="248" t="e">
        <f ca="1">_xll.DBRW($C$1,$B25,$C$3,AW$12,$C$2,$A25,AW$13,$C$4,C15)</f>
        <v>#VALUE!</v>
      </c>
      <c r="AX25" s="248" t="e">
        <f ca="1">_xll.DBRW($C$1,$B25,$C$3,AX$12,$C$2,$A25,AX$13,$C$4,C15)</f>
        <v>#VALUE!</v>
      </c>
      <c r="AY25" s="248" t="e">
        <f ca="1">_xll.DBRW($C$1,$B25,$C$3,AY$12,$C$2,$A25,AY$13,$C$4,C15)</f>
        <v>#VALUE!</v>
      </c>
      <c r="AZ25" s="253" t="e">
        <f ca="1">_xll.DBRW($C$1,$B25,$C$3,AZ$12,$C$2,$A25,AZ$13,$C$4,C15)</f>
        <v>#VALUE!</v>
      </c>
      <c r="BA25" s="252" t="e">
        <f ca="1">_xll.DBRW($C$1,$B25,$C$3,BA$12,$C$2,$A25,BA$13,$C$4,C15)</f>
        <v>#VALUE!</v>
      </c>
      <c r="BB25" s="248" t="str">
        <f ca="1">_xll.DBRW($C$1,$B25,$C$3,BB$12,$C$2,$A25,BB$13,$C$4,C15)</f>
        <v>RECALC_1_1633_</v>
      </c>
      <c r="BC25" s="248" t="e">
        <f ca="1">_xll.DBRW($C$1,$B25,$C$3,BC$12,$C$2,$A25,BC$13,$C$4,C15)</f>
        <v>#VALUE!</v>
      </c>
      <c r="BD25" s="248" t="e">
        <f ca="1">_xll.DBRW($C$1,$B25,$C$3,BD$12,$C$2,$A25,BD$13,$C$4,C15)</f>
        <v>#VALUE!</v>
      </c>
      <c r="BE25" s="248" t="e">
        <f ca="1">_xll.DBRW($C$1,$B25,$C$3,BE$12,$C$2,$A25,BE$13,$C$4,C15)</f>
        <v>#VALUE!</v>
      </c>
      <c r="BF25" s="248" t="e">
        <f ca="1">_xll.DBRW($C$1,$B25,$C$3,BF$12,$C$2,$A25,BF$13,$C$4,C15)</f>
        <v>#VALUE!</v>
      </c>
      <c r="BG25" s="248" t="e">
        <f ca="1">_xll.DBRW($C$1,$B25,$C$3,BG$12,$C$2,$A25,BG$13,$C$4,C15)</f>
        <v>#VALUE!</v>
      </c>
      <c r="BH25" s="253" t="e">
        <f ca="1">_xll.DBRW($C$1,$B25,$C$3,BH$12,$C$2,$A25,BH$13,$C$4,C15)</f>
        <v>#VALUE!</v>
      </c>
      <c r="BI25" s="252" t="e">
        <f ca="1">_xll.DBRW($C$1,$B25,$C$3,BI$12,$C$2,$A25,BI$13,$C$4,C15)</f>
        <v>#VALUE!</v>
      </c>
      <c r="BJ25" s="248" t="str">
        <f ca="1">_xll.DBRW($C$1,$B25,$C$3,BJ$12,$C$2,$A25,BJ$13,$C$4,C15)</f>
        <v>RECALC_1_1934_</v>
      </c>
      <c r="BK25" s="248" t="e">
        <f ca="1">_xll.DBRW($C$1,$B25,$C$3,BK$12,$C$2,$A25,BK$13,$C$4,C15)</f>
        <v>#VALUE!</v>
      </c>
      <c r="BL25" s="248" t="e">
        <f ca="1">_xll.DBRW($C$1,$B25,$C$3,BL$12,$C$2,$A25,BL$13,$C$4,C15)</f>
        <v>#VALUE!</v>
      </c>
      <c r="BM25" s="248" t="e">
        <f ca="1">_xll.DBRW($C$1,$B25,$C$3,BM$12,$C$2,$A25,BM$13,$C$4,C15)</f>
        <v>#VALUE!</v>
      </c>
      <c r="BN25" s="248" t="e">
        <f ca="1">_xll.DBRW($C$1,$B25,$C$3,BN$12,$C$2,$A25,BN$13,$C$4,C15)</f>
        <v>#VALUE!</v>
      </c>
      <c r="BO25" s="248" t="e">
        <f ca="1">_xll.DBRW($C$1,$B25,$C$3,BO$12,$C$2,$A25,BO$13,$C$4,C15)</f>
        <v>#VALUE!</v>
      </c>
      <c r="BP25" s="253" t="e">
        <f ca="1">_xll.DBRW($C$1,$B25,$C$3,BP$12,$C$2,$A25,BP$13,$C$4,C15)</f>
        <v>#VALUE!</v>
      </c>
      <c r="BQ25" s="252" t="e">
        <f ca="1">_xll.DBRW($C$1,$B25,$C$3,BQ$12,$C$2,$A25,BQ$13,$C$4,$C$15)</f>
        <v>#VALUE!</v>
      </c>
      <c r="BR25" s="248" t="str">
        <f ca="1">_xll.DBRW($C$1,$B25,$C$3,BR$12,$C$2,$A25,BR$13,$C$4,$C$15)</f>
        <v>RECALC_1_2534_</v>
      </c>
      <c r="BS25" s="248" t="e">
        <f ca="1">_xll.DBRW($C$1,$B25,$C$3,BS$12,$C$2,$A25,BS$13,$C$4,$C$15)</f>
        <v>#VALUE!</v>
      </c>
      <c r="BT25" s="248" t="e">
        <f ca="1">_xll.DBRW($C$1,$B25,$C$3,BT$12,$C$2,$A25,BT$13,$C$4,$C$15)</f>
        <v>#VALUE!</v>
      </c>
      <c r="BU25" s="248" t="e">
        <f ca="1">_xll.DBRW($C$1,$B25,$C$3,BU$12,$C$2,$A25,BU$13,$C$4,$C$15)</f>
        <v>#VALUE!</v>
      </c>
      <c r="BV25" s="248" t="e">
        <f ca="1">_xll.DBRW($C$1,$B25,$C$3,BV$12,$C$2,$A25,BV$13,$C$4,$C$15)</f>
        <v>#VALUE!</v>
      </c>
      <c r="BW25" s="248" t="e">
        <f ca="1">_xll.DBRW($C$1,$B25,$C$3,BW$12,$C$2,$A25,BW$13,$C$4,$C$15)</f>
        <v>#VALUE!</v>
      </c>
      <c r="BX25" s="253" t="e">
        <f ca="1">_xll.DBRW($C$1,$B25,$C$3,BX$12,$C$2,$A25,BX$13,$C$4,$C$15)</f>
        <v>#VALUE!</v>
      </c>
      <c r="BY25" s="248"/>
      <c r="BZ25" s="248"/>
      <c r="CA25" s="248"/>
      <c r="CB25" s="248"/>
      <c r="CC25" s="248"/>
      <c r="CD25" s="248"/>
      <c r="CE25" s="248"/>
      <c r="CF25" s="248"/>
    </row>
    <row r="26" spans="1:109" s="261" customFormat="1" ht="21.75" customHeight="1">
      <c r="A26" s="254" t="s">
        <v>120</v>
      </c>
      <c r="B26" s="254" t="str">
        <f ca="1">_xll.SUBNM("tango_core_model:Activity","","Tot_act","English")</f>
        <v>RECALC_0_21_</v>
      </c>
      <c r="C26" s="254" t="str">
        <f>"Contrôle "&amp;C15</f>
        <v>Contrôle Produit des activités ordinaires</v>
      </c>
      <c r="D26" s="255" t="e">
        <f ca="1">_xll.DBRW($C$1,$B$26,$C$3,D$12,$C$2,$A26,D$13,$C$4,$C15)-D15</f>
        <v>#VALUE!</v>
      </c>
      <c r="E26" s="256" t="e">
        <f ca="1">_xll.DBRW($C$1,$B$26,$C$3,E$12,$C$2,$A26,E$13,$C$4,$C15)-E15</f>
        <v>#VALUE!</v>
      </c>
      <c r="F26" s="256" t="e">
        <f ca="1">_xll.DBRW($C$1,$B$26,$C$3,F$12,$C$2,$A26,F$13,$C$4,$C15)-F15</f>
        <v>#VALUE!</v>
      </c>
      <c r="G26" s="256" t="e">
        <f ca="1">_xll.DBRW($C$1,$B$26,$C$3,G$12,$C$2,$A26,G$13,$C$4,$C15)-G15</f>
        <v>#VALUE!</v>
      </c>
      <c r="H26" s="256" t="e">
        <f ca="1">_xll.DBRW($C$1,$B$26,$C$3,H$12,$C$2,$A26,H$13,$C$4,$C15)-H15</f>
        <v>#VALUE!</v>
      </c>
      <c r="I26" s="256" t="e">
        <f ca="1">_xll.DBRW($C$1,$B$26,$C$3,I$12,$C$2,$A26,I$13,$C$4,$C15)-I15</f>
        <v>#VALUE!</v>
      </c>
      <c r="J26" s="256" t="e">
        <f ca="1">_xll.DBRW($C$1,$B$26,$C$3,J$12,$C$2,$A26,J$13,$C$4,$C15)-J15</f>
        <v>#VALUE!</v>
      </c>
      <c r="K26" s="257" t="e">
        <f ca="1">_xll.DBRW($C$1,$B$26,$C$3,K$12,$C$2,$A26,K$13,$C$4,$C15)-K15</f>
        <v>#VALUE!</v>
      </c>
      <c r="L26" s="255" t="e">
        <f ca="1">_xll.DBRW($C$1,$B$26,$C$3,L$12,$C$2,$A26,L$13,$C$4,$C15)-L15</f>
        <v>#VALUE!</v>
      </c>
      <c r="M26" s="256" t="e">
        <f ca="1">_xll.DBRW($C$1,$B$26,$C$3,M$12,$C$2,$A26,M$13,$C$4,$C15)-M15</f>
        <v>#VALUE!</v>
      </c>
      <c r="N26" s="256" t="e">
        <f ca="1">_xll.DBRW($C$1,$B$26,$C$3,N$12,$C$2,$A26,N$13,$C$4,$C15)-N15</f>
        <v>#VALUE!</v>
      </c>
      <c r="O26" s="256" t="e">
        <f ca="1">_xll.DBRW($C$1,$B$26,$C$3,O$12,$C$2,$A26,O$13,$C$4,$C15)-O15</f>
        <v>#VALUE!</v>
      </c>
      <c r="P26" s="256" t="e">
        <f ca="1">_xll.DBRW($C$1,$B$26,$C$3,P$12,$C$2,$A26,P$13,$C$4,$C15)-P15</f>
        <v>#VALUE!</v>
      </c>
      <c r="Q26" s="256" t="e">
        <f ca="1">_xll.DBRW($C$1,$B$26,$C$3,Q$12,$C$2,$A26,Q$13,$C$4,$C15)-Q15</f>
        <v>#VALUE!</v>
      </c>
      <c r="R26" s="256" t="e">
        <f ca="1">_xll.DBRW($C$1,$B$26,$C$3,R$12,$C$2,$A26,R$13,$C$4,$C15)-R15</f>
        <v>#VALUE!</v>
      </c>
      <c r="S26" s="257" t="e">
        <f ca="1">_xll.DBRW($C$1,$B$26,$C$3,S$12,$C$2,$A26,S$13,$C$4,$C15)-S15</f>
        <v>#VALUE!</v>
      </c>
      <c r="T26" s="255" t="e">
        <f ca="1">_xll.DBRW($C$1,$B$26,$C$3,T$12,$C$2,$A26,T$13,$C$4,$C15)-T15</f>
        <v>#VALUE!</v>
      </c>
      <c r="U26" s="256" t="e">
        <f ca="1">_xll.DBRW($C$1,$B$26,$C$3,U$12,$C$2,$A26,U$13,$C$4,$C15)-U15</f>
        <v>#VALUE!</v>
      </c>
      <c r="V26" s="256" t="e">
        <f ca="1">_xll.DBRW($C$1,$B$26,$C$3,V$12,$C$2,$A26,V$13,$C$4,$C15)-V15</f>
        <v>#VALUE!</v>
      </c>
      <c r="W26" s="256" t="e">
        <f ca="1">_xll.DBRW($C$1,$B$26,$C$3,W$12,$C$2,$A26,W$13,$C$4,$C15)-W15</f>
        <v>#VALUE!</v>
      </c>
      <c r="X26" s="256" t="e">
        <f ca="1">_xll.DBRW($C$1,$B$26,$C$3,X$12,$C$2,$A26,X$13,$C$4,$C15)-X15</f>
        <v>#VALUE!</v>
      </c>
      <c r="Y26" s="256" t="e">
        <f ca="1">_xll.DBRW($C$1,$B$26,$C$3,Y$12,$C$2,$A26,Y$13,$C$4,$C15)-Y15</f>
        <v>#VALUE!</v>
      </c>
      <c r="Z26" s="256" t="e">
        <f ca="1">_xll.DBRW($C$1,$B$26,$C$3,Z$12,$C$2,$A26,Z$13,$C$4,$C15)-Z15</f>
        <v>#VALUE!</v>
      </c>
      <c r="AA26" s="257" t="e">
        <f ca="1">_xll.DBRW($C$1,$B$26,$C$3,AA$12,$C$2,$A26,AA$13,$C$4,$C15)-AA15</f>
        <v>#VALUE!</v>
      </c>
      <c r="AB26" s="255" t="e">
        <f ca="1">_xll.DBRW($C$1,$B$26,$C$3,AB$12,$C$2,$A26,AB$13,$C$4,$C15)-AB15</f>
        <v>#VALUE!</v>
      </c>
      <c r="AC26" s="256" t="e">
        <f ca="1">_xll.DBRW($C$1,$B$26,$C$3,AC$12,$C$2,$A26,AC$13,$C$4,$C15)-AC15</f>
        <v>#VALUE!</v>
      </c>
      <c r="AD26" s="256" t="e">
        <f ca="1">_xll.DBRW($C$1,$B$26,$C$3,AD$12,$C$2,$A26,AD$13,$C$4,$C15)-AD15</f>
        <v>#VALUE!</v>
      </c>
      <c r="AE26" s="256" t="e">
        <f ca="1">_xll.DBRW($C$1,$B$26,$C$3,AE$12,$C$2,$A26,AE$13,$C$4,$C15)-AE15</f>
        <v>#VALUE!</v>
      </c>
      <c r="AF26" s="256" t="e">
        <f ca="1">_xll.DBRW($C$1,$B$26,$C$3,AF$12,$C$2,$A26,AF$13,$C$4,$C15)-AF15</f>
        <v>#VALUE!</v>
      </c>
      <c r="AG26" s="256" t="e">
        <f ca="1">_xll.DBRW($C$1,$B$26,$C$3,AG$12,$C$2,$A26,AG$13,$C$4,$C15)-AG15</f>
        <v>#VALUE!</v>
      </c>
      <c r="AH26" s="256" t="e">
        <f ca="1">_xll.DBRW($C$1,$B$26,$C$3,AH$12,$C$2,$A26,AH$13,$C$4,$C15)-AH15</f>
        <v>#VALUE!</v>
      </c>
      <c r="AI26" s="257" t="e">
        <f ca="1">_xll.DBRW($C$1,$B$26,$C$3,AI$12,$C$2,$A26,AI$13,$C$4,$C15)-AI15</f>
        <v>#VALUE!</v>
      </c>
      <c r="AJ26" s="258"/>
      <c r="AK26" s="255" t="e">
        <f ca="1">_xll.DBRW($C$1,$B26,$C$3,AK$12,$C$2,$A26,AK$13,$C$4,C15)-AK15</f>
        <v>#VALUE!</v>
      </c>
      <c r="AL26" s="256" t="e">
        <f ca="1">_xll.DBRW($C$1,$B26,$C$3,AL$12,$C$2,$A26,AL$13,$C$4,C15)-AL15</f>
        <v>#VALUE!</v>
      </c>
      <c r="AM26" s="256" t="e">
        <f ca="1">_xll.DBRW($C$1,$B26,$C$3,AM$12,$C$2,$A26,AM$13,$C$4,C15)-AM15</f>
        <v>#VALUE!</v>
      </c>
      <c r="AN26" s="256" t="e">
        <f ca="1">_xll.DBRW($C$1,$B26,$C$3,AN$12,$C$2,$A26,AN$13,$C$4,C15)-AN15</f>
        <v>#VALUE!</v>
      </c>
      <c r="AO26" s="256" t="e">
        <f ca="1">_xll.DBRW($C$1,$B26,$C$3,AO$12,$C$2,$A26,AO$13,$C$4,C15)-AO15</f>
        <v>#VALUE!</v>
      </c>
      <c r="AP26" s="256" t="e">
        <f ca="1">_xll.DBRW($C$1,$B26,$C$3,AP$12,$C$2,$A26,AP$13,$C$4,C15)-AP15</f>
        <v>#VALUE!</v>
      </c>
      <c r="AQ26" s="256" t="e">
        <f ca="1">_xll.DBRW($C$1,$B26,$C$3,AQ$12,$C$2,$A26,AQ$13,$C$4,C15)-AQ15</f>
        <v>#VALUE!</v>
      </c>
      <c r="AR26" s="257" t="e">
        <f ca="1">_xll.DBRW($C$1,$B26,$C$3,AR$12,$C$2,$A26,AR$13,$C$4,C15)-AR15</f>
        <v>#VALUE!</v>
      </c>
      <c r="AS26" s="255" t="e">
        <f ca="1">_xll.DBRW($C$1,$B26,$C$3,AS$12,$C$2,$A26,AS$13,$C$4,C15)-AS15</f>
        <v>#VALUE!</v>
      </c>
      <c r="AT26" s="256" t="e">
        <f ca="1">_xll.DBRW($C$1,$B26,$C$3,AT$12,$C$2,$A26,AT$13,$C$4,C15)-AT15</f>
        <v>#VALUE!</v>
      </c>
      <c r="AU26" s="256" t="e">
        <f ca="1">_xll.DBRW($C$1,$B26,$C$3,AU$12,$C$2,$A26,AU$13,$C$4,C15)-AU15</f>
        <v>#VALUE!</v>
      </c>
      <c r="AV26" s="256" t="e">
        <f ca="1">_xll.DBRW($C$1,$B26,$C$3,AV$12,$C$2,$A26,AV$13,$C$4,C15)-AV15</f>
        <v>#VALUE!</v>
      </c>
      <c r="AW26" s="256" t="e">
        <f ca="1">_xll.DBRW($C$1,$B26,$C$3,AW$12,$C$2,$A26,AW$13,$C$4,C15)-AW15</f>
        <v>#VALUE!</v>
      </c>
      <c r="AX26" s="256" t="e">
        <f ca="1">_xll.DBRW($C$1,$B26,$C$3,AX$12,$C$2,$A26,AX$13,$C$4,C15)-AX15</f>
        <v>#VALUE!</v>
      </c>
      <c r="AY26" s="256" t="e">
        <f ca="1">_xll.DBRW($C$1,$B26,$C$3,AY$12,$C$2,$A26,AY$13,$C$4,C15)-AY15</f>
        <v>#VALUE!</v>
      </c>
      <c r="AZ26" s="257" t="e">
        <f ca="1">_xll.DBRW($C$1,$B26,$C$3,AZ$12,$C$2,$A26,AZ$13,$C$4,C15)-AZ15</f>
        <v>#VALUE!</v>
      </c>
      <c r="BA26" s="255" t="e">
        <f ca="1">_xll.DBRW($C$1,$B26,$C$3,BA$12,$C$2,$A26,BA$13,$C$4,C15)-BA15</f>
        <v>#VALUE!</v>
      </c>
      <c r="BB26" s="256" t="e">
        <f ca="1">_xll.DBRW($C$1,$B26,$C$3,BB$12,$C$2,$A26,BB$13,$C$4,C15)-BB15</f>
        <v>#VALUE!</v>
      </c>
      <c r="BC26" s="256" t="e">
        <f ca="1">_xll.DBRW($C$1,$B26,$C$3,BC$12,$C$2,$A26,BC$13,$C$4,C15)-BC15</f>
        <v>#VALUE!</v>
      </c>
      <c r="BD26" s="256" t="e">
        <f ca="1">_xll.DBRW($C$1,$B26,$C$3,BD$12,$C$2,$A26,BD$13,$C$4,C15)-BD15</f>
        <v>#VALUE!</v>
      </c>
      <c r="BE26" s="256" t="e">
        <f ca="1">_xll.DBRW($C$1,$B26,$C$3,BE$12,$C$2,$A26,BE$13,$C$4,C15)-BE15</f>
        <v>#VALUE!</v>
      </c>
      <c r="BF26" s="256" t="e">
        <f ca="1">_xll.DBRW($C$1,$B26,$C$3,BF$12,$C$2,$A26,BF$13,$C$4,C15)-BF15</f>
        <v>#VALUE!</v>
      </c>
      <c r="BG26" s="256" t="e">
        <f ca="1">_xll.DBRW($C$1,$B26,$C$3,BG$12,$C$2,$A26,BG$13,$C$4,C15)-BG15</f>
        <v>#VALUE!</v>
      </c>
      <c r="BH26" s="257" t="e">
        <f ca="1">_xll.DBRW($C$1,$B26,$C$3,BH$12,$C$2,$A26,BH$13,$C$4,C15)-BH15</f>
        <v>#VALUE!</v>
      </c>
      <c r="BI26" s="255" t="e">
        <f ca="1">_xll.DBRW($C$1,$B26,$C$3,BI$12,$C$2,$A26,BI$13,$C$4,C15)-BI15</f>
        <v>#VALUE!</v>
      </c>
      <c r="BJ26" s="256" t="e">
        <f ca="1">_xll.DBRW($C$1,$B26,$C$3,BJ$12,$C$2,$A26,BJ$13,$C$4,C15)-BJ15</f>
        <v>#VALUE!</v>
      </c>
      <c r="BK26" s="256" t="e">
        <f ca="1">_xll.DBRW($C$1,$B26,$C$3,BK$12,$C$2,$A26,BK$13,$C$4,C15)-BK15</f>
        <v>#VALUE!</v>
      </c>
      <c r="BL26" s="256" t="e">
        <f ca="1">_xll.DBRW($C$1,$B26,$C$3,BL$12,$C$2,$A26,BL$13,$C$4,C15)-BL15</f>
        <v>#VALUE!</v>
      </c>
      <c r="BM26" s="256" t="e">
        <f ca="1">_xll.DBRW($C$1,$B26,$C$3,BM$12,$C$2,$A26,BM$13,$C$4,C15)-BM15</f>
        <v>#VALUE!</v>
      </c>
      <c r="BN26" s="256" t="e">
        <f ca="1">_xll.DBRW($C$1,$B26,$C$3,BN$12,$C$2,$A26,BN$13,$C$4,C15)-BN15</f>
        <v>#VALUE!</v>
      </c>
      <c r="BO26" s="256" t="e">
        <f ca="1">_xll.DBRW($C$1,$B26,$C$3,BO$12,$C$2,$A26,BO$13,$C$4,C15)-BO15</f>
        <v>#VALUE!</v>
      </c>
      <c r="BP26" s="257" t="e">
        <f ca="1">_xll.DBRW($C$1,$B26,$C$3,BP$12,$C$2,$A26,BP$13,$C$4,C15)-BP15</f>
        <v>#VALUE!</v>
      </c>
      <c r="BQ26" s="255" t="e">
        <f ca="1">_xll.DBRW($C$1,$B26,$C$3,BQ$12,$C$2,$A26,BQ$13,$C$4,$C$15)</f>
        <v>#VALUE!</v>
      </c>
      <c r="BR26" s="256" t="str">
        <f ca="1">_xll.DBRW($C$1,$B26,$C$3,BR$12,$C$2,$A26,BR$13,$C$4,$C$15)</f>
        <v>RECALC_1_2528_</v>
      </c>
      <c r="BS26" s="256" t="e">
        <f ca="1">_xll.DBRW($C$1,$B26,$C$3,BS$12,$C$2,$A26,BS$13,$C$4,$C$15)</f>
        <v>#VALUE!</v>
      </c>
      <c r="BT26" s="256" t="e">
        <f ca="1">_xll.DBRW($C$1,$B26,$C$3,BT$12,$C$2,$A26,BT$13,$C$4,$C$15)</f>
        <v>#VALUE!</v>
      </c>
      <c r="BU26" s="256" t="e">
        <f ca="1">_xll.DBRW($C$1,$B26,$C$3,BU$12,$C$2,$A26,BU$13,$C$4,$C$15)</f>
        <v>#VALUE!</v>
      </c>
      <c r="BV26" s="256" t="e">
        <f ca="1">_xll.DBRW($C$1,$B26,$C$3,BV$12,$C$2,$A26,BV$13,$C$4,$C$15)</f>
        <v>#VALUE!</v>
      </c>
      <c r="BW26" s="256" t="e">
        <f ca="1">_xll.DBRW($C$1,$B26,$C$3,BW$12,$C$2,$A26,BW$13,$C$4,$C$15)</f>
        <v>#VALUE!</v>
      </c>
      <c r="BX26" s="257" t="e">
        <f ca="1">_xll.DBRW($C$1,$B26,$C$3,BX$12,$C$2,$A26,BX$13,$C$4,$C$15)</f>
        <v>#VALUE!</v>
      </c>
      <c r="BY26" s="259"/>
      <c r="BZ26" s="259"/>
      <c r="CA26" s="259"/>
      <c r="CB26" s="259"/>
      <c r="CC26" s="259"/>
      <c r="CD26" s="259"/>
      <c r="CE26" s="259"/>
      <c r="CF26" s="259"/>
      <c r="CG26" s="260"/>
      <c r="CH26" s="260"/>
      <c r="CI26" s="260"/>
      <c r="CJ26" s="260"/>
      <c r="CK26" s="260"/>
      <c r="CL26" s="260"/>
      <c r="CM26" s="260"/>
      <c r="CN26" s="260"/>
      <c r="CO26" s="260"/>
      <c r="CP26" s="260"/>
      <c r="CQ26" s="260"/>
      <c r="CR26" s="260"/>
      <c r="CS26" s="260"/>
      <c r="CT26" s="260"/>
      <c r="CU26" s="260"/>
      <c r="CV26" s="260"/>
      <c r="CW26" s="260"/>
      <c r="CX26" s="260"/>
      <c r="CY26" s="260"/>
      <c r="CZ26" s="260"/>
      <c r="DA26" s="260"/>
      <c r="DB26" s="260"/>
      <c r="DC26" s="260"/>
      <c r="DD26" s="260"/>
      <c r="DE26" s="260"/>
    </row>
    <row r="27" spans="1:109" s="264" customFormat="1" ht="21.75" customHeight="1">
      <c r="A27" s="262"/>
      <c r="B27" s="263"/>
      <c r="D27" s="265"/>
      <c r="E27" s="265"/>
      <c r="F27" s="265"/>
      <c r="G27" s="265"/>
      <c r="H27" s="265"/>
      <c r="I27" s="265"/>
      <c r="J27" s="265"/>
      <c r="K27" s="265"/>
      <c r="L27" s="265"/>
      <c r="M27" s="265"/>
      <c r="N27" s="265"/>
      <c r="O27" s="265"/>
      <c r="P27" s="265"/>
      <c r="Q27" s="265"/>
      <c r="R27" s="265"/>
      <c r="S27" s="265"/>
      <c r="T27" s="265"/>
      <c r="U27" s="265"/>
      <c r="V27" s="265"/>
      <c r="W27" s="265"/>
      <c r="X27" s="265"/>
      <c r="Y27" s="265"/>
      <c r="Z27" s="265"/>
      <c r="AA27" s="265"/>
      <c r="AB27" s="265"/>
      <c r="AC27" s="265"/>
      <c r="AD27" s="265"/>
      <c r="AE27" s="265"/>
      <c r="AF27" s="265"/>
      <c r="AG27" s="265"/>
      <c r="AH27" s="265"/>
      <c r="AI27" s="265"/>
      <c r="AJ27" s="265"/>
      <c r="AK27" s="265"/>
      <c r="AL27" s="265"/>
      <c r="AM27" s="265"/>
      <c r="AN27" s="265"/>
      <c r="AO27" s="265"/>
      <c r="AP27" s="265"/>
      <c r="AQ27" s="265"/>
      <c r="AR27" s="265"/>
      <c r="AS27" s="265"/>
      <c r="AT27" s="265"/>
      <c r="AU27" s="265"/>
      <c r="AV27" s="265"/>
      <c r="AW27" s="265"/>
      <c r="AX27" s="265"/>
      <c r="AY27" s="265"/>
      <c r="AZ27" s="265"/>
      <c r="BA27" s="265"/>
      <c r="BB27" s="265"/>
      <c r="BC27" s="265"/>
      <c r="BD27" s="265"/>
      <c r="BE27" s="265"/>
      <c r="BF27" s="265"/>
      <c r="BG27" s="265"/>
      <c r="BH27" s="265"/>
      <c r="BI27" s="265"/>
      <c r="BJ27" s="265"/>
      <c r="BK27" s="265"/>
      <c r="BL27" s="265"/>
      <c r="BM27" s="265"/>
      <c r="BN27" s="265"/>
      <c r="BO27" s="265"/>
      <c r="BP27" s="265"/>
      <c r="BQ27" s="265"/>
      <c r="BR27" s="265"/>
      <c r="BS27" s="265"/>
      <c r="BT27" s="265"/>
      <c r="BU27" s="265"/>
      <c r="BV27" s="265"/>
      <c r="BW27" s="265"/>
      <c r="BX27" s="265"/>
      <c r="BY27" s="265"/>
      <c r="BZ27" s="265"/>
      <c r="CA27" s="265"/>
      <c r="CB27" s="265"/>
      <c r="CC27" s="265"/>
      <c r="CD27" s="265"/>
      <c r="CE27" s="265"/>
      <c r="CF27" s="265"/>
    </row>
    <row r="28" spans="1:109" ht="21.75" customHeight="1">
      <c r="A28" s="266"/>
      <c r="B28" s="267"/>
      <c r="C28" s="243" t="s">
        <v>127</v>
      </c>
      <c r="D28" s="245">
        <f>SUM(D29:D38)</f>
        <v>0</v>
      </c>
      <c r="E28" s="246">
        <f t="shared" ref="E28:AI28" si="17">SUM(E29:E38)</f>
        <v>0</v>
      </c>
      <c r="F28" s="246">
        <f t="shared" si="17"/>
        <v>0</v>
      </c>
      <c r="G28" s="246">
        <f t="shared" si="17"/>
        <v>0</v>
      </c>
      <c r="H28" s="246">
        <f t="shared" si="17"/>
        <v>0</v>
      </c>
      <c r="I28" s="246">
        <f t="shared" si="17"/>
        <v>0</v>
      </c>
      <c r="J28" s="246">
        <f t="shared" si="17"/>
        <v>0</v>
      </c>
      <c r="K28" s="247">
        <f t="shared" si="17"/>
        <v>0</v>
      </c>
      <c r="L28" s="245">
        <f t="shared" si="17"/>
        <v>0</v>
      </c>
      <c r="M28" s="246">
        <f t="shared" si="17"/>
        <v>0</v>
      </c>
      <c r="N28" s="246">
        <f t="shared" si="17"/>
        <v>0</v>
      </c>
      <c r="O28" s="246">
        <f t="shared" si="17"/>
        <v>0</v>
      </c>
      <c r="P28" s="246">
        <f t="shared" si="17"/>
        <v>0</v>
      </c>
      <c r="Q28" s="246">
        <f t="shared" si="17"/>
        <v>0</v>
      </c>
      <c r="R28" s="246">
        <f t="shared" si="17"/>
        <v>0</v>
      </c>
      <c r="S28" s="247">
        <f t="shared" si="17"/>
        <v>0</v>
      </c>
      <c r="T28" s="245">
        <f t="shared" si="17"/>
        <v>0</v>
      </c>
      <c r="U28" s="246">
        <f t="shared" si="17"/>
        <v>0</v>
      </c>
      <c r="V28" s="246">
        <f t="shared" si="17"/>
        <v>0</v>
      </c>
      <c r="W28" s="246">
        <f t="shared" si="17"/>
        <v>0</v>
      </c>
      <c r="X28" s="246">
        <f t="shared" si="17"/>
        <v>0</v>
      </c>
      <c r="Y28" s="246">
        <f t="shared" si="17"/>
        <v>0</v>
      </c>
      <c r="Z28" s="246">
        <f t="shared" si="17"/>
        <v>0</v>
      </c>
      <c r="AA28" s="247">
        <f t="shared" si="17"/>
        <v>0</v>
      </c>
      <c r="AB28" s="245">
        <f t="shared" si="17"/>
        <v>0</v>
      </c>
      <c r="AC28" s="246">
        <f t="shared" si="17"/>
        <v>0</v>
      </c>
      <c r="AD28" s="246">
        <f t="shared" si="17"/>
        <v>0</v>
      </c>
      <c r="AE28" s="246">
        <f t="shared" si="17"/>
        <v>0</v>
      </c>
      <c r="AF28" s="246">
        <f t="shared" si="17"/>
        <v>0</v>
      </c>
      <c r="AG28" s="246">
        <f t="shared" si="17"/>
        <v>0</v>
      </c>
      <c r="AH28" s="246">
        <f t="shared" si="17"/>
        <v>0</v>
      </c>
      <c r="AI28" s="247">
        <f t="shared" si="17"/>
        <v>0</v>
      </c>
      <c r="AJ28" s="248"/>
      <c r="AK28" s="245" t="e">
        <f ca="1">SUM(AK29:AK38)</f>
        <v>#VALUE!</v>
      </c>
      <c r="AL28" s="246">
        <f t="shared" ref="AL28:BP28" ca="1" si="18">SUM(AL29:AL38)</f>
        <v>0</v>
      </c>
      <c r="AM28" s="246" t="e">
        <f t="shared" ca="1" si="18"/>
        <v>#VALUE!</v>
      </c>
      <c r="AN28" s="246" t="e">
        <f t="shared" ca="1" si="18"/>
        <v>#VALUE!</v>
      </c>
      <c r="AO28" s="246" t="e">
        <f t="shared" ca="1" si="18"/>
        <v>#VALUE!</v>
      </c>
      <c r="AP28" s="246" t="e">
        <f t="shared" ca="1" si="18"/>
        <v>#VALUE!</v>
      </c>
      <c r="AQ28" s="246" t="e">
        <f t="shared" ca="1" si="18"/>
        <v>#VALUE!</v>
      </c>
      <c r="AR28" s="247" t="e">
        <f t="shared" ca="1" si="18"/>
        <v>#VALUE!</v>
      </c>
      <c r="AS28" s="245" t="e">
        <f t="shared" ca="1" si="18"/>
        <v>#VALUE!</v>
      </c>
      <c r="AT28" s="246">
        <f t="shared" ca="1" si="18"/>
        <v>0</v>
      </c>
      <c r="AU28" s="246" t="e">
        <f t="shared" ca="1" si="18"/>
        <v>#VALUE!</v>
      </c>
      <c r="AV28" s="246" t="e">
        <f t="shared" ca="1" si="18"/>
        <v>#VALUE!</v>
      </c>
      <c r="AW28" s="246" t="e">
        <f t="shared" ca="1" si="18"/>
        <v>#VALUE!</v>
      </c>
      <c r="AX28" s="246" t="e">
        <f t="shared" ca="1" si="18"/>
        <v>#VALUE!</v>
      </c>
      <c r="AY28" s="246" t="e">
        <f t="shared" ca="1" si="18"/>
        <v>#VALUE!</v>
      </c>
      <c r="AZ28" s="247" t="e">
        <f t="shared" ca="1" si="18"/>
        <v>#VALUE!</v>
      </c>
      <c r="BA28" s="245" t="e">
        <f t="shared" ca="1" si="18"/>
        <v>#VALUE!</v>
      </c>
      <c r="BB28" s="246">
        <f t="shared" ca="1" si="18"/>
        <v>0</v>
      </c>
      <c r="BC28" s="246" t="e">
        <f t="shared" ca="1" si="18"/>
        <v>#VALUE!</v>
      </c>
      <c r="BD28" s="246" t="e">
        <f t="shared" ca="1" si="18"/>
        <v>#VALUE!</v>
      </c>
      <c r="BE28" s="246" t="e">
        <f t="shared" ca="1" si="18"/>
        <v>#VALUE!</v>
      </c>
      <c r="BF28" s="246" t="e">
        <f t="shared" ca="1" si="18"/>
        <v>#VALUE!</v>
      </c>
      <c r="BG28" s="246" t="e">
        <f t="shared" ca="1" si="18"/>
        <v>#VALUE!</v>
      </c>
      <c r="BH28" s="247" t="e">
        <f t="shared" ca="1" si="18"/>
        <v>#VALUE!</v>
      </c>
      <c r="BI28" s="245" t="e">
        <f t="shared" ca="1" si="18"/>
        <v>#VALUE!</v>
      </c>
      <c r="BJ28" s="246">
        <f t="shared" ca="1" si="18"/>
        <v>0</v>
      </c>
      <c r="BK28" s="246" t="e">
        <f t="shared" ca="1" si="18"/>
        <v>#VALUE!</v>
      </c>
      <c r="BL28" s="246" t="e">
        <f t="shared" ca="1" si="18"/>
        <v>#VALUE!</v>
      </c>
      <c r="BM28" s="246" t="e">
        <f t="shared" ca="1" si="18"/>
        <v>#VALUE!</v>
      </c>
      <c r="BN28" s="246" t="e">
        <f t="shared" ca="1" si="18"/>
        <v>#VALUE!</v>
      </c>
      <c r="BO28" s="246" t="e">
        <f t="shared" ca="1" si="18"/>
        <v>#VALUE!</v>
      </c>
      <c r="BP28" s="247" t="e">
        <f t="shared" ca="1" si="18"/>
        <v>#VALUE!</v>
      </c>
      <c r="BQ28" s="245" t="e">
        <f t="shared" ref="BQ28:BX28" ca="1" si="19">SUM(BQ29:BQ38)</f>
        <v>#VALUE!</v>
      </c>
      <c r="BR28" s="246">
        <f t="shared" ca="1" si="19"/>
        <v>0</v>
      </c>
      <c r="BS28" s="246" t="e">
        <f t="shared" ca="1" si="19"/>
        <v>#VALUE!</v>
      </c>
      <c r="BT28" s="246" t="e">
        <f t="shared" ca="1" si="19"/>
        <v>#VALUE!</v>
      </c>
      <c r="BU28" s="246" t="e">
        <f t="shared" ca="1" si="19"/>
        <v>#VALUE!</v>
      </c>
      <c r="BV28" s="246" t="e">
        <f t="shared" ca="1" si="19"/>
        <v>#VALUE!</v>
      </c>
      <c r="BW28" s="246" t="e">
        <f t="shared" ca="1" si="19"/>
        <v>#VALUE!</v>
      </c>
      <c r="BX28" s="247" t="e">
        <f t="shared" ca="1" si="19"/>
        <v>#VALUE!</v>
      </c>
      <c r="BY28" s="248"/>
      <c r="BZ28" s="248"/>
      <c r="CA28" s="248"/>
      <c r="CB28" s="248"/>
      <c r="CC28" s="248"/>
      <c r="CD28" s="248"/>
      <c r="CE28" s="248"/>
      <c r="CF28" s="248"/>
    </row>
    <row r="29" spans="1:109">
      <c r="A29" s="262" t="str">
        <f>A16</f>
        <v>VTD_Corp_TopAdj_Not_allocated_Input1</v>
      </c>
      <c r="B29" s="263" t="str">
        <f t="shared" ref="B29:C29" ca="1" si="20">B16</f>
        <v>RECALC_0_1_</v>
      </c>
      <c r="C29" s="237" t="str">
        <f t="shared" si="20"/>
        <v>Sécurité top générale</v>
      </c>
      <c r="D29" s="252"/>
      <c r="E29" s="248"/>
      <c r="F29" s="248"/>
      <c r="G29" s="248"/>
      <c r="H29" s="248"/>
      <c r="I29" s="248"/>
      <c r="J29" s="248"/>
      <c r="K29" s="253"/>
      <c r="L29" s="252"/>
      <c r="M29" s="248"/>
      <c r="N29" s="248"/>
      <c r="O29" s="248"/>
      <c r="P29" s="248"/>
      <c r="Q29" s="248"/>
      <c r="R29" s="248"/>
      <c r="S29" s="253"/>
      <c r="T29" s="252"/>
      <c r="U29" s="248"/>
      <c r="V29" s="248"/>
      <c r="W29" s="248"/>
      <c r="X29" s="248"/>
      <c r="Y29" s="248"/>
      <c r="Z29" s="248"/>
      <c r="AA29" s="253"/>
      <c r="AB29" s="252"/>
      <c r="AC29" s="248"/>
      <c r="AD29" s="248"/>
      <c r="AE29" s="248"/>
      <c r="AF29" s="248"/>
      <c r="AG29" s="248"/>
      <c r="AH29" s="248"/>
      <c r="AI29" s="253"/>
      <c r="AJ29" s="248"/>
      <c r="AK29" s="252" t="e">
        <f ca="1">_xll.DBRW($C$1,$B29,$C$3,AK$12,$C$2,$A29,AK$13,$C$4,C28)</f>
        <v>#VALUE!</v>
      </c>
      <c r="AL29" s="248" t="str">
        <f ca="1">_xll.DBRW($C$1,$B29,$C$3,AL$12,$C$2,$A29,AL$13,$C$4,C28)</f>
        <v>RECALC_1_1215_</v>
      </c>
      <c r="AM29" s="248" t="e">
        <f ca="1">_xll.DBRW($C$1,$B29,$C$3,AM$12,$C$2,$A29,AM$13,$C$4,C28)</f>
        <v>#VALUE!</v>
      </c>
      <c r="AN29" s="248" t="e">
        <f ca="1">_xll.DBRW($C$1,$B29,$C$3,AN$12,$C$2,$A29,AN$13,$C$4,C28)</f>
        <v>#VALUE!</v>
      </c>
      <c r="AO29" s="248" t="e">
        <f ca="1">_xll.DBRW($C$1,$B29,$C$3,AO$12,$C$2,$A29,AO$13,$C$4,C28)</f>
        <v>#VALUE!</v>
      </c>
      <c r="AP29" s="248" t="e">
        <f ca="1">_xll.DBRW($C$1,$B29,$C$3,AP$12,$C$2,$A29,AP$13,$C$4,C28)</f>
        <v>#VALUE!</v>
      </c>
      <c r="AQ29" s="248" t="e">
        <f ca="1">_xll.DBRW($C$1,$B29,$C$3,AQ$12,$C$2,$A29,AQ$13,$C$4,C28)</f>
        <v>#VALUE!</v>
      </c>
      <c r="AR29" s="253" t="e">
        <f ca="1">_xll.DBRW($C$1,$B29,$C$3,AR$12,$C$2,$A29,AR$13,$C$4,C28)</f>
        <v>#VALUE!</v>
      </c>
      <c r="AS29" s="252" t="e">
        <f ca="1">_xll.DBRW($C$1,$B29,$C$3,AS$12,$C$2,$A29,AS$13,$C$4,C28)</f>
        <v>#VALUE!</v>
      </c>
      <c r="AT29" s="248" t="str">
        <f ca="1">_xll.DBRW($C$1,$B29,$C$3,AT$12,$C$2,$A29,AT$13,$C$4,C28)</f>
        <v>RECALC_1_1459_</v>
      </c>
      <c r="AU29" s="248" t="e">
        <f ca="1">_xll.DBRW($C$1,$B29,$C$3,AU$12,$C$2,$A29,AU$13,$C$4,C28)</f>
        <v>#VALUE!</v>
      </c>
      <c r="AV29" s="248" t="e">
        <f ca="1">_xll.DBRW($C$1,$B29,$C$3,AV$12,$C$2,$A29,AV$13,$C$4,C28)</f>
        <v>#VALUE!</v>
      </c>
      <c r="AW29" s="248" t="e">
        <f ca="1">_xll.DBRW($C$1,$B29,$C$3,AW$12,$C$2,$A29,AW$13,$C$4,C28)</f>
        <v>#VALUE!</v>
      </c>
      <c r="AX29" s="248" t="e">
        <f ca="1">_xll.DBRW($C$1,$B29,$C$3,AX$12,$C$2,$A29,AX$13,$C$4,C28)</f>
        <v>#VALUE!</v>
      </c>
      <c r="AY29" s="248" t="e">
        <f ca="1">_xll.DBRW($C$1,$B29,$C$3,AY$12,$C$2,$A29,AY$13,$C$4,C28)</f>
        <v>#VALUE!</v>
      </c>
      <c r="AZ29" s="253" t="e">
        <f ca="1">_xll.DBRW($C$1,$B29,$C$3,AZ$12,$C$2,$A29,AZ$13,$C$4,C28)</f>
        <v>#VALUE!</v>
      </c>
      <c r="BA29" s="252" t="e">
        <f ca="1">_xll.DBRW($C$1,$B29,$C$3,BA$12,$C$2,$A29,BA$13,$C$4,C28)</f>
        <v>#VALUE!</v>
      </c>
      <c r="BB29" s="248" t="str">
        <f ca="1">_xll.DBRW($C$1,$B29,$C$3,BB$12,$C$2,$A29,BB$13,$C$4,C28)</f>
        <v>RECALC_1_1637_</v>
      </c>
      <c r="BC29" s="248" t="e">
        <f ca="1">_xll.DBRW($C$1,$B29,$C$3,BC$12,$C$2,$A29,BC$13,$C$4,C28)</f>
        <v>#VALUE!</v>
      </c>
      <c r="BD29" s="248" t="e">
        <f ca="1">_xll.DBRW($C$1,$B29,$C$3,BD$12,$C$2,$A29,BD$13,$C$4,C28)</f>
        <v>#VALUE!</v>
      </c>
      <c r="BE29" s="248" t="e">
        <f ca="1">_xll.DBRW($C$1,$B29,$C$3,BE$12,$C$2,$A29,BE$13,$C$4,C28)</f>
        <v>#VALUE!</v>
      </c>
      <c r="BF29" s="248" t="e">
        <f ca="1">_xll.DBRW($C$1,$B29,$C$3,BF$12,$C$2,$A29,BF$13,$C$4,C28)</f>
        <v>#VALUE!</v>
      </c>
      <c r="BG29" s="248" t="e">
        <f ca="1">_xll.DBRW($C$1,$B29,$C$3,BG$12,$C$2,$A29,BG$13,$C$4,C28)</f>
        <v>#VALUE!</v>
      </c>
      <c r="BH29" s="253" t="e">
        <f ca="1">_xll.DBRW($C$1,$B29,$C$3,BH$12,$C$2,$A29,BH$13,$C$4,C28)</f>
        <v>#VALUE!</v>
      </c>
      <c r="BI29" s="252" t="e">
        <f ca="1">_xll.DBRW($C$1,$B29,$C$3,BI$12,$C$2,$A29,BI$13,$C$4,C28)</f>
        <v>#VALUE!</v>
      </c>
      <c r="BJ29" s="248" t="str">
        <f ca="1">_xll.DBRW($C$1,$B29,$C$3,BJ$12,$C$2,$A29,BJ$13,$C$4,C28)</f>
        <v>RECALC_1_1942_</v>
      </c>
      <c r="BK29" s="248" t="e">
        <f ca="1">_xll.DBRW($C$1,$B29,$C$3,BK$12,$C$2,$A29,BK$13,$C$4,C28)</f>
        <v>#VALUE!</v>
      </c>
      <c r="BL29" s="248" t="e">
        <f ca="1">_xll.DBRW($C$1,$B29,$C$3,BL$12,$C$2,$A29,BL$13,$C$4,C28)</f>
        <v>#VALUE!</v>
      </c>
      <c r="BM29" s="248" t="e">
        <f ca="1">_xll.DBRW($C$1,$B29,$C$3,BM$12,$C$2,$A29,BM$13,$C$4,C28)</f>
        <v>#VALUE!</v>
      </c>
      <c r="BN29" s="248" t="e">
        <f ca="1">_xll.DBRW($C$1,$B29,$C$3,BN$12,$C$2,$A29,BN$13,$C$4,C28)</f>
        <v>#VALUE!</v>
      </c>
      <c r="BO29" s="248" t="e">
        <f ca="1">_xll.DBRW($C$1,$B29,$C$3,BO$12,$C$2,$A29,BO$13,$C$4,C28)</f>
        <v>#VALUE!</v>
      </c>
      <c r="BP29" s="253" t="e">
        <f ca="1">_xll.DBRW($C$1,$B29,$C$3,BP$12,$C$2,$A29,BP$13,$C$4,C28)</f>
        <v>#VALUE!</v>
      </c>
      <c r="BQ29" s="252" t="e">
        <f ca="1">_xll.DBRW($C$1,$B29,$C$3,BQ$12,$C$2,$A29,BQ$13,$C$4,$C$28)</f>
        <v>#VALUE!</v>
      </c>
      <c r="BR29" s="248" t="str">
        <f ca="1">_xll.DBRW($C$1,$B29,$C$3,BR$12,$C$2,$A29,BR$13,$C$4,$C$28)</f>
        <v>RECALC_1_2558_</v>
      </c>
      <c r="BS29" s="248" t="e">
        <f ca="1">_xll.DBRW($C$1,$B29,$C$3,BS$12,$C$2,$A29,BS$13,$C$4,$C$28)</f>
        <v>#VALUE!</v>
      </c>
      <c r="BT29" s="248" t="e">
        <f ca="1">_xll.DBRW($C$1,$B29,$C$3,BT$12,$C$2,$A29,BT$13,$C$4,$C$28)</f>
        <v>#VALUE!</v>
      </c>
      <c r="BU29" s="248" t="e">
        <f ca="1">_xll.DBRW($C$1,$B29,$C$3,BU$12,$C$2,$A29,BU$13,$C$4,$C$28)</f>
        <v>#VALUE!</v>
      </c>
      <c r="BV29" s="248" t="e">
        <f ca="1">_xll.DBRW($C$1,$B29,$C$3,BV$12,$C$2,$A29,BV$13,$C$4,$C$28)</f>
        <v>#VALUE!</v>
      </c>
      <c r="BW29" s="248" t="e">
        <f ca="1">_xll.DBRW($C$1,$B29,$C$3,BW$12,$C$2,$A29,BW$13,$C$4,$C$28)</f>
        <v>#VALUE!</v>
      </c>
      <c r="BX29" s="253" t="e">
        <f ca="1">_xll.DBRW($C$1,$B29,$C$3,BX$12,$C$2,$A29,BX$13,$C$4,$C$28)</f>
        <v>#VALUE!</v>
      </c>
      <c r="BY29" s="248"/>
      <c r="BZ29" s="248"/>
      <c r="CA29" s="248"/>
      <c r="CB29" s="248"/>
      <c r="CC29" s="248"/>
      <c r="CD29" s="248"/>
      <c r="CE29" s="248"/>
      <c r="CF29" s="248"/>
    </row>
    <row r="30" spans="1:109" ht="21.75" customHeight="1">
      <c r="A30" s="262" t="str">
        <f t="shared" ref="A30:C38" si="21">A17</f>
        <v>VTD_Corp_TopAdj_Not_allocated_Input2</v>
      </c>
      <c r="B30" s="263" t="str">
        <f t="shared" ca="1" si="21"/>
        <v>RECALC_0_23_</v>
      </c>
      <c r="C30" s="237" t="str">
        <f t="shared" si="21"/>
        <v>Sécurité générale CAPEX</v>
      </c>
      <c r="D30" s="252"/>
      <c r="E30" s="248"/>
      <c r="F30" s="248"/>
      <c r="G30" s="248"/>
      <c r="H30" s="248"/>
      <c r="I30" s="248"/>
      <c r="J30" s="248"/>
      <c r="K30" s="253"/>
      <c r="L30" s="252"/>
      <c r="M30" s="248"/>
      <c r="N30" s="248"/>
      <c r="O30" s="248"/>
      <c r="P30" s="248"/>
      <c r="Q30" s="248"/>
      <c r="R30" s="248"/>
      <c r="S30" s="253"/>
      <c r="T30" s="252"/>
      <c r="U30" s="248"/>
      <c r="V30" s="248"/>
      <c r="W30" s="248"/>
      <c r="X30" s="248"/>
      <c r="Y30" s="248"/>
      <c r="Z30" s="248"/>
      <c r="AA30" s="253"/>
      <c r="AB30" s="252"/>
      <c r="AC30" s="248"/>
      <c r="AD30" s="248"/>
      <c r="AE30" s="248"/>
      <c r="AF30" s="248"/>
      <c r="AG30" s="248"/>
      <c r="AH30" s="248"/>
      <c r="AI30" s="253"/>
      <c r="AJ30" s="248"/>
      <c r="AK30" s="252" t="e">
        <f ca="1">_xll.DBRW($C$1,$B30,$C$3,AK$12,$C$2,$A30,AK$13,$C$4,C28)</f>
        <v>#VALUE!</v>
      </c>
      <c r="AL30" s="248" t="str">
        <f ca="1">_xll.DBRW($C$1,$B30,$C$3,AL$12,$C$2,$A30,AL$13,$C$4,C28)</f>
        <v>RECALC_1_1219_</v>
      </c>
      <c r="AM30" s="248" t="e">
        <f ca="1">_xll.DBRW($C$1,$B30,$C$3,AM$12,$C$2,$A30,AM$13,$C$4,C28)</f>
        <v>#VALUE!</v>
      </c>
      <c r="AN30" s="248" t="e">
        <f ca="1">_xll.DBRW($C$1,$B30,$C$3,AN$12,$C$2,$A30,AN$13,$C$4,C28)</f>
        <v>#VALUE!</v>
      </c>
      <c r="AO30" s="248" t="e">
        <f ca="1">_xll.DBRW($C$1,$B30,$C$3,AO$12,$C$2,$A30,AO$13,$C$4,C28)</f>
        <v>#VALUE!</v>
      </c>
      <c r="AP30" s="248" t="e">
        <f ca="1">_xll.DBRW($C$1,$B30,$C$3,AP$12,$C$2,$A30,AP$13,$C$4,C28)</f>
        <v>#VALUE!</v>
      </c>
      <c r="AQ30" s="248" t="e">
        <f ca="1">_xll.DBRW($C$1,$B30,$C$3,AQ$12,$C$2,$A30,AQ$13,$C$4,C28)</f>
        <v>#VALUE!</v>
      </c>
      <c r="AR30" s="253" t="e">
        <f ca="1">_xll.DBRW($C$1,$B30,$C$3,AR$12,$C$2,$A30,AR$13,$C$4,C28)</f>
        <v>#VALUE!</v>
      </c>
      <c r="AS30" s="252" t="e">
        <f ca="1">_xll.DBRW($C$1,$B30,$C$3,AS$12,$C$2,$A30,AS$13,$C$4,C28)</f>
        <v>#VALUE!</v>
      </c>
      <c r="AT30" s="248" t="str">
        <f ca="1">_xll.DBRW($C$1,$B30,$C$3,AT$12,$C$2,$A30,AT$13,$C$4,C28)</f>
        <v>RECALC_1_1463_</v>
      </c>
      <c r="AU30" s="248" t="e">
        <f ca="1">_xll.DBRW($C$1,$B30,$C$3,AU$12,$C$2,$A30,AU$13,$C$4,C28)</f>
        <v>#VALUE!</v>
      </c>
      <c r="AV30" s="248" t="e">
        <f ca="1">_xll.DBRW($C$1,$B30,$C$3,AV$12,$C$2,$A30,AV$13,$C$4,C28)</f>
        <v>#VALUE!</v>
      </c>
      <c r="AW30" s="248" t="e">
        <f ca="1">_xll.DBRW($C$1,$B30,$C$3,AW$12,$C$2,$A30,AW$13,$C$4,C28)</f>
        <v>#VALUE!</v>
      </c>
      <c r="AX30" s="248" t="e">
        <f ca="1">_xll.DBRW($C$1,$B30,$C$3,AX$12,$C$2,$A30,AX$13,$C$4,C28)</f>
        <v>#VALUE!</v>
      </c>
      <c r="AY30" s="248" t="e">
        <f ca="1">_xll.DBRW($C$1,$B30,$C$3,AY$12,$C$2,$A30,AY$13,$C$4,C28)</f>
        <v>#VALUE!</v>
      </c>
      <c r="AZ30" s="253" t="e">
        <f ca="1">_xll.DBRW($C$1,$B30,$C$3,AZ$12,$C$2,$A30,AZ$13,$C$4,C28)</f>
        <v>#VALUE!</v>
      </c>
      <c r="BA30" s="252" t="e">
        <f ca="1">_xll.DBRW($C$1,$B30,$C$3,BA$12,$C$2,$A30,BA$13,$C$4,C28)</f>
        <v>#VALUE!</v>
      </c>
      <c r="BB30" s="248" t="str">
        <f ca="1">_xll.DBRW($C$1,$B30,$C$3,BB$12,$C$2,$A30,BB$13,$C$4,C28)</f>
        <v>RECALC_1_1641_</v>
      </c>
      <c r="BC30" s="248" t="e">
        <f ca="1">_xll.DBRW($C$1,$B30,$C$3,BC$12,$C$2,$A30,BC$13,$C$4,C28)</f>
        <v>#VALUE!</v>
      </c>
      <c r="BD30" s="248" t="e">
        <f ca="1">_xll.DBRW($C$1,$B30,$C$3,BD$12,$C$2,$A30,BD$13,$C$4,C28)</f>
        <v>#VALUE!</v>
      </c>
      <c r="BE30" s="248" t="e">
        <f ca="1">_xll.DBRW($C$1,$B30,$C$3,BE$12,$C$2,$A30,BE$13,$C$4,C28)</f>
        <v>#VALUE!</v>
      </c>
      <c r="BF30" s="248" t="e">
        <f ca="1">_xll.DBRW($C$1,$B30,$C$3,BF$12,$C$2,$A30,BF$13,$C$4,C28)</f>
        <v>#VALUE!</v>
      </c>
      <c r="BG30" s="248" t="e">
        <f ca="1">_xll.DBRW($C$1,$B30,$C$3,BG$12,$C$2,$A30,BG$13,$C$4,C28)</f>
        <v>#VALUE!</v>
      </c>
      <c r="BH30" s="253" t="e">
        <f ca="1">_xll.DBRW($C$1,$B30,$C$3,BH$12,$C$2,$A30,BH$13,$C$4,C28)</f>
        <v>#VALUE!</v>
      </c>
      <c r="BI30" s="252" t="e">
        <f ca="1">_xll.DBRW($C$1,$B30,$C$3,BI$12,$C$2,$A30,BI$13,$C$4,C28)</f>
        <v>#VALUE!</v>
      </c>
      <c r="BJ30" s="248" t="str">
        <f ca="1">_xll.DBRW($C$1,$B30,$C$3,BJ$12,$C$2,$A30,BJ$13,$C$4,C28)</f>
        <v>RECALC_1_1946_</v>
      </c>
      <c r="BK30" s="248" t="e">
        <f ca="1">_xll.DBRW($C$1,$B30,$C$3,BK$12,$C$2,$A30,BK$13,$C$4,C28)</f>
        <v>#VALUE!</v>
      </c>
      <c r="BL30" s="248" t="e">
        <f ca="1">_xll.DBRW($C$1,$B30,$C$3,BL$12,$C$2,$A30,BL$13,$C$4,C28)</f>
        <v>#VALUE!</v>
      </c>
      <c r="BM30" s="248" t="e">
        <f ca="1">_xll.DBRW($C$1,$B30,$C$3,BM$12,$C$2,$A30,BM$13,$C$4,C28)</f>
        <v>#VALUE!</v>
      </c>
      <c r="BN30" s="248" t="e">
        <f ca="1">_xll.DBRW($C$1,$B30,$C$3,BN$12,$C$2,$A30,BN$13,$C$4,C28)</f>
        <v>#VALUE!</v>
      </c>
      <c r="BO30" s="248" t="e">
        <f ca="1">_xll.DBRW($C$1,$B30,$C$3,BO$12,$C$2,$A30,BO$13,$C$4,C28)</f>
        <v>#VALUE!</v>
      </c>
      <c r="BP30" s="253" t="e">
        <f ca="1">_xll.DBRW($C$1,$B30,$C$3,BP$12,$C$2,$A30,BP$13,$C$4,C28)</f>
        <v>#VALUE!</v>
      </c>
      <c r="BQ30" s="252" t="e">
        <f ca="1">_xll.DBRW($C$1,$B30,$C$3,BQ$12,$C$2,$A30,BQ$13,$C$4,$C$28)</f>
        <v>#VALUE!</v>
      </c>
      <c r="BR30" s="248" t="str">
        <f ca="1">_xll.DBRW($C$1,$B30,$C$3,BR$12,$C$2,$A30,BR$13,$C$4,$C$28)</f>
        <v>RECALC_1_2562_</v>
      </c>
      <c r="BS30" s="248" t="e">
        <f ca="1">_xll.DBRW($C$1,$B30,$C$3,BS$12,$C$2,$A30,BS$13,$C$4,$C$28)</f>
        <v>#VALUE!</v>
      </c>
      <c r="BT30" s="248" t="e">
        <f ca="1">_xll.DBRW($C$1,$B30,$C$3,BT$12,$C$2,$A30,BT$13,$C$4,$C$28)</f>
        <v>#VALUE!</v>
      </c>
      <c r="BU30" s="248" t="e">
        <f ca="1">_xll.DBRW($C$1,$B30,$C$3,BU$12,$C$2,$A30,BU$13,$C$4,$C$28)</f>
        <v>#VALUE!</v>
      </c>
      <c r="BV30" s="248" t="e">
        <f ca="1">_xll.DBRW($C$1,$B30,$C$3,BV$12,$C$2,$A30,BV$13,$C$4,$C$28)</f>
        <v>#VALUE!</v>
      </c>
      <c r="BW30" s="248" t="e">
        <f ca="1">_xll.DBRW($C$1,$B30,$C$3,BW$12,$C$2,$A30,BW$13,$C$4,$C$28)</f>
        <v>#VALUE!</v>
      </c>
      <c r="BX30" s="253" t="e">
        <f ca="1">_xll.DBRW($C$1,$B30,$C$3,BX$12,$C$2,$A30,BX$13,$C$4,$C$28)</f>
        <v>#VALUE!</v>
      </c>
      <c r="BY30" s="248"/>
      <c r="BZ30" s="248"/>
      <c r="CA30" s="248"/>
      <c r="CB30" s="248"/>
      <c r="CC30" s="248"/>
      <c r="CD30" s="248"/>
      <c r="CE30" s="248"/>
      <c r="CF30" s="248"/>
    </row>
    <row r="31" spans="1:109" ht="21.75" customHeight="1">
      <c r="A31" s="262" t="str">
        <f t="shared" si="21"/>
        <v>VTD_Corp_TopAdj_Not_allocated_Input3</v>
      </c>
      <c r="B31" s="263" t="str">
        <f t="shared" ca="1" si="21"/>
        <v>RECALC_0_20_</v>
      </c>
      <c r="C31" s="237" t="str">
        <f>C18</f>
        <v>Anticroissance</v>
      </c>
      <c r="D31" s="252"/>
      <c r="E31" s="248"/>
      <c r="F31" s="248"/>
      <c r="G31" s="248"/>
      <c r="H31" s="248"/>
      <c r="I31" s="248"/>
      <c r="J31" s="248"/>
      <c r="K31" s="253"/>
      <c r="L31" s="252"/>
      <c r="M31" s="248"/>
      <c r="N31" s="248"/>
      <c r="O31" s="248"/>
      <c r="P31" s="248"/>
      <c r="Q31" s="248"/>
      <c r="R31" s="248"/>
      <c r="S31" s="253"/>
      <c r="T31" s="252"/>
      <c r="U31" s="248"/>
      <c r="V31" s="248"/>
      <c r="W31" s="248"/>
      <c r="X31" s="248"/>
      <c r="Y31" s="248"/>
      <c r="Z31" s="248"/>
      <c r="AA31" s="253"/>
      <c r="AB31" s="252"/>
      <c r="AC31" s="248"/>
      <c r="AD31" s="248"/>
      <c r="AE31" s="248"/>
      <c r="AF31" s="248"/>
      <c r="AG31" s="248"/>
      <c r="AH31" s="248"/>
      <c r="AI31" s="253"/>
      <c r="AJ31" s="248"/>
      <c r="AK31" s="252" t="e">
        <f ca="1">_xll.DBRW($C$1,$B31,$C$3,AK$12,$C$2,$A31,AK$13,$C$4,C28)</f>
        <v>#VALUE!</v>
      </c>
      <c r="AL31" s="248" t="str">
        <f ca="1">_xll.DBRW($C$1,$B31,$C$3,AL$12,$C$2,$A31,AL$13,$C$4,C28)</f>
        <v>RECALC_1_1220_</v>
      </c>
      <c r="AM31" s="248" t="e">
        <f ca="1">_xll.DBRW($C$1,$B31,$C$3,AM$12,$C$2,$A31,AM$13,$C$4,C28)</f>
        <v>#VALUE!</v>
      </c>
      <c r="AN31" s="248" t="e">
        <f ca="1">_xll.DBRW($C$1,$B31,$C$3,AN$12,$C$2,$A31,AN$13,$C$4,C28)</f>
        <v>#VALUE!</v>
      </c>
      <c r="AO31" s="248" t="e">
        <f ca="1">_xll.DBRW($C$1,$B31,$C$3,AO$12,$C$2,$A31,AO$13,$C$4,C28)</f>
        <v>#VALUE!</v>
      </c>
      <c r="AP31" s="248" t="e">
        <f ca="1">_xll.DBRW($C$1,$B31,$C$3,AP$12,$C$2,$A31,AP$13,$C$4,C28)</f>
        <v>#VALUE!</v>
      </c>
      <c r="AQ31" s="248" t="e">
        <f ca="1">_xll.DBRW($C$1,$B31,$C$3,AQ$12,$C$2,$A31,AQ$13,$C$4,C28)</f>
        <v>#VALUE!</v>
      </c>
      <c r="AR31" s="253" t="e">
        <f ca="1">_xll.DBRW($C$1,$B31,$C$3,AR$12,$C$2,$A31,AR$13,$C$4,C28)</f>
        <v>#VALUE!</v>
      </c>
      <c r="AS31" s="252" t="e">
        <f ca="1">_xll.DBRW($C$1,$B31,$C$3,AS$12,$C$2,$A31,AS$13,$C$4,C28)</f>
        <v>#VALUE!</v>
      </c>
      <c r="AT31" s="248" t="str">
        <f ca="1">_xll.DBRW($C$1,$B31,$C$3,AT$12,$C$2,$A31,AT$13,$C$4,C28)</f>
        <v>RECALC_1_1464_</v>
      </c>
      <c r="AU31" s="248" t="e">
        <f ca="1">_xll.DBRW($C$1,$B31,$C$3,AU$12,$C$2,$A31,AU$13,$C$4,C28)</f>
        <v>#VALUE!</v>
      </c>
      <c r="AV31" s="248" t="e">
        <f ca="1">_xll.DBRW($C$1,$B31,$C$3,AV$12,$C$2,$A31,AV$13,$C$4,C28)</f>
        <v>#VALUE!</v>
      </c>
      <c r="AW31" s="248" t="e">
        <f ca="1">_xll.DBRW($C$1,$B31,$C$3,AW$12,$C$2,$A31,AW$13,$C$4,C28)</f>
        <v>#VALUE!</v>
      </c>
      <c r="AX31" s="248" t="e">
        <f ca="1">_xll.DBRW($C$1,$B31,$C$3,AX$12,$C$2,$A31,AX$13,$C$4,C28)</f>
        <v>#VALUE!</v>
      </c>
      <c r="AY31" s="248" t="e">
        <f ca="1">_xll.DBRW($C$1,$B31,$C$3,AY$12,$C$2,$A31,AY$13,$C$4,C28)</f>
        <v>#VALUE!</v>
      </c>
      <c r="AZ31" s="253" t="e">
        <f ca="1">_xll.DBRW($C$1,$B31,$C$3,AZ$12,$C$2,$A31,AZ$13,$C$4,C28)</f>
        <v>#VALUE!</v>
      </c>
      <c r="BA31" s="252" t="e">
        <f ca="1">_xll.DBRW($C$1,$B31,$C$3,BA$12,$C$2,$A31,BA$13,$C$4,C28)</f>
        <v>#VALUE!</v>
      </c>
      <c r="BB31" s="248" t="str">
        <f ca="1">_xll.DBRW($C$1,$B31,$C$3,BB$12,$C$2,$A31,BB$13,$C$4,C28)</f>
        <v>RECALC_1_1642_</v>
      </c>
      <c r="BC31" s="248" t="e">
        <f ca="1">_xll.DBRW($C$1,$B31,$C$3,BC$12,$C$2,$A31,BC$13,$C$4,C28)</f>
        <v>#VALUE!</v>
      </c>
      <c r="BD31" s="248" t="e">
        <f ca="1">_xll.DBRW($C$1,$B31,$C$3,BD$12,$C$2,$A31,BD$13,$C$4,C28)</f>
        <v>#VALUE!</v>
      </c>
      <c r="BE31" s="248" t="e">
        <f ca="1">_xll.DBRW($C$1,$B31,$C$3,BE$12,$C$2,$A31,BE$13,$C$4,C28)</f>
        <v>#VALUE!</v>
      </c>
      <c r="BF31" s="248" t="e">
        <f ca="1">_xll.DBRW($C$1,$B31,$C$3,BF$12,$C$2,$A31,BF$13,$C$4,C28)</f>
        <v>#VALUE!</v>
      </c>
      <c r="BG31" s="248" t="e">
        <f ca="1">_xll.DBRW($C$1,$B31,$C$3,BG$12,$C$2,$A31,BG$13,$C$4,C28)</f>
        <v>#VALUE!</v>
      </c>
      <c r="BH31" s="253" t="e">
        <f ca="1">_xll.DBRW($C$1,$B31,$C$3,BH$12,$C$2,$A31,BH$13,$C$4,C28)</f>
        <v>#VALUE!</v>
      </c>
      <c r="BI31" s="252" t="e">
        <f ca="1">_xll.DBRW($C$1,$B31,$C$3,BI$12,$C$2,$A31,BI$13,$C$4,C28)</f>
        <v>#VALUE!</v>
      </c>
      <c r="BJ31" s="248" t="str">
        <f ca="1">_xll.DBRW($C$1,$B31,$C$3,BJ$12,$C$2,$A31,BJ$13,$C$4,C28)</f>
        <v>RECALC_1_1947_</v>
      </c>
      <c r="BK31" s="248" t="e">
        <f ca="1">_xll.DBRW($C$1,$B31,$C$3,BK$12,$C$2,$A31,BK$13,$C$4,C28)</f>
        <v>#VALUE!</v>
      </c>
      <c r="BL31" s="248" t="e">
        <f ca="1">_xll.DBRW($C$1,$B31,$C$3,BL$12,$C$2,$A31,BL$13,$C$4,C28)</f>
        <v>#VALUE!</v>
      </c>
      <c r="BM31" s="248" t="e">
        <f ca="1">_xll.DBRW($C$1,$B31,$C$3,BM$12,$C$2,$A31,BM$13,$C$4,C28)</f>
        <v>#VALUE!</v>
      </c>
      <c r="BN31" s="248" t="e">
        <f ca="1">_xll.DBRW($C$1,$B31,$C$3,BN$12,$C$2,$A31,BN$13,$C$4,C28)</f>
        <v>#VALUE!</v>
      </c>
      <c r="BO31" s="248" t="e">
        <f ca="1">_xll.DBRW($C$1,$B31,$C$3,BO$12,$C$2,$A31,BO$13,$C$4,C28)</f>
        <v>#VALUE!</v>
      </c>
      <c r="BP31" s="253" t="e">
        <f ca="1">_xll.DBRW($C$1,$B31,$C$3,BP$12,$C$2,$A31,BP$13,$C$4,C28)</f>
        <v>#VALUE!</v>
      </c>
      <c r="BQ31" s="252" t="e">
        <f ca="1">_xll.DBRW($C$1,$B31,$C$3,BQ$12,$C$2,$A31,BQ$13,$C$4,$C$28)</f>
        <v>#VALUE!</v>
      </c>
      <c r="BR31" s="248" t="str">
        <f ca="1">_xll.DBRW($C$1,$B31,$C$3,BR$12,$C$2,$A31,BR$13,$C$4,$C$28)</f>
        <v>RECALC_1_2563_</v>
      </c>
      <c r="BS31" s="248" t="e">
        <f ca="1">_xll.DBRW($C$1,$B31,$C$3,BS$12,$C$2,$A31,BS$13,$C$4,$C$28)</f>
        <v>#VALUE!</v>
      </c>
      <c r="BT31" s="248" t="e">
        <f ca="1">_xll.DBRW($C$1,$B31,$C$3,BT$12,$C$2,$A31,BT$13,$C$4,$C$28)</f>
        <v>#VALUE!</v>
      </c>
      <c r="BU31" s="248" t="e">
        <f ca="1">_xll.DBRW($C$1,$B31,$C$3,BU$12,$C$2,$A31,BU$13,$C$4,$C$28)</f>
        <v>#VALUE!</v>
      </c>
      <c r="BV31" s="248" t="e">
        <f ca="1">_xll.DBRW($C$1,$B31,$C$3,BV$12,$C$2,$A31,BV$13,$C$4,$C$28)</f>
        <v>#VALUE!</v>
      </c>
      <c r="BW31" s="248" t="e">
        <f ca="1">_xll.DBRW($C$1,$B31,$C$3,BW$12,$C$2,$A31,BW$13,$C$4,$C$28)</f>
        <v>#VALUE!</v>
      </c>
      <c r="BX31" s="253" t="e">
        <f ca="1">_xll.DBRW($C$1,$B31,$C$3,BX$12,$C$2,$A31,BX$13,$C$4,$C$28)</f>
        <v>#VALUE!</v>
      </c>
      <c r="BY31" s="248"/>
      <c r="BZ31" s="248"/>
      <c r="CA31" s="248"/>
      <c r="CB31" s="248"/>
      <c r="CC31" s="248"/>
      <c r="CD31" s="248"/>
      <c r="CE31" s="248"/>
      <c r="CF31" s="248"/>
    </row>
    <row r="32" spans="1:109" ht="21.75" customHeight="1">
      <c r="A32" s="262" t="str">
        <f t="shared" si="21"/>
        <v>VTD_Corp_TopAdj_Not_allocated_Input4</v>
      </c>
      <c r="B32" s="263" t="str">
        <f t="shared" ca="1" si="21"/>
        <v>RECALC_0_1_</v>
      </c>
      <c r="C32" s="237" t="str">
        <f t="shared" si="21"/>
        <v>Sécurité générale invts financiers</v>
      </c>
      <c r="D32" s="252"/>
      <c r="E32" s="248"/>
      <c r="F32" s="248"/>
      <c r="G32" s="248"/>
      <c r="H32" s="248"/>
      <c r="I32" s="248"/>
      <c r="J32" s="248"/>
      <c r="K32" s="253"/>
      <c r="L32" s="252"/>
      <c r="M32" s="248"/>
      <c r="N32" s="248"/>
      <c r="O32" s="248"/>
      <c r="P32" s="248"/>
      <c r="Q32" s="248"/>
      <c r="R32" s="248"/>
      <c r="S32" s="253"/>
      <c r="T32" s="252"/>
      <c r="U32" s="248"/>
      <c r="V32" s="248"/>
      <c r="W32" s="248"/>
      <c r="X32" s="248"/>
      <c r="Y32" s="248"/>
      <c r="Z32" s="248"/>
      <c r="AA32" s="253"/>
      <c r="AB32" s="252"/>
      <c r="AC32" s="248"/>
      <c r="AD32" s="248"/>
      <c r="AE32" s="248"/>
      <c r="AF32" s="248"/>
      <c r="AG32" s="248"/>
      <c r="AH32" s="248"/>
      <c r="AI32" s="253"/>
      <c r="AJ32" s="248"/>
      <c r="AK32" s="252" t="e">
        <f ca="1">_xll.DBRW($C$1,$B32,$C$3,AK$12,$C$2,$A32,AK$13,$C$4,C28)</f>
        <v>#VALUE!</v>
      </c>
      <c r="AL32" s="248" t="str">
        <f ca="1">_xll.DBRW($C$1,$B32,$C$3,AL$12,$C$2,$A32,AL$13,$C$4,C28)</f>
        <v>RECALC_1_1218_</v>
      </c>
      <c r="AM32" s="248" t="e">
        <f ca="1">_xll.DBRW($C$1,$B32,$C$3,AM$12,$C$2,$A32,AM$13,$C$4,C28)</f>
        <v>#VALUE!</v>
      </c>
      <c r="AN32" s="248" t="e">
        <f ca="1">_xll.DBRW($C$1,$B32,$C$3,AN$12,$C$2,$A32,AN$13,$C$4,C28)</f>
        <v>#VALUE!</v>
      </c>
      <c r="AO32" s="248" t="e">
        <f ca="1">_xll.DBRW($C$1,$B32,$C$3,AO$12,$C$2,$A32,AO$13,$C$4,C28)</f>
        <v>#VALUE!</v>
      </c>
      <c r="AP32" s="248" t="e">
        <f ca="1">_xll.DBRW($C$1,$B32,$C$3,AP$12,$C$2,$A32,AP$13,$C$4,C28)</f>
        <v>#VALUE!</v>
      </c>
      <c r="AQ32" s="248" t="e">
        <f ca="1">_xll.DBRW($C$1,$B32,$C$3,AQ$12,$C$2,$A32,AQ$13,$C$4,C28)</f>
        <v>#VALUE!</v>
      </c>
      <c r="AR32" s="253" t="e">
        <f ca="1">_xll.DBRW($C$1,$B32,$C$3,AR$12,$C$2,$A32,AR$13,$C$4,C28)</f>
        <v>#VALUE!</v>
      </c>
      <c r="AS32" s="252" t="e">
        <f ca="1">_xll.DBRW($C$1,$B32,$C$3,AS$12,$C$2,$A32,AS$13,$C$4,C28)</f>
        <v>#VALUE!</v>
      </c>
      <c r="AT32" s="248" t="str">
        <f ca="1">_xll.DBRW($C$1,$B32,$C$3,AT$12,$C$2,$A32,AT$13,$C$4,C28)</f>
        <v>RECALC_1_1462_</v>
      </c>
      <c r="AU32" s="248" t="e">
        <f ca="1">_xll.DBRW($C$1,$B32,$C$3,AU$12,$C$2,$A32,AU$13,$C$4,C28)</f>
        <v>#VALUE!</v>
      </c>
      <c r="AV32" s="248" t="e">
        <f ca="1">_xll.DBRW($C$1,$B32,$C$3,AV$12,$C$2,$A32,AV$13,$C$4,C28)</f>
        <v>#VALUE!</v>
      </c>
      <c r="AW32" s="248" t="e">
        <f ca="1">_xll.DBRW($C$1,$B32,$C$3,AW$12,$C$2,$A32,AW$13,$C$4,C28)</f>
        <v>#VALUE!</v>
      </c>
      <c r="AX32" s="248" t="e">
        <f ca="1">_xll.DBRW($C$1,$B32,$C$3,AX$12,$C$2,$A32,AX$13,$C$4,C28)</f>
        <v>#VALUE!</v>
      </c>
      <c r="AY32" s="248" t="e">
        <f ca="1">_xll.DBRW($C$1,$B32,$C$3,AY$12,$C$2,$A32,AY$13,$C$4,C28)</f>
        <v>#VALUE!</v>
      </c>
      <c r="AZ32" s="253" t="e">
        <f ca="1">_xll.DBRW($C$1,$B32,$C$3,AZ$12,$C$2,$A32,AZ$13,$C$4,C28)</f>
        <v>#VALUE!</v>
      </c>
      <c r="BA32" s="252" t="e">
        <f ca="1">_xll.DBRW($C$1,$B32,$C$3,BA$12,$C$2,$A32,BA$13,$C$4,C28)</f>
        <v>#VALUE!</v>
      </c>
      <c r="BB32" s="248" t="str">
        <f ca="1">_xll.DBRW($C$1,$B32,$C$3,BB$12,$C$2,$A32,BB$13,$C$4,C28)</f>
        <v>RECALC_1_1640_</v>
      </c>
      <c r="BC32" s="248" t="e">
        <f ca="1">_xll.DBRW($C$1,$B32,$C$3,BC$12,$C$2,$A32,BC$13,$C$4,C28)</f>
        <v>#VALUE!</v>
      </c>
      <c r="BD32" s="248" t="e">
        <f ca="1">_xll.DBRW($C$1,$B32,$C$3,BD$12,$C$2,$A32,BD$13,$C$4,C28)</f>
        <v>#VALUE!</v>
      </c>
      <c r="BE32" s="248" t="e">
        <f ca="1">_xll.DBRW($C$1,$B32,$C$3,BE$12,$C$2,$A32,BE$13,$C$4,C28)</f>
        <v>#VALUE!</v>
      </c>
      <c r="BF32" s="248" t="e">
        <f ca="1">_xll.DBRW($C$1,$B32,$C$3,BF$12,$C$2,$A32,BF$13,$C$4,C28)</f>
        <v>#VALUE!</v>
      </c>
      <c r="BG32" s="248" t="e">
        <f ca="1">_xll.DBRW($C$1,$B32,$C$3,BG$12,$C$2,$A32,BG$13,$C$4,C28)</f>
        <v>#VALUE!</v>
      </c>
      <c r="BH32" s="253" t="e">
        <f ca="1">_xll.DBRW($C$1,$B32,$C$3,BH$12,$C$2,$A32,BH$13,$C$4,C28)</f>
        <v>#VALUE!</v>
      </c>
      <c r="BI32" s="252" t="e">
        <f ca="1">_xll.DBRW($C$1,$B32,$C$3,BI$12,$C$2,$A32,BI$13,$C$4,C28)</f>
        <v>#VALUE!</v>
      </c>
      <c r="BJ32" s="248" t="str">
        <f ca="1">_xll.DBRW($C$1,$B32,$C$3,BJ$12,$C$2,$A32,BJ$13,$C$4,C28)</f>
        <v>RECALC_1_1945_</v>
      </c>
      <c r="BK32" s="248" t="e">
        <f ca="1">_xll.DBRW($C$1,$B32,$C$3,BK$12,$C$2,$A32,BK$13,$C$4,C28)</f>
        <v>#VALUE!</v>
      </c>
      <c r="BL32" s="248" t="e">
        <f ca="1">_xll.DBRW($C$1,$B32,$C$3,BL$12,$C$2,$A32,BL$13,$C$4,C28)</f>
        <v>#VALUE!</v>
      </c>
      <c r="BM32" s="248" t="e">
        <f ca="1">_xll.DBRW($C$1,$B32,$C$3,BM$12,$C$2,$A32,BM$13,$C$4,C28)</f>
        <v>#VALUE!</v>
      </c>
      <c r="BN32" s="248" t="e">
        <f ca="1">_xll.DBRW($C$1,$B32,$C$3,BN$12,$C$2,$A32,BN$13,$C$4,C28)</f>
        <v>#VALUE!</v>
      </c>
      <c r="BO32" s="248" t="e">
        <f ca="1">_xll.DBRW($C$1,$B32,$C$3,BO$12,$C$2,$A32,BO$13,$C$4,C28)</f>
        <v>#VALUE!</v>
      </c>
      <c r="BP32" s="253" t="e">
        <f ca="1">_xll.DBRW($C$1,$B32,$C$3,BP$12,$C$2,$A32,BP$13,$C$4,C28)</f>
        <v>#VALUE!</v>
      </c>
      <c r="BQ32" s="252" t="e">
        <f ca="1">_xll.DBRW($C$1,$B32,$C$3,BQ$12,$C$2,$A32,BQ$13,$C$4,$C$28)</f>
        <v>#VALUE!</v>
      </c>
      <c r="BR32" s="248" t="str">
        <f ca="1">_xll.DBRW($C$1,$B32,$C$3,BR$12,$C$2,$A32,BR$13,$C$4,$C$28)</f>
        <v>RECALC_1_2561_</v>
      </c>
      <c r="BS32" s="248" t="e">
        <f ca="1">_xll.DBRW($C$1,$B32,$C$3,BS$12,$C$2,$A32,BS$13,$C$4,$C$28)</f>
        <v>#VALUE!</v>
      </c>
      <c r="BT32" s="248" t="e">
        <f ca="1">_xll.DBRW($C$1,$B32,$C$3,BT$12,$C$2,$A32,BT$13,$C$4,$C$28)</f>
        <v>#VALUE!</v>
      </c>
      <c r="BU32" s="248" t="e">
        <f ca="1">_xll.DBRW($C$1,$B32,$C$3,BU$12,$C$2,$A32,BU$13,$C$4,$C$28)</f>
        <v>#VALUE!</v>
      </c>
      <c r="BV32" s="248" t="e">
        <f ca="1">_xll.DBRW($C$1,$B32,$C$3,BV$12,$C$2,$A32,BV$13,$C$4,$C$28)</f>
        <v>#VALUE!</v>
      </c>
      <c r="BW32" s="248" t="e">
        <f ca="1">_xll.DBRW($C$1,$B32,$C$3,BW$12,$C$2,$A32,BW$13,$C$4,$C$28)</f>
        <v>#VALUE!</v>
      </c>
      <c r="BX32" s="253" t="e">
        <f ca="1">_xll.DBRW($C$1,$B32,$C$3,BX$12,$C$2,$A32,BX$13,$C$4,$C$28)</f>
        <v>#VALUE!</v>
      </c>
      <c r="BY32" s="248"/>
      <c r="BZ32" s="248"/>
      <c r="CA32" s="248"/>
      <c r="CB32" s="248"/>
      <c r="CC32" s="248"/>
      <c r="CD32" s="248"/>
      <c r="CE32" s="248"/>
      <c r="CF32" s="248"/>
    </row>
    <row r="33" spans="1:109" ht="21.75" customHeight="1">
      <c r="A33" s="262" t="str">
        <f t="shared" si="21"/>
        <v>VTD_Corp_TopAdj_Not_allocated_Input5</v>
      </c>
      <c r="B33" s="263" t="str">
        <f t="shared" si="21"/>
        <v>Holding</v>
      </c>
      <c r="C33" s="237" t="str">
        <f t="shared" si="21"/>
        <v>Sécurité energy</v>
      </c>
      <c r="D33" s="252"/>
      <c r="E33" s="248"/>
      <c r="F33" s="248"/>
      <c r="G33" s="248"/>
      <c r="H33" s="248"/>
      <c r="I33" s="248"/>
      <c r="J33" s="248"/>
      <c r="K33" s="253"/>
      <c r="L33" s="252"/>
      <c r="M33" s="248"/>
      <c r="N33" s="248"/>
      <c r="O33" s="248"/>
      <c r="P33" s="248"/>
      <c r="Q33" s="248"/>
      <c r="R33" s="248"/>
      <c r="S33" s="253"/>
      <c r="T33" s="252"/>
      <c r="U33" s="248"/>
      <c r="V33" s="248"/>
      <c r="W33" s="248"/>
      <c r="X33" s="248"/>
      <c r="Y33" s="248"/>
      <c r="Z33" s="248"/>
      <c r="AA33" s="253"/>
      <c r="AB33" s="252"/>
      <c r="AC33" s="248"/>
      <c r="AD33" s="248"/>
      <c r="AE33" s="248"/>
      <c r="AF33" s="248"/>
      <c r="AG33" s="248"/>
      <c r="AH33" s="248"/>
      <c r="AI33" s="253"/>
      <c r="AJ33" s="248"/>
      <c r="AK33" s="252" t="e">
        <f ca="1">_xll.DBRW($C$1,$B33,$C$3,AK$12,$C$2,$A33,AK$13,$C$4,C28)</f>
        <v>#VALUE!</v>
      </c>
      <c r="AL33" s="248" t="str">
        <f ca="1">_xll.DBRW($C$1,$B33,$C$3,AL$12,$C$2,$A33,AL$13,$C$4,C28)</f>
        <v>RECALC_1_1181_</v>
      </c>
      <c r="AM33" s="248" t="e">
        <f ca="1">_xll.DBRW($C$1,$B33,$C$3,AM$12,$C$2,$A33,AM$13,$C$4,C28)</f>
        <v>#VALUE!</v>
      </c>
      <c r="AN33" s="248" t="e">
        <f ca="1">_xll.DBRW($C$1,$B33,$C$3,AN$12,$C$2,$A33,AN$13,$C$4,C28)</f>
        <v>#VALUE!</v>
      </c>
      <c r="AO33" s="248" t="e">
        <f ca="1">_xll.DBRW($C$1,$B33,$C$3,AO$12,$C$2,$A33,AO$13,$C$4,C28)</f>
        <v>#VALUE!</v>
      </c>
      <c r="AP33" s="248" t="e">
        <f ca="1">_xll.DBRW($C$1,$B33,$C$3,AP$12,$C$2,$A33,AP$13,$C$4,C28)</f>
        <v>#VALUE!</v>
      </c>
      <c r="AQ33" s="248" t="e">
        <f ca="1">_xll.DBRW($C$1,$B33,$C$3,AQ$12,$C$2,$A33,AQ$13,$C$4,C28)</f>
        <v>#VALUE!</v>
      </c>
      <c r="AR33" s="253" t="e">
        <f ca="1">_xll.DBRW($C$1,$B33,$C$3,AR$12,$C$2,$A33,AR$13,$C$4,C28)</f>
        <v>#VALUE!</v>
      </c>
      <c r="AS33" s="252" t="e">
        <f ca="1">_xll.DBRW($C$1,$B33,$C$3,AS$12,$C$2,$A33,AS$13,$C$4,C28)</f>
        <v>#VALUE!</v>
      </c>
      <c r="AT33" s="248" t="str">
        <f ca="1">_xll.DBRW($C$1,$B33,$C$3,AT$12,$C$2,$A33,AT$13,$C$4,C28)</f>
        <v>RECALC_1_1437_</v>
      </c>
      <c r="AU33" s="248" t="e">
        <f ca="1">_xll.DBRW($C$1,$B33,$C$3,AU$12,$C$2,$A33,AU$13,$C$4,C28)</f>
        <v>#VALUE!</v>
      </c>
      <c r="AV33" s="248" t="e">
        <f ca="1">_xll.DBRW($C$1,$B33,$C$3,AV$12,$C$2,$A33,AV$13,$C$4,C28)</f>
        <v>#VALUE!</v>
      </c>
      <c r="AW33" s="248" t="e">
        <f ca="1">_xll.DBRW($C$1,$B33,$C$3,AW$12,$C$2,$A33,AW$13,$C$4,C28)</f>
        <v>#VALUE!</v>
      </c>
      <c r="AX33" s="248" t="e">
        <f ca="1">_xll.DBRW($C$1,$B33,$C$3,AX$12,$C$2,$A33,AX$13,$C$4,C28)</f>
        <v>#VALUE!</v>
      </c>
      <c r="AY33" s="248" t="e">
        <f ca="1">_xll.DBRW($C$1,$B33,$C$3,AY$12,$C$2,$A33,AY$13,$C$4,C28)</f>
        <v>#VALUE!</v>
      </c>
      <c r="AZ33" s="253" t="e">
        <f ca="1">_xll.DBRW($C$1,$B33,$C$3,AZ$12,$C$2,$A33,AZ$13,$C$4,C28)</f>
        <v>#VALUE!</v>
      </c>
      <c r="BA33" s="252" t="e">
        <f ca="1">_xll.DBRW($C$1,$B33,$C$3,BA$12,$C$2,$A33,BA$13,$C$4,C28)</f>
        <v>#VALUE!</v>
      </c>
      <c r="BB33" s="248" t="str">
        <f ca="1">_xll.DBRW($C$1,$B33,$C$3,BB$12,$C$2,$A33,BB$13,$C$4,C28)</f>
        <v>RECALC_1_1603_</v>
      </c>
      <c r="BC33" s="248" t="e">
        <f ca="1">_xll.DBRW($C$1,$B33,$C$3,BC$12,$C$2,$A33,BC$13,$C$4,C28)</f>
        <v>#VALUE!</v>
      </c>
      <c r="BD33" s="248" t="e">
        <f ca="1">_xll.DBRW($C$1,$B33,$C$3,BD$12,$C$2,$A33,BD$13,$C$4,C28)</f>
        <v>#VALUE!</v>
      </c>
      <c r="BE33" s="248" t="e">
        <f ca="1">_xll.DBRW($C$1,$B33,$C$3,BE$12,$C$2,$A33,BE$13,$C$4,C28)</f>
        <v>#VALUE!</v>
      </c>
      <c r="BF33" s="248" t="e">
        <f ca="1">_xll.DBRW($C$1,$B33,$C$3,BF$12,$C$2,$A33,BF$13,$C$4,C28)</f>
        <v>#VALUE!</v>
      </c>
      <c r="BG33" s="248" t="e">
        <f ca="1">_xll.DBRW($C$1,$B33,$C$3,BG$12,$C$2,$A33,BG$13,$C$4,C28)</f>
        <v>#VALUE!</v>
      </c>
      <c r="BH33" s="253" t="e">
        <f ca="1">_xll.DBRW($C$1,$B33,$C$3,BH$12,$C$2,$A33,BH$13,$C$4,C28)</f>
        <v>#VALUE!</v>
      </c>
      <c r="BI33" s="252" t="e">
        <f ca="1">_xll.DBRW($C$1,$B33,$C$3,BI$12,$C$2,$A33,BI$13,$C$4,C28)</f>
        <v>#VALUE!</v>
      </c>
      <c r="BJ33" s="248" t="str">
        <f ca="1">_xll.DBRW($C$1,$B33,$C$3,BJ$12,$C$2,$A33,BJ$13,$C$4,C28)</f>
        <v>RECALC_1_1908_</v>
      </c>
      <c r="BK33" s="248" t="e">
        <f ca="1">_xll.DBRW($C$1,$B33,$C$3,BK$12,$C$2,$A33,BK$13,$C$4,C28)</f>
        <v>#VALUE!</v>
      </c>
      <c r="BL33" s="248" t="e">
        <f ca="1">_xll.DBRW($C$1,$B33,$C$3,BL$12,$C$2,$A33,BL$13,$C$4,C28)</f>
        <v>#VALUE!</v>
      </c>
      <c r="BM33" s="248" t="e">
        <f ca="1">_xll.DBRW($C$1,$B33,$C$3,BM$12,$C$2,$A33,BM$13,$C$4,C28)</f>
        <v>#VALUE!</v>
      </c>
      <c r="BN33" s="248" t="e">
        <f ca="1">_xll.DBRW($C$1,$B33,$C$3,BN$12,$C$2,$A33,BN$13,$C$4,C28)</f>
        <v>#VALUE!</v>
      </c>
      <c r="BO33" s="248" t="e">
        <f ca="1">_xll.DBRW($C$1,$B33,$C$3,BO$12,$C$2,$A33,BO$13,$C$4,C28)</f>
        <v>#VALUE!</v>
      </c>
      <c r="BP33" s="253" t="e">
        <f ca="1">_xll.DBRW($C$1,$B33,$C$3,BP$12,$C$2,$A33,BP$13,$C$4,C28)</f>
        <v>#VALUE!</v>
      </c>
      <c r="BQ33" s="252" t="e">
        <f ca="1">_xll.DBRW($C$1,$B33,$C$3,BQ$12,$C$2,$A33,BQ$13,$C$4,$C$28)</f>
        <v>#VALUE!</v>
      </c>
      <c r="BR33" s="248" t="str">
        <f ca="1">_xll.DBRW($C$1,$B33,$C$3,BR$12,$C$2,$A33,BR$13,$C$4,$C$28)</f>
        <v>RECALC_1_2513_</v>
      </c>
      <c r="BS33" s="248" t="e">
        <f ca="1">_xll.DBRW($C$1,$B33,$C$3,BS$12,$C$2,$A33,BS$13,$C$4,$C$28)</f>
        <v>#VALUE!</v>
      </c>
      <c r="BT33" s="248" t="e">
        <f ca="1">_xll.DBRW($C$1,$B33,$C$3,BT$12,$C$2,$A33,BT$13,$C$4,$C$28)</f>
        <v>#VALUE!</v>
      </c>
      <c r="BU33" s="248" t="e">
        <f ca="1">_xll.DBRW($C$1,$B33,$C$3,BU$12,$C$2,$A33,BU$13,$C$4,$C$28)</f>
        <v>#VALUE!</v>
      </c>
      <c r="BV33" s="248" t="e">
        <f ca="1">_xll.DBRW($C$1,$B33,$C$3,BV$12,$C$2,$A33,BV$13,$C$4,$C$28)</f>
        <v>#VALUE!</v>
      </c>
      <c r="BW33" s="248" t="e">
        <f ca="1">_xll.DBRW($C$1,$B33,$C$3,BW$12,$C$2,$A33,BW$13,$C$4,$C$28)</f>
        <v>#VALUE!</v>
      </c>
      <c r="BX33" s="253" t="e">
        <f ca="1">_xll.DBRW($C$1,$B33,$C$3,BX$12,$C$2,$A33,BX$13,$C$4,$C$28)</f>
        <v>#VALUE!</v>
      </c>
      <c r="BY33" s="248"/>
      <c r="BZ33" s="248"/>
      <c r="CA33" s="248"/>
      <c r="CB33" s="248"/>
      <c r="CC33" s="248"/>
      <c r="CD33" s="248"/>
      <c r="CE33" s="248"/>
      <c r="CF33" s="248"/>
    </row>
    <row r="34" spans="1:109" ht="21.75" customHeight="1">
      <c r="A34" s="262" t="str">
        <f t="shared" si="21"/>
        <v>VTD_Corp_TopAdj_Not_allocated_Input6</v>
      </c>
      <c r="B34" s="263" t="str">
        <f ca="1">_xll.SUBNM("tango_core_model:Activity","","SU_input","English")</f>
        <v>RECALC_0_24_</v>
      </c>
      <c r="C34" s="237" t="str">
        <f t="shared" si="21"/>
        <v>Ajustement coût du financement</v>
      </c>
      <c r="D34" s="252"/>
      <c r="E34" s="248"/>
      <c r="F34" s="248"/>
      <c r="G34" s="248"/>
      <c r="H34" s="248"/>
      <c r="I34" s="248"/>
      <c r="J34" s="248"/>
      <c r="K34" s="253"/>
      <c r="L34" s="252"/>
      <c r="M34" s="248"/>
      <c r="N34" s="248"/>
      <c r="O34" s="248"/>
      <c r="P34" s="248"/>
      <c r="Q34" s="248"/>
      <c r="R34" s="248"/>
      <c r="S34" s="253"/>
      <c r="T34" s="252"/>
      <c r="U34" s="248"/>
      <c r="V34" s="248"/>
      <c r="W34" s="248"/>
      <c r="X34" s="248"/>
      <c r="Y34" s="248"/>
      <c r="Z34" s="248"/>
      <c r="AA34" s="253"/>
      <c r="AB34" s="252"/>
      <c r="AC34" s="248"/>
      <c r="AD34" s="248"/>
      <c r="AE34" s="248"/>
      <c r="AF34" s="248"/>
      <c r="AG34" s="248"/>
      <c r="AH34" s="248"/>
      <c r="AI34" s="253"/>
      <c r="AJ34" s="248"/>
      <c r="AK34" s="252" t="e">
        <f ca="1">_xll.DBRW($C$1,$B34,$C$3,AK$12,$C$2,$A34,AK$13,$C$4,C28)</f>
        <v>#VALUE!</v>
      </c>
      <c r="AL34" s="248" t="str">
        <f ca="1">_xll.DBRW($C$1,$B34,$C$3,AL$12,$C$2,$A34,AL$13,$C$4,C28)</f>
        <v>RECALC_1_1182_</v>
      </c>
      <c r="AM34" s="248" t="e">
        <f ca="1">_xll.DBRW($C$1,$B34,$C$3,AM$12,$C$2,$A34,AM$13,$C$4,C28)</f>
        <v>#VALUE!</v>
      </c>
      <c r="AN34" s="248" t="e">
        <f ca="1">_xll.DBRW($C$1,$B34,$C$3,AN$12,$C$2,$A34,AN$13,$C$4,C28)</f>
        <v>#VALUE!</v>
      </c>
      <c r="AO34" s="248" t="e">
        <f ca="1">_xll.DBRW($C$1,$B34,$C$3,AO$12,$C$2,$A34,AO$13,$C$4,C28)</f>
        <v>#VALUE!</v>
      </c>
      <c r="AP34" s="248" t="e">
        <f ca="1">_xll.DBRW($C$1,$B34,$C$3,AP$12,$C$2,$A34,AP$13,$C$4,C28)</f>
        <v>#VALUE!</v>
      </c>
      <c r="AQ34" s="248" t="e">
        <f ca="1">_xll.DBRW($C$1,$B34,$C$3,AQ$12,$C$2,$A34,AQ$13,$C$4,C28)</f>
        <v>#VALUE!</v>
      </c>
      <c r="AR34" s="253" t="e">
        <f ca="1">_xll.DBRW($C$1,$B34,$C$3,AR$12,$C$2,$A34,AR$13,$C$4,C28)</f>
        <v>#VALUE!</v>
      </c>
      <c r="AS34" s="252" t="e">
        <f ca="1">_xll.DBRW($C$1,$B34,$C$3,AS$12,$C$2,$A34,AS$13,$C$4,C28)</f>
        <v>#VALUE!</v>
      </c>
      <c r="AT34" s="248" t="str">
        <f ca="1">_xll.DBRW($C$1,$B34,$C$3,AT$12,$C$2,$A34,AT$13,$C$4,C28)</f>
        <v>RECALC_1_1438_</v>
      </c>
      <c r="AU34" s="248" t="e">
        <f ca="1">_xll.DBRW($C$1,$B34,$C$3,AU$12,$C$2,$A34,AU$13,$C$4,C28)</f>
        <v>#VALUE!</v>
      </c>
      <c r="AV34" s="248" t="e">
        <f ca="1">_xll.DBRW($C$1,$B34,$C$3,AV$12,$C$2,$A34,AV$13,$C$4,C28)</f>
        <v>#VALUE!</v>
      </c>
      <c r="AW34" s="248" t="e">
        <f ca="1">_xll.DBRW($C$1,$B34,$C$3,AW$12,$C$2,$A34,AW$13,$C$4,C28)</f>
        <v>#VALUE!</v>
      </c>
      <c r="AX34" s="248" t="e">
        <f ca="1">_xll.DBRW($C$1,$B34,$C$3,AX$12,$C$2,$A34,AX$13,$C$4,C28)</f>
        <v>#VALUE!</v>
      </c>
      <c r="AY34" s="248" t="e">
        <f ca="1">_xll.DBRW($C$1,$B34,$C$3,AY$12,$C$2,$A34,AY$13,$C$4,C28)</f>
        <v>#VALUE!</v>
      </c>
      <c r="AZ34" s="253" t="e">
        <f ca="1">_xll.DBRW($C$1,$B34,$C$3,AZ$12,$C$2,$A34,AZ$13,$C$4,C28)</f>
        <v>#VALUE!</v>
      </c>
      <c r="BA34" s="252" t="e">
        <f ca="1">_xll.DBRW($C$1,$B34,$C$3,BA$12,$C$2,$A34,BA$13,$C$4,C28)</f>
        <v>#VALUE!</v>
      </c>
      <c r="BB34" s="248" t="str">
        <f ca="1">_xll.DBRW($C$1,$B34,$C$3,BB$12,$C$2,$A34,BB$13,$C$4,C28)</f>
        <v>RECALC_1_1604_</v>
      </c>
      <c r="BC34" s="248" t="e">
        <f ca="1">_xll.DBRW($C$1,$B34,$C$3,BC$12,$C$2,$A34,BC$13,$C$4,C28)</f>
        <v>#VALUE!</v>
      </c>
      <c r="BD34" s="248" t="e">
        <f ca="1">_xll.DBRW($C$1,$B34,$C$3,BD$12,$C$2,$A34,BD$13,$C$4,C28)</f>
        <v>#VALUE!</v>
      </c>
      <c r="BE34" s="248" t="e">
        <f ca="1">_xll.DBRW($C$1,$B34,$C$3,BE$12,$C$2,$A34,BE$13,$C$4,C28)</f>
        <v>#VALUE!</v>
      </c>
      <c r="BF34" s="248" t="e">
        <f ca="1">_xll.DBRW($C$1,$B34,$C$3,BF$12,$C$2,$A34,BF$13,$C$4,C28)</f>
        <v>#VALUE!</v>
      </c>
      <c r="BG34" s="248" t="e">
        <f ca="1">_xll.DBRW($C$1,$B34,$C$3,BG$12,$C$2,$A34,BG$13,$C$4,C28)</f>
        <v>#VALUE!</v>
      </c>
      <c r="BH34" s="253" t="e">
        <f ca="1">_xll.DBRW($C$1,$B34,$C$3,BH$12,$C$2,$A34,BH$13,$C$4,C28)</f>
        <v>#VALUE!</v>
      </c>
      <c r="BI34" s="252" t="e">
        <f ca="1">_xll.DBRW($C$1,$B34,$C$3,BI$12,$C$2,$A34,BI$13,$C$4,C28)</f>
        <v>#VALUE!</v>
      </c>
      <c r="BJ34" s="248" t="str">
        <f ca="1">_xll.DBRW($C$1,$B34,$C$3,BJ$12,$C$2,$A34,BJ$13,$C$4,C28)</f>
        <v>RECALC_1_1909_</v>
      </c>
      <c r="BK34" s="248" t="e">
        <f ca="1">_xll.DBRW($C$1,$B34,$C$3,BK$12,$C$2,$A34,BK$13,$C$4,C28)</f>
        <v>#VALUE!</v>
      </c>
      <c r="BL34" s="248" t="e">
        <f ca="1">_xll.DBRW($C$1,$B34,$C$3,BL$12,$C$2,$A34,BL$13,$C$4,C28)</f>
        <v>#VALUE!</v>
      </c>
      <c r="BM34" s="248" t="e">
        <f ca="1">_xll.DBRW($C$1,$B34,$C$3,BM$12,$C$2,$A34,BM$13,$C$4,C28)</f>
        <v>#VALUE!</v>
      </c>
      <c r="BN34" s="248" t="e">
        <f ca="1">_xll.DBRW($C$1,$B34,$C$3,BN$12,$C$2,$A34,BN$13,$C$4,C28)</f>
        <v>#VALUE!</v>
      </c>
      <c r="BO34" s="248" t="e">
        <f ca="1">_xll.DBRW($C$1,$B34,$C$3,BO$12,$C$2,$A34,BO$13,$C$4,C28)</f>
        <v>#VALUE!</v>
      </c>
      <c r="BP34" s="253" t="e">
        <f ca="1">_xll.DBRW($C$1,$B34,$C$3,BP$12,$C$2,$A34,BP$13,$C$4,C28)</f>
        <v>#VALUE!</v>
      </c>
      <c r="BQ34" s="252" t="e">
        <f ca="1">_xll.DBRW($C$1,$B34,$C$3,BQ$12,$C$2,$A34,BQ$13,$C$4,$C$28)</f>
        <v>#VALUE!</v>
      </c>
      <c r="BR34" s="248" t="str">
        <f ca="1">_xll.DBRW($C$1,$B34,$C$3,BR$12,$C$2,$A34,BR$13,$C$4,$C$28)</f>
        <v>RECALC_1_2512_</v>
      </c>
      <c r="BS34" s="248" t="e">
        <f ca="1">_xll.DBRW($C$1,$B34,$C$3,BS$12,$C$2,$A34,BS$13,$C$4,$C$28)</f>
        <v>#VALUE!</v>
      </c>
      <c r="BT34" s="248" t="e">
        <f ca="1">_xll.DBRW($C$1,$B34,$C$3,BT$12,$C$2,$A34,BT$13,$C$4,$C$28)</f>
        <v>#VALUE!</v>
      </c>
      <c r="BU34" s="248" t="e">
        <f ca="1">_xll.DBRW($C$1,$B34,$C$3,BU$12,$C$2,$A34,BU$13,$C$4,$C$28)</f>
        <v>#VALUE!</v>
      </c>
      <c r="BV34" s="248" t="e">
        <f ca="1">_xll.DBRW($C$1,$B34,$C$3,BV$12,$C$2,$A34,BV$13,$C$4,$C$28)</f>
        <v>#VALUE!</v>
      </c>
      <c r="BW34" s="248" t="e">
        <f ca="1">_xll.DBRW($C$1,$B34,$C$3,BW$12,$C$2,$A34,BW$13,$C$4,$C$28)</f>
        <v>#VALUE!</v>
      </c>
      <c r="BX34" s="253" t="e">
        <f ca="1">_xll.DBRW($C$1,$B34,$C$3,BX$12,$C$2,$A34,BX$13,$C$4,$C$28)</f>
        <v>#VALUE!</v>
      </c>
      <c r="BY34" s="248"/>
      <c r="BZ34" s="248"/>
      <c r="CA34" s="248"/>
      <c r="CB34" s="248"/>
      <c r="CC34" s="248"/>
      <c r="CD34" s="248"/>
      <c r="CE34" s="248"/>
      <c r="CF34" s="248"/>
    </row>
    <row r="35" spans="1:109" ht="21.75" customHeight="1">
      <c r="A35" s="262" t="str">
        <f t="shared" si="21"/>
        <v>VTD_Corp_TopAdj_Not_allocated_Input7</v>
      </c>
      <c r="B35" s="263" t="str">
        <f t="shared" ca="1" si="21"/>
        <v>RECALC_0_1_</v>
      </c>
      <c r="C35" s="237" t="str">
        <f t="shared" si="21"/>
        <v>Innovation</v>
      </c>
      <c r="D35" s="252"/>
      <c r="E35" s="248"/>
      <c r="F35" s="248"/>
      <c r="G35" s="248"/>
      <c r="H35" s="248"/>
      <c r="I35" s="248"/>
      <c r="J35" s="248"/>
      <c r="K35" s="253"/>
      <c r="L35" s="252"/>
      <c r="M35" s="248"/>
      <c r="N35" s="248"/>
      <c r="O35" s="248"/>
      <c r="P35" s="248"/>
      <c r="Q35" s="248"/>
      <c r="R35" s="248"/>
      <c r="S35" s="253"/>
      <c r="T35" s="252"/>
      <c r="U35" s="248"/>
      <c r="V35" s="248"/>
      <c r="W35" s="248"/>
      <c r="X35" s="248"/>
      <c r="Y35" s="248"/>
      <c r="Z35" s="248"/>
      <c r="AA35" s="253"/>
      <c r="AB35" s="252"/>
      <c r="AC35" s="248"/>
      <c r="AD35" s="248"/>
      <c r="AE35" s="248"/>
      <c r="AF35" s="248"/>
      <c r="AG35" s="248"/>
      <c r="AH35" s="248"/>
      <c r="AI35" s="253"/>
      <c r="AJ35" s="248"/>
      <c r="AK35" s="252" t="e">
        <f ca="1">_xll.DBRW($C$1,$B35,$C$3,AK$12,$C$2,$A35,AK$13,$C$4,C28)</f>
        <v>#VALUE!</v>
      </c>
      <c r="AL35" s="248" t="str">
        <f ca="1">_xll.DBRW($C$1,$B35,$C$3,AL$12,$C$2,$A35,AL$13,$C$4,C28)</f>
        <v>RECALC_1_1213_</v>
      </c>
      <c r="AM35" s="248" t="e">
        <f ca="1">_xll.DBRW($C$1,$B35,$C$3,AM$12,$C$2,$A35,AM$13,$C$4,C28)</f>
        <v>#VALUE!</v>
      </c>
      <c r="AN35" s="248" t="e">
        <f ca="1">_xll.DBRW($C$1,$B35,$C$3,AN$12,$C$2,$A35,AN$13,$C$4,C28)</f>
        <v>#VALUE!</v>
      </c>
      <c r="AO35" s="248" t="e">
        <f ca="1">_xll.DBRW($C$1,$B35,$C$3,AO$12,$C$2,$A35,AO$13,$C$4,C28)</f>
        <v>#VALUE!</v>
      </c>
      <c r="AP35" s="248" t="e">
        <f ca="1">_xll.DBRW($C$1,$B35,$C$3,AP$12,$C$2,$A35,AP$13,$C$4,C28)</f>
        <v>#VALUE!</v>
      </c>
      <c r="AQ35" s="248" t="e">
        <f ca="1">_xll.DBRW($C$1,$B35,$C$3,AQ$12,$C$2,$A35,AQ$13,$C$4,C28)</f>
        <v>#VALUE!</v>
      </c>
      <c r="AR35" s="253" t="e">
        <f ca="1">_xll.DBRW($C$1,$B35,$C$3,AR$12,$C$2,$A35,AR$13,$C$4,C28)</f>
        <v>#VALUE!</v>
      </c>
      <c r="AS35" s="252" t="e">
        <f ca="1">_xll.DBRW($C$1,$B35,$C$3,AS$12,$C$2,$A35,AS$13,$C$4,C28)</f>
        <v>#VALUE!</v>
      </c>
      <c r="AT35" s="248" t="str">
        <f ca="1">_xll.DBRW($C$1,$B35,$C$3,AT$12,$C$2,$A35,AT$13,$C$4,C28)</f>
        <v>RECALC_1_1457_</v>
      </c>
      <c r="AU35" s="248" t="e">
        <f ca="1">_xll.DBRW($C$1,$B35,$C$3,AU$12,$C$2,$A35,AU$13,$C$4,C28)</f>
        <v>#VALUE!</v>
      </c>
      <c r="AV35" s="248" t="e">
        <f ca="1">_xll.DBRW($C$1,$B35,$C$3,AV$12,$C$2,$A35,AV$13,$C$4,C28)</f>
        <v>#VALUE!</v>
      </c>
      <c r="AW35" s="248" t="e">
        <f ca="1">_xll.DBRW($C$1,$B35,$C$3,AW$12,$C$2,$A35,AW$13,$C$4,C28)</f>
        <v>#VALUE!</v>
      </c>
      <c r="AX35" s="248" t="e">
        <f ca="1">_xll.DBRW($C$1,$B35,$C$3,AX$12,$C$2,$A35,AX$13,$C$4,C28)</f>
        <v>#VALUE!</v>
      </c>
      <c r="AY35" s="248" t="e">
        <f ca="1">_xll.DBRW($C$1,$B35,$C$3,AY$12,$C$2,$A35,AY$13,$C$4,C28)</f>
        <v>#VALUE!</v>
      </c>
      <c r="AZ35" s="253" t="e">
        <f ca="1">_xll.DBRW($C$1,$B35,$C$3,AZ$12,$C$2,$A35,AZ$13,$C$4,C28)</f>
        <v>#VALUE!</v>
      </c>
      <c r="BA35" s="252" t="e">
        <f ca="1">_xll.DBRW($C$1,$B35,$C$3,BA$12,$C$2,$A35,BA$13,$C$4,C28)</f>
        <v>#VALUE!</v>
      </c>
      <c r="BB35" s="248" t="str">
        <f ca="1">_xll.DBRW($C$1,$B35,$C$3,BB$12,$C$2,$A35,BB$13,$C$4,C28)</f>
        <v>RECALC_1_1635_</v>
      </c>
      <c r="BC35" s="248" t="e">
        <f ca="1">_xll.DBRW($C$1,$B35,$C$3,BC$12,$C$2,$A35,BC$13,$C$4,C28)</f>
        <v>#VALUE!</v>
      </c>
      <c r="BD35" s="248" t="e">
        <f ca="1">_xll.DBRW($C$1,$B35,$C$3,BD$12,$C$2,$A35,BD$13,$C$4,C28)</f>
        <v>#VALUE!</v>
      </c>
      <c r="BE35" s="248" t="e">
        <f ca="1">_xll.DBRW($C$1,$B35,$C$3,BE$12,$C$2,$A35,BE$13,$C$4,C28)</f>
        <v>#VALUE!</v>
      </c>
      <c r="BF35" s="248" t="e">
        <f ca="1">_xll.DBRW($C$1,$B35,$C$3,BF$12,$C$2,$A35,BF$13,$C$4,C28)</f>
        <v>#VALUE!</v>
      </c>
      <c r="BG35" s="248" t="e">
        <f ca="1">_xll.DBRW($C$1,$B35,$C$3,BG$12,$C$2,$A35,BG$13,$C$4,C28)</f>
        <v>#VALUE!</v>
      </c>
      <c r="BH35" s="253" t="e">
        <f ca="1">_xll.DBRW($C$1,$B35,$C$3,BH$12,$C$2,$A35,BH$13,$C$4,C28)</f>
        <v>#VALUE!</v>
      </c>
      <c r="BI35" s="252" t="e">
        <f ca="1">_xll.DBRW($C$1,$B35,$C$3,BI$12,$C$2,$A35,BI$13,$C$4,C28)</f>
        <v>#VALUE!</v>
      </c>
      <c r="BJ35" s="248" t="str">
        <f ca="1">_xll.DBRW($C$1,$B35,$C$3,BJ$12,$C$2,$A35,BJ$13,$C$4,C28)</f>
        <v>RECALC_1_1940_</v>
      </c>
      <c r="BK35" s="248" t="e">
        <f ca="1">_xll.DBRW($C$1,$B35,$C$3,BK$12,$C$2,$A35,BK$13,$C$4,C28)</f>
        <v>#VALUE!</v>
      </c>
      <c r="BL35" s="248" t="e">
        <f ca="1">_xll.DBRW($C$1,$B35,$C$3,BL$12,$C$2,$A35,BL$13,$C$4,C28)</f>
        <v>#VALUE!</v>
      </c>
      <c r="BM35" s="248" t="e">
        <f ca="1">_xll.DBRW($C$1,$B35,$C$3,BM$12,$C$2,$A35,BM$13,$C$4,C28)</f>
        <v>#VALUE!</v>
      </c>
      <c r="BN35" s="248" t="e">
        <f ca="1">_xll.DBRW($C$1,$B35,$C$3,BN$12,$C$2,$A35,BN$13,$C$4,C28)</f>
        <v>#VALUE!</v>
      </c>
      <c r="BO35" s="248" t="e">
        <f ca="1">_xll.DBRW($C$1,$B35,$C$3,BO$12,$C$2,$A35,BO$13,$C$4,C28)</f>
        <v>#VALUE!</v>
      </c>
      <c r="BP35" s="253" t="e">
        <f ca="1">_xll.DBRW($C$1,$B35,$C$3,BP$12,$C$2,$A35,BP$13,$C$4,C28)</f>
        <v>#VALUE!</v>
      </c>
      <c r="BQ35" s="252" t="e">
        <f ca="1">_xll.DBRW($C$1,$B35,$C$3,BQ$12,$C$2,$A35,BQ$13,$C$4,$C$28)</f>
        <v>#VALUE!</v>
      </c>
      <c r="BR35" s="248" t="str">
        <f ca="1">_xll.DBRW($C$1,$B35,$C$3,BR$12,$C$2,$A35,BR$13,$C$4,$C$28)</f>
        <v>RECALC_1_2556_</v>
      </c>
      <c r="BS35" s="248" t="e">
        <f ca="1">_xll.DBRW($C$1,$B35,$C$3,BS$12,$C$2,$A35,BS$13,$C$4,$C$28)</f>
        <v>#VALUE!</v>
      </c>
      <c r="BT35" s="248" t="e">
        <f ca="1">_xll.DBRW($C$1,$B35,$C$3,BT$12,$C$2,$A35,BT$13,$C$4,$C$28)</f>
        <v>#VALUE!</v>
      </c>
      <c r="BU35" s="248" t="e">
        <f ca="1">_xll.DBRW($C$1,$B35,$C$3,BU$12,$C$2,$A35,BU$13,$C$4,$C$28)</f>
        <v>#VALUE!</v>
      </c>
      <c r="BV35" s="248" t="e">
        <f ca="1">_xll.DBRW($C$1,$B35,$C$3,BV$12,$C$2,$A35,BV$13,$C$4,$C$28)</f>
        <v>#VALUE!</v>
      </c>
      <c r="BW35" s="248" t="e">
        <f ca="1">_xll.DBRW($C$1,$B35,$C$3,BW$12,$C$2,$A35,BW$13,$C$4,$C$28)</f>
        <v>#VALUE!</v>
      </c>
      <c r="BX35" s="253" t="e">
        <f ca="1">_xll.DBRW($C$1,$B35,$C$3,BX$12,$C$2,$A35,BX$13,$C$4,$C$28)</f>
        <v>#VALUE!</v>
      </c>
      <c r="BY35" s="248"/>
      <c r="BZ35" s="248"/>
      <c r="CA35" s="248"/>
      <c r="CB35" s="248"/>
      <c r="CC35" s="248"/>
      <c r="CD35" s="248"/>
      <c r="CE35" s="248"/>
      <c r="CF35" s="248"/>
    </row>
    <row r="36" spans="1:109" ht="21.75" customHeight="1">
      <c r="A36" s="262" t="str">
        <f t="shared" si="21"/>
        <v>VTD_Corp_TopAdj_Not_allocated_Input8</v>
      </c>
      <c r="B36" s="263" t="str">
        <f t="shared" ca="1" si="21"/>
        <v>RECALC_0_1_</v>
      </c>
      <c r="C36" s="237" t="str">
        <f t="shared" si="21"/>
        <v>A recycler</v>
      </c>
      <c r="D36" s="252"/>
      <c r="E36" s="248"/>
      <c r="F36" s="248"/>
      <c r="G36" s="248"/>
      <c r="H36" s="248"/>
      <c r="I36" s="248"/>
      <c r="J36" s="248"/>
      <c r="K36" s="253"/>
      <c r="L36" s="252"/>
      <c r="M36" s="248"/>
      <c r="N36" s="248"/>
      <c r="O36" s="248"/>
      <c r="P36" s="248"/>
      <c r="Q36" s="248"/>
      <c r="R36" s="248"/>
      <c r="S36" s="253"/>
      <c r="T36" s="252"/>
      <c r="U36" s="248"/>
      <c r="V36" s="248"/>
      <c r="W36" s="248"/>
      <c r="X36" s="248"/>
      <c r="Y36" s="248"/>
      <c r="Z36" s="248"/>
      <c r="AA36" s="253"/>
      <c r="AB36" s="252"/>
      <c r="AC36" s="248"/>
      <c r="AD36" s="248"/>
      <c r="AE36" s="248"/>
      <c r="AF36" s="248"/>
      <c r="AG36" s="248"/>
      <c r="AH36" s="248"/>
      <c r="AI36" s="253"/>
      <c r="AJ36" s="248"/>
      <c r="AK36" s="252" t="e">
        <f ca="1">_xll.DBRW($C$1,$B36,$C$3,AK$12,$C$2,$A36,AK$13,$C$4,C28)</f>
        <v>#VALUE!</v>
      </c>
      <c r="AL36" s="248" t="str">
        <f ca="1">_xll.DBRW($C$1,$B36,$C$3,AL$12,$C$2,$A36,AL$13,$C$4,C28)</f>
        <v>RECALC_1_1217_</v>
      </c>
      <c r="AM36" s="248" t="e">
        <f ca="1">_xll.DBRW($C$1,$B36,$C$3,AM$12,$C$2,$A36,AM$13,$C$4,C28)</f>
        <v>#VALUE!</v>
      </c>
      <c r="AN36" s="248" t="e">
        <f ca="1">_xll.DBRW($C$1,$B36,$C$3,AN$12,$C$2,$A36,AN$13,$C$4,C28)</f>
        <v>#VALUE!</v>
      </c>
      <c r="AO36" s="248" t="e">
        <f ca="1">_xll.DBRW($C$1,$B36,$C$3,AO$12,$C$2,$A36,AO$13,$C$4,C28)</f>
        <v>#VALUE!</v>
      </c>
      <c r="AP36" s="248" t="e">
        <f ca="1">_xll.DBRW($C$1,$B36,$C$3,AP$12,$C$2,$A36,AP$13,$C$4,C28)</f>
        <v>#VALUE!</v>
      </c>
      <c r="AQ36" s="248" t="e">
        <f ca="1">_xll.DBRW($C$1,$B36,$C$3,AQ$12,$C$2,$A36,AQ$13,$C$4,C28)</f>
        <v>#VALUE!</v>
      </c>
      <c r="AR36" s="253" t="e">
        <f ca="1">_xll.DBRW($C$1,$B36,$C$3,AR$12,$C$2,$A36,AR$13,$C$4,C28)</f>
        <v>#VALUE!</v>
      </c>
      <c r="AS36" s="252" t="e">
        <f ca="1">_xll.DBRW($C$1,$B36,$C$3,AS$12,$C$2,$A36,AS$13,$C$4,C28)</f>
        <v>#VALUE!</v>
      </c>
      <c r="AT36" s="248" t="str">
        <f ca="1">_xll.DBRW($C$1,$B36,$C$3,AT$12,$C$2,$A36,AT$13,$C$4,C28)</f>
        <v>RECALC_1_1461_</v>
      </c>
      <c r="AU36" s="248" t="e">
        <f ca="1">_xll.DBRW($C$1,$B36,$C$3,AU$12,$C$2,$A36,AU$13,$C$4,C28)</f>
        <v>#VALUE!</v>
      </c>
      <c r="AV36" s="248" t="e">
        <f ca="1">_xll.DBRW($C$1,$B36,$C$3,AV$12,$C$2,$A36,AV$13,$C$4,C28)</f>
        <v>#VALUE!</v>
      </c>
      <c r="AW36" s="248" t="e">
        <f ca="1">_xll.DBRW($C$1,$B36,$C$3,AW$12,$C$2,$A36,AW$13,$C$4,C28)</f>
        <v>#VALUE!</v>
      </c>
      <c r="AX36" s="248" t="e">
        <f ca="1">_xll.DBRW($C$1,$B36,$C$3,AX$12,$C$2,$A36,AX$13,$C$4,C28)</f>
        <v>#VALUE!</v>
      </c>
      <c r="AY36" s="248" t="e">
        <f ca="1">_xll.DBRW($C$1,$B36,$C$3,AY$12,$C$2,$A36,AY$13,$C$4,C28)</f>
        <v>#VALUE!</v>
      </c>
      <c r="AZ36" s="253" t="e">
        <f ca="1">_xll.DBRW($C$1,$B36,$C$3,AZ$12,$C$2,$A36,AZ$13,$C$4,C28)</f>
        <v>#VALUE!</v>
      </c>
      <c r="BA36" s="252" t="e">
        <f ca="1">_xll.DBRW($C$1,$B36,$C$3,BA$12,$C$2,$A36,BA$13,$C$4,C28)</f>
        <v>#VALUE!</v>
      </c>
      <c r="BB36" s="248" t="str">
        <f ca="1">_xll.DBRW($C$1,$B36,$C$3,BB$12,$C$2,$A36,BB$13,$C$4,C28)</f>
        <v>RECALC_1_1639_</v>
      </c>
      <c r="BC36" s="248" t="e">
        <f ca="1">_xll.DBRW($C$1,$B36,$C$3,BC$12,$C$2,$A36,BC$13,$C$4,C28)</f>
        <v>#VALUE!</v>
      </c>
      <c r="BD36" s="248" t="e">
        <f ca="1">_xll.DBRW($C$1,$B36,$C$3,BD$12,$C$2,$A36,BD$13,$C$4,C28)</f>
        <v>#VALUE!</v>
      </c>
      <c r="BE36" s="248" t="e">
        <f ca="1">_xll.DBRW($C$1,$B36,$C$3,BE$12,$C$2,$A36,BE$13,$C$4,C28)</f>
        <v>#VALUE!</v>
      </c>
      <c r="BF36" s="248" t="e">
        <f ca="1">_xll.DBRW($C$1,$B36,$C$3,BF$12,$C$2,$A36,BF$13,$C$4,C28)</f>
        <v>#VALUE!</v>
      </c>
      <c r="BG36" s="248" t="e">
        <f ca="1">_xll.DBRW($C$1,$B36,$C$3,BG$12,$C$2,$A36,BG$13,$C$4,C28)</f>
        <v>#VALUE!</v>
      </c>
      <c r="BH36" s="253" t="e">
        <f ca="1">_xll.DBRW($C$1,$B36,$C$3,BH$12,$C$2,$A36,BH$13,$C$4,C28)</f>
        <v>#VALUE!</v>
      </c>
      <c r="BI36" s="252" t="e">
        <f ca="1">_xll.DBRW($C$1,$B36,$C$3,BI$12,$C$2,$A36,BI$13,$C$4,C28)</f>
        <v>#VALUE!</v>
      </c>
      <c r="BJ36" s="248" t="str">
        <f ca="1">_xll.DBRW($C$1,$B36,$C$3,BJ$12,$C$2,$A36,BJ$13,$C$4,C28)</f>
        <v>RECALC_1_1944_</v>
      </c>
      <c r="BK36" s="248" t="e">
        <f ca="1">_xll.DBRW($C$1,$B36,$C$3,BK$12,$C$2,$A36,BK$13,$C$4,C28)</f>
        <v>#VALUE!</v>
      </c>
      <c r="BL36" s="248" t="e">
        <f ca="1">_xll.DBRW($C$1,$B36,$C$3,BL$12,$C$2,$A36,BL$13,$C$4,C28)</f>
        <v>#VALUE!</v>
      </c>
      <c r="BM36" s="248" t="e">
        <f ca="1">_xll.DBRW($C$1,$B36,$C$3,BM$12,$C$2,$A36,BM$13,$C$4,C28)</f>
        <v>#VALUE!</v>
      </c>
      <c r="BN36" s="248" t="e">
        <f ca="1">_xll.DBRW($C$1,$B36,$C$3,BN$12,$C$2,$A36,BN$13,$C$4,C28)</f>
        <v>#VALUE!</v>
      </c>
      <c r="BO36" s="248" t="e">
        <f ca="1">_xll.DBRW($C$1,$B36,$C$3,BO$12,$C$2,$A36,BO$13,$C$4,C28)</f>
        <v>#VALUE!</v>
      </c>
      <c r="BP36" s="253" t="e">
        <f ca="1">_xll.DBRW($C$1,$B36,$C$3,BP$12,$C$2,$A36,BP$13,$C$4,C28)</f>
        <v>#VALUE!</v>
      </c>
      <c r="BQ36" s="252" t="e">
        <f ca="1">_xll.DBRW($C$1,$B36,$C$3,BQ$12,$C$2,$A36,BQ$13,$C$4,$C$28)</f>
        <v>#VALUE!</v>
      </c>
      <c r="BR36" s="248" t="str">
        <f ca="1">_xll.DBRW($C$1,$B36,$C$3,BR$12,$C$2,$A36,BR$13,$C$4,$C$28)</f>
        <v>RECALC_1_2560_</v>
      </c>
      <c r="BS36" s="248" t="e">
        <f ca="1">_xll.DBRW($C$1,$B36,$C$3,BS$12,$C$2,$A36,BS$13,$C$4,$C$28)</f>
        <v>#VALUE!</v>
      </c>
      <c r="BT36" s="248" t="e">
        <f ca="1">_xll.DBRW($C$1,$B36,$C$3,BT$12,$C$2,$A36,BT$13,$C$4,$C$28)</f>
        <v>#VALUE!</v>
      </c>
      <c r="BU36" s="248" t="e">
        <f ca="1">_xll.DBRW($C$1,$B36,$C$3,BU$12,$C$2,$A36,BU$13,$C$4,$C$28)</f>
        <v>#VALUE!</v>
      </c>
      <c r="BV36" s="248" t="e">
        <f ca="1">_xll.DBRW($C$1,$B36,$C$3,BV$12,$C$2,$A36,BV$13,$C$4,$C$28)</f>
        <v>#VALUE!</v>
      </c>
      <c r="BW36" s="248" t="e">
        <f ca="1">_xll.DBRW($C$1,$B36,$C$3,BW$12,$C$2,$A36,BW$13,$C$4,$C$28)</f>
        <v>#VALUE!</v>
      </c>
      <c r="BX36" s="253" t="e">
        <f ca="1">_xll.DBRW($C$1,$B36,$C$3,BX$12,$C$2,$A36,BX$13,$C$4,$C$28)</f>
        <v>#VALUE!</v>
      </c>
      <c r="BY36" s="248"/>
      <c r="BZ36" s="248"/>
      <c r="CA36" s="248"/>
      <c r="CB36" s="248"/>
      <c r="CC36" s="248"/>
      <c r="CD36" s="248"/>
      <c r="CE36" s="248"/>
      <c r="CF36" s="248"/>
    </row>
    <row r="37" spans="1:109" ht="21.75" customHeight="1">
      <c r="A37" s="262" t="str">
        <f t="shared" si="21"/>
        <v>VTD_Corp_TopAdj_Not_allocated_Input9</v>
      </c>
      <c r="B37" s="263" t="str">
        <f t="shared" ca="1" si="21"/>
        <v>RECALC_0_1_</v>
      </c>
      <c r="C37" s="237" t="str">
        <f t="shared" si="21"/>
        <v>Ajustement 9 - disponible</v>
      </c>
      <c r="D37" s="252"/>
      <c r="E37" s="248"/>
      <c r="F37" s="248"/>
      <c r="G37" s="248"/>
      <c r="H37" s="248"/>
      <c r="I37" s="248"/>
      <c r="J37" s="248"/>
      <c r="K37" s="253"/>
      <c r="L37" s="252"/>
      <c r="M37" s="248"/>
      <c r="N37" s="248"/>
      <c r="O37" s="248"/>
      <c r="P37" s="248"/>
      <c r="Q37" s="248"/>
      <c r="R37" s="248"/>
      <c r="S37" s="253"/>
      <c r="T37" s="252"/>
      <c r="U37" s="248"/>
      <c r="V37" s="248"/>
      <c r="W37" s="248"/>
      <c r="X37" s="248"/>
      <c r="Y37" s="248"/>
      <c r="Z37" s="248"/>
      <c r="AA37" s="253"/>
      <c r="AB37" s="252"/>
      <c r="AC37" s="248"/>
      <c r="AD37" s="248"/>
      <c r="AE37" s="248"/>
      <c r="AF37" s="248"/>
      <c r="AG37" s="248"/>
      <c r="AH37" s="248"/>
      <c r="AI37" s="253"/>
      <c r="AJ37" s="248"/>
      <c r="AK37" s="252" t="e">
        <f ca="1">_xll.DBRW($C$1,$B37,$C$3,AK$12,$C$2,$A37,AK$13,$C$4,C28)</f>
        <v>#VALUE!</v>
      </c>
      <c r="AL37" s="248" t="str">
        <f ca="1">_xll.DBRW($C$1,$B37,$C$3,AL$12,$C$2,$A37,AL$13,$C$4,C28)</f>
        <v>RECALC_1_1216_</v>
      </c>
      <c r="AM37" s="248" t="e">
        <f ca="1">_xll.DBRW($C$1,$B37,$C$3,AM$12,$C$2,$A37,AM$13,$C$4,C28)</f>
        <v>#VALUE!</v>
      </c>
      <c r="AN37" s="248" t="e">
        <f ca="1">_xll.DBRW($C$1,$B37,$C$3,AN$12,$C$2,$A37,AN$13,$C$4,C28)</f>
        <v>#VALUE!</v>
      </c>
      <c r="AO37" s="248" t="e">
        <f ca="1">_xll.DBRW($C$1,$B37,$C$3,AO$12,$C$2,$A37,AO$13,$C$4,C28)</f>
        <v>#VALUE!</v>
      </c>
      <c r="AP37" s="248" t="e">
        <f ca="1">_xll.DBRW($C$1,$B37,$C$3,AP$12,$C$2,$A37,AP$13,$C$4,C28)</f>
        <v>#VALUE!</v>
      </c>
      <c r="AQ37" s="248" t="e">
        <f ca="1">_xll.DBRW($C$1,$B37,$C$3,AQ$12,$C$2,$A37,AQ$13,$C$4,C28)</f>
        <v>#VALUE!</v>
      </c>
      <c r="AR37" s="253" t="e">
        <f ca="1">_xll.DBRW($C$1,$B37,$C$3,AR$12,$C$2,$A37,AR$13,$C$4,C28)</f>
        <v>#VALUE!</v>
      </c>
      <c r="AS37" s="252" t="e">
        <f ca="1">_xll.DBRW($C$1,$B37,$C$3,AS$12,$C$2,$A37,AS$13,$C$4,C28)</f>
        <v>#VALUE!</v>
      </c>
      <c r="AT37" s="248" t="str">
        <f ca="1">_xll.DBRW($C$1,$B37,$C$3,AT$12,$C$2,$A37,AT$13,$C$4,C28)</f>
        <v>RECALC_1_1460_</v>
      </c>
      <c r="AU37" s="248" t="e">
        <f ca="1">_xll.DBRW($C$1,$B37,$C$3,AU$12,$C$2,$A37,AU$13,$C$4,C28)</f>
        <v>#VALUE!</v>
      </c>
      <c r="AV37" s="248" t="e">
        <f ca="1">_xll.DBRW($C$1,$B37,$C$3,AV$12,$C$2,$A37,AV$13,$C$4,C28)</f>
        <v>#VALUE!</v>
      </c>
      <c r="AW37" s="248" t="e">
        <f ca="1">_xll.DBRW($C$1,$B37,$C$3,AW$12,$C$2,$A37,AW$13,$C$4,C28)</f>
        <v>#VALUE!</v>
      </c>
      <c r="AX37" s="248" t="e">
        <f ca="1">_xll.DBRW($C$1,$B37,$C$3,AX$12,$C$2,$A37,AX$13,$C$4,C28)</f>
        <v>#VALUE!</v>
      </c>
      <c r="AY37" s="248" t="e">
        <f ca="1">_xll.DBRW($C$1,$B37,$C$3,AY$12,$C$2,$A37,AY$13,$C$4,C28)</f>
        <v>#VALUE!</v>
      </c>
      <c r="AZ37" s="253" t="e">
        <f ca="1">_xll.DBRW($C$1,$B37,$C$3,AZ$12,$C$2,$A37,AZ$13,$C$4,C28)</f>
        <v>#VALUE!</v>
      </c>
      <c r="BA37" s="252" t="e">
        <f ca="1">_xll.DBRW($C$1,$B37,$C$3,BA$12,$C$2,$A37,BA$13,$C$4,C28)</f>
        <v>#VALUE!</v>
      </c>
      <c r="BB37" s="248" t="str">
        <f ca="1">_xll.DBRW($C$1,$B37,$C$3,BB$12,$C$2,$A37,BB$13,$C$4,C28)</f>
        <v>RECALC_1_1638_</v>
      </c>
      <c r="BC37" s="248" t="e">
        <f ca="1">_xll.DBRW($C$1,$B37,$C$3,BC$12,$C$2,$A37,BC$13,$C$4,C28)</f>
        <v>#VALUE!</v>
      </c>
      <c r="BD37" s="248" t="e">
        <f ca="1">_xll.DBRW($C$1,$B37,$C$3,BD$12,$C$2,$A37,BD$13,$C$4,C28)</f>
        <v>#VALUE!</v>
      </c>
      <c r="BE37" s="248" t="e">
        <f ca="1">_xll.DBRW($C$1,$B37,$C$3,BE$12,$C$2,$A37,BE$13,$C$4,C28)</f>
        <v>#VALUE!</v>
      </c>
      <c r="BF37" s="248" t="e">
        <f ca="1">_xll.DBRW($C$1,$B37,$C$3,BF$12,$C$2,$A37,BF$13,$C$4,C28)</f>
        <v>#VALUE!</v>
      </c>
      <c r="BG37" s="248" t="e">
        <f ca="1">_xll.DBRW($C$1,$B37,$C$3,BG$12,$C$2,$A37,BG$13,$C$4,C28)</f>
        <v>#VALUE!</v>
      </c>
      <c r="BH37" s="253" t="e">
        <f ca="1">_xll.DBRW($C$1,$B37,$C$3,BH$12,$C$2,$A37,BH$13,$C$4,C28)</f>
        <v>#VALUE!</v>
      </c>
      <c r="BI37" s="252" t="e">
        <f ca="1">_xll.DBRW($C$1,$B37,$C$3,BI$12,$C$2,$A37,BI$13,$C$4,C28)</f>
        <v>#VALUE!</v>
      </c>
      <c r="BJ37" s="248" t="str">
        <f ca="1">_xll.DBRW($C$1,$B37,$C$3,BJ$12,$C$2,$A37,BJ$13,$C$4,C28)</f>
        <v>RECALC_1_1943_</v>
      </c>
      <c r="BK37" s="248" t="e">
        <f ca="1">_xll.DBRW($C$1,$B37,$C$3,BK$12,$C$2,$A37,BK$13,$C$4,C28)</f>
        <v>#VALUE!</v>
      </c>
      <c r="BL37" s="248" t="e">
        <f ca="1">_xll.DBRW($C$1,$B37,$C$3,BL$12,$C$2,$A37,BL$13,$C$4,C28)</f>
        <v>#VALUE!</v>
      </c>
      <c r="BM37" s="248" t="e">
        <f ca="1">_xll.DBRW($C$1,$B37,$C$3,BM$12,$C$2,$A37,BM$13,$C$4,C28)</f>
        <v>#VALUE!</v>
      </c>
      <c r="BN37" s="248" t="e">
        <f ca="1">_xll.DBRW($C$1,$B37,$C$3,BN$12,$C$2,$A37,BN$13,$C$4,C28)</f>
        <v>#VALUE!</v>
      </c>
      <c r="BO37" s="248" t="e">
        <f ca="1">_xll.DBRW($C$1,$B37,$C$3,BO$12,$C$2,$A37,BO$13,$C$4,C28)</f>
        <v>#VALUE!</v>
      </c>
      <c r="BP37" s="253" t="e">
        <f ca="1">_xll.DBRW($C$1,$B37,$C$3,BP$12,$C$2,$A37,BP$13,$C$4,C28)</f>
        <v>#VALUE!</v>
      </c>
      <c r="BQ37" s="252" t="e">
        <f ca="1">_xll.DBRW($C$1,$B37,$C$3,BQ$12,$C$2,$A37,BQ$13,$C$4,$C$28)</f>
        <v>#VALUE!</v>
      </c>
      <c r="BR37" s="248" t="str">
        <f ca="1">_xll.DBRW($C$1,$B37,$C$3,BR$12,$C$2,$A37,BR$13,$C$4,$C$28)</f>
        <v>RECALC_1_2559_</v>
      </c>
      <c r="BS37" s="248" t="e">
        <f ca="1">_xll.DBRW($C$1,$B37,$C$3,BS$12,$C$2,$A37,BS$13,$C$4,$C$28)</f>
        <v>#VALUE!</v>
      </c>
      <c r="BT37" s="248" t="e">
        <f ca="1">_xll.DBRW($C$1,$B37,$C$3,BT$12,$C$2,$A37,BT$13,$C$4,$C$28)</f>
        <v>#VALUE!</v>
      </c>
      <c r="BU37" s="248" t="e">
        <f ca="1">_xll.DBRW($C$1,$B37,$C$3,BU$12,$C$2,$A37,BU$13,$C$4,$C$28)</f>
        <v>#VALUE!</v>
      </c>
      <c r="BV37" s="248" t="e">
        <f ca="1">_xll.DBRW($C$1,$B37,$C$3,BV$12,$C$2,$A37,BV$13,$C$4,$C$28)</f>
        <v>#VALUE!</v>
      </c>
      <c r="BW37" s="248" t="e">
        <f ca="1">_xll.DBRW($C$1,$B37,$C$3,BW$12,$C$2,$A37,BW$13,$C$4,$C$28)</f>
        <v>#VALUE!</v>
      </c>
      <c r="BX37" s="253" t="e">
        <f ca="1">_xll.DBRW($C$1,$B37,$C$3,BX$12,$C$2,$A37,BX$13,$C$4,$C$28)</f>
        <v>#VALUE!</v>
      </c>
      <c r="BY37" s="248"/>
      <c r="BZ37" s="248"/>
      <c r="CA37" s="248"/>
      <c r="CB37" s="248"/>
      <c r="CC37" s="248"/>
      <c r="CD37" s="248"/>
      <c r="CE37" s="248"/>
      <c r="CF37" s="248"/>
    </row>
    <row r="38" spans="1:109" ht="21.75" customHeight="1">
      <c r="A38" s="262" t="str">
        <f t="shared" si="21"/>
        <v>VTD_Corp_TopAdj_Not_allocated_Input10</v>
      </c>
      <c r="B38" s="263" t="str">
        <f t="shared" ca="1" si="21"/>
        <v>RECALC_0_1_</v>
      </c>
      <c r="C38" s="237" t="str">
        <f t="shared" si="21"/>
        <v>Ajustement 10 - disponible</v>
      </c>
      <c r="D38" s="252"/>
      <c r="E38" s="248"/>
      <c r="F38" s="248"/>
      <c r="G38" s="248"/>
      <c r="H38" s="248"/>
      <c r="I38" s="248"/>
      <c r="J38" s="248"/>
      <c r="K38" s="253"/>
      <c r="L38" s="252"/>
      <c r="M38" s="248"/>
      <c r="N38" s="248"/>
      <c r="O38" s="248"/>
      <c r="P38" s="248"/>
      <c r="Q38" s="248"/>
      <c r="R38" s="248"/>
      <c r="S38" s="253"/>
      <c r="T38" s="252"/>
      <c r="U38" s="248"/>
      <c r="V38" s="248"/>
      <c r="W38" s="248"/>
      <c r="X38" s="248"/>
      <c r="Y38" s="248"/>
      <c r="Z38" s="248"/>
      <c r="AA38" s="253"/>
      <c r="AB38" s="252"/>
      <c r="AC38" s="248"/>
      <c r="AD38" s="248"/>
      <c r="AE38" s="248"/>
      <c r="AF38" s="248"/>
      <c r="AG38" s="248"/>
      <c r="AH38" s="248"/>
      <c r="AI38" s="253"/>
      <c r="AJ38" s="248"/>
      <c r="AK38" s="252" t="e">
        <f ca="1">_xll.DBRW($C$1,$B38,$C$3,AK$12,$C$2,$A38,AK$13,$C$4,C28)</f>
        <v>#VALUE!</v>
      </c>
      <c r="AL38" s="248" t="str">
        <f ca="1">_xll.DBRW($C$1,$B38,$C$3,AL$12,$C$2,$A38,AL$13,$C$4,C28)</f>
        <v>RECALC_1_1214_</v>
      </c>
      <c r="AM38" s="248" t="e">
        <f ca="1">_xll.DBRW($C$1,$B38,$C$3,AM$12,$C$2,$A38,AM$13,$C$4,C28)</f>
        <v>#VALUE!</v>
      </c>
      <c r="AN38" s="248" t="e">
        <f ca="1">_xll.DBRW($C$1,$B38,$C$3,AN$12,$C$2,$A38,AN$13,$C$4,C28)</f>
        <v>#VALUE!</v>
      </c>
      <c r="AO38" s="248" t="e">
        <f ca="1">_xll.DBRW($C$1,$B38,$C$3,AO$12,$C$2,$A38,AO$13,$C$4,C28)</f>
        <v>#VALUE!</v>
      </c>
      <c r="AP38" s="248" t="e">
        <f ca="1">_xll.DBRW($C$1,$B38,$C$3,AP$12,$C$2,$A38,AP$13,$C$4,C28)</f>
        <v>#VALUE!</v>
      </c>
      <c r="AQ38" s="248" t="e">
        <f ca="1">_xll.DBRW($C$1,$B38,$C$3,AQ$12,$C$2,$A38,AQ$13,$C$4,C28)</f>
        <v>#VALUE!</v>
      </c>
      <c r="AR38" s="253" t="e">
        <f ca="1">_xll.DBRW($C$1,$B38,$C$3,AR$12,$C$2,$A38,AR$13,$C$4,C28)</f>
        <v>#VALUE!</v>
      </c>
      <c r="AS38" s="252" t="e">
        <f ca="1">_xll.DBRW($C$1,$B38,$C$3,AS$12,$C$2,$A38,AS$13,$C$4,C28)</f>
        <v>#VALUE!</v>
      </c>
      <c r="AT38" s="248" t="str">
        <f ca="1">_xll.DBRW($C$1,$B38,$C$3,AT$12,$C$2,$A38,AT$13,$C$4,C28)</f>
        <v>RECALC_1_1458_</v>
      </c>
      <c r="AU38" s="248" t="e">
        <f ca="1">_xll.DBRW($C$1,$B38,$C$3,AU$12,$C$2,$A38,AU$13,$C$4,C28)</f>
        <v>#VALUE!</v>
      </c>
      <c r="AV38" s="248" t="e">
        <f ca="1">_xll.DBRW($C$1,$B38,$C$3,AV$12,$C$2,$A38,AV$13,$C$4,C28)</f>
        <v>#VALUE!</v>
      </c>
      <c r="AW38" s="248" t="e">
        <f ca="1">_xll.DBRW($C$1,$B38,$C$3,AW$12,$C$2,$A38,AW$13,$C$4,C28)</f>
        <v>#VALUE!</v>
      </c>
      <c r="AX38" s="248" t="e">
        <f ca="1">_xll.DBRW($C$1,$B38,$C$3,AX$12,$C$2,$A38,AX$13,$C$4,C28)</f>
        <v>#VALUE!</v>
      </c>
      <c r="AY38" s="248" t="e">
        <f ca="1">_xll.DBRW($C$1,$B38,$C$3,AY$12,$C$2,$A38,AY$13,$C$4,C28)</f>
        <v>#VALUE!</v>
      </c>
      <c r="AZ38" s="253" t="e">
        <f ca="1">_xll.DBRW($C$1,$B38,$C$3,AZ$12,$C$2,$A38,AZ$13,$C$4,C28)</f>
        <v>#VALUE!</v>
      </c>
      <c r="BA38" s="252" t="e">
        <f ca="1">_xll.DBRW($C$1,$B38,$C$3,BA$12,$C$2,$A38,BA$13,$C$4,C28)</f>
        <v>#VALUE!</v>
      </c>
      <c r="BB38" s="248" t="str">
        <f ca="1">_xll.DBRW($C$1,$B38,$C$3,BB$12,$C$2,$A38,BB$13,$C$4,C28)</f>
        <v>RECALC_1_1636_</v>
      </c>
      <c r="BC38" s="248" t="e">
        <f ca="1">_xll.DBRW($C$1,$B38,$C$3,BC$12,$C$2,$A38,BC$13,$C$4,C28)</f>
        <v>#VALUE!</v>
      </c>
      <c r="BD38" s="248" t="e">
        <f ca="1">_xll.DBRW($C$1,$B38,$C$3,BD$12,$C$2,$A38,BD$13,$C$4,C28)</f>
        <v>#VALUE!</v>
      </c>
      <c r="BE38" s="248" t="e">
        <f ca="1">_xll.DBRW($C$1,$B38,$C$3,BE$12,$C$2,$A38,BE$13,$C$4,C28)</f>
        <v>#VALUE!</v>
      </c>
      <c r="BF38" s="248" t="e">
        <f ca="1">_xll.DBRW($C$1,$B38,$C$3,BF$12,$C$2,$A38,BF$13,$C$4,C28)</f>
        <v>#VALUE!</v>
      </c>
      <c r="BG38" s="248" t="e">
        <f ca="1">_xll.DBRW($C$1,$B38,$C$3,BG$12,$C$2,$A38,BG$13,$C$4,C28)</f>
        <v>#VALUE!</v>
      </c>
      <c r="BH38" s="253" t="e">
        <f ca="1">_xll.DBRW($C$1,$B38,$C$3,BH$12,$C$2,$A38,BH$13,$C$4,C28)</f>
        <v>#VALUE!</v>
      </c>
      <c r="BI38" s="252" t="e">
        <f ca="1">_xll.DBRW($C$1,$B38,$C$3,BI$12,$C$2,$A38,BI$13,$C$4,C28)</f>
        <v>#VALUE!</v>
      </c>
      <c r="BJ38" s="248" t="str">
        <f ca="1">_xll.DBRW($C$1,$B38,$C$3,BJ$12,$C$2,$A38,BJ$13,$C$4,C28)</f>
        <v>RECALC_1_1941_</v>
      </c>
      <c r="BK38" s="248" t="e">
        <f ca="1">_xll.DBRW($C$1,$B38,$C$3,BK$12,$C$2,$A38,BK$13,$C$4,C28)</f>
        <v>#VALUE!</v>
      </c>
      <c r="BL38" s="248" t="e">
        <f ca="1">_xll.DBRW($C$1,$B38,$C$3,BL$12,$C$2,$A38,BL$13,$C$4,C28)</f>
        <v>#VALUE!</v>
      </c>
      <c r="BM38" s="248" t="e">
        <f ca="1">_xll.DBRW($C$1,$B38,$C$3,BM$12,$C$2,$A38,BM$13,$C$4,C28)</f>
        <v>#VALUE!</v>
      </c>
      <c r="BN38" s="248" t="e">
        <f ca="1">_xll.DBRW($C$1,$B38,$C$3,BN$12,$C$2,$A38,BN$13,$C$4,C28)</f>
        <v>#VALUE!</v>
      </c>
      <c r="BO38" s="248" t="e">
        <f ca="1">_xll.DBRW($C$1,$B38,$C$3,BO$12,$C$2,$A38,BO$13,$C$4,C28)</f>
        <v>#VALUE!</v>
      </c>
      <c r="BP38" s="253" t="e">
        <f ca="1">_xll.DBRW($C$1,$B38,$C$3,BP$12,$C$2,$A38,BP$13,$C$4,C28)</f>
        <v>#VALUE!</v>
      </c>
      <c r="BQ38" s="252" t="e">
        <f ca="1">_xll.DBRW($C$1,$B38,$C$3,BQ$12,$C$2,$A38,BQ$13,$C$4,$C$28)</f>
        <v>#VALUE!</v>
      </c>
      <c r="BR38" s="248" t="str">
        <f ca="1">_xll.DBRW($C$1,$B38,$C$3,BR$12,$C$2,$A38,BR$13,$C$4,$C$28)</f>
        <v>RECALC_1_2557_</v>
      </c>
      <c r="BS38" s="248" t="e">
        <f ca="1">_xll.DBRW($C$1,$B38,$C$3,BS$12,$C$2,$A38,BS$13,$C$4,$C$28)</f>
        <v>#VALUE!</v>
      </c>
      <c r="BT38" s="248" t="e">
        <f ca="1">_xll.DBRW($C$1,$B38,$C$3,BT$12,$C$2,$A38,BT$13,$C$4,$C$28)</f>
        <v>#VALUE!</v>
      </c>
      <c r="BU38" s="248" t="e">
        <f ca="1">_xll.DBRW($C$1,$B38,$C$3,BU$12,$C$2,$A38,BU$13,$C$4,$C$28)</f>
        <v>#VALUE!</v>
      </c>
      <c r="BV38" s="248" t="e">
        <f ca="1">_xll.DBRW($C$1,$B38,$C$3,BV$12,$C$2,$A38,BV$13,$C$4,$C$28)</f>
        <v>#VALUE!</v>
      </c>
      <c r="BW38" s="248" t="e">
        <f ca="1">_xll.DBRW($C$1,$B38,$C$3,BW$12,$C$2,$A38,BW$13,$C$4,$C$28)</f>
        <v>#VALUE!</v>
      </c>
      <c r="BX38" s="253" t="e">
        <f ca="1">_xll.DBRW($C$1,$B38,$C$3,BX$12,$C$2,$A38,BX$13,$C$4,$C$28)</f>
        <v>#VALUE!</v>
      </c>
      <c r="BY38" s="248"/>
      <c r="BZ38" s="248"/>
      <c r="CA38" s="248"/>
      <c r="CB38" s="248"/>
      <c r="CC38" s="248"/>
      <c r="CD38" s="248"/>
      <c r="CE38" s="248"/>
      <c r="CF38" s="248"/>
    </row>
    <row r="39" spans="1:109" s="261" customFormat="1" ht="21.75" customHeight="1">
      <c r="A39" s="254" t="str">
        <f>A26</f>
        <v>VTD_Corp_TopAdj_Not_allocated_Input</v>
      </c>
      <c r="B39" s="254" t="str">
        <f ca="1">_xll.SUBNM("tango_core_model:Activity","","Tot_act","English")</f>
        <v>RECALC_0_21_</v>
      </c>
      <c r="C39" s="254" t="str">
        <f>"Contrôle "&amp;C28</f>
        <v>Contrôle RESULTAT OPERATIONNEL</v>
      </c>
      <c r="D39" s="255" t="e">
        <f ca="1">_xll.DBRW($C$1,$B$26,$C$3,D$12,$C$2,$A39,D$13,$C$4,$C28)-D28</f>
        <v>#VALUE!</v>
      </c>
      <c r="E39" s="256" t="e">
        <f ca="1">_xll.DBRW($C$1,$B$26,$C$3,E$12,$C$2,$A39,E$13,$C$4,$C28)-E28</f>
        <v>#VALUE!</v>
      </c>
      <c r="F39" s="256" t="e">
        <f ca="1">_xll.DBRW($C$1,$B$26,$C$3,F$12,$C$2,$A39,F$13,$C$4,$C28)-F28</f>
        <v>#VALUE!</v>
      </c>
      <c r="G39" s="256" t="e">
        <f ca="1">_xll.DBRW($C$1,$B$26,$C$3,G$12,$C$2,$A39,G$13,$C$4,$C28)-G28</f>
        <v>#VALUE!</v>
      </c>
      <c r="H39" s="256" t="e">
        <f ca="1">_xll.DBRW($C$1,$B$26,$C$3,H$12,$C$2,$A39,H$13,$C$4,$C28)-H28</f>
        <v>#VALUE!</v>
      </c>
      <c r="I39" s="256" t="e">
        <f ca="1">_xll.DBRW($C$1,$B$26,$C$3,I$12,$C$2,$A39,I$13,$C$4,$C28)-I28</f>
        <v>#VALUE!</v>
      </c>
      <c r="J39" s="256" t="e">
        <f ca="1">_xll.DBRW($C$1,$B$26,$C$3,J$12,$C$2,$A39,J$13,$C$4,$C28)-J28</f>
        <v>#VALUE!</v>
      </c>
      <c r="K39" s="257" t="e">
        <f ca="1">_xll.DBRW($C$1,$B$26,$C$3,K$12,$C$2,$A39,K$13,$C$4,$C28)-K28</f>
        <v>#VALUE!</v>
      </c>
      <c r="L39" s="255" t="e">
        <f ca="1">_xll.DBRW($C$1,$B$26,$C$3,L$12,$C$2,$A39,L$13,$C$4,$C28)-L28</f>
        <v>#VALUE!</v>
      </c>
      <c r="M39" s="256" t="e">
        <f ca="1">_xll.DBRW($C$1,$B$26,$C$3,M$12,$C$2,$A39,M$13,$C$4,$C28)-M28</f>
        <v>#VALUE!</v>
      </c>
      <c r="N39" s="256" t="e">
        <f ca="1">_xll.DBRW($C$1,$B$26,$C$3,N$12,$C$2,$A39,N$13,$C$4,$C28)-N28</f>
        <v>#VALUE!</v>
      </c>
      <c r="O39" s="256" t="e">
        <f ca="1">_xll.DBRW($C$1,$B$26,$C$3,O$12,$C$2,$A39,O$13,$C$4,$C28)-O28</f>
        <v>#VALUE!</v>
      </c>
      <c r="P39" s="256" t="e">
        <f ca="1">_xll.DBRW($C$1,$B$26,$C$3,P$12,$C$2,$A39,P$13,$C$4,$C28)-P28</f>
        <v>#VALUE!</v>
      </c>
      <c r="Q39" s="256" t="e">
        <f ca="1">_xll.DBRW($C$1,$B$26,$C$3,Q$12,$C$2,$A39,Q$13,$C$4,$C28)-Q28</f>
        <v>#VALUE!</v>
      </c>
      <c r="R39" s="256" t="e">
        <f ca="1">_xll.DBRW($C$1,$B$26,$C$3,R$12,$C$2,$A39,R$13,$C$4,$C28)-R28</f>
        <v>#VALUE!</v>
      </c>
      <c r="S39" s="257" t="e">
        <f ca="1">_xll.DBRW($C$1,$B$26,$C$3,S$12,$C$2,$A39,S$13,$C$4,$C28)-S28</f>
        <v>#VALUE!</v>
      </c>
      <c r="T39" s="255" t="e">
        <f ca="1">_xll.DBRW($C$1,$B$26,$C$3,T$12,$C$2,$A39,T$13,$C$4,$C28)-T28</f>
        <v>#VALUE!</v>
      </c>
      <c r="U39" s="256" t="e">
        <f ca="1">_xll.DBRW($C$1,$B$26,$C$3,U$12,$C$2,$A39,U$13,$C$4,$C28)-U28</f>
        <v>#VALUE!</v>
      </c>
      <c r="V39" s="256" t="e">
        <f ca="1">_xll.DBRW($C$1,$B$26,$C$3,V$12,$C$2,$A39,V$13,$C$4,$C28)-V28</f>
        <v>#VALUE!</v>
      </c>
      <c r="W39" s="256" t="e">
        <f ca="1">_xll.DBRW($C$1,$B$26,$C$3,W$12,$C$2,$A39,W$13,$C$4,$C28)-W28</f>
        <v>#VALUE!</v>
      </c>
      <c r="X39" s="256" t="e">
        <f ca="1">_xll.DBRW($C$1,$B$26,$C$3,X$12,$C$2,$A39,X$13,$C$4,$C28)-X28</f>
        <v>#VALUE!</v>
      </c>
      <c r="Y39" s="256" t="e">
        <f ca="1">_xll.DBRW($C$1,$B$26,$C$3,Y$12,$C$2,$A39,Y$13,$C$4,$C28)-Y28</f>
        <v>#VALUE!</v>
      </c>
      <c r="Z39" s="256" t="e">
        <f ca="1">_xll.DBRW($C$1,$B$26,$C$3,Z$12,$C$2,$A39,Z$13,$C$4,$C28)-Z28</f>
        <v>#VALUE!</v>
      </c>
      <c r="AA39" s="257" t="e">
        <f ca="1">_xll.DBRW($C$1,$B$26,$C$3,AA$12,$C$2,$A39,AA$13,$C$4,$C28)-AA28</f>
        <v>#VALUE!</v>
      </c>
      <c r="AB39" s="255" t="e">
        <f ca="1">_xll.DBRW($C$1,$B$26,$C$3,AB$12,$C$2,$A39,AB$13,$C$4,$C28)-AB28</f>
        <v>#VALUE!</v>
      </c>
      <c r="AC39" s="256" t="e">
        <f ca="1">_xll.DBRW($C$1,$B$26,$C$3,AC$12,$C$2,$A39,AC$13,$C$4,$C28)-AC28</f>
        <v>#VALUE!</v>
      </c>
      <c r="AD39" s="256" t="e">
        <f ca="1">_xll.DBRW($C$1,$B$26,$C$3,AD$12,$C$2,$A39,AD$13,$C$4,$C28)-AD28</f>
        <v>#VALUE!</v>
      </c>
      <c r="AE39" s="256" t="e">
        <f ca="1">_xll.DBRW($C$1,$B$26,$C$3,AE$12,$C$2,$A39,AE$13,$C$4,$C28)-AE28</f>
        <v>#VALUE!</v>
      </c>
      <c r="AF39" s="256" t="e">
        <f ca="1">_xll.DBRW($C$1,$B$26,$C$3,AF$12,$C$2,$A39,AF$13,$C$4,$C28)-AF28</f>
        <v>#VALUE!</v>
      </c>
      <c r="AG39" s="256" t="e">
        <f ca="1">_xll.DBRW($C$1,$B$26,$C$3,AG$12,$C$2,$A39,AG$13,$C$4,$C28)-AG28</f>
        <v>#VALUE!</v>
      </c>
      <c r="AH39" s="256" t="e">
        <f ca="1">_xll.DBRW($C$1,$B$26,$C$3,AH$12,$C$2,$A39,AH$13,$C$4,$C28)-AH28</f>
        <v>#VALUE!</v>
      </c>
      <c r="AI39" s="257" t="e">
        <f ca="1">_xll.DBRW($C$1,$B$26,$C$3,AI$12,$C$2,$A39,AI$13,$C$4,$C28)-AI28</f>
        <v>#VALUE!</v>
      </c>
      <c r="AJ39" s="258"/>
      <c r="AK39" s="255" t="e">
        <f ca="1">_xll.DBRW($C$1,$B39,$C$3,AK$12,$C$2,$A39,AK$13,$C$4,C28)-AK28</f>
        <v>#VALUE!</v>
      </c>
      <c r="AL39" s="256" t="e">
        <f ca="1">_xll.DBRW($C$1,$B39,$C$3,AL$12,$C$2,$A39,AL$13,$C$4,C28)-AL28</f>
        <v>#VALUE!</v>
      </c>
      <c r="AM39" s="256" t="e">
        <f ca="1">_xll.DBRW($C$1,$B39,$C$3,AM$12,$C$2,$A39,AM$13,$C$4,C28)-AM28</f>
        <v>#VALUE!</v>
      </c>
      <c r="AN39" s="256" t="e">
        <f ca="1">_xll.DBRW($C$1,$B39,$C$3,AN$12,$C$2,$A39,AN$13,$C$4,C28)-AN28</f>
        <v>#VALUE!</v>
      </c>
      <c r="AO39" s="256" t="e">
        <f ca="1">_xll.DBRW($C$1,$B39,$C$3,AO$12,$C$2,$A39,AO$13,$C$4,C28)-AO28</f>
        <v>#VALUE!</v>
      </c>
      <c r="AP39" s="256" t="e">
        <f ca="1">_xll.DBRW($C$1,$B39,$C$3,AP$12,$C$2,$A39,AP$13,$C$4,C28)-AP28</f>
        <v>#VALUE!</v>
      </c>
      <c r="AQ39" s="256" t="e">
        <f ca="1">_xll.DBRW($C$1,$B39,$C$3,AQ$12,$C$2,$A39,AQ$13,$C$4,C28)-AQ28</f>
        <v>#VALUE!</v>
      </c>
      <c r="AR39" s="257" t="e">
        <f ca="1">_xll.DBRW($C$1,$B39,$C$3,AR$12,$C$2,$A39,AR$13,$C$4,C28)-AR28</f>
        <v>#VALUE!</v>
      </c>
      <c r="AS39" s="255" t="e">
        <f ca="1">_xll.DBRW($C$1,$B39,$C$3,AS$12,$C$2,$A39,AS$13,$C$4,C28)-AS28</f>
        <v>#VALUE!</v>
      </c>
      <c r="AT39" s="256" t="e">
        <f ca="1">_xll.DBRW($C$1,$B39,$C$3,AT$12,$C$2,$A39,AT$13,$C$4,C28)-AT28</f>
        <v>#VALUE!</v>
      </c>
      <c r="AU39" s="256" t="e">
        <f ca="1">_xll.DBRW($C$1,$B39,$C$3,AU$12,$C$2,$A39,AU$13,$C$4,C28)-AU28</f>
        <v>#VALUE!</v>
      </c>
      <c r="AV39" s="256" t="e">
        <f ca="1">_xll.DBRW($C$1,$B39,$C$3,AV$12,$C$2,$A39,AV$13,$C$4,C28)-AV28</f>
        <v>#VALUE!</v>
      </c>
      <c r="AW39" s="256" t="e">
        <f ca="1">_xll.DBRW($C$1,$B39,$C$3,AW$12,$C$2,$A39,AW$13,$C$4,C28)-AW28</f>
        <v>#VALUE!</v>
      </c>
      <c r="AX39" s="256" t="e">
        <f ca="1">_xll.DBRW($C$1,$B39,$C$3,AX$12,$C$2,$A39,AX$13,$C$4,C28)-AX28</f>
        <v>#VALUE!</v>
      </c>
      <c r="AY39" s="256" t="e">
        <f ca="1">_xll.DBRW($C$1,$B39,$C$3,AY$12,$C$2,$A39,AY$13,$C$4,C28)-AY28</f>
        <v>#VALUE!</v>
      </c>
      <c r="AZ39" s="257" t="e">
        <f ca="1">_xll.DBRW($C$1,$B39,$C$3,AZ$12,$C$2,$A39,AZ$13,$C$4,C28)-AZ28</f>
        <v>#VALUE!</v>
      </c>
      <c r="BA39" s="255" t="e">
        <f ca="1">_xll.DBRW($C$1,$B39,$C$3,BA$12,$C$2,$A39,BA$13,$C$4,C28)-BA28</f>
        <v>#VALUE!</v>
      </c>
      <c r="BB39" s="256" t="e">
        <f ca="1">_xll.DBRW($C$1,$B39,$C$3,BB$12,$C$2,$A39,BB$13,$C$4,C28)-BB28</f>
        <v>#VALUE!</v>
      </c>
      <c r="BC39" s="256" t="e">
        <f ca="1">_xll.DBRW($C$1,$B39,$C$3,BC$12,$C$2,$A39,BC$13,$C$4,C28)-BC28</f>
        <v>#VALUE!</v>
      </c>
      <c r="BD39" s="256" t="e">
        <f ca="1">_xll.DBRW($C$1,$B39,$C$3,BD$12,$C$2,$A39,BD$13,$C$4,C28)-BD28</f>
        <v>#VALUE!</v>
      </c>
      <c r="BE39" s="256" t="e">
        <f ca="1">_xll.DBRW($C$1,$B39,$C$3,BE$12,$C$2,$A39,BE$13,$C$4,C28)-BE28</f>
        <v>#VALUE!</v>
      </c>
      <c r="BF39" s="256" t="e">
        <f ca="1">_xll.DBRW($C$1,$B39,$C$3,BF$12,$C$2,$A39,BF$13,$C$4,C28)-BF28</f>
        <v>#VALUE!</v>
      </c>
      <c r="BG39" s="256" t="e">
        <f ca="1">_xll.DBRW($C$1,$B39,$C$3,BG$12,$C$2,$A39,BG$13,$C$4,C28)-BG28</f>
        <v>#VALUE!</v>
      </c>
      <c r="BH39" s="257" t="e">
        <f ca="1">_xll.DBRW($C$1,$B39,$C$3,BH$12,$C$2,$A39,BH$13,$C$4,C28)-BH28</f>
        <v>#VALUE!</v>
      </c>
      <c r="BI39" s="255" t="e">
        <f ca="1">_xll.DBRW($C$1,$B39,$C$3,BI$12,$C$2,$A39,BI$13,$C$4,C28)-BI28</f>
        <v>#VALUE!</v>
      </c>
      <c r="BJ39" s="256" t="e">
        <f ca="1">_xll.DBRW($C$1,$B39,$C$3,BJ$12,$C$2,$A39,BJ$13,$C$4,C28)-BJ28</f>
        <v>#VALUE!</v>
      </c>
      <c r="BK39" s="256" t="e">
        <f ca="1">_xll.DBRW($C$1,$B39,$C$3,BK$12,$C$2,$A39,BK$13,$C$4,C28)-BK28</f>
        <v>#VALUE!</v>
      </c>
      <c r="BL39" s="256" t="e">
        <f ca="1">_xll.DBRW($C$1,$B39,$C$3,BL$12,$C$2,$A39,BL$13,$C$4,C28)-BL28</f>
        <v>#VALUE!</v>
      </c>
      <c r="BM39" s="256" t="e">
        <f ca="1">_xll.DBRW($C$1,$B39,$C$3,BM$12,$C$2,$A39,BM$13,$C$4,C28)-BM28</f>
        <v>#VALUE!</v>
      </c>
      <c r="BN39" s="256" t="e">
        <f ca="1">_xll.DBRW($C$1,$B39,$C$3,BN$12,$C$2,$A39,BN$13,$C$4,C28)-BN28</f>
        <v>#VALUE!</v>
      </c>
      <c r="BO39" s="256" t="e">
        <f ca="1">_xll.DBRW($C$1,$B39,$C$3,BO$12,$C$2,$A39,BO$13,$C$4,C28)-BO28</f>
        <v>#VALUE!</v>
      </c>
      <c r="BP39" s="257" t="e">
        <f ca="1">_xll.DBRW($C$1,$B39,$C$3,BP$12,$C$2,$A39,BP$13,$C$4,C28)-BP28</f>
        <v>#VALUE!</v>
      </c>
      <c r="BQ39" s="255" t="e">
        <f ca="1">_xll.DBRW($C$1,$B39,$C$3,BQ$12,$C$2,$A39,BQ$13,$C$4,$C$28)</f>
        <v>#VALUE!</v>
      </c>
      <c r="BR39" s="256" t="str">
        <f ca="1">_xll.DBRW($C$1,$B39,$C$3,BR$12,$C$2,$A39,BR$13,$C$4,$C$28)</f>
        <v>RECALC_1_2523_</v>
      </c>
      <c r="BS39" s="256" t="e">
        <f ca="1">_xll.DBRW($C$1,$B39,$C$3,BS$12,$C$2,$A39,BS$13,$C$4,$C$28)</f>
        <v>#VALUE!</v>
      </c>
      <c r="BT39" s="256" t="e">
        <f ca="1">_xll.DBRW($C$1,$B39,$C$3,BT$12,$C$2,$A39,BT$13,$C$4,$C$28)</f>
        <v>#VALUE!</v>
      </c>
      <c r="BU39" s="256" t="e">
        <f ca="1">_xll.DBRW($C$1,$B39,$C$3,BU$12,$C$2,$A39,BU$13,$C$4,$C$28)</f>
        <v>#VALUE!</v>
      </c>
      <c r="BV39" s="256" t="e">
        <f ca="1">_xll.DBRW($C$1,$B39,$C$3,BV$12,$C$2,$A39,BV$13,$C$4,$C$28)</f>
        <v>#VALUE!</v>
      </c>
      <c r="BW39" s="256" t="e">
        <f ca="1">_xll.DBRW($C$1,$B39,$C$3,BW$12,$C$2,$A39,BW$13,$C$4,$C$28)</f>
        <v>#VALUE!</v>
      </c>
      <c r="BX39" s="257" t="e">
        <f ca="1">_xll.DBRW($C$1,$B39,$C$3,BX$12,$C$2,$A39,BX$13,$C$4,$C$28)</f>
        <v>#VALUE!</v>
      </c>
      <c r="BY39" s="259"/>
      <c r="BZ39" s="259"/>
      <c r="CA39" s="259"/>
      <c r="CB39" s="259"/>
      <c r="CC39" s="259"/>
      <c r="CD39" s="259"/>
      <c r="CE39" s="259"/>
      <c r="CF39" s="259"/>
      <c r="CG39" s="260"/>
      <c r="CH39" s="260"/>
      <c r="CI39" s="260"/>
      <c r="CJ39" s="260"/>
      <c r="CK39" s="260"/>
      <c r="CL39" s="260"/>
      <c r="CM39" s="260"/>
      <c r="CN39" s="260"/>
      <c r="CO39" s="260"/>
      <c r="CP39" s="260"/>
      <c r="CQ39" s="260"/>
      <c r="CR39" s="260"/>
      <c r="CS39" s="260"/>
      <c r="CT39" s="260"/>
      <c r="CU39" s="260"/>
      <c r="CV39" s="260"/>
      <c r="CW39" s="260"/>
      <c r="CX39" s="260"/>
      <c r="CY39" s="260"/>
      <c r="CZ39" s="260"/>
      <c r="DA39" s="260"/>
      <c r="DB39" s="260"/>
      <c r="DC39" s="260"/>
      <c r="DD39" s="260"/>
      <c r="DE39" s="260"/>
    </row>
    <row r="40" spans="1:109" s="264" customFormat="1" ht="21.75" customHeight="1">
      <c r="A40" s="262"/>
      <c r="B40" s="263"/>
      <c r="D40" s="265"/>
      <c r="E40" s="265"/>
      <c r="F40" s="265"/>
      <c r="G40" s="265"/>
      <c r="H40" s="265"/>
      <c r="I40" s="265"/>
      <c r="J40" s="265"/>
      <c r="K40" s="265"/>
      <c r="L40" s="265"/>
      <c r="M40" s="265"/>
      <c r="N40" s="265"/>
      <c r="O40" s="265"/>
      <c r="P40" s="265"/>
      <c r="Q40" s="265"/>
      <c r="R40" s="265"/>
      <c r="S40" s="265"/>
      <c r="T40" s="265"/>
      <c r="U40" s="265"/>
      <c r="V40" s="265"/>
      <c r="W40" s="265"/>
      <c r="X40" s="265"/>
      <c r="Y40" s="265"/>
      <c r="Z40" s="265"/>
      <c r="AA40" s="265"/>
      <c r="AB40" s="265"/>
      <c r="AC40" s="265"/>
      <c r="AD40" s="265"/>
      <c r="AE40" s="265"/>
      <c r="AF40" s="265"/>
      <c r="AG40" s="265"/>
      <c r="AH40" s="265"/>
      <c r="AI40" s="265"/>
      <c r="AJ40" s="265"/>
      <c r="AK40" s="265"/>
      <c r="AL40" s="265"/>
      <c r="AM40" s="265"/>
      <c r="AN40" s="265"/>
      <c r="AO40" s="265"/>
      <c r="AP40" s="265"/>
      <c r="AQ40" s="265"/>
      <c r="AR40" s="265"/>
      <c r="AS40" s="265"/>
      <c r="AT40" s="265"/>
      <c r="AU40" s="265"/>
      <c r="AV40" s="265"/>
      <c r="AW40" s="265"/>
      <c r="AX40" s="265"/>
      <c r="AY40" s="265"/>
      <c r="AZ40" s="265"/>
      <c r="BA40" s="265"/>
      <c r="BB40" s="265"/>
      <c r="BC40" s="265"/>
      <c r="BD40" s="265"/>
      <c r="BE40" s="265"/>
      <c r="BF40" s="265"/>
      <c r="BG40" s="265"/>
      <c r="BH40" s="265"/>
      <c r="BI40" s="265"/>
      <c r="BJ40" s="265"/>
      <c r="BK40" s="265"/>
      <c r="BL40" s="265"/>
      <c r="BM40" s="265"/>
      <c r="BN40" s="265"/>
      <c r="BO40" s="265"/>
      <c r="BP40" s="265"/>
      <c r="BQ40" s="265"/>
      <c r="BR40" s="265"/>
      <c r="BS40" s="265"/>
      <c r="BT40" s="265"/>
      <c r="BU40" s="265"/>
      <c r="BV40" s="265"/>
      <c r="BW40" s="265"/>
      <c r="BX40" s="265"/>
      <c r="BY40" s="265"/>
      <c r="BZ40" s="265"/>
      <c r="CA40" s="265"/>
      <c r="CB40" s="265"/>
      <c r="CC40" s="265"/>
      <c r="CD40" s="265"/>
      <c r="CE40" s="265"/>
      <c r="CF40" s="265"/>
    </row>
    <row r="41" spans="1:109" ht="21.75" customHeight="1">
      <c r="A41" s="266"/>
      <c r="B41" s="267"/>
      <c r="C41" s="243" t="s">
        <v>242</v>
      </c>
      <c r="D41" s="245"/>
      <c r="E41" s="246">
        <f t="shared" ref="E41:AI41" si="22">SUM(E42:E51)</f>
        <v>0</v>
      </c>
      <c r="F41" s="246">
        <f t="shared" si="22"/>
        <v>0</v>
      </c>
      <c r="G41" s="246">
        <f t="shared" si="22"/>
        <v>0</v>
      </c>
      <c r="H41" s="246">
        <f t="shared" si="22"/>
        <v>0</v>
      </c>
      <c r="I41" s="246">
        <f t="shared" si="22"/>
        <v>0</v>
      </c>
      <c r="J41" s="246">
        <f t="shared" si="22"/>
        <v>0</v>
      </c>
      <c r="K41" s="247">
        <f t="shared" si="22"/>
        <v>0</v>
      </c>
      <c r="L41" s="245">
        <f t="shared" si="22"/>
        <v>0</v>
      </c>
      <c r="M41" s="246">
        <f t="shared" si="22"/>
        <v>0</v>
      </c>
      <c r="N41" s="246">
        <f t="shared" si="22"/>
        <v>0</v>
      </c>
      <c r="O41" s="246">
        <f t="shared" si="22"/>
        <v>0</v>
      </c>
      <c r="P41" s="246">
        <f t="shared" si="22"/>
        <v>0</v>
      </c>
      <c r="Q41" s="246">
        <f t="shared" si="22"/>
        <v>0</v>
      </c>
      <c r="R41" s="246">
        <f t="shared" si="22"/>
        <v>0</v>
      </c>
      <c r="S41" s="247">
        <f t="shared" si="22"/>
        <v>0</v>
      </c>
      <c r="T41" s="245">
        <f t="shared" si="22"/>
        <v>0</v>
      </c>
      <c r="U41" s="246">
        <f t="shared" si="22"/>
        <v>0</v>
      </c>
      <c r="V41" s="246">
        <f t="shared" si="22"/>
        <v>0</v>
      </c>
      <c r="W41" s="246">
        <f t="shared" si="22"/>
        <v>0</v>
      </c>
      <c r="X41" s="246">
        <f t="shared" si="22"/>
        <v>0</v>
      </c>
      <c r="Y41" s="246">
        <f t="shared" si="22"/>
        <v>0</v>
      </c>
      <c r="Z41" s="246">
        <f t="shared" si="22"/>
        <v>0</v>
      </c>
      <c r="AA41" s="247">
        <f t="shared" si="22"/>
        <v>0</v>
      </c>
      <c r="AB41" s="245">
        <f t="shared" si="22"/>
        <v>0</v>
      </c>
      <c r="AC41" s="246">
        <f t="shared" si="22"/>
        <v>0</v>
      </c>
      <c r="AD41" s="246">
        <f t="shared" si="22"/>
        <v>0</v>
      </c>
      <c r="AE41" s="246">
        <f t="shared" si="22"/>
        <v>0</v>
      </c>
      <c r="AF41" s="246">
        <f t="shared" si="22"/>
        <v>0</v>
      </c>
      <c r="AG41" s="246">
        <f t="shared" si="22"/>
        <v>0</v>
      </c>
      <c r="AH41" s="246">
        <f t="shared" si="22"/>
        <v>0</v>
      </c>
      <c r="AI41" s="247">
        <f t="shared" si="22"/>
        <v>0</v>
      </c>
      <c r="AJ41" s="248"/>
      <c r="AK41" s="245" t="e">
        <f ca="1">SUM(AK42:AK51)</f>
        <v>#VALUE!</v>
      </c>
      <c r="AL41" s="246">
        <f t="shared" ref="AL41:BX41" ca="1" si="23">SUM(AL42:AL51)</f>
        <v>0</v>
      </c>
      <c r="AM41" s="246" t="e">
        <f t="shared" ca="1" si="23"/>
        <v>#VALUE!</v>
      </c>
      <c r="AN41" s="246" t="e">
        <f t="shared" ca="1" si="23"/>
        <v>#VALUE!</v>
      </c>
      <c r="AO41" s="246" t="e">
        <f t="shared" ca="1" si="23"/>
        <v>#VALUE!</v>
      </c>
      <c r="AP41" s="246" t="e">
        <f t="shared" ca="1" si="23"/>
        <v>#VALUE!</v>
      </c>
      <c r="AQ41" s="246" t="e">
        <f t="shared" ca="1" si="23"/>
        <v>#VALUE!</v>
      </c>
      <c r="AR41" s="247" t="e">
        <f t="shared" ca="1" si="23"/>
        <v>#VALUE!</v>
      </c>
      <c r="AS41" s="245" t="e">
        <f t="shared" ca="1" si="23"/>
        <v>#VALUE!</v>
      </c>
      <c r="AT41" s="246">
        <f t="shared" ca="1" si="23"/>
        <v>0</v>
      </c>
      <c r="AU41" s="246" t="e">
        <f t="shared" ca="1" si="23"/>
        <v>#VALUE!</v>
      </c>
      <c r="AV41" s="246" t="e">
        <f t="shared" ca="1" si="23"/>
        <v>#VALUE!</v>
      </c>
      <c r="AW41" s="246" t="e">
        <f t="shared" ca="1" si="23"/>
        <v>#VALUE!</v>
      </c>
      <c r="AX41" s="246" t="e">
        <f t="shared" ca="1" si="23"/>
        <v>#VALUE!</v>
      </c>
      <c r="AY41" s="246" t="e">
        <f t="shared" ca="1" si="23"/>
        <v>#VALUE!</v>
      </c>
      <c r="AZ41" s="247" t="e">
        <f t="shared" ca="1" si="23"/>
        <v>#VALUE!</v>
      </c>
      <c r="BA41" s="245" t="e">
        <f t="shared" ca="1" si="23"/>
        <v>#VALUE!</v>
      </c>
      <c r="BB41" s="246">
        <f t="shared" ca="1" si="23"/>
        <v>0</v>
      </c>
      <c r="BC41" s="246" t="e">
        <f t="shared" ca="1" si="23"/>
        <v>#VALUE!</v>
      </c>
      <c r="BD41" s="246" t="e">
        <f t="shared" ca="1" si="23"/>
        <v>#VALUE!</v>
      </c>
      <c r="BE41" s="246" t="e">
        <f t="shared" ca="1" si="23"/>
        <v>#VALUE!</v>
      </c>
      <c r="BF41" s="246" t="e">
        <f t="shared" ca="1" si="23"/>
        <v>#VALUE!</v>
      </c>
      <c r="BG41" s="246" t="e">
        <f t="shared" ca="1" si="23"/>
        <v>#VALUE!</v>
      </c>
      <c r="BH41" s="247" t="e">
        <f t="shared" ca="1" si="23"/>
        <v>#VALUE!</v>
      </c>
      <c r="BI41" s="245" t="e">
        <f t="shared" ca="1" si="23"/>
        <v>#VALUE!</v>
      </c>
      <c r="BJ41" s="246">
        <f t="shared" ca="1" si="23"/>
        <v>0</v>
      </c>
      <c r="BK41" s="246" t="e">
        <f t="shared" ca="1" si="23"/>
        <v>#VALUE!</v>
      </c>
      <c r="BL41" s="246" t="e">
        <f t="shared" ca="1" si="23"/>
        <v>#VALUE!</v>
      </c>
      <c r="BM41" s="246" t="e">
        <f t="shared" ca="1" si="23"/>
        <v>#VALUE!</v>
      </c>
      <c r="BN41" s="246" t="e">
        <f t="shared" ca="1" si="23"/>
        <v>#VALUE!</v>
      </c>
      <c r="BO41" s="246" t="e">
        <f t="shared" ca="1" si="23"/>
        <v>#VALUE!</v>
      </c>
      <c r="BP41" s="247" t="e">
        <f t="shared" ca="1" si="23"/>
        <v>#VALUE!</v>
      </c>
      <c r="BQ41" s="245" t="e">
        <f t="shared" ca="1" si="23"/>
        <v>#VALUE!</v>
      </c>
      <c r="BR41" s="246">
        <f t="shared" ca="1" si="23"/>
        <v>0</v>
      </c>
      <c r="BS41" s="246" t="e">
        <f t="shared" ca="1" si="23"/>
        <v>#VALUE!</v>
      </c>
      <c r="BT41" s="246" t="e">
        <f t="shared" ca="1" si="23"/>
        <v>#VALUE!</v>
      </c>
      <c r="BU41" s="246" t="e">
        <f t="shared" ca="1" si="23"/>
        <v>#VALUE!</v>
      </c>
      <c r="BV41" s="246" t="e">
        <f t="shared" ca="1" si="23"/>
        <v>#VALUE!</v>
      </c>
      <c r="BW41" s="246" t="e">
        <f t="shared" ca="1" si="23"/>
        <v>#VALUE!</v>
      </c>
      <c r="BX41" s="247" t="e">
        <f t="shared" ca="1" si="23"/>
        <v>#VALUE!</v>
      </c>
      <c r="BY41" s="248"/>
      <c r="BZ41" s="248"/>
      <c r="CA41" s="248"/>
      <c r="CB41" s="248"/>
      <c r="CC41" s="248"/>
      <c r="CD41" s="248"/>
      <c r="CE41" s="248"/>
      <c r="CF41" s="248"/>
    </row>
    <row r="42" spans="1:109">
      <c r="A42" s="262" t="str">
        <f>A29</f>
        <v>VTD_Corp_TopAdj_Not_allocated_Input1</v>
      </c>
      <c r="B42" s="263" t="str">
        <f t="shared" ref="B42:C42" ca="1" si="24">B29</f>
        <v>RECALC_0_1_</v>
      </c>
      <c r="C42" s="237" t="str">
        <f t="shared" si="24"/>
        <v>Sécurité top générale</v>
      </c>
      <c r="D42" s="252"/>
      <c r="E42" s="248"/>
      <c r="F42" s="248"/>
      <c r="G42" s="248"/>
      <c r="H42" s="248"/>
      <c r="I42" s="248"/>
      <c r="J42" s="248"/>
      <c r="K42" s="253"/>
      <c r="L42" s="252"/>
      <c r="M42" s="248"/>
      <c r="N42" s="248"/>
      <c r="O42" s="248"/>
      <c r="P42" s="248"/>
      <c r="Q42" s="248"/>
      <c r="R42" s="248"/>
      <c r="S42" s="253"/>
      <c r="T42" s="252"/>
      <c r="U42" s="248"/>
      <c r="V42" s="248"/>
      <c r="W42" s="248"/>
      <c r="X42" s="248"/>
      <c r="Y42" s="248"/>
      <c r="Z42" s="248"/>
      <c r="AA42" s="253"/>
      <c r="AB42" s="252"/>
      <c r="AC42" s="248"/>
      <c r="AD42" s="248"/>
      <c r="AE42" s="248"/>
      <c r="AF42" s="248"/>
      <c r="AG42" s="248"/>
      <c r="AH42" s="248"/>
      <c r="AI42" s="253"/>
      <c r="AJ42" s="248"/>
      <c r="AK42" s="252" t="e">
        <f ca="1">_xll.DBRW($C$1,$B42,$C$3,AK$12,$C$2,$A42,AK$13,$C$4,C41)</f>
        <v>#VALUE!</v>
      </c>
      <c r="AL42" s="248" t="str">
        <f ca="1">_xll.DBRW($C$1,$B42,$C$3,AL$12,$C$2,$A42,AL$13,$C$4,C41)</f>
        <v>RECALC_1_1224_</v>
      </c>
      <c r="AM42" s="248" t="e">
        <f ca="1">_xll.DBRW($C$1,$B42,$C$3,AM$12,$C$2,$A42,AM$13,$C$4,C41)</f>
        <v>#VALUE!</v>
      </c>
      <c r="AN42" s="248" t="e">
        <f ca="1">_xll.DBRW($C$1,$B42,$C$3,AN$12,$C$2,$A42,AN$13,$C$4,C41)</f>
        <v>#VALUE!</v>
      </c>
      <c r="AO42" s="248" t="e">
        <f ca="1">_xll.DBRW($C$1,$B42,$C$3,AO$12,$C$2,$A42,AO$13,$C$4,C41)</f>
        <v>#VALUE!</v>
      </c>
      <c r="AP42" s="248" t="e">
        <f ca="1">_xll.DBRW($C$1,$B42,$C$3,AP$12,$C$2,$A42,AP$13,$C$4,C41)</f>
        <v>#VALUE!</v>
      </c>
      <c r="AQ42" s="248" t="e">
        <f ca="1">_xll.DBRW($C$1,$B42,$C$3,AQ$12,$C$2,$A42,AQ$13,$C$4,C41)</f>
        <v>#VALUE!</v>
      </c>
      <c r="AR42" s="253" t="e">
        <f ca="1">_xll.DBRW($C$1,$B42,$C$3,AR$12,$C$2,$A42,AR$13,$C$4,C41)</f>
        <v>#VALUE!</v>
      </c>
      <c r="AS42" s="252" t="e">
        <f ca="1">_xll.DBRW($C$1,$B42,$C$3,AS$12,$C$2,$A42,AS$13,$C$4,C41)</f>
        <v>#VALUE!</v>
      </c>
      <c r="AT42" s="248" t="str">
        <f ca="1">_xll.DBRW($C$1,$B42,$C$3,AT$12,$C$2,$A42,AT$13,$C$4,C41)</f>
        <v>RECALC_1_1468_</v>
      </c>
      <c r="AU42" s="248" t="e">
        <f ca="1">_xll.DBRW($C$1,$B42,$C$3,AU$12,$C$2,$A42,AU$13,$C$4,C41)</f>
        <v>#VALUE!</v>
      </c>
      <c r="AV42" s="248" t="e">
        <f ca="1">_xll.DBRW($C$1,$B42,$C$3,AV$12,$C$2,$A42,AV$13,$C$4,C41)</f>
        <v>#VALUE!</v>
      </c>
      <c r="AW42" s="248" t="e">
        <f ca="1">_xll.DBRW($C$1,$B42,$C$3,AW$12,$C$2,$A42,AW$13,$C$4,C41)</f>
        <v>#VALUE!</v>
      </c>
      <c r="AX42" s="248" t="e">
        <f ca="1">_xll.DBRW($C$1,$B42,$C$3,AX$12,$C$2,$A42,AX$13,$C$4,C41)</f>
        <v>#VALUE!</v>
      </c>
      <c r="AY42" s="248" t="e">
        <f ca="1">_xll.DBRW($C$1,$B42,$C$3,AY$12,$C$2,$A42,AY$13,$C$4,C41)</f>
        <v>#VALUE!</v>
      </c>
      <c r="AZ42" s="253" t="e">
        <f ca="1">_xll.DBRW($C$1,$B42,$C$3,AZ$12,$C$2,$A42,AZ$13,$C$4,C41)</f>
        <v>#VALUE!</v>
      </c>
      <c r="BA42" s="252" t="e">
        <f ca="1">_xll.DBRW($C$1,$B42,$C$3,BA$12,$C$2,$A42,BA$13,$C$4,C41)</f>
        <v>#VALUE!</v>
      </c>
      <c r="BB42" s="248" t="str">
        <f ca="1">_xll.DBRW($C$1,$B42,$C$3,BB$12,$C$2,$A42,BB$13,$C$4,C41)</f>
        <v>RECALC_1_1646_</v>
      </c>
      <c r="BC42" s="248" t="e">
        <f ca="1">_xll.DBRW($C$1,$B42,$C$3,BC$12,$C$2,$A42,BC$13,$C$4,C41)</f>
        <v>#VALUE!</v>
      </c>
      <c r="BD42" s="248" t="e">
        <f ca="1">_xll.DBRW($C$1,$B42,$C$3,BD$12,$C$2,$A42,BD$13,$C$4,C41)</f>
        <v>#VALUE!</v>
      </c>
      <c r="BE42" s="248" t="e">
        <f ca="1">_xll.DBRW($C$1,$B42,$C$3,BE$12,$C$2,$A42,BE$13,$C$4,C41)</f>
        <v>#VALUE!</v>
      </c>
      <c r="BF42" s="248" t="e">
        <f ca="1">_xll.DBRW($C$1,$B42,$C$3,BF$12,$C$2,$A42,BF$13,$C$4,C41)</f>
        <v>#VALUE!</v>
      </c>
      <c r="BG42" s="248" t="e">
        <f ca="1">_xll.DBRW($C$1,$B42,$C$3,BG$12,$C$2,$A42,BG$13,$C$4,C41)</f>
        <v>#VALUE!</v>
      </c>
      <c r="BH42" s="253" t="e">
        <f ca="1">_xll.DBRW($C$1,$B42,$C$3,BH$12,$C$2,$A42,BH$13,$C$4,C41)</f>
        <v>#VALUE!</v>
      </c>
      <c r="BI42" s="252" t="e">
        <f ca="1">_xll.DBRW($C$1,$B42,$C$3,BI$12,$C$2,$A42,BI$13,$C$4,C41)</f>
        <v>#VALUE!</v>
      </c>
      <c r="BJ42" s="248" t="str">
        <f ca="1">_xll.DBRW($C$1,$B42,$C$3,BJ$12,$C$2,$A42,BJ$13,$C$4,C41)</f>
        <v>RECALC_1_1951_</v>
      </c>
      <c r="BK42" s="248" t="e">
        <f ca="1">_xll.DBRW($C$1,$B42,$C$3,BK$12,$C$2,$A42,BK$13,$C$4,C41)</f>
        <v>#VALUE!</v>
      </c>
      <c r="BL42" s="248" t="e">
        <f ca="1">_xll.DBRW($C$1,$B42,$C$3,BL$12,$C$2,$A42,BL$13,$C$4,C41)</f>
        <v>#VALUE!</v>
      </c>
      <c r="BM42" s="248" t="e">
        <f ca="1">_xll.DBRW($C$1,$B42,$C$3,BM$12,$C$2,$A42,BM$13,$C$4,C41)</f>
        <v>#VALUE!</v>
      </c>
      <c r="BN42" s="248" t="e">
        <f ca="1">_xll.DBRW($C$1,$B42,$C$3,BN$12,$C$2,$A42,BN$13,$C$4,C41)</f>
        <v>#VALUE!</v>
      </c>
      <c r="BO42" s="248" t="e">
        <f ca="1">_xll.DBRW($C$1,$B42,$C$3,BO$12,$C$2,$A42,BO$13,$C$4,C41)</f>
        <v>#VALUE!</v>
      </c>
      <c r="BP42" s="253" t="e">
        <f ca="1">_xll.DBRW($C$1,$B42,$C$3,BP$12,$C$2,$A42,BP$13,$C$4,C41)</f>
        <v>#VALUE!</v>
      </c>
      <c r="BQ42" s="252" t="e">
        <f ca="1">_xll.DBRW($C$1,$B42,$C$3,BQ$12,$C$2,$A42,BQ$13,$C$4,$C$41)</f>
        <v>#VALUE!</v>
      </c>
      <c r="BR42" s="248" t="str">
        <f ca="1">_xll.DBRW($C$1,$B42,$C$3,BR$12,$C$2,$A42,BR$13,$C$4,$C$41)</f>
        <v>RECALC_1_2567_</v>
      </c>
      <c r="BS42" s="248" t="e">
        <f ca="1">_xll.DBRW($C$1,$B42,$C$3,BS$12,$C$2,$A42,BS$13,$C$4,$C$41)</f>
        <v>#VALUE!</v>
      </c>
      <c r="BT42" s="248" t="e">
        <f ca="1">_xll.DBRW($C$1,$B42,$C$3,BT$12,$C$2,$A42,BT$13,$C$4,$C$41)</f>
        <v>#VALUE!</v>
      </c>
      <c r="BU42" s="248" t="e">
        <f ca="1">_xll.DBRW($C$1,$B42,$C$3,BU$12,$C$2,$A42,BU$13,$C$4,$C$41)</f>
        <v>#VALUE!</v>
      </c>
      <c r="BV42" s="248" t="e">
        <f ca="1">_xll.DBRW($C$1,$B42,$C$3,BV$12,$C$2,$A42,BV$13,$C$4,$C$41)</f>
        <v>#VALUE!</v>
      </c>
      <c r="BW42" s="248" t="e">
        <f ca="1">_xll.DBRW($C$1,$B42,$C$3,BW$12,$C$2,$A42,BW$13,$C$4,$C$41)</f>
        <v>#VALUE!</v>
      </c>
      <c r="BX42" s="253" t="e">
        <f ca="1">_xll.DBRW($C$1,$B42,$C$3,BX$12,$C$2,$A42,BX$13,$C$4,$C$41)</f>
        <v>#VALUE!</v>
      </c>
      <c r="BY42" s="248"/>
      <c r="BZ42" s="248"/>
      <c r="CA42" s="248"/>
      <c r="CB42" s="248"/>
      <c r="CC42" s="248"/>
      <c r="CD42" s="248"/>
      <c r="CE42" s="248"/>
      <c r="CF42" s="248"/>
    </row>
    <row r="43" spans="1:109" ht="21.75" customHeight="1">
      <c r="A43" s="262" t="str">
        <f t="shared" ref="A43:C51" si="25">A30</f>
        <v>VTD_Corp_TopAdj_Not_allocated_Input2</v>
      </c>
      <c r="B43" s="263" t="str">
        <f t="shared" ca="1" si="25"/>
        <v>RECALC_0_23_</v>
      </c>
      <c r="C43" s="237" t="str">
        <f t="shared" si="25"/>
        <v>Sécurité générale CAPEX</v>
      </c>
      <c r="D43" s="252"/>
      <c r="E43" s="248"/>
      <c r="F43" s="248"/>
      <c r="G43" s="248"/>
      <c r="H43" s="248"/>
      <c r="I43" s="248"/>
      <c r="J43" s="248"/>
      <c r="K43" s="253"/>
      <c r="L43" s="252"/>
      <c r="M43" s="248"/>
      <c r="N43" s="248"/>
      <c r="O43" s="248"/>
      <c r="P43" s="248"/>
      <c r="Q43" s="248"/>
      <c r="R43" s="248"/>
      <c r="S43" s="253"/>
      <c r="T43" s="252"/>
      <c r="U43" s="248"/>
      <c r="V43" s="248"/>
      <c r="W43" s="248"/>
      <c r="X43" s="248"/>
      <c r="Y43" s="248"/>
      <c r="Z43" s="248"/>
      <c r="AA43" s="253"/>
      <c r="AB43" s="252"/>
      <c r="AC43" s="248"/>
      <c r="AD43" s="248"/>
      <c r="AE43" s="248"/>
      <c r="AF43" s="248"/>
      <c r="AG43" s="248"/>
      <c r="AH43" s="248"/>
      <c r="AI43" s="253"/>
      <c r="AJ43" s="248"/>
      <c r="AK43" s="252" t="e">
        <f ca="1">_xll.DBRW($C$1,$B43,$C$3,AK$12,$C$2,$A43,AK$13,$C$4,C41)</f>
        <v>#VALUE!</v>
      </c>
      <c r="AL43" s="248" t="str">
        <f ca="1">_xll.DBRW($C$1,$B43,$C$3,AL$12,$C$2,$A43,AL$13,$C$4,C41)</f>
        <v>RECALC_1_1221_</v>
      </c>
      <c r="AM43" s="248" t="e">
        <f ca="1">_xll.DBRW($C$1,$B43,$C$3,AM$12,$C$2,$A43,AM$13,$C$4,C41)</f>
        <v>#VALUE!</v>
      </c>
      <c r="AN43" s="248" t="e">
        <f ca="1">_xll.DBRW($C$1,$B43,$C$3,AN$12,$C$2,$A43,AN$13,$C$4,C41)</f>
        <v>#VALUE!</v>
      </c>
      <c r="AO43" s="248" t="e">
        <f ca="1">_xll.DBRW($C$1,$B43,$C$3,AO$12,$C$2,$A43,AO$13,$C$4,C41)</f>
        <v>#VALUE!</v>
      </c>
      <c r="AP43" s="248" t="e">
        <f ca="1">_xll.DBRW($C$1,$B43,$C$3,AP$12,$C$2,$A43,AP$13,$C$4,C41)</f>
        <v>#VALUE!</v>
      </c>
      <c r="AQ43" s="248" t="e">
        <f ca="1">_xll.DBRW($C$1,$B43,$C$3,AQ$12,$C$2,$A43,AQ$13,$C$4,C41)</f>
        <v>#VALUE!</v>
      </c>
      <c r="AR43" s="253" t="e">
        <f ca="1">_xll.DBRW($C$1,$B43,$C$3,AR$12,$C$2,$A43,AR$13,$C$4,C41)</f>
        <v>#VALUE!</v>
      </c>
      <c r="AS43" s="252" t="e">
        <f ca="1">_xll.DBRW($C$1,$B43,$C$3,AS$12,$C$2,$A43,AS$13,$C$4,C41)</f>
        <v>#VALUE!</v>
      </c>
      <c r="AT43" s="248" t="str">
        <f ca="1">_xll.DBRW($C$1,$B43,$C$3,AT$12,$C$2,$A43,AT$13,$C$4,C41)</f>
        <v>RECALC_1_1465_</v>
      </c>
      <c r="AU43" s="248" t="e">
        <f ca="1">_xll.DBRW($C$1,$B43,$C$3,AU$12,$C$2,$A43,AU$13,$C$4,C41)</f>
        <v>#VALUE!</v>
      </c>
      <c r="AV43" s="248" t="e">
        <f ca="1">_xll.DBRW($C$1,$B43,$C$3,AV$12,$C$2,$A43,AV$13,$C$4,C41)</f>
        <v>#VALUE!</v>
      </c>
      <c r="AW43" s="248" t="e">
        <f ca="1">_xll.DBRW($C$1,$B43,$C$3,AW$12,$C$2,$A43,AW$13,$C$4,C41)</f>
        <v>#VALUE!</v>
      </c>
      <c r="AX43" s="248" t="e">
        <f ca="1">_xll.DBRW($C$1,$B43,$C$3,AX$12,$C$2,$A43,AX$13,$C$4,C41)</f>
        <v>#VALUE!</v>
      </c>
      <c r="AY43" s="248" t="e">
        <f ca="1">_xll.DBRW($C$1,$B43,$C$3,AY$12,$C$2,$A43,AY$13,$C$4,C41)</f>
        <v>#VALUE!</v>
      </c>
      <c r="AZ43" s="253" t="e">
        <f ca="1">_xll.DBRW($C$1,$B43,$C$3,AZ$12,$C$2,$A43,AZ$13,$C$4,C41)</f>
        <v>#VALUE!</v>
      </c>
      <c r="BA43" s="252" t="e">
        <f ca="1">_xll.DBRW($C$1,$B43,$C$3,BA$12,$C$2,$A43,BA$13,$C$4,C41)</f>
        <v>#VALUE!</v>
      </c>
      <c r="BB43" s="248" t="str">
        <f ca="1">_xll.DBRW($C$1,$B43,$C$3,BB$12,$C$2,$A43,BB$13,$C$4,C41)</f>
        <v>RECALC_1_1643_</v>
      </c>
      <c r="BC43" s="248" t="e">
        <f ca="1">_xll.DBRW($C$1,$B43,$C$3,BC$12,$C$2,$A43,BC$13,$C$4,C41)</f>
        <v>#VALUE!</v>
      </c>
      <c r="BD43" s="248" t="e">
        <f ca="1">_xll.DBRW($C$1,$B43,$C$3,BD$12,$C$2,$A43,BD$13,$C$4,C41)</f>
        <v>#VALUE!</v>
      </c>
      <c r="BE43" s="248" t="e">
        <f ca="1">_xll.DBRW($C$1,$B43,$C$3,BE$12,$C$2,$A43,BE$13,$C$4,C41)</f>
        <v>#VALUE!</v>
      </c>
      <c r="BF43" s="248" t="e">
        <f ca="1">_xll.DBRW($C$1,$B43,$C$3,BF$12,$C$2,$A43,BF$13,$C$4,C41)</f>
        <v>#VALUE!</v>
      </c>
      <c r="BG43" s="248" t="e">
        <f ca="1">_xll.DBRW($C$1,$B43,$C$3,BG$12,$C$2,$A43,BG$13,$C$4,C41)</f>
        <v>#VALUE!</v>
      </c>
      <c r="BH43" s="253" t="e">
        <f ca="1">_xll.DBRW($C$1,$B43,$C$3,BH$12,$C$2,$A43,BH$13,$C$4,C41)</f>
        <v>#VALUE!</v>
      </c>
      <c r="BI43" s="252" t="e">
        <f ca="1">_xll.DBRW($C$1,$B43,$C$3,BI$12,$C$2,$A43,BI$13,$C$4,C41)</f>
        <v>#VALUE!</v>
      </c>
      <c r="BJ43" s="248" t="str">
        <f ca="1">_xll.DBRW($C$1,$B43,$C$3,BJ$12,$C$2,$A43,BJ$13,$C$4,C41)</f>
        <v>RECALC_1_1948_</v>
      </c>
      <c r="BK43" s="248" t="e">
        <f ca="1">_xll.DBRW($C$1,$B43,$C$3,BK$12,$C$2,$A43,BK$13,$C$4,C41)</f>
        <v>#VALUE!</v>
      </c>
      <c r="BL43" s="248" t="e">
        <f ca="1">_xll.DBRW($C$1,$B43,$C$3,BL$12,$C$2,$A43,BL$13,$C$4,C41)</f>
        <v>#VALUE!</v>
      </c>
      <c r="BM43" s="248" t="e">
        <f ca="1">_xll.DBRW($C$1,$B43,$C$3,BM$12,$C$2,$A43,BM$13,$C$4,C41)</f>
        <v>#VALUE!</v>
      </c>
      <c r="BN43" s="248" t="e">
        <f ca="1">_xll.DBRW($C$1,$B43,$C$3,BN$12,$C$2,$A43,BN$13,$C$4,C41)</f>
        <v>#VALUE!</v>
      </c>
      <c r="BO43" s="248" t="e">
        <f ca="1">_xll.DBRW($C$1,$B43,$C$3,BO$12,$C$2,$A43,BO$13,$C$4,C41)</f>
        <v>#VALUE!</v>
      </c>
      <c r="BP43" s="253" t="e">
        <f ca="1">_xll.DBRW($C$1,$B43,$C$3,BP$12,$C$2,$A43,BP$13,$C$4,C41)</f>
        <v>#VALUE!</v>
      </c>
      <c r="BQ43" s="252" t="e">
        <f ca="1">_xll.DBRW($C$1,$B43,$C$3,BQ$12,$C$2,$A43,BQ$13,$C$4,$C$41)</f>
        <v>#VALUE!</v>
      </c>
      <c r="BR43" s="248" t="str">
        <f ca="1">_xll.DBRW($C$1,$B43,$C$3,BR$12,$C$2,$A43,BR$13,$C$4,$C$41)</f>
        <v>RECALC_1_2564_</v>
      </c>
      <c r="BS43" s="248" t="e">
        <f ca="1">_xll.DBRW($C$1,$B43,$C$3,BS$12,$C$2,$A43,BS$13,$C$4,$C$41)</f>
        <v>#VALUE!</v>
      </c>
      <c r="BT43" s="248" t="e">
        <f ca="1">_xll.DBRW($C$1,$B43,$C$3,BT$12,$C$2,$A43,BT$13,$C$4,$C$41)</f>
        <v>#VALUE!</v>
      </c>
      <c r="BU43" s="248" t="e">
        <f ca="1">_xll.DBRW($C$1,$B43,$C$3,BU$12,$C$2,$A43,BU$13,$C$4,$C$41)</f>
        <v>#VALUE!</v>
      </c>
      <c r="BV43" s="248" t="e">
        <f ca="1">_xll.DBRW($C$1,$B43,$C$3,BV$12,$C$2,$A43,BV$13,$C$4,$C$41)</f>
        <v>#VALUE!</v>
      </c>
      <c r="BW43" s="248" t="e">
        <f ca="1">_xll.DBRW($C$1,$B43,$C$3,BW$12,$C$2,$A43,BW$13,$C$4,$C$41)</f>
        <v>#VALUE!</v>
      </c>
      <c r="BX43" s="253" t="e">
        <f ca="1">_xll.DBRW($C$1,$B43,$C$3,BX$12,$C$2,$A43,BX$13,$C$4,$C$41)</f>
        <v>#VALUE!</v>
      </c>
      <c r="BY43" s="248"/>
      <c r="BZ43" s="248"/>
      <c r="CA43" s="248"/>
      <c r="CB43" s="248"/>
      <c r="CC43" s="248"/>
      <c r="CD43" s="248"/>
      <c r="CE43" s="248"/>
      <c r="CF43" s="248"/>
    </row>
    <row r="44" spans="1:109" ht="21.75" customHeight="1">
      <c r="A44" s="262" t="str">
        <f t="shared" si="25"/>
        <v>VTD_Corp_TopAdj_Not_allocated_Input3</v>
      </c>
      <c r="B44" s="263" t="str">
        <f t="shared" ca="1" si="25"/>
        <v>RECALC_0_20_</v>
      </c>
      <c r="C44" s="237" t="str">
        <f t="shared" si="25"/>
        <v>Anticroissance</v>
      </c>
      <c r="D44" s="252"/>
      <c r="E44" s="248"/>
      <c r="F44" s="248"/>
      <c r="G44" s="248"/>
      <c r="H44" s="248"/>
      <c r="I44" s="248"/>
      <c r="J44" s="248"/>
      <c r="K44" s="253"/>
      <c r="L44" s="252"/>
      <c r="M44" s="248"/>
      <c r="N44" s="248"/>
      <c r="O44" s="248"/>
      <c r="P44" s="248"/>
      <c r="Q44" s="248"/>
      <c r="R44" s="248"/>
      <c r="S44" s="253"/>
      <c r="T44" s="252"/>
      <c r="U44" s="248"/>
      <c r="V44" s="248"/>
      <c r="W44" s="248"/>
      <c r="X44" s="248"/>
      <c r="Y44" s="248"/>
      <c r="Z44" s="248"/>
      <c r="AA44" s="253"/>
      <c r="AB44" s="252"/>
      <c r="AC44" s="248"/>
      <c r="AD44" s="248"/>
      <c r="AE44" s="248"/>
      <c r="AF44" s="248"/>
      <c r="AG44" s="248"/>
      <c r="AH44" s="248"/>
      <c r="AI44" s="253"/>
      <c r="AJ44" s="248"/>
      <c r="AK44" s="252" t="e">
        <f ca="1">_xll.DBRW($C$1,$B44,$C$3,AK$12,$C$2,$A44,AK$13,$C$4,C41)</f>
        <v>#VALUE!</v>
      </c>
      <c r="AL44" s="248" t="str">
        <f ca="1">_xll.DBRW($C$1,$B44,$C$3,AL$12,$C$2,$A44,AL$13,$C$4,C41)</f>
        <v>RECALC_1_1222_</v>
      </c>
      <c r="AM44" s="248" t="e">
        <f ca="1">_xll.DBRW($C$1,$B44,$C$3,AM$12,$C$2,$A44,AM$13,$C$4,C41)</f>
        <v>#VALUE!</v>
      </c>
      <c r="AN44" s="248" t="e">
        <f ca="1">_xll.DBRW($C$1,$B44,$C$3,AN$12,$C$2,$A44,AN$13,$C$4,C41)</f>
        <v>#VALUE!</v>
      </c>
      <c r="AO44" s="248" t="e">
        <f ca="1">_xll.DBRW($C$1,$B44,$C$3,AO$12,$C$2,$A44,AO$13,$C$4,C41)</f>
        <v>#VALUE!</v>
      </c>
      <c r="AP44" s="248" t="e">
        <f ca="1">_xll.DBRW($C$1,$B44,$C$3,AP$12,$C$2,$A44,AP$13,$C$4,C41)</f>
        <v>#VALUE!</v>
      </c>
      <c r="AQ44" s="248" t="e">
        <f ca="1">_xll.DBRW($C$1,$B44,$C$3,AQ$12,$C$2,$A44,AQ$13,$C$4,C41)</f>
        <v>#VALUE!</v>
      </c>
      <c r="AR44" s="253" t="e">
        <f ca="1">_xll.DBRW($C$1,$B44,$C$3,AR$12,$C$2,$A44,AR$13,$C$4,C41)</f>
        <v>#VALUE!</v>
      </c>
      <c r="AS44" s="252" t="e">
        <f ca="1">_xll.DBRW($C$1,$B44,$C$3,AS$12,$C$2,$A44,AS$13,$C$4,C41)</f>
        <v>#VALUE!</v>
      </c>
      <c r="AT44" s="248" t="str">
        <f ca="1">_xll.DBRW($C$1,$B44,$C$3,AT$12,$C$2,$A44,AT$13,$C$4,C41)</f>
        <v>RECALC_1_1466_</v>
      </c>
      <c r="AU44" s="248" t="e">
        <f ca="1">_xll.DBRW($C$1,$B44,$C$3,AU$12,$C$2,$A44,AU$13,$C$4,C41)</f>
        <v>#VALUE!</v>
      </c>
      <c r="AV44" s="248" t="e">
        <f ca="1">_xll.DBRW($C$1,$B44,$C$3,AV$12,$C$2,$A44,AV$13,$C$4,C41)</f>
        <v>#VALUE!</v>
      </c>
      <c r="AW44" s="248" t="e">
        <f ca="1">_xll.DBRW($C$1,$B44,$C$3,AW$12,$C$2,$A44,AW$13,$C$4,C41)</f>
        <v>#VALUE!</v>
      </c>
      <c r="AX44" s="248" t="e">
        <f ca="1">_xll.DBRW($C$1,$B44,$C$3,AX$12,$C$2,$A44,AX$13,$C$4,C41)</f>
        <v>#VALUE!</v>
      </c>
      <c r="AY44" s="248" t="e">
        <f ca="1">_xll.DBRW($C$1,$B44,$C$3,AY$12,$C$2,$A44,AY$13,$C$4,C41)</f>
        <v>#VALUE!</v>
      </c>
      <c r="AZ44" s="253" t="e">
        <f ca="1">_xll.DBRW($C$1,$B44,$C$3,AZ$12,$C$2,$A44,AZ$13,$C$4,C41)</f>
        <v>#VALUE!</v>
      </c>
      <c r="BA44" s="252" t="e">
        <f ca="1">_xll.DBRW($C$1,$B44,$C$3,BA$12,$C$2,$A44,BA$13,$C$4,C41)</f>
        <v>#VALUE!</v>
      </c>
      <c r="BB44" s="248" t="str">
        <f ca="1">_xll.DBRW($C$1,$B44,$C$3,BB$12,$C$2,$A44,BB$13,$C$4,C41)</f>
        <v>RECALC_1_1644_</v>
      </c>
      <c r="BC44" s="248" t="e">
        <f ca="1">_xll.DBRW($C$1,$B44,$C$3,BC$12,$C$2,$A44,BC$13,$C$4,C41)</f>
        <v>#VALUE!</v>
      </c>
      <c r="BD44" s="248" t="e">
        <f ca="1">_xll.DBRW($C$1,$B44,$C$3,BD$12,$C$2,$A44,BD$13,$C$4,C41)</f>
        <v>#VALUE!</v>
      </c>
      <c r="BE44" s="248" t="e">
        <f ca="1">_xll.DBRW($C$1,$B44,$C$3,BE$12,$C$2,$A44,BE$13,$C$4,C41)</f>
        <v>#VALUE!</v>
      </c>
      <c r="BF44" s="248" t="e">
        <f ca="1">_xll.DBRW($C$1,$B44,$C$3,BF$12,$C$2,$A44,BF$13,$C$4,C41)</f>
        <v>#VALUE!</v>
      </c>
      <c r="BG44" s="248" t="e">
        <f ca="1">_xll.DBRW($C$1,$B44,$C$3,BG$12,$C$2,$A44,BG$13,$C$4,C41)</f>
        <v>#VALUE!</v>
      </c>
      <c r="BH44" s="253" t="e">
        <f ca="1">_xll.DBRW($C$1,$B44,$C$3,BH$12,$C$2,$A44,BH$13,$C$4,C41)</f>
        <v>#VALUE!</v>
      </c>
      <c r="BI44" s="252" t="e">
        <f ca="1">_xll.DBRW($C$1,$B44,$C$3,BI$12,$C$2,$A44,BI$13,$C$4,C41)</f>
        <v>#VALUE!</v>
      </c>
      <c r="BJ44" s="248" t="str">
        <f ca="1">_xll.DBRW($C$1,$B44,$C$3,BJ$12,$C$2,$A44,BJ$13,$C$4,C41)</f>
        <v>RECALC_1_1949_</v>
      </c>
      <c r="BK44" s="248" t="e">
        <f ca="1">_xll.DBRW($C$1,$B44,$C$3,BK$12,$C$2,$A44,BK$13,$C$4,C41)</f>
        <v>#VALUE!</v>
      </c>
      <c r="BL44" s="248" t="e">
        <f ca="1">_xll.DBRW($C$1,$B44,$C$3,BL$12,$C$2,$A44,BL$13,$C$4,C41)</f>
        <v>#VALUE!</v>
      </c>
      <c r="BM44" s="248" t="e">
        <f ca="1">_xll.DBRW($C$1,$B44,$C$3,BM$12,$C$2,$A44,BM$13,$C$4,C41)</f>
        <v>#VALUE!</v>
      </c>
      <c r="BN44" s="248" t="e">
        <f ca="1">_xll.DBRW($C$1,$B44,$C$3,BN$12,$C$2,$A44,BN$13,$C$4,C41)</f>
        <v>#VALUE!</v>
      </c>
      <c r="BO44" s="248" t="e">
        <f ca="1">_xll.DBRW($C$1,$B44,$C$3,BO$12,$C$2,$A44,BO$13,$C$4,C41)</f>
        <v>#VALUE!</v>
      </c>
      <c r="BP44" s="253" t="e">
        <f ca="1">_xll.DBRW($C$1,$B44,$C$3,BP$12,$C$2,$A44,BP$13,$C$4,C41)</f>
        <v>#VALUE!</v>
      </c>
      <c r="BQ44" s="252" t="e">
        <f ca="1">_xll.DBRW($C$1,$B44,$C$3,BQ$12,$C$2,$A44,BQ$13,$C$4,$C$41)</f>
        <v>#VALUE!</v>
      </c>
      <c r="BR44" s="248" t="str">
        <f ca="1">_xll.DBRW($C$1,$B44,$C$3,BR$12,$C$2,$A44,BR$13,$C$4,$C$41)</f>
        <v>RECALC_1_2565_</v>
      </c>
      <c r="BS44" s="248" t="e">
        <f ca="1">_xll.DBRW($C$1,$B44,$C$3,BS$12,$C$2,$A44,BS$13,$C$4,$C$41)</f>
        <v>#VALUE!</v>
      </c>
      <c r="BT44" s="248" t="e">
        <f ca="1">_xll.DBRW($C$1,$B44,$C$3,BT$12,$C$2,$A44,BT$13,$C$4,$C$41)</f>
        <v>#VALUE!</v>
      </c>
      <c r="BU44" s="248" t="e">
        <f ca="1">_xll.DBRW($C$1,$B44,$C$3,BU$12,$C$2,$A44,BU$13,$C$4,$C$41)</f>
        <v>#VALUE!</v>
      </c>
      <c r="BV44" s="248" t="e">
        <f ca="1">_xll.DBRW($C$1,$B44,$C$3,BV$12,$C$2,$A44,BV$13,$C$4,$C$41)</f>
        <v>#VALUE!</v>
      </c>
      <c r="BW44" s="248" t="e">
        <f ca="1">_xll.DBRW($C$1,$B44,$C$3,BW$12,$C$2,$A44,BW$13,$C$4,$C$41)</f>
        <v>#VALUE!</v>
      </c>
      <c r="BX44" s="253" t="e">
        <f ca="1">_xll.DBRW($C$1,$B44,$C$3,BX$12,$C$2,$A44,BX$13,$C$4,$C$41)</f>
        <v>#VALUE!</v>
      </c>
      <c r="BY44" s="248"/>
      <c r="BZ44" s="248"/>
      <c r="CA44" s="248"/>
      <c r="CB44" s="248"/>
      <c r="CC44" s="248"/>
      <c r="CD44" s="248"/>
      <c r="CE44" s="248"/>
      <c r="CF44" s="248"/>
    </row>
    <row r="45" spans="1:109" ht="21.75" customHeight="1">
      <c r="A45" s="262" t="str">
        <f t="shared" si="25"/>
        <v>VTD_Corp_TopAdj_Not_allocated_Input4</v>
      </c>
      <c r="B45" s="263" t="str">
        <f t="shared" ca="1" si="25"/>
        <v>RECALC_0_1_</v>
      </c>
      <c r="C45" s="237" t="str">
        <f t="shared" si="25"/>
        <v>Sécurité générale invts financiers</v>
      </c>
      <c r="D45" s="252"/>
      <c r="E45" s="248"/>
      <c r="F45" s="248"/>
      <c r="G45" s="248"/>
      <c r="H45" s="248"/>
      <c r="I45" s="248"/>
      <c r="J45" s="248"/>
      <c r="K45" s="253"/>
      <c r="L45" s="252"/>
      <c r="M45" s="248"/>
      <c r="N45" s="248"/>
      <c r="O45" s="248"/>
      <c r="P45" s="248"/>
      <c r="Q45" s="248"/>
      <c r="R45" s="248"/>
      <c r="S45" s="253"/>
      <c r="T45" s="252"/>
      <c r="U45" s="248"/>
      <c r="V45" s="248"/>
      <c r="W45" s="248"/>
      <c r="X45" s="248"/>
      <c r="Y45" s="248"/>
      <c r="Z45" s="248"/>
      <c r="AA45" s="253"/>
      <c r="AB45" s="252"/>
      <c r="AC45" s="248"/>
      <c r="AD45" s="248"/>
      <c r="AE45" s="248"/>
      <c r="AF45" s="248"/>
      <c r="AG45" s="248"/>
      <c r="AH45" s="248"/>
      <c r="AI45" s="253"/>
      <c r="AJ45" s="248"/>
      <c r="AK45" s="252" t="e">
        <f ca="1">_xll.DBRW($C$1,$B45,$C$3,AK$12,$C$2,$A45,AK$13,$C$4,C41)</f>
        <v>#VALUE!</v>
      </c>
      <c r="AL45" s="248" t="str">
        <f ca="1">_xll.DBRW($C$1,$B45,$C$3,AL$12,$C$2,$A45,AL$13,$C$4,C41)</f>
        <v>RECALC_1_1180_</v>
      </c>
      <c r="AM45" s="248" t="e">
        <f ca="1">_xll.DBRW($C$1,$B45,$C$3,AM$12,$C$2,$A45,AM$13,$C$4,C41)</f>
        <v>#VALUE!</v>
      </c>
      <c r="AN45" s="248" t="e">
        <f ca="1">_xll.DBRW($C$1,$B45,$C$3,AN$12,$C$2,$A45,AN$13,$C$4,C41)</f>
        <v>#VALUE!</v>
      </c>
      <c r="AO45" s="248" t="e">
        <f ca="1">_xll.DBRW($C$1,$B45,$C$3,AO$12,$C$2,$A45,AO$13,$C$4,C41)</f>
        <v>#VALUE!</v>
      </c>
      <c r="AP45" s="248" t="e">
        <f ca="1">_xll.DBRW($C$1,$B45,$C$3,AP$12,$C$2,$A45,AP$13,$C$4,C41)</f>
        <v>#VALUE!</v>
      </c>
      <c r="AQ45" s="248" t="e">
        <f ca="1">_xll.DBRW($C$1,$B45,$C$3,AQ$12,$C$2,$A45,AQ$13,$C$4,C41)</f>
        <v>#VALUE!</v>
      </c>
      <c r="AR45" s="253" t="e">
        <f ca="1">_xll.DBRW($C$1,$B45,$C$3,AR$12,$C$2,$A45,AR$13,$C$4,C41)</f>
        <v>#VALUE!</v>
      </c>
      <c r="AS45" s="252" t="e">
        <f ca="1">_xll.DBRW($C$1,$B45,$C$3,AS$12,$C$2,$A45,AS$13,$C$4,C41)</f>
        <v>#VALUE!</v>
      </c>
      <c r="AT45" s="248" t="str">
        <f ca="1">_xll.DBRW($C$1,$B45,$C$3,AT$12,$C$2,$A45,AT$13,$C$4,C41)</f>
        <v>RECALC_1_1424_</v>
      </c>
      <c r="AU45" s="248" t="e">
        <f ca="1">_xll.DBRW($C$1,$B45,$C$3,AU$12,$C$2,$A45,AU$13,$C$4,C41)</f>
        <v>#VALUE!</v>
      </c>
      <c r="AV45" s="248" t="e">
        <f ca="1">_xll.DBRW($C$1,$B45,$C$3,AV$12,$C$2,$A45,AV$13,$C$4,C41)</f>
        <v>#VALUE!</v>
      </c>
      <c r="AW45" s="248" t="e">
        <f ca="1">_xll.DBRW($C$1,$B45,$C$3,AW$12,$C$2,$A45,AW$13,$C$4,C41)</f>
        <v>#VALUE!</v>
      </c>
      <c r="AX45" s="248" t="e">
        <f ca="1">_xll.DBRW($C$1,$B45,$C$3,AX$12,$C$2,$A45,AX$13,$C$4,C41)</f>
        <v>#VALUE!</v>
      </c>
      <c r="AY45" s="248" t="e">
        <f ca="1">_xll.DBRW($C$1,$B45,$C$3,AY$12,$C$2,$A45,AY$13,$C$4,C41)</f>
        <v>#VALUE!</v>
      </c>
      <c r="AZ45" s="253" t="e">
        <f ca="1">_xll.DBRW($C$1,$B45,$C$3,AZ$12,$C$2,$A45,AZ$13,$C$4,C41)</f>
        <v>#VALUE!</v>
      </c>
      <c r="BA45" s="252" t="e">
        <f ca="1">_xll.DBRW($C$1,$B45,$C$3,BA$12,$C$2,$A45,BA$13,$C$4,C41)</f>
        <v>#VALUE!</v>
      </c>
      <c r="BB45" s="248" t="str">
        <f ca="1">_xll.DBRW($C$1,$B45,$C$3,BB$12,$C$2,$A45,BB$13,$C$4,C41)</f>
        <v>RECALC_1_1602_</v>
      </c>
      <c r="BC45" s="248" t="e">
        <f ca="1">_xll.DBRW($C$1,$B45,$C$3,BC$12,$C$2,$A45,BC$13,$C$4,C41)</f>
        <v>#VALUE!</v>
      </c>
      <c r="BD45" s="248" t="e">
        <f ca="1">_xll.DBRW($C$1,$B45,$C$3,BD$12,$C$2,$A45,BD$13,$C$4,C41)</f>
        <v>#VALUE!</v>
      </c>
      <c r="BE45" s="248" t="e">
        <f ca="1">_xll.DBRW($C$1,$B45,$C$3,BE$12,$C$2,$A45,BE$13,$C$4,C41)</f>
        <v>#VALUE!</v>
      </c>
      <c r="BF45" s="248" t="e">
        <f ca="1">_xll.DBRW($C$1,$B45,$C$3,BF$12,$C$2,$A45,BF$13,$C$4,C41)</f>
        <v>#VALUE!</v>
      </c>
      <c r="BG45" s="248" t="e">
        <f ca="1">_xll.DBRW($C$1,$B45,$C$3,BG$12,$C$2,$A45,BG$13,$C$4,C41)</f>
        <v>#VALUE!</v>
      </c>
      <c r="BH45" s="253" t="e">
        <f ca="1">_xll.DBRW($C$1,$B45,$C$3,BH$12,$C$2,$A45,BH$13,$C$4,C41)</f>
        <v>#VALUE!</v>
      </c>
      <c r="BI45" s="252" t="e">
        <f ca="1">_xll.DBRW($C$1,$B45,$C$3,BI$12,$C$2,$A45,BI$13,$C$4,C41)</f>
        <v>#VALUE!</v>
      </c>
      <c r="BJ45" s="248" t="str">
        <f ca="1">_xll.DBRW($C$1,$B45,$C$3,BJ$12,$C$2,$A45,BJ$13,$C$4,C41)</f>
        <v>RECALC_1_1907_</v>
      </c>
      <c r="BK45" s="248" t="e">
        <f ca="1">_xll.DBRW($C$1,$B45,$C$3,BK$12,$C$2,$A45,BK$13,$C$4,C41)</f>
        <v>#VALUE!</v>
      </c>
      <c r="BL45" s="248" t="e">
        <f ca="1">_xll.DBRW($C$1,$B45,$C$3,BL$12,$C$2,$A45,BL$13,$C$4,C41)</f>
        <v>#VALUE!</v>
      </c>
      <c r="BM45" s="248" t="e">
        <f ca="1">_xll.DBRW($C$1,$B45,$C$3,BM$12,$C$2,$A45,BM$13,$C$4,C41)</f>
        <v>#VALUE!</v>
      </c>
      <c r="BN45" s="248" t="e">
        <f ca="1">_xll.DBRW($C$1,$B45,$C$3,BN$12,$C$2,$A45,BN$13,$C$4,C41)</f>
        <v>#VALUE!</v>
      </c>
      <c r="BO45" s="248" t="e">
        <f ca="1">_xll.DBRW($C$1,$B45,$C$3,BO$12,$C$2,$A45,BO$13,$C$4,C41)</f>
        <v>#VALUE!</v>
      </c>
      <c r="BP45" s="253" t="e">
        <f ca="1">_xll.DBRW($C$1,$B45,$C$3,BP$12,$C$2,$A45,BP$13,$C$4,C41)</f>
        <v>#VALUE!</v>
      </c>
      <c r="BQ45" s="252" t="e">
        <f ca="1">_xll.DBRW($C$1,$B45,$C$3,BQ$12,$C$2,$A45,BQ$13,$C$4,$C$41)</f>
        <v>#VALUE!</v>
      </c>
      <c r="BR45" s="248" t="str">
        <f ca="1">_xll.DBRW($C$1,$B45,$C$3,BR$12,$C$2,$A45,BR$13,$C$4,$C$41)</f>
        <v>RECALC_1_2511_</v>
      </c>
      <c r="BS45" s="248" t="e">
        <f ca="1">_xll.DBRW($C$1,$B45,$C$3,BS$12,$C$2,$A45,BS$13,$C$4,$C$41)</f>
        <v>#VALUE!</v>
      </c>
      <c r="BT45" s="248" t="e">
        <f ca="1">_xll.DBRW($C$1,$B45,$C$3,BT$12,$C$2,$A45,BT$13,$C$4,$C$41)</f>
        <v>#VALUE!</v>
      </c>
      <c r="BU45" s="248" t="e">
        <f ca="1">_xll.DBRW($C$1,$B45,$C$3,BU$12,$C$2,$A45,BU$13,$C$4,$C$41)</f>
        <v>#VALUE!</v>
      </c>
      <c r="BV45" s="248" t="e">
        <f ca="1">_xll.DBRW($C$1,$B45,$C$3,BV$12,$C$2,$A45,BV$13,$C$4,$C$41)</f>
        <v>#VALUE!</v>
      </c>
      <c r="BW45" s="248" t="e">
        <f ca="1">_xll.DBRW($C$1,$B45,$C$3,BW$12,$C$2,$A45,BW$13,$C$4,$C$41)</f>
        <v>#VALUE!</v>
      </c>
      <c r="BX45" s="253" t="e">
        <f ca="1">_xll.DBRW($C$1,$B45,$C$3,BX$12,$C$2,$A45,BX$13,$C$4,$C$41)</f>
        <v>#VALUE!</v>
      </c>
      <c r="BY45" s="248"/>
      <c r="BZ45" s="248"/>
      <c r="CA45" s="248"/>
      <c r="CB45" s="248"/>
      <c r="CC45" s="248"/>
      <c r="CD45" s="248"/>
      <c r="CE45" s="248"/>
      <c r="CF45" s="248"/>
    </row>
    <row r="46" spans="1:109" ht="21.75" customHeight="1">
      <c r="A46" s="262" t="str">
        <f t="shared" si="25"/>
        <v>VTD_Corp_TopAdj_Not_allocated_Input5</v>
      </c>
      <c r="B46" s="263" t="str">
        <f t="shared" si="25"/>
        <v>Holding</v>
      </c>
      <c r="C46" s="237" t="str">
        <f t="shared" si="25"/>
        <v>Sécurité energy</v>
      </c>
      <c r="D46" s="252"/>
      <c r="E46" s="248"/>
      <c r="F46" s="248"/>
      <c r="G46" s="248"/>
      <c r="H46" s="248"/>
      <c r="I46" s="248"/>
      <c r="J46" s="248"/>
      <c r="K46" s="253"/>
      <c r="L46" s="252"/>
      <c r="M46" s="248"/>
      <c r="N46" s="248"/>
      <c r="O46" s="248"/>
      <c r="P46" s="248"/>
      <c r="Q46" s="248"/>
      <c r="R46" s="248"/>
      <c r="S46" s="253"/>
      <c r="T46" s="252"/>
      <c r="U46" s="248"/>
      <c r="V46" s="248"/>
      <c r="W46" s="248"/>
      <c r="X46" s="248"/>
      <c r="Y46" s="248"/>
      <c r="Z46" s="248"/>
      <c r="AA46" s="253"/>
      <c r="AB46" s="252"/>
      <c r="AC46" s="248"/>
      <c r="AD46" s="248"/>
      <c r="AE46" s="248"/>
      <c r="AF46" s="248"/>
      <c r="AG46" s="248"/>
      <c r="AH46" s="248"/>
      <c r="AI46" s="253"/>
      <c r="AJ46" s="248"/>
      <c r="AK46" s="252" t="e">
        <f ca="1">_xll.DBRW($C$1,$B46,$C$3,AK$12,$C$2,$A46,AK$13,$C$4,C41)</f>
        <v>#VALUE!</v>
      </c>
      <c r="AL46" s="248" t="str">
        <f ca="1">_xll.DBRW($C$1,$B46,$C$3,AL$12,$C$2,$A46,AL$13,$C$4,C41)</f>
        <v>RECALC_1_1194_</v>
      </c>
      <c r="AM46" s="248" t="e">
        <f ca="1">_xll.DBRW($C$1,$B46,$C$3,AM$12,$C$2,$A46,AM$13,$C$4,C41)</f>
        <v>#VALUE!</v>
      </c>
      <c r="AN46" s="248" t="e">
        <f ca="1">_xll.DBRW($C$1,$B46,$C$3,AN$12,$C$2,$A46,AN$13,$C$4,C41)</f>
        <v>#VALUE!</v>
      </c>
      <c r="AO46" s="248" t="e">
        <f ca="1">_xll.DBRW($C$1,$B46,$C$3,AO$12,$C$2,$A46,AO$13,$C$4,C41)</f>
        <v>#VALUE!</v>
      </c>
      <c r="AP46" s="248" t="e">
        <f ca="1">_xll.DBRW($C$1,$B46,$C$3,AP$12,$C$2,$A46,AP$13,$C$4,C41)</f>
        <v>#VALUE!</v>
      </c>
      <c r="AQ46" s="248" t="e">
        <f ca="1">_xll.DBRW($C$1,$B46,$C$3,AQ$12,$C$2,$A46,AQ$13,$C$4,C41)</f>
        <v>#VALUE!</v>
      </c>
      <c r="AR46" s="253" t="e">
        <f ca="1">_xll.DBRW($C$1,$B46,$C$3,AR$12,$C$2,$A46,AR$13,$C$4,C41)</f>
        <v>#VALUE!</v>
      </c>
      <c r="AS46" s="252" t="e">
        <f ca="1">_xll.DBRW($C$1,$B46,$C$3,AS$12,$C$2,$A46,AS$13,$C$4,C41)</f>
        <v>#VALUE!</v>
      </c>
      <c r="AT46" s="248" t="str">
        <f ca="1">_xll.DBRW($C$1,$B46,$C$3,AT$12,$C$2,$A46,AT$13,$C$4,C41)</f>
        <v>RECALC_1_1439_</v>
      </c>
      <c r="AU46" s="248" t="e">
        <f ca="1">_xll.DBRW($C$1,$B46,$C$3,AU$12,$C$2,$A46,AU$13,$C$4,C41)</f>
        <v>#VALUE!</v>
      </c>
      <c r="AV46" s="248" t="e">
        <f ca="1">_xll.DBRW($C$1,$B46,$C$3,AV$12,$C$2,$A46,AV$13,$C$4,C41)</f>
        <v>#VALUE!</v>
      </c>
      <c r="AW46" s="248" t="e">
        <f ca="1">_xll.DBRW($C$1,$B46,$C$3,AW$12,$C$2,$A46,AW$13,$C$4,C41)</f>
        <v>#VALUE!</v>
      </c>
      <c r="AX46" s="248" t="e">
        <f ca="1">_xll.DBRW($C$1,$B46,$C$3,AX$12,$C$2,$A46,AX$13,$C$4,C41)</f>
        <v>#VALUE!</v>
      </c>
      <c r="AY46" s="248" t="e">
        <f ca="1">_xll.DBRW($C$1,$B46,$C$3,AY$12,$C$2,$A46,AY$13,$C$4,C41)</f>
        <v>#VALUE!</v>
      </c>
      <c r="AZ46" s="253" t="e">
        <f ca="1">_xll.DBRW($C$1,$B46,$C$3,AZ$12,$C$2,$A46,AZ$13,$C$4,C41)</f>
        <v>#VALUE!</v>
      </c>
      <c r="BA46" s="252" t="e">
        <f ca="1">_xll.DBRW($C$1,$B46,$C$3,BA$12,$C$2,$A46,BA$13,$C$4,C41)</f>
        <v>#VALUE!</v>
      </c>
      <c r="BB46" s="248" t="str">
        <f ca="1">_xll.DBRW($C$1,$B46,$C$3,BB$12,$C$2,$A46,BB$13,$C$4,C41)</f>
        <v>RECALC_1_1618_</v>
      </c>
      <c r="BC46" s="248" t="e">
        <f ca="1">_xll.DBRW($C$1,$B46,$C$3,BC$12,$C$2,$A46,BC$13,$C$4,C41)</f>
        <v>#VALUE!</v>
      </c>
      <c r="BD46" s="248" t="e">
        <f ca="1">_xll.DBRW($C$1,$B46,$C$3,BD$12,$C$2,$A46,BD$13,$C$4,C41)</f>
        <v>#VALUE!</v>
      </c>
      <c r="BE46" s="248" t="e">
        <f ca="1">_xll.DBRW($C$1,$B46,$C$3,BE$12,$C$2,$A46,BE$13,$C$4,C41)</f>
        <v>#VALUE!</v>
      </c>
      <c r="BF46" s="248" t="e">
        <f ca="1">_xll.DBRW($C$1,$B46,$C$3,BF$12,$C$2,$A46,BF$13,$C$4,C41)</f>
        <v>#VALUE!</v>
      </c>
      <c r="BG46" s="248" t="e">
        <f ca="1">_xll.DBRW($C$1,$B46,$C$3,BG$12,$C$2,$A46,BG$13,$C$4,C41)</f>
        <v>#VALUE!</v>
      </c>
      <c r="BH46" s="253" t="e">
        <f ca="1">_xll.DBRW($C$1,$B46,$C$3,BH$12,$C$2,$A46,BH$13,$C$4,C41)</f>
        <v>#VALUE!</v>
      </c>
      <c r="BI46" s="252" t="e">
        <f ca="1">_xll.DBRW($C$1,$B46,$C$3,BI$12,$C$2,$A46,BI$13,$C$4,C41)</f>
        <v>#VALUE!</v>
      </c>
      <c r="BJ46" s="248" t="str">
        <f ca="1">_xll.DBRW($C$1,$B46,$C$3,BJ$12,$C$2,$A46,BJ$13,$C$4,C41)</f>
        <v>RECALC_1_1925_</v>
      </c>
      <c r="BK46" s="248" t="e">
        <f ca="1">_xll.DBRW($C$1,$B46,$C$3,BK$12,$C$2,$A46,BK$13,$C$4,C41)</f>
        <v>#VALUE!</v>
      </c>
      <c r="BL46" s="248" t="e">
        <f ca="1">_xll.DBRW($C$1,$B46,$C$3,BL$12,$C$2,$A46,BL$13,$C$4,C41)</f>
        <v>#VALUE!</v>
      </c>
      <c r="BM46" s="248" t="e">
        <f ca="1">_xll.DBRW($C$1,$B46,$C$3,BM$12,$C$2,$A46,BM$13,$C$4,C41)</f>
        <v>#VALUE!</v>
      </c>
      <c r="BN46" s="248" t="e">
        <f ca="1">_xll.DBRW($C$1,$B46,$C$3,BN$12,$C$2,$A46,BN$13,$C$4,C41)</f>
        <v>#VALUE!</v>
      </c>
      <c r="BO46" s="248" t="e">
        <f ca="1">_xll.DBRW($C$1,$B46,$C$3,BO$12,$C$2,$A46,BO$13,$C$4,C41)</f>
        <v>#VALUE!</v>
      </c>
      <c r="BP46" s="253" t="e">
        <f ca="1">_xll.DBRW($C$1,$B46,$C$3,BP$12,$C$2,$A46,BP$13,$C$4,C41)</f>
        <v>#VALUE!</v>
      </c>
      <c r="BQ46" s="252" t="e">
        <f ca="1">_xll.DBRW($C$1,$B46,$C$3,BQ$12,$C$2,$A46,BQ$13,$C$4,$C$41)</f>
        <v>#VALUE!</v>
      </c>
      <c r="BR46" s="248" t="str">
        <f ca="1">_xll.DBRW($C$1,$B46,$C$3,BR$12,$C$2,$A46,BR$13,$C$4,$C$41)</f>
        <v>RECALC_1_2539_</v>
      </c>
      <c r="BS46" s="248" t="e">
        <f ca="1">_xll.DBRW($C$1,$B46,$C$3,BS$12,$C$2,$A46,BS$13,$C$4,$C$41)</f>
        <v>#VALUE!</v>
      </c>
      <c r="BT46" s="248" t="e">
        <f ca="1">_xll.DBRW($C$1,$B46,$C$3,BT$12,$C$2,$A46,BT$13,$C$4,$C$41)</f>
        <v>#VALUE!</v>
      </c>
      <c r="BU46" s="248" t="e">
        <f ca="1">_xll.DBRW($C$1,$B46,$C$3,BU$12,$C$2,$A46,BU$13,$C$4,$C$41)</f>
        <v>#VALUE!</v>
      </c>
      <c r="BV46" s="248" t="e">
        <f ca="1">_xll.DBRW($C$1,$B46,$C$3,BV$12,$C$2,$A46,BV$13,$C$4,$C$41)</f>
        <v>#VALUE!</v>
      </c>
      <c r="BW46" s="248" t="e">
        <f ca="1">_xll.DBRW($C$1,$B46,$C$3,BW$12,$C$2,$A46,BW$13,$C$4,$C$41)</f>
        <v>#VALUE!</v>
      </c>
      <c r="BX46" s="253" t="e">
        <f ca="1">_xll.DBRW($C$1,$B46,$C$3,BX$12,$C$2,$A46,BX$13,$C$4,$C$41)</f>
        <v>#VALUE!</v>
      </c>
      <c r="BY46" s="248"/>
      <c r="BZ46" s="248"/>
      <c r="CA46" s="248"/>
      <c r="CB46" s="248"/>
      <c r="CC46" s="248"/>
      <c r="CD46" s="248"/>
      <c r="CE46" s="248"/>
      <c r="CF46" s="248"/>
    </row>
    <row r="47" spans="1:109" ht="21.75" customHeight="1">
      <c r="A47" s="262" t="str">
        <f t="shared" si="25"/>
        <v>VTD_Corp_TopAdj_Not_allocated_Input6</v>
      </c>
      <c r="B47" s="263" t="str">
        <f ca="1">_xll.SUBNM("tango_core_model:Activity","","SU_input","English")</f>
        <v>RECALC_0_24_</v>
      </c>
      <c r="C47" s="237" t="str">
        <f t="shared" si="25"/>
        <v>Ajustement coût du financement</v>
      </c>
      <c r="D47" s="252"/>
      <c r="E47" s="248"/>
      <c r="F47" s="248"/>
      <c r="G47" s="248"/>
      <c r="H47" s="248"/>
      <c r="I47" s="248"/>
      <c r="J47" s="248"/>
      <c r="K47" s="253"/>
      <c r="L47" s="252"/>
      <c r="M47" s="248"/>
      <c r="N47" s="248"/>
      <c r="O47" s="248"/>
      <c r="P47" s="248"/>
      <c r="Q47" s="248"/>
      <c r="R47" s="248"/>
      <c r="S47" s="253"/>
      <c r="T47" s="252"/>
      <c r="U47" s="248"/>
      <c r="V47" s="248"/>
      <c r="W47" s="248"/>
      <c r="X47" s="248"/>
      <c r="Y47" s="248"/>
      <c r="Z47" s="248"/>
      <c r="AA47" s="253"/>
      <c r="AB47" s="252"/>
      <c r="AC47" s="248"/>
      <c r="AD47" s="248"/>
      <c r="AE47" s="248"/>
      <c r="AF47" s="248"/>
      <c r="AG47" s="248"/>
      <c r="AH47" s="248"/>
      <c r="AI47" s="253"/>
      <c r="AJ47" s="248"/>
      <c r="AK47" s="252" t="e">
        <f ca="1">_xll.DBRW($C$1,$B47,$C$3,AK$12,$C$2,$A47,AK$13,$C$4,C41)</f>
        <v>#VALUE!</v>
      </c>
      <c r="AL47" s="248" t="str">
        <f ca="1">_xll.DBRW($C$1,$B47,$C$3,AL$12,$C$2,$A47,AL$13,$C$4,C41)</f>
        <v>RECALC_1_1197_</v>
      </c>
      <c r="AM47" s="248" t="e">
        <f ca="1">_xll.DBRW($C$1,$B47,$C$3,AM$12,$C$2,$A47,AM$13,$C$4,C41)</f>
        <v>#VALUE!</v>
      </c>
      <c r="AN47" s="248" t="e">
        <f ca="1">_xll.DBRW($C$1,$B47,$C$3,AN$12,$C$2,$A47,AN$13,$C$4,C41)</f>
        <v>#VALUE!</v>
      </c>
      <c r="AO47" s="248" t="e">
        <f ca="1">_xll.DBRW($C$1,$B47,$C$3,AO$12,$C$2,$A47,AO$13,$C$4,C41)</f>
        <v>#VALUE!</v>
      </c>
      <c r="AP47" s="248" t="e">
        <f ca="1">_xll.DBRW($C$1,$B47,$C$3,AP$12,$C$2,$A47,AP$13,$C$4,C41)</f>
        <v>#VALUE!</v>
      </c>
      <c r="AQ47" s="248" t="e">
        <f ca="1">_xll.DBRW($C$1,$B47,$C$3,AQ$12,$C$2,$A47,AQ$13,$C$4,C41)</f>
        <v>#VALUE!</v>
      </c>
      <c r="AR47" s="253" t="e">
        <f ca="1">_xll.DBRW($C$1,$B47,$C$3,AR$12,$C$2,$A47,AR$13,$C$4,C41)</f>
        <v>#VALUE!</v>
      </c>
      <c r="AS47" s="252" t="e">
        <f ca="1">_xll.DBRW($C$1,$B47,$C$3,AS$12,$C$2,$A47,AS$13,$C$4,C41)</f>
        <v>#VALUE!</v>
      </c>
      <c r="AT47" s="248" t="str">
        <f ca="1">_xll.DBRW($C$1,$B47,$C$3,AT$12,$C$2,$A47,AT$13,$C$4,C41)</f>
        <v>RECALC_1_1441_</v>
      </c>
      <c r="AU47" s="248" t="e">
        <f ca="1">_xll.DBRW($C$1,$B47,$C$3,AU$12,$C$2,$A47,AU$13,$C$4,C41)</f>
        <v>#VALUE!</v>
      </c>
      <c r="AV47" s="248" t="e">
        <f ca="1">_xll.DBRW($C$1,$B47,$C$3,AV$12,$C$2,$A47,AV$13,$C$4,C41)</f>
        <v>#VALUE!</v>
      </c>
      <c r="AW47" s="248" t="e">
        <f ca="1">_xll.DBRW($C$1,$B47,$C$3,AW$12,$C$2,$A47,AW$13,$C$4,C41)</f>
        <v>#VALUE!</v>
      </c>
      <c r="AX47" s="248" t="e">
        <f ca="1">_xll.DBRW($C$1,$B47,$C$3,AX$12,$C$2,$A47,AX$13,$C$4,C41)</f>
        <v>#VALUE!</v>
      </c>
      <c r="AY47" s="248" t="e">
        <f ca="1">_xll.DBRW($C$1,$B47,$C$3,AY$12,$C$2,$A47,AY$13,$C$4,C41)</f>
        <v>#VALUE!</v>
      </c>
      <c r="AZ47" s="253" t="e">
        <f ca="1">_xll.DBRW($C$1,$B47,$C$3,AZ$12,$C$2,$A47,AZ$13,$C$4,C41)</f>
        <v>#VALUE!</v>
      </c>
      <c r="BA47" s="252" t="e">
        <f ca="1">_xll.DBRW($C$1,$B47,$C$3,BA$12,$C$2,$A47,BA$13,$C$4,C41)</f>
        <v>#VALUE!</v>
      </c>
      <c r="BB47" s="248" t="str">
        <f ca="1">_xll.DBRW($C$1,$B47,$C$3,BB$12,$C$2,$A47,BB$13,$C$4,C41)</f>
        <v>RECALC_1_1620_</v>
      </c>
      <c r="BC47" s="248" t="e">
        <f ca="1">_xll.DBRW($C$1,$B47,$C$3,BC$12,$C$2,$A47,BC$13,$C$4,C41)</f>
        <v>#VALUE!</v>
      </c>
      <c r="BD47" s="248" t="e">
        <f ca="1">_xll.DBRW($C$1,$B47,$C$3,BD$12,$C$2,$A47,BD$13,$C$4,C41)</f>
        <v>#VALUE!</v>
      </c>
      <c r="BE47" s="248" t="e">
        <f ca="1">_xll.DBRW($C$1,$B47,$C$3,BE$12,$C$2,$A47,BE$13,$C$4,C41)</f>
        <v>#VALUE!</v>
      </c>
      <c r="BF47" s="248" t="e">
        <f ca="1">_xll.DBRW($C$1,$B47,$C$3,BF$12,$C$2,$A47,BF$13,$C$4,C41)</f>
        <v>#VALUE!</v>
      </c>
      <c r="BG47" s="248" t="e">
        <f ca="1">_xll.DBRW($C$1,$B47,$C$3,BG$12,$C$2,$A47,BG$13,$C$4,C41)</f>
        <v>#VALUE!</v>
      </c>
      <c r="BH47" s="253" t="e">
        <f ca="1">_xll.DBRW($C$1,$B47,$C$3,BH$12,$C$2,$A47,BH$13,$C$4,C41)</f>
        <v>#VALUE!</v>
      </c>
      <c r="BI47" s="252" t="e">
        <f ca="1">_xll.DBRW($C$1,$B47,$C$3,BI$12,$C$2,$A47,BI$13,$C$4,C41)</f>
        <v>#VALUE!</v>
      </c>
      <c r="BJ47" s="248" t="str">
        <f ca="1">_xll.DBRW($C$1,$B47,$C$3,BJ$12,$C$2,$A47,BJ$13,$C$4,C41)</f>
        <v>RECALC_1_1927_</v>
      </c>
      <c r="BK47" s="248" t="e">
        <f ca="1">_xll.DBRW($C$1,$B47,$C$3,BK$12,$C$2,$A47,BK$13,$C$4,C41)</f>
        <v>#VALUE!</v>
      </c>
      <c r="BL47" s="248" t="e">
        <f ca="1">_xll.DBRW($C$1,$B47,$C$3,BL$12,$C$2,$A47,BL$13,$C$4,C41)</f>
        <v>#VALUE!</v>
      </c>
      <c r="BM47" s="248" t="e">
        <f ca="1">_xll.DBRW($C$1,$B47,$C$3,BM$12,$C$2,$A47,BM$13,$C$4,C41)</f>
        <v>#VALUE!</v>
      </c>
      <c r="BN47" s="248" t="e">
        <f ca="1">_xll.DBRW($C$1,$B47,$C$3,BN$12,$C$2,$A47,BN$13,$C$4,C41)</f>
        <v>#VALUE!</v>
      </c>
      <c r="BO47" s="248" t="e">
        <f ca="1">_xll.DBRW($C$1,$B47,$C$3,BO$12,$C$2,$A47,BO$13,$C$4,C41)</f>
        <v>#VALUE!</v>
      </c>
      <c r="BP47" s="253" t="e">
        <f ca="1">_xll.DBRW($C$1,$B47,$C$3,BP$12,$C$2,$A47,BP$13,$C$4,C41)</f>
        <v>#VALUE!</v>
      </c>
      <c r="BQ47" s="252" t="e">
        <f ca="1">_xll.DBRW($C$1,$B47,$C$3,BQ$12,$C$2,$A47,BQ$13,$C$4,$C$41)</f>
        <v>#VALUE!</v>
      </c>
      <c r="BR47" s="248" t="str">
        <f ca="1">_xll.DBRW($C$1,$B47,$C$3,BR$12,$C$2,$A47,BR$13,$C$4,$C$41)</f>
        <v>RECALC_1_2533_</v>
      </c>
      <c r="BS47" s="248" t="e">
        <f ca="1">_xll.DBRW($C$1,$B47,$C$3,BS$12,$C$2,$A47,BS$13,$C$4,$C$41)</f>
        <v>#VALUE!</v>
      </c>
      <c r="BT47" s="248" t="e">
        <f ca="1">_xll.DBRW($C$1,$B47,$C$3,BT$12,$C$2,$A47,BT$13,$C$4,$C$41)</f>
        <v>#VALUE!</v>
      </c>
      <c r="BU47" s="248" t="e">
        <f ca="1">_xll.DBRW($C$1,$B47,$C$3,BU$12,$C$2,$A47,BU$13,$C$4,$C$41)</f>
        <v>#VALUE!</v>
      </c>
      <c r="BV47" s="248" t="e">
        <f ca="1">_xll.DBRW($C$1,$B47,$C$3,BV$12,$C$2,$A47,BV$13,$C$4,$C$41)</f>
        <v>#VALUE!</v>
      </c>
      <c r="BW47" s="248" t="e">
        <f ca="1">_xll.DBRW($C$1,$B47,$C$3,BW$12,$C$2,$A47,BW$13,$C$4,$C$41)</f>
        <v>#VALUE!</v>
      </c>
      <c r="BX47" s="253" t="e">
        <f ca="1">_xll.DBRW($C$1,$B47,$C$3,BX$12,$C$2,$A47,BX$13,$C$4,$C$41)</f>
        <v>#VALUE!</v>
      </c>
      <c r="BY47" s="248"/>
      <c r="BZ47" s="248"/>
      <c r="CA47" s="248"/>
      <c r="CB47" s="248"/>
      <c r="CC47" s="248"/>
      <c r="CD47" s="248"/>
      <c r="CE47" s="248"/>
      <c r="CF47" s="248"/>
    </row>
    <row r="48" spans="1:109" ht="21.75" customHeight="1">
      <c r="A48" s="262" t="str">
        <f t="shared" si="25"/>
        <v>VTD_Corp_TopAdj_Not_allocated_Input7</v>
      </c>
      <c r="B48" s="263" t="str">
        <f t="shared" ca="1" si="25"/>
        <v>RECALC_0_1_</v>
      </c>
      <c r="C48" s="237" t="str">
        <f t="shared" si="25"/>
        <v>Innovation</v>
      </c>
      <c r="D48" s="252"/>
      <c r="E48" s="248"/>
      <c r="F48" s="248"/>
      <c r="G48" s="248"/>
      <c r="H48" s="248"/>
      <c r="I48" s="248"/>
      <c r="J48" s="248"/>
      <c r="K48" s="253"/>
      <c r="L48" s="252"/>
      <c r="M48" s="248"/>
      <c r="N48" s="248"/>
      <c r="O48" s="248"/>
      <c r="P48" s="248"/>
      <c r="Q48" s="248"/>
      <c r="R48" s="248"/>
      <c r="S48" s="253"/>
      <c r="T48" s="252"/>
      <c r="U48" s="248"/>
      <c r="V48" s="248"/>
      <c r="W48" s="248"/>
      <c r="X48" s="248"/>
      <c r="Y48" s="248"/>
      <c r="Z48" s="248"/>
      <c r="AA48" s="253"/>
      <c r="AB48" s="252"/>
      <c r="AC48" s="248"/>
      <c r="AD48" s="248"/>
      <c r="AE48" s="248"/>
      <c r="AF48" s="248"/>
      <c r="AG48" s="248"/>
      <c r="AH48" s="248"/>
      <c r="AI48" s="253"/>
      <c r="AJ48" s="248"/>
      <c r="AK48" s="252" t="e">
        <f ca="1">_xll.DBRW($C$1,$B48,$C$3,AK$12,$C$2,$A48,AK$13,$C$4,C41)</f>
        <v>#VALUE!</v>
      </c>
      <c r="AL48" s="248" t="str">
        <f ca="1">_xll.DBRW($C$1,$B48,$C$3,AL$12,$C$2,$A48,AL$13,$C$4,C41)</f>
        <v>RECALC_1_1179_</v>
      </c>
      <c r="AM48" s="248" t="e">
        <f ca="1">_xll.DBRW($C$1,$B48,$C$3,AM$12,$C$2,$A48,AM$13,$C$4,C41)</f>
        <v>#VALUE!</v>
      </c>
      <c r="AN48" s="248" t="e">
        <f ca="1">_xll.DBRW($C$1,$B48,$C$3,AN$12,$C$2,$A48,AN$13,$C$4,C41)</f>
        <v>#VALUE!</v>
      </c>
      <c r="AO48" s="248" t="e">
        <f ca="1">_xll.DBRW($C$1,$B48,$C$3,AO$12,$C$2,$A48,AO$13,$C$4,C41)</f>
        <v>#VALUE!</v>
      </c>
      <c r="AP48" s="248" t="e">
        <f ca="1">_xll.DBRW($C$1,$B48,$C$3,AP$12,$C$2,$A48,AP$13,$C$4,C41)</f>
        <v>#VALUE!</v>
      </c>
      <c r="AQ48" s="248" t="e">
        <f ca="1">_xll.DBRW($C$1,$B48,$C$3,AQ$12,$C$2,$A48,AQ$13,$C$4,C41)</f>
        <v>#VALUE!</v>
      </c>
      <c r="AR48" s="253" t="e">
        <f ca="1">_xll.DBRW($C$1,$B48,$C$3,AR$12,$C$2,$A48,AR$13,$C$4,C41)</f>
        <v>#VALUE!</v>
      </c>
      <c r="AS48" s="252" t="e">
        <f ca="1">_xll.DBRW($C$1,$B48,$C$3,AS$12,$C$2,$A48,AS$13,$C$4,C41)</f>
        <v>#VALUE!</v>
      </c>
      <c r="AT48" s="248" t="str">
        <f ca="1">_xll.DBRW($C$1,$B48,$C$3,AT$12,$C$2,$A48,AT$13,$C$4,C41)</f>
        <v>RECALC_1_1423_</v>
      </c>
      <c r="AU48" s="248" t="e">
        <f ca="1">_xll.DBRW($C$1,$B48,$C$3,AU$12,$C$2,$A48,AU$13,$C$4,C41)</f>
        <v>#VALUE!</v>
      </c>
      <c r="AV48" s="248" t="e">
        <f ca="1">_xll.DBRW($C$1,$B48,$C$3,AV$12,$C$2,$A48,AV$13,$C$4,C41)</f>
        <v>#VALUE!</v>
      </c>
      <c r="AW48" s="248" t="e">
        <f ca="1">_xll.DBRW($C$1,$B48,$C$3,AW$12,$C$2,$A48,AW$13,$C$4,C41)</f>
        <v>#VALUE!</v>
      </c>
      <c r="AX48" s="248" t="e">
        <f ca="1">_xll.DBRW($C$1,$B48,$C$3,AX$12,$C$2,$A48,AX$13,$C$4,C41)</f>
        <v>#VALUE!</v>
      </c>
      <c r="AY48" s="248" t="e">
        <f ca="1">_xll.DBRW($C$1,$B48,$C$3,AY$12,$C$2,$A48,AY$13,$C$4,C41)</f>
        <v>#VALUE!</v>
      </c>
      <c r="AZ48" s="253" t="e">
        <f ca="1">_xll.DBRW($C$1,$B48,$C$3,AZ$12,$C$2,$A48,AZ$13,$C$4,C41)</f>
        <v>#VALUE!</v>
      </c>
      <c r="BA48" s="252" t="e">
        <f ca="1">_xll.DBRW($C$1,$B48,$C$3,BA$12,$C$2,$A48,BA$13,$C$4,C41)</f>
        <v>#VALUE!</v>
      </c>
      <c r="BB48" s="248" t="str">
        <f ca="1">_xll.DBRW($C$1,$B48,$C$3,BB$12,$C$2,$A48,BB$13,$C$4,C41)</f>
        <v>RECALC_1_1601_</v>
      </c>
      <c r="BC48" s="248" t="e">
        <f ca="1">_xll.DBRW($C$1,$B48,$C$3,BC$12,$C$2,$A48,BC$13,$C$4,C41)</f>
        <v>#VALUE!</v>
      </c>
      <c r="BD48" s="248" t="e">
        <f ca="1">_xll.DBRW($C$1,$B48,$C$3,BD$12,$C$2,$A48,BD$13,$C$4,C41)</f>
        <v>#VALUE!</v>
      </c>
      <c r="BE48" s="248" t="e">
        <f ca="1">_xll.DBRW($C$1,$B48,$C$3,BE$12,$C$2,$A48,BE$13,$C$4,C41)</f>
        <v>#VALUE!</v>
      </c>
      <c r="BF48" s="248" t="e">
        <f ca="1">_xll.DBRW($C$1,$B48,$C$3,BF$12,$C$2,$A48,BF$13,$C$4,C41)</f>
        <v>#VALUE!</v>
      </c>
      <c r="BG48" s="248" t="e">
        <f ca="1">_xll.DBRW($C$1,$B48,$C$3,BG$12,$C$2,$A48,BG$13,$C$4,C41)</f>
        <v>#VALUE!</v>
      </c>
      <c r="BH48" s="253" t="e">
        <f ca="1">_xll.DBRW($C$1,$B48,$C$3,BH$12,$C$2,$A48,BH$13,$C$4,C41)</f>
        <v>#VALUE!</v>
      </c>
      <c r="BI48" s="252" t="e">
        <f ca="1">_xll.DBRW($C$1,$B48,$C$3,BI$12,$C$2,$A48,BI$13,$C$4,C41)</f>
        <v>#VALUE!</v>
      </c>
      <c r="BJ48" s="248" t="str">
        <f ca="1">_xll.DBRW($C$1,$B48,$C$3,BJ$12,$C$2,$A48,BJ$13,$C$4,C41)</f>
        <v>RECALC_1_1906_</v>
      </c>
      <c r="BK48" s="248" t="e">
        <f ca="1">_xll.DBRW($C$1,$B48,$C$3,BK$12,$C$2,$A48,BK$13,$C$4,C41)</f>
        <v>#VALUE!</v>
      </c>
      <c r="BL48" s="248" t="e">
        <f ca="1">_xll.DBRW($C$1,$B48,$C$3,BL$12,$C$2,$A48,BL$13,$C$4,C41)</f>
        <v>#VALUE!</v>
      </c>
      <c r="BM48" s="248" t="e">
        <f ca="1">_xll.DBRW($C$1,$B48,$C$3,BM$12,$C$2,$A48,BM$13,$C$4,C41)</f>
        <v>#VALUE!</v>
      </c>
      <c r="BN48" s="248" t="e">
        <f ca="1">_xll.DBRW($C$1,$B48,$C$3,BN$12,$C$2,$A48,BN$13,$C$4,C41)</f>
        <v>#VALUE!</v>
      </c>
      <c r="BO48" s="248" t="e">
        <f ca="1">_xll.DBRW($C$1,$B48,$C$3,BO$12,$C$2,$A48,BO$13,$C$4,C41)</f>
        <v>#VALUE!</v>
      </c>
      <c r="BP48" s="253" t="e">
        <f ca="1">_xll.DBRW($C$1,$B48,$C$3,BP$12,$C$2,$A48,BP$13,$C$4,C41)</f>
        <v>#VALUE!</v>
      </c>
      <c r="BQ48" s="252" t="e">
        <f ca="1">_xll.DBRW($C$1,$B48,$C$3,BQ$12,$C$2,$A48,BQ$13,$C$4,$C$41)</f>
        <v>#VALUE!</v>
      </c>
      <c r="BR48" s="248" t="str">
        <f ca="1">_xll.DBRW($C$1,$B48,$C$3,BR$12,$C$2,$A48,BR$13,$C$4,$C$41)</f>
        <v>RECALC_1_2510_</v>
      </c>
      <c r="BS48" s="248" t="e">
        <f ca="1">_xll.DBRW($C$1,$B48,$C$3,BS$12,$C$2,$A48,BS$13,$C$4,$C$41)</f>
        <v>#VALUE!</v>
      </c>
      <c r="BT48" s="248" t="e">
        <f ca="1">_xll.DBRW($C$1,$B48,$C$3,BT$12,$C$2,$A48,BT$13,$C$4,$C$41)</f>
        <v>#VALUE!</v>
      </c>
      <c r="BU48" s="248" t="e">
        <f ca="1">_xll.DBRW($C$1,$B48,$C$3,BU$12,$C$2,$A48,BU$13,$C$4,$C$41)</f>
        <v>#VALUE!</v>
      </c>
      <c r="BV48" s="248" t="e">
        <f ca="1">_xll.DBRW($C$1,$B48,$C$3,BV$12,$C$2,$A48,BV$13,$C$4,$C$41)</f>
        <v>#VALUE!</v>
      </c>
      <c r="BW48" s="248" t="e">
        <f ca="1">_xll.DBRW($C$1,$B48,$C$3,BW$12,$C$2,$A48,BW$13,$C$4,$C$41)</f>
        <v>#VALUE!</v>
      </c>
      <c r="BX48" s="253" t="e">
        <f ca="1">_xll.DBRW($C$1,$B48,$C$3,BX$12,$C$2,$A48,BX$13,$C$4,$C$41)</f>
        <v>#VALUE!</v>
      </c>
      <c r="BY48" s="248"/>
      <c r="BZ48" s="248"/>
      <c r="CA48" s="248"/>
      <c r="CB48" s="248"/>
      <c r="CC48" s="248"/>
      <c r="CD48" s="248"/>
      <c r="CE48" s="248"/>
      <c r="CF48" s="248"/>
    </row>
    <row r="49" spans="1:109" ht="21.75" customHeight="1">
      <c r="A49" s="262" t="str">
        <f t="shared" si="25"/>
        <v>VTD_Corp_TopAdj_Not_allocated_Input8</v>
      </c>
      <c r="B49" s="263" t="str">
        <f t="shared" ca="1" si="25"/>
        <v>RECALC_0_1_</v>
      </c>
      <c r="C49" s="237" t="str">
        <f t="shared" si="25"/>
        <v>A recycler</v>
      </c>
      <c r="D49" s="252"/>
      <c r="E49" s="248"/>
      <c r="F49" s="248"/>
      <c r="G49" s="248"/>
      <c r="H49" s="248"/>
      <c r="I49" s="248"/>
      <c r="J49" s="248"/>
      <c r="K49" s="253"/>
      <c r="L49" s="252"/>
      <c r="M49" s="248"/>
      <c r="N49" s="248"/>
      <c r="O49" s="248"/>
      <c r="P49" s="248"/>
      <c r="Q49" s="248"/>
      <c r="R49" s="248"/>
      <c r="S49" s="253"/>
      <c r="T49" s="252"/>
      <c r="U49" s="248"/>
      <c r="V49" s="248"/>
      <c r="W49" s="248"/>
      <c r="X49" s="248"/>
      <c r="Y49" s="248"/>
      <c r="Z49" s="248"/>
      <c r="AA49" s="253"/>
      <c r="AB49" s="252"/>
      <c r="AC49" s="248"/>
      <c r="AD49" s="248"/>
      <c r="AE49" s="248"/>
      <c r="AF49" s="248"/>
      <c r="AG49" s="248"/>
      <c r="AH49" s="248"/>
      <c r="AI49" s="253"/>
      <c r="AJ49" s="248"/>
      <c r="AK49" s="252" t="e">
        <f ca="1">_xll.DBRW($C$1,$B49,$C$3,AK$12,$C$2,$A49,AK$13,$C$4,C41)</f>
        <v>#VALUE!</v>
      </c>
      <c r="AL49" s="248" t="str">
        <f ca="1">_xll.DBRW($C$1,$B49,$C$3,AL$12,$C$2,$A49,AL$13,$C$4,C41)</f>
        <v>RECALC_1_1178_</v>
      </c>
      <c r="AM49" s="248" t="e">
        <f ca="1">_xll.DBRW($C$1,$B49,$C$3,AM$12,$C$2,$A49,AM$13,$C$4,C41)</f>
        <v>#VALUE!</v>
      </c>
      <c r="AN49" s="248" t="e">
        <f ca="1">_xll.DBRW($C$1,$B49,$C$3,AN$12,$C$2,$A49,AN$13,$C$4,C41)</f>
        <v>#VALUE!</v>
      </c>
      <c r="AO49" s="248" t="e">
        <f ca="1">_xll.DBRW($C$1,$B49,$C$3,AO$12,$C$2,$A49,AO$13,$C$4,C41)</f>
        <v>#VALUE!</v>
      </c>
      <c r="AP49" s="248" t="e">
        <f ca="1">_xll.DBRW($C$1,$B49,$C$3,AP$12,$C$2,$A49,AP$13,$C$4,C41)</f>
        <v>#VALUE!</v>
      </c>
      <c r="AQ49" s="248" t="e">
        <f ca="1">_xll.DBRW($C$1,$B49,$C$3,AQ$12,$C$2,$A49,AQ$13,$C$4,C41)</f>
        <v>#VALUE!</v>
      </c>
      <c r="AR49" s="253" t="e">
        <f ca="1">_xll.DBRW($C$1,$B49,$C$3,AR$12,$C$2,$A49,AR$13,$C$4,C41)</f>
        <v>#VALUE!</v>
      </c>
      <c r="AS49" s="252" t="e">
        <f ca="1">_xll.DBRW($C$1,$B49,$C$3,AS$12,$C$2,$A49,AS$13,$C$4,C41)</f>
        <v>#VALUE!</v>
      </c>
      <c r="AT49" s="248" t="str">
        <f ca="1">_xll.DBRW($C$1,$B49,$C$3,AT$12,$C$2,$A49,AT$13,$C$4,C41)</f>
        <v>RECALC_1_1422_</v>
      </c>
      <c r="AU49" s="248" t="e">
        <f ca="1">_xll.DBRW($C$1,$B49,$C$3,AU$12,$C$2,$A49,AU$13,$C$4,C41)</f>
        <v>#VALUE!</v>
      </c>
      <c r="AV49" s="248" t="e">
        <f ca="1">_xll.DBRW($C$1,$B49,$C$3,AV$12,$C$2,$A49,AV$13,$C$4,C41)</f>
        <v>#VALUE!</v>
      </c>
      <c r="AW49" s="248" t="e">
        <f ca="1">_xll.DBRW($C$1,$B49,$C$3,AW$12,$C$2,$A49,AW$13,$C$4,C41)</f>
        <v>#VALUE!</v>
      </c>
      <c r="AX49" s="248" t="e">
        <f ca="1">_xll.DBRW($C$1,$B49,$C$3,AX$12,$C$2,$A49,AX$13,$C$4,C41)</f>
        <v>#VALUE!</v>
      </c>
      <c r="AY49" s="248" t="e">
        <f ca="1">_xll.DBRW($C$1,$B49,$C$3,AY$12,$C$2,$A49,AY$13,$C$4,C41)</f>
        <v>#VALUE!</v>
      </c>
      <c r="AZ49" s="253" t="e">
        <f ca="1">_xll.DBRW($C$1,$B49,$C$3,AZ$12,$C$2,$A49,AZ$13,$C$4,C41)</f>
        <v>#VALUE!</v>
      </c>
      <c r="BA49" s="252" t="e">
        <f ca="1">_xll.DBRW($C$1,$B49,$C$3,BA$12,$C$2,$A49,BA$13,$C$4,C41)</f>
        <v>#VALUE!</v>
      </c>
      <c r="BB49" s="248" t="str">
        <f ca="1">_xll.DBRW($C$1,$B49,$C$3,BB$12,$C$2,$A49,BB$13,$C$4,C41)</f>
        <v>RECALC_1_1600_</v>
      </c>
      <c r="BC49" s="248" t="e">
        <f ca="1">_xll.DBRW($C$1,$B49,$C$3,BC$12,$C$2,$A49,BC$13,$C$4,C41)</f>
        <v>#VALUE!</v>
      </c>
      <c r="BD49" s="248" t="e">
        <f ca="1">_xll.DBRW($C$1,$B49,$C$3,BD$12,$C$2,$A49,BD$13,$C$4,C41)</f>
        <v>#VALUE!</v>
      </c>
      <c r="BE49" s="248" t="e">
        <f ca="1">_xll.DBRW($C$1,$B49,$C$3,BE$12,$C$2,$A49,BE$13,$C$4,C41)</f>
        <v>#VALUE!</v>
      </c>
      <c r="BF49" s="248" t="e">
        <f ca="1">_xll.DBRW($C$1,$B49,$C$3,BF$12,$C$2,$A49,BF$13,$C$4,C41)</f>
        <v>#VALUE!</v>
      </c>
      <c r="BG49" s="248" t="e">
        <f ca="1">_xll.DBRW($C$1,$B49,$C$3,BG$12,$C$2,$A49,BG$13,$C$4,C41)</f>
        <v>#VALUE!</v>
      </c>
      <c r="BH49" s="253" t="e">
        <f ca="1">_xll.DBRW($C$1,$B49,$C$3,BH$12,$C$2,$A49,BH$13,$C$4,C41)</f>
        <v>#VALUE!</v>
      </c>
      <c r="BI49" s="252" t="e">
        <f ca="1">_xll.DBRW($C$1,$B49,$C$3,BI$12,$C$2,$A49,BI$13,$C$4,C41)</f>
        <v>#VALUE!</v>
      </c>
      <c r="BJ49" s="248" t="str">
        <f ca="1">_xll.DBRW($C$1,$B49,$C$3,BJ$12,$C$2,$A49,BJ$13,$C$4,C41)</f>
        <v>RECALC_1_1905_</v>
      </c>
      <c r="BK49" s="248" t="e">
        <f ca="1">_xll.DBRW($C$1,$B49,$C$3,BK$12,$C$2,$A49,BK$13,$C$4,C41)</f>
        <v>#VALUE!</v>
      </c>
      <c r="BL49" s="248" t="e">
        <f ca="1">_xll.DBRW($C$1,$B49,$C$3,BL$12,$C$2,$A49,BL$13,$C$4,C41)</f>
        <v>#VALUE!</v>
      </c>
      <c r="BM49" s="248" t="e">
        <f ca="1">_xll.DBRW($C$1,$B49,$C$3,BM$12,$C$2,$A49,BM$13,$C$4,C41)</f>
        <v>#VALUE!</v>
      </c>
      <c r="BN49" s="248" t="e">
        <f ca="1">_xll.DBRW($C$1,$B49,$C$3,BN$12,$C$2,$A49,BN$13,$C$4,C41)</f>
        <v>#VALUE!</v>
      </c>
      <c r="BO49" s="248" t="e">
        <f ca="1">_xll.DBRW($C$1,$B49,$C$3,BO$12,$C$2,$A49,BO$13,$C$4,C41)</f>
        <v>#VALUE!</v>
      </c>
      <c r="BP49" s="253" t="e">
        <f ca="1">_xll.DBRW($C$1,$B49,$C$3,BP$12,$C$2,$A49,BP$13,$C$4,C41)</f>
        <v>#VALUE!</v>
      </c>
      <c r="BQ49" s="252" t="e">
        <f ca="1">_xll.DBRW($C$1,$B49,$C$3,BQ$12,$C$2,$A49,BQ$13,$C$4,$C$41)</f>
        <v>#VALUE!</v>
      </c>
      <c r="BR49" s="248" t="str">
        <f ca="1">_xll.DBRW($C$1,$B49,$C$3,BR$12,$C$2,$A49,BR$13,$C$4,$C$41)</f>
        <v>RECALC_1_2509_</v>
      </c>
      <c r="BS49" s="248" t="e">
        <f ca="1">_xll.DBRW($C$1,$B49,$C$3,BS$12,$C$2,$A49,BS$13,$C$4,$C$41)</f>
        <v>#VALUE!</v>
      </c>
      <c r="BT49" s="248" t="e">
        <f ca="1">_xll.DBRW($C$1,$B49,$C$3,BT$12,$C$2,$A49,BT$13,$C$4,$C$41)</f>
        <v>#VALUE!</v>
      </c>
      <c r="BU49" s="248" t="e">
        <f ca="1">_xll.DBRW($C$1,$B49,$C$3,BU$12,$C$2,$A49,BU$13,$C$4,$C$41)</f>
        <v>#VALUE!</v>
      </c>
      <c r="BV49" s="248" t="e">
        <f ca="1">_xll.DBRW($C$1,$B49,$C$3,BV$12,$C$2,$A49,BV$13,$C$4,$C$41)</f>
        <v>#VALUE!</v>
      </c>
      <c r="BW49" s="248" t="e">
        <f ca="1">_xll.DBRW($C$1,$B49,$C$3,BW$12,$C$2,$A49,BW$13,$C$4,$C$41)</f>
        <v>#VALUE!</v>
      </c>
      <c r="BX49" s="253" t="e">
        <f ca="1">_xll.DBRW($C$1,$B49,$C$3,BX$12,$C$2,$A49,BX$13,$C$4,$C$41)</f>
        <v>#VALUE!</v>
      </c>
      <c r="BY49" s="248"/>
      <c r="BZ49" s="248"/>
      <c r="CA49" s="248"/>
      <c r="CB49" s="248"/>
      <c r="CC49" s="248"/>
      <c r="CD49" s="248"/>
      <c r="CE49" s="248"/>
      <c r="CF49" s="248"/>
    </row>
    <row r="50" spans="1:109" ht="21.75" customHeight="1">
      <c r="A50" s="262" t="str">
        <f t="shared" si="25"/>
        <v>VTD_Corp_TopAdj_Not_allocated_Input9</v>
      </c>
      <c r="B50" s="263" t="str">
        <f t="shared" ca="1" si="25"/>
        <v>RECALC_0_1_</v>
      </c>
      <c r="C50" s="237" t="str">
        <f t="shared" si="25"/>
        <v>Ajustement 9 - disponible</v>
      </c>
      <c r="D50" s="252"/>
      <c r="E50" s="248"/>
      <c r="F50" s="248"/>
      <c r="G50" s="248"/>
      <c r="H50" s="248"/>
      <c r="I50" s="248"/>
      <c r="J50" s="248"/>
      <c r="K50" s="253"/>
      <c r="L50" s="252"/>
      <c r="M50" s="248"/>
      <c r="N50" s="248"/>
      <c r="O50" s="248"/>
      <c r="P50" s="248"/>
      <c r="Q50" s="248"/>
      <c r="R50" s="248"/>
      <c r="S50" s="253"/>
      <c r="T50" s="252"/>
      <c r="U50" s="248"/>
      <c r="V50" s="248"/>
      <c r="W50" s="248"/>
      <c r="X50" s="248"/>
      <c r="Y50" s="248"/>
      <c r="Z50" s="248"/>
      <c r="AA50" s="253"/>
      <c r="AB50" s="252"/>
      <c r="AC50" s="248"/>
      <c r="AD50" s="248"/>
      <c r="AE50" s="248"/>
      <c r="AF50" s="248"/>
      <c r="AG50" s="248"/>
      <c r="AH50" s="248"/>
      <c r="AI50" s="253"/>
      <c r="AJ50" s="248"/>
      <c r="AK50" s="252" t="e">
        <f ca="1">_xll.DBRW($C$1,$B50,$C$3,AK$12,$C$2,$A50,AK$13,$C$4,C41)</f>
        <v>#VALUE!</v>
      </c>
      <c r="AL50" s="248" t="str">
        <f ca="1">_xll.DBRW($C$1,$B50,$C$3,AL$12,$C$2,$A50,AL$13,$C$4,C41)</f>
        <v>RECALC_1_1177_</v>
      </c>
      <c r="AM50" s="248" t="e">
        <f ca="1">_xll.DBRW($C$1,$B50,$C$3,AM$12,$C$2,$A50,AM$13,$C$4,C41)</f>
        <v>#VALUE!</v>
      </c>
      <c r="AN50" s="248" t="e">
        <f ca="1">_xll.DBRW($C$1,$B50,$C$3,AN$12,$C$2,$A50,AN$13,$C$4,C41)</f>
        <v>#VALUE!</v>
      </c>
      <c r="AO50" s="248" t="e">
        <f ca="1">_xll.DBRW($C$1,$B50,$C$3,AO$12,$C$2,$A50,AO$13,$C$4,C41)</f>
        <v>#VALUE!</v>
      </c>
      <c r="AP50" s="248" t="e">
        <f ca="1">_xll.DBRW($C$1,$B50,$C$3,AP$12,$C$2,$A50,AP$13,$C$4,C41)</f>
        <v>#VALUE!</v>
      </c>
      <c r="AQ50" s="248" t="e">
        <f ca="1">_xll.DBRW($C$1,$B50,$C$3,AQ$12,$C$2,$A50,AQ$13,$C$4,C41)</f>
        <v>#VALUE!</v>
      </c>
      <c r="AR50" s="253" t="e">
        <f ca="1">_xll.DBRW($C$1,$B50,$C$3,AR$12,$C$2,$A50,AR$13,$C$4,C41)</f>
        <v>#VALUE!</v>
      </c>
      <c r="AS50" s="252" t="e">
        <f ca="1">_xll.DBRW($C$1,$B50,$C$3,AS$12,$C$2,$A50,AS$13,$C$4,C41)</f>
        <v>#VALUE!</v>
      </c>
      <c r="AT50" s="248" t="str">
        <f ca="1">_xll.DBRW($C$1,$B50,$C$3,AT$12,$C$2,$A50,AT$13,$C$4,C41)</f>
        <v>RECALC_1_1421_</v>
      </c>
      <c r="AU50" s="248" t="e">
        <f ca="1">_xll.DBRW($C$1,$B50,$C$3,AU$12,$C$2,$A50,AU$13,$C$4,C41)</f>
        <v>#VALUE!</v>
      </c>
      <c r="AV50" s="248" t="e">
        <f ca="1">_xll.DBRW($C$1,$B50,$C$3,AV$12,$C$2,$A50,AV$13,$C$4,C41)</f>
        <v>#VALUE!</v>
      </c>
      <c r="AW50" s="248" t="e">
        <f ca="1">_xll.DBRW($C$1,$B50,$C$3,AW$12,$C$2,$A50,AW$13,$C$4,C41)</f>
        <v>#VALUE!</v>
      </c>
      <c r="AX50" s="248" t="e">
        <f ca="1">_xll.DBRW($C$1,$B50,$C$3,AX$12,$C$2,$A50,AX$13,$C$4,C41)</f>
        <v>#VALUE!</v>
      </c>
      <c r="AY50" s="248" t="e">
        <f ca="1">_xll.DBRW($C$1,$B50,$C$3,AY$12,$C$2,$A50,AY$13,$C$4,C41)</f>
        <v>#VALUE!</v>
      </c>
      <c r="AZ50" s="253" t="e">
        <f ca="1">_xll.DBRW($C$1,$B50,$C$3,AZ$12,$C$2,$A50,AZ$13,$C$4,C41)</f>
        <v>#VALUE!</v>
      </c>
      <c r="BA50" s="252" t="e">
        <f ca="1">_xll.DBRW($C$1,$B50,$C$3,BA$12,$C$2,$A50,BA$13,$C$4,C41)</f>
        <v>#VALUE!</v>
      </c>
      <c r="BB50" s="248" t="str">
        <f ca="1">_xll.DBRW($C$1,$B50,$C$3,BB$12,$C$2,$A50,BB$13,$C$4,C41)</f>
        <v>RECALC_1_1599_</v>
      </c>
      <c r="BC50" s="248" t="e">
        <f ca="1">_xll.DBRW($C$1,$B50,$C$3,BC$12,$C$2,$A50,BC$13,$C$4,C41)</f>
        <v>#VALUE!</v>
      </c>
      <c r="BD50" s="248" t="e">
        <f ca="1">_xll.DBRW($C$1,$B50,$C$3,BD$12,$C$2,$A50,BD$13,$C$4,C41)</f>
        <v>#VALUE!</v>
      </c>
      <c r="BE50" s="248" t="e">
        <f ca="1">_xll.DBRW($C$1,$B50,$C$3,BE$12,$C$2,$A50,BE$13,$C$4,C41)</f>
        <v>#VALUE!</v>
      </c>
      <c r="BF50" s="248" t="e">
        <f ca="1">_xll.DBRW($C$1,$B50,$C$3,BF$12,$C$2,$A50,BF$13,$C$4,C41)</f>
        <v>#VALUE!</v>
      </c>
      <c r="BG50" s="248" t="e">
        <f ca="1">_xll.DBRW($C$1,$B50,$C$3,BG$12,$C$2,$A50,BG$13,$C$4,C41)</f>
        <v>#VALUE!</v>
      </c>
      <c r="BH50" s="253" t="e">
        <f ca="1">_xll.DBRW($C$1,$B50,$C$3,BH$12,$C$2,$A50,BH$13,$C$4,C41)</f>
        <v>#VALUE!</v>
      </c>
      <c r="BI50" s="252" t="e">
        <f ca="1">_xll.DBRW($C$1,$B50,$C$3,BI$12,$C$2,$A50,BI$13,$C$4,C41)</f>
        <v>#VALUE!</v>
      </c>
      <c r="BJ50" s="248" t="str">
        <f ca="1">_xll.DBRW($C$1,$B50,$C$3,BJ$12,$C$2,$A50,BJ$13,$C$4,C41)</f>
        <v>RECALC_1_1904_</v>
      </c>
      <c r="BK50" s="248" t="e">
        <f ca="1">_xll.DBRW($C$1,$B50,$C$3,BK$12,$C$2,$A50,BK$13,$C$4,C41)</f>
        <v>#VALUE!</v>
      </c>
      <c r="BL50" s="248" t="e">
        <f ca="1">_xll.DBRW($C$1,$B50,$C$3,BL$12,$C$2,$A50,BL$13,$C$4,C41)</f>
        <v>#VALUE!</v>
      </c>
      <c r="BM50" s="248" t="e">
        <f ca="1">_xll.DBRW($C$1,$B50,$C$3,BM$12,$C$2,$A50,BM$13,$C$4,C41)</f>
        <v>#VALUE!</v>
      </c>
      <c r="BN50" s="248" t="e">
        <f ca="1">_xll.DBRW($C$1,$B50,$C$3,BN$12,$C$2,$A50,BN$13,$C$4,C41)</f>
        <v>#VALUE!</v>
      </c>
      <c r="BO50" s="248" t="e">
        <f ca="1">_xll.DBRW($C$1,$B50,$C$3,BO$12,$C$2,$A50,BO$13,$C$4,C41)</f>
        <v>#VALUE!</v>
      </c>
      <c r="BP50" s="253" t="e">
        <f ca="1">_xll.DBRW($C$1,$B50,$C$3,BP$12,$C$2,$A50,BP$13,$C$4,C41)</f>
        <v>#VALUE!</v>
      </c>
      <c r="BQ50" s="252" t="e">
        <f ca="1">_xll.DBRW($C$1,$B50,$C$3,BQ$12,$C$2,$A50,BQ$13,$C$4,$C$41)</f>
        <v>#VALUE!</v>
      </c>
      <c r="BR50" s="248" t="str">
        <f ca="1">_xll.DBRW($C$1,$B50,$C$3,BR$12,$C$2,$A50,BR$13,$C$4,$C$41)</f>
        <v>RECALC_1_2508_</v>
      </c>
      <c r="BS50" s="248" t="e">
        <f ca="1">_xll.DBRW($C$1,$B50,$C$3,BS$12,$C$2,$A50,BS$13,$C$4,$C$41)</f>
        <v>#VALUE!</v>
      </c>
      <c r="BT50" s="248" t="e">
        <f ca="1">_xll.DBRW($C$1,$B50,$C$3,BT$12,$C$2,$A50,BT$13,$C$4,$C$41)</f>
        <v>#VALUE!</v>
      </c>
      <c r="BU50" s="248" t="e">
        <f ca="1">_xll.DBRW($C$1,$B50,$C$3,BU$12,$C$2,$A50,BU$13,$C$4,$C$41)</f>
        <v>#VALUE!</v>
      </c>
      <c r="BV50" s="248" t="e">
        <f ca="1">_xll.DBRW($C$1,$B50,$C$3,BV$12,$C$2,$A50,BV$13,$C$4,$C$41)</f>
        <v>#VALUE!</v>
      </c>
      <c r="BW50" s="248" t="e">
        <f ca="1">_xll.DBRW($C$1,$B50,$C$3,BW$12,$C$2,$A50,BW$13,$C$4,$C$41)</f>
        <v>#VALUE!</v>
      </c>
      <c r="BX50" s="253" t="e">
        <f ca="1">_xll.DBRW($C$1,$B50,$C$3,BX$12,$C$2,$A50,BX$13,$C$4,$C$41)</f>
        <v>#VALUE!</v>
      </c>
      <c r="BY50" s="248"/>
      <c r="BZ50" s="248"/>
      <c r="CA50" s="248"/>
      <c r="CB50" s="248"/>
      <c r="CC50" s="248"/>
      <c r="CD50" s="248"/>
      <c r="CE50" s="248"/>
      <c r="CF50" s="248"/>
    </row>
    <row r="51" spans="1:109" ht="21.75" customHeight="1">
      <c r="A51" s="262" t="str">
        <f t="shared" si="25"/>
        <v>VTD_Corp_TopAdj_Not_allocated_Input10</v>
      </c>
      <c r="B51" s="263" t="str">
        <f t="shared" ca="1" si="25"/>
        <v>RECALC_0_1_</v>
      </c>
      <c r="C51" s="237" t="str">
        <f t="shared" si="25"/>
        <v>Ajustement 10 - disponible</v>
      </c>
      <c r="D51" s="252"/>
      <c r="E51" s="248"/>
      <c r="F51" s="248"/>
      <c r="G51" s="248"/>
      <c r="H51" s="248"/>
      <c r="I51" s="248"/>
      <c r="J51" s="248"/>
      <c r="K51" s="253"/>
      <c r="L51" s="252"/>
      <c r="M51" s="248"/>
      <c r="N51" s="248"/>
      <c r="O51" s="248"/>
      <c r="P51" s="248"/>
      <c r="Q51" s="248"/>
      <c r="R51" s="248"/>
      <c r="S51" s="253"/>
      <c r="T51" s="252"/>
      <c r="U51" s="248"/>
      <c r="V51" s="248"/>
      <c r="W51" s="248"/>
      <c r="X51" s="248"/>
      <c r="Y51" s="248"/>
      <c r="Z51" s="248"/>
      <c r="AA51" s="253"/>
      <c r="AB51" s="252"/>
      <c r="AC51" s="248"/>
      <c r="AD51" s="248"/>
      <c r="AE51" s="248"/>
      <c r="AF51" s="248"/>
      <c r="AG51" s="248"/>
      <c r="AH51" s="248"/>
      <c r="AI51" s="253"/>
      <c r="AJ51" s="248"/>
      <c r="AK51" s="252" t="e">
        <f ca="1">_xll.DBRW($C$1,$B51,$C$3,AK$12,$C$2,$A51,AK$13,$C$4,C41)</f>
        <v>#VALUE!</v>
      </c>
      <c r="AL51" s="248" t="str">
        <f ca="1">_xll.DBRW($C$1,$B51,$C$3,AL$12,$C$2,$A51,AL$13,$C$4,C41)</f>
        <v>RECALC_1_1223_</v>
      </c>
      <c r="AM51" s="248" t="e">
        <f ca="1">_xll.DBRW($C$1,$B51,$C$3,AM$12,$C$2,$A51,AM$13,$C$4,C41)</f>
        <v>#VALUE!</v>
      </c>
      <c r="AN51" s="248" t="e">
        <f ca="1">_xll.DBRW($C$1,$B51,$C$3,AN$12,$C$2,$A51,AN$13,$C$4,C41)</f>
        <v>#VALUE!</v>
      </c>
      <c r="AO51" s="248" t="e">
        <f ca="1">_xll.DBRW($C$1,$B51,$C$3,AO$12,$C$2,$A51,AO$13,$C$4,C41)</f>
        <v>#VALUE!</v>
      </c>
      <c r="AP51" s="248" t="e">
        <f ca="1">_xll.DBRW($C$1,$B51,$C$3,AP$12,$C$2,$A51,AP$13,$C$4,C41)</f>
        <v>#VALUE!</v>
      </c>
      <c r="AQ51" s="248" t="e">
        <f ca="1">_xll.DBRW($C$1,$B51,$C$3,AQ$12,$C$2,$A51,AQ$13,$C$4,C41)</f>
        <v>#VALUE!</v>
      </c>
      <c r="AR51" s="253" t="e">
        <f ca="1">_xll.DBRW($C$1,$B51,$C$3,AR$12,$C$2,$A51,AR$13,$C$4,C41)</f>
        <v>#VALUE!</v>
      </c>
      <c r="AS51" s="252" t="e">
        <f ca="1">_xll.DBRW($C$1,$B51,$C$3,AS$12,$C$2,$A51,AS$13,$C$4,C41)</f>
        <v>#VALUE!</v>
      </c>
      <c r="AT51" s="248" t="str">
        <f ca="1">_xll.DBRW($C$1,$B51,$C$3,AT$12,$C$2,$A51,AT$13,$C$4,C41)</f>
        <v>RECALC_1_1467_</v>
      </c>
      <c r="AU51" s="248" t="e">
        <f ca="1">_xll.DBRW($C$1,$B51,$C$3,AU$12,$C$2,$A51,AU$13,$C$4,C41)</f>
        <v>#VALUE!</v>
      </c>
      <c r="AV51" s="248" t="e">
        <f ca="1">_xll.DBRW($C$1,$B51,$C$3,AV$12,$C$2,$A51,AV$13,$C$4,C41)</f>
        <v>#VALUE!</v>
      </c>
      <c r="AW51" s="248" t="e">
        <f ca="1">_xll.DBRW($C$1,$B51,$C$3,AW$12,$C$2,$A51,AW$13,$C$4,C41)</f>
        <v>#VALUE!</v>
      </c>
      <c r="AX51" s="248" t="e">
        <f ca="1">_xll.DBRW($C$1,$B51,$C$3,AX$12,$C$2,$A51,AX$13,$C$4,C41)</f>
        <v>#VALUE!</v>
      </c>
      <c r="AY51" s="248" t="e">
        <f ca="1">_xll.DBRW($C$1,$B51,$C$3,AY$12,$C$2,$A51,AY$13,$C$4,C41)</f>
        <v>#VALUE!</v>
      </c>
      <c r="AZ51" s="253" t="e">
        <f ca="1">_xll.DBRW($C$1,$B51,$C$3,AZ$12,$C$2,$A51,AZ$13,$C$4,C41)</f>
        <v>#VALUE!</v>
      </c>
      <c r="BA51" s="252" t="e">
        <f ca="1">_xll.DBRW($C$1,$B51,$C$3,BA$12,$C$2,$A51,BA$13,$C$4,C41)</f>
        <v>#VALUE!</v>
      </c>
      <c r="BB51" s="248" t="str">
        <f ca="1">_xll.DBRW($C$1,$B51,$C$3,BB$12,$C$2,$A51,BB$13,$C$4,C41)</f>
        <v>RECALC_1_1645_</v>
      </c>
      <c r="BC51" s="248" t="e">
        <f ca="1">_xll.DBRW($C$1,$B51,$C$3,BC$12,$C$2,$A51,BC$13,$C$4,C41)</f>
        <v>#VALUE!</v>
      </c>
      <c r="BD51" s="248" t="e">
        <f ca="1">_xll.DBRW($C$1,$B51,$C$3,BD$12,$C$2,$A51,BD$13,$C$4,C41)</f>
        <v>#VALUE!</v>
      </c>
      <c r="BE51" s="248" t="e">
        <f ca="1">_xll.DBRW($C$1,$B51,$C$3,BE$12,$C$2,$A51,BE$13,$C$4,C41)</f>
        <v>#VALUE!</v>
      </c>
      <c r="BF51" s="248" t="e">
        <f ca="1">_xll.DBRW($C$1,$B51,$C$3,BF$12,$C$2,$A51,BF$13,$C$4,C41)</f>
        <v>#VALUE!</v>
      </c>
      <c r="BG51" s="248" t="e">
        <f ca="1">_xll.DBRW($C$1,$B51,$C$3,BG$12,$C$2,$A51,BG$13,$C$4,C41)</f>
        <v>#VALUE!</v>
      </c>
      <c r="BH51" s="253" t="e">
        <f ca="1">_xll.DBRW($C$1,$B51,$C$3,BH$12,$C$2,$A51,BH$13,$C$4,C41)</f>
        <v>#VALUE!</v>
      </c>
      <c r="BI51" s="252" t="e">
        <f ca="1">_xll.DBRW($C$1,$B51,$C$3,BI$12,$C$2,$A51,BI$13,$C$4,C41)</f>
        <v>#VALUE!</v>
      </c>
      <c r="BJ51" s="248" t="str">
        <f ca="1">_xll.DBRW($C$1,$B51,$C$3,BJ$12,$C$2,$A51,BJ$13,$C$4,C41)</f>
        <v>RECALC_1_1950_</v>
      </c>
      <c r="BK51" s="248" t="e">
        <f ca="1">_xll.DBRW($C$1,$B51,$C$3,BK$12,$C$2,$A51,BK$13,$C$4,C41)</f>
        <v>#VALUE!</v>
      </c>
      <c r="BL51" s="248" t="e">
        <f ca="1">_xll.DBRW($C$1,$B51,$C$3,BL$12,$C$2,$A51,BL$13,$C$4,C41)</f>
        <v>#VALUE!</v>
      </c>
      <c r="BM51" s="248" t="e">
        <f ca="1">_xll.DBRW($C$1,$B51,$C$3,BM$12,$C$2,$A51,BM$13,$C$4,C41)</f>
        <v>#VALUE!</v>
      </c>
      <c r="BN51" s="248" t="e">
        <f ca="1">_xll.DBRW($C$1,$B51,$C$3,BN$12,$C$2,$A51,BN$13,$C$4,C41)</f>
        <v>#VALUE!</v>
      </c>
      <c r="BO51" s="248" t="e">
        <f ca="1">_xll.DBRW($C$1,$B51,$C$3,BO$12,$C$2,$A51,BO$13,$C$4,C41)</f>
        <v>#VALUE!</v>
      </c>
      <c r="BP51" s="253" t="e">
        <f ca="1">_xll.DBRW($C$1,$B51,$C$3,BP$12,$C$2,$A51,BP$13,$C$4,C41)</f>
        <v>#VALUE!</v>
      </c>
      <c r="BQ51" s="252" t="e">
        <f ca="1">_xll.DBRW($C$1,$B51,$C$3,BQ$12,$C$2,$A51,BQ$13,$C$4,$C$41)</f>
        <v>#VALUE!</v>
      </c>
      <c r="BR51" s="248" t="str">
        <f ca="1">_xll.DBRW($C$1,$B51,$C$3,BR$12,$C$2,$A51,BR$13,$C$4,$C$41)</f>
        <v>RECALC_1_2566_</v>
      </c>
      <c r="BS51" s="248" t="e">
        <f ca="1">_xll.DBRW($C$1,$B51,$C$3,BS$12,$C$2,$A51,BS$13,$C$4,$C$41)</f>
        <v>#VALUE!</v>
      </c>
      <c r="BT51" s="248" t="e">
        <f ca="1">_xll.DBRW($C$1,$B51,$C$3,BT$12,$C$2,$A51,BT$13,$C$4,$C$41)</f>
        <v>#VALUE!</v>
      </c>
      <c r="BU51" s="248" t="e">
        <f ca="1">_xll.DBRW($C$1,$B51,$C$3,BU$12,$C$2,$A51,BU$13,$C$4,$C$41)</f>
        <v>#VALUE!</v>
      </c>
      <c r="BV51" s="248" t="e">
        <f ca="1">_xll.DBRW($C$1,$B51,$C$3,BV$12,$C$2,$A51,BV$13,$C$4,$C$41)</f>
        <v>#VALUE!</v>
      </c>
      <c r="BW51" s="248" t="e">
        <f ca="1">_xll.DBRW($C$1,$B51,$C$3,BW$12,$C$2,$A51,BW$13,$C$4,$C$41)</f>
        <v>#VALUE!</v>
      </c>
      <c r="BX51" s="253" t="e">
        <f ca="1">_xll.DBRW($C$1,$B51,$C$3,BX$12,$C$2,$A51,BX$13,$C$4,$C$41)</f>
        <v>#VALUE!</v>
      </c>
      <c r="BY51" s="248"/>
      <c r="BZ51" s="248"/>
      <c r="CA51" s="248"/>
      <c r="CB51" s="248"/>
      <c r="CC51" s="248"/>
      <c r="CD51" s="248"/>
      <c r="CE51" s="248"/>
      <c r="CF51" s="248"/>
    </row>
    <row r="52" spans="1:109" s="261" customFormat="1" ht="21.75" customHeight="1">
      <c r="A52" s="254" t="str">
        <f>A26</f>
        <v>VTD_Corp_TopAdj_Not_allocated_Input</v>
      </c>
      <c r="B52" s="254" t="str">
        <f ca="1">_xll.SUBNM("tango_core_model:Activity","","Tot_act","English")</f>
        <v>RECALC_0_21_</v>
      </c>
      <c r="C52" s="254" t="str">
        <f>"Contrôle "&amp;C41</f>
        <v>Contrôle Cost of net financial debt (total)</v>
      </c>
      <c r="D52" s="255" t="e">
        <f ca="1">_xll.DBRW($C$1,$B$26,$C$3,D$12,$C$2,$A52,D$13,$C$4,$C41)-D41</f>
        <v>#VALUE!</v>
      </c>
      <c r="E52" s="256" t="e">
        <f ca="1">_xll.DBRW($C$1,$B$26,$C$3,E$12,$C$2,$A52,E$13,$C$4,$C41)-E41</f>
        <v>#VALUE!</v>
      </c>
      <c r="F52" s="256" t="e">
        <f ca="1">_xll.DBRW($C$1,$B$26,$C$3,F$12,$C$2,$A52,F$13,$C$4,$C41)-F41</f>
        <v>#VALUE!</v>
      </c>
      <c r="G52" s="256" t="e">
        <f ca="1">_xll.DBRW($C$1,$B$26,$C$3,G$12,$C$2,$A52,G$13,$C$4,$C41)-G41</f>
        <v>#VALUE!</v>
      </c>
      <c r="H52" s="256" t="e">
        <f ca="1">_xll.DBRW($C$1,$B$26,$C$3,H$12,$C$2,$A52,H$13,$C$4,$C41)-H41</f>
        <v>#VALUE!</v>
      </c>
      <c r="I52" s="256" t="e">
        <f ca="1">_xll.DBRW($C$1,$B$26,$C$3,I$12,$C$2,$A52,I$13,$C$4,$C41)-I41</f>
        <v>#VALUE!</v>
      </c>
      <c r="J52" s="256" t="e">
        <f ca="1">_xll.DBRW($C$1,$B$26,$C$3,J$12,$C$2,$A52,J$13,$C$4,$C41)-J41</f>
        <v>#VALUE!</v>
      </c>
      <c r="K52" s="257" t="e">
        <f ca="1">_xll.DBRW($C$1,$B$26,$C$3,K$12,$C$2,$A52,K$13,$C$4,$C41)-K41</f>
        <v>#VALUE!</v>
      </c>
      <c r="L52" s="255" t="e">
        <f ca="1">_xll.DBRW($C$1,$B$26,$C$3,L$12,$C$2,$A52,L$13,$C$4,$C41)-L41</f>
        <v>#VALUE!</v>
      </c>
      <c r="M52" s="256" t="e">
        <f ca="1">_xll.DBRW($C$1,$B$26,$C$3,M$12,$C$2,$A52,M$13,$C$4,$C41)-M41</f>
        <v>#VALUE!</v>
      </c>
      <c r="N52" s="256" t="e">
        <f ca="1">_xll.DBRW($C$1,$B$26,$C$3,N$12,$C$2,$A52,N$13,$C$4,$C41)-N41</f>
        <v>#VALUE!</v>
      </c>
      <c r="O52" s="256" t="e">
        <f ca="1">_xll.DBRW($C$1,$B$26,$C$3,O$12,$C$2,$A52,O$13,$C$4,$C41)-O41</f>
        <v>#VALUE!</v>
      </c>
      <c r="P52" s="256" t="e">
        <f ca="1">_xll.DBRW($C$1,$B$26,$C$3,P$12,$C$2,$A52,P$13,$C$4,$C41)-P41</f>
        <v>#VALUE!</v>
      </c>
      <c r="Q52" s="256" t="e">
        <f ca="1">_xll.DBRW($C$1,$B$26,$C$3,Q$12,$C$2,$A52,Q$13,$C$4,$C41)-Q41</f>
        <v>#VALUE!</v>
      </c>
      <c r="R52" s="256" t="e">
        <f ca="1">_xll.DBRW($C$1,$B$26,$C$3,R$12,$C$2,$A52,R$13,$C$4,$C41)-R41</f>
        <v>#VALUE!</v>
      </c>
      <c r="S52" s="257" t="e">
        <f ca="1">_xll.DBRW($C$1,$B$26,$C$3,S$12,$C$2,$A52,S$13,$C$4,$C41)-S41</f>
        <v>#VALUE!</v>
      </c>
      <c r="T52" s="255" t="e">
        <f ca="1">_xll.DBRW($C$1,$B$26,$C$3,T$12,$C$2,$A52,T$13,$C$4,$C41)-T41</f>
        <v>#VALUE!</v>
      </c>
      <c r="U52" s="256" t="e">
        <f ca="1">_xll.DBRW($C$1,$B$26,$C$3,U$12,$C$2,$A52,U$13,$C$4,$C41)-U41</f>
        <v>#VALUE!</v>
      </c>
      <c r="V52" s="256" t="e">
        <f ca="1">_xll.DBRW($C$1,$B$26,$C$3,V$12,$C$2,$A52,V$13,$C$4,$C41)-V41</f>
        <v>#VALUE!</v>
      </c>
      <c r="W52" s="256" t="e">
        <f ca="1">_xll.DBRW($C$1,$B$26,$C$3,W$12,$C$2,$A52,W$13,$C$4,$C41)-W41</f>
        <v>#VALUE!</v>
      </c>
      <c r="X52" s="256" t="e">
        <f ca="1">_xll.DBRW($C$1,$B$26,$C$3,X$12,$C$2,$A52,X$13,$C$4,$C41)-X41</f>
        <v>#VALUE!</v>
      </c>
      <c r="Y52" s="256" t="e">
        <f ca="1">_xll.DBRW($C$1,$B$26,$C$3,Y$12,$C$2,$A52,Y$13,$C$4,$C41)-Y41</f>
        <v>#VALUE!</v>
      </c>
      <c r="Z52" s="256" t="e">
        <f ca="1">_xll.DBRW($C$1,$B$26,$C$3,Z$12,$C$2,$A52,Z$13,$C$4,$C41)-Z41</f>
        <v>#VALUE!</v>
      </c>
      <c r="AA52" s="257" t="e">
        <f ca="1">_xll.DBRW($C$1,$B$26,$C$3,AA$12,$C$2,$A52,AA$13,$C$4,$C41)-AA41</f>
        <v>#VALUE!</v>
      </c>
      <c r="AB52" s="255" t="e">
        <f ca="1">_xll.DBRW($C$1,$B$26,$C$3,AB$12,$C$2,$A52,AB$13,$C$4,$C41)-AB41</f>
        <v>#VALUE!</v>
      </c>
      <c r="AC52" s="256" t="e">
        <f ca="1">_xll.DBRW($C$1,$B$26,$C$3,AC$12,$C$2,$A52,AC$13,$C$4,$C41)-AC41</f>
        <v>#VALUE!</v>
      </c>
      <c r="AD52" s="256" t="e">
        <f ca="1">_xll.DBRW($C$1,$B$26,$C$3,AD$12,$C$2,$A52,AD$13,$C$4,$C41)-AD41</f>
        <v>#VALUE!</v>
      </c>
      <c r="AE52" s="256" t="e">
        <f ca="1">_xll.DBRW($C$1,$B$26,$C$3,AE$12,$C$2,$A52,AE$13,$C$4,$C41)-AE41</f>
        <v>#VALUE!</v>
      </c>
      <c r="AF52" s="256" t="e">
        <f ca="1">_xll.DBRW($C$1,$B$26,$C$3,AF$12,$C$2,$A52,AF$13,$C$4,$C41)-AF41</f>
        <v>#VALUE!</v>
      </c>
      <c r="AG52" s="256" t="e">
        <f ca="1">_xll.DBRW($C$1,$B$26,$C$3,AG$12,$C$2,$A52,AG$13,$C$4,$C41)-AG41</f>
        <v>#VALUE!</v>
      </c>
      <c r="AH52" s="256" t="e">
        <f ca="1">_xll.DBRW($C$1,$B$26,$C$3,AH$12,$C$2,$A52,AH$13,$C$4,$C41)-AH41</f>
        <v>#VALUE!</v>
      </c>
      <c r="AI52" s="257" t="e">
        <f ca="1">_xll.DBRW($C$1,$B$26,$C$3,AI$12,$C$2,$A52,AI$13,$C$4,$C41)-AI41</f>
        <v>#VALUE!</v>
      </c>
      <c r="AJ52" s="258"/>
      <c r="AK52" s="255" t="e">
        <f ca="1">_xll.DBRW($C$1,$B52,$C$3,AK$12,$C$2,$A52,AK$13,$C$4,C41)-AK41</f>
        <v>#VALUE!</v>
      </c>
      <c r="AL52" s="256" t="e">
        <f ca="1">_xll.DBRW($C$1,$B52,$C$3,AL$12,$C$2,$A52,AL$13,$C$4,C41)-AL41</f>
        <v>#VALUE!</v>
      </c>
      <c r="AM52" s="256" t="e">
        <f ca="1">_xll.DBRW($C$1,$B52,$C$3,AM$12,$C$2,$A52,AM$13,$C$4,C41)-AM41</f>
        <v>#VALUE!</v>
      </c>
      <c r="AN52" s="256" t="e">
        <f ca="1">_xll.DBRW($C$1,$B52,$C$3,AN$12,$C$2,$A52,AN$13,$C$4,C41)-AN41</f>
        <v>#VALUE!</v>
      </c>
      <c r="AO52" s="256" t="e">
        <f ca="1">_xll.DBRW($C$1,$B52,$C$3,AO$12,$C$2,$A52,AO$13,$C$4,C41)-AO41</f>
        <v>#VALUE!</v>
      </c>
      <c r="AP52" s="256" t="e">
        <f ca="1">_xll.DBRW($C$1,$B52,$C$3,AP$12,$C$2,$A52,AP$13,$C$4,C41)-AP41</f>
        <v>#VALUE!</v>
      </c>
      <c r="AQ52" s="256" t="e">
        <f ca="1">_xll.DBRW($C$1,$B52,$C$3,AQ$12,$C$2,$A52,AQ$13,$C$4,C41)-AQ41</f>
        <v>#VALUE!</v>
      </c>
      <c r="AR52" s="257" t="e">
        <f ca="1">_xll.DBRW($C$1,$B52,$C$3,AR$12,$C$2,$A52,AR$13,$C$4,C41)-AR41</f>
        <v>#VALUE!</v>
      </c>
      <c r="AS52" s="255" t="e">
        <f ca="1">_xll.DBRW($C$1,$B52,$C$3,AS$12,$C$2,$A52,AS$13,$C$4,C41)-AS41</f>
        <v>#VALUE!</v>
      </c>
      <c r="AT52" s="256" t="e">
        <f ca="1">_xll.DBRW($C$1,$B52,$C$3,AT$12,$C$2,$A52,AT$13,$C$4,C41)-AT41</f>
        <v>#VALUE!</v>
      </c>
      <c r="AU52" s="256" t="e">
        <f ca="1">_xll.DBRW($C$1,$B52,$C$3,AU$12,$C$2,$A52,AU$13,$C$4,C41)-AU41</f>
        <v>#VALUE!</v>
      </c>
      <c r="AV52" s="256" t="e">
        <f ca="1">_xll.DBRW($C$1,$B52,$C$3,AV$12,$C$2,$A52,AV$13,$C$4,C41)-AV41</f>
        <v>#VALUE!</v>
      </c>
      <c r="AW52" s="256" t="e">
        <f ca="1">_xll.DBRW($C$1,$B52,$C$3,AW$12,$C$2,$A52,AW$13,$C$4,C41)-AW41</f>
        <v>#VALUE!</v>
      </c>
      <c r="AX52" s="256" t="e">
        <f ca="1">_xll.DBRW($C$1,$B52,$C$3,AX$12,$C$2,$A52,AX$13,$C$4,C41)-AX41</f>
        <v>#VALUE!</v>
      </c>
      <c r="AY52" s="256" t="e">
        <f ca="1">_xll.DBRW($C$1,$B52,$C$3,AY$12,$C$2,$A52,AY$13,$C$4,C41)-AY41</f>
        <v>#VALUE!</v>
      </c>
      <c r="AZ52" s="257" t="e">
        <f ca="1">_xll.DBRW($C$1,$B52,$C$3,AZ$12,$C$2,$A52,AZ$13,$C$4,C41)-AZ41</f>
        <v>#VALUE!</v>
      </c>
      <c r="BA52" s="255" t="e">
        <f ca="1">_xll.DBRW($C$1,$B52,$C$3,BA$12,$C$2,$A52,BA$13,$C$4,C41)-BA41</f>
        <v>#VALUE!</v>
      </c>
      <c r="BB52" s="256" t="e">
        <f ca="1">_xll.DBRW($C$1,$B52,$C$3,BB$12,$C$2,$A52,BB$13,$C$4,C41)-BB41</f>
        <v>#VALUE!</v>
      </c>
      <c r="BC52" s="256" t="e">
        <f ca="1">_xll.DBRW($C$1,$B52,$C$3,BC$12,$C$2,$A52,BC$13,$C$4,C41)-BC41</f>
        <v>#VALUE!</v>
      </c>
      <c r="BD52" s="256" t="e">
        <f ca="1">_xll.DBRW($C$1,$B52,$C$3,BD$12,$C$2,$A52,BD$13,$C$4,C41)-BD41</f>
        <v>#VALUE!</v>
      </c>
      <c r="BE52" s="256" t="e">
        <f ca="1">_xll.DBRW($C$1,$B52,$C$3,BE$12,$C$2,$A52,BE$13,$C$4,C41)-BE41</f>
        <v>#VALUE!</v>
      </c>
      <c r="BF52" s="256" t="e">
        <f ca="1">_xll.DBRW($C$1,$B52,$C$3,BF$12,$C$2,$A52,BF$13,$C$4,C41)-BF41</f>
        <v>#VALUE!</v>
      </c>
      <c r="BG52" s="256" t="e">
        <f ca="1">_xll.DBRW($C$1,$B52,$C$3,BG$12,$C$2,$A52,BG$13,$C$4,C41)-BG41</f>
        <v>#VALUE!</v>
      </c>
      <c r="BH52" s="257" t="e">
        <f ca="1">_xll.DBRW($C$1,$B52,$C$3,BH$12,$C$2,$A52,BH$13,$C$4,C41)-BH41</f>
        <v>#VALUE!</v>
      </c>
      <c r="BI52" s="255" t="e">
        <f ca="1">_xll.DBRW($C$1,$B52,$C$3,BI$12,$C$2,$A52,BI$13,$C$4,C41)-BI41</f>
        <v>#VALUE!</v>
      </c>
      <c r="BJ52" s="256" t="e">
        <f ca="1">_xll.DBRW($C$1,$B52,$C$3,BJ$12,$C$2,$A52,BJ$13,$C$4,C41)-BJ41</f>
        <v>#VALUE!</v>
      </c>
      <c r="BK52" s="256" t="e">
        <f ca="1">_xll.DBRW($C$1,$B52,$C$3,BK$12,$C$2,$A52,BK$13,$C$4,C41)-BK41</f>
        <v>#VALUE!</v>
      </c>
      <c r="BL52" s="256" t="e">
        <f ca="1">_xll.DBRW($C$1,$B52,$C$3,BL$12,$C$2,$A52,BL$13,$C$4,C41)-BL41</f>
        <v>#VALUE!</v>
      </c>
      <c r="BM52" s="256" t="e">
        <f ca="1">_xll.DBRW($C$1,$B52,$C$3,BM$12,$C$2,$A52,BM$13,$C$4,C41)-BM41</f>
        <v>#VALUE!</v>
      </c>
      <c r="BN52" s="256" t="e">
        <f ca="1">_xll.DBRW($C$1,$B52,$C$3,BN$12,$C$2,$A52,BN$13,$C$4,C41)-BN41</f>
        <v>#VALUE!</v>
      </c>
      <c r="BO52" s="256" t="e">
        <f ca="1">_xll.DBRW($C$1,$B52,$C$3,BO$12,$C$2,$A52,BO$13,$C$4,C41)-BO41</f>
        <v>#VALUE!</v>
      </c>
      <c r="BP52" s="257" t="e">
        <f ca="1">_xll.DBRW($C$1,$B52,$C$3,BP$12,$C$2,$A52,BP$13,$C$4,C41)-BP41</f>
        <v>#VALUE!</v>
      </c>
      <c r="BQ52" s="255" t="e">
        <f ca="1">_xll.DBRW($C$1,$B52,$C$3,BQ$12,$C$2,$A52,BQ$13,$C$4,$C$41)</f>
        <v>#VALUE!</v>
      </c>
      <c r="BR52" s="256" t="str">
        <f ca="1">_xll.DBRW($C$1,$B52,$C$3,BR$12,$C$2,$A52,BR$13,$C$4,$C$41)</f>
        <v>RECALC_1_2554_</v>
      </c>
      <c r="BS52" s="256" t="e">
        <f ca="1">_xll.DBRW($C$1,$B52,$C$3,BS$12,$C$2,$A52,BS$13,$C$4,$C$41)</f>
        <v>#VALUE!</v>
      </c>
      <c r="BT52" s="256" t="e">
        <f ca="1">_xll.DBRW($C$1,$B52,$C$3,BT$12,$C$2,$A52,BT$13,$C$4,$C$41)</f>
        <v>#VALUE!</v>
      </c>
      <c r="BU52" s="256" t="e">
        <f ca="1">_xll.DBRW($C$1,$B52,$C$3,BU$12,$C$2,$A52,BU$13,$C$4,$C$41)</f>
        <v>#VALUE!</v>
      </c>
      <c r="BV52" s="256" t="e">
        <f ca="1">_xll.DBRW($C$1,$B52,$C$3,BV$12,$C$2,$A52,BV$13,$C$4,$C$41)</f>
        <v>#VALUE!</v>
      </c>
      <c r="BW52" s="256" t="e">
        <f ca="1">_xll.DBRW($C$1,$B52,$C$3,BW$12,$C$2,$A52,BW$13,$C$4,$C$41)</f>
        <v>#VALUE!</v>
      </c>
      <c r="BX52" s="257" t="e">
        <f ca="1">_xll.DBRW($C$1,$B52,$C$3,BX$12,$C$2,$A52,BX$13,$C$4,$C$41)</f>
        <v>#VALUE!</v>
      </c>
      <c r="BY52" s="259"/>
      <c r="BZ52" s="259"/>
      <c r="CA52" s="259"/>
      <c r="CB52" s="259"/>
      <c r="CC52" s="259"/>
      <c r="CD52" s="259"/>
      <c r="CE52" s="259"/>
      <c r="CF52" s="259"/>
      <c r="CG52" s="260"/>
      <c r="CH52" s="260"/>
      <c r="CI52" s="260"/>
      <c r="CJ52" s="260"/>
      <c r="CK52" s="260"/>
      <c r="CL52" s="260"/>
      <c r="CM52" s="260"/>
      <c r="CN52" s="260"/>
      <c r="CO52" s="260"/>
      <c r="CP52" s="260"/>
      <c r="CQ52" s="260"/>
      <c r="CR52" s="260"/>
      <c r="CS52" s="260"/>
      <c r="CT52" s="260"/>
      <c r="CU52" s="260"/>
      <c r="CV52" s="260"/>
      <c r="CW52" s="260"/>
      <c r="CX52" s="260"/>
      <c r="CY52" s="260"/>
      <c r="CZ52" s="260"/>
      <c r="DA52" s="260"/>
      <c r="DB52" s="260"/>
      <c r="DC52" s="260"/>
      <c r="DD52" s="260"/>
      <c r="DE52" s="260"/>
    </row>
    <row r="53" spans="1:109" s="264" customFormat="1" ht="21.75" customHeight="1">
      <c r="A53" s="262"/>
      <c r="B53" s="263"/>
      <c r="D53" s="265"/>
      <c r="E53" s="265"/>
      <c r="F53" s="265"/>
      <c r="G53" s="265"/>
      <c r="H53" s="265"/>
      <c r="I53" s="265"/>
      <c r="J53" s="265"/>
      <c r="K53" s="265"/>
      <c r="L53" s="265"/>
      <c r="M53" s="265"/>
      <c r="N53" s="265"/>
      <c r="O53" s="265"/>
      <c r="P53" s="265"/>
      <c r="Q53" s="265"/>
      <c r="R53" s="265"/>
      <c r="S53" s="265"/>
      <c r="T53" s="265"/>
      <c r="U53" s="265"/>
      <c r="V53" s="265"/>
      <c r="W53" s="265"/>
      <c r="X53" s="265"/>
      <c r="Y53" s="265"/>
      <c r="Z53" s="265"/>
      <c r="AA53" s="265"/>
      <c r="AB53" s="265"/>
      <c r="AC53" s="265"/>
      <c r="AD53" s="265"/>
      <c r="AE53" s="265"/>
      <c r="AF53" s="265"/>
      <c r="AG53" s="265"/>
      <c r="AH53" s="265"/>
      <c r="AI53" s="265"/>
      <c r="AJ53" s="265"/>
      <c r="AK53" s="265"/>
      <c r="AL53" s="265"/>
      <c r="AM53" s="265"/>
      <c r="AN53" s="265"/>
      <c r="AO53" s="265"/>
      <c r="AP53" s="265"/>
      <c r="AQ53" s="265"/>
      <c r="AR53" s="265"/>
      <c r="AS53" s="265"/>
      <c r="AT53" s="265"/>
      <c r="AU53" s="265"/>
      <c r="AV53" s="265"/>
      <c r="AW53" s="265"/>
      <c r="AX53" s="265"/>
      <c r="AY53" s="265"/>
      <c r="AZ53" s="265"/>
      <c r="BA53" s="265"/>
      <c r="BB53" s="265"/>
      <c r="BC53" s="265"/>
      <c r="BD53" s="265"/>
      <c r="BE53" s="265"/>
      <c r="BF53" s="265"/>
      <c r="BG53" s="265"/>
      <c r="BH53" s="265"/>
      <c r="BI53" s="265"/>
      <c r="BJ53" s="265"/>
      <c r="BK53" s="265"/>
      <c r="BL53" s="265"/>
      <c r="BM53" s="265"/>
      <c r="BN53" s="265"/>
      <c r="BO53" s="265"/>
      <c r="BP53" s="265"/>
      <c r="BQ53" s="265"/>
      <c r="BR53" s="265"/>
      <c r="BS53" s="265"/>
      <c r="BT53" s="265"/>
      <c r="BU53" s="265"/>
      <c r="BV53" s="265"/>
      <c r="BW53" s="265"/>
      <c r="BX53" s="265"/>
      <c r="BY53" s="265"/>
      <c r="BZ53" s="265"/>
      <c r="CA53" s="265"/>
      <c r="CB53" s="265"/>
      <c r="CC53" s="265"/>
      <c r="CD53" s="265"/>
      <c r="CE53" s="265"/>
      <c r="CF53" s="265"/>
    </row>
    <row r="54" spans="1:109" ht="21.75" customHeight="1">
      <c r="A54" s="266"/>
      <c r="B54" s="267"/>
      <c r="C54" s="243" t="s">
        <v>301</v>
      </c>
      <c r="D54" s="245">
        <f>SUM(D55:D64)</f>
        <v>0</v>
      </c>
      <c r="E54" s="246">
        <f t="shared" ref="E54:AI54" si="26">SUM(E55:E64)</f>
        <v>0</v>
      </c>
      <c r="F54" s="246">
        <f t="shared" si="26"/>
        <v>0</v>
      </c>
      <c r="G54" s="246">
        <f t="shared" si="26"/>
        <v>0</v>
      </c>
      <c r="H54" s="246">
        <f t="shared" si="26"/>
        <v>0</v>
      </c>
      <c r="I54" s="246">
        <f t="shared" si="26"/>
        <v>0</v>
      </c>
      <c r="J54" s="246">
        <f t="shared" si="26"/>
        <v>0</v>
      </c>
      <c r="K54" s="247">
        <f t="shared" si="26"/>
        <v>0</v>
      </c>
      <c r="L54" s="245">
        <f t="shared" si="26"/>
        <v>0</v>
      </c>
      <c r="M54" s="246">
        <f t="shared" si="26"/>
        <v>0</v>
      </c>
      <c r="N54" s="246">
        <f t="shared" si="26"/>
        <v>0</v>
      </c>
      <c r="O54" s="246">
        <f t="shared" si="26"/>
        <v>0</v>
      </c>
      <c r="P54" s="246">
        <f t="shared" si="26"/>
        <v>0</v>
      </c>
      <c r="Q54" s="246">
        <f t="shared" si="26"/>
        <v>0</v>
      </c>
      <c r="R54" s="246">
        <f t="shared" si="26"/>
        <v>0</v>
      </c>
      <c r="S54" s="247">
        <f t="shared" si="26"/>
        <v>0</v>
      </c>
      <c r="T54" s="245">
        <f t="shared" si="26"/>
        <v>0</v>
      </c>
      <c r="U54" s="246">
        <f t="shared" si="26"/>
        <v>0</v>
      </c>
      <c r="V54" s="246">
        <f t="shared" si="26"/>
        <v>0</v>
      </c>
      <c r="W54" s="246">
        <f t="shared" si="26"/>
        <v>0</v>
      </c>
      <c r="X54" s="246">
        <f t="shared" si="26"/>
        <v>0</v>
      </c>
      <c r="Y54" s="246">
        <f t="shared" si="26"/>
        <v>0</v>
      </c>
      <c r="Z54" s="246">
        <f t="shared" si="26"/>
        <v>0</v>
      </c>
      <c r="AA54" s="247">
        <f t="shared" si="26"/>
        <v>0</v>
      </c>
      <c r="AB54" s="245">
        <f t="shared" si="26"/>
        <v>0</v>
      </c>
      <c r="AC54" s="246">
        <f t="shared" si="26"/>
        <v>0</v>
      </c>
      <c r="AD54" s="246">
        <f t="shared" si="26"/>
        <v>0</v>
      </c>
      <c r="AE54" s="246">
        <f t="shared" si="26"/>
        <v>0</v>
      </c>
      <c r="AF54" s="246">
        <f t="shared" si="26"/>
        <v>0</v>
      </c>
      <c r="AG54" s="246">
        <f t="shared" si="26"/>
        <v>0</v>
      </c>
      <c r="AH54" s="246">
        <f t="shared" si="26"/>
        <v>0</v>
      </c>
      <c r="AI54" s="247">
        <f t="shared" si="26"/>
        <v>0</v>
      </c>
      <c r="AJ54" s="248"/>
      <c r="AK54" s="245" t="e">
        <f ca="1">SUM(AK55:AK64)</f>
        <v>#VALUE!</v>
      </c>
      <c r="AL54" s="246">
        <f t="shared" ref="AL54:BX54" ca="1" si="27">SUM(AL55:AL64)</f>
        <v>0</v>
      </c>
      <c r="AM54" s="246" t="e">
        <f t="shared" ca="1" si="27"/>
        <v>#VALUE!</v>
      </c>
      <c r="AN54" s="246" t="e">
        <f t="shared" ca="1" si="27"/>
        <v>#VALUE!</v>
      </c>
      <c r="AO54" s="246" t="e">
        <f t="shared" ca="1" si="27"/>
        <v>#VALUE!</v>
      </c>
      <c r="AP54" s="246" t="e">
        <f t="shared" ca="1" si="27"/>
        <v>#VALUE!</v>
      </c>
      <c r="AQ54" s="246" t="e">
        <f t="shared" ca="1" si="27"/>
        <v>#VALUE!</v>
      </c>
      <c r="AR54" s="247" t="e">
        <f t="shared" ca="1" si="27"/>
        <v>#VALUE!</v>
      </c>
      <c r="AS54" s="245" t="e">
        <f t="shared" ca="1" si="27"/>
        <v>#VALUE!</v>
      </c>
      <c r="AT54" s="246">
        <f t="shared" ca="1" si="27"/>
        <v>0</v>
      </c>
      <c r="AU54" s="246" t="e">
        <f t="shared" ca="1" si="27"/>
        <v>#VALUE!</v>
      </c>
      <c r="AV54" s="246" t="e">
        <f t="shared" ca="1" si="27"/>
        <v>#VALUE!</v>
      </c>
      <c r="AW54" s="246" t="e">
        <f t="shared" ca="1" si="27"/>
        <v>#VALUE!</v>
      </c>
      <c r="AX54" s="246" t="e">
        <f t="shared" ca="1" si="27"/>
        <v>#VALUE!</v>
      </c>
      <c r="AY54" s="246" t="e">
        <f t="shared" ca="1" si="27"/>
        <v>#VALUE!</v>
      </c>
      <c r="AZ54" s="247" t="e">
        <f t="shared" ca="1" si="27"/>
        <v>#VALUE!</v>
      </c>
      <c r="BA54" s="245" t="e">
        <f t="shared" ca="1" si="27"/>
        <v>#VALUE!</v>
      </c>
      <c r="BB54" s="246">
        <f t="shared" ca="1" si="27"/>
        <v>0</v>
      </c>
      <c r="BC54" s="246" t="e">
        <f t="shared" ca="1" si="27"/>
        <v>#VALUE!</v>
      </c>
      <c r="BD54" s="246" t="e">
        <f t="shared" ca="1" si="27"/>
        <v>#VALUE!</v>
      </c>
      <c r="BE54" s="246" t="e">
        <f t="shared" ca="1" si="27"/>
        <v>#VALUE!</v>
      </c>
      <c r="BF54" s="246" t="e">
        <f t="shared" ca="1" si="27"/>
        <v>#VALUE!</v>
      </c>
      <c r="BG54" s="246" t="e">
        <f t="shared" ca="1" si="27"/>
        <v>#VALUE!</v>
      </c>
      <c r="BH54" s="247" t="e">
        <f t="shared" ca="1" si="27"/>
        <v>#VALUE!</v>
      </c>
      <c r="BI54" s="245" t="e">
        <f t="shared" ca="1" si="27"/>
        <v>#VALUE!</v>
      </c>
      <c r="BJ54" s="246">
        <f t="shared" ca="1" si="27"/>
        <v>0</v>
      </c>
      <c r="BK54" s="246" t="e">
        <f t="shared" ca="1" si="27"/>
        <v>#VALUE!</v>
      </c>
      <c r="BL54" s="246" t="e">
        <f t="shared" ca="1" si="27"/>
        <v>#VALUE!</v>
      </c>
      <c r="BM54" s="246" t="e">
        <f t="shared" ca="1" si="27"/>
        <v>#VALUE!</v>
      </c>
      <c r="BN54" s="246" t="e">
        <f t="shared" ca="1" si="27"/>
        <v>#VALUE!</v>
      </c>
      <c r="BO54" s="246" t="e">
        <f t="shared" ca="1" si="27"/>
        <v>#VALUE!</v>
      </c>
      <c r="BP54" s="247" t="e">
        <f t="shared" ca="1" si="27"/>
        <v>#VALUE!</v>
      </c>
      <c r="BQ54" s="245" t="e">
        <f t="shared" ca="1" si="27"/>
        <v>#VALUE!</v>
      </c>
      <c r="BR54" s="246">
        <f t="shared" ca="1" si="27"/>
        <v>0</v>
      </c>
      <c r="BS54" s="246" t="e">
        <f t="shared" ca="1" si="27"/>
        <v>#VALUE!</v>
      </c>
      <c r="BT54" s="246" t="e">
        <f t="shared" ca="1" si="27"/>
        <v>#VALUE!</v>
      </c>
      <c r="BU54" s="246" t="e">
        <f t="shared" ca="1" si="27"/>
        <v>#VALUE!</v>
      </c>
      <c r="BV54" s="246" t="e">
        <f t="shared" ca="1" si="27"/>
        <v>#VALUE!</v>
      </c>
      <c r="BW54" s="246" t="e">
        <f t="shared" ca="1" si="27"/>
        <v>#VALUE!</v>
      </c>
      <c r="BX54" s="247" t="e">
        <f t="shared" ca="1" si="27"/>
        <v>#VALUE!</v>
      </c>
      <c r="BY54" s="248"/>
      <c r="BZ54" s="248"/>
      <c r="CA54" s="248"/>
      <c r="CB54" s="248"/>
      <c r="CC54" s="248"/>
      <c r="CD54" s="248"/>
      <c r="CE54" s="248"/>
      <c r="CF54" s="248"/>
    </row>
    <row r="55" spans="1:109">
      <c r="A55" s="262" t="str">
        <f>A42</f>
        <v>VTD_Corp_TopAdj_Not_allocated_Input1</v>
      </c>
      <c r="B55" s="263" t="str">
        <f t="shared" ref="B55:C55" ca="1" si="28">B42</f>
        <v>RECALC_0_1_</v>
      </c>
      <c r="C55" s="237" t="str">
        <f t="shared" si="28"/>
        <v>Sécurité top générale</v>
      </c>
      <c r="D55" s="252"/>
      <c r="E55" s="248"/>
      <c r="F55" s="248"/>
      <c r="G55" s="248"/>
      <c r="H55" s="248"/>
      <c r="I55" s="248"/>
      <c r="J55" s="248"/>
      <c r="K55" s="253"/>
      <c r="L55" s="252"/>
      <c r="M55" s="248"/>
      <c r="N55" s="248"/>
      <c r="O55" s="248"/>
      <c r="P55" s="248"/>
      <c r="Q55" s="248"/>
      <c r="R55" s="248"/>
      <c r="S55" s="253"/>
      <c r="T55" s="252"/>
      <c r="U55" s="248"/>
      <c r="V55" s="248"/>
      <c r="W55" s="248"/>
      <c r="X55" s="248"/>
      <c r="Y55" s="248"/>
      <c r="Z55" s="248"/>
      <c r="AA55" s="253"/>
      <c r="AB55" s="252"/>
      <c r="AC55" s="248"/>
      <c r="AD55" s="248"/>
      <c r="AE55" s="248"/>
      <c r="AF55" s="248"/>
      <c r="AG55" s="248"/>
      <c r="AH55" s="248"/>
      <c r="AI55" s="253"/>
      <c r="AJ55" s="248"/>
      <c r="AK55" s="252" t="e">
        <f ca="1">_xll.DBRW($C$1,$B55,$C$3,AK$12,$C$2,$A55,AK$13,$C$4,C54)</f>
        <v>#VALUE!</v>
      </c>
      <c r="AL55" s="248" t="str">
        <f ca="1">_xll.DBRW($C$1,$B55,$C$3,AL$12,$C$2,$A55,AL$13,$C$4,C54)</f>
        <v>RECALC_1_1171_</v>
      </c>
      <c r="AM55" s="248" t="e">
        <f ca="1">_xll.DBRW($C$1,$B55,$C$3,AM$12,$C$2,$A55,AM$13,$C$4,C54)</f>
        <v>#VALUE!</v>
      </c>
      <c r="AN55" s="248" t="e">
        <f ca="1">_xll.DBRW($C$1,$B55,$C$3,AN$12,$C$2,$A55,AN$13,$C$4,C54)</f>
        <v>#VALUE!</v>
      </c>
      <c r="AO55" s="248" t="e">
        <f ca="1">_xll.DBRW($C$1,$B55,$C$3,AO$12,$C$2,$A55,AO$13,$C$4,C54)</f>
        <v>#VALUE!</v>
      </c>
      <c r="AP55" s="248" t="e">
        <f ca="1">_xll.DBRW($C$1,$B55,$C$3,AP$12,$C$2,$A55,AP$13,$C$4,C54)</f>
        <v>#VALUE!</v>
      </c>
      <c r="AQ55" s="248" t="e">
        <f ca="1">_xll.DBRW($C$1,$B55,$C$3,AQ$12,$C$2,$A55,AQ$13,$C$4,C54)</f>
        <v>#VALUE!</v>
      </c>
      <c r="AR55" s="253" t="e">
        <f ca="1">_xll.DBRW($C$1,$B55,$C$3,AR$12,$C$2,$A55,AR$13,$C$4,C54)</f>
        <v>#VALUE!</v>
      </c>
      <c r="AS55" s="252" t="e">
        <f ca="1">_xll.DBRW($C$1,$B55,$C$3,AS$12,$C$2,$A55,AS$13,$C$4,C54)</f>
        <v>#VALUE!</v>
      </c>
      <c r="AT55" s="248" t="str">
        <f ca="1">_xll.DBRW($C$1,$B55,$C$3,AT$12,$C$2,$A55,AT$13,$C$4,C54)</f>
        <v>RECALC_1_1415_</v>
      </c>
      <c r="AU55" s="248" t="e">
        <f ca="1">_xll.DBRW($C$1,$B55,$C$3,AU$12,$C$2,$A55,AU$13,$C$4,C54)</f>
        <v>#VALUE!</v>
      </c>
      <c r="AV55" s="248" t="e">
        <f ca="1">_xll.DBRW($C$1,$B55,$C$3,AV$12,$C$2,$A55,AV$13,$C$4,C54)</f>
        <v>#VALUE!</v>
      </c>
      <c r="AW55" s="248" t="e">
        <f ca="1">_xll.DBRW($C$1,$B55,$C$3,AW$12,$C$2,$A55,AW$13,$C$4,C54)</f>
        <v>#VALUE!</v>
      </c>
      <c r="AX55" s="248" t="e">
        <f ca="1">_xll.DBRW($C$1,$B55,$C$3,AX$12,$C$2,$A55,AX$13,$C$4,C54)</f>
        <v>#VALUE!</v>
      </c>
      <c r="AY55" s="248" t="e">
        <f ca="1">_xll.DBRW($C$1,$B55,$C$3,AY$12,$C$2,$A55,AY$13,$C$4,C54)</f>
        <v>#VALUE!</v>
      </c>
      <c r="AZ55" s="253" t="e">
        <f ca="1">_xll.DBRW($C$1,$B55,$C$3,AZ$12,$C$2,$A55,AZ$13,$C$4,C54)</f>
        <v>#VALUE!</v>
      </c>
      <c r="BA55" s="252" t="e">
        <f ca="1">_xll.DBRW($C$1,$B55,$C$3,BA$12,$C$2,$A55,BA$13,$C$4,C54)</f>
        <v>#VALUE!</v>
      </c>
      <c r="BB55" s="248" t="str">
        <f ca="1">_xll.DBRW($C$1,$B55,$C$3,BB$12,$C$2,$A55,BB$13,$C$4,C54)</f>
        <v>RECALC_1_1593_</v>
      </c>
      <c r="BC55" s="248" t="e">
        <f ca="1">_xll.DBRW($C$1,$B55,$C$3,BC$12,$C$2,$A55,BC$13,$C$4,C54)</f>
        <v>#VALUE!</v>
      </c>
      <c r="BD55" s="248" t="e">
        <f ca="1">_xll.DBRW($C$1,$B55,$C$3,BD$12,$C$2,$A55,BD$13,$C$4,C54)</f>
        <v>#VALUE!</v>
      </c>
      <c r="BE55" s="248" t="e">
        <f ca="1">_xll.DBRW($C$1,$B55,$C$3,BE$12,$C$2,$A55,BE$13,$C$4,C54)</f>
        <v>#VALUE!</v>
      </c>
      <c r="BF55" s="248" t="e">
        <f ca="1">_xll.DBRW($C$1,$B55,$C$3,BF$12,$C$2,$A55,BF$13,$C$4,C54)</f>
        <v>#VALUE!</v>
      </c>
      <c r="BG55" s="248" t="e">
        <f ca="1">_xll.DBRW($C$1,$B55,$C$3,BG$12,$C$2,$A55,BG$13,$C$4,C54)</f>
        <v>#VALUE!</v>
      </c>
      <c r="BH55" s="253" t="e">
        <f ca="1">_xll.DBRW($C$1,$B55,$C$3,BH$12,$C$2,$A55,BH$13,$C$4,C54)</f>
        <v>#VALUE!</v>
      </c>
      <c r="BI55" s="252" t="e">
        <f ca="1">_xll.DBRW($C$1,$B55,$C$3,BI$12,$C$2,$A55,BI$13,$C$4,C54)</f>
        <v>#VALUE!</v>
      </c>
      <c r="BJ55" s="248" t="str">
        <f ca="1">_xll.DBRW($C$1,$B55,$C$3,BJ$12,$C$2,$A55,BJ$13,$C$4,C54)</f>
        <v>RECALC_1_1898_</v>
      </c>
      <c r="BK55" s="248" t="e">
        <f ca="1">_xll.DBRW($C$1,$B55,$C$3,BK$12,$C$2,$A55,BK$13,$C$4,C54)</f>
        <v>#VALUE!</v>
      </c>
      <c r="BL55" s="248" t="e">
        <f ca="1">_xll.DBRW($C$1,$B55,$C$3,BL$12,$C$2,$A55,BL$13,$C$4,C54)</f>
        <v>#VALUE!</v>
      </c>
      <c r="BM55" s="248" t="e">
        <f ca="1">_xll.DBRW($C$1,$B55,$C$3,BM$12,$C$2,$A55,BM$13,$C$4,C54)</f>
        <v>#VALUE!</v>
      </c>
      <c r="BN55" s="248" t="e">
        <f ca="1">_xll.DBRW($C$1,$B55,$C$3,BN$12,$C$2,$A55,BN$13,$C$4,C54)</f>
        <v>#VALUE!</v>
      </c>
      <c r="BO55" s="248" t="e">
        <f ca="1">_xll.DBRW($C$1,$B55,$C$3,BO$12,$C$2,$A55,BO$13,$C$4,C54)</f>
        <v>#VALUE!</v>
      </c>
      <c r="BP55" s="253" t="e">
        <f ca="1">_xll.DBRW($C$1,$B55,$C$3,BP$12,$C$2,$A55,BP$13,$C$4,C54)</f>
        <v>#VALUE!</v>
      </c>
      <c r="BQ55" s="252" t="e">
        <f ca="1">_xll.DBRW($C$1,$B55,$C$3,BQ$12,$C$2,$A55,BQ$13,$C$4,$C$54)</f>
        <v>#VALUE!</v>
      </c>
      <c r="BR55" s="248" t="str">
        <f ca="1">_xll.DBRW($C$1,$B55,$C$3,BR$12,$C$2,$A55,BR$13,$C$4,$C$54)</f>
        <v>RECALC_1_2502_</v>
      </c>
      <c r="BS55" s="248" t="e">
        <f ca="1">_xll.DBRW($C$1,$B55,$C$3,BS$12,$C$2,$A55,BS$13,$C$4,$C$54)</f>
        <v>#VALUE!</v>
      </c>
      <c r="BT55" s="248" t="e">
        <f ca="1">_xll.DBRW($C$1,$B55,$C$3,BT$12,$C$2,$A55,BT$13,$C$4,$C$54)</f>
        <v>#VALUE!</v>
      </c>
      <c r="BU55" s="248" t="e">
        <f ca="1">_xll.DBRW($C$1,$B55,$C$3,BU$12,$C$2,$A55,BU$13,$C$4,$C$54)</f>
        <v>#VALUE!</v>
      </c>
      <c r="BV55" s="248" t="e">
        <f ca="1">_xll.DBRW($C$1,$B55,$C$3,BV$12,$C$2,$A55,BV$13,$C$4,$C$54)</f>
        <v>#VALUE!</v>
      </c>
      <c r="BW55" s="248" t="e">
        <f ca="1">_xll.DBRW($C$1,$B55,$C$3,BW$12,$C$2,$A55,BW$13,$C$4,$C$54)</f>
        <v>#VALUE!</v>
      </c>
      <c r="BX55" s="253" t="e">
        <f ca="1">_xll.DBRW($C$1,$B55,$C$3,BX$12,$C$2,$A55,BX$13,$C$4,$C$54)</f>
        <v>#VALUE!</v>
      </c>
      <c r="BY55" s="248"/>
      <c r="BZ55" s="248"/>
      <c r="CA55" s="248"/>
      <c r="CB55" s="248"/>
      <c r="CC55" s="248"/>
      <c r="CD55" s="248"/>
      <c r="CE55" s="248"/>
      <c r="CF55" s="248"/>
    </row>
    <row r="56" spans="1:109" ht="21.75" customHeight="1">
      <c r="A56" s="262" t="str">
        <f t="shared" ref="A56:C64" si="29">A43</f>
        <v>VTD_Corp_TopAdj_Not_allocated_Input2</v>
      </c>
      <c r="B56" s="263" t="str">
        <f t="shared" ca="1" si="29"/>
        <v>RECALC_0_23_</v>
      </c>
      <c r="C56" s="237" t="str">
        <f t="shared" si="29"/>
        <v>Sécurité générale CAPEX</v>
      </c>
      <c r="D56" s="252"/>
      <c r="E56" s="248"/>
      <c r="F56" s="248"/>
      <c r="G56" s="248"/>
      <c r="H56" s="248"/>
      <c r="I56" s="248"/>
      <c r="J56" s="248"/>
      <c r="K56" s="253"/>
      <c r="L56" s="252"/>
      <c r="M56" s="248"/>
      <c r="N56" s="248"/>
      <c r="O56" s="248"/>
      <c r="P56" s="248"/>
      <c r="Q56" s="248"/>
      <c r="R56" s="248"/>
      <c r="S56" s="253"/>
      <c r="T56" s="252"/>
      <c r="U56" s="248"/>
      <c r="V56" s="248"/>
      <c r="W56" s="248"/>
      <c r="X56" s="248"/>
      <c r="Y56" s="248"/>
      <c r="Z56" s="248"/>
      <c r="AA56" s="253"/>
      <c r="AB56" s="252"/>
      <c r="AC56" s="248"/>
      <c r="AD56" s="248"/>
      <c r="AE56" s="248"/>
      <c r="AF56" s="248"/>
      <c r="AG56" s="248"/>
      <c r="AH56" s="248"/>
      <c r="AI56" s="253"/>
      <c r="AJ56" s="248"/>
      <c r="AK56" s="252" t="e">
        <f ca="1">_xll.DBRW($C$1,$B56,$C$3,AK$12,$C$2,$A56,AK$13,$C$4,C54)</f>
        <v>#VALUE!</v>
      </c>
      <c r="AL56" s="248" t="str">
        <f ca="1">_xll.DBRW($C$1,$B56,$C$3,AL$12,$C$2,$A56,AL$13,$C$4,C54)</f>
        <v>RECALC_1_1169_</v>
      </c>
      <c r="AM56" s="248" t="e">
        <f ca="1">_xll.DBRW($C$1,$B56,$C$3,AM$12,$C$2,$A56,AM$13,$C$4,C54)</f>
        <v>#VALUE!</v>
      </c>
      <c r="AN56" s="248" t="e">
        <f ca="1">_xll.DBRW($C$1,$B56,$C$3,AN$12,$C$2,$A56,AN$13,$C$4,C54)</f>
        <v>#VALUE!</v>
      </c>
      <c r="AO56" s="248" t="e">
        <f ca="1">_xll.DBRW($C$1,$B56,$C$3,AO$12,$C$2,$A56,AO$13,$C$4,C54)</f>
        <v>#VALUE!</v>
      </c>
      <c r="AP56" s="248" t="e">
        <f ca="1">_xll.DBRW($C$1,$B56,$C$3,AP$12,$C$2,$A56,AP$13,$C$4,C54)</f>
        <v>#VALUE!</v>
      </c>
      <c r="AQ56" s="248" t="e">
        <f ca="1">_xll.DBRW($C$1,$B56,$C$3,AQ$12,$C$2,$A56,AQ$13,$C$4,C54)</f>
        <v>#VALUE!</v>
      </c>
      <c r="AR56" s="253" t="e">
        <f ca="1">_xll.DBRW($C$1,$B56,$C$3,AR$12,$C$2,$A56,AR$13,$C$4,C54)</f>
        <v>#VALUE!</v>
      </c>
      <c r="AS56" s="252" t="e">
        <f ca="1">_xll.DBRW($C$1,$B56,$C$3,AS$12,$C$2,$A56,AS$13,$C$4,C54)</f>
        <v>#VALUE!</v>
      </c>
      <c r="AT56" s="248" t="str">
        <f ca="1">_xll.DBRW($C$1,$B56,$C$3,AT$12,$C$2,$A56,AT$13,$C$4,C54)</f>
        <v>RECALC_1_1413_</v>
      </c>
      <c r="AU56" s="248" t="e">
        <f ca="1">_xll.DBRW($C$1,$B56,$C$3,AU$12,$C$2,$A56,AU$13,$C$4,C54)</f>
        <v>#VALUE!</v>
      </c>
      <c r="AV56" s="248" t="e">
        <f ca="1">_xll.DBRW($C$1,$B56,$C$3,AV$12,$C$2,$A56,AV$13,$C$4,C54)</f>
        <v>#VALUE!</v>
      </c>
      <c r="AW56" s="248" t="e">
        <f ca="1">_xll.DBRW($C$1,$B56,$C$3,AW$12,$C$2,$A56,AW$13,$C$4,C54)</f>
        <v>#VALUE!</v>
      </c>
      <c r="AX56" s="248" t="e">
        <f ca="1">_xll.DBRW($C$1,$B56,$C$3,AX$12,$C$2,$A56,AX$13,$C$4,C54)</f>
        <v>#VALUE!</v>
      </c>
      <c r="AY56" s="248" t="e">
        <f ca="1">_xll.DBRW($C$1,$B56,$C$3,AY$12,$C$2,$A56,AY$13,$C$4,C54)</f>
        <v>#VALUE!</v>
      </c>
      <c r="AZ56" s="253" t="e">
        <f ca="1">_xll.DBRW($C$1,$B56,$C$3,AZ$12,$C$2,$A56,AZ$13,$C$4,C54)</f>
        <v>#VALUE!</v>
      </c>
      <c r="BA56" s="252" t="e">
        <f ca="1">_xll.DBRW($C$1,$B56,$C$3,BA$12,$C$2,$A56,BA$13,$C$4,C54)</f>
        <v>#VALUE!</v>
      </c>
      <c r="BB56" s="248" t="str">
        <f ca="1">_xll.DBRW($C$1,$B56,$C$3,BB$12,$C$2,$A56,BB$13,$C$4,C54)</f>
        <v>RECALC_1_1591_</v>
      </c>
      <c r="BC56" s="248" t="e">
        <f ca="1">_xll.DBRW($C$1,$B56,$C$3,BC$12,$C$2,$A56,BC$13,$C$4,C54)</f>
        <v>#VALUE!</v>
      </c>
      <c r="BD56" s="248" t="e">
        <f ca="1">_xll.DBRW($C$1,$B56,$C$3,BD$12,$C$2,$A56,BD$13,$C$4,C54)</f>
        <v>#VALUE!</v>
      </c>
      <c r="BE56" s="248" t="e">
        <f ca="1">_xll.DBRW($C$1,$B56,$C$3,BE$12,$C$2,$A56,BE$13,$C$4,C54)</f>
        <v>#VALUE!</v>
      </c>
      <c r="BF56" s="248" t="e">
        <f ca="1">_xll.DBRW($C$1,$B56,$C$3,BF$12,$C$2,$A56,BF$13,$C$4,C54)</f>
        <v>#VALUE!</v>
      </c>
      <c r="BG56" s="248" t="e">
        <f ca="1">_xll.DBRW($C$1,$B56,$C$3,BG$12,$C$2,$A56,BG$13,$C$4,C54)</f>
        <v>#VALUE!</v>
      </c>
      <c r="BH56" s="253" t="e">
        <f ca="1">_xll.DBRW($C$1,$B56,$C$3,BH$12,$C$2,$A56,BH$13,$C$4,C54)</f>
        <v>#VALUE!</v>
      </c>
      <c r="BI56" s="252" t="e">
        <f ca="1">_xll.DBRW($C$1,$B56,$C$3,BI$12,$C$2,$A56,BI$13,$C$4,C54)</f>
        <v>#VALUE!</v>
      </c>
      <c r="BJ56" s="248" t="str">
        <f ca="1">_xll.DBRW($C$1,$B56,$C$3,BJ$12,$C$2,$A56,BJ$13,$C$4,C54)</f>
        <v>RECALC_1_1896_</v>
      </c>
      <c r="BK56" s="248" t="e">
        <f ca="1">_xll.DBRW($C$1,$B56,$C$3,BK$12,$C$2,$A56,BK$13,$C$4,C54)</f>
        <v>#VALUE!</v>
      </c>
      <c r="BL56" s="248" t="e">
        <f ca="1">_xll.DBRW($C$1,$B56,$C$3,BL$12,$C$2,$A56,BL$13,$C$4,C54)</f>
        <v>#VALUE!</v>
      </c>
      <c r="BM56" s="248" t="e">
        <f ca="1">_xll.DBRW($C$1,$B56,$C$3,BM$12,$C$2,$A56,BM$13,$C$4,C54)</f>
        <v>#VALUE!</v>
      </c>
      <c r="BN56" s="248" t="e">
        <f ca="1">_xll.DBRW($C$1,$B56,$C$3,BN$12,$C$2,$A56,BN$13,$C$4,C54)</f>
        <v>#VALUE!</v>
      </c>
      <c r="BO56" s="248" t="e">
        <f ca="1">_xll.DBRW($C$1,$B56,$C$3,BO$12,$C$2,$A56,BO$13,$C$4,C54)</f>
        <v>#VALUE!</v>
      </c>
      <c r="BP56" s="253" t="e">
        <f ca="1">_xll.DBRW($C$1,$B56,$C$3,BP$12,$C$2,$A56,BP$13,$C$4,C54)</f>
        <v>#VALUE!</v>
      </c>
      <c r="BQ56" s="252" t="e">
        <f ca="1">_xll.DBRW($C$1,$B56,$C$3,BQ$12,$C$2,$A56,BQ$13,$C$4,$C$54)</f>
        <v>#VALUE!</v>
      </c>
      <c r="BR56" s="248" t="str">
        <f ca="1">_xll.DBRW($C$1,$B56,$C$3,BR$12,$C$2,$A56,BR$13,$C$4,$C$54)</f>
        <v>RECALC_1_2500_</v>
      </c>
      <c r="BS56" s="248" t="e">
        <f ca="1">_xll.DBRW($C$1,$B56,$C$3,BS$12,$C$2,$A56,BS$13,$C$4,$C$54)</f>
        <v>#VALUE!</v>
      </c>
      <c r="BT56" s="248" t="e">
        <f ca="1">_xll.DBRW($C$1,$B56,$C$3,BT$12,$C$2,$A56,BT$13,$C$4,$C$54)</f>
        <v>#VALUE!</v>
      </c>
      <c r="BU56" s="248" t="e">
        <f ca="1">_xll.DBRW($C$1,$B56,$C$3,BU$12,$C$2,$A56,BU$13,$C$4,$C$54)</f>
        <v>#VALUE!</v>
      </c>
      <c r="BV56" s="248" t="e">
        <f ca="1">_xll.DBRW($C$1,$B56,$C$3,BV$12,$C$2,$A56,BV$13,$C$4,$C$54)</f>
        <v>#VALUE!</v>
      </c>
      <c r="BW56" s="248" t="e">
        <f ca="1">_xll.DBRW($C$1,$B56,$C$3,BW$12,$C$2,$A56,BW$13,$C$4,$C$54)</f>
        <v>#VALUE!</v>
      </c>
      <c r="BX56" s="253" t="e">
        <f ca="1">_xll.DBRW($C$1,$B56,$C$3,BX$12,$C$2,$A56,BX$13,$C$4,$C$54)</f>
        <v>#VALUE!</v>
      </c>
      <c r="BY56" s="248"/>
      <c r="BZ56" s="248"/>
      <c r="CA56" s="248"/>
      <c r="CB56" s="248"/>
      <c r="CC56" s="248"/>
      <c r="CD56" s="248"/>
      <c r="CE56" s="248"/>
      <c r="CF56" s="248"/>
    </row>
    <row r="57" spans="1:109" ht="21.75" customHeight="1">
      <c r="A57" s="262" t="str">
        <f t="shared" si="29"/>
        <v>VTD_Corp_TopAdj_Not_allocated_Input3</v>
      </c>
      <c r="B57" s="263" t="str">
        <f t="shared" ca="1" si="29"/>
        <v>RECALC_0_20_</v>
      </c>
      <c r="C57" s="237" t="str">
        <f t="shared" si="29"/>
        <v>Anticroissance</v>
      </c>
      <c r="D57" s="252"/>
      <c r="E57" s="248"/>
      <c r="F57" s="248"/>
      <c r="G57" s="248"/>
      <c r="H57" s="248"/>
      <c r="I57" s="248"/>
      <c r="J57" s="248"/>
      <c r="K57" s="253"/>
      <c r="L57" s="252"/>
      <c r="M57" s="248"/>
      <c r="N57" s="248"/>
      <c r="O57" s="248"/>
      <c r="P57" s="248"/>
      <c r="Q57" s="248"/>
      <c r="R57" s="248"/>
      <c r="S57" s="253"/>
      <c r="T57" s="252"/>
      <c r="U57" s="248"/>
      <c r="V57" s="248"/>
      <c r="W57" s="248"/>
      <c r="X57" s="248"/>
      <c r="Y57" s="248"/>
      <c r="Z57" s="248"/>
      <c r="AA57" s="253"/>
      <c r="AB57" s="252"/>
      <c r="AC57" s="248"/>
      <c r="AD57" s="248"/>
      <c r="AE57" s="248"/>
      <c r="AF57" s="248"/>
      <c r="AG57" s="248"/>
      <c r="AH57" s="248"/>
      <c r="AI57" s="253"/>
      <c r="AJ57" s="248"/>
      <c r="AK57" s="252" t="e">
        <f ca="1">_xll.DBRW($C$1,$B57,$C$3,AK$12,$C$2,$A57,AK$13,$C$4,C54)</f>
        <v>#VALUE!</v>
      </c>
      <c r="AL57" s="248" t="str">
        <f ca="1">_xll.DBRW($C$1,$B57,$C$3,AL$12,$C$2,$A57,AL$13,$C$4,C54)</f>
        <v>RECALC_1_1176_</v>
      </c>
      <c r="AM57" s="248" t="e">
        <f ca="1">_xll.DBRW($C$1,$B57,$C$3,AM$12,$C$2,$A57,AM$13,$C$4,C54)</f>
        <v>#VALUE!</v>
      </c>
      <c r="AN57" s="248" t="e">
        <f ca="1">_xll.DBRW($C$1,$B57,$C$3,AN$12,$C$2,$A57,AN$13,$C$4,C54)</f>
        <v>#VALUE!</v>
      </c>
      <c r="AO57" s="248" t="e">
        <f ca="1">_xll.DBRW($C$1,$B57,$C$3,AO$12,$C$2,$A57,AO$13,$C$4,C54)</f>
        <v>#VALUE!</v>
      </c>
      <c r="AP57" s="248" t="e">
        <f ca="1">_xll.DBRW($C$1,$B57,$C$3,AP$12,$C$2,$A57,AP$13,$C$4,C54)</f>
        <v>#VALUE!</v>
      </c>
      <c r="AQ57" s="248" t="e">
        <f ca="1">_xll.DBRW($C$1,$B57,$C$3,AQ$12,$C$2,$A57,AQ$13,$C$4,C54)</f>
        <v>#VALUE!</v>
      </c>
      <c r="AR57" s="253" t="e">
        <f ca="1">_xll.DBRW($C$1,$B57,$C$3,AR$12,$C$2,$A57,AR$13,$C$4,C54)</f>
        <v>#VALUE!</v>
      </c>
      <c r="AS57" s="252" t="e">
        <f ca="1">_xll.DBRW($C$1,$B57,$C$3,AS$12,$C$2,$A57,AS$13,$C$4,C54)</f>
        <v>#VALUE!</v>
      </c>
      <c r="AT57" s="248" t="str">
        <f ca="1">_xll.DBRW($C$1,$B57,$C$3,AT$12,$C$2,$A57,AT$13,$C$4,C54)</f>
        <v>RECALC_1_1420_</v>
      </c>
      <c r="AU57" s="248" t="e">
        <f ca="1">_xll.DBRW($C$1,$B57,$C$3,AU$12,$C$2,$A57,AU$13,$C$4,C54)</f>
        <v>#VALUE!</v>
      </c>
      <c r="AV57" s="248" t="e">
        <f ca="1">_xll.DBRW($C$1,$B57,$C$3,AV$12,$C$2,$A57,AV$13,$C$4,C54)</f>
        <v>#VALUE!</v>
      </c>
      <c r="AW57" s="248" t="e">
        <f ca="1">_xll.DBRW($C$1,$B57,$C$3,AW$12,$C$2,$A57,AW$13,$C$4,C54)</f>
        <v>#VALUE!</v>
      </c>
      <c r="AX57" s="248" t="e">
        <f ca="1">_xll.DBRW($C$1,$B57,$C$3,AX$12,$C$2,$A57,AX$13,$C$4,C54)</f>
        <v>#VALUE!</v>
      </c>
      <c r="AY57" s="248" t="e">
        <f ca="1">_xll.DBRW($C$1,$B57,$C$3,AY$12,$C$2,$A57,AY$13,$C$4,C54)</f>
        <v>#VALUE!</v>
      </c>
      <c r="AZ57" s="253" t="e">
        <f ca="1">_xll.DBRW($C$1,$B57,$C$3,AZ$12,$C$2,$A57,AZ$13,$C$4,C54)</f>
        <v>#VALUE!</v>
      </c>
      <c r="BA57" s="252" t="e">
        <f ca="1">_xll.DBRW($C$1,$B57,$C$3,BA$12,$C$2,$A57,BA$13,$C$4,C54)</f>
        <v>#VALUE!</v>
      </c>
      <c r="BB57" s="248" t="str">
        <f ca="1">_xll.DBRW($C$1,$B57,$C$3,BB$12,$C$2,$A57,BB$13,$C$4,C54)</f>
        <v>RECALC_1_1598_</v>
      </c>
      <c r="BC57" s="248" t="e">
        <f ca="1">_xll.DBRW($C$1,$B57,$C$3,BC$12,$C$2,$A57,BC$13,$C$4,C54)</f>
        <v>#VALUE!</v>
      </c>
      <c r="BD57" s="248" t="e">
        <f ca="1">_xll.DBRW($C$1,$B57,$C$3,BD$12,$C$2,$A57,BD$13,$C$4,C54)</f>
        <v>#VALUE!</v>
      </c>
      <c r="BE57" s="248" t="e">
        <f ca="1">_xll.DBRW($C$1,$B57,$C$3,BE$12,$C$2,$A57,BE$13,$C$4,C54)</f>
        <v>#VALUE!</v>
      </c>
      <c r="BF57" s="248" t="e">
        <f ca="1">_xll.DBRW($C$1,$B57,$C$3,BF$12,$C$2,$A57,BF$13,$C$4,C54)</f>
        <v>#VALUE!</v>
      </c>
      <c r="BG57" s="248" t="e">
        <f ca="1">_xll.DBRW($C$1,$B57,$C$3,BG$12,$C$2,$A57,BG$13,$C$4,C54)</f>
        <v>#VALUE!</v>
      </c>
      <c r="BH57" s="253" t="e">
        <f ca="1">_xll.DBRW($C$1,$B57,$C$3,BH$12,$C$2,$A57,BH$13,$C$4,C54)</f>
        <v>#VALUE!</v>
      </c>
      <c r="BI57" s="252" t="e">
        <f ca="1">_xll.DBRW($C$1,$B57,$C$3,BI$12,$C$2,$A57,BI$13,$C$4,C54)</f>
        <v>#VALUE!</v>
      </c>
      <c r="BJ57" s="248" t="str">
        <f ca="1">_xll.DBRW($C$1,$B57,$C$3,BJ$12,$C$2,$A57,BJ$13,$C$4,C54)</f>
        <v>RECALC_1_1903_</v>
      </c>
      <c r="BK57" s="248" t="e">
        <f ca="1">_xll.DBRW($C$1,$B57,$C$3,BK$12,$C$2,$A57,BK$13,$C$4,C54)</f>
        <v>#VALUE!</v>
      </c>
      <c r="BL57" s="248" t="e">
        <f ca="1">_xll.DBRW($C$1,$B57,$C$3,BL$12,$C$2,$A57,BL$13,$C$4,C54)</f>
        <v>#VALUE!</v>
      </c>
      <c r="BM57" s="248" t="e">
        <f ca="1">_xll.DBRW($C$1,$B57,$C$3,BM$12,$C$2,$A57,BM$13,$C$4,C54)</f>
        <v>#VALUE!</v>
      </c>
      <c r="BN57" s="248" t="e">
        <f ca="1">_xll.DBRW($C$1,$B57,$C$3,BN$12,$C$2,$A57,BN$13,$C$4,C54)</f>
        <v>#VALUE!</v>
      </c>
      <c r="BO57" s="248" t="e">
        <f ca="1">_xll.DBRW($C$1,$B57,$C$3,BO$12,$C$2,$A57,BO$13,$C$4,C54)</f>
        <v>#VALUE!</v>
      </c>
      <c r="BP57" s="253" t="e">
        <f ca="1">_xll.DBRW($C$1,$B57,$C$3,BP$12,$C$2,$A57,BP$13,$C$4,C54)</f>
        <v>#VALUE!</v>
      </c>
      <c r="BQ57" s="252" t="e">
        <f ca="1">_xll.DBRW($C$1,$B57,$C$3,BQ$12,$C$2,$A57,BQ$13,$C$4,$C$54)</f>
        <v>#VALUE!</v>
      </c>
      <c r="BR57" s="248" t="str">
        <f ca="1">_xll.DBRW($C$1,$B57,$C$3,BR$12,$C$2,$A57,BR$13,$C$4,$C$54)</f>
        <v>RECALC_1_2507_</v>
      </c>
      <c r="BS57" s="248" t="e">
        <f ca="1">_xll.DBRW($C$1,$B57,$C$3,BS$12,$C$2,$A57,BS$13,$C$4,$C$54)</f>
        <v>#VALUE!</v>
      </c>
      <c r="BT57" s="248" t="e">
        <f ca="1">_xll.DBRW($C$1,$B57,$C$3,BT$12,$C$2,$A57,BT$13,$C$4,$C$54)</f>
        <v>#VALUE!</v>
      </c>
      <c r="BU57" s="248" t="e">
        <f ca="1">_xll.DBRW($C$1,$B57,$C$3,BU$12,$C$2,$A57,BU$13,$C$4,$C$54)</f>
        <v>#VALUE!</v>
      </c>
      <c r="BV57" s="248" t="e">
        <f ca="1">_xll.DBRW($C$1,$B57,$C$3,BV$12,$C$2,$A57,BV$13,$C$4,$C$54)</f>
        <v>#VALUE!</v>
      </c>
      <c r="BW57" s="248" t="e">
        <f ca="1">_xll.DBRW($C$1,$B57,$C$3,BW$12,$C$2,$A57,BW$13,$C$4,$C$54)</f>
        <v>#VALUE!</v>
      </c>
      <c r="BX57" s="253" t="e">
        <f ca="1">_xll.DBRW($C$1,$B57,$C$3,BX$12,$C$2,$A57,BX$13,$C$4,$C$54)</f>
        <v>#VALUE!</v>
      </c>
      <c r="BY57" s="248"/>
      <c r="BZ57" s="248"/>
      <c r="CA57" s="248"/>
      <c r="CB57" s="248"/>
      <c r="CC57" s="248"/>
      <c r="CD57" s="248"/>
      <c r="CE57" s="248"/>
      <c r="CF57" s="248"/>
    </row>
    <row r="58" spans="1:109" ht="21.75" customHeight="1">
      <c r="A58" s="262" t="str">
        <f t="shared" si="29"/>
        <v>VTD_Corp_TopAdj_Not_allocated_Input4</v>
      </c>
      <c r="B58" s="263" t="str">
        <f t="shared" ca="1" si="29"/>
        <v>RECALC_0_1_</v>
      </c>
      <c r="C58" s="237" t="str">
        <f t="shared" si="29"/>
        <v>Sécurité générale invts financiers</v>
      </c>
      <c r="D58" s="252"/>
      <c r="E58" s="248"/>
      <c r="F58" s="248"/>
      <c r="G58" s="248"/>
      <c r="H58" s="248"/>
      <c r="I58" s="248"/>
      <c r="J58" s="248"/>
      <c r="K58" s="253"/>
      <c r="L58" s="252"/>
      <c r="M58" s="248"/>
      <c r="N58" s="248"/>
      <c r="O58" s="248"/>
      <c r="P58" s="248"/>
      <c r="Q58" s="248"/>
      <c r="R58" s="248"/>
      <c r="S58" s="253"/>
      <c r="T58" s="252"/>
      <c r="U58" s="248"/>
      <c r="V58" s="248"/>
      <c r="W58" s="248"/>
      <c r="X58" s="248"/>
      <c r="Y58" s="248"/>
      <c r="Z58" s="248"/>
      <c r="AA58" s="253"/>
      <c r="AB58" s="252"/>
      <c r="AC58" s="248"/>
      <c r="AD58" s="248"/>
      <c r="AE58" s="248"/>
      <c r="AF58" s="248"/>
      <c r="AG58" s="248"/>
      <c r="AH58" s="248"/>
      <c r="AI58" s="253"/>
      <c r="AJ58" s="248"/>
      <c r="AK58" s="252" t="e">
        <f ca="1">_xll.DBRW($C$1,$B58,$C$3,AK$12,$C$2,$A58,AK$13,$C$4,C54)</f>
        <v>#VALUE!</v>
      </c>
      <c r="AL58" s="248" t="str">
        <f ca="1">_xll.DBRW($C$1,$B58,$C$3,AL$12,$C$2,$A58,AL$13,$C$4,C54)</f>
        <v>RECALC_1_1172_</v>
      </c>
      <c r="AM58" s="248" t="e">
        <f ca="1">_xll.DBRW($C$1,$B58,$C$3,AM$12,$C$2,$A58,AM$13,$C$4,C54)</f>
        <v>#VALUE!</v>
      </c>
      <c r="AN58" s="248" t="e">
        <f ca="1">_xll.DBRW($C$1,$B58,$C$3,AN$12,$C$2,$A58,AN$13,$C$4,C54)</f>
        <v>#VALUE!</v>
      </c>
      <c r="AO58" s="248" t="e">
        <f ca="1">_xll.DBRW($C$1,$B58,$C$3,AO$12,$C$2,$A58,AO$13,$C$4,C54)</f>
        <v>#VALUE!</v>
      </c>
      <c r="AP58" s="248" t="e">
        <f ca="1">_xll.DBRW($C$1,$B58,$C$3,AP$12,$C$2,$A58,AP$13,$C$4,C54)</f>
        <v>#VALUE!</v>
      </c>
      <c r="AQ58" s="248" t="e">
        <f ca="1">_xll.DBRW($C$1,$B58,$C$3,AQ$12,$C$2,$A58,AQ$13,$C$4,C54)</f>
        <v>#VALUE!</v>
      </c>
      <c r="AR58" s="253" t="e">
        <f ca="1">_xll.DBRW($C$1,$B58,$C$3,AR$12,$C$2,$A58,AR$13,$C$4,C54)</f>
        <v>#VALUE!</v>
      </c>
      <c r="AS58" s="252" t="e">
        <f ca="1">_xll.DBRW($C$1,$B58,$C$3,AS$12,$C$2,$A58,AS$13,$C$4,C54)</f>
        <v>#VALUE!</v>
      </c>
      <c r="AT58" s="248" t="str">
        <f ca="1">_xll.DBRW($C$1,$B58,$C$3,AT$12,$C$2,$A58,AT$13,$C$4,C54)</f>
        <v>RECALC_1_1416_</v>
      </c>
      <c r="AU58" s="248" t="e">
        <f ca="1">_xll.DBRW($C$1,$B58,$C$3,AU$12,$C$2,$A58,AU$13,$C$4,C54)</f>
        <v>#VALUE!</v>
      </c>
      <c r="AV58" s="248" t="e">
        <f ca="1">_xll.DBRW($C$1,$B58,$C$3,AV$12,$C$2,$A58,AV$13,$C$4,C54)</f>
        <v>#VALUE!</v>
      </c>
      <c r="AW58" s="248" t="e">
        <f ca="1">_xll.DBRW($C$1,$B58,$C$3,AW$12,$C$2,$A58,AW$13,$C$4,C54)</f>
        <v>#VALUE!</v>
      </c>
      <c r="AX58" s="248" t="e">
        <f ca="1">_xll.DBRW($C$1,$B58,$C$3,AX$12,$C$2,$A58,AX$13,$C$4,C54)</f>
        <v>#VALUE!</v>
      </c>
      <c r="AY58" s="248" t="e">
        <f ca="1">_xll.DBRW($C$1,$B58,$C$3,AY$12,$C$2,$A58,AY$13,$C$4,C54)</f>
        <v>#VALUE!</v>
      </c>
      <c r="AZ58" s="253" t="e">
        <f ca="1">_xll.DBRW($C$1,$B58,$C$3,AZ$12,$C$2,$A58,AZ$13,$C$4,C54)</f>
        <v>#VALUE!</v>
      </c>
      <c r="BA58" s="252" t="e">
        <f ca="1">_xll.DBRW($C$1,$B58,$C$3,BA$12,$C$2,$A58,BA$13,$C$4,C54)</f>
        <v>#VALUE!</v>
      </c>
      <c r="BB58" s="248" t="str">
        <f ca="1">_xll.DBRW($C$1,$B58,$C$3,BB$12,$C$2,$A58,BB$13,$C$4,C54)</f>
        <v>RECALC_1_1594_</v>
      </c>
      <c r="BC58" s="248" t="e">
        <f ca="1">_xll.DBRW($C$1,$B58,$C$3,BC$12,$C$2,$A58,BC$13,$C$4,C54)</f>
        <v>#VALUE!</v>
      </c>
      <c r="BD58" s="248" t="e">
        <f ca="1">_xll.DBRW($C$1,$B58,$C$3,BD$12,$C$2,$A58,BD$13,$C$4,C54)</f>
        <v>#VALUE!</v>
      </c>
      <c r="BE58" s="248" t="e">
        <f ca="1">_xll.DBRW($C$1,$B58,$C$3,BE$12,$C$2,$A58,BE$13,$C$4,C54)</f>
        <v>#VALUE!</v>
      </c>
      <c r="BF58" s="248" t="e">
        <f ca="1">_xll.DBRW($C$1,$B58,$C$3,BF$12,$C$2,$A58,BF$13,$C$4,C54)</f>
        <v>#VALUE!</v>
      </c>
      <c r="BG58" s="248" t="e">
        <f ca="1">_xll.DBRW($C$1,$B58,$C$3,BG$12,$C$2,$A58,BG$13,$C$4,C54)</f>
        <v>#VALUE!</v>
      </c>
      <c r="BH58" s="253" t="e">
        <f ca="1">_xll.DBRW($C$1,$B58,$C$3,BH$12,$C$2,$A58,BH$13,$C$4,C54)</f>
        <v>#VALUE!</v>
      </c>
      <c r="BI58" s="252" t="e">
        <f ca="1">_xll.DBRW($C$1,$B58,$C$3,BI$12,$C$2,$A58,BI$13,$C$4,C54)</f>
        <v>#VALUE!</v>
      </c>
      <c r="BJ58" s="248" t="str">
        <f ca="1">_xll.DBRW($C$1,$B58,$C$3,BJ$12,$C$2,$A58,BJ$13,$C$4,C54)</f>
        <v>RECALC_1_1899_</v>
      </c>
      <c r="BK58" s="248" t="e">
        <f ca="1">_xll.DBRW($C$1,$B58,$C$3,BK$12,$C$2,$A58,BK$13,$C$4,C54)</f>
        <v>#VALUE!</v>
      </c>
      <c r="BL58" s="248" t="e">
        <f ca="1">_xll.DBRW($C$1,$B58,$C$3,BL$12,$C$2,$A58,BL$13,$C$4,C54)</f>
        <v>#VALUE!</v>
      </c>
      <c r="BM58" s="248" t="e">
        <f ca="1">_xll.DBRW($C$1,$B58,$C$3,BM$12,$C$2,$A58,BM$13,$C$4,C54)</f>
        <v>#VALUE!</v>
      </c>
      <c r="BN58" s="248" t="e">
        <f ca="1">_xll.DBRW($C$1,$B58,$C$3,BN$12,$C$2,$A58,BN$13,$C$4,C54)</f>
        <v>#VALUE!</v>
      </c>
      <c r="BO58" s="248" t="e">
        <f ca="1">_xll.DBRW($C$1,$B58,$C$3,BO$12,$C$2,$A58,BO$13,$C$4,C54)</f>
        <v>#VALUE!</v>
      </c>
      <c r="BP58" s="253" t="e">
        <f ca="1">_xll.DBRW($C$1,$B58,$C$3,BP$12,$C$2,$A58,BP$13,$C$4,C54)</f>
        <v>#VALUE!</v>
      </c>
      <c r="BQ58" s="252" t="e">
        <f ca="1">_xll.DBRW($C$1,$B58,$C$3,BQ$12,$C$2,$A58,BQ$13,$C$4,$C$54)</f>
        <v>#VALUE!</v>
      </c>
      <c r="BR58" s="248" t="str">
        <f ca="1">_xll.DBRW($C$1,$B58,$C$3,BR$12,$C$2,$A58,BR$13,$C$4,$C$54)</f>
        <v>RECALC_1_2503_</v>
      </c>
      <c r="BS58" s="248" t="e">
        <f ca="1">_xll.DBRW($C$1,$B58,$C$3,BS$12,$C$2,$A58,BS$13,$C$4,$C$54)</f>
        <v>#VALUE!</v>
      </c>
      <c r="BT58" s="248" t="e">
        <f ca="1">_xll.DBRW($C$1,$B58,$C$3,BT$12,$C$2,$A58,BT$13,$C$4,$C$54)</f>
        <v>#VALUE!</v>
      </c>
      <c r="BU58" s="248" t="e">
        <f ca="1">_xll.DBRW($C$1,$B58,$C$3,BU$12,$C$2,$A58,BU$13,$C$4,$C$54)</f>
        <v>#VALUE!</v>
      </c>
      <c r="BV58" s="248" t="e">
        <f ca="1">_xll.DBRW($C$1,$B58,$C$3,BV$12,$C$2,$A58,BV$13,$C$4,$C$54)</f>
        <v>#VALUE!</v>
      </c>
      <c r="BW58" s="248" t="e">
        <f ca="1">_xll.DBRW($C$1,$B58,$C$3,BW$12,$C$2,$A58,BW$13,$C$4,$C$54)</f>
        <v>#VALUE!</v>
      </c>
      <c r="BX58" s="253" t="e">
        <f ca="1">_xll.DBRW($C$1,$B58,$C$3,BX$12,$C$2,$A58,BX$13,$C$4,$C$54)</f>
        <v>#VALUE!</v>
      </c>
      <c r="BY58" s="248"/>
      <c r="BZ58" s="248"/>
      <c r="CA58" s="248"/>
      <c r="CB58" s="248"/>
      <c r="CC58" s="248"/>
      <c r="CD58" s="248"/>
      <c r="CE58" s="248"/>
      <c r="CF58" s="248"/>
    </row>
    <row r="59" spans="1:109" ht="21.75" customHeight="1">
      <c r="A59" s="262" t="str">
        <f t="shared" si="29"/>
        <v>VTD_Corp_TopAdj_Not_allocated_Input5</v>
      </c>
      <c r="B59" s="263" t="str">
        <f t="shared" si="29"/>
        <v>Holding</v>
      </c>
      <c r="C59" s="237" t="str">
        <f t="shared" si="29"/>
        <v>Sécurité energy</v>
      </c>
      <c r="D59" s="252"/>
      <c r="E59" s="248"/>
      <c r="F59" s="248"/>
      <c r="G59" s="248"/>
      <c r="H59" s="248"/>
      <c r="I59" s="248"/>
      <c r="J59" s="248"/>
      <c r="K59" s="253"/>
      <c r="L59" s="252"/>
      <c r="M59" s="248"/>
      <c r="N59" s="248"/>
      <c r="O59" s="248"/>
      <c r="P59" s="248"/>
      <c r="Q59" s="248"/>
      <c r="R59" s="248"/>
      <c r="S59" s="253"/>
      <c r="T59" s="252"/>
      <c r="U59" s="248"/>
      <c r="V59" s="248"/>
      <c r="W59" s="248"/>
      <c r="X59" s="248"/>
      <c r="Y59" s="248"/>
      <c r="Z59" s="248"/>
      <c r="AA59" s="253"/>
      <c r="AB59" s="252"/>
      <c r="AC59" s="248"/>
      <c r="AD59" s="248"/>
      <c r="AE59" s="248"/>
      <c r="AF59" s="248"/>
      <c r="AG59" s="248"/>
      <c r="AH59" s="248"/>
      <c r="AI59" s="253"/>
      <c r="AJ59" s="248"/>
      <c r="AK59" s="252" t="e">
        <f ca="1">_xll.DBRW($C$1,$B59,$C$3,AK$12,$C$2,$A59,AK$13,$C$4,C54)</f>
        <v>#VALUE!</v>
      </c>
      <c r="AL59" s="248" t="str">
        <f ca="1">_xll.DBRW($C$1,$B59,$C$3,AL$12,$C$2,$A59,AL$13,$C$4,C54)</f>
        <v>RECALC_1_1196_</v>
      </c>
      <c r="AM59" s="248" t="e">
        <f ca="1">_xll.DBRW($C$1,$B59,$C$3,AM$12,$C$2,$A59,AM$13,$C$4,C54)</f>
        <v>#VALUE!</v>
      </c>
      <c r="AN59" s="248" t="e">
        <f ca="1">_xll.DBRW($C$1,$B59,$C$3,AN$12,$C$2,$A59,AN$13,$C$4,C54)</f>
        <v>#VALUE!</v>
      </c>
      <c r="AO59" s="248" t="e">
        <f ca="1">_xll.DBRW($C$1,$B59,$C$3,AO$12,$C$2,$A59,AO$13,$C$4,C54)</f>
        <v>#VALUE!</v>
      </c>
      <c r="AP59" s="248" t="e">
        <f ca="1">_xll.DBRW($C$1,$B59,$C$3,AP$12,$C$2,$A59,AP$13,$C$4,C54)</f>
        <v>#VALUE!</v>
      </c>
      <c r="AQ59" s="248" t="e">
        <f ca="1">_xll.DBRW($C$1,$B59,$C$3,AQ$12,$C$2,$A59,AQ$13,$C$4,C54)</f>
        <v>#VALUE!</v>
      </c>
      <c r="AR59" s="253" t="e">
        <f ca="1">_xll.DBRW($C$1,$B59,$C$3,AR$12,$C$2,$A59,AR$13,$C$4,C54)</f>
        <v>#VALUE!</v>
      </c>
      <c r="AS59" s="252" t="e">
        <f ca="1">_xll.DBRW($C$1,$B59,$C$3,AS$12,$C$2,$A59,AS$13,$C$4,C54)</f>
        <v>#VALUE!</v>
      </c>
      <c r="AT59" s="248" t="str">
        <f ca="1">_xll.DBRW($C$1,$B59,$C$3,AT$12,$C$2,$A59,AT$13,$C$4,C54)</f>
        <v>RECALC_1_1440_</v>
      </c>
      <c r="AU59" s="248" t="e">
        <f ca="1">_xll.DBRW($C$1,$B59,$C$3,AU$12,$C$2,$A59,AU$13,$C$4,C54)</f>
        <v>#VALUE!</v>
      </c>
      <c r="AV59" s="248" t="e">
        <f ca="1">_xll.DBRW($C$1,$B59,$C$3,AV$12,$C$2,$A59,AV$13,$C$4,C54)</f>
        <v>#VALUE!</v>
      </c>
      <c r="AW59" s="248" t="e">
        <f ca="1">_xll.DBRW($C$1,$B59,$C$3,AW$12,$C$2,$A59,AW$13,$C$4,C54)</f>
        <v>#VALUE!</v>
      </c>
      <c r="AX59" s="248" t="e">
        <f ca="1">_xll.DBRW($C$1,$B59,$C$3,AX$12,$C$2,$A59,AX$13,$C$4,C54)</f>
        <v>#VALUE!</v>
      </c>
      <c r="AY59" s="248" t="e">
        <f ca="1">_xll.DBRW($C$1,$B59,$C$3,AY$12,$C$2,$A59,AY$13,$C$4,C54)</f>
        <v>#VALUE!</v>
      </c>
      <c r="AZ59" s="253" t="e">
        <f ca="1">_xll.DBRW($C$1,$B59,$C$3,AZ$12,$C$2,$A59,AZ$13,$C$4,C54)</f>
        <v>#VALUE!</v>
      </c>
      <c r="BA59" s="252" t="e">
        <f ca="1">_xll.DBRW($C$1,$B59,$C$3,BA$12,$C$2,$A59,BA$13,$C$4,C54)</f>
        <v>#VALUE!</v>
      </c>
      <c r="BB59" s="248" t="str">
        <f ca="1">_xll.DBRW($C$1,$B59,$C$3,BB$12,$C$2,$A59,BB$13,$C$4,C54)</f>
        <v>RECALC_1_1619_</v>
      </c>
      <c r="BC59" s="248" t="e">
        <f ca="1">_xll.DBRW($C$1,$B59,$C$3,BC$12,$C$2,$A59,BC$13,$C$4,C54)</f>
        <v>#VALUE!</v>
      </c>
      <c r="BD59" s="248" t="e">
        <f ca="1">_xll.DBRW($C$1,$B59,$C$3,BD$12,$C$2,$A59,BD$13,$C$4,C54)</f>
        <v>#VALUE!</v>
      </c>
      <c r="BE59" s="248" t="e">
        <f ca="1">_xll.DBRW($C$1,$B59,$C$3,BE$12,$C$2,$A59,BE$13,$C$4,C54)</f>
        <v>#VALUE!</v>
      </c>
      <c r="BF59" s="248" t="e">
        <f ca="1">_xll.DBRW($C$1,$B59,$C$3,BF$12,$C$2,$A59,BF$13,$C$4,C54)</f>
        <v>#VALUE!</v>
      </c>
      <c r="BG59" s="248" t="e">
        <f ca="1">_xll.DBRW($C$1,$B59,$C$3,BG$12,$C$2,$A59,BG$13,$C$4,C54)</f>
        <v>#VALUE!</v>
      </c>
      <c r="BH59" s="253" t="e">
        <f ca="1">_xll.DBRW($C$1,$B59,$C$3,BH$12,$C$2,$A59,BH$13,$C$4,C54)</f>
        <v>#VALUE!</v>
      </c>
      <c r="BI59" s="252" t="e">
        <f ca="1">_xll.DBRW($C$1,$B59,$C$3,BI$12,$C$2,$A59,BI$13,$C$4,C54)</f>
        <v>#VALUE!</v>
      </c>
      <c r="BJ59" s="248" t="str">
        <f ca="1">_xll.DBRW($C$1,$B59,$C$3,BJ$12,$C$2,$A59,BJ$13,$C$4,C54)</f>
        <v>RECALC_1_1926_</v>
      </c>
      <c r="BK59" s="248" t="e">
        <f ca="1">_xll.DBRW($C$1,$B59,$C$3,BK$12,$C$2,$A59,BK$13,$C$4,C54)</f>
        <v>#VALUE!</v>
      </c>
      <c r="BL59" s="248" t="e">
        <f ca="1">_xll.DBRW($C$1,$B59,$C$3,BL$12,$C$2,$A59,BL$13,$C$4,C54)</f>
        <v>#VALUE!</v>
      </c>
      <c r="BM59" s="248" t="e">
        <f ca="1">_xll.DBRW($C$1,$B59,$C$3,BM$12,$C$2,$A59,BM$13,$C$4,C54)</f>
        <v>#VALUE!</v>
      </c>
      <c r="BN59" s="248" t="e">
        <f ca="1">_xll.DBRW($C$1,$B59,$C$3,BN$12,$C$2,$A59,BN$13,$C$4,C54)</f>
        <v>#VALUE!</v>
      </c>
      <c r="BO59" s="248" t="e">
        <f ca="1">_xll.DBRW($C$1,$B59,$C$3,BO$12,$C$2,$A59,BO$13,$C$4,C54)</f>
        <v>#VALUE!</v>
      </c>
      <c r="BP59" s="253" t="e">
        <f ca="1">_xll.DBRW($C$1,$B59,$C$3,BP$12,$C$2,$A59,BP$13,$C$4,C54)</f>
        <v>#VALUE!</v>
      </c>
      <c r="BQ59" s="252" t="e">
        <f ca="1">_xll.DBRW($C$1,$B59,$C$3,BQ$12,$C$2,$A59,BQ$13,$C$4,$C$54)</f>
        <v>#VALUE!</v>
      </c>
      <c r="BR59" s="248" t="str">
        <f ca="1">_xll.DBRW($C$1,$B59,$C$3,BR$12,$C$2,$A59,BR$13,$C$4,$C$54)</f>
        <v>RECALC_1_2522_</v>
      </c>
      <c r="BS59" s="248" t="e">
        <f ca="1">_xll.DBRW($C$1,$B59,$C$3,BS$12,$C$2,$A59,BS$13,$C$4,$C$54)</f>
        <v>#VALUE!</v>
      </c>
      <c r="BT59" s="248" t="e">
        <f ca="1">_xll.DBRW($C$1,$B59,$C$3,BT$12,$C$2,$A59,BT$13,$C$4,$C$54)</f>
        <v>#VALUE!</v>
      </c>
      <c r="BU59" s="248" t="e">
        <f ca="1">_xll.DBRW($C$1,$B59,$C$3,BU$12,$C$2,$A59,BU$13,$C$4,$C$54)</f>
        <v>#VALUE!</v>
      </c>
      <c r="BV59" s="248" t="e">
        <f ca="1">_xll.DBRW($C$1,$B59,$C$3,BV$12,$C$2,$A59,BV$13,$C$4,$C$54)</f>
        <v>#VALUE!</v>
      </c>
      <c r="BW59" s="248" t="e">
        <f ca="1">_xll.DBRW($C$1,$B59,$C$3,BW$12,$C$2,$A59,BW$13,$C$4,$C$54)</f>
        <v>#VALUE!</v>
      </c>
      <c r="BX59" s="253" t="e">
        <f ca="1">_xll.DBRW($C$1,$B59,$C$3,BX$12,$C$2,$A59,BX$13,$C$4,$C$54)</f>
        <v>#VALUE!</v>
      </c>
      <c r="BY59" s="248"/>
      <c r="BZ59" s="248"/>
      <c r="CA59" s="248"/>
      <c r="CB59" s="248"/>
      <c r="CC59" s="248"/>
      <c r="CD59" s="248"/>
      <c r="CE59" s="248"/>
      <c r="CF59" s="248"/>
    </row>
    <row r="60" spans="1:109" ht="21.75" customHeight="1">
      <c r="A60" s="262" t="str">
        <f t="shared" si="29"/>
        <v>VTD_Corp_TopAdj_Not_allocated_Input6</v>
      </c>
      <c r="B60" s="263" t="str">
        <f ca="1">_xll.SUBNM("tango_core_model:Activity","","SU_input","English")</f>
        <v>RECALC_0_24_</v>
      </c>
      <c r="C60" s="237" t="str">
        <f t="shared" si="29"/>
        <v>Ajustement coût du financement</v>
      </c>
      <c r="D60" s="252"/>
      <c r="E60" s="248"/>
      <c r="F60" s="248"/>
      <c r="G60" s="248"/>
      <c r="H60" s="248"/>
      <c r="I60" s="248"/>
      <c r="J60" s="248"/>
      <c r="K60" s="253"/>
      <c r="L60" s="252"/>
      <c r="M60" s="248"/>
      <c r="N60" s="248"/>
      <c r="O60" s="248"/>
      <c r="P60" s="248"/>
      <c r="Q60" s="248"/>
      <c r="R60" s="248"/>
      <c r="S60" s="253"/>
      <c r="T60" s="252"/>
      <c r="U60" s="248"/>
      <c r="V60" s="248"/>
      <c r="W60" s="248"/>
      <c r="X60" s="248"/>
      <c r="Y60" s="248"/>
      <c r="Z60" s="248"/>
      <c r="AA60" s="253"/>
      <c r="AB60" s="252"/>
      <c r="AC60" s="248"/>
      <c r="AD60" s="248"/>
      <c r="AE60" s="248"/>
      <c r="AF60" s="248"/>
      <c r="AG60" s="248"/>
      <c r="AH60" s="248"/>
      <c r="AI60" s="253"/>
      <c r="AJ60" s="248"/>
      <c r="AK60" s="252" t="e">
        <f ca="1">_xll.DBRW($C$1,$B60,$C$3,AK$12,$C$2,$A60,AK$13,$C$4,C54)</f>
        <v>#VALUE!</v>
      </c>
      <c r="AL60" s="248" t="str">
        <f ca="1">_xll.DBRW($C$1,$B60,$C$3,AL$12,$C$2,$A60,AL$13,$C$4,C54)</f>
        <v>RECALC_1_1198_</v>
      </c>
      <c r="AM60" s="248" t="e">
        <f ca="1">_xll.DBRW($C$1,$B60,$C$3,AM$12,$C$2,$A60,AM$13,$C$4,C54)</f>
        <v>#VALUE!</v>
      </c>
      <c r="AN60" s="248" t="e">
        <f ca="1">_xll.DBRW($C$1,$B60,$C$3,AN$12,$C$2,$A60,AN$13,$C$4,C54)</f>
        <v>#VALUE!</v>
      </c>
      <c r="AO60" s="248" t="e">
        <f ca="1">_xll.DBRW($C$1,$B60,$C$3,AO$12,$C$2,$A60,AO$13,$C$4,C54)</f>
        <v>#VALUE!</v>
      </c>
      <c r="AP60" s="248" t="e">
        <f ca="1">_xll.DBRW($C$1,$B60,$C$3,AP$12,$C$2,$A60,AP$13,$C$4,C54)</f>
        <v>#VALUE!</v>
      </c>
      <c r="AQ60" s="248" t="e">
        <f ca="1">_xll.DBRW($C$1,$B60,$C$3,AQ$12,$C$2,$A60,AQ$13,$C$4,C54)</f>
        <v>#VALUE!</v>
      </c>
      <c r="AR60" s="253" t="e">
        <f ca="1">_xll.DBRW($C$1,$B60,$C$3,AR$12,$C$2,$A60,AR$13,$C$4,C54)</f>
        <v>#VALUE!</v>
      </c>
      <c r="AS60" s="252" t="e">
        <f ca="1">_xll.DBRW($C$1,$B60,$C$3,AS$12,$C$2,$A60,AS$13,$C$4,C54)</f>
        <v>#VALUE!</v>
      </c>
      <c r="AT60" s="248" t="str">
        <f ca="1">_xll.DBRW($C$1,$B60,$C$3,AT$12,$C$2,$A60,AT$13,$C$4,C54)</f>
        <v>RECALC_1_1443_</v>
      </c>
      <c r="AU60" s="248" t="e">
        <f ca="1">_xll.DBRW($C$1,$B60,$C$3,AU$12,$C$2,$A60,AU$13,$C$4,C54)</f>
        <v>#VALUE!</v>
      </c>
      <c r="AV60" s="248" t="e">
        <f ca="1">_xll.DBRW($C$1,$B60,$C$3,AV$12,$C$2,$A60,AV$13,$C$4,C54)</f>
        <v>#VALUE!</v>
      </c>
      <c r="AW60" s="248" t="e">
        <f ca="1">_xll.DBRW($C$1,$B60,$C$3,AW$12,$C$2,$A60,AW$13,$C$4,C54)</f>
        <v>#VALUE!</v>
      </c>
      <c r="AX60" s="248" t="e">
        <f ca="1">_xll.DBRW($C$1,$B60,$C$3,AX$12,$C$2,$A60,AX$13,$C$4,C54)</f>
        <v>#VALUE!</v>
      </c>
      <c r="AY60" s="248" t="e">
        <f ca="1">_xll.DBRW($C$1,$B60,$C$3,AY$12,$C$2,$A60,AY$13,$C$4,C54)</f>
        <v>#VALUE!</v>
      </c>
      <c r="AZ60" s="253" t="e">
        <f ca="1">_xll.DBRW($C$1,$B60,$C$3,AZ$12,$C$2,$A60,AZ$13,$C$4,C54)</f>
        <v>#VALUE!</v>
      </c>
      <c r="BA60" s="252" t="e">
        <f ca="1">_xll.DBRW($C$1,$B60,$C$3,BA$12,$C$2,$A60,BA$13,$C$4,C54)</f>
        <v>#VALUE!</v>
      </c>
      <c r="BB60" s="248" t="str">
        <f ca="1">_xll.DBRW($C$1,$B60,$C$3,BB$12,$C$2,$A60,BB$13,$C$4,C54)</f>
        <v>RECALC_1_1621_</v>
      </c>
      <c r="BC60" s="248" t="e">
        <f ca="1">_xll.DBRW($C$1,$B60,$C$3,BC$12,$C$2,$A60,BC$13,$C$4,C54)</f>
        <v>#VALUE!</v>
      </c>
      <c r="BD60" s="248" t="e">
        <f ca="1">_xll.DBRW($C$1,$B60,$C$3,BD$12,$C$2,$A60,BD$13,$C$4,C54)</f>
        <v>#VALUE!</v>
      </c>
      <c r="BE60" s="248" t="e">
        <f ca="1">_xll.DBRW($C$1,$B60,$C$3,BE$12,$C$2,$A60,BE$13,$C$4,C54)</f>
        <v>#VALUE!</v>
      </c>
      <c r="BF60" s="248" t="e">
        <f ca="1">_xll.DBRW($C$1,$B60,$C$3,BF$12,$C$2,$A60,BF$13,$C$4,C54)</f>
        <v>#VALUE!</v>
      </c>
      <c r="BG60" s="248" t="e">
        <f ca="1">_xll.DBRW($C$1,$B60,$C$3,BG$12,$C$2,$A60,BG$13,$C$4,C54)</f>
        <v>#VALUE!</v>
      </c>
      <c r="BH60" s="253" t="e">
        <f ca="1">_xll.DBRW($C$1,$B60,$C$3,BH$12,$C$2,$A60,BH$13,$C$4,C54)</f>
        <v>#VALUE!</v>
      </c>
      <c r="BI60" s="252" t="e">
        <f ca="1">_xll.DBRW($C$1,$B60,$C$3,BI$12,$C$2,$A60,BI$13,$C$4,C54)</f>
        <v>#VALUE!</v>
      </c>
      <c r="BJ60" s="248" t="str">
        <f ca="1">_xll.DBRW($C$1,$B60,$C$3,BJ$12,$C$2,$A60,BJ$13,$C$4,C54)</f>
        <v>RECALC_1_1929_</v>
      </c>
      <c r="BK60" s="248" t="e">
        <f ca="1">_xll.DBRW($C$1,$B60,$C$3,BK$12,$C$2,$A60,BK$13,$C$4,C54)</f>
        <v>#VALUE!</v>
      </c>
      <c r="BL60" s="248" t="e">
        <f ca="1">_xll.DBRW($C$1,$B60,$C$3,BL$12,$C$2,$A60,BL$13,$C$4,C54)</f>
        <v>#VALUE!</v>
      </c>
      <c r="BM60" s="248" t="e">
        <f ca="1">_xll.DBRW($C$1,$B60,$C$3,BM$12,$C$2,$A60,BM$13,$C$4,C54)</f>
        <v>#VALUE!</v>
      </c>
      <c r="BN60" s="248" t="e">
        <f ca="1">_xll.DBRW($C$1,$B60,$C$3,BN$12,$C$2,$A60,BN$13,$C$4,C54)</f>
        <v>#VALUE!</v>
      </c>
      <c r="BO60" s="248" t="e">
        <f ca="1">_xll.DBRW($C$1,$B60,$C$3,BO$12,$C$2,$A60,BO$13,$C$4,C54)</f>
        <v>#VALUE!</v>
      </c>
      <c r="BP60" s="253" t="e">
        <f ca="1">_xll.DBRW($C$1,$B60,$C$3,BP$12,$C$2,$A60,BP$13,$C$4,C54)</f>
        <v>#VALUE!</v>
      </c>
      <c r="BQ60" s="252" t="e">
        <f ca="1">_xll.DBRW($C$1,$B60,$C$3,BQ$12,$C$2,$A60,BQ$13,$C$4,$C$54)</f>
        <v>#VALUE!</v>
      </c>
      <c r="BR60" s="248" t="str">
        <f ca="1">_xll.DBRW($C$1,$B60,$C$3,BR$12,$C$2,$A60,BR$13,$C$4,$C$54)</f>
        <v>RECALC_1_2517_</v>
      </c>
      <c r="BS60" s="248" t="e">
        <f ca="1">_xll.DBRW($C$1,$B60,$C$3,BS$12,$C$2,$A60,BS$13,$C$4,$C$54)</f>
        <v>#VALUE!</v>
      </c>
      <c r="BT60" s="248" t="e">
        <f ca="1">_xll.DBRW($C$1,$B60,$C$3,BT$12,$C$2,$A60,BT$13,$C$4,$C$54)</f>
        <v>#VALUE!</v>
      </c>
      <c r="BU60" s="248" t="e">
        <f ca="1">_xll.DBRW($C$1,$B60,$C$3,BU$12,$C$2,$A60,BU$13,$C$4,$C$54)</f>
        <v>#VALUE!</v>
      </c>
      <c r="BV60" s="248" t="e">
        <f ca="1">_xll.DBRW($C$1,$B60,$C$3,BV$12,$C$2,$A60,BV$13,$C$4,$C$54)</f>
        <v>#VALUE!</v>
      </c>
      <c r="BW60" s="248" t="e">
        <f ca="1">_xll.DBRW($C$1,$B60,$C$3,BW$12,$C$2,$A60,BW$13,$C$4,$C$54)</f>
        <v>#VALUE!</v>
      </c>
      <c r="BX60" s="253" t="e">
        <f ca="1">_xll.DBRW($C$1,$B60,$C$3,BX$12,$C$2,$A60,BX$13,$C$4,$C$54)</f>
        <v>#VALUE!</v>
      </c>
      <c r="BY60" s="248"/>
      <c r="BZ60" s="248"/>
      <c r="CA60" s="248"/>
      <c r="CB60" s="248"/>
      <c r="CC60" s="248"/>
      <c r="CD60" s="248"/>
      <c r="CE60" s="248"/>
      <c r="CF60" s="248"/>
    </row>
    <row r="61" spans="1:109" ht="21.75" customHeight="1">
      <c r="A61" s="262" t="str">
        <f t="shared" si="29"/>
        <v>VTD_Corp_TopAdj_Not_allocated_Input7</v>
      </c>
      <c r="B61" s="263" t="str">
        <f t="shared" ca="1" si="29"/>
        <v>RECALC_0_1_</v>
      </c>
      <c r="C61" s="237" t="str">
        <f t="shared" si="29"/>
        <v>Innovation</v>
      </c>
      <c r="D61" s="252"/>
      <c r="E61" s="248"/>
      <c r="F61" s="248"/>
      <c r="G61" s="248"/>
      <c r="H61" s="248"/>
      <c r="I61" s="248"/>
      <c r="J61" s="248"/>
      <c r="K61" s="253"/>
      <c r="L61" s="252"/>
      <c r="M61" s="248"/>
      <c r="N61" s="248"/>
      <c r="O61" s="248"/>
      <c r="P61" s="248"/>
      <c r="Q61" s="248"/>
      <c r="R61" s="248"/>
      <c r="S61" s="253"/>
      <c r="T61" s="252"/>
      <c r="U61" s="248"/>
      <c r="V61" s="248"/>
      <c r="W61" s="248"/>
      <c r="X61" s="248"/>
      <c r="Y61" s="248"/>
      <c r="Z61" s="248"/>
      <c r="AA61" s="253"/>
      <c r="AB61" s="252"/>
      <c r="AC61" s="248"/>
      <c r="AD61" s="248"/>
      <c r="AE61" s="248"/>
      <c r="AF61" s="248"/>
      <c r="AG61" s="248"/>
      <c r="AH61" s="248"/>
      <c r="AI61" s="253"/>
      <c r="AJ61" s="248"/>
      <c r="AK61" s="252" t="e">
        <f ca="1">_xll.DBRW($C$1,$B61,$C$3,AK$12,$C$2,$A61,AK$13,$C$4,C54)</f>
        <v>#VALUE!</v>
      </c>
      <c r="AL61" s="248" t="str">
        <f ca="1">_xll.DBRW($C$1,$B61,$C$3,AL$12,$C$2,$A61,AL$13,$C$4,C54)</f>
        <v>RECALC_1_1173_</v>
      </c>
      <c r="AM61" s="248" t="e">
        <f ca="1">_xll.DBRW($C$1,$B61,$C$3,AM$12,$C$2,$A61,AM$13,$C$4,C54)</f>
        <v>#VALUE!</v>
      </c>
      <c r="AN61" s="248" t="e">
        <f ca="1">_xll.DBRW($C$1,$B61,$C$3,AN$12,$C$2,$A61,AN$13,$C$4,C54)</f>
        <v>#VALUE!</v>
      </c>
      <c r="AO61" s="248" t="e">
        <f ca="1">_xll.DBRW($C$1,$B61,$C$3,AO$12,$C$2,$A61,AO$13,$C$4,C54)</f>
        <v>#VALUE!</v>
      </c>
      <c r="AP61" s="248" t="e">
        <f ca="1">_xll.DBRW($C$1,$B61,$C$3,AP$12,$C$2,$A61,AP$13,$C$4,C54)</f>
        <v>#VALUE!</v>
      </c>
      <c r="AQ61" s="248" t="e">
        <f ca="1">_xll.DBRW($C$1,$B61,$C$3,AQ$12,$C$2,$A61,AQ$13,$C$4,C54)</f>
        <v>#VALUE!</v>
      </c>
      <c r="AR61" s="253" t="e">
        <f ca="1">_xll.DBRW($C$1,$B61,$C$3,AR$12,$C$2,$A61,AR$13,$C$4,C54)</f>
        <v>#VALUE!</v>
      </c>
      <c r="AS61" s="252" t="e">
        <f ca="1">_xll.DBRW($C$1,$B61,$C$3,AS$12,$C$2,$A61,AS$13,$C$4,C54)</f>
        <v>#VALUE!</v>
      </c>
      <c r="AT61" s="248" t="str">
        <f ca="1">_xll.DBRW($C$1,$B61,$C$3,AT$12,$C$2,$A61,AT$13,$C$4,C54)</f>
        <v>RECALC_1_1417_</v>
      </c>
      <c r="AU61" s="248" t="e">
        <f ca="1">_xll.DBRW($C$1,$B61,$C$3,AU$12,$C$2,$A61,AU$13,$C$4,C54)</f>
        <v>#VALUE!</v>
      </c>
      <c r="AV61" s="248" t="e">
        <f ca="1">_xll.DBRW($C$1,$B61,$C$3,AV$12,$C$2,$A61,AV$13,$C$4,C54)</f>
        <v>#VALUE!</v>
      </c>
      <c r="AW61" s="248" t="e">
        <f ca="1">_xll.DBRW($C$1,$B61,$C$3,AW$12,$C$2,$A61,AW$13,$C$4,C54)</f>
        <v>#VALUE!</v>
      </c>
      <c r="AX61" s="248" t="e">
        <f ca="1">_xll.DBRW($C$1,$B61,$C$3,AX$12,$C$2,$A61,AX$13,$C$4,C54)</f>
        <v>#VALUE!</v>
      </c>
      <c r="AY61" s="248" t="e">
        <f ca="1">_xll.DBRW($C$1,$B61,$C$3,AY$12,$C$2,$A61,AY$13,$C$4,C54)</f>
        <v>#VALUE!</v>
      </c>
      <c r="AZ61" s="253" t="e">
        <f ca="1">_xll.DBRW($C$1,$B61,$C$3,AZ$12,$C$2,$A61,AZ$13,$C$4,C54)</f>
        <v>#VALUE!</v>
      </c>
      <c r="BA61" s="252" t="e">
        <f ca="1">_xll.DBRW($C$1,$B61,$C$3,BA$12,$C$2,$A61,BA$13,$C$4,C54)</f>
        <v>#VALUE!</v>
      </c>
      <c r="BB61" s="248" t="str">
        <f ca="1">_xll.DBRW($C$1,$B61,$C$3,BB$12,$C$2,$A61,BB$13,$C$4,C54)</f>
        <v>RECALC_1_1595_</v>
      </c>
      <c r="BC61" s="248" t="e">
        <f ca="1">_xll.DBRW($C$1,$B61,$C$3,BC$12,$C$2,$A61,BC$13,$C$4,C54)</f>
        <v>#VALUE!</v>
      </c>
      <c r="BD61" s="248" t="e">
        <f ca="1">_xll.DBRW($C$1,$B61,$C$3,BD$12,$C$2,$A61,BD$13,$C$4,C54)</f>
        <v>#VALUE!</v>
      </c>
      <c r="BE61" s="248" t="e">
        <f ca="1">_xll.DBRW($C$1,$B61,$C$3,BE$12,$C$2,$A61,BE$13,$C$4,C54)</f>
        <v>#VALUE!</v>
      </c>
      <c r="BF61" s="248" t="e">
        <f ca="1">_xll.DBRW($C$1,$B61,$C$3,BF$12,$C$2,$A61,BF$13,$C$4,C54)</f>
        <v>#VALUE!</v>
      </c>
      <c r="BG61" s="248" t="e">
        <f ca="1">_xll.DBRW($C$1,$B61,$C$3,BG$12,$C$2,$A61,BG$13,$C$4,C54)</f>
        <v>#VALUE!</v>
      </c>
      <c r="BH61" s="253" t="e">
        <f ca="1">_xll.DBRW($C$1,$B61,$C$3,BH$12,$C$2,$A61,BH$13,$C$4,C54)</f>
        <v>#VALUE!</v>
      </c>
      <c r="BI61" s="252" t="e">
        <f ca="1">_xll.DBRW($C$1,$B61,$C$3,BI$12,$C$2,$A61,BI$13,$C$4,C54)</f>
        <v>#VALUE!</v>
      </c>
      <c r="BJ61" s="248" t="str">
        <f ca="1">_xll.DBRW($C$1,$B61,$C$3,BJ$12,$C$2,$A61,BJ$13,$C$4,C54)</f>
        <v>RECALC_1_1900_</v>
      </c>
      <c r="BK61" s="248" t="e">
        <f ca="1">_xll.DBRW($C$1,$B61,$C$3,BK$12,$C$2,$A61,BK$13,$C$4,C54)</f>
        <v>#VALUE!</v>
      </c>
      <c r="BL61" s="248" t="e">
        <f ca="1">_xll.DBRW($C$1,$B61,$C$3,BL$12,$C$2,$A61,BL$13,$C$4,C54)</f>
        <v>#VALUE!</v>
      </c>
      <c r="BM61" s="248" t="e">
        <f ca="1">_xll.DBRW($C$1,$B61,$C$3,BM$12,$C$2,$A61,BM$13,$C$4,C54)</f>
        <v>#VALUE!</v>
      </c>
      <c r="BN61" s="248" t="e">
        <f ca="1">_xll.DBRW($C$1,$B61,$C$3,BN$12,$C$2,$A61,BN$13,$C$4,C54)</f>
        <v>#VALUE!</v>
      </c>
      <c r="BO61" s="248" t="e">
        <f ca="1">_xll.DBRW($C$1,$B61,$C$3,BO$12,$C$2,$A61,BO$13,$C$4,C54)</f>
        <v>#VALUE!</v>
      </c>
      <c r="BP61" s="253" t="e">
        <f ca="1">_xll.DBRW($C$1,$B61,$C$3,BP$12,$C$2,$A61,BP$13,$C$4,C54)</f>
        <v>#VALUE!</v>
      </c>
      <c r="BQ61" s="252" t="e">
        <f ca="1">_xll.DBRW($C$1,$B61,$C$3,BQ$12,$C$2,$A61,BQ$13,$C$4,$C$54)</f>
        <v>#VALUE!</v>
      </c>
      <c r="BR61" s="248" t="str">
        <f ca="1">_xll.DBRW($C$1,$B61,$C$3,BR$12,$C$2,$A61,BR$13,$C$4,$C$54)</f>
        <v>RECALC_1_2504_</v>
      </c>
      <c r="BS61" s="248" t="e">
        <f ca="1">_xll.DBRW($C$1,$B61,$C$3,BS$12,$C$2,$A61,BS$13,$C$4,$C$54)</f>
        <v>#VALUE!</v>
      </c>
      <c r="BT61" s="248" t="e">
        <f ca="1">_xll.DBRW($C$1,$B61,$C$3,BT$12,$C$2,$A61,BT$13,$C$4,$C$54)</f>
        <v>#VALUE!</v>
      </c>
      <c r="BU61" s="248" t="e">
        <f ca="1">_xll.DBRW($C$1,$B61,$C$3,BU$12,$C$2,$A61,BU$13,$C$4,$C$54)</f>
        <v>#VALUE!</v>
      </c>
      <c r="BV61" s="248" t="e">
        <f ca="1">_xll.DBRW($C$1,$B61,$C$3,BV$12,$C$2,$A61,BV$13,$C$4,$C$54)</f>
        <v>#VALUE!</v>
      </c>
      <c r="BW61" s="248" t="e">
        <f ca="1">_xll.DBRW($C$1,$B61,$C$3,BW$12,$C$2,$A61,BW$13,$C$4,$C$54)</f>
        <v>#VALUE!</v>
      </c>
      <c r="BX61" s="253" t="e">
        <f ca="1">_xll.DBRW($C$1,$B61,$C$3,BX$12,$C$2,$A61,BX$13,$C$4,$C$54)</f>
        <v>#VALUE!</v>
      </c>
      <c r="BY61" s="248"/>
      <c r="BZ61" s="248"/>
      <c r="CA61" s="248"/>
      <c r="CB61" s="248"/>
      <c r="CC61" s="248"/>
      <c r="CD61" s="248"/>
      <c r="CE61" s="248"/>
      <c r="CF61" s="248"/>
    </row>
    <row r="62" spans="1:109" ht="21.75" customHeight="1">
      <c r="A62" s="262" t="str">
        <f t="shared" si="29"/>
        <v>VTD_Corp_TopAdj_Not_allocated_Input8</v>
      </c>
      <c r="B62" s="263" t="str">
        <f t="shared" ca="1" si="29"/>
        <v>RECALC_0_1_</v>
      </c>
      <c r="C62" s="237" t="str">
        <f t="shared" si="29"/>
        <v>A recycler</v>
      </c>
      <c r="D62" s="252"/>
      <c r="E62" s="248"/>
      <c r="F62" s="248"/>
      <c r="G62" s="248"/>
      <c r="H62" s="248"/>
      <c r="I62" s="248"/>
      <c r="J62" s="248"/>
      <c r="K62" s="253"/>
      <c r="L62" s="252"/>
      <c r="M62" s="248"/>
      <c r="N62" s="248"/>
      <c r="O62" s="248"/>
      <c r="P62" s="248"/>
      <c r="Q62" s="248"/>
      <c r="R62" s="248"/>
      <c r="S62" s="253"/>
      <c r="T62" s="252"/>
      <c r="U62" s="248"/>
      <c r="V62" s="248"/>
      <c r="W62" s="248"/>
      <c r="X62" s="248"/>
      <c r="Y62" s="248"/>
      <c r="Z62" s="248"/>
      <c r="AA62" s="253"/>
      <c r="AB62" s="252"/>
      <c r="AC62" s="248"/>
      <c r="AD62" s="248"/>
      <c r="AE62" s="248"/>
      <c r="AF62" s="248"/>
      <c r="AG62" s="248"/>
      <c r="AH62" s="248"/>
      <c r="AI62" s="253"/>
      <c r="AJ62" s="248"/>
      <c r="AK62" s="252" t="e">
        <f ca="1">_xll.DBRW($C$1,$B62,$C$3,AK$12,$C$2,$A62,AK$13,$C$4,C54)</f>
        <v>#VALUE!</v>
      </c>
      <c r="AL62" s="248" t="str">
        <f ca="1">_xll.DBRW($C$1,$B62,$C$3,AL$12,$C$2,$A62,AL$13,$C$4,C54)</f>
        <v>RECALC_1_1174_</v>
      </c>
      <c r="AM62" s="248" t="e">
        <f ca="1">_xll.DBRW($C$1,$B62,$C$3,AM$12,$C$2,$A62,AM$13,$C$4,C54)</f>
        <v>#VALUE!</v>
      </c>
      <c r="AN62" s="248" t="e">
        <f ca="1">_xll.DBRW($C$1,$B62,$C$3,AN$12,$C$2,$A62,AN$13,$C$4,C54)</f>
        <v>#VALUE!</v>
      </c>
      <c r="AO62" s="248" t="e">
        <f ca="1">_xll.DBRW($C$1,$B62,$C$3,AO$12,$C$2,$A62,AO$13,$C$4,C54)</f>
        <v>#VALUE!</v>
      </c>
      <c r="AP62" s="248" t="e">
        <f ca="1">_xll.DBRW($C$1,$B62,$C$3,AP$12,$C$2,$A62,AP$13,$C$4,C54)</f>
        <v>#VALUE!</v>
      </c>
      <c r="AQ62" s="248" t="e">
        <f ca="1">_xll.DBRW($C$1,$B62,$C$3,AQ$12,$C$2,$A62,AQ$13,$C$4,C54)</f>
        <v>#VALUE!</v>
      </c>
      <c r="AR62" s="253" t="e">
        <f ca="1">_xll.DBRW($C$1,$B62,$C$3,AR$12,$C$2,$A62,AR$13,$C$4,C54)</f>
        <v>#VALUE!</v>
      </c>
      <c r="AS62" s="252" t="e">
        <f ca="1">_xll.DBRW($C$1,$B62,$C$3,AS$12,$C$2,$A62,AS$13,$C$4,C54)</f>
        <v>#VALUE!</v>
      </c>
      <c r="AT62" s="248" t="str">
        <f ca="1">_xll.DBRW($C$1,$B62,$C$3,AT$12,$C$2,$A62,AT$13,$C$4,C54)</f>
        <v>RECALC_1_1418_</v>
      </c>
      <c r="AU62" s="248" t="e">
        <f ca="1">_xll.DBRW($C$1,$B62,$C$3,AU$12,$C$2,$A62,AU$13,$C$4,C54)</f>
        <v>#VALUE!</v>
      </c>
      <c r="AV62" s="248" t="e">
        <f ca="1">_xll.DBRW($C$1,$B62,$C$3,AV$12,$C$2,$A62,AV$13,$C$4,C54)</f>
        <v>#VALUE!</v>
      </c>
      <c r="AW62" s="248" t="e">
        <f ca="1">_xll.DBRW($C$1,$B62,$C$3,AW$12,$C$2,$A62,AW$13,$C$4,C54)</f>
        <v>#VALUE!</v>
      </c>
      <c r="AX62" s="248" t="e">
        <f ca="1">_xll.DBRW($C$1,$B62,$C$3,AX$12,$C$2,$A62,AX$13,$C$4,C54)</f>
        <v>#VALUE!</v>
      </c>
      <c r="AY62" s="248" t="e">
        <f ca="1">_xll.DBRW($C$1,$B62,$C$3,AY$12,$C$2,$A62,AY$13,$C$4,C54)</f>
        <v>#VALUE!</v>
      </c>
      <c r="AZ62" s="253" t="e">
        <f ca="1">_xll.DBRW($C$1,$B62,$C$3,AZ$12,$C$2,$A62,AZ$13,$C$4,C54)</f>
        <v>#VALUE!</v>
      </c>
      <c r="BA62" s="252" t="e">
        <f ca="1">_xll.DBRW($C$1,$B62,$C$3,BA$12,$C$2,$A62,BA$13,$C$4,C54)</f>
        <v>#VALUE!</v>
      </c>
      <c r="BB62" s="248" t="str">
        <f ca="1">_xll.DBRW($C$1,$B62,$C$3,BB$12,$C$2,$A62,BB$13,$C$4,C54)</f>
        <v>RECALC_1_1596_</v>
      </c>
      <c r="BC62" s="248" t="e">
        <f ca="1">_xll.DBRW($C$1,$B62,$C$3,BC$12,$C$2,$A62,BC$13,$C$4,C54)</f>
        <v>#VALUE!</v>
      </c>
      <c r="BD62" s="248" t="e">
        <f ca="1">_xll.DBRW($C$1,$B62,$C$3,BD$12,$C$2,$A62,BD$13,$C$4,C54)</f>
        <v>#VALUE!</v>
      </c>
      <c r="BE62" s="248" t="e">
        <f ca="1">_xll.DBRW($C$1,$B62,$C$3,BE$12,$C$2,$A62,BE$13,$C$4,C54)</f>
        <v>#VALUE!</v>
      </c>
      <c r="BF62" s="248" t="e">
        <f ca="1">_xll.DBRW($C$1,$B62,$C$3,BF$12,$C$2,$A62,BF$13,$C$4,C54)</f>
        <v>#VALUE!</v>
      </c>
      <c r="BG62" s="248" t="e">
        <f ca="1">_xll.DBRW($C$1,$B62,$C$3,BG$12,$C$2,$A62,BG$13,$C$4,C54)</f>
        <v>#VALUE!</v>
      </c>
      <c r="BH62" s="253" t="e">
        <f ca="1">_xll.DBRW($C$1,$B62,$C$3,BH$12,$C$2,$A62,BH$13,$C$4,C54)</f>
        <v>#VALUE!</v>
      </c>
      <c r="BI62" s="252" t="e">
        <f ca="1">_xll.DBRW($C$1,$B62,$C$3,BI$12,$C$2,$A62,BI$13,$C$4,C54)</f>
        <v>#VALUE!</v>
      </c>
      <c r="BJ62" s="248" t="str">
        <f ca="1">_xll.DBRW($C$1,$B62,$C$3,BJ$12,$C$2,$A62,BJ$13,$C$4,C54)</f>
        <v>RECALC_1_1901_</v>
      </c>
      <c r="BK62" s="248" t="e">
        <f ca="1">_xll.DBRW($C$1,$B62,$C$3,BK$12,$C$2,$A62,BK$13,$C$4,C54)</f>
        <v>#VALUE!</v>
      </c>
      <c r="BL62" s="248" t="e">
        <f ca="1">_xll.DBRW($C$1,$B62,$C$3,BL$12,$C$2,$A62,BL$13,$C$4,C54)</f>
        <v>#VALUE!</v>
      </c>
      <c r="BM62" s="248" t="e">
        <f ca="1">_xll.DBRW($C$1,$B62,$C$3,BM$12,$C$2,$A62,BM$13,$C$4,C54)</f>
        <v>#VALUE!</v>
      </c>
      <c r="BN62" s="248" t="e">
        <f ca="1">_xll.DBRW($C$1,$B62,$C$3,BN$12,$C$2,$A62,BN$13,$C$4,C54)</f>
        <v>#VALUE!</v>
      </c>
      <c r="BO62" s="248" t="e">
        <f ca="1">_xll.DBRW($C$1,$B62,$C$3,BO$12,$C$2,$A62,BO$13,$C$4,C54)</f>
        <v>#VALUE!</v>
      </c>
      <c r="BP62" s="253" t="e">
        <f ca="1">_xll.DBRW($C$1,$B62,$C$3,BP$12,$C$2,$A62,BP$13,$C$4,C54)</f>
        <v>#VALUE!</v>
      </c>
      <c r="BQ62" s="252" t="e">
        <f ca="1">_xll.DBRW($C$1,$B62,$C$3,BQ$12,$C$2,$A62,BQ$13,$C$4,$C$54)</f>
        <v>#VALUE!</v>
      </c>
      <c r="BR62" s="248" t="str">
        <f ca="1">_xll.DBRW($C$1,$B62,$C$3,BR$12,$C$2,$A62,BR$13,$C$4,$C$54)</f>
        <v>RECALC_1_2505_</v>
      </c>
      <c r="BS62" s="248" t="e">
        <f ca="1">_xll.DBRW($C$1,$B62,$C$3,BS$12,$C$2,$A62,BS$13,$C$4,$C$54)</f>
        <v>#VALUE!</v>
      </c>
      <c r="BT62" s="248" t="e">
        <f ca="1">_xll.DBRW($C$1,$B62,$C$3,BT$12,$C$2,$A62,BT$13,$C$4,$C$54)</f>
        <v>#VALUE!</v>
      </c>
      <c r="BU62" s="248" t="e">
        <f ca="1">_xll.DBRW($C$1,$B62,$C$3,BU$12,$C$2,$A62,BU$13,$C$4,$C$54)</f>
        <v>#VALUE!</v>
      </c>
      <c r="BV62" s="248" t="e">
        <f ca="1">_xll.DBRW($C$1,$B62,$C$3,BV$12,$C$2,$A62,BV$13,$C$4,$C$54)</f>
        <v>#VALUE!</v>
      </c>
      <c r="BW62" s="248" t="e">
        <f ca="1">_xll.DBRW($C$1,$B62,$C$3,BW$12,$C$2,$A62,BW$13,$C$4,$C$54)</f>
        <v>#VALUE!</v>
      </c>
      <c r="BX62" s="253" t="e">
        <f ca="1">_xll.DBRW($C$1,$B62,$C$3,BX$12,$C$2,$A62,BX$13,$C$4,$C$54)</f>
        <v>#VALUE!</v>
      </c>
      <c r="BY62" s="248"/>
      <c r="BZ62" s="248"/>
      <c r="CA62" s="248"/>
      <c r="CB62" s="248"/>
      <c r="CC62" s="248"/>
      <c r="CD62" s="248"/>
      <c r="CE62" s="248"/>
      <c r="CF62" s="248"/>
    </row>
    <row r="63" spans="1:109" ht="21.75" customHeight="1">
      <c r="A63" s="262" t="str">
        <f t="shared" si="29"/>
        <v>VTD_Corp_TopAdj_Not_allocated_Input9</v>
      </c>
      <c r="B63" s="263" t="str">
        <f t="shared" ca="1" si="29"/>
        <v>RECALC_0_1_</v>
      </c>
      <c r="C63" s="237" t="str">
        <f t="shared" si="29"/>
        <v>Ajustement 9 - disponible</v>
      </c>
      <c r="D63" s="252"/>
      <c r="E63" s="248"/>
      <c r="F63" s="248"/>
      <c r="G63" s="248"/>
      <c r="H63" s="248"/>
      <c r="I63" s="248"/>
      <c r="J63" s="248"/>
      <c r="K63" s="253"/>
      <c r="L63" s="252"/>
      <c r="M63" s="248"/>
      <c r="N63" s="248"/>
      <c r="O63" s="248"/>
      <c r="P63" s="248"/>
      <c r="Q63" s="248"/>
      <c r="R63" s="248"/>
      <c r="S63" s="253"/>
      <c r="T63" s="252"/>
      <c r="U63" s="248"/>
      <c r="V63" s="248"/>
      <c r="W63" s="248"/>
      <c r="X63" s="248"/>
      <c r="Y63" s="248"/>
      <c r="Z63" s="248"/>
      <c r="AA63" s="253"/>
      <c r="AB63" s="252"/>
      <c r="AC63" s="248"/>
      <c r="AD63" s="248"/>
      <c r="AE63" s="248"/>
      <c r="AF63" s="248"/>
      <c r="AG63" s="248"/>
      <c r="AH63" s="248"/>
      <c r="AI63" s="253"/>
      <c r="AJ63" s="248"/>
      <c r="AK63" s="252" t="e">
        <f ca="1">_xll.DBRW($C$1,$B63,$C$3,AK$12,$C$2,$A63,AK$13,$C$4,C54)</f>
        <v>#VALUE!</v>
      </c>
      <c r="AL63" s="248" t="str">
        <f ca="1">_xll.DBRW($C$1,$B63,$C$3,AL$12,$C$2,$A63,AL$13,$C$4,C54)</f>
        <v>RECALC_1_1170_</v>
      </c>
      <c r="AM63" s="248" t="e">
        <f ca="1">_xll.DBRW($C$1,$B63,$C$3,AM$12,$C$2,$A63,AM$13,$C$4,C54)</f>
        <v>#VALUE!</v>
      </c>
      <c r="AN63" s="248" t="e">
        <f ca="1">_xll.DBRW($C$1,$B63,$C$3,AN$12,$C$2,$A63,AN$13,$C$4,C54)</f>
        <v>#VALUE!</v>
      </c>
      <c r="AO63" s="248" t="e">
        <f ca="1">_xll.DBRW($C$1,$B63,$C$3,AO$12,$C$2,$A63,AO$13,$C$4,C54)</f>
        <v>#VALUE!</v>
      </c>
      <c r="AP63" s="248" t="e">
        <f ca="1">_xll.DBRW($C$1,$B63,$C$3,AP$12,$C$2,$A63,AP$13,$C$4,C54)</f>
        <v>#VALUE!</v>
      </c>
      <c r="AQ63" s="248" t="e">
        <f ca="1">_xll.DBRW($C$1,$B63,$C$3,AQ$12,$C$2,$A63,AQ$13,$C$4,C54)</f>
        <v>#VALUE!</v>
      </c>
      <c r="AR63" s="253" t="e">
        <f ca="1">_xll.DBRW($C$1,$B63,$C$3,AR$12,$C$2,$A63,AR$13,$C$4,C54)</f>
        <v>#VALUE!</v>
      </c>
      <c r="AS63" s="252" t="e">
        <f ca="1">_xll.DBRW($C$1,$B63,$C$3,AS$12,$C$2,$A63,AS$13,$C$4,C54)</f>
        <v>#VALUE!</v>
      </c>
      <c r="AT63" s="248" t="str">
        <f ca="1">_xll.DBRW($C$1,$B63,$C$3,AT$12,$C$2,$A63,AT$13,$C$4,C54)</f>
        <v>RECALC_1_1414_</v>
      </c>
      <c r="AU63" s="248" t="e">
        <f ca="1">_xll.DBRW($C$1,$B63,$C$3,AU$12,$C$2,$A63,AU$13,$C$4,C54)</f>
        <v>#VALUE!</v>
      </c>
      <c r="AV63" s="248" t="e">
        <f ca="1">_xll.DBRW($C$1,$B63,$C$3,AV$12,$C$2,$A63,AV$13,$C$4,C54)</f>
        <v>#VALUE!</v>
      </c>
      <c r="AW63" s="248" t="e">
        <f ca="1">_xll.DBRW($C$1,$B63,$C$3,AW$12,$C$2,$A63,AW$13,$C$4,C54)</f>
        <v>#VALUE!</v>
      </c>
      <c r="AX63" s="248" t="e">
        <f ca="1">_xll.DBRW($C$1,$B63,$C$3,AX$12,$C$2,$A63,AX$13,$C$4,C54)</f>
        <v>#VALUE!</v>
      </c>
      <c r="AY63" s="248" t="e">
        <f ca="1">_xll.DBRW($C$1,$B63,$C$3,AY$12,$C$2,$A63,AY$13,$C$4,C54)</f>
        <v>#VALUE!</v>
      </c>
      <c r="AZ63" s="253" t="e">
        <f ca="1">_xll.DBRW($C$1,$B63,$C$3,AZ$12,$C$2,$A63,AZ$13,$C$4,C54)</f>
        <v>#VALUE!</v>
      </c>
      <c r="BA63" s="252" t="e">
        <f ca="1">_xll.DBRW($C$1,$B63,$C$3,BA$12,$C$2,$A63,BA$13,$C$4,C54)</f>
        <v>#VALUE!</v>
      </c>
      <c r="BB63" s="248" t="str">
        <f ca="1">_xll.DBRW($C$1,$B63,$C$3,BB$12,$C$2,$A63,BB$13,$C$4,C54)</f>
        <v>RECALC_1_1592_</v>
      </c>
      <c r="BC63" s="248" t="e">
        <f ca="1">_xll.DBRW($C$1,$B63,$C$3,BC$12,$C$2,$A63,BC$13,$C$4,C54)</f>
        <v>#VALUE!</v>
      </c>
      <c r="BD63" s="248" t="e">
        <f ca="1">_xll.DBRW($C$1,$B63,$C$3,BD$12,$C$2,$A63,BD$13,$C$4,C54)</f>
        <v>#VALUE!</v>
      </c>
      <c r="BE63" s="248" t="e">
        <f ca="1">_xll.DBRW($C$1,$B63,$C$3,BE$12,$C$2,$A63,BE$13,$C$4,C54)</f>
        <v>#VALUE!</v>
      </c>
      <c r="BF63" s="248" t="e">
        <f ca="1">_xll.DBRW($C$1,$B63,$C$3,BF$12,$C$2,$A63,BF$13,$C$4,C54)</f>
        <v>#VALUE!</v>
      </c>
      <c r="BG63" s="248" t="e">
        <f ca="1">_xll.DBRW($C$1,$B63,$C$3,BG$12,$C$2,$A63,BG$13,$C$4,C54)</f>
        <v>#VALUE!</v>
      </c>
      <c r="BH63" s="253" t="e">
        <f ca="1">_xll.DBRW($C$1,$B63,$C$3,BH$12,$C$2,$A63,BH$13,$C$4,C54)</f>
        <v>#VALUE!</v>
      </c>
      <c r="BI63" s="252" t="e">
        <f ca="1">_xll.DBRW($C$1,$B63,$C$3,BI$12,$C$2,$A63,BI$13,$C$4,C54)</f>
        <v>#VALUE!</v>
      </c>
      <c r="BJ63" s="248" t="str">
        <f ca="1">_xll.DBRW($C$1,$B63,$C$3,BJ$12,$C$2,$A63,BJ$13,$C$4,C54)</f>
        <v>RECALC_1_1897_</v>
      </c>
      <c r="BK63" s="248" t="e">
        <f ca="1">_xll.DBRW($C$1,$B63,$C$3,BK$12,$C$2,$A63,BK$13,$C$4,C54)</f>
        <v>#VALUE!</v>
      </c>
      <c r="BL63" s="248" t="e">
        <f ca="1">_xll.DBRW($C$1,$B63,$C$3,BL$12,$C$2,$A63,BL$13,$C$4,C54)</f>
        <v>#VALUE!</v>
      </c>
      <c r="BM63" s="248" t="e">
        <f ca="1">_xll.DBRW($C$1,$B63,$C$3,BM$12,$C$2,$A63,BM$13,$C$4,C54)</f>
        <v>#VALUE!</v>
      </c>
      <c r="BN63" s="248" t="e">
        <f ca="1">_xll.DBRW($C$1,$B63,$C$3,BN$12,$C$2,$A63,BN$13,$C$4,C54)</f>
        <v>#VALUE!</v>
      </c>
      <c r="BO63" s="248" t="e">
        <f ca="1">_xll.DBRW($C$1,$B63,$C$3,BO$12,$C$2,$A63,BO$13,$C$4,C54)</f>
        <v>#VALUE!</v>
      </c>
      <c r="BP63" s="253" t="e">
        <f ca="1">_xll.DBRW($C$1,$B63,$C$3,BP$12,$C$2,$A63,BP$13,$C$4,C54)</f>
        <v>#VALUE!</v>
      </c>
      <c r="BQ63" s="252" t="e">
        <f ca="1">_xll.DBRW($C$1,$B63,$C$3,BQ$12,$C$2,$A63,BQ$13,$C$4,$C$54)</f>
        <v>#VALUE!</v>
      </c>
      <c r="BR63" s="248" t="str">
        <f ca="1">_xll.DBRW($C$1,$B63,$C$3,BR$12,$C$2,$A63,BR$13,$C$4,$C$54)</f>
        <v>RECALC_1_2501_</v>
      </c>
      <c r="BS63" s="248" t="e">
        <f ca="1">_xll.DBRW($C$1,$B63,$C$3,BS$12,$C$2,$A63,BS$13,$C$4,$C$54)</f>
        <v>#VALUE!</v>
      </c>
      <c r="BT63" s="248" t="e">
        <f ca="1">_xll.DBRW($C$1,$B63,$C$3,BT$12,$C$2,$A63,BT$13,$C$4,$C$54)</f>
        <v>#VALUE!</v>
      </c>
      <c r="BU63" s="248" t="e">
        <f ca="1">_xll.DBRW($C$1,$B63,$C$3,BU$12,$C$2,$A63,BU$13,$C$4,$C$54)</f>
        <v>#VALUE!</v>
      </c>
      <c r="BV63" s="248" t="e">
        <f ca="1">_xll.DBRW($C$1,$B63,$C$3,BV$12,$C$2,$A63,BV$13,$C$4,$C$54)</f>
        <v>#VALUE!</v>
      </c>
      <c r="BW63" s="248" t="e">
        <f ca="1">_xll.DBRW($C$1,$B63,$C$3,BW$12,$C$2,$A63,BW$13,$C$4,$C$54)</f>
        <v>#VALUE!</v>
      </c>
      <c r="BX63" s="253" t="e">
        <f ca="1">_xll.DBRW($C$1,$B63,$C$3,BX$12,$C$2,$A63,BX$13,$C$4,$C$54)</f>
        <v>#VALUE!</v>
      </c>
      <c r="BY63" s="248"/>
      <c r="BZ63" s="248"/>
      <c r="CA63" s="248"/>
      <c r="CB63" s="248"/>
      <c r="CC63" s="248"/>
      <c r="CD63" s="248"/>
      <c r="CE63" s="248"/>
      <c r="CF63" s="248"/>
    </row>
    <row r="64" spans="1:109" ht="21.75" customHeight="1">
      <c r="A64" s="262" t="str">
        <f t="shared" si="29"/>
        <v>VTD_Corp_TopAdj_Not_allocated_Input10</v>
      </c>
      <c r="B64" s="263" t="str">
        <f t="shared" ca="1" si="29"/>
        <v>RECALC_0_1_</v>
      </c>
      <c r="C64" s="237" t="str">
        <f t="shared" si="29"/>
        <v>Ajustement 10 - disponible</v>
      </c>
      <c r="D64" s="252"/>
      <c r="E64" s="248"/>
      <c r="F64" s="248"/>
      <c r="G64" s="248"/>
      <c r="H64" s="248"/>
      <c r="I64" s="248"/>
      <c r="J64" s="248"/>
      <c r="K64" s="253"/>
      <c r="L64" s="252"/>
      <c r="M64" s="248"/>
      <c r="N64" s="248"/>
      <c r="O64" s="248"/>
      <c r="P64" s="248"/>
      <c r="Q64" s="248"/>
      <c r="R64" s="248"/>
      <c r="S64" s="253"/>
      <c r="T64" s="252"/>
      <c r="U64" s="248"/>
      <c r="V64" s="248"/>
      <c r="W64" s="248"/>
      <c r="X64" s="248"/>
      <c r="Y64" s="248"/>
      <c r="Z64" s="248"/>
      <c r="AA64" s="253"/>
      <c r="AB64" s="252"/>
      <c r="AC64" s="248"/>
      <c r="AD64" s="248"/>
      <c r="AE64" s="248"/>
      <c r="AF64" s="248"/>
      <c r="AG64" s="248"/>
      <c r="AH64" s="248"/>
      <c r="AI64" s="253"/>
      <c r="AJ64" s="248"/>
      <c r="AK64" s="252" t="e">
        <f ca="1">_xll.DBRW($C$1,$B64,$C$3,AK$12,$C$2,$A64,AK$13,$C$4,C54)</f>
        <v>#VALUE!</v>
      </c>
      <c r="AL64" s="248" t="str">
        <f ca="1">_xll.DBRW($C$1,$B64,$C$3,AL$12,$C$2,$A64,AL$13,$C$4,C54)</f>
        <v>RECALC_1_1175_</v>
      </c>
      <c r="AM64" s="248" t="e">
        <f ca="1">_xll.DBRW($C$1,$B64,$C$3,AM$12,$C$2,$A64,AM$13,$C$4,C54)</f>
        <v>#VALUE!</v>
      </c>
      <c r="AN64" s="248" t="e">
        <f ca="1">_xll.DBRW($C$1,$B64,$C$3,AN$12,$C$2,$A64,AN$13,$C$4,C54)</f>
        <v>#VALUE!</v>
      </c>
      <c r="AO64" s="248" t="e">
        <f ca="1">_xll.DBRW($C$1,$B64,$C$3,AO$12,$C$2,$A64,AO$13,$C$4,C54)</f>
        <v>#VALUE!</v>
      </c>
      <c r="AP64" s="248" t="e">
        <f ca="1">_xll.DBRW($C$1,$B64,$C$3,AP$12,$C$2,$A64,AP$13,$C$4,C54)</f>
        <v>#VALUE!</v>
      </c>
      <c r="AQ64" s="248" t="e">
        <f ca="1">_xll.DBRW($C$1,$B64,$C$3,AQ$12,$C$2,$A64,AQ$13,$C$4,C54)</f>
        <v>#VALUE!</v>
      </c>
      <c r="AR64" s="253" t="e">
        <f ca="1">_xll.DBRW($C$1,$B64,$C$3,AR$12,$C$2,$A64,AR$13,$C$4,C54)</f>
        <v>#VALUE!</v>
      </c>
      <c r="AS64" s="252" t="e">
        <f ca="1">_xll.DBRW($C$1,$B64,$C$3,AS$12,$C$2,$A64,AS$13,$C$4,C54)</f>
        <v>#VALUE!</v>
      </c>
      <c r="AT64" s="248" t="str">
        <f ca="1">_xll.DBRW($C$1,$B64,$C$3,AT$12,$C$2,$A64,AT$13,$C$4,C54)</f>
        <v>RECALC_1_1419_</v>
      </c>
      <c r="AU64" s="248" t="e">
        <f ca="1">_xll.DBRW($C$1,$B64,$C$3,AU$12,$C$2,$A64,AU$13,$C$4,C54)</f>
        <v>#VALUE!</v>
      </c>
      <c r="AV64" s="248" t="e">
        <f ca="1">_xll.DBRW($C$1,$B64,$C$3,AV$12,$C$2,$A64,AV$13,$C$4,C54)</f>
        <v>#VALUE!</v>
      </c>
      <c r="AW64" s="248" t="e">
        <f ca="1">_xll.DBRW($C$1,$B64,$C$3,AW$12,$C$2,$A64,AW$13,$C$4,C54)</f>
        <v>#VALUE!</v>
      </c>
      <c r="AX64" s="248" t="e">
        <f ca="1">_xll.DBRW($C$1,$B64,$C$3,AX$12,$C$2,$A64,AX$13,$C$4,C54)</f>
        <v>#VALUE!</v>
      </c>
      <c r="AY64" s="248" t="e">
        <f ca="1">_xll.DBRW($C$1,$B64,$C$3,AY$12,$C$2,$A64,AY$13,$C$4,C54)</f>
        <v>#VALUE!</v>
      </c>
      <c r="AZ64" s="253" t="e">
        <f ca="1">_xll.DBRW($C$1,$B64,$C$3,AZ$12,$C$2,$A64,AZ$13,$C$4,C54)</f>
        <v>#VALUE!</v>
      </c>
      <c r="BA64" s="252" t="e">
        <f ca="1">_xll.DBRW($C$1,$B64,$C$3,BA$12,$C$2,$A64,BA$13,$C$4,C54)</f>
        <v>#VALUE!</v>
      </c>
      <c r="BB64" s="248" t="str">
        <f ca="1">_xll.DBRW($C$1,$B64,$C$3,BB$12,$C$2,$A64,BB$13,$C$4,C54)</f>
        <v>RECALC_1_1597_</v>
      </c>
      <c r="BC64" s="248" t="e">
        <f ca="1">_xll.DBRW($C$1,$B64,$C$3,BC$12,$C$2,$A64,BC$13,$C$4,C54)</f>
        <v>#VALUE!</v>
      </c>
      <c r="BD64" s="248" t="e">
        <f ca="1">_xll.DBRW($C$1,$B64,$C$3,BD$12,$C$2,$A64,BD$13,$C$4,C54)</f>
        <v>#VALUE!</v>
      </c>
      <c r="BE64" s="248" t="e">
        <f ca="1">_xll.DBRW($C$1,$B64,$C$3,BE$12,$C$2,$A64,BE$13,$C$4,C54)</f>
        <v>#VALUE!</v>
      </c>
      <c r="BF64" s="248" t="e">
        <f ca="1">_xll.DBRW($C$1,$B64,$C$3,BF$12,$C$2,$A64,BF$13,$C$4,C54)</f>
        <v>#VALUE!</v>
      </c>
      <c r="BG64" s="248" t="e">
        <f ca="1">_xll.DBRW($C$1,$B64,$C$3,BG$12,$C$2,$A64,BG$13,$C$4,C54)</f>
        <v>#VALUE!</v>
      </c>
      <c r="BH64" s="253" t="e">
        <f ca="1">_xll.DBRW($C$1,$B64,$C$3,BH$12,$C$2,$A64,BH$13,$C$4,C54)</f>
        <v>#VALUE!</v>
      </c>
      <c r="BI64" s="252" t="e">
        <f ca="1">_xll.DBRW($C$1,$B64,$C$3,BI$12,$C$2,$A64,BI$13,$C$4,C54)</f>
        <v>#VALUE!</v>
      </c>
      <c r="BJ64" s="248" t="str">
        <f ca="1">_xll.DBRW($C$1,$B64,$C$3,BJ$12,$C$2,$A64,BJ$13,$C$4,C54)</f>
        <v>RECALC_1_1902_</v>
      </c>
      <c r="BK64" s="248" t="e">
        <f ca="1">_xll.DBRW($C$1,$B64,$C$3,BK$12,$C$2,$A64,BK$13,$C$4,C54)</f>
        <v>#VALUE!</v>
      </c>
      <c r="BL64" s="248" t="e">
        <f ca="1">_xll.DBRW($C$1,$B64,$C$3,BL$12,$C$2,$A64,BL$13,$C$4,C54)</f>
        <v>#VALUE!</v>
      </c>
      <c r="BM64" s="248" t="e">
        <f ca="1">_xll.DBRW($C$1,$B64,$C$3,BM$12,$C$2,$A64,BM$13,$C$4,C54)</f>
        <v>#VALUE!</v>
      </c>
      <c r="BN64" s="248" t="e">
        <f ca="1">_xll.DBRW($C$1,$B64,$C$3,BN$12,$C$2,$A64,BN$13,$C$4,C54)</f>
        <v>#VALUE!</v>
      </c>
      <c r="BO64" s="248" t="e">
        <f ca="1">_xll.DBRW($C$1,$B64,$C$3,BO$12,$C$2,$A64,BO$13,$C$4,C54)</f>
        <v>#VALUE!</v>
      </c>
      <c r="BP64" s="253" t="e">
        <f ca="1">_xll.DBRW($C$1,$B64,$C$3,BP$12,$C$2,$A64,BP$13,$C$4,C54)</f>
        <v>#VALUE!</v>
      </c>
      <c r="BQ64" s="252" t="e">
        <f ca="1">_xll.DBRW($C$1,$B64,$C$3,BQ$12,$C$2,$A64,BQ$13,$C$4,$C$54)</f>
        <v>#VALUE!</v>
      </c>
      <c r="BR64" s="248" t="str">
        <f ca="1">_xll.DBRW($C$1,$B64,$C$3,BR$12,$C$2,$A64,BR$13,$C$4,$C$54)</f>
        <v>RECALC_1_2506_</v>
      </c>
      <c r="BS64" s="248" t="e">
        <f ca="1">_xll.DBRW($C$1,$B64,$C$3,BS$12,$C$2,$A64,BS$13,$C$4,$C$54)</f>
        <v>#VALUE!</v>
      </c>
      <c r="BT64" s="248" t="e">
        <f ca="1">_xll.DBRW($C$1,$B64,$C$3,BT$12,$C$2,$A64,BT$13,$C$4,$C$54)</f>
        <v>#VALUE!</v>
      </c>
      <c r="BU64" s="248" t="e">
        <f ca="1">_xll.DBRW($C$1,$B64,$C$3,BU$12,$C$2,$A64,BU$13,$C$4,$C$54)</f>
        <v>#VALUE!</v>
      </c>
      <c r="BV64" s="248" t="e">
        <f ca="1">_xll.DBRW($C$1,$B64,$C$3,BV$12,$C$2,$A64,BV$13,$C$4,$C$54)</f>
        <v>#VALUE!</v>
      </c>
      <c r="BW64" s="248" t="e">
        <f ca="1">_xll.DBRW($C$1,$B64,$C$3,BW$12,$C$2,$A64,BW$13,$C$4,$C$54)</f>
        <v>#VALUE!</v>
      </c>
      <c r="BX64" s="253" t="e">
        <f ca="1">_xll.DBRW($C$1,$B64,$C$3,BX$12,$C$2,$A64,BX$13,$C$4,$C$54)</f>
        <v>#VALUE!</v>
      </c>
      <c r="BY64" s="248"/>
      <c r="BZ64" s="248"/>
      <c r="CA64" s="248"/>
      <c r="CB64" s="248"/>
      <c r="CC64" s="248"/>
      <c r="CD64" s="248"/>
      <c r="CE64" s="248"/>
      <c r="CF64" s="248"/>
    </row>
    <row r="65" spans="1:109" s="261" customFormat="1" ht="21.75" customHeight="1">
      <c r="A65" s="254" t="str">
        <f>A26</f>
        <v>VTD_Corp_TopAdj_Not_allocated_Input</v>
      </c>
      <c r="B65" s="254" t="str">
        <f ca="1">_xll.SUBNM("tango_core_model:Activity","","Tot_act","English")</f>
        <v>RECALC_0_21_</v>
      </c>
      <c r="C65" s="254" t="str">
        <f>"Contrôle "&amp;C54</f>
        <v>Contrôle Autres résultats financiers</v>
      </c>
      <c r="D65" s="255" t="e">
        <f ca="1">_xll.DBRW($C$1,$B$26,$C$3,D$12,$C$2,$A65,D$13,$C$4,$C54)-D54</f>
        <v>#VALUE!</v>
      </c>
      <c r="E65" s="256" t="e">
        <f ca="1">_xll.DBRW($C$1,$B$26,$C$3,E$12,$C$2,$A65,E$13,$C$4,$C54)-E54</f>
        <v>#VALUE!</v>
      </c>
      <c r="F65" s="256" t="e">
        <f ca="1">_xll.DBRW($C$1,$B$26,$C$3,F$12,$C$2,$A65,F$13,$C$4,$C54)-F54</f>
        <v>#VALUE!</v>
      </c>
      <c r="G65" s="256" t="e">
        <f ca="1">_xll.DBRW($C$1,$B$26,$C$3,G$12,$C$2,$A65,G$13,$C$4,$C54)-G54</f>
        <v>#VALUE!</v>
      </c>
      <c r="H65" s="256" t="e">
        <f ca="1">_xll.DBRW($C$1,$B$26,$C$3,H$12,$C$2,$A65,H$13,$C$4,$C54)-H54</f>
        <v>#VALUE!</v>
      </c>
      <c r="I65" s="256" t="e">
        <f ca="1">_xll.DBRW($C$1,$B$26,$C$3,I$12,$C$2,$A65,I$13,$C$4,$C54)-I54</f>
        <v>#VALUE!</v>
      </c>
      <c r="J65" s="256" t="e">
        <f ca="1">_xll.DBRW($C$1,$B$26,$C$3,J$12,$C$2,$A65,J$13,$C$4,$C54)-J54</f>
        <v>#VALUE!</v>
      </c>
      <c r="K65" s="257" t="e">
        <f ca="1">_xll.DBRW($C$1,$B$26,$C$3,K$12,$C$2,$A65,K$13,$C$4,$C54)-K54</f>
        <v>#VALUE!</v>
      </c>
      <c r="L65" s="255" t="e">
        <f ca="1">_xll.DBRW($C$1,$B$26,$C$3,L$12,$C$2,$A65,L$13,$C$4,$C54)-L54</f>
        <v>#VALUE!</v>
      </c>
      <c r="M65" s="256" t="e">
        <f ca="1">_xll.DBRW($C$1,$B$26,$C$3,M$12,$C$2,$A65,M$13,$C$4,$C54)-M54</f>
        <v>#VALUE!</v>
      </c>
      <c r="N65" s="256" t="e">
        <f ca="1">_xll.DBRW($C$1,$B$26,$C$3,N$12,$C$2,$A65,N$13,$C$4,$C54)-N54</f>
        <v>#VALUE!</v>
      </c>
      <c r="O65" s="256" t="e">
        <f ca="1">_xll.DBRW($C$1,$B$26,$C$3,O$12,$C$2,$A65,O$13,$C$4,$C54)-O54</f>
        <v>#VALUE!</v>
      </c>
      <c r="P65" s="256" t="e">
        <f ca="1">_xll.DBRW($C$1,$B$26,$C$3,P$12,$C$2,$A65,P$13,$C$4,$C54)-P54</f>
        <v>#VALUE!</v>
      </c>
      <c r="Q65" s="256" t="e">
        <f ca="1">_xll.DBRW($C$1,$B$26,$C$3,Q$12,$C$2,$A65,Q$13,$C$4,$C54)-Q54</f>
        <v>#VALUE!</v>
      </c>
      <c r="R65" s="256" t="e">
        <f ca="1">_xll.DBRW($C$1,$B$26,$C$3,R$12,$C$2,$A65,R$13,$C$4,$C54)-R54</f>
        <v>#VALUE!</v>
      </c>
      <c r="S65" s="257" t="e">
        <f ca="1">_xll.DBRW($C$1,$B$26,$C$3,S$12,$C$2,$A65,S$13,$C$4,$C54)-S54</f>
        <v>#VALUE!</v>
      </c>
      <c r="T65" s="255" t="e">
        <f ca="1">_xll.DBRW($C$1,$B$26,$C$3,T$12,$C$2,$A65,T$13,$C$4,$C54)-T54</f>
        <v>#VALUE!</v>
      </c>
      <c r="U65" s="256" t="e">
        <f ca="1">_xll.DBRW($C$1,$B$26,$C$3,U$12,$C$2,$A65,U$13,$C$4,$C54)-U54</f>
        <v>#VALUE!</v>
      </c>
      <c r="V65" s="256" t="e">
        <f ca="1">_xll.DBRW($C$1,$B$26,$C$3,V$12,$C$2,$A65,V$13,$C$4,$C54)-V54</f>
        <v>#VALUE!</v>
      </c>
      <c r="W65" s="256" t="e">
        <f ca="1">_xll.DBRW($C$1,$B$26,$C$3,W$12,$C$2,$A65,W$13,$C$4,$C54)-W54</f>
        <v>#VALUE!</v>
      </c>
      <c r="X65" s="256" t="e">
        <f ca="1">_xll.DBRW($C$1,$B$26,$C$3,X$12,$C$2,$A65,X$13,$C$4,$C54)-X54</f>
        <v>#VALUE!</v>
      </c>
      <c r="Y65" s="256" t="e">
        <f ca="1">_xll.DBRW($C$1,$B$26,$C$3,Y$12,$C$2,$A65,Y$13,$C$4,$C54)-Y54</f>
        <v>#VALUE!</v>
      </c>
      <c r="Z65" s="256" t="e">
        <f ca="1">_xll.DBRW($C$1,$B$26,$C$3,Z$12,$C$2,$A65,Z$13,$C$4,$C54)-Z54</f>
        <v>#VALUE!</v>
      </c>
      <c r="AA65" s="257" t="e">
        <f ca="1">_xll.DBRW($C$1,$B$26,$C$3,AA$12,$C$2,$A65,AA$13,$C$4,$C54)-AA54</f>
        <v>#VALUE!</v>
      </c>
      <c r="AB65" s="255" t="e">
        <f ca="1">_xll.DBRW($C$1,$B$26,$C$3,AB$12,$C$2,$A65,AB$13,$C$4,$C54)-AB54</f>
        <v>#VALUE!</v>
      </c>
      <c r="AC65" s="256" t="e">
        <f ca="1">_xll.DBRW($C$1,$B$26,$C$3,AC$12,$C$2,$A65,AC$13,$C$4,$C54)-AC54</f>
        <v>#VALUE!</v>
      </c>
      <c r="AD65" s="256" t="e">
        <f ca="1">_xll.DBRW($C$1,$B$26,$C$3,AD$12,$C$2,$A65,AD$13,$C$4,$C54)-AD54</f>
        <v>#VALUE!</v>
      </c>
      <c r="AE65" s="256" t="e">
        <f ca="1">_xll.DBRW($C$1,$B$26,$C$3,AE$12,$C$2,$A65,AE$13,$C$4,$C54)-AE54</f>
        <v>#VALUE!</v>
      </c>
      <c r="AF65" s="256" t="e">
        <f ca="1">_xll.DBRW($C$1,$B$26,$C$3,AF$12,$C$2,$A65,AF$13,$C$4,$C54)-AF54</f>
        <v>#VALUE!</v>
      </c>
      <c r="AG65" s="256" t="e">
        <f ca="1">_xll.DBRW($C$1,$B$26,$C$3,AG$12,$C$2,$A65,AG$13,$C$4,$C54)-AG54</f>
        <v>#VALUE!</v>
      </c>
      <c r="AH65" s="256" t="e">
        <f ca="1">_xll.DBRW($C$1,$B$26,$C$3,AH$12,$C$2,$A65,AH$13,$C$4,$C54)-AH54</f>
        <v>#VALUE!</v>
      </c>
      <c r="AI65" s="257" t="e">
        <f ca="1">_xll.DBRW($C$1,$B$26,$C$3,AI$12,$C$2,$A65,AI$13,$C$4,$C54)-AI54</f>
        <v>#VALUE!</v>
      </c>
      <c r="AJ65" s="258"/>
      <c r="AK65" s="255" t="e">
        <f ca="1">_xll.DBRW($C$1,$B65,$C$3,AK$12,$C$2,$A65,AK$13,$C$4,C54)-AK54</f>
        <v>#VALUE!</v>
      </c>
      <c r="AL65" s="256" t="e">
        <f ca="1">_xll.DBRW($C$1,$B65,$C$3,AL$12,$C$2,$A65,AL$13,$C$4,C54)-AL54</f>
        <v>#VALUE!</v>
      </c>
      <c r="AM65" s="256" t="e">
        <f ca="1">_xll.DBRW($C$1,$B65,$C$3,AM$12,$C$2,$A65,AM$13,$C$4,C54)-AM54</f>
        <v>#VALUE!</v>
      </c>
      <c r="AN65" s="256" t="e">
        <f ca="1">_xll.DBRW($C$1,$B65,$C$3,AN$12,$C$2,$A65,AN$13,$C$4,C54)-AN54</f>
        <v>#VALUE!</v>
      </c>
      <c r="AO65" s="256" t="e">
        <f ca="1">_xll.DBRW($C$1,$B65,$C$3,AO$12,$C$2,$A65,AO$13,$C$4,C54)-AO54</f>
        <v>#VALUE!</v>
      </c>
      <c r="AP65" s="256" t="e">
        <f ca="1">_xll.DBRW($C$1,$B65,$C$3,AP$12,$C$2,$A65,AP$13,$C$4,C54)-AP54</f>
        <v>#VALUE!</v>
      </c>
      <c r="AQ65" s="256" t="e">
        <f ca="1">_xll.DBRW($C$1,$B65,$C$3,AQ$12,$C$2,$A65,AQ$13,$C$4,C54)-AQ54</f>
        <v>#VALUE!</v>
      </c>
      <c r="AR65" s="257" t="e">
        <f ca="1">_xll.DBRW($C$1,$B65,$C$3,AR$12,$C$2,$A65,AR$13,$C$4,C54)-AR54</f>
        <v>#VALUE!</v>
      </c>
      <c r="AS65" s="255" t="e">
        <f ca="1">_xll.DBRW($C$1,$B65,$C$3,AS$12,$C$2,$A65,AS$13,$C$4,C54)-AS54</f>
        <v>#VALUE!</v>
      </c>
      <c r="AT65" s="256" t="e">
        <f ca="1">_xll.DBRW($C$1,$B65,$C$3,AT$12,$C$2,$A65,AT$13,$C$4,C54)-AT54</f>
        <v>#VALUE!</v>
      </c>
      <c r="AU65" s="256" t="e">
        <f ca="1">_xll.DBRW($C$1,$B65,$C$3,AU$12,$C$2,$A65,AU$13,$C$4,C54)-AU54</f>
        <v>#VALUE!</v>
      </c>
      <c r="AV65" s="256" t="e">
        <f ca="1">_xll.DBRW($C$1,$B65,$C$3,AV$12,$C$2,$A65,AV$13,$C$4,C54)-AV54</f>
        <v>#VALUE!</v>
      </c>
      <c r="AW65" s="256" t="e">
        <f ca="1">_xll.DBRW($C$1,$B65,$C$3,AW$12,$C$2,$A65,AW$13,$C$4,C54)-AW54</f>
        <v>#VALUE!</v>
      </c>
      <c r="AX65" s="256" t="e">
        <f ca="1">_xll.DBRW($C$1,$B65,$C$3,AX$12,$C$2,$A65,AX$13,$C$4,C54)-AX54</f>
        <v>#VALUE!</v>
      </c>
      <c r="AY65" s="256" t="e">
        <f ca="1">_xll.DBRW($C$1,$B65,$C$3,AY$12,$C$2,$A65,AY$13,$C$4,C54)-AY54</f>
        <v>#VALUE!</v>
      </c>
      <c r="AZ65" s="257" t="e">
        <f ca="1">_xll.DBRW($C$1,$B65,$C$3,AZ$12,$C$2,$A65,AZ$13,$C$4,C54)-AZ54</f>
        <v>#VALUE!</v>
      </c>
      <c r="BA65" s="255" t="e">
        <f ca="1">_xll.DBRW($C$1,$B65,$C$3,BA$12,$C$2,$A65,BA$13,$C$4,C54)-BA54</f>
        <v>#VALUE!</v>
      </c>
      <c r="BB65" s="256" t="e">
        <f ca="1">_xll.DBRW($C$1,$B65,$C$3,BB$12,$C$2,$A65,BB$13,$C$4,C54)-BB54</f>
        <v>#VALUE!</v>
      </c>
      <c r="BC65" s="256" t="e">
        <f ca="1">_xll.DBRW($C$1,$B65,$C$3,BC$12,$C$2,$A65,BC$13,$C$4,C54)-BC54</f>
        <v>#VALUE!</v>
      </c>
      <c r="BD65" s="256" t="e">
        <f ca="1">_xll.DBRW($C$1,$B65,$C$3,BD$12,$C$2,$A65,BD$13,$C$4,C54)-BD54</f>
        <v>#VALUE!</v>
      </c>
      <c r="BE65" s="256" t="e">
        <f ca="1">_xll.DBRW($C$1,$B65,$C$3,BE$12,$C$2,$A65,BE$13,$C$4,C54)-BE54</f>
        <v>#VALUE!</v>
      </c>
      <c r="BF65" s="256" t="e">
        <f ca="1">_xll.DBRW($C$1,$B65,$C$3,BF$12,$C$2,$A65,BF$13,$C$4,C54)-BF54</f>
        <v>#VALUE!</v>
      </c>
      <c r="BG65" s="256" t="e">
        <f ca="1">_xll.DBRW($C$1,$B65,$C$3,BG$12,$C$2,$A65,BG$13,$C$4,C54)-BG54</f>
        <v>#VALUE!</v>
      </c>
      <c r="BH65" s="257" t="e">
        <f ca="1">_xll.DBRW($C$1,$B65,$C$3,BH$12,$C$2,$A65,BH$13,$C$4,C54)-BH54</f>
        <v>#VALUE!</v>
      </c>
      <c r="BI65" s="255" t="e">
        <f ca="1">_xll.DBRW($C$1,$B65,$C$3,BI$12,$C$2,$A65,BI$13,$C$4,C54)-BI54</f>
        <v>#VALUE!</v>
      </c>
      <c r="BJ65" s="256" t="e">
        <f ca="1">_xll.DBRW($C$1,$B65,$C$3,BJ$12,$C$2,$A65,BJ$13,$C$4,C54)-BJ54</f>
        <v>#VALUE!</v>
      </c>
      <c r="BK65" s="256" t="e">
        <f ca="1">_xll.DBRW($C$1,$B65,$C$3,BK$12,$C$2,$A65,BK$13,$C$4,C54)-BK54</f>
        <v>#VALUE!</v>
      </c>
      <c r="BL65" s="256" t="e">
        <f ca="1">_xll.DBRW($C$1,$B65,$C$3,BL$12,$C$2,$A65,BL$13,$C$4,C54)-BL54</f>
        <v>#VALUE!</v>
      </c>
      <c r="BM65" s="256" t="e">
        <f ca="1">_xll.DBRW($C$1,$B65,$C$3,BM$12,$C$2,$A65,BM$13,$C$4,C54)-BM54</f>
        <v>#VALUE!</v>
      </c>
      <c r="BN65" s="256" t="e">
        <f ca="1">_xll.DBRW($C$1,$B65,$C$3,BN$12,$C$2,$A65,BN$13,$C$4,C54)-BN54</f>
        <v>#VALUE!</v>
      </c>
      <c r="BO65" s="256" t="e">
        <f ca="1">_xll.DBRW($C$1,$B65,$C$3,BO$12,$C$2,$A65,BO$13,$C$4,C54)-BO54</f>
        <v>#VALUE!</v>
      </c>
      <c r="BP65" s="257" t="e">
        <f ca="1">_xll.DBRW($C$1,$B65,$C$3,BP$12,$C$2,$A65,BP$13,$C$4,C54)-BP54</f>
        <v>#VALUE!</v>
      </c>
      <c r="BQ65" s="255" t="e">
        <f ca="1">_xll.DBRW($C$1,$B65,$C$3,BQ$12,$C$2,$A65,BQ$13,$C$4,$C$54)</f>
        <v>#VALUE!</v>
      </c>
      <c r="BR65" s="256" t="str">
        <f ca="1">_xll.DBRW($C$1,$B65,$C$3,BR$12,$C$2,$A65,BR$13,$C$4,$C$54)</f>
        <v>RECALC_1_2532_</v>
      </c>
      <c r="BS65" s="256" t="e">
        <f ca="1">_xll.DBRW($C$1,$B65,$C$3,BS$12,$C$2,$A65,BS$13,$C$4,$C$54)</f>
        <v>#VALUE!</v>
      </c>
      <c r="BT65" s="256" t="e">
        <f ca="1">_xll.DBRW($C$1,$B65,$C$3,BT$12,$C$2,$A65,BT$13,$C$4,$C$54)</f>
        <v>#VALUE!</v>
      </c>
      <c r="BU65" s="256" t="e">
        <f ca="1">_xll.DBRW($C$1,$B65,$C$3,BU$12,$C$2,$A65,BU$13,$C$4,$C$54)</f>
        <v>#VALUE!</v>
      </c>
      <c r="BV65" s="256" t="e">
        <f ca="1">_xll.DBRW($C$1,$B65,$C$3,BV$12,$C$2,$A65,BV$13,$C$4,$C$54)</f>
        <v>#VALUE!</v>
      </c>
      <c r="BW65" s="256" t="e">
        <f ca="1">_xll.DBRW($C$1,$B65,$C$3,BW$12,$C$2,$A65,BW$13,$C$4,$C$54)</f>
        <v>#VALUE!</v>
      </c>
      <c r="BX65" s="257" t="e">
        <f ca="1">_xll.DBRW($C$1,$B65,$C$3,BX$12,$C$2,$A65,BX$13,$C$4,$C$54)</f>
        <v>#VALUE!</v>
      </c>
      <c r="BY65" s="259"/>
      <c r="BZ65" s="259"/>
      <c r="CA65" s="259"/>
      <c r="CB65" s="259"/>
      <c r="CC65" s="259"/>
      <c r="CD65" s="259"/>
      <c r="CE65" s="259"/>
      <c r="CF65" s="259"/>
      <c r="CG65" s="260"/>
      <c r="CH65" s="260"/>
      <c r="CI65" s="260"/>
      <c r="CJ65" s="260"/>
      <c r="CK65" s="260"/>
      <c r="CL65" s="260"/>
      <c r="CM65" s="260"/>
      <c r="CN65" s="260"/>
      <c r="CO65" s="260"/>
      <c r="CP65" s="260"/>
      <c r="CQ65" s="260"/>
      <c r="CR65" s="260"/>
      <c r="CS65" s="260"/>
      <c r="CT65" s="260"/>
      <c r="CU65" s="260"/>
      <c r="CV65" s="260"/>
      <c r="CW65" s="260"/>
      <c r="CX65" s="260"/>
      <c r="CY65" s="260"/>
      <c r="CZ65" s="260"/>
      <c r="DA65" s="260"/>
      <c r="DB65" s="260"/>
      <c r="DC65" s="260"/>
      <c r="DD65" s="260"/>
      <c r="DE65" s="260"/>
    </row>
    <row r="66" spans="1:109" s="264" customFormat="1" ht="21.75" customHeight="1">
      <c r="A66" s="262"/>
      <c r="B66" s="263"/>
      <c r="D66" s="265"/>
      <c r="E66" s="265"/>
      <c r="F66" s="265"/>
      <c r="G66" s="265"/>
      <c r="H66" s="265"/>
      <c r="I66" s="265"/>
      <c r="J66" s="265"/>
      <c r="K66" s="265"/>
      <c r="L66" s="265"/>
      <c r="M66" s="265"/>
      <c r="N66" s="265"/>
      <c r="O66" s="265"/>
      <c r="P66" s="265"/>
      <c r="Q66" s="265"/>
      <c r="R66" s="265"/>
      <c r="S66" s="265"/>
      <c r="T66" s="265"/>
      <c r="U66" s="265"/>
      <c r="V66" s="265"/>
      <c r="W66" s="265"/>
      <c r="X66" s="265"/>
      <c r="Y66" s="265"/>
      <c r="Z66" s="265"/>
      <c r="AA66" s="265"/>
      <c r="AB66" s="265"/>
      <c r="AC66" s="265"/>
      <c r="AD66" s="265"/>
      <c r="AE66" s="265"/>
      <c r="AF66" s="265"/>
      <c r="AG66" s="265"/>
      <c r="AH66" s="265"/>
      <c r="AI66" s="265"/>
      <c r="AJ66" s="265"/>
      <c r="AK66" s="265"/>
      <c r="AL66" s="265"/>
      <c r="AM66" s="265"/>
      <c r="AN66" s="265"/>
      <c r="AO66" s="265"/>
      <c r="AP66" s="265"/>
      <c r="AQ66" s="265"/>
      <c r="AR66" s="265"/>
      <c r="AS66" s="265"/>
      <c r="AT66" s="265"/>
      <c r="AU66" s="265"/>
      <c r="AV66" s="265"/>
      <c r="AW66" s="265"/>
      <c r="AX66" s="265"/>
      <c r="AY66" s="265"/>
      <c r="AZ66" s="265"/>
      <c r="BA66" s="265"/>
      <c r="BB66" s="265"/>
      <c r="BC66" s="265"/>
      <c r="BD66" s="265"/>
      <c r="BE66" s="265"/>
      <c r="BF66" s="265"/>
      <c r="BG66" s="265"/>
      <c r="BH66" s="265"/>
      <c r="BI66" s="265"/>
      <c r="BJ66" s="265"/>
      <c r="BK66" s="265"/>
      <c r="BL66" s="265"/>
      <c r="BM66" s="265"/>
      <c r="BN66" s="265"/>
      <c r="BO66" s="265"/>
      <c r="BP66" s="265"/>
      <c r="BQ66" s="265"/>
      <c r="BR66" s="265"/>
      <c r="BS66" s="265"/>
      <c r="BT66" s="265"/>
      <c r="BU66" s="265"/>
      <c r="BV66" s="265"/>
      <c r="BW66" s="265"/>
      <c r="BX66" s="265"/>
      <c r="BY66" s="265"/>
      <c r="BZ66" s="265"/>
      <c r="CA66" s="265"/>
      <c r="CB66" s="265"/>
      <c r="CC66" s="265"/>
      <c r="CD66" s="265"/>
      <c r="CE66" s="265"/>
      <c r="CF66" s="265"/>
    </row>
    <row r="67" spans="1:109" ht="21.75" customHeight="1">
      <c r="A67" s="266"/>
      <c r="B67" s="267"/>
      <c r="C67" s="243" t="s">
        <v>29</v>
      </c>
      <c r="D67" s="245">
        <f>SUM(D68:D77)</f>
        <v>0</v>
      </c>
      <c r="E67" s="246">
        <f t="shared" ref="E67:AI67" si="30">SUM(E68:E77)</f>
        <v>0</v>
      </c>
      <c r="F67" s="246">
        <f t="shared" si="30"/>
        <v>0</v>
      </c>
      <c r="G67" s="246">
        <f t="shared" si="30"/>
        <v>0</v>
      </c>
      <c r="H67" s="246">
        <f t="shared" si="30"/>
        <v>0</v>
      </c>
      <c r="I67" s="246">
        <f t="shared" si="30"/>
        <v>0</v>
      </c>
      <c r="J67" s="246">
        <f t="shared" si="30"/>
        <v>0</v>
      </c>
      <c r="K67" s="247">
        <f t="shared" si="30"/>
        <v>0</v>
      </c>
      <c r="L67" s="245">
        <f t="shared" si="30"/>
        <v>0</v>
      </c>
      <c r="M67" s="246">
        <f t="shared" si="30"/>
        <v>0</v>
      </c>
      <c r="N67" s="246">
        <f t="shared" si="30"/>
        <v>0</v>
      </c>
      <c r="O67" s="246">
        <f t="shared" si="30"/>
        <v>0</v>
      </c>
      <c r="P67" s="246">
        <f t="shared" si="30"/>
        <v>0</v>
      </c>
      <c r="Q67" s="246">
        <f t="shared" si="30"/>
        <v>0</v>
      </c>
      <c r="R67" s="246">
        <f t="shared" si="30"/>
        <v>0</v>
      </c>
      <c r="S67" s="247">
        <f t="shared" si="30"/>
        <v>0</v>
      </c>
      <c r="T67" s="245">
        <f t="shared" si="30"/>
        <v>0</v>
      </c>
      <c r="U67" s="246">
        <f t="shared" si="30"/>
        <v>0</v>
      </c>
      <c r="V67" s="246">
        <f t="shared" si="30"/>
        <v>0</v>
      </c>
      <c r="W67" s="246">
        <f t="shared" si="30"/>
        <v>0</v>
      </c>
      <c r="X67" s="246">
        <f t="shared" si="30"/>
        <v>0</v>
      </c>
      <c r="Y67" s="246">
        <f t="shared" si="30"/>
        <v>0</v>
      </c>
      <c r="Z67" s="246">
        <f t="shared" si="30"/>
        <v>0</v>
      </c>
      <c r="AA67" s="247">
        <f t="shared" si="30"/>
        <v>0</v>
      </c>
      <c r="AB67" s="245">
        <f t="shared" si="30"/>
        <v>0</v>
      </c>
      <c r="AC67" s="246">
        <f t="shared" si="30"/>
        <v>0</v>
      </c>
      <c r="AD67" s="246">
        <f t="shared" si="30"/>
        <v>0</v>
      </c>
      <c r="AE67" s="246">
        <f t="shared" si="30"/>
        <v>0</v>
      </c>
      <c r="AF67" s="246">
        <f t="shared" si="30"/>
        <v>0</v>
      </c>
      <c r="AG67" s="246">
        <f t="shared" si="30"/>
        <v>0</v>
      </c>
      <c r="AH67" s="246">
        <f t="shared" si="30"/>
        <v>0</v>
      </c>
      <c r="AI67" s="247">
        <f t="shared" si="30"/>
        <v>0</v>
      </c>
      <c r="AJ67" s="248"/>
      <c r="AK67" s="245" t="e">
        <f ca="1">SUM(AK68:AK77)</f>
        <v>#VALUE!</v>
      </c>
      <c r="AL67" s="246">
        <f t="shared" ref="AL67:BX67" ca="1" si="31">SUM(AL68:AL77)</f>
        <v>0</v>
      </c>
      <c r="AM67" s="246" t="e">
        <f t="shared" ca="1" si="31"/>
        <v>#VALUE!</v>
      </c>
      <c r="AN67" s="246" t="e">
        <f t="shared" ca="1" si="31"/>
        <v>#VALUE!</v>
      </c>
      <c r="AO67" s="246" t="e">
        <f t="shared" ca="1" si="31"/>
        <v>#VALUE!</v>
      </c>
      <c r="AP67" s="246" t="e">
        <f t="shared" ca="1" si="31"/>
        <v>#VALUE!</v>
      </c>
      <c r="AQ67" s="246" t="e">
        <f t="shared" ca="1" si="31"/>
        <v>#VALUE!</v>
      </c>
      <c r="AR67" s="247" t="e">
        <f t="shared" ca="1" si="31"/>
        <v>#VALUE!</v>
      </c>
      <c r="AS67" s="245" t="e">
        <f t="shared" ca="1" si="31"/>
        <v>#VALUE!</v>
      </c>
      <c r="AT67" s="246">
        <f t="shared" ca="1" si="31"/>
        <v>0</v>
      </c>
      <c r="AU67" s="246" t="e">
        <f t="shared" ca="1" si="31"/>
        <v>#VALUE!</v>
      </c>
      <c r="AV67" s="246" t="e">
        <f t="shared" ca="1" si="31"/>
        <v>#VALUE!</v>
      </c>
      <c r="AW67" s="246" t="e">
        <f t="shared" ca="1" si="31"/>
        <v>#VALUE!</v>
      </c>
      <c r="AX67" s="246" t="e">
        <f t="shared" ca="1" si="31"/>
        <v>#VALUE!</v>
      </c>
      <c r="AY67" s="246" t="e">
        <f t="shared" ca="1" si="31"/>
        <v>#VALUE!</v>
      </c>
      <c r="AZ67" s="247" t="e">
        <f t="shared" ca="1" si="31"/>
        <v>#VALUE!</v>
      </c>
      <c r="BA67" s="245" t="e">
        <f t="shared" ca="1" si="31"/>
        <v>#VALUE!</v>
      </c>
      <c r="BB67" s="246">
        <f t="shared" ca="1" si="31"/>
        <v>0</v>
      </c>
      <c r="BC67" s="246" t="e">
        <f t="shared" ca="1" si="31"/>
        <v>#VALUE!</v>
      </c>
      <c r="BD67" s="246" t="e">
        <f t="shared" ca="1" si="31"/>
        <v>#VALUE!</v>
      </c>
      <c r="BE67" s="246" t="e">
        <f t="shared" ca="1" si="31"/>
        <v>#VALUE!</v>
      </c>
      <c r="BF67" s="246" t="e">
        <f t="shared" ca="1" si="31"/>
        <v>#VALUE!</v>
      </c>
      <c r="BG67" s="246" t="e">
        <f t="shared" ca="1" si="31"/>
        <v>#VALUE!</v>
      </c>
      <c r="BH67" s="247" t="e">
        <f t="shared" ca="1" si="31"/>
        <v>#VALUE!</v>
      </c>
      <c r="BI67" s="245" t="e">
        <f t="shared" ca="1" si="31"/>
        <v>#VALUE!</v>
      </c>
      <c r="BJ67" s="246">
        <f t="shared" ca="1" si="31"/>
        <v>0</v>
      </c>
      <c r="BK67" s="246" t="e">
        <f t="shared" ca="1" si="31"/>
        <v>#VALUE!</v>
      </c>
      <c r="BL67" s="246" t="e">
        <f t="shared" ca="1" si="31"/>
        <v>#VALUE!</v>
      </c>
      <c r="BM67" s="246" t="e">
        <f t="shared" ca="1" si="31"/>
        <v>#VALUE!</v>
      </c>
      <c r="BN67" s="246" t="e">
        <f t="shared" ca="1" si="31"/>
        <v>#VALUE!</v>
      </c>
      <c r="BO67" s="246" t="e">
        <f t="shared" ca="1" si="31"/>
        <v>#VALUE!</v>
      </c>
      <c r="BP67" s="247" t="e">
        <f t="shared" ca="1" si="31"/>
        <v>#VALUE!</v>
      </c>
      <c r="BQ67" s="245" t="e">
        <f t="shared" ca="1" si="31"/>
        <v>#VALUE!</v>
      </c>
      <c r="BR67" s="246">
        <f t="shared" ca="1" si="31"/>
        <v>0</v>
      </c>
      <c r="BS67" s="246" t="e">
        <f t="shared" ca="1" si="31"/>
        <v>#VALUE!</v>
      </c>
      <c r="BT67" s="246" t="e">
        <f t="shared" ca="1" si="31"/>
        <v>#VALUE!</v>
      </c>
      <c r="BU67" s="246" t="e">
        <f t="shared" ca="1" si="31"/>
        <v>#VALUE!</v>
      </c>
      <c r="BV67" s="246" t="e">
        <f t="shared" ca="1" si="31"/>
        <v>#VALUE!</v>
      </c>
      <c r="BW67" s="246" t="e">
        <f t="shared" ca="1" si="31"/>
        <v>#VALUE!</v>
      </c>
      <c r="BX67" s="247" t="e">
        <f t="shared" ca="1" si="31"/>
        <v>#VALUE!</v>
      </c>
      <c r="BY67" s="248"/>
      <c r="BZ67" s="248"/>
      <c r="CA67" s="248"/>
      <c r="CB67" s="248"/>
      <c r="CC67" s="248"/>
      <c r="CD67" s="248"/>
      <c r="CE67" s="248"/>
      <c r="CF67" s="248"/>
    </row>
    <row r="68" spans="1:109">
      <c r="A68" s="262" t="str">
        <f>A55</f>
        <v>VTD_Corp_TopAdj_Not_allocated_Input1</v>
      </c>
      <c r="B68" s="263" t="str">
        <f t="shared" ref="B68:C68" ca="1" si="32">B55</f>
        <v>RECALC_0_1_</v>
      </c>
      <c r="C68" s="237" t="str">
        <f t="shared" si="32"/>
        <v>Sécurité top générale</v>
      </c>
      <c r="D68" s="252"/>
      <c r="E68" s="248"/>
      <c r="F68" s="248"/>
      <c r="G68" s="248"/>
      <c r="H68" s="248"/>
      <c r="I68" s="248"/>
      <c r="J68" s="248"/>
      <c r="K68" s="253"/>
      <c r="L68" s="252"/>
      <c r="M68" s="248"/>
      <c r="N68" s="248"/>
      <c r="O68" s="248"/>
      <c r="P68" s="248"/>
      <c r="Q68" s="248"/>
      <c r="R68" s="248"/>
      <c r="S68" s="253"/>
      <c r="T68" s="252"/>
      <c r="U68" s="248"/>
      <c r="V68" s="248"/>
      <c r="W68" s="248"/>
      <c r="X68" s="248"/>
      <c r="Y68" s="248"/>
      <c r="Z68" s="248"/>
      <c r="AA68" s="253"/>
      <c r="AB68" s="252"/>
      <c r="AC68" s="248"/>
      <c r="AD68" s="248"/>
      <c r="AE68" s="248"/>
      <c r="AF68" s="248"/>
      <c r="AG68" s="248"/>
      <c r="AH68" s="248"/>
      <c r="AI68" s="253"/>
      <c r="AJ68" s="248"/>
      <c r="AK68" s="252" t="e">
        <f ca="1">_xll.DBRW($C$1,$B68,$C$3,AK$12,$C$2,$A68,AK$13,$C$4,C67)</f>
        <v>#VALUE!</v>
      </c>
      <c r="AL68" s="248" t="str">
        <f ca="1">_xll.DBRW($C$1,$B68,$C$3,AL$12,$C$2,$A68,AL$13,$C$4,C67)</f>
        <v>RECALC_1_1110_</v>
      </c>
      <c r="AM68" s="248" t="e">
        <f ca="1">_xll.DBRW($C$1,$B68,$C$3,AM$12,$C$2,$A68,AM$13,$C$4,C67)</f>
        <v>#VALUE!</v>
      </c>
      <c r="AN68" s="248" t="e">
        <f ca="1">_xll.DBRW($C$1,$B68,$C$3,AN$12,$C$2,$A68,AN$13,$C$4,C67)</f>
        <v>#VALUE!</v>
      </c>
      <c r="AO68" s="248" t="e">
        <f ca="1">_xll.DBRW($C$1,$B68,$C$3,AO$12,$C$2,$A68,AO$13,$C$4,C67)</f>
        <v>#VALUE!</v>
      </c>
      <c r="AP68" s="248" t="e">
        <f ca="1">_xll.DBRW($C$1,$B68,$C$3,AP$12,$C$2,$A68,AP$13,$C$4,C67)</f>
        <v>#VALUE!</v>
      </c>
      <c r="AQ68" s="248" t="e">
        <f ca="1">_xll.DBRW($C$1,$B68,$C$3,AQ$12,$C$2,$A68,AQ$13,$C$4,C67)</f>
        <v>#VALUE!</v>
      </c>
      <c r="AR68" s="253" t="e">
        <f ca="1">_xll.DBRW($C$1,$B68,$C$3,AR$12,$C$2,$A68,AR$13,$C$4,C67)</f>
        <v>#VALUE!</v>
      </c>
      <c r="AS68" s="252" t="e">
        <f ca="1">_xll.DBRW($C$1,$B68,$C$3,AS$12,$C$2,$A68,AS$13,$C$4,C67)</f>
        <v>#VALUE!</v>
      </c>
      <c r="AT68" s="248" t="str">
        <f ca="1">_xll.DBRW($C$1,$B68,$C$3,AT$12,$C$2,$A68,AT$13,$C$4,C67)</f>
        <v>RECALC_1_1410_</v>
      </c>
      <c r="AU68" s="248" t="e">
        <f ca="1">_xll.DBRW($C$1,$B68,$C$3,AU$12,$C$2,$A68,AU$13,$C$4,C67)</f>
        <v>#VALUE!</v>
      </c>
      <c r="AV68" s="248" t="e">
        <f ca="1">_xll.DBRW($C$1,$B68,$C$3,AV$12,$C$2,$A68,AV$13,$C$4,C67)</f>
        <v>#VALUE!</v>
      </c>
      <c r="AW68" s="248" t="e">
        <f ca="1">_xll.DBRW($C$1,$B68,$C$3,AW$12,$C$2,$A68,AW$13,$C$4,C67)</f>
        <v>#VALUE!</v>
      </c>
      <c r="AX68" s="248" t="e">
        <f ca="1">_xll.DBRW($C$1,$B68,$C$3,AX$12,$C$2,$A68,AX$13,$C$4,C67)</f>
        <v>#VALUE!</v>
      </c>
      <c r="AY68" s="248" t="e">
        <f ca="1">_xll.DBRW($C$1,$B68,$C$3,AY$12,$C$2,$A68,AY$13,$C$4,C67)</f>
        <v>#VALUE!</v>
      </c>
      <c r="AZ68" s="253" t="e">
        <f ca="1">_xll.DBRW($C$1,$B68,$C$3,AZ$12,$C$2,$A68,AZ$13,$C$4,C67)</f>
        <v>#VALUE!</v>
      </c>
      <c r="BA68" s="252" t="e">
        <f ca="1">_xll.DBRW($C$1,$B68,$C$3,BA$12,$C$2,$A68,BA$13,$C$4,C67)</f>
        <v>#VALUE!</v>
      </c>
      <c r="BB68" s="248" t="str">
        <f ca="1">_xll.DBRW($C$1,$B68,$C$3,BB$12,$C$2,$A68,BB$13,$C$4,C67)</f>
        <v>RECALC_1_1588_</v>
      </c>
      <c r="BC68" s="248" t="e">
        <f ca="1">_xll.DBRW($C$1,$B68,$C$3,BC$12,$C$2,$A68,BC$13,$C$4,C67)</f>
        <v>#VALUE!</v>
      </c>
      <c r="BD68" s="248" t="e">
        <f ca="1">_xll.DBRW($C$1,$B68,$C$3,BD$12,$C$2,$A68,BD$13,$C$4,C67)</f>
        <v>#VALUE!</v>
      </c>
      <c r="BE68" s="248" t="e">
        <f ca="1">_xll.DBRW($C$1,$B68,$C$3,BE$12,$C$2,$A68,BE$13,$C$4,C67)</f>
        <v>#VALUE!</v>
      </c>
      <c r="BF68" s="248" t="e">
        <f ca="1">_xll.DBRW($C$1,$B68,$C$3,BF$12,$C$2,$A68,BF$13,$C$4,C67)</f>
        <v>#VALUE!</v>
      </c>
      <c r="BG68" s="248" t="e">
        <f ca="1">_xll.DBRW($C$1,$B68,$C$3,BG$12,$C$2,$A68,BG$13,$C$4,C67)</f>
        <v>#VALUE!</v>
      </c>
      <c r="BH68" s="253" t="e">
        <f ca="1">_xll.DBRW($C$1,$B68,$C$3,BH$12,$C$2,$A68,BH$13,$C$4,C67)</f>
        <v>#VALUE!</v>
      </c>
      <c r="BI68" s="252" t="e">
        <f ca="1">_xll.DBRW($C$1,$B68,$C$3,BI$12,$C$2,$A68,BI$13,$C$4,C67)</f>
        <v>#VALUE!</v>
      </c>
      <c r="BJ68" s="248" t="str">
        <f ca="1">_xll.DBRW($C$1,$B68,$C$3,BJ$12,$C$2,$A68,BJ$13,$C$4,C67)</f>
        <v>RECALC_1_1893_</v>
      </c>
      <c r="BK68" s="248" t="e">
        <f ca="1">_xll.DBRW($C$1,$B68,$C$3,BK$12,$C$2,$A68,BK$13,$C$4,C67)</f>
        <v>#VALUE!</v>
      </c>
      <c r="BL68" s="248" t="e">
        <f ca="1">_xll.DBRW($C$1,$B68,$C$3,BL$12,$C$2,$A68,BL$13,$C$4,C67)</f>
        <v>#VALUE!</v>
      </c>
      <c r="BM68" s="248" t="e">
        <f ca="1">_xll.DBRW($C$1,$B68,$C$3,BM$12,$C$2,$A68,BM$13,$C$4,C67)</f>
        <v>#VALUE!</v>
      </c>
      <c r="BN68" s="248" t="e">
        <f ca="1">_xll.DBRW($C$1,$B68,$C$3,BN$12,$C$2,$A68,BN$13,$C$4,C67)</f>
        <v>#VALUE!</v>
      </c>
      <c r="BO68" s="248" t="e">
        <f ca="1">_xll.DBRW($C$1,$B68,$C$3,BO$12,$C$2,$A68,BO$13,$C$4,C67)</f>
        <v>#VALUE!</v>
      </c>
      <c r="BP68" s="253" t="e">
        <f ca="1">_xll.DBRW($C$1,$B68,$C$3,BP$12,$C$2,$A68,BP$13,$C$4,C67)</f>
        <v>#VALUE!</v>
      </c>
      <c r="BQ68" s="252" t="e">
        <f ca="1">_xll.DBRW($C$1,$B68,$C$3,BQ$12,$C$2,$A68,BQ$13,$C$4,$C$67)</f>
        <v>#VALUE!</v>
      </c>
      <c r="BR68" s="248" t="str">
        <f ca="1">_xll.DBRW($C$1,$B68,$C$3,BR$12,$C$2,$A68,BR$13,$C$4,$C$67)</f>
        <v>RECALC_1_2497_</v>
      </c>
      <c r="BS68" s="248" t="e">
        <f ca="1">_xll.DBRW($C$1,$B68,$C$3,BS$12,$C$2,$A68,BS$13,$C$4,$C$67)</f>
        <v>#VALUE!</v>
      </c>
      <c r="BT68" s="248" t="e">
        <f ca="1">_xll.DBRW($C$1,$B68,$C$3,BT$12,$C$2,$A68,BT$13,$C$4,$C$67)</f>
        <v>#VALUE!</v>
      </c>
      <c r="BU68" s="248" t="e">
        <f ca="1">_xll.DBRW($C$1,$B68,$C$3,BU$12,$C$2,$A68,BU$13,$C$4,$C$67)</f>
        <v>#VALUE!</v>
      </c>
      <c r="BV68" s="248" t="e">
        <f ca="1">_xll.DBRW($C$1,$B68,$C$3,BV$12,$C$2,$A68,BV$13,$C$4,$C$67)</f>
        <v>#VALUE!</v>
      </c>
      <c r="BW68" s="248" t="e">
        <f ca="1">_xll.DBRW($C$1,$B68,$C$3,BW$12,$C$2,$A68,BW$13,$C$4,$C$67)</f>
        <v>#VALUE!</v>
      </c>
      <c r="BX68" s="253" t="e">
        <f ca="1">_xll.DBRW($C$1,$B68,$C$3,BX$12,$C$2,$A68,BX$13,$C$4,$C$67)</f>
        <v>#VALUE!</v>
      </c>
      <c r="BY68" s="248"/>
      <c r="BZ68" s="248"/>
      <c r="CA68" s="248"/>
      <c r="CB68" s="248"/>
      <c r="CC68" s="248"/>
      <c r="CD68" s="248"/>
      <c r="CE68" s="248"/>
      <c r="CF68" s="248"/>
    </row>
    <row r="69" spans="1:109" ht="21.75" customHeight="1">
      <c r="A69" s="262" t="str">
        <f t="shared" ref="A69:C77" si="33">A56</f>
        <v>VTD_Corp_TopAdj_Not_allocated_Input2</v>
      </c>
      <c r="B69" s="263" t="str">
        <f t="shared" ca="1" si="33"/>
        <v>RECALC_0_23_</v>
      </c>
      <c r="C69" s="237" t="str">
        <f t="shared" si="33"/>
        <v>Sécurité générale CAPEX</v>
      </c>
      <c r="D69" s="252"/>
      <c r="E69" s="248"/>
      <c r="F69" s="248"/>
      <c r="G69" s="248"/>
      <c r="H69" s="248"/>
      <c r="I69" s="248"/>
      <c r="J69" s="248"/>
      <c r="K69" s="253"/>
      <c r="L69" s="252"/>
      <c r="M69" s="248"/>
      <c r="N69" s="248"/>
      <c r="O69" s="248"/>
      <c r="P69" s="248"/>
      <c r="Q69" s="248"/>
      <c r="R69" s="248"/>
      <c r="S69" s="253"/>
      <c r="T69" s="252"/>
      <c r="U69" s="248"/>
      <c r="V69" s="248"/>
      <c r="W69" s="248"/>
      <c r="X69" s="248"/>
      <c r="Y69" s="248"/>
      <c r="Z69" s="248"/>
      <c r="AA69" s="253"/>
      <c r="AB69" s="252"/>
      <c r="AC69" s="248"/>
      <c r="AD69" s="248"/>
      <c r="AE69" s="248"/>
      <c r="AF69" s="248"/>
      <c r="AG69" s="248"/>
      <c r="AH69" s="248"/>
      <c r="AI69" s="253"/>
      <c r="AJ69" s="248"/>
      <c r="AK69" s="252" t="e">
        <f ca="1">_xll.DBRW($C$1,$B69,$C$3,AK$12,$C$2,$A69,AK$13,$C$4,C67)</f>
        <v>#VALUE!</v>
      </c>
      <c r="AL69" s="248" t="str">
        <f ca="1">_xll.DBRW($C$1,$B69,$C$3,AL$12,$C$2,$A69,AL$13,$C$4,C67)</f>
        <v>RECALC_1_1040_</v>
      </c>
      <c r="AM69" s="248" t="e">
        <f ca="1">_xll.DBRW($C$1,$B69,$C$3,AM$12,$C$2,$A69,AM$13,$C$4,C67)</f>
        <v>#VALUE!</v>
      </c>
      <c r="AN69" s="248" t="e">
        <f ca="1">_xll.DBRW($C$1,$B69,$C$3,AN$12,$C$2,$A69,AN$13,$C$4,C67)</f>
        <v>#VALUE!</v>
      </c>
      <c r="AO69" s="248" t="e">
        <f ca="1">_xll.DBRW($C$1,$B69,$C$3,AO$12,$C$2,$A69,AO$13,$C$4,C67)</f>
        <v>#VALUE!</v>
      </c>
      <c r="AP69" s="248" t="e">
        <f ca="1">_xll.DBRW($C$1,$B69,$C$3,AP$12,$C$2,$A69,AP$13,$C$4,C67)</f>
        <v>#VALUE!</v>
      </c>
      <c r="AQ69" s="248" t="e">
        <f ca="1">_xll.DBRW($C$1,$B69,$C$3,AQ$12,$C$2,$A69,AQ$13,$C$4,C67)</f>
        <v>#VALUE!</v>
      </c>
      <c r="AR69" s="253" t="e">
        <f ca="1">_xll.DBRW($C$1,$B69,$C$3,AR$12,$C$2,$A69,AR$13,$C$4,C67)</f>
        <v>#VALUE!</v>
      </c>
      <c r="AS69" s="252" t="e">
        <f ca="1">_xll.DBRW($C$1,$B69,$C$3,AS$12,$C$2,$A69,AS$13,$C$4,C67)</f>
        <v>#VALUE!</v>
      </c>
      <c r="AT69" s="248" t="str">
        <f ca="1">_xll.DBRW($C$1,$B69,$C$3,AT$12,$C$2,$A69,AT$13,$C$4,C67)</f>
        <v>RECALC_1_1412_</v>
      </c>
      <c r="AU69" s="248" t="e">
        <f ca="1">_xll.DBRW($C$1,$B69,$C$3,AU$12,$C$2,$A69,AU$13,$C$4,C67)</f>
        <v>#VALUE!</v>
      </c>
      <c r="AV69" s="248" t="e">
        <f ca="1">_xll.DBRW($C$1,$B69,$C$3,AV$12,$C$2,$A69,AV$13,$C$4,C67)</f>
        <v>#VALUE!</v>
      </c>
      <c r="AW69" s="248" t="e">
        <f ca="1">_xll.DBRW($C$1,$B69,$C$3,AW$12,$C$2,$A69,AW$13,$C$4,C67)</f>
        <v>#VALUE!</v>
      </c>
      <c r="AX69" s="248" t="e">
        <f ca="1">_xll.DBRW($C$1,$B69,$C$3,AX$12,$C$2,$A69,AX$13,$C$4,C67)</f>
        <v>#VALUE!</v>
      </c>
      <c r="AY69" s="248" t="e">
        <f ca="1">_xll.DBRW($C$1,$B69,$C$3,AY$12,$C$2,$A69,AY$13,$C$4,C67)</f>
        <v>#VALUE!</v>
      </c>
      <c r="AZ69" s="253" t="e">
        <f ca="1">_xll.DBRW($C$1,$B69,$C$3,AZ$12,$C$2,$A69,AZ$13,$C$4,C67)</f>
        <v>#VALUE!</v>
      </c>
      <c r="BA69" s="252" t="e">
        <f ca="1">_xll.DBRW($C$1,$B69,$C$3,BA$12,$C$2,$A69,BA$13,$C$4,C67)</f>
        <v>#VALUE!</v>
      </c>
      <c r="BB69" s="248" t="str">
        <f ca="1">_xll.DBRW($C$1,$B69,$C$3,BB$12,$C$2,$A69,BB$13,$C$4,C67)</f>
        <v>RECALC_1_1590_</v>
      </c>
      <c r="BC69" s="248" t="e">
        <f ca="1">_xll.DBRW($C$1,$B69,$C$3,BC$12,$C$2,$A69,BC$13,$C$4,C67)</f>
        <v>#VALUE!</v>
      </c>
      <c r="BD69" s="248" t="e">
        <f ca="1">_xll.DBRW($C$1,$B69,$C$3,BD$12,$C$2,$A69,BD$13,$C$4,C67)</f>
        <v>#VALUE!</v>
      </c>
      <c r="BE69" s="248" t="e">
        <f ca="1">_xll.DBRW($C$1,$B69,$C$3,BE$12,$C$2,$A69,BE$13,$C$4,C67)</f>
        <v>#VALUE!</v>
      </c>
      <c r="BF69" s="248" t="e">
        <f ca="1">_xll.DBRW($C$1,$B69,$C$3,BF$12,$C$2,$A69,BF$13,$C$4,C67)</f>
        <v>#VALUE!</v>
      </c>
      <c r="BG69" s="248" t="e">
        <f ca="1">_xll.DBRW($C$1,$B69,$C$3,BG$12,$C$2,$A69,BG$13,$C$4,C67)</f>
        <v>#VALUE!</v>
      </c>
      <c r="BH69" s="253" t="e">
        <f ca="1">_xll.DBRW($C$1,$B69,$C$3,BH$12,$C$2,$A69,BH$13,$C$4,C67)</f>
        <v>#VALUE!</v>
      </c>
      <c r="BI69" s="252" t="e">
        <f ca="1">_xll.DBRW($C$1,$B69,$C$3,BI$12,$C$2,$A69,BI$13,$C$4,C67)</f>
        <v>#VALUE!</v>
      </c>
      <c r="BJ69" s="248" t="str">
        <f ca="1">_xll.DBRW($C$1,$B69,$C$3,BJ$12,$C$2,$A69,BJ$13,$C$4,C67)</f>
        <v>RECALC_1_1895_</v>
      </c>
      <c r="BK69" s="248" t="e">
        <f ca="1">_xll.DBRW($C$1,$B69,$C$3,BK$12,$C$2,$A69,BK$13,$C$4,C67)</f>
        <v>#VALUE!</v>
      </c>
      <c r="BL69" s="248" t="e">
        <f ca="1">_xll.DBRW($C$1,$B69,$C$3,BL$12,$C$2,$A69,BL$13,$C$4,C67)</f>
        <v>#VALUE!</v>
      </c>
      <c r="BM69" s="248" t="e">
        <f ca="1">_xll.DBRW($C$1,$B69,$C$3,BM$12,$C$2,$A69,BM$13,$C$4,C67)</f>
        <v>#VALUE!</v>
      </c>
      <c r="BN69" s="248" t="e">
        <f ca="1">_xll.DBRW($C$1,$B69,$C$3,BN$12,$C$2,$A69,BN$13,$C$4,C67)</f>
        <v>#VALUE!</v>
      </c>
      <c r="BO69" s="248" t="e">
        <f ca="1">_xll.DBRW($C$1,$B69,$C$3,BO$12,$C$2,$A69,BO$13,$C$4,C67)</f>
        <v>#VALUE!</v>
      </c>
      <c r="BP69" s="253" t="e">
        <f ca="1">_xll.DBRW($C$1,$B69,$C$3,BP$12,$C$2,$A69,BP$13,$C$4,C67)</f>
        <v>#VALUE!</v>
      </c>
      <c r="BQ69" s="252" t="e">
        <f ca="1">_xll.DBRW($C$1,$B69,$C$3,BQ$12,$C$2,$A69,BQ$13,$C$4,$C$67)</f>
        <v>#VALUE!</v>
      </c>
      <c r="BR69" s="248" t="str">
        <f ca="1">_xll.DBRW($C$1,$B69,$C$3,BR$12,$C$2,$A69,BR$13,$C$4,$C$67)</f>
        <v>RECALC_1_2499_</v>
      </c>
      <c r="BS69" s="248" t="e">
        <f ca="1">_xll.DBRW($C$1,$B69,$C$3,BS$12,$C$2,$A69,BS$13,$C$4,$C$67)</f>
        <v>#VALUE!</v>
      </c>
      <c r="BT69" s="248" t="e">
        <f ca="1">_xll.DBRW($C$1,$B69,$C$3,BT$12,$C$2,$A69,BT$13,$C$4,$C$67)</f>
        <v>#VALUE!</v>
      </c>
      <c r="BU69" s="248" t="e">
        <f ca="1">_xll.DBRW($C$1,$B69,$C$3,BU$12,$C$2,$A69,BU$13,$C$4,$C$67)</f>
        <v>#VALUE!</v>
      </c>
      <c r="BV69" s="248" t="e">
        <f ca="1">_xll.DBRW($C$1,$B69,$C$3,BV$12,$C$2,$A69,BV$13,$C$4,$C$67)</f>
        <v>#VALUE!</v>
      </c>
      <c r="BW69" s="248" t="e">
        <f ca="1">_xll.DBRW($C$1,$B69,$C$3,BW$12,$C$2,$A69,BW$13,$C$4,$C$67)</f>
        <v>#VALUE!</v>
      </c>
      <c r="BX69" s="253" t="e">
        <f ca="1">_xll.DBRW($C$1,$B69,$C$3,BX$12,$C$2,$A69,BX$13,$C$4,$C$67)</f>
        <v>#VALUE!</v>
      </c>
      <c r="BY69" s="248"/>
      <c r="BZ69" s="248"/>
      <c r="CA69" s="248"/>
      <c r="CB69" s="248"/>
      <c r="CC69" s="248"/>
      <c r="CD69" s="248"/>
      <c r="CE69" s="248"/>
      <c r="CF69" s="248"/>
    </row>
    <row r="70" spans="1:109" ht="21.75" customHeight="1">
      <c r="A70" s="262" t="str">
        <f t="shared" si="33"/>
        <v>VTD_Corp_TopAdj_Not_allocated_Input3</v>
      </c>
      <c r="B70" s="263" t="str">
        <f t="shared" ca="1" si="33"/>
        <v>RECALC_0_20_</v>
      </c>
      <c r="C70" s="237" t="str">
        <f t="shared" si="33"/>
        <v>Anticroissance</v>
      </c>
      <c r="D70" s="252"/>
      <c r="E70" s="248"/>
      <c r="F70" s="248"/>
      <c r="G70" s="248"/>
      <c r="H70" s="248"/>
      <c r="I70" s="248"/>
      <c r="J70" s="248"/>
      <c r="K70" s="253"/>
      <c r="L70" s="252"/>
      <c r="M70" s="248"/>
      <c r="N70" s="248"/>
      <c r="O70" s="248"/>
      <c r="P70" s="248"/>
      <c r="Q70" s="248"/>
      <c r="R70" s="248"/>
      <c r="S70" s="253"/>
      <c r="T70" s="252"/>
      <c r="U70" s="248"/>
      <c r="V70" s="248"/>
      <c r="W70" s="248"/>
      <c r="X70" s="248"/>
      <c r="Y70" s="248"/>
      <c r="Z70" s="248"/>
      <c r="AA70" s="253"/>
      <c r="AB70" s="252"/>
      <c r="AC70" s="248"/>
      <c r="AD70" s="248"/>
      <c r="AE70" s="248"/>
      <c r="AF70" s="248"/>
      <c r="AG70" s="248"/>
      <c r="AH70" s="248"/>
      <c r="AI70" s="253"/>
      <c r="AJ70" s="248"/>
      <c r="AK70" s="252" t="e">
        <f ca="1">_xll.DBRW($C$1,$B70,$C$3,AK$12,$C$2,$A70,AK$13,$C$4,C67)</f>
        <v>#VALUE!</v>
      </c>
      <c r="AL70" s="248" t="str">
        <f ca="1">_xll.DBRW($C$1,$B70,$C$3,AL$12,$C$2,$A70,AL$13,$C$4,C67)</f>
        <v>RECALC_1_1246_</v>
      </c>
      <c r="AM70" s="248" t="e">
        <f ca="1">_xll.DBRW($C$1,$B70,$C$3,AM$12,$C$2,$A70,AM$13,$C$4,C67)</f>
        <v>#VALUE!</v>
      </c>
      <c r="AN70" s="248" t="e">
        <f ca="1">_xll.DBRW($C$1,$B70,$C$3,AN$12,$C$2,$A70,AN$13,$C$4,C67)</f>
        <v>#VALUE!</v>
      </c>
      <c r="AO70" s="248" t="e">
        <f ca="1">_xll.DBRW($C$1,$B70,$C$3,AO$12,$C$2,$A70,AO$13,$C$4,C67)</f>
        <v>#VALUE!</v>
      </c>
      <c r="AP70" s="248" t="e">
        <f ca="1">_xll.DBRW($C$1,$B70,$C$3,AP$12,$C$2,$A70,AP$13,$C$4,C67)</f>
        <v>#VALUE!</v>
      </c>
      <c r="AQ70" s="248" t="e">
        <f ca="1">_xll.DBRW($C$1,$B70,$C$3,AQ$12,$C$2,$A70,AQ$13,$C$4,C67)</f>
        <v>#VALUE!</v>
      </c>
      <c r="AR70" s="253" t="e">
        <f ca="1">_xll.DBRW($C$1,$B70,$C$3,AR$12,$C$2,$A70,AR$13,$C$4,C67)</f>
        <v>#VALUE!</v>
      </c>
      <c r="AS70" s="252" t="e">
        <f ca="1">_xll.DBRW($C$1,$B70,$C$3,AS$12,$C$2,$A70,AS$13,$C$4,C67)</f>
        <v>#VALUE!</v>
      </c>
      <c r="AT70" s="248" t="str">
        <f ca="1">_xll.DBRW($C$1,$B70,$C$3,AT$12,$C$2,$A70,AT$13,$C$4,C67)</f>
        <v>RECALC_1_1405_</v>
      </c>
      <c r="AU70" s="248" t="e">
        <f ca="1">_xll.DBRW($C$1,$B70,$C$3,AU$12,$C$2,$A70,AU$13,$C$4,C67)</f>
        <v>#VALUE!</v>
      </c>
      <c r="AV70" s="248" t="e">
        <f ca="1">_xll.DBRW($C$1,$B70,$C$3,AV$12,$C$2,$A70,AV$13,$C$4,C67)</f>
        <v>#VALUE!</v>
      </c>
      <c r="AW70" s="248" t="e">
        <f ca="1">_xll.DBRW($C$1,$B70,$C$3,AW$12,$C$2,$A70,AW$13,$C$4,C67)</f>
        <v>#VALUE!</v>
      </c>
      <c r="AX70" s="248" t="e">
        <f ca="1">_xll.DBRW($C$1,$B70,$C$3,AX$12,$C$2,$A70,AX$13,$C$4,C67)</f>
        <v>#VALUE!</v>
      </c>
      <c r="AY70" s="248" t="e">
        <f ca="1">_xll.DBRW($C$1,$B70,$C$3,AY$12,$C$2,$A70,AY$13,$C$4,C67)</f>
        <v>#VALUE!</v>
      </c>
      <c r="AZ70" s="253" t="e">
        <f ca="1">_xll.DBRW($C$1,$B70,$C$3,AZ$12,$C$2,$A70,AZ$13,$C$4,C67)</f>
        <v>#VALUE!</v>
      </c>
      <c r="BA70" s="252" t="e">
        <f ca="1">_xll.DBRW($C$1,$B70,$C$3,BA$12,$C$2,$A70,BA$13,$C$4,C67)</f>
        <v>#VALUE!</v>
      </c>
      <c r="BB70" s="248" t="str">
        <f ca="1">_xll.DBRW($C$1,$B70,$C$3,BB$12,$C$2,$A70,BB$13,$C$4,C67)</f>
        <v>RECALC_1_1583_</v>
      </c>
      <c r="BC70" s="248" t="e">
        <f ca="1">_xll.DBRW($C$1,$B70,$C$3,BC$12,$C$2,$A70,BC$13,$C$4,C67)</f>
        <v>#VALUE!</v>
      </c>
      <c r="BD70" s="248" t="e">
        <f ca="1">_xll.DBRW($C$1,$B70,$C$3,BD$12,$C$2,$A70,BD$13,$C$4,C67)</f>
        <v>#VALUE!</v>
      </c>
      <c r="BE70" s="248" t="e">
        <f ca="1">_xll.DBRW($C$1,$B70,$C$3,BE$12,$C$2,$A70,BE$13,$C$4,C67)</f>
        <v>#VALUE!</v>
      </c>
      <c r="BF70" s="248" t="e">
        <f ca="1">_xll.DBRW($C$1,$B70,$C$3,BF$12,$C$2,$A70,BF$13,$C$4,C67)</f>
        <v>#VALUE!</v>
      </c>
      <c r="BG70" s="248" t="e">
        <f ca="1">_xll.DBRW($C$1,$B70,$C$3,BG$12,$C$2,$A70,BG$13,$C$4,C67)</f>
        <v>#VALUE!</v>
      </c>
      <c r="BH70" s="253" t="e">
        <f ca="1">_xll.DBRW($C$1,$B70,$C$3,BH$12,$C$2,$A70,BH$13,$C$4,C67)</f>
        <v>#VALUE!</v>
      </c>
      <c r="BI70" s="252" t="e">
        <f ca="1">_xll.DBRW($C$1,$B70,$C$3,BI$12,$C$2,$A70,BI$13,$C$4,C67)</f>
        <v>#VALUE!</v>
      </c>
      <c r="BJ70" s="248" t="str">
        <f ca="1">_xll.DBRW($C$1,$B70,$C$3,BJ$12,$C$2,$A70,BJ$13,$C$4,C67)</f>
        <v>RECALC_1_1888_</v>
      </c>
      <c r="BK70" s="248" t="e">
        <f ca="1">_xll.DBRW($C$1,$B70,$C$3,BK$12,$C$2,$A70,BK$13,$C$4,C67)</f>
        <v>#VALUE!</v>
      </c>
      <c r="BL70" s="248" t="e">
        <f ca="1">_xll.DBRW($C$1,$B70,$C$3,BL$12,$C$2,$A70,BL$13,$C$4,C67)</f>
        <v>#VALUE!</v>
      </c>
      <c r="BM70" s="248" t="e">
        <f ca="1">_xll.DBRW($C$1,$B70,$C$3,BM$12,$C$2,$A70,BM$13,$C$4,C67)</f>
        <v>#VALUE!</v>
      </c>
      <c r="BN70" s="248" t="e">
        <f ca="1">_xll.DBRW($C$1,$B70,$C$3,BN$12,$C$2,$A70,BN$13,$C$4,C67)</f>
        <v>#VALUE!</v>
      </c>
      <c r="BO70" s="248" t="e">
        <f ca="1">_xll.DBRW($C$1,$B70,$C$3,BO$12,$C$2,$A70,BO$13,$C$4,C67)</f>
        <v>#VALUE!</v>
      </c>
      <c r="BP70" s="253" t="e">
        <f ca="1">_xll.DBRW($C$1,$B70,$C$3,BP$12,$C$2,$A70,BP$13,$C$4,C67)</f>
        <v>#VALUE!</v>
      </c>
      <c r="BQ70" s="252" t="e">
        <f ca="1">_xll.DBRW($C$1,$B70,$C$3,BQ$12,$C$2,$A70,BQ$13,$C$4,$C$67)</f>
        <v>#VALUE!</v>
      </c>
      <c r="BR70" s="248" t="str">
        <f ca="1">_xll.DBRW($C$1,$B70,$C$3,BR$12,$C$2,$A70,BR$13,$C$4,$C$67)</f>
        <v>RECALC_1_2492_</v>
      </c>
      <c r="BS70" s="248" t="e">
        <f ca="1">_xll.DBRW($C$1,$B70,$C$3,BS$12,$C$2,$A70,BS$13,$C$4,$C$67)</f>
        <v>#VALUE!</v>
      </c>
      <c r="BT70" s="248" t="e">
        <f ca="1">_xll.DBRW($C$1,$B70,$C$3,BT$12,$C$2,$A70,BT$13,$C$4,$C$67)</f>
        <v>#VALUE!</v>
      </c>
      <c r="BU70" s="248" t="e">
        <f ca="1">_xll.DBRW($C$1,$B70,$C$3,BU$12,$C$2,$A70,BU$13,$C$4,$C$67)</f>
        <v>#VALUE!</v>
      </c>
      <c r="BV70" s="248" t="e">
        <f ca="1">_xll.DBRW($C$1,$B70,$C$3,BV$12,$C$2,$A70,BV$13,$C$4,$C$67)</f>
        <v>#VALUE!</v>
      </c>
      <c r="BW70" s="248" t="e">
        <f ca="1">_xll.DBRW($C$1,$B70,$C$3,BW$12,$C$2,$A70,BW$13,$C$4,$C$67)</f>
        <v>#VALUE!</v>
      </c>
      <c r="BX70" s="253" t="e">
        <f ca="1">_xll.DBRW($C$1,$B70,$C$3,BX$12,$C$2,$A70,BX$13,$C$4,$C$67)</f>
        <v>#VALUE!</v>
      </c>
      <c r="BY70" s="248"/>
      <c r="BZ70" s="248"/>
      <c r="CA70" s="248"/>
      <c r="CB70" s="248"/>
      <c r="CC70" s="248"/>
      <c r="CD70" s="248"/>
      <c r="CE70" s="248"/>
      <c r="CF70" s="248"/>
    </row>
    <row r="71" spans="1:109" ht="21.75" customHeight="1">
      <c r="A71" s="262" t="str">
        <f t="shared" si="33"/>
        <v>VTD_Corp_TopAdj_Not_allocated_Input4</v>
      </c>
      <c r="B71" s="263" t="str">
        <f t="shared" ca="1" si="33"/>
        <v>RECALC_0_1_</v>
      </c>
      <c r="C71" s="237" t="str">
        <f t="shared" si="33"/>
        <v>Sécurité générale invts financiers</v>
      </c>
      <c r="D71" s="252"/>
      <c r="E71" s="248"/>
      <c r="F71" s="248"/>
      <c r="G71" s="248"/>
      <c r="H71" s="248"/>
      <c r="I71" s="248"/>
      <c r="J71" s="248"/>
      <c r="K71" s="253"/>
      <c r="L71" s="252"/>
      <c r="M71" s="248"/>
      <c r="N71" s="248"/>
      <c r="O71" s="248"/>
      <c r="P71" s="248"/>
      <c r="Q71" s="248"/>
      <c r="R71" s="248"/>
      <c r="S71" s="253"/>
      <c r="T71" s="252"/>
      <c r="U71" s="248"/>
      <c r="V71" s="248"/>
      <c r="W71" s="248"/>
      <c r="X71" s="248"/>
      <c r="Y71" s="248"/>
      <c r="Z71" s="248"/>
      <c r="AA71" s="253"/>
      <c r="AB71" s="252"/>
      <c r="AC71" s="248"/>
      <c r="AD71" s="248"/>
      <c r="AE71" s="248"/>
      <c r="AF71" s="248"/>
      <c r="AG71" s="248"/>
      <c r="AH71" s="248"/>
      <c r="AI71" s="253"/>
      <c r="AJ71" s="248"/>
      <c r="AK71" s="252" t="e">
        <f ca="1">_xll.DBRW($C$1,$B71,$C$3,AK$12,$C$2,$A71,AK$13,$C$4,C67)</f>
        <v>#VALUE!</v>
      </c>
      <c r="AL71" s="248" t="str">
        <f ca="1">_xll.DBRW($C$1,$B71,$C$3,AL$12,$C$2,$A71,AL$13,$C$4,C67)</f>
        <v>RECALC_1_1111_</v>
      </c>
      <c r="AM71" s="248" t="e">
        <f ca="1">_xll.DBRW($C$1,$B71,$C$3,AM$12,$C$2,$A71,AM$13,$C$4,C67)</f>
        <v>#VALUE!</v>
      </c>
      <c r="AN71" s="248" t="e">
        <f ca="1">_xll.DBRW($C$1,$B71,$C$3,AN$12,$C$2,$A71,AN$13,$C$4,C67)</f>
        <v>#VALUE!</v>
      </c>
      <c r="AO71" s="248" t="e">
        <f ca="1">_xll.DBRW($C$1,$B71,$C$3,AO$12,$C$2,$A71,AO$13,$C$4,C67)</f>
        <v>#VALUE!</v>
      </c>
      <c r="AP71" s="248" t="e">
        <f ca="1">_xll.DBRW($C$1,$B71,$C$3,AP$12,$C$2,$A71,AP$13,$C$4,C67)</f>
        <v>#VALUE!</v>
      </c>
      <c r="AQ71" s="248" t="e">
        <f ca="1">_xll.DBRW($C$1,$B71,$C$3,AQ$12,$C$2,$A71,AQ$13,$C$4,C67)</f>
        <v>#VALUE!</v>
      </c>
      <c r="AR71" s="253" t="e">
        <f ca="1">_xll.DBRW($C$1,$B71,$C$3,AR$12,$C$2,$A71,AR$13,$C$4,C67)</f>
        <v>#VALUE!</v>
      </c>
      <c r="AS71" s="252" t="e">
        <f ca="1">_xll.DBRW($C$1,$B71,$C$3,AS$12,$C$2,$A71,AS$13,$C$4,C67)</f>
        <v>#VALUE!</v>
      </c>
      <c r="AT71" s="248" t="str">
        <f ca="1">_xll.DBRW($C$1,$B71,$C$3,AT$12,$C$2,$A71,AT$13,$C$4,C67)</f>
        <v>RECALC_1_1409_</v>
      </c>
      <c r="AU71" s="248" t="e">
        <f ca="1">_xll.DBRW($C$1,$B71,$C$3,AU$12,$C$2,$A71,AU$13,$C$4,C67)</f>
        <v>#VALUE!</v>
      </c>
      <c r="AV71" s="248" t="e">
        <f ca="1">_xll.DBRW($C$1,$B71,$C$3,AV$12,$C$2,$A71,AV$13,$C$4,C67)</f>
        <v>#VALUE!</v>
      </c>
      <c r="AW71" s="248" t="e">
        <f ca="1">_xll.DBRW($C$1,$B71,$C$3,AW$12,$C$2,$A71,AW$13,$C$4,C67)</f>
        <v>#VALUE!</v>
      </c>
      <c r="AX71" s="248" t="e">
        <f ca="1">_xll.DBRW($C$1,$B71,$C$3,AX$12,$C$2,$A71,AX$13,$C$4,C67)</f>
        <v>#VALUE!</v>
      </c>
      <c r="AY71" s="248" t="e">
        <f ca="1">_xll.DBRW($C$1,$B71,$C$3,AY$12,$C$2,$A71,AY$13,$C$4,C67)</f>
        <v>#VALUE!</v>
      </c>
      <c r="AZ71" s="253" t="e">
        <f ca="1">_xll.DBRW($C$1,$B71,$C$3,AZ$12,$C$2,$A71,AZ$13,$C$4,C67)</f>
        <v>#VALUE!</v>
      </c>
      <c r="BA71" s="252" t="e">
        <f ca="1">_xll.DBRW($C$1,$B71,$C$3,BA$12,$C$2,$A71,BA$13,$C$4,C67)</f>
        <v>#VALUE!</v>
      </c>
      <c r="BB71" s="248" t="str">
        <f ca="1">_xll.DBRW($C$1,$B71,$C$3,BB$12,$C$2,$A71,BB$13,$C$4,C67)</f>
        <v>RECALC_1_1587_</v>
      </c>
      <c r="BC71" s="248" t="e">
        <f ca="1">_xll.DBRW($C$1,$B71,$C$3,BC$12,$C$2,$A71,BC$13,$C$4,C67)</f>
        <v>#VALUE!</v>
      </c>
      <c r="BD71" s="248" t="e">
        <f ca="1">_xll.DBRW($C$1,$B71,$C$3,BD$12,$C$2,$A71,BD$13,$C$4,C67)</f>
        <v>#VALUE!</v>
      </c>
      <c r="BE71" s="248" t="e">
        <f ca="1">_xll.DBRW($C$1,$B71,$C$3,BE$12,$C$2,$A71,BE$13,$C$4,C67)</f>
        <v>#VALUE!</v>
      </c>
      <c r="BF71" s="248" t="e">
        <f ca="1">_xll.DBRW($C$1,$B71,$C$3,BF$12,$C$2,$A71,BF$13,$C$4,C67)</f>
        <v>#VALUE!</v>
      </c>
      <c r="BG71" s="248" t="e">
        <f ca="1">_xll.DBRW($C$1,$B71,$C$3,BG$12,$C$2,$A71,BG$13,$C$4,C67)</f>
        <v>#VALUE!</v>
      </c>
      <c r="BH71" s="253" t="e">
        <f ca="1">_xll.DBRW($C$1,$B71,$C$3,BH$12,$C$2,$A71,BH$13,$C$4,C67)</f>
        <v>#VALUE!</v>
      </c>
      <c r="BI71" s="252" t="e">
        <f ca="1">_xll.DBRW($C$1,$B71,$C$3,BI$12,$C$2,$A71,BI$13,$C$4,C67)</f>
        <v>#VALUE!</v>
      </c>
      <c r="BJ71" s="248" t="str">
        <f ca="1">_xll.DBRW($C$1,$B71,$C$3,BJ$12,$C$2,$A71,BJ$13,$C$4,C67)</f>
        <v>RECALC_1_1892_</v>
      </c>
      <c r="BK71" s="248" t="e">
        <f ca="1">_xll.DBRW($C$1,$B71,$C$3,BK$12,$C$2,$A71,BK$13,$C$4,C67)</f>
        <v>#VALUE!</v>
      </c>
      <c r="BL71" s="248" t="e">
        <f ca="1">_xll.DBRW($C$1,$B71,$C$3,BL$12,$C$2,$A71,BL$13,$C$4,C67)</f>
        <v>#VALUE!</v>
      </c>
      <c r="BM71" s="248" t="e">
        <f ca="1">_xll.DBRW($C$1,$B71,$C$3,BM$12,$C$2,$A71,BM$13,$C$4,C67)</f>
        <v>#VALUE!</v>
      </c>
      <c r="BN71" s="248" t="e">
        <f ca="1">_xll.DBRW($C$1,$B71,$C$3,BN$12,$C$2,$A71,BN$13,$C$4,C67)</f>
        <v>#VALUE!</v>
      </c>
      <c r="BO71" s="248" t="e">
        <f ca="1">_xll.DBRW($C$1,$B71,$C$3,BO$12,$C$2,$A71,BO$13,$C$4,C67)</f>
        <v>#VALUE!</v>
      </c>
      <c r="BP71" s="253" t="e">
        <f ca="1">_xll.DBRW($C$1,$B71,$C$3,BP$12,$C$2,$A71,BP$13,$C$4,C67)</f>
        <v>#VALUE!</v>
      </c>
      <c r="BQ71" s="252" t="e">
        <f ca="1">_xll.DBRW($C$1,$B71,$C$3,BQ$12,$C$2,$A71,BQ$13,$C$4,$C$67)</f>
        <v>#VALUE!</v>
      </c>
      <c r="BR71" s="248" t="str">
        <f ca="1">_xll.DBRW($C$1,$B71,$C$3,BR$12,$C$2,$A71,BR$13,$C$4,$C$67)</f>
        <v>RECALC_1_2496_</v>
      </c>
      <c r="BS71" s="248" t="e">
        <f ca="1">_xll.DBRW($C$1,$B71,$C$3,BS$12,$C$2,$A71,BS$13,$C$4,$C$67)</f>
        <v>#VALUE!</v>
      </c>
      <c r="BT71" s="248" t="e">
        <f ca="1">_xll.DBRW($C$1,$B71,$C$3,BT$12,$C$2,$A71,BT$13,$C$4,$C$67)</f>
        <v>#VALUE!</v>
      </c>
      <c r="BU71" s="248" t="e">
        <f ca="1">_xll.DBRW($C$1,$B71,$C$3,BU$12,$C$2,$A71,BU$13,$C$4,$C$67)</f>
        <v>#VALUE!</v>
      </c>
      <c r="BV71" s="248" t="e">
        <f ca="1">_xll.DBRW($C$1,$B71,$C$3,BV$12,$C$2,$A71,BV$13,$C$4,$C$67)</f>
        <v>#VALUE!</v>
      </c>
      <c r="BW71" s="248" t="e">
        <f ca="1">_xll.DBRW($C$1,$B71,$C$3,BW$12,$C$2,$A71,BW$13,$C$4,$C$67)</f>
        <v>#VALUE!</v>
      </c>
      <c r="BX71" s="253" t="e">
        <f ca="1">_xll.DBRW($C$1,$B71,$C$3,BX$12,$C$2,$A71,BX$13,$C$4,$C$67)</f>
        <v>#VALUE!</v>
      </c>
      <c r="BY71" s="248"/>
      <c r="BZ71" s="248"/>
      <c r="CA71" s="248"/>
      <c r="CB71" s="248"/>
      <c r="CC71" s="248"/>
      <c r="CD71" s="248"/>
      <c r="CE71" s="248"/>
      <c r="CF71" s="248"/>
    </row>
    <row r="72" spans="1:109" ht="21.75" customHeight="1">
      <c r="A72" s="262" t="str">
        <f t="shared" si="33"/>
        <v>VTD_Corp_TopAdj_Not_allocated_Input5</v>
      </c>
      <c r="B72" s="263" t="str">
        <f t="shared" si="33"/>
        <v>Holding</v>
      </c>
      <c r="C72" s="237" t="str">
        <f t="shared" si="33"/>
        <v>Sécurité energy</v>
      </c>
      <c r="D72" s="252"/>
      <c r="E72" s="248"/>
      <c r="F72" s="248"/>
      <c r="G72" s="248"/>
      <c r="H72" s="248"/>
      <c r="I72" s="248"/>
      <c r="J72" s="248"/>
      <c r="K72" s="253"/>
      <c r="L72" s="252"/>
      <c r="M72" s="248"/>
      <c r="N72" s="248"/>
      <c r="O72" s="248"/>
      <c r="P72" s="248"/>
      <c r="Q72" s="248"/>
      <c r="R72" s="248"/>
      <c r="S72" s="253"/>
      <c r="T72" s="252"/>
      <c r="U72" s="248"/>
      <c r="V72" s="248"/>
      <c r="W72" s="248"/>
      <c r="X72" s="248"/>
      <c r="Y72" s="248"/>
      <c r="Z72" s="248"/>
      <c r="AA72" s="253"/>
      <c r="AB72" s="252"/>
      <c r="AC72" s="248"/>
      <c r="AD72" s="248"/>
      <c r="AE72" s="248"/>
      <c r="AF72" s="248"/>
      <c r="AG72" s="248"/>
      <c r="AH72" s="248"/>
      <c r="AI72" s="253"/>
      <c r="AJ72" s="248"/>
      <c r="AK72" s="252" t="e">
        <f ca="1">_xll.DBRW($C$1,$B72,$C$3,AK$12,$C$2,$A72,AK$13,$C$4,C67)</f>
        <v>#VALUE!</v>
      </c>
      <c r="AL72" s="248" t="str">
        <f ca="1">_xll.DBRW($C$1,$B72,$C$3,AL$12,$C$2,$A72,AL$13,$C$4,C67)</f>
        <v>RECALC_1_1200_</v>
      </c>
      <c r="AM72" s="248" t="e">
        <f ca="1">_xll.DBRW($C$1,$B72,$C$3,AM$12,$C$2,$A72,AM$13,$C$4,C67)</f>
        <v>#VALUE!</v>
      </c>
      <c r="AN72" s="248" t="e">
        <f ca="1">_xll.DBRW($C$1,$B72,$C$3,AN$12,$C$2,$A72,AN$13,$C$4,C67)</f>
        <v>#VALUE!</v>
      </c>
      <c r="AO72" s="248" t="e">
        <f ca="1">_xll.DBRW($C$1,$B72,$C$3,AO$12,$C$2,$A72,AO$13,$C$4,C67)</f>
        <v>#VALUE!</v>
      </c>
      <c r="AP72" s="248" t="e">
        <f ca="1">_xll.DBRW($C$1,$B72,$C$3,AP$12,$C$2,$A72,AP$13,$C$4,C67)</f>
        <v>#VALUE!</v>
      </c>
      <c r="AQ72" s="248" t="e">
        <f ca="1">_xll.DBRW($C$1,$B72,$C$3,AQ$12,$C$2,$A72,AQ$13,$C$4,C67)</f>
        <v>#VALUE!</v>
      </c>
      <c r="AR72" s="253" t="e">
        <f ca="1">_xll.DBRW($C$1,$B72,$C$3,AR$12,$C$2,$A72,AR$13,$C$4,C67)</f>
        <v>#VALUE!</v>
      </c>
      <c r="AS72" s="252" t="e">
        <f ca="1">_xll.DBRW($C$1,$B72,$C$3,AS$12,$C$2,$A72,AS$13,$C$4,C67)</f>
        <v>#VALUE!</v>
      </c>
      <c r="AT72" s="248" t="str">
        <f ca="1">_xll.DBRW($C$1,$B72,$C$3,AT$12,$C$2,$A72,AT$13,$C$4,C67)</f>
        <v>RECALC_1_1447_</v>
      </c>
      <c r="AU72" s="248" t="e">
        <f ca="1">_xll.DBRW($C$1,$B72,$C$3,AU$12,$C$2,$A72,AU$13,$C$4,C67)</f>
        <v>#VALUE!</v>
      </c>
      <c r="AV72" s="248" t="e">
        <f ca="1">_xll.DBRW($C$1,$B72,$C$3,AV$12,$C$2,$A72,AV$13,$C$4,C67)</f>
        <v>#VALUE!</v>
      </c>
      <c r="AW72" s="248" t="e">
        <f ca="1">_xll.DBRW($C$1,$B72,$C$3,AW$12,$C$2,$A72,AW$13,$C$4,C67)</f>
        <v>#VALUE!</v>
      </c>
      <c r="AX72" s="248" t="e">
        <f ca="1">_xll.DBRW($C$1,$B72,$C$3,AX$12,$C$2,$A72,AX$13,$C$4,C67)</f>
        <v>#VALUE!</v>
      </c>
      <c r="AY72" s="248" t="e">
        <f ca="1">_xll.DBRW($C$1,$B72,$C$3,AY$12,$C$2,$A72,AY$13,$C$4,C67)</f>
        <v>#VALUE!</v>
      </c>
      <c r="AZ72" s="253" t="e">
        <f ca="1">_xll.DBRW($C$1,$B72,$C$3,AZ$12,$C$2,$A72,AZ$13,$C$4,C67)</f>
        <v>#VALUE!</v>
      </c>
      <c r="BA72" s="252" t="e">
        <f ca="1">_xll.DBRW($C$1,$B72,$C$3,BA$12,$C$2,$A72,BA$13,$C$4,C67)</f>
        <v>#VALUE!</v>
      </c>
      <c r="BB72" s="248" t="str">
        <f ca="1">_xll.DBRW($C$1,$B72,$C$3,BB$12,$C$2,$A72,BB$13,$C$4,C67)</f>
        <v>RECALC_1_1622_</v>
      </c>
      <c r="BC72" s="248" t="e">
        <f ca="1">_xll.DBRW($C$1,$B72,$C$3,BC$12,$C$2,$A72,BC$13,$C$4,C67)</f>
        <v>#VALUE!</v>
      </c>
      <c r="BD72" s="248" t="e">
        <f ca="1">_xll.DBRW($C$1,$B72,$C$3,BD$12,$C$2,$A72,BD$13,$C$4,C67)</f>
        <v>#VALUE!</v>
      </c>
      <c r="BE72" s="248" t="e">
        <f ca="1">_xll.DBRW($C$1,$B72,$C$3,BE$12,$C$2,$A72,BE$13,$C$4,C67)</f>
        <v>#VALUE!</v>
      </c>
      <c r="BF72" s="248" t="e">
        <f ca="1">_xll.DBRW($C$1,$B72,$C$3,BF$12,$C$2,$A72,BF$13,$C$4,C67)</f>
        <v>#VALUE!</v>
      </c>
      <c r="BG72" s="248" t="e">
        <f ca="1">_xll.DBRW($C$1,$B72,$C$3,BG$12,$C$2,$A72,BG$13,$C$4,C67)</f>
        <v>#VALUE!</v>
      </c>
      <c r="BH72" s="253" t="e">
        <f ca="1">_xll.DBRW($C$1,$B72,$C$3,BH$12,$C$2,$A72,BH$13,$C$4,C67)</f>
        <v>#VALUE!</v>
      </c>
      <c r="BI72" s="252" t="e">
        <f ca="1">_xll.DBRW($C$1,$B72,$C$3,BI$12,$C$2,$A72,BI$13,$C$4,C67)</f>
        <v>#VALUE!</v>
      </c>
      <c r="BJ72" s="248" t="str">
        <f ca="1">_xll.DBRW($C$1,$B72,$C$3,BJ$12,$C$2,$A72,BJ$13,$C$4,C67)</f>
        <v>RECALC_1_1923_</v>
      </c>
      <c r="BK72" s="248" t="e">
        <f ca="1">_xll.DBRW($C$1,$B72,$C$3,BK$12,$C$2,$A72,BK$13,$C$4,C67)</f>
        <v>#VALUE!</v>
      </c>
      <c r="BL72" s="248" t="e">
        <f ca="1">_xll.DBRW($C$1,$B72,$C$3,BL$12,$C$2,$A72,BL$13,$C$4,C67)</f>
        <v>#VALUE!</v>
      </c>
      <c r="BM72" s="248" t="e">
        <f ca="1">_xll.DBRW($C$1,$B72,$C$3,BM$12,$C$2,$A72,BM$13,$C$4,C67)</f>
        <v>#VALUE!</v>
      </c>
      <c r="BN72" s="248" t="e">
        <f ca="1">_xll.DBRW($C$1,$B72,$C$3,BN$12,$C$2,$A72,BN$13,$C$4,C67)</f>
        <v>#VALUE!</v>
      </c>
      <c r="BO72" s="248" t="e">
        <f ca="1">_xll.DBRW($C$1,$B72,$C$3,BO$12,$C$2,$A72,BO$13,$C$4,C67)</f>
        <v>#VALUE!</v>
      </c>
      <c r="BP72" s="253" t="e">
        <f ca="1">_xll.DBRW($C$1,$B72,$C$3,BP$12,$C$2,$A72,BP$13,$C$4,C67)</f>
        <v>#VALUE!</v>
      </c>
      <c r="BQ72" s="252" t="e">
        <f ca="1">_xll.DBRW($C$1,$B72,$C$3,BQ$12,$C$2,$A72,BQ$13,$C$4,$C$67)</f>
        <v>#VALUE!</v>
      </c>
      <c r="BR72" s="248" t="str">
        <f ca="1">_xll.DBRW($C$1,$B72,$C$3,BR$12,$C$2,$A72,BR$13,$C$4,$C$67)</f>
        <v>RECALC_1_2546_</v>
      </c>
      <c r="BS72" s="248" t="e">
        <f ca="1">_xll.DBRW($C$1,$B72,$C$3,BS$12,$C$2,$A72,BS$13,$C$4,$C$67)</f>
        <v>#VALUE!</v>
      </c>
      <c r="BT72" s="248" t="e">
        <f ca="1">_xll.DBRW($C$1,$B72,$C$3,BT$12,$C$2,$A72,BT$13,$C$4,$C$67)</f>
        <v>#VALUE!</v>
      </c>
      <c r="BU72" s="248" t="e">
        <f ca="1">_xll.DBRW($C$1,$B72,$C$3,BU$12,$C$2,$A72,BU$13,$C$4,$C$67)</f>
        <v>#VALUE!</v>
      </c>
      <c r="BV72" s="248" t="e">
        <f ca="1">_xll.DBRW($C$1,$B72,$C$3,BV$12,$C$2,$A72,BV$13,$C$4,$C$67)</f>
        <v>#VALUE!</v>
      </c>
      <c r="BW72" s="248" t="e">
        <f ca="1">_xll.DBRW($C$1,$B72,$C$3,BW$12,$C$2,$A72,BW$13,$C$4,$C$67)</f>
        <v>#VALUE!</v>
      </c>
      <c r="BX72" s="253" t="e">
        <f ca="1">_xll.DBRW($C$1,$B72,$C$3,BX$12,$C$2,$A72,BX$13,$C$4,$C$67)</f>
        <v>#VALUE!</v>
      </c>
      <c r="BY72" s="248"/>
      <c r="BZ72" s="248"/>
      <c r="CA72" s="248"/>
      <c r="CB72" s="248"/>
      <c r="CC72" s="248"/>
      <c r="CD72" s="248"/>
      <c r="CE72" s="248"/>
      <c r="CF72" s="248"/>
    </row>
    <row r="73" spans="1:109" ht="21.75" customHeight="1">
      <c r="A73" s="262" t="str">
        <f t="shared" si="33"/>
        <v>VTD_Corp_TopAdj_Not_allocated_Input6</v>
      </c>
      <c r="B73" s="263" t="str">
        <f ca="1">_xll.SUBNM("tango_core_model:Activity","","SU_input","English")</f>
        <v>RECALC_0_24_</v>
      </c>
      <c r="C73" s="237" t="str">
        <f t="shared" si="33"/>
        <v>Ajustement coût du financement</v>
      </c>
      <c r="D73" s="252"/>
      <c r="E73" s="248"/>
      <c r="F73" s="248"/>
      <c r="G73" s="248"/>
      <c r="H73" s="248"/>
      <c r="I73" s="248"/>
      <c r="J73" s="248"/>
      <c r="K73" s="253"/>
      <c r="L73" s="252"/>
      <c r="M73" s="248"/>
      <c r="N73" s="248"/>
      <c r="O73" s="248"/>
      <c r="P73" s="248"/>
      <c r="Q73" s="248"/>
      <c r="R73" s="248"/>
      <c r="S73" s="253"/>
      <c r="T73" s="252"/>
      <c r="U73" s="248"/>
      <c r="V73" s="248"/>
      <c r="W73" s="248"/>
      <c r="X73" s="248"/>
      <c r="Y73" s="248"/>
      <c r="Z73" s="248"/>
      <c r="AA73" s="253"/>
      <c r="AB73" s="252"/>
      <c r="AC73" s="248"/>
      <c r="AD73" s="248"/>
      <c r="AE73" s="248"/>
      <c r="AF73" s="248"/>
      <c r="AG73" s="248"/>
      <c r="AH73" s="248"/>
      <c r="AI73" s="253"/>
      <c r="AJ73" s="248"/>
      <c r="AK73" s="252" t="e">
        <f ca="1">_xll.DBRW($C$1,$B73,$C$3,AK$12,$C$2,$A73,AK$13,$C$4,C67)</f>
        <v>#VALUE!</v>
      </c>
      <c r="AL73" s="248" t="str">
        <f ca="1">_xll.DBRW($C$1,$B73,$C$3,AL$12,$C$2,$A73,AL$13,$C$4,C67)</f>
        <v>RECALC_1_1203_</v>
      </c>
      <c r="AM73" s="248" t="e">
        <f ca="1">_xll.DBRW($C$1,$B73,$C$3,AM$12,$C$2,$A73,AM$13,$C$4,C67)</f>
        <v>#VALUE!</v>
      </c>
      <c r="AN73" s="248" t="e">
        <f ca="1">_xll.DBRW($C$1,$B73,$C$3,AN$12,$C$2,$A73,AN$13,$C$4,C67)</f>
        <v>#VALUE!</v>
      </c>
      <c r="AO73" s="248" t="e">
        <f ca="1">_xll.DBRW($C$1,$B73,$C$3,AO$12,$C$2,$A73,AO$13,$C$4,C67)</f>
        <v>#VALUE!</v>
      </c>
      <c r="AP73" s="248" t="e">
        <f ca="1">_xll.DBRW($C$1,$B73,$C$3,AP$12,$C$2,$A73,AP$13,$C$4,C67)</f>
        <v>#VALUE!</v>
      </c>
      <c r="AQ73" s="248" t="e">
        <f ca="1">_xll.DBRW($C$1,$B73,$C$3,AQ$12,$C$2,$A73,AQ$13,$C$4,C67)</f>
        <v>#VALUE!</v>
      </c>
      <c r="AR73" s="253" t="e">
        <f ca="1">_xll.DBRW($C$1,$B73,$C$3,AR$12,$C$2,$A73,AR$13,$C$4,C67)</f>
        <v>#VALUE!</v>
      </c>
      <c r="AS73" s="252" t="e">
        <f ca="1">_xll.DBRW($C$1,$B73,$C$3,AS$12,$C$2,$A73,AS$13,$C$4,C67)</f>
        <v>#VALUE!</v>
      </c>
      <c r="AT73" s="248" t="str">
        <f ca="1">_xll.DBRW($C$1,$B73,$C$3,AT$12,$C$2,$A73,AT$13,$C$4,C67)</f>
        <v>RECALC_1_1450_</v>
      </c>
      <c r="AU73" s="248" t="e">
        <f ca="1">_xll.DBRW($C$1,$B73,$C$3,AU$12,$C$2,$A73,AU$13,$C$4,C67)</f>
        <v>#VALUE!</v>
      </c>
      <c r="AV73" s="248" t="e">
        <f ca="1">_xll.DBRW($C$1,$B73,$C$3,AV$12,$C$2,$A73,AV$13,$C$4,C67)</f>
        <v>#VALUE!</v>
      </c>
      <c r="AW73" s="248" t="e">
        <f ca="1">_xll.DBRW($C$1,$B73,$C$3,AW$12,$C$2,$A73,AW$13,$C$4,C67)</f>
        <v>#VALUE!</v>
      </c>
      <c r="AX73" s="248" t="e">
        <f ca="1">_xll.DBRW($C$1,$B73,$C$3,AX$12,$C$2,$A73,AX$13,$C$4,C67)</f>
        <v>#VALUE!</v>
      </c>
      <c r="AY73" s="248" t="e">
        <f ca="1">_xll.DBRW($C$1,$B73,$C$3,AY$12,$C$2,$A73,AY$13,$C$4,C67)</f>
        <v>#VALUE!</v>
      </c>
      <c r="AZ73" s="253" t="e">
        <f ca="1">_xll.DBRW($C$1,$B73,$C$3,AZ$12,$C$2,$A73,AZ$13,$C$4,C67)</f>
        <v>#VALUE!</v>
      </c>
      <c r="BA73" s="252" t="e">
        <f ca="1">_xll.DBRW($C$1,$B73,$C$3,BA$12,$C$2,$A73,BA$13,$C$4,C67)</f>
        <v>#VALUE!</v>
      </c>
      <c r="BB73" s="248" t="str">
        <f ca="1">_xll.DBRW($C$1,$B73,$C$3,BB$12,$C$2,$A73,BB$13,$C$4,C67)</f>
        <v>RECALC_1_1625_</v>
      </c>
      <c r="BC73" s="248" t="e">
        <f ca="1">_xll.DBRW($C$1,$B73,$C$3,BC$12,$C$2,$A73,BC$13,$C$4,C67)</f>
        <v>#VALUE!</v>
      </c>
      <c r="BD73" s="248" t="e">
        <f ca="1">_xll.DBRW($C$1,$B73,$C$3,BD$12,$C$2,$A73,BD$13,$C$4,C67)</f>
        <v>#VALUE!</v>
      </c>
      <c r="BE73" s="248" t="e">
        <f ca="1">_xll.DBRW($C$1,$B73,$C$3,BE$12,$C$2,$A73,BE$13,$C$4,C67)</f>
        <v>#VALUE!</v>
      </c>
      <c r="BF73" s="248" t="e">
        <f ca="1">_xll.DBRW($C$1,$B73,$C$3,BF$12,$C$2,$A73,BF$13,$C$4,C67)</f>
        <v>#VALUE!</v>
      </c>
      <c r="BG73" s="248" t="e">
        <f ca="1">_xll.DBRW($C$1,$B73,$C$3,BG$12,$C$2,$A73,BG$13,$C$4,C67)</f>
        <v>#VALUE!</v>
      </c>
      <c r="BH73" s="253" t="e">
        <f ca="1">_xll.DBRW($C$1,$B73,$C$3,BH$12,$C$2,$A73,BH$13,$C$4,C67)</f>
        <v>#VALUE!</v>
      </c>
      <c r="BI73" s="252" t="e">
        <f ca="1">_xll.DBRW($C$1,$B73,$C$3,BI$12,$C$2,$A73,BI$13,$C$4,C67)</f>
        <v>#VALUE!</v>
      </c>
      <c r="BJ73" s="248" t="str">
        <f ca="1">_xll.DBRW($C$1,$B73,$C$3,BJ$12,$C$2,$A73,BJ$13,$C$4,C67)</f>
        <v>RECALC_1_1924_</v>
      </c>
      <c r="BK73" s="248" t="e">
        <f ca="1">_xll.DBRW($C$1,$B73,$C$3,BK$12,$C$2,$A73,BK$13,$C$4,C67)</f>
        <v>#VALUE!</v>
      </c>
      <c r="BL73" s="248" t="e">
        <f ca="1">_xll.DBRW($C$1,$B73,$C$3,BL$12,$C$2,$A73,BL$13,$C$4,C67)</f>
        <v>#VALUE!</v>
      </c>
      <c r="BM73" s="248" t="e">
        <f ca="1">_xll.DBRW($C$1,$B73,$C$3,BM$12,$C$2,$A73,BM$13,$C$4,C67)</f>
        <v>#VALUE!</v>
      </c>
      <c r="BN73" s="248" t="e">
        <f ca="1">_xll.DBRW($C$1,$B73,$C$3,BN$12,$C$2,$A73,BN$13,$C$4,C67)</f>
        <v>#VALUE!</v>
      </c>
      <c r="BO73" s="248" t="e">
        <f ca="1">_xll.DBRW($C$1,$B73,$C$3,BO$12,$C$2,$A73,BO$13,$C$4,C67)</f>
        <v>#VALUE!</v>
      </c>
      <c r="BP73" s="253" t="e">
        <f ca="1">_xll.DBRW($C$1,$B73,$C$3,BP$12,$C$2,$A73,BP$13,$C$4,C67)</f>
        <v>#VALUE!</v>
      </c>
      <c r="BQ73" s="252" t="e">
        <f ca="1">_xll.DBRW($C$1,$B73,$C$3,BQ$12,$C$2,$A73,BQ$13,$C$4,$C$67)</f>
        <v>#VALUE!</v>
      </c>
      <c r="BR73" s="248" t="str">
        <f ca="1">_xll.DBRW($C$1,$B73,$C$3,BR$12,$C$2,$A73,BR$13,$C$4,$C$67)</f>
        <v>RECALC_1_2553_</v>
      </c>
      <c r="BS73" s="248" t="e">
        <f ca="1">_xll.DBRW($C$1,$B73,$C$3,BS$12,$C$2,$A73,BS$13,$C$4,$C$67)</f>
        <v>#VALUE!</v>
      </c>
      <c r="BT73" s="248" t="e">
        <f ca="1">_xll.DBRW($C$1,$B73,$C$3,BT$12,$C$2,$A73,BT$13,$C$4,$C$67)</f>
        <v>#VALUE!</v>
      </c>
      <c r="BU73" s="248" t="e">
        <f ca="1">_xll.DBRW($C$1,$B73,$C$3,BU$12,$C$2,$A73,BU$13,$C$4,$C$67)</f>
        <v>#VALUE!</v>
      </c>
      <c r="BV73" s="248" t="e">
        <f ca="1">_xll.DBRW($C$1,$B73,$C$3,BV$12,$C$2,$A73,BV$13,$C$4,$C$67)</f>
        <v>#VALUE!</v>
      </c>
      <c r="BW73" s="248" t="e">
        <f ca="1">_xll.DBRW($C$1,$B73,$C$3,BW$12,$C$2,$A73,BW$13,$C$4,$C$67)</f>
        <v>#VALUE!</v>
      </c>
      <c r="BX73" s="253" t="e">
        <f ca="1">_xll.DBRW($C$1,$B73,$C$3,BX$12,$C$2,$A73,BX$13,$C$4,$C$67)</f>
        <v>#VALUE!</v>
      </c>
      <c r="BY73" s="248"/>
      <c r="BZ73" s="248"/>
      <c r="CA73" s="248"/>
      <c r="CB73" s="248"/>
      <c r="CC73" s="248"/>
      <c r="CD73" s="248"/>
      <c r="CE73" s="248"/>
      <c r="CF73" s="248"/>
    </row>
    <row r="74" spans="1:109" ht="21.75" customHeight="1">
      <c r="A74" s="262" t="str">
        <f t="shared" si="33"/>
        <v>VTD_Corp_TopAdj_Not_allocated_Input7</v>
      </c>
      <c r="B74" s="263" t="str">
        <f t="shared" ca="1" si="33"/>
        <v>RECALC_0_1_</v>
      </c>
      <c r="C74" s="237" t="str">
        <f t="shared" si="33"/>
        <v>Innovation</v>
      </c>
      <c r="D74" s="252"/>
      <c r="E74" s="248"/>
      <c r="F74" s="248"/>
      <c r="G74" s="248"/>
      <c r="H74" s="248"/>
      <c r="I74" s="248"/>
      <c r="J74" s="248"/>
      <c r="K74" s="253"/>
      <c r="L74" s="252"/>
      <c r="M74" s="248"/>
      <c r="N74" s="248"/>
      <c r="O74" s="248"/>
      <c r="P74" s="248"/>
      <c r="Q74" s="248"/>
      <c r="R74" s="248"/>
      <c r="S74" s="253"/>
      <c r="T74" s="252"/>
      <c r="U74" s="248"/>
      <c r="V74" s="248"/>
      <c r="W74" s="248"/>
      <c r="X74" s="248"/>
      <c r="Y74" s="248"/>
      <c r="Z74" s="248"/>
      <c r="AA74" s="253"/>
      <c r="AB74" s="252"/>
      <c r="AC74" s="248"/>
      <c r="AD74" s="248"/>
      <c r="AE74" s="248"/>
      <c r="AF74" s="248"/>
      <c r="AG74" s="248"/>
      <c r="AH74" s="248"/>
      <c r="AI74" s="253"/>
      <c r="AJ74" s="248"/>
      <c r="AK74" s="252" t="e">
        <f ca="1">_xll.DBRW($C$1,$B74,$C$3,AK$12,$C$2,$A74,AK$13,$C$4,C67)</f>
        <v>#VALUE!</v>
      </c>
      <c r="AL74" s="248" t="str">
        <f ca="1">_xll.DBRW($C$1,$B74,$C$3,AL$12,$C$2,$A74,AL$13,$C$4,C67)</f>
        <v>RECALC_1_1240_</v>
      </c>
      <c r="AM74" s="248" t="e">
        <f ca="1">_xll.DBRW($C$1,$B74,$C$3,AM$12,$C$2,$A74,AM$13,$C$4,C67)</f>
        <v>#VALUE!</v>
      </c>
      <c r="AN74" s="248" t="e">
        <f ca="1">_xll.DBRW($C$1,$B74,$C$3,AN$12,$C$2,$A74,AN$13,$C$4,C67)</f>
        <v>#VALUE!</v>
      </c>
      <c r="AO74" s="248" t="e">
        <f ca="1">_xll.DBRW($C$1,$B74,$C$3,AO$12,$C$2,$A74,AO$13,$C$4,C67)</f>
        <v>#VALUE!</v>
      </c>
      <c r="AP74" s="248" t="e">
        <f ca="1">_xll.DBRW($C$1,$B74,$C$3,AP$12,$C$2,$A74,AP$13,$C$4,C67)</f>
        <v>#VALUE!</v>
      </c>
      <c r="AQ74" s="248" t="e">
        <f ca="1">_xll.DBRW($C$1,$B74,$C$3,AQ$12,$C$2,$A74,AQ$13,$C$4,C67)</f>
        <v>#VALUE!</v>
      </c>
      <c r="AR74" s="253" t="e">
        <f ca="1">_xll.DBRW($C$1,$B74,$C$3,AR$12,$C$2,$A74,AR$13,$C$4,C67)</f>
        <v>#VALUE!</v>
      </c>
      <c r="AS74" s="252" t="e">
        <f ca="1">_xll.DBRW($C$1,$B74,$C$3,AS$12,$C$2,$A74,AS$13,$C$4,C67)</f>
        <v>#VALUE!</v>
      </c>
      <c r="AT74" s="248" t="str">
        <f ca="1">_xll.DBRW($C$1,$B74,$C$3,AT$12,$C$2,$A74,AT$13,$C$4,C67)</f>
        <v>RECALC_1_1406_</v>
      </c>
      <c r="AU74" s="248" t="e">
        <f ca="1">_xll.DBRW($C$1,$B74,$C$3,AU$12,$C$2,$A74,AU$13,$C$4,C67)</f>
        <v>#VALUE!</v>
      </c>
      <c r="AV74" s="248" t="e">
        <f ca="1">_xll.DBRW($C$1,$B74,$C$3,AV$12,$C$2,$A74,AV$13,$C$4,C67)</f>
        <v>#VALUE!</v>
      </c>
      <c r="AW74" s="248" t="e">
        <f ca="1">_xll.DBRW($C$1,$B74,$C$3,AW$12,$C$2,$A74,AW$13,$C$4,C67)</f>
        <v>#VALUE!</v>
      </c>
      <c r="AX74" s="248" t="e">
        <f ca="1">_xll.DBRW($C$1,$B74,$C$3,AX$12,$C$2,$A74,AX$13,$C$4,C67)</f>
        <v>#VALUE!</v>
      </c>
      <c r="AY74" s="248" t="e">
        <f ca="1">_xll.DBRW($C$1,$B74,$C$3,AY$12,$C$2,$A74,AY$13,$C$4,C67)</f>
        <v>#VALUE!</v>
      </c>
      <c r="AZ74" s="253" t="e">
        <f ca="1">_xll.DBRW($C$1,$B74,$C$3,AZ$12,$C$2,$A74,AZ$13,$C$4,C67)</f>
        <v>#VALUE!</v>
      </c>
      <c r="BA74" s="252" t="e">
        <f ca="1">_xll.DBRW($C$1,$B74,$C$3,BA$12,$C$2,$A74,BA$13,$C$4,C67)</f>
        <v>#VALUE!</v>
      </c>
      <c r="BB74" s="248" t="str">
        <f ca="1">_xll.DBRW($C$1,$B74,$C$3,BB$12,$C$2,$A74,BB$13,$C$4,C67)</f>
        <v>RECALC_1_1584_</v>
      </c>
      <c r="BC74" s="248" t="e">
        <f ca="1">_xll.DBRW($C$1,$B74,$C$3,BC$12,$C$2,$A74,BC$13,$C$4,C67)</f>
        <v>#VALUE!</v>
      </c>
      <c r="BD74" s="248" t="e">
        <f ca="1">_xll.DBRW($C$1,$B74,$C$3,BD$12,$C$2,$A74,BD$13,$C$4,C67)</f>
        <v>#VALUE!</v>
      </c>
      <c r="BE74" s="248" t="e">
        <f ca="1">_xll.DBRW($C$1,$B74,$C$3,BE$12,$C$2,$A74,BE$13,$C$4,C67)</f>
        <v>#VALUE!</v>
      </c>
      <c r="BF74" s="248" t="e">
        <f ca="1">_xll.DBRW($C$1,$B74,$C$3,BF$12,$C$2,$A74,BF$13,$C$4,C67)</f>
        <v>#VALUE!</v>
      </c>
      <c r="BG74" s="248" t="e">
        <f ca="1">_xll.DBRW($C$1,$B74,$C$3,BG$12,$C$2,$A74,BG$13,$C$4,C67)</f>
        <v>#VALUE!</v>
      </c>
      <c r="BH74" s="253" t="e">
        <f ca="1">_xll.DBRW($C$1,$B74,$C$3,BH$12,$C$2,$A74,BH$13,$C$4,C67)</f>
        <v>#VALUE!</v>
      </c>
      <c r="BI74" s="252" t="e">
        <f ca="1">_xll.DBRW($C$1,$B74,$C$3,BI$12,$C$2,$A74,BI$13,$C$4,C67)</f>
        <v>#VALUE!</v>
      </c>
      <c r="BJ74" s="248" t="str">
        <f ca="1">_xll.DBRW($C$1,$B74,$C$3,BJ$12,$C$2,$A74,BJ$13,$C$4,C67)</f>
        <v>RECALC_1_1889_</v>
      </c>
      <c r="BK74" s="248" t="e">
        <f ca="1">_xll.DBRW($C$1,$B74,$C$3,BK$12,$C$2,$A74,BK$13,$C$4,C67)</f>
        <v>#VALUE!</v>
      </c>
      <c r="BL74" s="248" t="e">
        <f ca="1">_xll.DBRW($C$1,$B74,$C$3,BL$12,$C$2,$A74,BL$13,$C$4,C67)</f>
        <v>#VALUE!</v>
      </c>
      <c r="BM74" s="248" t="e">
        <f ca="1">_xll.DBRW($C$1,$B74,$C$3,BM$12,$C$2,$A74,BM$13,$C$4,C67)</f>
        <v>#VALUE!</v>
      </c>
      <c r="BN74" s="248" t="e">
        <f ca="1">_xll.DBRW($C$1,$B74,$C$3,BN$12,$C$2,$A74,BN$13,$C$4,C67)</f>
        <v>#VALUE!</v>
      </c>
      <c r="BO74" s="248" t="e">
        <f ca="1">_xll.DBRW($C$1,$B74,$C$3,BO$12,$C$2,$A74,BO$13,$C$4,C67)</f>
        <v>#VALUE!</v>
      </c>
      <c r="BP74" s="253" t="e">
        <f ca="1">_xll.DBRW($C$1,$B74,$C$3,BP$12,$C$2,$A74,BP$13,$C$4,C67)</f>
        <v>#VALUE!</v>
      </c>
      <c r="BQ74" s="252" t="e">
        <f ca="1">_xll.DBRW($C$1,$B74,$C$3,BQ$12,$C$2,$A74,BQ$13,$C$4,$C$67)</f>
        <v>#VALUE!</v>
      </c>
      <c r="BR74" s="248" t="str">
        <f ca="1">_xll.DBRW($C$1,$B74,$C$3,BR$12,$C$2,$A74,BR$13,$C$4,$C$67)</f>
        <v>RECALC_1_2493_</v>
      </c>
      <c r="BS74" s="248" t="e">
        <f ca="1">_xll.DBRW($C$1,$B74,$C$3,BS$12,$C$2,$A74,BS$13,$C$4,$C$67)</f>
        <v>#VALUE!</v>
      </c>
      <c r="BT74" s="248" t="e">
        <f ca="1">_xll.DBRW($C$1,$B74,$C$3,BT$12,$C$2,$A74,BT$13,$C$4,$C$67)</f>
        <v>#VALUE!</v>
      </c>
      <c r="BU74" s="248" t="e">
        <f ca="1">_xll.DBRW($C$1,$B74,$C$3,BU$12,$C$2,$A74,BU$13,$C$4,$C$67)</f>
        <v>#VALUE!</v>
      </c>
      <c r="BV74" s="248" t="e">
        <f ca="1">_xll.DBRW($C$1,$B74,$C$3,BV$12,$C$2,$A74,BV$13,$C$4,$C$67)</f>
        <v>#VALUE!</v>
      </c>
      <c r="BW74" s="248" t="e">
        <f ca="1">_xll.DBRW($C$1,$B74,$C$3,BW$12,$C$2,$A74,BW$13,$C$4,$C$67)</f>
        <v>#VALUE!</v>
      </c>
      <c r="BX74" s="253" t="e">
        <f ca="1">_xll.DBRW($C$1,$B74,$C$3,BX$12,$C$2,$A74,BX$13,$C$4,$C$67)</f>
        <v>#VALUE!</v>
      </c>
      <c r="BY74" s="248"/>
      <c r="BZ74" s="248"/>
      <c r="CA74" s="248"/>
      <c r="CB74" s="248"/>
      <c r="CC74" s="248"/>
      <c r="CD74" s="248"/>
      <c r="CE74" s="248"/>
      <c r="CF74" s="248"/>
    </row>
    <row r="75" spans="1:109" ht="21.75" customHeight="1">
      <c r="A75" s="262" t="str">
        <f t="shared" si="33"/>
        <v>VTD_Corp_TopAdj_Not_allocated_Input8</v>
      </c>
      <c r="B75" s="263" t="str">
        <f t="shared" ca="1" si="33"/>
        <v>RECALC_0_1_</v>
      </c>
      <c r="C75" s="237" t="str">
        <f t="shared" si="33"/>
        <v>A recycler</v>
      </c>
      <c r="D75" s="252"/>
      <c r="E75" s="248"/>
      <c r="F75" s="248"/>
      <c r="G75" s="248"/>
      <c r="H75" s="248"/>
      <c r="I75" s="248"/>
      <c r="J75" s="248"/>
      <c r="K75" s="253"/>
      <c r="L75" s="252"/>
      <c r="M75" s="248"/>
      <c r="N75" s="248"/>
      <c r="O75" s="248"/>
      <c r="P75" s="248"/>
      <c r="Q75" s="248"/>
      <c r="R75" s="248"/>
      <c r="S75" s="253"/>
      <c r="T75" s="252"/>
      <c r="U75" s="248"/>
      <c r="V75" s="248"/>
      <c r="W75" s="248"/>
      <c r="X75" s="248"/>
      <c r="Y75" s="248"/>
      <c r="Z75" s="248"/>
      <c r="AA75" s="253"/>
      <c r="AB75" s="252"/>
      <c r="AC75" s="248"/>
      <c r="AD75" s="248"/>
      <c r="AE75" s="248"/>
      <c r="AF75" s="248"/>
      <c r="AG75" s="248"/>
      <c r="AH75" s="248"/>
      <c r="AI75" s="253"/>
      <c r="AJ75" s="248"/>
      <c r="AK75" s="252" t="e">
        <f ca="1">_xll.DBRW($C$1,$B75,$C$3,AK$12,$C$2,$A75,AK$13,$C$4,C67)</f>
        <v>#VALUE!</v>
      </c>
      <c r="AL75" s="248" t="str">
        <f ca="1">_xll.DBRW($C$1,$B75,$C$3,AL$12,$C$2,$A75,AL$13,$C$4,C67)</f>
        <v>RECALC_1_1227_</v>
      </c>
      <c r="AM75" s="248" t="e">
        <f ca="1">_xll.DBRW($C$1,$B75,$C$3,AM$12,$C$2,$A75,AM$13,$C$4,C67)</f>
        <v>#VALUE!</v>
      </c>
      <c r="AN75" s="248" t="e">
        <f ca="1">_xll.DBRW($C$1,$B75,$C$3,AN$12,$C$2,$A75,AN$13,$C$4,C67)</f>
        <v>#VALUE!</v>
      </c>
      <c r="AO75" s="248" t="e">
        <f ca="1">_xll.DBRW($C$1,$B75,$C$3,AO$12,$C$2,$A75,AO$13,$C$4,C67)</f>
        <v>#VALUE!</v>
      </c>
      <c r="AP75" s="248" t="e">
        <f ca="1">_xll.DBRW($C$1,$B75,$C$3,AP$12,$C$2,$A75,AP$13,$C$4,C67)</f>
        <v>#VALUE!</v>
      </c>
      <c r="AQ75" s="248" t="e">
        <f ca="1">_xll.DBRW($C$1,$B75,$C$3,AQ$12,$C$2,$A75,AQ$13,$C$4,C67)</f>
        <v>#VALUE!</v>
      </c>
      <c r="AR75" s="253" t="e">
        <f ca="1">_xll.DBRW($C$1,$B75,$C$3,AR$12,$C$2,$A75,AR$13,$C$4,C67)</f>
        <v>#VALUE!</v>
      </c>
      <c r="AS75" s="252" t="e">
        <f ca="1">_xll.DBRW($C$1,$B75,$C$3,AS$12,$C$2,$A75,AS$13,$C$4,C67)</f>
        <v>#VALUE!</v>
      </c>
      <c r="AT75" s="248" t="str">
        <f ca="1">_xll.DBRW($C$1,$B75,$C$3,AT$12,$C$2,$A75,AT$13,$C$4,C67)</f>
        <v>RECALC_1_1407_</v>
      </c>
      <c r="AU75" s="248" t="e">
        <f ca="1">_xll.DBRW($C$1,$B75,$C$3,AU$12,$C$2,$A75,AU$13,$C$4,C67)</f>
        <v>#VALUE!</v>
      </c>
      <c r="AV75" s="248" t="e">
        <f ca="1">_xll.DBRW($C$1,$B75,$C$3,AV$12,$C$2,$A75,AV$13,$C$4,C67)</f>
        <v>#VALUE!</v>
      </c>
      <c r="AW75" s="248" t="e">
        <f ca="1">_xll.DBRW($C$1,$B75,$C$3,AW$12,$C$2,$A75,AW$13,$C$4,C67)</f>
        <v>#VALUE!</v>
      </c>
      <c r="AX75" s="248" t="e">
        <f ca="1">_xll.DBRW($C$1,$B75,$C$3,AX$12,$C$2,$A75,AX$13,$C$4,C67)</f>
        <v>#VALUE!</v>
      </c>
      <c r="AY75" s="248" t="e">
        <f ca="1">_xll.DBRW($C$1,$B75,$C$3,AY$12,$C$2,$A75,AY$13,$C$4,C67)</f>
        <v>#VALUE!</v>
      </c>
      <c r="AZ75" s="253" t="e">
        <f ca="1">_xll.DBRW($C$1,$B75,$C$3,AZ$12,$C$2,$A75,AZ$13,$C$4,C67)</f>
        <v>#VALUE!</v>
      </c>
      <c r="BA75" s="252" t="e">
        <f ca="1">_xll.DBRW($C$1,$B75,$C$3,BA$12,$C$2,$A75,BA$13,$C$4,C67)</f>
        <v>#VALUE!</v>
      </c>
      <c r="BB75" s="248" t="str">
        <f ca="1">_xll.DBRW($C$1,$B75,$C$3,BB$12,$C$2,$A75,BB$13,$C$4,C67)</f>
        <v>RECALC_1_1585_</v>
      </c>
      <c r="BC75" s="248" t="e">
        <f ca="1">_xll.DBRW($C$1,$B75,$C$3,BC$12,$C$2,$A75,BC$13,$C$4,C67)</f>
        <v>#VALUE!</v>
      </c>
      <c r="BD75" s="248" t="e">
        <f ca="1">_xll.DBRW($C$1,$B75,$C$3,BD$12,$C$2,$A75,BD$13,$C$4,C67)</f>
        <v>#VALUE!</v>
      </c>
      <c r="BE75" s="248" t="e">
        <f ca="1">_xll.DBRW($C$1,$B75,$C$3,BE$12,$C$2,$A75,BE$13,$C$4,C67)</f>
        <v>#VALUE!</v>
      </c>
      <c r="BF75" s="248" t="e">
        <f ca="1">_xll.DBRW($C$1,$B75,$C$3,BF$12,$C$2,$A75,BF$13,$C$4,C67)</f>
        <v>#VALUE!</v>
      </c>
      <c r="BG75" s="248" t="e">
        <f ca="1">_xll.DBRW($C$1,$B75,$C$3,BG$12,$C$2,$A75,BG$13,$C$4,C67)</f>
        <v>#VALUE!</v>
      </c>
      <c r="BH75" s="253" t="e">
        <f ca="1">_xll.DBRW($C$1,$B75,$C$3,BH$12,$C$2,$A75,BH$13,$C$4,C67)</f>
        <v>#VALUE!</v>
      </c>
      <c r="BI75" s="252" t="e">
        <f ca="1">_xll.DBRW($C$1,$B75,$C$3,BI$12,$C$2,$A75,BI$13,$C$4,C67)</f>
        <v>#VALUE!</v>
      </c>
      <c r="BJ75" s="248" t="str">
        <f ca="1">_xll.DBRW($C$1,$B75,$C$3,BJ$12,$C$2,$A75,BJ$13,$C$4,C67)</f>
        <v>RECALC_1_1890_</v>
      </c>
      <c r="BK75" s="248" t="e">
        <f ca="1">_xll.DBRW($C$1,$B75,$C$3,BK$12,$C$2,$A75,BK$13,$C$4,C67)</f>
        <v>#VALUE!</v>
      </c>
      <c r="BL75" s="248" t="e">
        <f ca="1">_xll.DBRW($C$1,$B75,$C$3,BL$12,$C$2,$A75,BL$13,$C$4,C67)</f>
        <v>#VALUE!</v>
      </c>
      <c r="BM75" s="248" t="e">
        <f ca="1">_xll.DBRW($C$1,$B75,$C$3,BM$12,$C$2,$A75,BM$13,$C$4,C67)</f>
        <v>#VALUE!</v>
      </c>
      <c r="BN75" s="248" t="e">
        <f ca="1">_xll.DBRW($C$1,$B75,$C$3,BN$12,$C$2,$A75,BN$13,$C$4,C67)</f>
        <v>#VALUE!</v>
      </c>
      <c r="BO75" s="248" t="e">
        <f ca="1">_xll.DBRW($C$1,$B75,$C$3,BO$12,$C$2,$A75,BO$13,$C$4,C67)</f>
        <v>#VALUE!</v>
      </c>
      <c r="BP75" s="253" t="e">
        <f ca="1">_xll.DBRW($C$1,$B75,$C$3,BP$12,$C$2,$A75,BP$13,$C$4,C67)</f>
        <v>#VALUE!</v>
      </c>
      <c r="BQ75" s="252" t="e">
        <f ca="1">_xll.DBRW($C$1,$B75,$C$3,BQ$12,$C$2,$A75,BQ$13,$C$4,$C$67)</f>
        <v>#VALUE!</v>
      </c>
      <c r="BR75" s="248" t="str">
        <f ca="1">_xll.DBRW($C$1,$B75,$C$3,BR$12,$C$2,$A75,BR$13,$C$4,$C$67)</f>
        <v>RECALC_1_2494_</v>
      </c>
      <c r="BS75" s="248" t="e">
        <f ca="1">_xll.DBRW($C$1,$B75,$C$3,BS$12,$C$2,$A75,BS$13,$C$4,$C$67)</f>
        <v>#VALUE!</v>
      </c>
      <c r="BT75" s="248" t="e">
        <f ca="1">_xll.DBRW($C$1,$B75,$C$3,BT$12,$C$2,$A75,BT$13,$C$4,$C$67)</f>
        <v>#VALUE!</v>
      </c>
      <c r="BU75" s="248" t="e">
        <f ca="1">_xll.DBRW($C$1,$B75,$C$3,BU$12,$C$2,$A75,BU$13,$C$4,$C$67)</f>
        <v>#VALUE!</v>
      </c>
      <c r="BV75" s="248" t="e">
        <f ca="1">_xll.DBRW($C$1,$B75,$C$3,BV$12,$C$2,$A75,BV$13,$C$4,$C$67)</f>
        <v>#VALUE!</v>
      </c>
      <c r="BW75" s="248" t="e">
        <f ca="1">_xll.DBRW($C$1,$B75,$C$3,BW$12,$C$2,$A75,BW$13,$C$4,$C$67)</f>
        <v>#VALUE!</v>
      </c>
      <c r="BX75" s="253" t="e">
        <f ca="1">_xll.DBRW($C$1,$B75,$C$3,BX$12,$C$2,$A75,BX$13,$C$4,$C$67)</f>
        <v>#VALUE!</v>
      </c>
      <c r="BY75" s="248"/>
      <c r="BZ75" s="248"/>
      <c r="CA75" s="248"/>
      <c r="CB75" s="248"/>
      <c r="CC75" s="248"/>
      <c r="CD75" s="248"/>
      <c r="CE75" s="248"/>
      <c r="CF75" s="248"/>
    </row>
    <row r="76" spans="1:109" ht="21.75" customHeight="1">
      <c r="A76" s="262" t="str">
        <f t="shared" si="33"/>
        <v>VTD_Corp_TopAdj_Not_allocated_Input9</v>
      </c>
      <c r="B76" s="263" t="str">
        <f t="shared" ca="1" si="33"/>
        <v>RECALC_0_1_</v>
      </c>
      <c r="C76" s="237" t="str">
        <f t="shared" si="33"/>
        <v>Ajustement 9 - disponible</v>
      </c>
      <c r="D76" s="252"/>
      <c r="E76" s="248"/>
      <c r="F76" s="248"/>
      <c r="G76" s="248"/>
      <c r="H76" s="248"/>
      <c r="I76" s="248"/>
      <c r="J76" s="248"/>
      <c r="K76" s="253"/>
      <c r="L76" s="252"/>
      <c r="M76" s="248"/>
      <c r="N76" s="248"/>
      <c r="O76" s="248"/>
      <c r="P76" s="248"/>
      <c r="Q76" s="248"/>
      <c r="R76" s="248"/>
      <c r="S76" s="253"/>
      <c r="T76" s="252"/>
      <c r="U76" s="248"/>
      <c r="V76" s="248"/>
      <c r="W76" s="248"/>
      <c r="X76" s="248"/>
      <c r="Y76" s="248"/>
      <c r="Z76" s="248"/>
      <c r="AA76" s="253"/>
      <c r="AB76" s="252"/>
      <c r="AC76" s="248"/>
      <c r="AD76" s="248"/>
      <c r="AE76" s="248"/>
      <c r="AF76" s="248"/>
      <c r="AG76" s="248"/>
      <c r="AH76" s="248"/>
      <c r="AI76" s="253"/>
      <c r="AJ76" s="248"/>
      <c r="AK76" s="252" t="e">
        <f ca="1">_xll.DBRW($C$1,$B76,$C$3,AK$12,$C$2,$A76,AK$13,$C$4,C67)</f>
        <v>#VALUE!</v>
      </c>
      <c r="AL76" s="248" t="str">
        <f ca="1">_xll.DBRW($C$1,$B76,$C$3,AL$12,$C$2,$A76,AL$13,$C$4,C67)</f>
        <v>RECALC_1_1107_</v>
      </c>
      <c r="AM76" s="248" t="e">
        <f ca="1">_xll.DBRW($C$1,$B76,$C$3,AM$12,$C$2,$A76,AM$13,$C$4,C67)</f>
        <v>#VALUE!</v>
      </c>
      <c r="AN76" s="248" t="e">
        <f ca="1">_xll.DBRW($C$1,$B76,$C$3,AN$12,$C$2,$A76,AN$13,$C$4,C67)</f>
        <v>#VALUE!</v>
      </c>
      <c r="AO76" s="248" t="e">
        <f ca="1">_xll.DBRW($C$1,$B76,$C$3,AO$12,$C$2,$A76,AO$13,$C$4,C67)</f>
        <v>#VALUE!</v>
      </c>
      <c r="AP76" s="248" t="e">
        <f ca="1">_xll.DBRW($C$1,$B76,$C$3,AP$12,$C$2,$A76,AP$13,$C$4,C67)</f>
        <v>#VALUE!</v>
      </c>
      <c r="AQ76" s="248" t="e">
        <f ca="1">_xll.DBRW($C$1,$B76,$C$3,AQ$12,$C$2,$A76,AQ$13,$C$4,C67)</f>
        <v>#VALUE!</v>
      </c>
      <c r="AR76" s="253" t="e">
        <f ca="1">_xll.DBRW($C$1,$B76,$C$3,AR$12,$C$2,$A76,AR$13,$C$4,C67)</f>
        <v>#VALUE!</v>
      </c>
      <c r="AS76" s="252" t="e">
        <f ca="1">_xll.DBRW($C$1,$B76,$C$3,AS$12,$C$2,$A76,AS$13,$C$4,C67)</f>
        <v>#VALUE!</v>
      </c>
      <c r="AT76" s="248" t="str">
        <f ca="1">_xll.DBRW($C$1,$B76,$C$3,AT$12,$C$2,$A76,AT$13,$C$4,C67)</f>
        <v>RECALC_1_1411_</v>
      </c>
      <c r="AU76" s="248" t="e">
        <f ca="1">_xll.DBRW($C$1,$B76,$C$3,AU$12,$C$2,$A76,AU$13,$C$4,C67)</f>
        <v>#VALUE!</v>
      </c>
      <c r="AV76" s="248" t="e">
        <f ca="1">_xll.DBRW($C$1,$B76,$C$3,AV$12,$C$2,$A76,AV$13,$C$4,C67)</f>
        <v>#VALUE!</v>
      </c>
      <c r="AW76" s="248" t="e">
        <f ca="1">_xll.DBRW($C$1,$B76,$C$3,AW$12,$C$2,$A76,AW$13,$C$4,C67)</f>
        <v>#VALUE!</v>
      </c>
      <c r="AX76" s="248" t="e">
        <f ca="1">_xll.DBRW($C$1,$B76,$C$3,AX$12,$C$2,$A76,AX$13,$C$4,C67)</f>
        <v>#VALUE!</v>
      </c>
      <c r="AY76" s="248" t="e">
        <f ca="1">_xll.DBRW($C$1,$B76,$C$3,AY$12,$C$2,$A76,AY$13,$C$4,C67)</f>
        <v>#VALUE!</v>
      </c>
      <c r="AZ76" s="253" t="e">
        <f ca="1">_xll.DBRW($C$1,$B76,$C$3,AZ$12,$C$2,$A76,AZ$13,$C$4,C67)</f>
        <v>#VALUE!</v>
      </c>
      <c r="BA76" s="252" t="e">
        <f ca="1">_xll.DBRW($C$1,$B76,$C$3,BA$12,$C$2,$A76,BA$13,$C$4,C67)</f>
        <v>#VALUE!</v>
      </c>
      <c r="BB76" s="248" t="str">
        <f ca="1">_xll.DBRW($C$1,$B76,$C$3,BB$12,$C$2,$A76,BB$13,$C$4,C67)</f>
        <v>RECALC_1_1589_</v>
      </c>
      <c r="BC76" s="248" t="e">
        <f ca="1">_xll.DBRW($C$1,$B76,$C$3,BC$12,$C$2,$A76,BC$13,$C$4,C67)</f>
        <v>#VALUE!</v>
      </c>
      <c r="BD76" s="248" t="e">
        <f ca="1">_xll.DBRW($C$1,$B76,$C$3,BD$12,$C$2,$A76,BD$13,$C$4,C67)</f>
        <v>#VALUE!</v>
      </c>
      <c r="BE76" s="248" t="e">
        <f ca="1">_xll.DBRW($C$1,$B76,$C$3,BE$12,$C$2,$A76,BE$13,$C$4,C67)</f>
        <v>#VALUE!</v>
      </c>
      <c r="BF76" s="248" t="e">
        <f ca="1">_xll.DBRW($C$1,$B76,$C$3,BF$12,$C$2,$A76,BF$13,$C$4,C67)</f>
        <v>#VALUE!</v>
      </c>
      <c r="BG76" s="248" t="e">
        <f ca="1">_xll.DBRW($C$1,$B76,$C$3,BG$12,$C$2,$A76,BG$13,$C$4,C67)</f>
        <v>#VALUE!</v>
      </c>
      <c r="BH76" s="253" t="e">
        <f ca="1">_xll.DBRW($C$1,$B76,$C$3,BH$12,$C$2,$A76,BH$13,$C$4,C67)</f>
        <v>#VALUE!</v>
      </c>
      <c r="BI76" s="252" t="e">
        <f ca="1">_xll.DBRW($C$1,$B76,$C$3,BI$12,$C$2,$A76,BI$13,$C$4,C67)</f>
        <v>#VALUE!</v>
      </c>
      <c r="BJ76" s="248" t="str">
        <f ca="1">_xll.DBRW($C$1,$B76,$C$3,BJ$12,$C$2,$A76,BJ$13,$C$4,C67)</f>
        <v>RECALC_1_1894_</v>
      </c>
      <c r="BK76" s="248" t="e">
        <f ca="1">_xll.DBRW($C$1,$B76,$C$3,BK$12,$C$2,$A76,BK$13,$C$4,C67)</f>
        <v>#VALUE!</v>
      </c>
      <c r="BL76" s="248" t="e">
        <f ca="1">_xll.DBRW($C$1,$B76,$C$3,BL$12,$C$2,$A76,BL$13,$C$4,C67)</f>
        <v>#VALUE!</v>
      </c>
      <c r="BM76" s="248" t="e">
        <f ca="1">_xll.DBRW($C$1,$B76,$C$3,BM$12,$C$2,$A76,BM$13,$C$4,C67)</f>
        <v>#VALUE!</v>
      </c>
      <c r="BN76" s="248" t="e">
        <f ca="1">_xll.DBRW($C$1,$B76,$C$3,BN$12,$C$2,$A76,BN$13,$C$4,C67)</f>
        <v>#VALUE!</v>
      </c>
      <c r="BO76" s="248" t="e">
        <f ca="1">_xll.DBRW($C$1,$B76,$C$3,BO$12,$C$2,$A76,BO$13,$C$4,C67)</f>
        <v>#VALUE!</v>
      </c>
      <c r="BP76" s="253" t="e">
        <f ca="1">_xll.DBRW($C$1,$B76,$C$3,BP$12,$C$2,$A76,BP$13,$C$4,C67)</f>
        <v>#VALUE!</v>
      </c>
      <c r="BQ76" s="252" t="e">
        <f ca="1">_xll.DBRW($C$1,$B76,$C$3,BQ$12,$C$2,$A76,BQ$13,$C$4,$C$67)</f>
        <v>#VALUE!</v>
      </c>
      <c r="BR76" s="248" t="str">
        <f ca="1">_xll.DBRW($C$1,$B76,$C$3,BR$12,$C$2,$A76,BR$13,$C$4,$C$67)</f>
        <v>RECALC_1_2498_</v>
      </c>
      <c r="BS76" s="248" t="e">
        <f ca="1">_xll.DBRW($C$1,$B76,$C$3,BS$12,$C$2,$A76,BS$13,$C$4,$C$67)</f>
        <v>#VALUE!</v>
      </c>
      <c r="BT76" s="248" t="e">
        <f ca="1">_xll.DBRW($C$1,$B76,$C$3,BT$12,$C$2,$A76,BT$13,$C$4,$C$67)</f>
        <v>#VALUE!</v>
      </c>
      <c r="BU76" s="248" t="e">
        <f ca="1">_xll.DBRW($C$1,$B76,$C$3,BU$12,$C$2,$A76,BU$13,$C$4,$C$67)</f>
        <v>#VALUE!</v>
      </c>
      <c r="BV76" s="248" t="e">
        <f ca="1">_xll.DBRW($C$1,$B76,$C$3,BV$12,$C$2,$A76,BV$13,$C$4,$C$67)</f>
        <v>#VALUE!</v>
      </c>
      <c r="BW76" s="248" t="e">
        <f ca="1">_xll.DBRW($C$1,$B76,$C$3,BW$12,$C$2,$A76,BW$13,$C$4,$C$67)</f>
        <v>#VALUE!</v>
      </c>
      <c r="BX76" s="253" t="e">
        <f ca="1">_xll.DBRW($C$1,$B76,$C$3,BX$12,$C$2,$A76,BX$13,$C$4,$C$67)</f>
        <v>#VALUE!</v>
      </c>
      <c r="BY76" s="248"/>
      <c r="BZ76" s="248"/>
      <c r="CA76" s="248"/>
      <c r="CB76" s="248"/>
      <c r="CC76" s="248"/>
      <c r="CD76" s="248"/>
      <c r="CE76" s="248"/>
      <c r="CF76" s="248"/>
    </row>
    <row r="77" spans="1:109" ht="21.75" customHeight="1">
      <c r="A77" s="262" t="str">
        <f t="shared" si="33"/>
        <v>VTD_Corp_TopAdj_Not_allocated_Input10</v>
      </c>
      <c r="B77" s="263" t="str">
        <f t="shared" ca="1" si="33"/>
        <v>RECALC_0_1_</v>
      </c>
      <c r="C77" s="237" t="str">
        <f t="shared" si="33"/>
        <v>Ajustement 10 - disponible</v>
      </c>
      <c r="D77" s="252"/>
      <c r="E77" s="248"/>
      <c r="F77" s="248"/>
      <c r="G77" s="248"/>
      <c r="H77" s="248"/>
      <c r="I77" s="248"/>
      <c r="J77" s="248"/>
      <c r="K77" s="253"/>
      <c r="L77" s="252"/>
      <c r="M77" s="248"/>
      <c r="N77" s="248"/>
      <c r="O77" s="248"/>
      <c r="P77" s="248"/>
      <c r="Q77" s="248"/>
      <c r="R77" s="248"/>
      <c r="S77" s="253"/>
      <c r="T77" s="252"/>
      <c r="U77" s="248"/>
      <c r="V77" s="248"/>
      <c r="W77" s="248"/>
      <c r="X77" s="248"/>
      <c r="Y77" s="248"/>
      <c r="Z77" s="248"/>
      <c r="AA77" s="253"/>
      <c r="AB77" s="252"/>
      <c r="AC77" s="248"/>
      <c r="AD77" s="248"/>
      <c r="AE77" s="248"/>
      <c r="AF77" s="248"/>
      <c r="AG77" s="248"/>
      <c r="AH77" s="248"/>
      <c r="AI77" s="253"/>
      <c r="AJ77" s="248"/>
      <c r="AK77" s="252" t="e">
        <f ca="1">_xll.DBRW($C$1,$B77,$C$3,AK$12,$C$2,$A77,AK$13,$C$4,C67)</f>
        <v>#VALUE!</v>
      </c>
      <c r="AL77" s="248" t="str">
        <f ca="1">_xll.DBRW($C$1,$B77,$C$3,AL$12,$C$2,$A77,AL$13,$C$4,C67)</f>
        <v>RECALC_1_1225_</v>
      </c>
      <c r="AM77" s="248" t="e">
        <f ca="1">_xll.DBRW($C$1,$B77,$C$3,AM$12,$C$2,$A77,AM$13,$C$4,C67)</f>
        <v>#VALUE!</v>
      </c>
      <c r="AN77" s="248" t="e">
        <f ca="1">_xll.DBRW($C$1,$B77,$C$3,AN$12,$C$2,$A77,AN$13,$C$4,C67)</f>
        <v>#VALUE!</v>
      </c>
      <c r="AO77" s="248" t="e">
        <f ca="1">_xll.DBRW($C$1,$B77,$C$3,AO$12,$C$2,$A77,AO$13,$C$4,C67)</f>
        <v>#VALUE!</v>
      </c>
      <c r="AP77" s="248" t="e">
        <f ca="1">_xll.DBRW($C$1,$B77,$C$3,AP$12,$C$2,$A77,AP$13,$C$4,C67)</f>
        <v>#VALUE!</v>
      </c>
      <c r="AQ77" s="248" t="e">
        <f ca="1">_xll.DBRW($C$1,$B77,$C$3,AQ$12,$C$2,$A77,AQ$13,$C$4,C67)</f>
        <v>#VALUE!</v>
      </c>
      <c r="AR77" s="253" t="e">
        <f ca="1">_xll.DBRW($C$1,$B77,$C$3,AR$12,$C$2,$A77,AR$13,$C$4,C67)</f>
        <v>#VALUE!</v>
      </c>
      <c r="AS77" s="252" t="e">
        <f ca="1">_xll.DBRW($C$1,$B77,$C$3,AS$12,$C$2,$A77,AS$13,$C$4,C67)</f>
        <v>#VALUE!</v>
      </c>
      <c r="AT77" s="248" t="str">
        <f ca="1">_xll.DBRW($C$1,$B77,$C$3,AT$12,$C$2,$A77,AT$13,$C$4,C67)</f>
        <v>RECALC_1_1408_</v>
      </c>
      <c r="AU77" s="248" t="e">
        <f ca="1">_xll.DBRW($C$1,$B77,$C$3,AU$12,$C$2,$A77,AU$13,$C$4,C67)</f>
        <v>#VALUE!</v>
      </c>
      <c r="AV77" s="248" t="e">
        <f ca="1">_xll.DBRW($C$1,$B77,$C$3,AV$12,$C$2,$A77,AV$13,$C$4,C67)</f>
        <v>#VALUE!</v>
      </c>
      <c r="AW77" s="248" t="e">
        <f ca="1">_xll.DBRW($C$1,$B77,$C$3,AW$12,$C$2,$A77,AW$13,$C$4,C67)</f>
        <v>#VALUE!</v>
      </c>
      <c r="AX77" s="248" t="e">
        <f ca="1">_xll.DBRW($C$1,$B77,$C$3,AX$12,$C$2,$A77,AX$13,$C$4,C67)</f>
        <v>#VALUE!</v>
      </c>
      <c r="AY77" s="248" t="e">
        <f ca="1">_xll.DBRW($C$1,$B77,$C$3,AY$12,$C$2,$A77,AY$13,$C$4,C67)</f>
        <v>#VALUE!</v>
      </c>
      <c r="AZ77" s="253" t="e">
        <f ca="1">_xll.DBRW($C$1,$B77,$C$3,AZ$12,$C$2,$A77,AZ$13,$C$4,C67)</f>
        <v>#VALUE!</v>
      </c>
      <c r="BA77" s="252" t="e">
        <f ca="1">_xll.DBRW($C$1,$B77,$C$3,BA$12,$C$2,$A77,BA$13,$C$4,C67)</f>
        <v>#VALUE!</v>
      </c>
      <c r="BB77" s="248" t="str">
        <f ca="1">_xll.DBRW($C$1,$B77,$C$3,BB$12,$C$2,$A77,BB$13,$C$4,C67)</f>
        <v>RECALC_1_1586_</v>
      </c>
      <c r="BC77" s="248" t="e">
        <f ca="1">_xll.DBRW($C$1,$B77,$C$3,BC$12,$C$2,$A77,BC$13,$C$4,C67)</f>
        <v>#VALUE!</v>
      </c>
      <c r="BD77" s="248" t="e">
        <f ca="1">_xll.DBRW($C$1,$B77,$C$3,BD$12,$C$2,$A77,BD$13,$C$4,C67)</f>
        <v>#VALUE!</v>
      </c>
      <c r="BE77" s="248" t="e">
        <f ca="1">_xll.DBRW($C$1,$B77,$C$3,BE$12,$C$2,$A77,BE$13,$C$4,C67)</f>
        <v>#VALUE!</v>
      </c>
      <c r="BF77" s="248" t="e">
        <f ca="1">_xll.DBRW($C$1,$B77,$C$3,BF$12,$C$2,$A77,BF$13,$C$4,C67)</f>
        <v>#VALUE!</v>
      </c>
      <c r="BG77" s="248" t="e">
        <f ca="1">_xll.DBRW($C$1,$B77,$C$3,BG$12,$C$2,$A77,BG$13,$C$4,C67)</f>
        <v>#VALUE!</v>
      </c>
      <c r="BH77" s="253" t="e">
        <f ca="1">_xll.DBRW($C$1,$B77,$C$3,BH$12,$C$2,$A77,BH$13,$C$4,C67)</f>
        <v>#VALUE!</v>
      </c>
      <c r="BI77" s="252" t="e">
        <f ca="1">_xll.DBRW($C$1,$B77,$C$3,BI$12,$C$2,$A77,BI$13,$C$4,C67)</f>
        <v>#VALUE!</v>
      </c>
      <c r="BJ77" s="248" t="str">
        <f ca="1">_xll.DBRW($C$1,$B77,$C$3,BJ$12,$C$2,$A77,BJ$13,$C$4,C67)</f>
        <v>RECALC_1_1891_</v>
      </c>
      <c r="BK77" s="248" t="e">
        <f ca="1">_xll.DBRW($C$1,$B77,$C$3,BK$12,$C$2,$A77,BK$13,$C$4,C67)</f>
        <v>#VALUE!</v>
      </c>
      <c r="BL77" s="248" t="e">
        <f ca="1">_xll.DBRW($C$1,$B77,$C$3,BL$12,$C$2,$A77,BL$13,$C$4,C67)</f>
        <v>#VALUE!</v>
      </c>
      <c r="BM77" s="248" t="e">
        <f ca="1">_xll.DBRW($C$1,$B77,$C$3,BM$12,$C$2,$A77,BM$13,$C$4,C67)</f>
        <v>#VALUE!</v>
      </c>
      <c r="BN77" s="248" t="e">
        <f ca="1">_xll.DBRW($C$1,$B77,$C$3,BN$12,$C$2,$A77,BN$13,$C$4,C67)</f>
        <v>#VALUE!</v>
      </c>
      <c r="BO77" s="248" t="e">
        <f ca="1">_xll.DBRW($C$1,$B77,$C$3,BO$12,$C$2,$A77,BO$13,$C$4,C67)</f>
        <v>#VALUE!</v>
      </c>
      <c r="BP77" s="253" t="e">
        <f ca="1">_xll.DBRW($C$1,$B77,$C$3,BP$12,$C$2,$A77,BP$13,$C$4,C67)</f>
        <v>#VALUE!</v>
      </c>
      <c r="BQ77" s="252" t="e">
        <f ca="1">_xll.DBRW($C$1,$B77,$C$3,BQ$12,$C$2,$A77,BQ$13,$C$4,$C$67)</f>
        <v>#VALUE!</v>
      </c>
      <c r="BR77" s="248" t="str">
        <f ca="1">_xll.DBRW($C$1,$B77,$C$3,BR$12,$C$2,$A77,BR$13,$C$4,$C$67)</f>
        <v>RECALC_1_2495_</v>
      </c>
      <c r="BS77" s="248" t="e">
        <f ca="1">_xll.DBRW($C$1,$B77,$C$3,BS$12,$C$2,$A77,BS$13,$C$4,$C$67)</f>
        <v>#VALUE!</v>
      </c>
      <c r="BT77" s="248" t="e">
        <f ca="1">_xll.DBRW($C$1,$B77,$C$3,BT$12,$C$2,$A77,BT$13,$C$4,$C$67)</f>
        <v>#VALUE!</v>
      </c>
      <c r="BU77" s="248" t="e">
        <f ca="1">_xll.DBRW($C$1,$B77,$C$3,BU$12,$C$2,$A77,BU$13,$C$4,$C$67)</f>
        <v>#VALUE!</v>
      </c>
      <c r="BV77" s="248" t="e">
        <f ca="1">_xll.DBRW($C$1,$B77,$C$3,BV$12,$C$2,$A77,BV$13,$C$4,$C$67)</f>
        <v>#VALUE!</v>
      </c>
      <c r="BW77" s="248" t="e">
        <f ca="1">_xll.DBRW($C$1,$B77,$C$3,BW$12,$C$2,$A77,BW$13,$C$4,$C$67)</f>
        <v>#VALUE!</v>
      </c>
      <c r="BX77" s="253" t="e">
        <f ca="1">_xll.DBRW($C$1,$B77,$C$3,BX$12,$C$2,$A77,BX$13,$C$4,$C$67)</f>
        <v>#VALUE!</v>
      </c>
      <c r="BY77" s="248"/>
      <c r="BZ77" s="248"/>
      <c r="CA77" s="248"/>
      <c r="CB77" s="248"/>
      <c r="CC77" s="248"/>
      <c r="CD77" s="248"/>
      <c r="CE77" s="248"/>
      <c r="CF77" s="248"/>
    </row>
    <row r="78" spans="1:109" s="261" customFormat="1" ht="21.75" customHeight="1">
      <c r="A78" s="254" t="str">
        <f>A26</f>
        <v>VTD_Corp_TopAdj_Not_allocated_Input</v>
      </c>
      <c r="B78" s="254" t="str">
        <f ca="1">_xll.SUBNM("tango_core_model:Activity","","Tot_act","English")</f>
        <v>RECALC_0_21_</v>
      </c>
      <c r="C78" s="254" t="str">
        <f>"Contrôle "&amp;C67</f>
        <v>Contrôle Charges d'impôts sur les sociétés</v>
      </c>
      <c r="D78" s="255" t="e">
        <f ca="1">_xll.DBRW($C$1,$B$26,$C$3,D$12,$C$2,$A78,D$13,$C$4,$C67)-D67</f>
        <v>#VALUE!</v>
      </c>
      <c r="E78" s="256" t="e">
        <f ca="1">_xll.DBRW($C$1,$B$26,$C$3,E$12,$C$2,$A78,E$13,$C$4,$C67)-E67</f>
        <v>#VALUE!</v>
      </c>
      <c r="F78" s="256" t="e">
        <f ca="1">_xll.DBRW($C$1,$B$26,$C$3,F$12,$C$2,$A78,F$13,$C$4,$C67)-F67</f>
        <v>#VALUE!</v>
      </c>
      <c r="G78" s="256" t="e">
        <f ca="1">_xll.DBRW($C$1,$B$26,$C$3,G$12,$C$2,$A78,G$13,$C$4,$C67)-G67</f>
        <v>#VALUE!</v>
      </c>
      <c r="H78" s="256" t="e">
        <f ca="1">_xll.DBRW($C$1,$B$26,$C$3,H$12,$C$2,$A78,H$13,$C$4,$C67)-H67</f>
        <v>#VALUE!</v>
      </c>
      <c r="I78" s="256" t="e">
        <f ca="1">_xll.DBRW($C$1,$B$26,$C$3,I$12,$C$2,$A78,I$13,$C$4,$C67)-I67</f>
        <v>#VALUE!</v>
      </c>
      <c r="J78" s="256" t="e">
        <f ca="1">_xll.DBRW($C$1,$B$26,$C$3,J$12,$C$2,$A78,J$13,$C$4,$C67)-J67</f>
        <v>#VALUE!</v>
      </c>
      <c r="K78" s="257" t="e">
        <f ca="1">_xll.DBRW($C$1,$B$26,$C$3,K$12,$C$2,$A78,K$13,$C$4,$C67)-K67</f>
        <v>#VALUE!</v>
      </c>
      <c r="L78" s="255" t="e">
        <f ca="1">_xll.DBRW($C$1,$B$26,$C$3,L$12,$C$2,$A78,L$13,$C$4,$C67)-L67</f>
        <v>#VALUE!</v>
      </c>
      <c r="M78" s="256" t="e">
        <f ca="1">_xll.DBRW($C$1,$B$26,$C$3,M$12,$C$2,$A78,M$13,$C$4,$C67)-M67</f>
        <v>#VALUE!</v>
      </c>
      <c r="N78" s="256" t="e">
        <f ca="1">_xll.DBRW($C$1,$B$26,$C$3,N$12,$C$2,$A78,N$13,$C$4,$C67)-N67</f>
        <v>#VALUE!</v>
      </c>
      <c r="O78" s="256" t="e">
        <f ca="1">_xll.DBRW($C$1,$B$26,$C$3,O$12,$C$2,$A78,O$13,$C$4,$C67)-O67</f>
        <v>#VALUE!</v>
      </c>
      <c r="P78" s="256" t="e">
        <f ca="1">_xll.DBRW($C$1,$B$26,$C$3,P$12,$C$2,$A78,P$13,$C$4,$C67)-P67</f>
        <v>#VALUE!</v>
      </c>
      <c r="Q78" s="256" t="e">
        <f ca="1">_xll.DBRW($C$1,$B$26,$C$3,Q$12,$C$2,$A78,Q$13,$C$4,$C67)-Q67</f>
        <v>#VALUE!</v>
      </c>
      <c r="R78" s="256" t="e">
        <f ca="1">_xll.DBRW($C$1,$B$26,$C$3,R$12,$C$2,$A78,R$13,$C$4,$C67)-R67</f>
        <v>#VALUE!</v>
      </c>
      <c r="S78" s="257" t="e">
        <f ca="1">_xll.DBRW($C$1,$B$26,$C$3,S$12,$C$2,$A78,S$13,$C$4,$C67)-S67</f>
        <v>#VALUE!</v>
      </c>
      <c r="T78" s="255" t="e">
        <f ca="1">_xll.DBRW($C$1,$B$26,$C$3,T$12,$C$2,$A78,T$13,$C$4,$C67)-T67</f>
        <v>#VALUE!</v>
      </c>
      <c r="U78" s="256" t="e">
        <f ca="1">_xll.DBRW($C$1,$B$26,$C$3,U$12,$C$2,$A78,U$13,$C$4,$C67)-U67</f>
        <v>#VALUE!</v>
      </c>
      <c r="V78" s="256" t="e">
        <f ca="1">_xll.DBRW($C$1,$B$26,$C$3,V$12,$C$2,$A78,V$13,$C$4,$C67)-V67</f>
        <v>#VALUE!</v>
      </c>
      <c r="W78" s="256" t="e">
        <f ca="1">_xll.DBRW($C$1,$B$26,$C$3,W$12,$C$2,$A78,W$13,$C$4,$C67)-W67</f>
        <v>#VALUE!</v>
      </c>
      <c r="X78" s="256" t="e">
        <f ca="1">_xll.DBRW($C$1,$B$26,$C$3,X$12,$C$2,$A78,X$13,$C$4,$C67)-X67</f>
        <v>#VALUE!</v>
      </c>
      <c r="Y78" s="256" t="e">
        <f ca="1">_xll.DBRW($C$1,$B$26,$C$3,Y$12,$C$2,$A78,Y$13,$C$4,$C67)-Y67</f>
        <v>#VALUE!</v>
      </c>
      <c r="Z78" s="256" t="e">
        <f ca="1">_xll.DBRW($C$1,$B$26,$C$3,Z$12,$C$2,$A78,Z$13,$C$4,$C67)-Z67</f>
        <v>#VALUE!</v>
      </c>
      <c r="AA78" s="257" t="e">
        <f ca="1">_xll.DBRW($C$1,$B$26,$C$3,AA$12,$C$2,$A78,AA$13,$C$4,$C67)-AA67</f>
        <v>#VALUE!</v>
      </c>
      <c r="AB78" s="255" t="e">
        <f ca="1">_xll.DBRW($C$1,$B$26,$C$3,AB$12,$C$2,$A78,AB$13,$C$4,$C67)-AB67</f>
        <v>#VALUE!</v>
      </c>
      <c r="AC78" s="256" t="e">
        <f ca="1">_xll.DBRW($C$1,$B$26,$C$3,AC$12,$C$2,$A78,AC$13,$C$4,$C67)-AC67</f>
        <v>#VALUE!</v>
      </c>
      <c r="AD78" s="256" t="e">
        <f ca="1">_xll.DBRW($C$1,$B$26,$C$3,AD$12,$C$2,$A78,AD$13,$C$4,$C67)-AD67</f>
        <v>#VALUE!</v>
      </c>
      <c r="AE78" s="256" t="e">
        <f ca="1">_xll.DBRW($C$1,$B$26,$C$3,AE$12,$C$2,$A78,AE$13,$C$4,$C67)-AE67</f>
        <v>#VALUE!</v>
      </c>
      <c r="AF78" s="256" t="e">
        <f ca="1">_xll.DBRW($C$1,$B$26,$C$3,AF$12,$C$2,$A78,AF$13,$C$4,$C67)-AF67</f>
        <v>#VALUE!</v>
      </c>
      <c r="AG78" s="256" t="e">
        <f ca="1">_xll.DBRW($C$1,$B$26,$C$3,AG$12,$C$2,$A78,AG$13,$C$4,$C67)-AG67</f>
        <v>#VALUE!</v>
      </c>
      <c r="AH78" s="256" t="e">
        <f ca="1">_xll.DBRW($C$1,$B$26,$C$3,AH$12,$C$2,$A78,AH$13,$C$4,$C67)-AH67</f>
        <v>#VALUE!</v>
      </c>
      <c r="AI78" s="257" t="e">
        <f ca="1">_xll.DBRW($C$1,$B$26,$C$3,AI$12,$C$2,$A78,AI$13,$C$4,$C67)-AI67</f>
        <v>#VALUE!</v>
      </c>
      <c r="AJ78" s="258"/>
      <c r="AK78" s="255" t="e">
        <f ca="1">_xll.DBRW($C$1,$B78,$C$3,AK$12,$C$2,$A78,AK$13,$C$4,C67)-AK67</f>
        <v>#VALUE!</v>
      </c>
      <c r="AL78" s="256" t="e">
        <f ca="1">_xll.DBRW($C$1,$B78,$C$3,AL$12,$C$2,$A78,AL$13,$C$4,C67)-AL67</f>
        <v>#VALUE!</v>
      </c>
      <c r="AM78" s="256" t="e">
        <f ca="1">_xll.DBRW($C$1,$B78,$C$3,AM$12,$C$2,$A78,AM$13,$C$4,C67)-AM67</f>
        <v>#VALUE!</v>
      </c>
      <c r="AN78" s="256" t="e">
        <f ca="1">_xll.DBRW($C$1,$B78,$C$3,AN$12,$C$2,$A78,AN$13,$C$4,C67)-AN67</f>
        <v>#VALUE!</v>
      </c>
      <c r="AO78" s="256" t="e">
        <f ca="1">_xll.DBRW($C$1,$B78,$C$3,AO$12,$C$2,$A78,AO$13,$C$4,C67)-AO67</f>
        <v>#VALUE!</v>
      </c>
      <c r="AP78" s="256" t="e">
        <f ca="1">_xll.DBRW($C$1,$B78,$C$3,AP$12,$C$2,$A78,AP$13,$C$4,C67)-AP67</f>
        <v>#VALUE!</v>
      </c>
      <c r="AQ78" s="256" t="e">
        <f ca="1">_xll.DBRW($C$1,$B78,$C$3,AQ$12,$C$2,$A78,AQ$13,$C$4,C67)-AQ67</f>
        <v>#VALUE!</v>
      </c>
      <c r="AR78" s="257" t="e">
        <f ca="1">_xll.DBRW($C$1,$B78,$C$3,AR$12,$C$2,$A78,AR$13,$C$4,C67)-AR67</f>
        <v>#VALUE!</v>
      </c>
      <c r="AS78" s="255" t="e">
        <f ca="1">_xll.DBRW($C$1,$B78,$C$3,AS$12,$C$2,$A78,AS$13,$C$4,C67)-AS67</f>
        <v>#VALUE!</v>
      </c>
      <c r="AT78" s="256" t="e">
        <f ca="1">_xll.DBRW($C$1,$B78,$C$3,AT$12,$C$2,$A78,AT$13,$C$4,C67)-AT67</f>
        <v>#VALUE!</v>
      </c>
      <c r="AU78" s="256" t="e">
        <f ca="1">_xll.DBRW($C$1,$B78,$C$3,AU$12,$C$2,$A78,AU$13,$C$4,C67)-AU67</f>
        <v>#VALUE!</v>
      </c>
      <c r="AV78" s="256" t="e">
        <f ca="1">_xll.DBRW($C$1,$B78,$C$3,AV$12,$C$2,$A78,AV$13,$C$4,C67)-AV67</f>
        <v>#VALUE!</v>
      </c>
      <c r="AW78" s="256" t="e">
        <f ca="1">_xll.DBRW($C$1,$B78,$C$3,AW$12,$C$2,$A78,AW$13,$C$4,C67)-AW67</f>
        <v>#VALUE!</v>
      </c>
      <c r="AX78" s="256" t="e">
        <f ca="1">_xll.DBRW($C$1,$B78,$C$3,AX$12,$C$2,$A78,AX$13,$C$4,C67)-AX67</f>
        <v>#VALUE!</v>
      </c>
      <c r="AY78" s="256" t="e">
        <f ca="1">_xll.DBRW($C$1,$B78,$C$3,AY$12,$C$2,$A78,AY$13,$C$4,C67)-AY67</f>
        <v>#VALUE!</v>
      </c>
      <c r="AZ78" s="257" t="e">
        <f ca="1">_xll.DBRW($C$1,$B78,$C$3,AZ$12,$C$2,$A78,AZ$13,$C$4,C67)-AZ67</f>
        <v>#VALUE!</v>
      </c>
      <c r="BA78" s="255" t="e">
        <f ca="1">_xll.DBRW($C$1,$B78,$C$3,BA$12,$C$2,$A78,BA$13,$C$4,C67)-BA67</f>
        <v>#VALUE!</v>
      </c>
      <c r="BB78" s="256" t="e">
        <f ca="1">_xll.DBRW($C$1,$B78,$C$3,BB$12,$C$2,$A78,BB$13,$C$4,C67)-BB67</f>
        <v>#VALUE!</v>
      </c>
      <c r="BC78" s="256" t="e">
        <f ca="1">_xll.DBRW($C$1,$B78,$C$3,BC$12,$C$2,$A78,BC$13,$C$4,C67)-BC67</f>
        <v>#VALUE!</v>
      </c>
      <c r="BD78" s="256" t="e">
        <f ca="1">_xll.DBRW($C$1,$B78,$C$3,BD$12,$C$2,$A78,BD$13,$C$4,C67)-BD67</f>
        <v>#VALUE!</v>
      </c>
      <c r="BE78" s="256" t="e">
        <f ca="1">_xll.DBRW($C$1,$B78,$C$3,BE$12,$C$2,$A78,BE$13,$C$4,C67)-BE67</f>
        <v>#VALUE!</v>
      </c>
      <c r="BF78" s="256" t="e">
        <f ca="1">_xll.DBRW($C$1,$B78,$C$3,BF$12,$C$2,$A78,BF$13,$C$4,C67)-BF67</f>
        <v>#VALUE!</v>
      </c>
      <c r="BG78" s="256" t="e">
        <f ca="1">_xll.DBRW($C$1,$B78,$C$3,BG$12,$C$2,$A78,BG$13,$C$4,C67)-BG67</f>
        <v>#VALUE!</v>
      </c>
      <c r="BH78" s="257" t="e">
        <f ca="1">_xll.DBRW($C$1,$B78,$C$3,BH$12,$C$2,$A78,BH$13,$C$4,C67)-BH67</f>
        <v>#VALUE!</v>
      </c>
      <c r="BI78" s="255" t="e">
        <f ca="1">_xll.DBRW($C$1,$B78,$C$3,BI$12,$C$2,$A78,BI$13,$C$4,C67)-BI67</f>
        <v>#VALUE!</v>
      </c>
      <c r="BJ78" s="256" t="e">
        <f ca="1">_xll.DBRW($C$1,$B78,$C$3,BJ$12,$C$2,$A78,BJ$13,$C$4,C67)-BJ67</f>
        <v>#VALUE!</v>
      </c>
      <c r="BK78" s="256" t="e">
        <f ca="1">_xll.DBRW($C$1,$B78,$C$3,BK$12,$C$2,$A78,BK$13,$C$4,C67)-BK67</f>
        <v>#VALUE!</v>
      </c>
      <c r="BL78" s="256" t="e">
        <f ca="1">_xll.DBRW($C$1,$B78,$C$3,BL$12,$C$2,$A78,BL$13,$C$4,C67)-BL67</f>
        <v>#VALUE!</v>
      </c>
      <c r="BM78" s="256" t="e">
        <f ca="1">_xll.DBRW($C$1,$B78,$C$3,BM$12,$C$2,$A78,BM$13,$C$4,C67)-BM67</f>
        <v>#VALUE!</v>
      </c>
      <c r="BN78" s="256" t="e">
        <f ca="1">_xll.DBRW($C$1,$B78,$C$3,BN$12,$C$2,$A78,BN$13,$C$4,C67)-BN67</f>
        <v>#VALUE!</v>
      </c>
      <c r="BO78" s="256" t="e">
        <f ca="1">_xll.DBRW($C$1,$B78,$C$3,BO$12,$C$2,$A78,BO$13,$C$4,C67)-BO67</f>
        <v>#VALUE!</v>
      </c>
      <c r="BP78" s="257" t="e">
        <f ca="1">_xll.DBRW($C$1,$B78,$C$3,BP$12,$C$2,$A78,BP$13,$C$4,C67)-BP67</f>
        <v>#VALUE!</v>
      </c>
      <c r="BQ78" s="255" t="e">
        <f ca="1">_xll.DBRW($C$1,$B78,$C$3,BQ$12,$C$2,$A78,BQ$13,$C$4,$C$67)</f>
        <v>#VALUE!</v>
      </c>
      <c r="BR78" s="256" t="str">
        <f ca="1">_xll.DBRW($C$1,$B78,$C$3,BR$12,$C$2,$A78,BR$13,$C$4,$C$67)</f>
        <v>RECALC_1_2516_</v>
      </c>
      <c r="BS78" s="256" t="e">
        <f ca="1">_xll.DBRW($C$1,$B78,$C$3,BS$12,$C$2,$A78,BS$13,$C$4,$C$67)</f>
        <v>#VALUE!</v>
      </c>
      <c r="BT78" s="256" t="e">
        <f ca="1">_xll.DBRW($C$1,$B78,$C$3,BT$12,$C$2,$A78,BT$13,$C$4,$C$67)</f>
        <v>#VALUE!</v>
      </c>
      <c r="BU78" s="256" t="e">
        <f ca="1">_xll.DBRW($C$1,$B78,$C$3,BU$12,$C$2,$A78,BU$13,$C$4,$C$67)</f>
        <v>#VALUE!</v>
      </c>
      <c r="BV78" s="256" t="e">
        <f ca="1">_xll.DBRW($C$1,$B78,$C$3,BV$12,$C$2,$A78,BV$13,$C$4,$C$67)</f>
        <v>#VALUE!</v>
      </c>
      <c r="BW78" s="256" t="e">
        <f ca="1">_xll.DBRW($C$1,$B78,$C$3,BW$12,$C$2,$A78,BW$13,$C$4,$C$67)</f>
        <v>#VALUE!</v>
      </c>
      <c r="BX78" s="257" t="e">
        <f ca="1">_xll.DBRW($C$1,$B78,$C$3,BX$12,$C$2,$A78,BX$13,$C$4,$C$67)</f>
        <v>#VALUE!</v>
      </c>
      <c r="BY78" s="259"/>
      <c r="BZ78" s="259"/>
      <c r="CA78" s="259"/>
      <c r="CB78" s="259"/>
      <c r="CC78" s="259"/>
      <c r="CD78" s="259"/>
      <c r="CE78" s="259"/>
      <c r="CF78" s="259"/>
      <c r="CG78" s="260"/>
      <c r="CH78" s="260"/>
      <c r="CI78" s="260"/>
      <c r="CJ78" s="260"/>
      <c r="CK78" s="260"/>
      <c r="CL78" s="260"/>
      <c r="CM78" s="260"/>
      <c r="CN78" s="260"/>
      <c r="CO78" s="260"/>
      <c r="CP78" s="260"/>
      <c r="CQ78" s="260"/>
      <c r="CR78" s="260"/>
      <c r="CS78" s="260"/>
      <c r="CT78" s="260"/>
      <c r="CU78" s="260"/>
      <c r="CV78" s="260"/>
      <c r="CW78" s="260"/>
      <c r="CX78" s="260"/>
      <c r="CY78" s="260"/>
      <c r="CZ78" s="260"/>
      <c r="DA78" s="260"/>
      <c r="DB78" s="260"/>
      <c r="DC78" s="260"/>
      <c r="DD78" s="260"/>
      <c r="DE78" s="260"/>
    </row>
    <row r="79" spans="1:109" s="264" customFormat="1" ht="21.75" customHeight="1">
      <c r="A79" s="262"/>
      <c r="B79" s="263"/>
      <c r="D79" s="265"/>
      <c r="E79" s="265"/>
      <c r="F79" s="265"/>
      <c r="G79" s="265"/>
      <c r="H79" s="265"/>
      <c r="I79" s="265"/>
      <c r="J79" s="265"/>
      <c r="K79" s="265"/>
      <c r="L79" s="265"/>
      <c r="M79" s="265"/>
      <c r="N79" s="265"/>
      <c r="O79" s="265"/>
      <c r="P79" s="265"/>
      <c r="Q79" s="265"/>
      <c r="R79" s="265"/>
      <c r="S79" s="265"/>
      <c r="T79" s="265"/>
      <c r="U79" s="265"/>
      <c r="V79" s="265"/>
      <c r="W79" s="265"/>
      <c r="X79" s="265"/>
      <c r="Y79" s="265"/>
      <c r="Z79" s="265"/>
      <c r="AA79" s="265"/>
      <c r="AB79" s="265"/>
      <c r="AC79" s="265"/>
      <c r="AD79" s="265"/>
      <c r="AE79" s="265"/>
      <c r="AF79" s="265"/>
      <c r="AG79" s="265"/>
      <c r="AH79" s="265"/>
      <c r="AI79" s="265"/>
      <c r="AJ79" s="265"/>
      <c r="AK79" s="265"/>
      <c r="AL79" s="265"/>
      <c r="AM79" s="265"/>
      <c r="AN79" s="265"/>
      <c r="AO79" s="265"/>
      <c r="AP79" s="265"/>
      <c r="AQ79" s="265"/>
      <c r="AR79" s="265"/>
      <c r="AS79" s="265"/>
      <c r="AT79" s="265"/>
      <c r="AU79" s="265"/>
      <c r="AV79" s="265"/>
      <c r="AW79" s="265"/>
      <c r="AX79" s="265"/>
      <c r="AY79" s="265"/>
      <c r="AZ79" s="265"/>
      <c r="BA79" s="265"/>
      <c r="BB79" s="265"/>
      <c r="BC79" s="265"/>
      <c r="BD79" s="265"/>
      <c r="BE79" s="265"/>
      <c r="BF79" s="265"/>
      <c r="BG79" s="265"/>
      <c r="BH79" s="265"/>
      <c r="BI79" s="265"/>
      <c r="BJ79" s="265"/>
      <c r="BK79" s="265"/>
      <c r="BL79" s="265"/>
      <c r="BM79" s="265"/>
      <c r="BN79" s="265"/>
      <c r="BO79" s="265"/>
      <c r="BP79" s="265"/>
      <c r="BQ79" s="265"/>
      <c r="BR79" s="265"/>
      <c r="BS79" s="265"/>
      <c r="BT79" s="265"/>
      <c r="BU79" s="265"/>
      <c r="BV79" s="265"/>
      <c r="BW79" s="265"/>
      <c r="BX79" s="265"/>
      <c r="BY79" s="265"/>
      <c r="BZ79" s="265"/>
      <c r="CA79" s="265"/>
      <c r="CB79" s="265"/>
      <c r="CC79" s="265"/>
      <c r="CD79" s="265"/>
      <c r="CE79" s="265"/>
      <c r="CF79" s="265"/>
    </row>
    <row r="80" spans="1:109" ht="21.75" customHeight="1">
      <c r="A80" s="266"/>
      <c r="B80" s="267"/>
      <c r="C80" s="243" t="s">
        <v>30</v>
      </c>
      <c r="D80" s="245">
        <f>SUM(D81:D90)</f>
        <v>0</v>
      </c>
      <c r="E80" s="246">
        <f t="shared" ref="E80:AI80" si="34">SUM(E81:E90)</f>
        <v>0</v>
      </c>
      <c r="F80" s="246">
        <f t="shared" si="34"/>
        <v>0</v>
      </c>
      <c r="G80" s="246">
        <f t="shared" si="34"/>
        <v>0</v>
      </c>
      <c r="H80" s="246">
        <f t="shared" si="34"/>
        <v>0</v>
      </c>
      <c r="I80" s="246">
        <f t="shared" si="34"/>
        <v>0</v>
      </c>
      <c r="J80" s="246">
        <f t="shared" si="34"/>
        <v>0</v>
      </c>
      <c r="K80" s="247">
        <f t="shared" si="34"/>
        <v>0</v>
      </c>
      <c r="L80" s="245">
        <f t="shared" si="34"/>
        <v>0</v>
      </c>
      <c r="M80" s="246">
        <f t="shared" si="34"/>
        <v>0</v>
      </c>
      <c r="N80" s="246">
        <f t="shared" si="34"/>
        <v>0</v>
      </c>
      <c r="O80" s="246">
        <f t="shared" si="34"/>
        <v>0</v>
      </c>
      <c r="P80" s="246">
        <f t="shared" si="34"/>
        <v>0</v>
      </c>
      <c r="Q80" s="246">
        <f t="shared" si="34"/>
        <v>0</v>
      </c>
      <c r="R80" s="246">
        <f t="shared" si="34"/>
        <v>0</v>
      </c>
      <c r="S80" s="247">
        <f t="shared" si="34"/>
        <v>0</v>
      </c>
      <c r="T80" s="245">
        <f t="shared" si="34"/>
        <v>0</v>
      </c>
      <c r="U80" s="246">
        <f t="shared" si="34"/>
        <v>0</v>
      </c>
      <c r="V80" s="246">
        <f t="shared" si="34"/>
        <v>0</v>
      </c>
      <c r="W80" s="246">
        <f t="shared" si="34"/>
        <v>0</v>
      </c>
      <c r="X80" s="246">
        <f t="shared" si="34"/>
        <v>0</v>
      </c>
      <c r="Y80" s="246">
        <f t="shared" si="34"/>
        <v>0</v>
      </c>
      <c r="Z80" s="246">
        <f t="shared" si="34"/>
        <v>0</v>
      </c>
      <c r="AA80" s="247">
        <f t="shared" si="34"/>
        <v>0</v>
      </c>
      <c r="AB80" s="245">
        <f t="shared" si="34"/>
        <v>0</v>
      </c>
      <c r="AC80" s="246">
        <f t="shared" si="34"/>
        <v>0</v>
      </c>
      <c r="AD80" s="246">
        <f t="shared" si="34"/>
        <v>0</v>
      </c>
      <c r="AE80" s="246">
        <f t="shared" si="34"/>
        <v>0</v>
      </c>
      <c r="AF80" s="246">
        <f t="shared" si="34"/>
        <v>0</v>
      </c>
      <c r="AG80" s="246">
        <f t="shared" si="34"/>
        <v>0</v>
      </c>
      <c r="AH80" s="246">
        <f t="shared" si="34"/>
        <v>0</v>
      </c>
      <c r="AI80" s="247">
        <f t="shared" si="34"/>
        <v>0</v>
      </c>
      <c r="AJ80" s="248"/>
      <c r="AK80" s="245" t="e">
        <f ca="1">SUM(AK81:AK90)</f>
        <v>#VALUE!</v>
      </c>
      <c r="AL80" s="246">
        <f t="shared" ref="AL80:BX80" ca="1" si="35">SUM(AL81:AL90)</f>
        <v>0</v>
      </c>
      <c r="AM80" s="246" t="e">
        <f t="shared" ca="1" si="35"/>
        <v>#VALUE!</v>
      </c>
      <c r="AN80" s="246" t="e">
        <f t="shared" ca="1" si="35"/>
        <v>#VALUE!</v>
      </c>
      <c r="AO80" s="246" t="e">
        <f t="shared" ca="1" si="35"/>
        <v>#VALUE!</v>
      </c>
      <c r="AP80" s="246" t="e">
        <f t="shared" ca="1" si="35"/>
        <v>#VALUE!</v>
      </c>
      <c r="AQ80" s="246" t="e">
        <f t="shared" ca="1" si="35"/>
        <v>#VALUE!</v>
      </c>
      <c r="AR80" s="247" t="e">
        <f t="shared" ca="1" si="35"/>
        <v>#VALUE!</v>
      </c>
      <c r="AS80" s="245" t="e">
        <f t="shared" ca="1" si="35"/>
        <v>#VALUE!</v>
      </c>
      <c r="AT80" s="246">
        <f t="shared" ca="1" si="35"/>
        <v>0</v>
      </c>
      <c r="AU80" s="246" t="e">
        <f t="shared" ca="1" si="35"/>
        <v>#VALUE!</v>
      </c>
      <c r="AV80" s="246" t="e">
        <f t="shared" ca="1" si="35"/>
        <v>#VALUE!</v>
      </c>
      <c r="AW80" s="246" t="e">
        <f t="shared" ca="1" si="35"/>
        <v>#VALUE!</v>
      </c>
      <c r="AX80" s="246" t="e">
        <f t="shared" ca="1" si="35"/>
        <v>#VALUE!</v>
      </c>
      <c r="AY80" s="246" t="e">
        <f t="shared" ca="1" si="35"/>
        <v>#VALUE!</v>
      </c>
      <c r="AZ80" s="247" t="e">
        <f t="shared" ca="1" si="35"/>
        <v>#VALUE!</v>
      </c>
      <c r="BA80" s="245" t="e">
        <f t="shared" ca="1" si="35"/>
        <v>#VALUE!</v>
      </c>
      <c r="BB80" s="246">
        <f t="shared" ca="1" si="35"/>
        <v>0</v>
      </c>
      <c r="BC80" s="246" t="e">
        <f t="shared" ca="1" si="35"/>
        <v>#VALUE!</v>
      </c>
      <c r="BD80" s="246" t="e">
        <f t="shared" ca="1" si="35"/>
        <v>#VALUE!</v>
      </c>
      <c r="BE80" s="246" t="e">
        <f t="shared" ca="1" si="35"/>
        <v>#VALUE!</v>
      </c>
      <c r="BF80" s="246" t="e">
        <f t="shared" ca="1" si="35"/>
        <v>#VALUE!</v>
      </c>
      <c r="BG80" s="246" t="e">
        <f t="shared" ca="1" si="35"/>
        <v>#VALUE!</v>
      </c>
      <c r="BH80" s="247" t="e">
        <f t="shared" ca="1" si="35"/>
        <v>#VALUE!</v>
      </c>
      <c r="BI80" s="245" t="e">
        <f t="shared" ca="1" si="35"/>
        <v>#VALUE!</v>
      </c>
      <c r="BJ80" s="246">
        <f t="shared" ca="1" si="35"/>
        <v>0</v>
      </c>
      <c r="BK80" s="246" t="e">
        <f t="shared" ca="1" si="35"/>
        <v>#VALUE!</v>
      </c>
      <c r="BL80" s="246" t="e">
        <f t="shared" ca="1" si="35"/>
        <v>#VALUE!</v>
      </c>
      <c r="BM80" s="246" t="e">
        <f t="shared" ca="1" si="35"/>
        <v>#VALUE!</v>
      </c>
      <c r="BN80" s="246" t="e">
        <f t="shared" ca="1" si="35"/>
        <v>#VALUE!</v>
      </c>
      <c r="BO80" s="246" t="e">
        <f t="shared" ca="1" si="35"/>
        <v>#VALUE!</v>
      </c>
      <c r="BP80" s="247" t="e">
        <f t="shared" ca="1" si="35"/>
        <v>#VALUE!</v>
      </c>
      <c r="BQ80" s="245" t="e">
        <f t="shared" ca="1" si="35"/>
        <v>#VALUE!</v>
      </c>
      <c r="BR80" s="246">
        <f t="shared" ca="1" si="35"/>
        <v>0</v>
      </c>
      <c r="BS80" s="246" t="e">
        <f t="shared" ca="1" si="35"/>
        <v>#VALUE!</v>
      </c>
      <c r="BT80" s="246" t="e">
        <f t="shared" ca="1" si="35"/>
        <v>#VALUE!</v>
      </c>
      <c r="BU80" s="246" t="e">
        <f t="shared" ca="1" si="35"/>
        <v>#VALUE!</v>
      </c>
      <c r="BV80" s="246" t="e">
        <f t="shared" ca="1" si="35"/>
        <v>#VALUE!</v>
      </c>
      <c r="BW80" s="246" t="e">
        <f t="shared" ca="1" si="35"/>
        <v>#VALUE!</v>
      </c>
      <c r="BX80" s="247" t="e">
        <f t="shared" ca="1" si="35"/>
        <v>#VALUE!</v>
      </c>
      <c r="BY80" s="248"/>
      <c r="BZ80" s="248"/>
      <c r="CA80" s="248"/>
      <c r="CB80" s="248"/>
      <c r="CC80" s="248"/>
      <c r="CD80" s="248"/>
      <c r="CE80" s="248"/>
      <c r="CF80" s="248"/>
    </row>
    <row r="81" spans="1:109">
      <c r="A81" s="262" t="str">
        <f>A68</f>
        <v>VTD_Corp_TopAdj_Not_allocated_Input1</v>
      </c>
      <c r="B81" s="263" t="str">
        <f t="shared" ref="B81:C81" ca="1" si="36">B68</f>
        <v>RECALC_0_1_</v>
      </c>
      <c r="C81" s="237" t="str">
        <f t="shared" si="36"/>
        <v>Sécurité top générale</v>
      </c>
      <c r="D81" s="252"/>
      <c r="E81" s="248"/>
      <c r="F81" s="248">
        <f>SUM(F29,F68)</f>
        <v>0</v>
      </c>
      <c r="G81" s="248">
        <f t="shared" ref="G81:K82" si="37">SUM(G29,G68)</f>
        <v>0</v>
      </c>
      <c r="H81" s="248">
        <f t="shared" si="37"/>
        <v>0</v>
      </c>
      <c r="I81" s="248">
        <f t="shared" si="37"/>
        <v>0</v>
      </c>
      <c r="J81" s="248">
        <f t="shared" si="37"/>
        <v>0</v>
      </c>
      <c r="K81" s="253">
        <f t="shared" si="37"/>
        <v>0</v>
      </c>
      <c r="L81" s="252"/>
      <c r="M81" s="248"/>
      <c r="N81" s="248">
        <f>SUM(N29,N68)</f>
        <v>0</v>
      </c>
      <c r="O81" s="248">
        <f t="shared" ref="O81:S82" si="38">SUM(O29,O68)</f>
        <v>0</v>
      </c>
      <c r="P81" s="248">
        <f t="shared" si="38"/>
        <v>0</v>
      </c>
      <c r="Q81" s="248">
        <f t="shared" si="38"/>
        <v>0</v>
      </c>
      <c r="R81" s="248">
        <f t="shared" si="38"/>
        <v>0</v>
      </c>
      <c r="S81" s="253">
        <f t="shared" si="38"/>
        <v>0</v>
      </c>
      <c r="T81" s="252"/>
      <c r="U81" s="248"/>
      <c r="V81" s="248">
        <f>SUM(V29,V68)</f>
        <v>0</v>
      </c>
      <c r="W81" s="248">
        <f t="shared" ref="W81:AA82" si="39">SUM(W29,W68)</f>
        <v>0</v>
      </c>
      <c r="X81" s="248">
        <f t="shared" si="39"/>
        <v>0</v>
      </c>
      <c r="Y81" s="248">
        <f t="shared" si="39"/>
        <v>0</v>
      </c>
      <c r="Z81" s="248">
        <f t="shared" si="39"/>
        <v>0</v>
      </c>
      <c r="AA81" s="253">
        <f t="shared" si="39"/>
        <v>0</v>
      </c>
      <c r="AB81" s="252"/>
      <c r="AC81" s="248"/>
      <c r="AD81" s="248">
        <f>SUM(AD29,AD68)</f>
        <v>0</v>
      </c>
      <c r="AE81" s="248">
        <f t="shared" ref="AE81:AI82" si="40">SUM(AE29,AE68)</f>
        <v>0</v>
      </c>
      <c r="AF81" s="248">
        <f t="shared" si="40"/>
        <v>0</v>
      </c>
      <c r="AG81" s="248">
        <f t="shared" si="40"/>
        <v>0</v>
      </c>
      <c r="AH81" s="248">
        <f t="shared" si="40"/>
        <v>0</v>
      </c>
      <c r="AI81" s="253">
        <f t="shared" si="40"/>
        <v>0</v>
      </c>
      <c r="AJ81" s="248"/>
      <c r="AK81" s="252" t="e">
        <f ca="1">_xll.DBRW($C$1,$B81,$C$3,AK$12,$C$2,$A81,AK$13,$C$4,C80)</f>
        <v>#VALUE!</v>
      </c>
      <c r="AL81" s="248" t="str">
        <f ca="1">_xll.DBRW($C$1,$B81,$C$3,AL$12,$C$2,$A81,AL$13,$C$4,C80)</f>
        <v>RECALC_1_1255_</v>
      </c>
      <c r="AM81" s="248" t="e">
        <f ca="1">_xll.DBRW($C$1,$B81,$C$3,AM$12,$C$2,$A81,AM$13,$C$4,C80)</f>
        <v>#VALUE!</v>
      </c>
      <c r="AN81" s="248" t="e">
        <f ca="1">_xll.DBRW($C$1,$B81,$C$3,AN$12,$C$2,$A81,AN$13,$C$4,C80)</f>
        <v>#VALUE!</v>
      </c>
      <c r="AO81" s="248" t="e">
        <f ca="1">_xll.DBRW($C$1,$B81,$C$3,AO$12,$C$2,$A81,AO$13,$C$4,C80)</f>
        <v>#VALUE!</v>
      </c>
      <c r="AP81" s="248" t="e">
        <f ca="1">_xll.DBRW($C$1,$B81,$C$3,AP$12,$C$2,$A81,AP$13,$C$4,C80)</f>
        <v>#VALUE!</v>
      </c>
      <c r="AQ81" s="248" t="e">
        <f ca="1">_xll.DBRW($C$1,$B81,$C$3,AQ$12,$C$2,$A81,AQ$13,$C$4,C80)</f>
        <v>#VALUE!</v>
      </c>
      <c r="AR81" s="253" t="e">
        <f ca="1">_xll.DBRW($C$1,$B81,$C$3,AR$12,$C$2,$A81,AR$13,$C$4,C80)</f>
        <v>#VALUE!</v>
      </c>
      <c r="AS81" s="252" t="e">
        <f ca="1">_xll.DBRW($C$1,$B81,$C$3,AS$12,$C$2,$A81,AS$13,$C$4,C80)</f>
        <v>#VALUE!</v>
      </c>
      <c r="AT81" s="248" t="str">
        <f ca="1">_xll.DBRW($C$1,$B81,$C$3,AT$12,$C$2,$A81,AT$13,$C$4,C80)</f>
        <v>RECALC_1_1254_</v>
      </c>
      <c r="AU81" s="248" t="e">
        <f ca="1">_xll.DBRW($C$1,$B81,$C$3,AU$12,$C$2,$A81,AU$13,$C$4,C80)</f>
        <v>#VALUE!</v>
      </c>
      <c r="AV81" s="248" t="e">
        <f ca="1">_xll.DBRW($C$1,$B81,$C$3,AV$12,$C$2,$A81,AV$13,$C$4,C80)</f>
        <v>#VALUE!</v>
      </c>
      <c r="AW81" s="248" t="e">
        <f ca="1">_xll.DBRW($C$1,$B81,$C$3,AW$12,$C$2,$A81,AW$13,$C$4,C80)</f>
        <v>#VALUE!</v>
      </c>
      <c r="AX81" s="248" t="e">
        <f ca="1">_xll.DBRW($C$1,$B81,$C$3,AX$12,$C$2,$A81,AX$13,$C$4,C80)</f>
        <v>#VALUE!</v>
      </c>
      <c r="AY81" s="248" t="e">
        <f ca="1">_xll.DBRW($C$1,$B81,$C$3,AY$12,$C$2,$A81,AY$13,$C$4,C80)</f>
        <v>#VALUE!</v>
      </c>
      <c r="AZ81" s="253" t="e">
        <f ca="1">_xll.DBRW($C$1,$B81,$C$3,AZ$12,$C$2,$A81,AZ$13,$C$4,C80)</f>
        <v>#VALUE!</v>
      </c>
      <c r="BA81" s="252" t="e">
        <f ca="1">_xll.DBRW($C$1,$B81,$C$3,BA$12,$C$2,$A81,BA$13,$C$4,C80)</f>
        <v>#VALUE!</v>
      </c>
      <c r="BB81" s="248" t="str">
        <f ca="1">_xll.DBRW($C$1,$B81,$C$3,BB$12,$C$2,$A81,BB$13,$C$4,C80)</f>
        <v>RECALC_1_1582_</v>
      </c>
      <c r="BC81" s="248" t="e">
        <f ca="1">_xll.DBRW($C$1,$B81,$C$3,BC$12,$C$2,$A81,BC$13,$C$4,C80)</f>
        <v>#VALUE!</v>
      </c>
      <c r="BD81" s="248" t="e">
        <f ca="1">_xll.DBRW($C$1,$B81,$C$3,BD$12,$C$2,$A81,BD$13,$C$4,C80)</f>
        <v>#VALUE!</v>
      </c>
      <c r="BE81" s="248" t="e">
        <f ca="1">_xll.DBRW($C$1,$B81,$C$3,BE$12,$C$2,$A81,BE$13,$C$4,C80)</f>
        <v>#VALUE!</v>
      </c>
      <c r="BF81" s="248" t="e">
        <f ca="1">_xll.DBRW($C$1,$B81,$C$3,BF$12,$C$2,$A81,BF$13,$C$4,C80)</f>
        <v>#VALUE!</v>
      </c>
      <c r="BG81" s="248" t="e">
        <f ca="1">_xll.DBRW($C$1,$B81,$C$3,BG$12,$C$2,$A81,BG$13,$C$4,C80)</f>
        <v>#VALUE!</v>
      </c>
      <c r="BH81" s="253" t="e">
        <f ca="1">_xll.DBRW($C$1,$B81,$C$3,BH$12,$C$2,$A81,BH$13,$C$4,C80)</f>
        <v>#VALUE!</v>
      </c>
      <c r="BI81" s="252" t="e">
        <f ca="1">_xll.DBRW($C$1,$B81,$C$3,BI$12,$C$2,$A81,BI$13,$C$4,C80)</f>
        <v>#VALUE!</v>
      </c>
      <c r="BJ81" s="248" t="str">
        <f ca="1">_xll.DBRW($C$1,$B81,$C$3,BJ$12,$C$2,$A81,BJ$13,$C$4,C80)</f>
        <v>RECALC_1_1887_</v>
      </c>
      <c r="BK81" s="248" t="e">
        <f ca="1">_xll.DBRW($C$1,$B81,$C$3,BK$12,$C$2,$A81,BK$13,$C$4,C80)</f>
        <v>#VALUE!</v>
      </c>
      <c r="BL81" s="248" t="e">
        <f ca="1">_xll.DBRW($C$1,$B81,$C$3,BL$12,$C$2,$A81,BL$13,$C$4,C80)</f>
        <v>#VALUE!</v>
      </c>
      <c r="BM81" s="248" t="e">
        <f ca="1">_xll.DBRW($C$1,$B81,$C$3,BM$12,$C$2,$A81,BM$13,$C$4,C80)</f>
        <v>#VALUE!</v>
      </c>
      <c r="BN81" s="248" t="e">
        <f ca="1">_xll.DBRW($C$1,$B81,$C$3,BN$12,$C$2,$A81,BN$13,$C$4,C80)</f>
        <v>#VALUE!</v>
      </c>
      <c r="BO81" s="248" t="e">
        <f ca="1">_xll.DBRW($C$1,$B81,$C$3,BO$12,$C$2,$A81,BO$13,$C$4,C80)</f>
        <v>#VALUE!</v>
      </c>
      <c r="BP81" s="253" t="e">
        <f ca="1">_xll.DBRW($C$1,$B81,$C$3,BP$12,$C$2,$A81,BP$13,$C$4,C80)</f>
        <v>#VALUE!</v>
      </c>
      <c r="BQ81" s="252" t="e">
        <f ca="1">_xll.DBRW($C$1,$B81,$C$3,BQ$12,$C$2,$A81,BQ$13,$C$4,$C$80)</f>
        <v>#VALUE!</v>
      </c>
      <c r="BR81" s="248" t="str">
        <f ca="1">_xll.DBRW($C$1,$B81,$C$3,BR$12,$C$2,$A81,BR$13,$C$4,$C$80)</f>
        <v>RECALC_1_2491_</v>
      </c>
      <c r="BS81" s="248" t="e">
        <f ca="1">_xll.DBRW($C$1,$B81,$C$3,BS$12,$C$2,$A81,BS$13,$C$4,$C$80)</f>
        <v>#VALUE!</v>
      </c>
      <c r="BT81" s="248" t="e">
        <f ca="1">_xll.DBRW($C$1,$B81,$C$3,BT$12,$C$2,$A81,BT$13,$C$4,$C$80)</f>
        <v>#VALUE!</v>
      </c>
      <c r="BU81" s="248" t="e">
        <f ca="1">_xll.DBRW($C$1,$B81,$C$3,BU$12,$C$2,$A81,BU$13,$C$4,$C$80)</f>
        <v>#VALUE!</v>
      </c>
      <c r="BV81" s="248" t="e">
        <f ca="1">_xll.DBRW($C$1,$B81,$C$3,BV$12,$C$2,$A81,BV$13,$C$4,$C$80)</f>
        <v>#VALUE!</v>
      </c>
      <c r="BW81" s="248" t="e">
        <f ca="1">_xll.DBRW($C$1,$B81,$C$3,BW$12,$C$2,$A81,BW$13,$C$4,$C$80)</f>
        <v>#VALUE!</v>
      </c>
      <c r="BX81" s="253" t="e">
        <f ca="1">_xll.DBRW($C$1,$B81,$C$3,BX$12,$C$2,$A81,BX$13,$C$4,$C$80)</f>
        <v>#VALUE!</v>
      </c>
      <c r="BY81" s="248"/>
      <c r="BZ81" s="248"/>
      <c r="CA81" s="248"/>
      <c r="CB81" s="248"/>
      <c r="CC81" s="248"/>
      <c r="CD81" s="248"/>
      <c r="CE81" s="248"/>
      <c r="CF81" s="248"/>
    </row>
    <row r="82" spans="1:109" ht="21.75" customHeight="1">
      <c r="A82" s="262" t="str">
        <f t="shared" ref="A82:C90" si="41">A69</f>
        <v>VTD_Corp_TopAdj_Not_allocated_Input2</v>
      </c>
      <c r="B82" s="263" t="str">
        <f t="shared" ca="1" si="41"/>
        <v>RECALC_0_23_</v>
      </c>
      <c r="C82" s="237" t="str">
        <f t="shared" si="41"/>
        <v>Sécurité générale CAPEX</v>
      </c>
      <c r="D82" s="252"/>
      <c r="E82" s="248"/>
      <c r="F82" s="248">
        <f>SUM(F30,F69)</f>
        <v>0</v>
      </c>
      <c r="G82" s="248">
        <f t="shared" si="37"/>
        <v>0</v>
      </c>
      <c r="H82" s="248">
        <f t="shared" si="37"/>
        <v>0</v>
      </c>
      <c r="I82" s="248">
        <f t="shared" si="37"/>
        <v>0</v>
      </c>
      <c r="J82" s="248">
        <f t="shared" si="37"/>
        <v>0</v>
      </c>
      <c r="K82" s="253">
        <f t="shared" si="37"/>
        <v>0</v>
      </c>
      <c r="L82" s="252"/>
      <c r="M82" s="248"/>
      <c r="N82" s="248">
        <f>SUM(N30,N69)</f>
        <v>0</v>
      </c>
      <c r="O82" s="248">
        <f t="shared" si="38"/>
        <v>0</v>
      </c>
      <c r="P82" s="248">
        <f t="shared" si="38"/>
        <v>0</v>
      </c>
      <c r="Q82" s="248">
        <f t="shared" si="38"/>
        <v>0</v>
      </c>
      <c r="R82" s="248">
        <f t="shared" si="38"/>
        <v>0</v>
      </c>
      <c r="S82" s="253">
        <f t="shared" si="38"/>
        <v>0</v>
      </c>
      <c r="T82" s="252"/>
      <c r="U82" s="248"/>
      <c r="V82" s="248">
        <f>SUM(V30,V69)</f>
        <v>0</v>
      </c>
      <c r="W82" s="248">
        <f t="shared" si="39"/>
        <v>0</v>
      </c>
      <c r="X82" s="248">
        <f t="shared" si="39"/>
        <v>0</v>
      </c>
      <c r="Y82" s="248">
        <f t="shared" si="39"/>
        <v>0</v>
      </c>
      <c r="Z82" s="248">
        <f t="shared" si="39"/>
        <v>0</v>
      </c>
      <c r="AA82" s="253">
        <f t="shared" si="39"/>
        <v>0</v>
      </c>
      <c r="AB82" s="252"/>
      <c r="AC82" s="248"/>
      <c r="AD82" s="248">
        <f>SUM(AD30,AD69)</f>
        <v>0</v>
      </c>
      <c r="AE82" s="248">
        <f t="shared" si="40"/>
        <v>0</v>
      </c>
      <c r="AF82" s="248">
        <f t="shared" si="40"/>
        <v>0</v>
      </c>
      <c r="AG82" s="248">
        <f t="shared" si="40"/>
        <v>0</v>
      </c>
      <c r="AH82" s="248">
        <f t="shared" si="40"/>
        <v>0</v>
      </c>
      <c r="AI82" s="253">
        <f t="shared" si="40"/>
        <v>0</v>
      </c>
      <c r="AJ82" s="248"/>
      <c r="AK82" s="252" t="e">
        <f ca="1">_xll.DBRW($C$1,$B82,$C$3,AK$12,$C$2,$A82,AK$13,$C$4,C80)</f>
        <v>#VALUE!</v>
      </c>
      <c r="AL82" s="248" t="str">
        <f ca="1">_xll.DBRW($C$1,$B82,$C$3,AL$12,$C$2,$A82,AL$13,$C$4,C80)</f>
        <v>RECALC_1_1262_</v>
      </c>
      <c r="AM82" s="248" t="e">
        <f ca="1">_xll.DBRW($C$1,$B82,$C$3,AM$12,$C$2,$A82,AM$13,$C$4,C80)</f>
        <v>#VALUE!</v>
      </c>
      <c r="AN82" s="248" t="e">
        <f ca="1">_xll.DBRW($C$1,$B82,$C$3,AN$12,$C$2,$A82,AN$13,$C$4,C80)</f>
        <v>#VALUE!</v>
      </c>
      <c r="AO82" s="248" t="e">
        <f ca="1">_xll.DBRW($C$1,$B82,$C$3,AO$12,$C$2,$A82,AO$13,$C$4,C80)</f>
        <v>#VALUE!</v>
      </c>
      <c r="AP82" s="248" t="e">
        <f ca="1">_xll.DBRW($C$1,$B82,$C$3,AP$12,$C$2,$A82,AP$13,$C$4,C80)</f>
        <v>#VALUE!</v>
      </c>
      <c r="AQ82" s="248" t="e">
        <f ca="1">_xll.DBRW($C$1,$B82,$C$3,AQ$12,$C$2,$A82,AQ$13,$C$4,C80)</f>
        <v>#VALUE!</v>
      </c>
      <c r="AR82" s="253" t="e">
        <f ca="1">_xll.DBRW($C$1,$B82,$C$3,AR$12,$C$2,$A82,AR$13,$C$4,C80)</f>
        <v>#VALUE!</v>
      </c>
      <c r="AS82" s="252" t="e">
        <f ca="1">_xll.DBRW($C$1,$B82,$C$3,AS$12,$C$2,$A82,AS$13,$C$4,C80)</f>
        <v>#VALUE!</v>
      </c>
      <c r="AT82" s="248" t="str">
        <f ca="1">_xll.DBRW($C$1,$B82,$C$3,AT$12,$C$2,$A82,AT$13,$C$4,C80)</f>
        <v>RECALC_1_1263_</v>
      </c>
      <c r="AU82" s="248" t="e">
        <f ca="1">_xll.DBRW($C$1,$B82,$C$3,AU$12,$C$2,$A82,AU$13,$C$4,C80)</f>
        <v>#VALUE!</v>
      </c>
      <c r="AV82" s="248" t="e">
        <f ca="1">_xll.DBRW($C$1,$B82,$C$3,AV$12,$C$2,$A82,AV$13,$C$4,C80)</f>
        <v>#VALUE!</v>
      </c>
      <c r="AW82" s="248" t="e">
        <f ca="1">_xll.DBRW($C$1,$B82,$C$3,AW$12,$C$2,$A82,AW$13,$C$4,C80)</f>
        <v>#VALUE!</v>
      </c>
      <c r="AX82" s="248" t="e">
        <f ca="1">_xll.DBRW($C$1,$B82,$C$3,AX$12,$C$2,$A82,AX$13,$C$4,C80)</f>
        <v>#VALUE!</v>
      </c>
      <c r="AY82" s="248" t="e">
        <f ca="1">_xll.DBRW($C$1,$B82,$C$3,AY$12,$C$2,$A82,AY$13,$C$4,C80)</f>
        <v>#VALUE!</v>
      </c>
      <c r="AZ82" s="253" t="e">
        <f ca="1">_xll.DBRW($C$1,$B82,$C$3,AZ$12,$C$2,$A82,AZ$13,$C$4,C80)</f>
        <v>#VALUE!</v>
      </c>
      <c r="BA82" s="252" t="e">
        <f ca="1">_xll.DBRW($C$1,$B82,$C$3,BA$12,$C$2,$A82,BA$13,$C$4,C80)</f>
        <v>#VALUE!</v>
      </c>
      <c r="BB82" s="248" t="str">
        <f ca="1">_xll.DBRW($C$1,$B82,$C$3,BB$12,$C$2,$A82,BB$13,$C$4,C80)</f>
        <v>RECALC_1_1581_</v>
      </c>
      <c r="BC82" s="248" t="e">
        <f ca="1">_xll.DBRW($C$1,$B82,$C$3,BC$12,$C$2,$A82,BC$13,$C$4,C80)</f>
        <v>#VALUE!</v>
      </c>
      <c r="BD82" s="248" t="e">
        <f ca="1">_xll.DBRW($C$1,$B82,$C$3,BD$12,$C$2,$A82,BD$13,$C$4,C80)</f>
        <v>#VALUE!</v>
      </c>
      <c r="BE82" s="248" t="e">
        <f ca="1">_xll.DBRW($C$1,$B82,$C$3,BE$12,$C$2,$A82,BE$13,$C$4,C80)</f>
        <v>#VALUE!</v>
      </c>
      <c r="BF82" s="248" t="e">
        <f ca="1">_xll.DBRW($C$1,$B82,$C$3,BF$12,$C$2,$A82,BF$13,$C$4,C80)</f>
        <v>#VALUE!</v>
      </c>
      <c r="BG82" s="248" t="e">
        <f ca="1">_xll.DBRW($C$1,$B82,$C$3,BG$12,$C$2,$A82,BG$13,$C$4,C80)</f>
        <v>#VALUE!</v>
      </c>
      <c r="BH82" s="253" t="e">
        <f ca="1">_xll.DBRW($C$1,$B82,$C$3,BH$12,$C$2,$A82,BH$13,$C$4,C80)</f>
        <v>#VALUE!</v>
      </c>
      <c r="BI82" s="252" t="e">
        <f ca="1">_xll.DBRW($C$1,$B82,$C$3,BI$12,$C$2,$A82,BI$13,$C$4,C80)</f>
        <v>#VALUE!</v>
      </c>
      <c r="BJ82" s="248" t="str">
        <f ca="1">_xll.DBRW($C$1,$B82,$C$3,BJ$12,$C$2,$A82,BJ$13,$C$4,C80)</f>
        <v>RECALC_1_1886_</v>
      </c>
      <c r="BK82" s="248" t="e">
        <f ca="1">_xll.DBRW($C$1,$B82,$C$3,BK$12,$C$2,$A82,BK$13,$C$4,C80)</f>
        <v>#VALUE!</v>
      </c>
      <c r="BL82" s="248" t="e">
        <f ca="1">_xll.DBRW($C$1,$B82,$C$3,BL$12,$C$2,$A82,BL$13,$C$4,C80)</f>
        <v>#VALUE!</v>
      </c>
      <c r="BM82" s="248" t="e">
        <f ca="1">_xll.DBRW($C$1,$B82,$C$3,BM$12,$C$2,$A82,BM$13,$C$4,C80)</f>
        <v>#VALUE!</v>
      </c>
      <c r="BN82" s="248" t="e">
        <f ca="1">_xll.DBRW($C$1,$B82,$C$3,BN$12,$C$2,$A82,BN$13,$C$4,C80)</f>
        <v>#VALUE!</v>
      </c>
      <c r="BO82" s="248" t="e">
        <f ca="1">_xll.DBRW($C$1,$B82,$C$3,BO$12,$C$2,$A82,BO$13,$C$4,C80)</f>
        <v>#VALUE!</v>
      </c>
      <c r="BP82" s="253" t="e">
        <f ca="1">_xll.DBRW($C$1,$B82,$C$3,BP$12,$C$2,$A82,BP$13,$C$4,C80)</f>
        <v>#VALUE!</v>
      </c>
      <c r="BQ82" s="252" t="e">
        <f ca="1">_xll.DBRW($C$1,$B82,$C$3,BQ$12,$C$2,$A82,BQ$13,$C$4,$C$80)</f>
        <v>#VALUE!</v>
      </c>
      <c r="BR82" s="248" t="str">
        <f ca="1">_xll.DBRW($C$1,$B82,$C$3,BR$12,$C$2,$A82,BR$13,$C$4,$C$80)</f>
        <v>RECALC_1_2490_</v>
      </c>
      <c r="BS82" s="248" t="e">
        <f ca="1">_xll.DBRW($C$1,$B82,$C$3,BS$12,$C$2,$A82,BS$13,$C$4,$C$80)</f>
        <v>#VALUE!</v>
      </c>
      <c r="BT82" s="248" t="e">
        <f ca="1">_xll.DBRW($C$1,$B82,$C$3,BT$12,$C$2,$A82,BT$13,$C$4,$C$80)</f>
        <v>#VALUE!</v>
      </c>
      <c r="BU82" s="248" t="e">
        <f ca="1">_xll.DBRW($C$1,$B82,$C$3,BU$12,$C$2,$A82,BU$13,$C$4,$C$80)</f>
        <v>#VALUE!</v>
      </c>
      <c r="BV82" s="248" t="e">
        <f ca="1">_xll.DBRW($C$1,$B82,$C$3,BV$12,$C$2,$A82,BV$13,$C$4,$C$80)</f>
        <v>#VALUE!</v>
      </c>
      <c r="BW82" s="248" t="e">
        <f ca="1">_xll.DBRW($C$1,$B82,$C$3,BW$12,$C$2,$A82,BW$13,$C$4,$C$80)</f>
        <v>#VALUE!</v>
      </c>
      <c r="BX82" s="253" t="e">
        <f ca="1">_xll.DBRW($C$1,$B82,$C$3,BX$12,$C$2,$A82,BX$13,$C$4,$C$80)</f>
        <v>#VALUE!</v>
      </c>
      <c r="BY82" s="248"/>
      <c r="BZ82" s="248"/>
      <c r="CA82" s="248"/>
      <c r="CB82" s="248"/>
      <c r="CC82" s="248"/>
      <c r="CD82" s="248"/>
      <c r="CE82" s="248"/>
      <c r="CF82" s="248"/>
    </row>
    <row r="83" spans="1:109" ht="21.75" customHeight="1">
      <c r="A83" s="262" t="str">
        <f t="shared" si="41"/>
        <v>VTD_Corp_TopAdj_Not_allocated_Input3</v>
      </c>
      <c r="B83" s="263" t="str">
        <f t="shared" ca="1" si="41"/>
        <v>RECALC_0_20_</v>
      </c>
      <c r="C83" s="237" t="str">
        <f t="shared" si="41"/>
        <v>Anticroissance</v>
      </c>
      <c r="D83" s="252"/>
      <c r="E83" s="248"/>
      <c r="F83" s="248"/>
      <c r="G83" s="248"/>
      <c r="H83" s="248"/>
      <c r="I83" s="248"/>
      <c r="J83" s="248"/>
      <c r="K83" s="253"/>
      <c r="L83" s="252"/>
      <c r="M83" s="248"/>
      <c r="N83" s="248"/>
      <c r="O83" s="248"/>
      <c r="P83" s="248"/>
      <c r="Q83" s="248"/>
      <c r="R83" s="248"/>
      <c r="S83" s="253"/>
      <c r="T83" s="252"/>
      <c r="U83" s="248"/>
      <c r="V83" s="248"/>
      <c r="W83" s="248"/>
      <c r="X83" s="248"/>
      <c r="Y83" s="248"/>
      <c r="Z83" s="248"/>
      <c r="AA83" s="253"/>
      <c r="AB83" s="252"/>
      <c r="AC83" s="248"/>
      <c r="AD83" s="248"/>
      <c r="AE83" s="248"/>
      <c r="AF83" s="248"/>
      <c r="AG83" s="248"/>
      <c r="AH83" s="248"/>
      <c r="AI83" s="253"/>
      <c r="AJ83" s="248"/>
      <c r="AK83" s="252" t="e">
        <f ca="1">_xll.DBRW($C$1,$B83,$C$3,AK$12,$C$2,$A83,AK$13,$C$4,C80)</f>
        <v>#VALUE!</v>
      </c>
      <c r="AL83" s="248" t="str">
        <f ca="1">_xll.DBRW($C$1,$B83,$C$3,AL$12,$C$2,$A83,AL$13,$C$4,C80)</f>
        <v>RECALC_1_1506_</v>
      </c>
      <c r="AM83" s="248" t="e">
        <f ca="1">_xll.DBRW($C$1,$B83,$C$3,AM$12,$C$2,$A83,AM$13,$C$4,C80)</f>
        <v>#VALUE!</v>
      </c>
      <c r="AN83" s="248" t="e">
        <f ca="1">_xll.DBRW($C$1,$B83,$C$3,AN$12,$C$2,$A83,AN$13,$C$4,C80)</f>
        <v>#VALUE!</v>
      </c>
      <c r="AO83" s="248" t="e">
        <f ca="1">_xll.DBRW($C$1,$B83,$C$3,AO$12,$C$2,$A83,AO$13,$C$4,C80)</f>
        <v>#VALUE!</v>
      </c>
      <c r="AP83" s="248" t="e">
        <f ca="1">_xll.DBRW($C$1,$B83,$C$3,AP$12,$C$2,$A83,AP$13,$C$4,C80)</f>
        <v>#VALUE!</v>
      </c>
      <c r="AQ83" s="248" t="e">
        <f ca="1">_xll.DBRW($C$1,$B83,$C$3,AQ$12,$C$2,$A83,AQ$13,$C$4,C80)</f>
        <v>#VALUE!</v>
      </c>
      <c r="AR83" s="253" t="e">
        <f ca="1">_xll.DBRW($C$1,$B83,$C$3,AR$12,$C$2,$A83,AR$13,$C$4,C80)</f>
        <v>#VALUE!</v>
      </c>
      <c r="AS83" s="252" t="e">
        <f ca="1">_xll.DBRW($C$1,$B83,$C$3,AS$12,$C$2,$A83,AS$13,$C$4,C80)</f>
        <v>#VALUE!</v>
      </c>
      <c r="AT83" s="248" t="str">
        <f ca="1">_xll.DBRW($C$1,$B83,$C$3,AT$12,$C$2,$A83,AT$13,$C$4,C80)</f>
        <v>RECALC_1_1505_</v>
      </c>
      <c r="AU83" s="248" t="e">
        <f ca="1">_xll.DBRW($C$1,$B83,$C$3,AU$12,$C$2,$A83,AU$13,$C$4,C80)</f>
        <v>#VALUE!</v>
      </c>
      <c r="AV83" s="248" t="e">
        <f ca="1">_xll.DBRW($C$1,$B83,$C$3,AV$12,$C$2,$A83,AV$13,$C$4,C80)</f>
        <v>#VALUE!</v>
      </c>
      <c r="AW83" s="248" t="e">
        <f ca="1">_xll.DBRW($C$1,$B83,$C$3,AW$12,$C$2,$A83,AW$13,$C$4,C80)</f>
        <v>#VALUE!</v>
      </c>
      <c r="AX83" s="248" t="e">
        <f ca="1">_xll.DBRW($C$1,$B83,$C$3,AX$12,$C$2,$A83,AX$13,$C$4,C80)</f>
        <v>#VALUE!</v>
      </c>
      <c r="AY83" s="248" t="e">
        <f ca="1">_xll.DBRW($C$1,$B83,$C$3,AY$12,$C$2,$A83,AY$13,$C$4,C80)</f>
        <v>#VALUE!</v>
      </c>
      <c r="AZ83" s="253" t="e">
        <f ca="1">_xll.DBRW($C$1,$B83,$C$3,AZ$12,$C$2,$A83,AZ$13,$C$4,C80)</f>
        <v>#VALUE!</v>
      </c>
      <c r="BA83" s="252" t="e">
        <f ca="1">_xll.DBRW($C$1,$B83,$C$3,BA$12,$C$2,$A83,BA$13,$C$4,C80)</f>
        <v>#VALUE!</v>
      </c>
      <c r="BB83" s="248" t="str">
        <f ca="1">_xll.DBRW($C$1,$B83,$C$3,BB$12,$C$2,$A83,BB$13,$C$4,C80)</f>
        <v>RECALC_1_1576_</v>
      </c>
      <c r="BC83" s="248" t="e">
        <f ca="1">_xll.DBRW($C$1,$B83,$C$3,BC$12,$C$2,$A83,BC$13,$C$4,C80)</f>
        <v>#VALUE!</v>
      </c>
      <c r="BD83" s="248" t="e">
        <f ca="1">_xll.DBRW($C$1,$B83,$C$3,BD$12,$C$2,$A83,BD$13,$C$4,C80)</f>
        <v>#VALUE!</v>
      </c>
      <c r="BE83" s="248" t="e">
        <f ca="1">_xll.DBRW($C$1,$B83,$C$3,BE$12,$C$2,$A83,BE$13,$C$4,C80)</f>
        <v>#VALUE!</v>
      </c>
      <c r="BF83" s="248" t="e">
        <f ca="1">_xll.DBRW($C$1,$B83,$C$3,BF$12,$C$2,$A83,BF$13,$C$4,C80)</f>
        <v>#VALUE!</v>
      </c>
      <c r="BG83" s="248" t="e">
        <f ca="1">_xll.DBRW($C$1,$B83,$C$3,BG$12,$C$2,$A83,BG$13,$C$4,C80)</f>
        <v>#VALUE!</v>
      </c>
      <c r="BH83" s="253" t="e">
        <f ca="1">_xll.DBRW($C$1,$B83,$C$3,BH$12,$C$2,$A83,BH$13,$C$4,C80)</f>
        <v>#VALUE!</v>
      </c>
      <c r="BI83" s="252" t="e">
        <f ca="1">_xll.DBRW($C$1,$B83,$C$3,BI$12,$C$2,$A83,BI$13,$C$4,C80)</f>
        <v>#VALUE!</v>
      </c>
      <c r="BJ83" s="248" t="str">
        <f ca="1">_xll.DBRW($C$1,$B83,$C$3,BJ$12,$C$2,$A83,BJ$13,$C$4,C80)</f>
        <v>RECALC_1_1881_</v>
      </c>
      <c r="BK83" s="248" t="e">
        <f ca="1">_xll.DBRW($C$1,$B83,$C$3,BK$12,$C$2,$A83,BK$13,$C$4,C80)</f>
        <v>#VALUE!</v>
      </c>
      <c r="BL83" s="248" t="e">
        <f ca="1">_xll.DBRW($C$1,$B83,$C$3,BL$12,$C$2,$A83,BL$13,$C$4,C80)</f>
        <v>#VALUE!</v>
      </c>
      <c r="BM83" s="248" t="e">
        <f ca="1">_xll.DBRW($C$1,$B83,$C$3,BM$12,$C$2,$A83,BM$13,$C$4,C80)</f>
        <v>#VALUE!</v>
      </c>
      <c r="BN83" s="248" t="e">
        <f ca="1">_xll.DBRW($C$1,$B83,$C$3,BN$12,$C$2,$A83,BN$13,$C$4,C80)</f>
        <v>#VALUE!</v>
      </c>
      <c r="BO83" s="248" t="e">
        <f ca="1">_xll.DBRW($C$1,$B83,$C$3,BO$12,$C$2,$A83,BO$13,$C$4,C80)</f>
        <v>#VALUE!</v>
      </c>
      <c r="BP83" s="253" t="e">
        <f ca="1">_xll.DBRW($C$1,$B83,$C$3,BP$12,$C$2,$A83,BP$13,$C$4,C80)</f>
        <v>#VALUE!</v>
      </c>
      <c r="BQ83" s="252" t="e">
        <f ca="1">_xll.DBRW($C$1,$B83,$C$3,BQ$12,$C$2,$A83,BQ$13,$C$4,$C$80)</f>
        <v>#VALUE!</v>
      </c>
      <c r="BR83" s="248" t="str">
        <f ca="1">_xll.DBRW($C$1,$B83,$C$3,BR$12,$C$2,$A83,BR$13,$C$4,$C$80)</f>
        <v>RECALC_1_2485_</v>
      </c>
      <c r="BS83" s="248" t="e">
        <f ca="1">_xll.DBRW($C$1,$B83,$C$3,BS$12,$C$2,$A83,BS$13,$C$4,$C$80)</f>
        <v>#VALUE!</v>
      </c>
      <c r="BT83" s="248" t="e">
        <f ca="1">_xll.DBRW($C$1,$B83,$C$3,BT$12,$C$2,$A83,BT$13,$C$4,$C$80)</f>
        <v>#VALUE!</v>
      </c>
      <c r="BU83" s="248" t="e">
        <f ca="1">_xll.DBRW($C$1,$B83,$C$3,BU$12,$C$2,$A83,BU$13,$C$4,$C$80)</f>
        <v>#VALUE!</v>
      </c>
      <c r="BV83" s="248" t="e">
        <f ca="1">_xll.DBRW($C$1,$B83,$C$3,BV$12,$C$2,$A83,BV$13,$C$4,$C$80)</f>
        <v>#VALUE!</v>
      </c>
      <c r="BW83" s="248" t="e">
        <f ca="1">_xll.DBRW($C$1,$B83,$C$3,BW$12,$C$2,$A83,BW$13,$C$4,$C$80)</f>
        <v>#VALUE!</v>
      </c>
      <c r="BX83" s="253" t="e">
        <f ca="1">_xll.DBRW($C$1,$B83,$C$3,BX$12,$C$2,$A83,BX$13,$C$4,$C$80)</f>
        <v>#VALUE!</v>
      </c>
      <c r="BY83" s="248"/>
      <c r="BZ83" s="248"/>
      <c r="CA83" s="248"/>
      <c r="CB83" s="248"/>
      <c r="CC83" s="248"/>
      <c r="CD83" s="248"/>
      <c r="CE83" s="248"/>
      <c r="CF83" s="248"/>
    </row>
    <row r="84" spans="1:109" ht="21.75" customHeight="1">
      <c r="A84" s="262" t="str">
        <f t="shared" si="41"/>
        <v>VTD_Corp_TopAdj_Not_allocated_Input4</v>
      </c>
      <c r="B84" s="263" t="str">
        <f t="shared" ca="1" si="41"/>
        <v>RECALC_0_1_</v>
      </c>
      <c r="C84" s="237" t="str">
        <f t="shared" si="41"/>
        <v>Sécurité générale invts financiers</v>
      </c>
      <c r="D84" s="252"/>
      <c r="E84" s="248"/>
      <c r="F84" s="248"/>
      <c r="G84" s="248"/>
      <c r="H84" s="248"/>
      <c r="I84" s="248"/>
      <c r="J84" s="248"/>
      <c r="K84" s="253"/>
      <c r="L84" s="252"/>
      <c r="M84" s="248"/>
      <c r="N84" s="248"/>
      <c r="O84" s="248"/>
      <c r="P84" s="248"/>
      <c r="Q84" s="248"/>
      <c r="R84" s="248"/>
      <c r="S84" s="253"/>
      <c r="T84" s="252"/>
      <c r="U84" s="248"/>
      <c r="V84" s="248"/>
      <c r="W84" s="248"/>
      <c r="X84" s="248"/>
      <c r="Y84" s="248"/>
      <c r="Z84" s="248"/>
      <c r="AA84" s="253"/>
      <c r="AB84" s="252"/>
      <c r="AC84" s="248"/>
      <c r="AD84" s="248"/>
      <c r="AE84" s="248"/>
      <c r="AF84" s="248"/>
      <c r="AG84" s="248"/>
      <c r="AH84" s="248"/>
      <c r="AI84" s="253"/>
      <c r="AJ84" s="248"/>
      <c r="AK84" s="252" t="e">
        <f ca="1">_xll.DBRW($C$1,$B84,$C$3,AK$12,$C$2,$A84,AK$13,$C$4,C80)</f>
        <v>#VALUE!</v>
      </c>
      <c r="AL84" s="248" t="str">
        <f ca="1">_xll.DBRW($C$1,$B84,$C$3,AL$12,$C$2,$A84,AL$13,$C$4,C80)</f>
        <v>RECALC_1_1502_</v>
      </c>
      <c r="AM84" s="248" t="e">
        <f ca="1">_xll.DBRW($C$1,$B84,$C$3,AM$12,$C$2,$A84,AM$13,$C$4,C80)</f>
        <v>#VALUE!</v>
      </c>
      <c r="AN84" s="248" t="e">
        <f ca="1">_xll.DBRW($C$1,$B84,$C$3,AN$12,$C$2,$A84,AN$13,$C$4,C80)</f>
        <v>#VALUE!</v>
      </c>
      <c r="AO84" s="248" t="e">
        <f ca="1">_xll.DBRW($C$1,$B84,$C$3,AO$12,$C$2,$A84,AO$13,$C$4,C80)</f>
        <v>#VALUE!</v>
      </c>
      <c r="AP84" s="248" t="e">
        <f ca="1">_xll.DBRW($C$1,$B84,$C$3,AP$12,$C$2,$A84,AP$13,$C$4,C80)</f>
        <v>#VALUE!</v>
      </c>
      <c r="AQ84" s="248" t="e">
        <f ca="1">_xll.DBRW($C$1,$B84,$C$3,AQ$12,$C$2,$A84,AQ$13,$C$4,C80)</f>
        <v>#VALUE!</v>
      </c>
      <c r="AR84" s="253" t="e">
        <f ca="1">_xll.DBRW($C$1,$B84,$C$3,AR$12,$C$2,$A84,AR$13,$C$4,C80)</f>
        <v>#VALUE!</v>
      </c>
      <c r="AS84" s="252" t="e">
        <f ca="1">_xll.DBRW($C$1,$B84,$C$3,AS$12,$C$2,$A84,AS$13,$C$4,C80)</f>
        <v>#VALUE!</v>
      </c>
      <c r="AT84" s="248" t="str">
        <f ca="1">_xll.DBRW($C$1,$B84,$C$3,AT$12,$C$2,$A84,AT$13,$C$4,C80)</f>
        <v>RECALC_1_1501_</v>
      </c>
      <c r="AU84" s="248" t="e">
        <f ca="1">_xll.DBRW($C$1,$B84,$C$3,AU$12,$C$2,$A84,AU$13,$C$4,C80)</f>
        <v>#VALUE!</v>
      </c>
      <c r="AV84" s="248" t="e">
        <f ca="1">_xll.DBRW($C$1,$B84,$C$3,AV$12,$C$2,$A84,AV$13,$C$4,C80)</f>
        <v>#VALUE!</v>
      </c>
      <c r="AW84" s="248" t="e">
        <f ca="1">_xll.DBRW($C$1,$B84,$C$3,AW$12,$C$2,$A84,AW$13,$C$4,C80)</f>
        <v>#VALUE!</v>
      </c>
      <c r="AX84" s="248" t="e">
        <f ca="1">_xll.DBRW($C$1,$B84,$C$3,AX$12,$C$2,$A84,AX$13,$C$4,C80)</f>
        <v>#VALUE!</v>
      </c>
      <c r="AY84" s="248" t="e">
        <f ca="1">_xll.DBRW($C$1,$B84,$C$3,AY$12,$C$2,$A84,AY$13,$C$4,C80)</f>
        <v>#VALUE!</v>
      </c>
      <c r="AZ84" s="253" t="e">
        <f ca="1">_xll.DBRW($C$1,$B84,$C$3,AZ$12,$C$2,$A84,AZ$13,$C$4,C80)</f>
        <v>#VALUE!</v>
      </c>
      <c r="BA84" s="252" t="e">
        <f ca="1">_xll.DBRW($C$1,$B84,$C$3,BA$12,$C$2,$A84,BA$13,$C$4,C80)</f>
        <v>#VALUE!</v>
      </c>
      <c r="BB84" s="248" t="str">
        <f ca="1">_xll.DBRW($C$1,$B84,$C$3,BB$12,$C$2,$A84,BB$13,$C$4,C80)</f>
        <v>RECALC_1_1577_</v>
      </c>
      <c r="BC84" s="248" t="e">
        <f ca="1">_xll.DBRW($C$1,$B84,$C$3,BC$12,$C$2,$A84,BC$13,$C$4,C80)</f>
        <v>#VALUE!</v>
      </c>
      <c r="BD84" s="248" t="e">
        <f ca="1">_xll.DBRW($C$1,$B84,$C$3,BD$12,$C$2,$A84,BD$13,$C$4,C80)</f>
        <v>#VALUE!</v>
      </c>
      <c r="BE84" s="248" t="e">
        <f ca="1">_xll.DBRW($C$1,$B84,$C$3,BE$12,$C$2,$A84,BE$13,$C$4,C80)</f>
        <v>#VALUE!</v>
      </c>
      <c r="BF84" s="248" t="e">
        <f ca="1">_xll.DBRW($C$1,$B84,$C$3,BF$12,$C$2,$A84,BF$13,$C$4,C80)</f>
        <v>#VALUE!</v>
      </c>
      <c r="BG84" s="248" t="e">
        <f ca="1">_xll.DBRW($C$1,$B84,$C$3,BG$12,$C$2,$A84,BG$13,$C$4,C80)</f>
        <v>#VALUE!</v>
      </c>
      <c r="BH84" s="253" t="e">
        <f ca="1">_xll.DBRW($C$1,$B84,$C$3,BH$12,$C$2,$A84,BH$13,$C$4,C80)</f>
        <v>#VALUE!</v>
      </c>
      <c r="BI84" s="252" t="e">
        <f ca="1">_xll.DBRW($C$1,$B84,$C$3,BI$12,$C$2,$A84,BI$13,$C$4,C80)</f>
        <v>#VALUE!</v>
      </c>
      <c r="BJ84" s="248" t="str">
        <f ca="1">_xll.DBRW($C$1,$B84,$C$3,BJ$12,$C$2,$A84,BJ$13,$C$4,C80)</f>
        <v>RECALC_1_1882_</v>
      </c>
      <c r="BK84" s="248" t="e">
        <f ca="1">_xll.DBRW($C$1,$B84,$C$3,BK$12,$C$2,$A84,BK$13,$C$4,C80)</f>
        <v>#VALUE!</v>
      </c>
      <c r="BL84" s="248" t="e">
        <f ca="1">_xll.DBRW($C$1,$B84,$C$3,BL$12,$C$2,$A84,BL$13,$C$4,C80)</f>
        <v>#VALUE!</v>
      </c>
      <c r="BM84" s="248" t="e">
        <f ca="1">_xll.DBRW($C$1,$B84,$C$3,BM$12,$C$2,$A84,BM$13,$C$4,C80)</f>
        <v>#VALUE!</v>
      </c>
      <c r="BN84" s="248" t="e">
        <f ca="1">_xll.DBRW($C$1,$B84,$C$3,BN$12,$C$2,$A84,BN$13,$C$4,C80)</f>
        <v>#VALUE!</v>
      </c>
      <c r="BO84" s="248" t="e">
        <f ca="1">_xll.DBRW($C$1,$B84,$C$3,BO$12,$C$2,$A84,BO$13,$C$4,C80)</f>
        <v>#VALUE!</v>
      </c>
      <c r="BP84" s="253" t="e">
        <f ca="1">_xll.DBRW($C$1,$B84,$C$3,BP$12,$C$2,$A84,BP$13,$C$4,C80)</f>
        <v>#VALUE!</v>
      </c>
      <c r="BQ84" s="252" t="e">
        <f ca="1">_xll.DBRW($C$1,$B84,$C$3,BQ$12,$C$2,$A84,BQ$13,$C$4,$C$80)</f>
        <v>#VALUE!</v>
      </c>
      <c r="BR84" s="248" t="str">
        <f ca="1">_xll.DBRW($C$1,$B84,$C$3,BR$12,$C$2,$A84,BR$13,$C$4,$C$80)</f>
        <v>RECALC_1_2486_</v>
      </c>
      <c r="BS84" s="248" t="e">
        <f ca="1">_xll.DBRW($C$1,$B84,$C$3,BS$12,$C$2,$A84,BS$13,$C$4,$C$80)</f>
        <v>#VALUE!</v>
      </c>
      <c r="BT84" s="248" t="e">
        <f ca="1">_xll.DBRW($C$1,$B84,$C$3,BT$12,$C$2,$A84,BT$13,$C$4,$C$80)</f>
        <v>#VALUE!</v>
      </c>
      <c r="BU84" s="248" t="e">
        <f ca="1">_xll.DBRW($C$1,$B84,$C$3,BU$12,$C$2,$A84,BU$13,$C$4,$C$80)</f>
        <v>#VALUE!</v>
      </c>
      <c r="BV84" s="248" t="e">
        <f ca="1">_xll.DBRW($C$1,$B84,$C$3,BV$12,$C$2,$A84,BV$13,$C$4,$C$80)</f>
        <v>#VALUE!</v>
      </c>
      <c r="BW84" s="248" t="e">
        <f ca="1">_xll.DBRW($C$1,$B84,$C$3,BW$12,$C$2,$A84,BW$13,$C$4,$C$80)</f>
        <v>#VALUE!</v>
      </c>
      <c r="BX84" s="253" t="e">
        <f ca="1">_xll.DBRW($C$1,$B84,$C$3,BX$12,$C$2,$A84,BX$13,$C$4,$C$80)</f>
        <v>#VALUE!</v>
      </c>
      <c r="BY84" s="248"/>
      <c r="BZ84" s="248"/>
      <c r="CA84" s="248"/>
      <c r="CB84" s="248"/>
      <c r="CC84" s="248"/>
      <c r="CD84" s="248"/>
      <c r="CE84" s="248"/>
      <c r="CF84" s="248"/>
    </row>
    <row r="85" spans="1:109" ht="21.75" customHeight="1">
      <c r="A85" s="262" t="str">
        <f t="shared" si="41"/>
        <v>VTD_Corp_TopAdj_Not_allocated_Input5</v>
      </c>
      <c r="B85" s="263" t="str">
        <f t="shared" si="41"/>
        <v>Holding</v>
      </c>
      <c r="C85" s="237" t="str">
        <f t="shared" si="41"/>
        <v>Sécurité energy</v>
      </c>
      <c r="D85" s="252"/>
      <c r="E85" s="248"/>
      <c r="F85" s="248"/>
      <c r="G85" s="248"/>
      <c r="H85" s="248"/>
      <c r="I85" s="248"/>
      <c r="J85" s="248"/>
      <c r="K85" s="253"/>
      <c r="L85" s="252"/>
      <c r="M85" s="248"/>
      <c r="N85" s="248"/>
      <c r="O85" s="248"/>
      <c r="P85" s="248"/>
      <c r="Q85" s="248"/>
      <c r="R85" s="248"/>
      <c r="S85" s="253"/>
      <c r="T85" s="252"/>
      <c r="U85" s="248"/>
      <c r="V85" s="248"/>
      <c r="W85" s="248"/>
      <c r="X85" s="248"/>
      <c r="Y85" s="248"/>
      <c r="Z85" s="248"/>
      <c r="AA85" s="253"/>
      <c r="AB85" s="252"/>
      <c r="AC85" s="248"/>
      <c r="AD85" s="248"/>
      <c r="AE85" s="248"/>
      <c r="AF85" s="248"/>
      <c r="AG85" s="248"/>
      <c r="AH85" s="248"/>
      <c r="AI85" s="253"/>
      <c r="AJ85" s="248"/>
      <c r="AK85" s="252" t="e">
        <f ca="1">_xll.DBRW($C$1,$B85,$C$3,AK$12,$C$2,$A85,AK$13,$C$4,C80)</f>
        <v>#VALUE!</v>
      </c>
      <c r="AL85" s="248" t="str">
        <f ca="1">_xll.DBRW($C$1,$B85,$C$3,AL$12,$C$2,$A85,AL$13,$C$4,C80)</f>
        <v>RECALC_1_1192_</v>
      </c>
      <c r="AM85" s="248" t="e">
        <f ca="1">_xll.DBRW($C$1,$B85,$C$3,AM$12,$C$2,$A85,AM$13,$C$4,C80)</f>
        <v>#VALUE!</v>
      </c>
      <c r="AN85" s="248" t="e">
        <f ca="1">_xll.DBRW($C$1,$B85,$C$3,AN$12,$C$2,$A85,AN$13,$C$4,C80)</f>
        <v>#VALUE!</v>
      </c>
      <c r="AO85" s="248" t="e">
        <f ca="1">_xll.DBRW($C$1,$B85,$C$3,AO$12,$C$2,$A85,AO$13,$C$4,C80)</f>
        <v>#VALUE!</v>
      </c>
      <c r="AP85" s="248" t="e">
        <f ca="1">_xll.DBRW($C$1,$B85,$C$3,AP$12,$C$2,$A85,AP$13,$C$4,C80)</f>
        <v>#VALUE!</v>
      </c>
      <c r="AQ85" s="248" t="e">
        <f ca="1">_xll.DBRW($C$1,$B85,$C$3,AQ$12,$C$2,$A85,AQ$13,$C$4,C80)</f>
        <v>#VALUE!</v>
      </c>
      <c r="AR85" s="253" t="e">
        <f ca="1">_xll.DBRW($C$1,$B85,$C$3,AR$12,$C$2,$A85,AR$13,$C$4,C80)</f>
        <v>#VALUE!</v>
      </c>
      <c r="AS85" s="252" t="e">
        <f ca="1">_xll.DBRW($C$1,$B85,$C$3,AS$12,$C$2,$A85,AS$13,$C$4,C80)</f>
        <v>#VALUE!</v>
      </c>
      <c r="AT85" s="248" t="str">
        <f ca="1">_xll.DBRW($C$1,$B85,$C$3,AT$12,$C$2,$A85,AT$13,$C$4,C80)</f>
        <v>RECALC_1_1435_</v>
      </c>
      <c r="AU85" s="248" t="e">
        <f ca="1">_xll.DBRW($C$1,$B85,$C$3,AU$12,$C$2,$A85,AU$13,$C$4,C80)</f>
        <v>#VALUE!</v>
      </c>
      <c r="AV85" s="248" t="e">
        <f ca="1">_xll.DBRW($C$1,$B85,$C$3,AV$12,$C$2,$A85,AV$13,$C$4,C80)</f>
        <v>#VALUE!</v>
      </c>
      <c r="AW85" s="248" t="e">
        <f ca="1">_xll.DBRW($C$1,$B85,$C$3,AW$12,$C$2,$A85,AW$13,$C$4,C80)</f>
        <v>#VALUE!</v>
      </c>
      <c r="AX85" s="248" t="e">
        <f ca="1">_xll.DBRW($C$1,$B85,$C$3,AX$12,$C$2,$A85,AX$13,$C$4,C80)</f>
        <v>#VALUE!</v>
      </c>
      <c r="AY85" s="248" t="e">
        <f ca="1">_xll.DBRW($C$1,$B85,$C$3,AY$12,$C$2,$A85,AY$13,$C$4,C80)</f>
        <v>#VALUE!</v>
      </c>
      <c r="AZ85" s="253" t="e">
        <f ca="1">_xll.DBRW($C$1,$B85,$C$3,AZ$12,$C$2,$A85,AZ$13,$C$4,C80)</f>
        <v>#VALUE!</v>
      </c>
      <c r="BA85" s="252" t="e">
        <f ca="1">_xll.DBRW($C$1,$B85,$C$3,BA$12,$C$2,$A85,BA$13,$C$4,C80)</f>
        <v>#VALUE!</v>
      </c>
      <c r="BB85" s="248" t="str">
        <f ca="1">_xll.DBRW($C$1,$B85,$C$3,BB$12,$C$2,$A85,BB$13,$C$4,C80)</f>
        <v>RECALC_1_1615_</v>
      </c>
      <c r="BC85" s="248" t="e">
        <f ca="1">_xll.DBRW($C$1,$B85,$C$3,BC$12,$C$2,$A85,BC$13,$C$4,C80)</f>
        <v>#VALUE!</v>
      </c>
      <c r="BD85" s="248" t="e">
        <f ca="1">_xll.DBRW($C$1,$B85,$C$3,BD$12,$C$2,$A85,BD$13,$C$4,C80)</f>
        <v>#VALUE!</v>
      </c>
      <c r="BE85" s="248" t="e">
        <f ca="1">_xll.DBRW($C$1,$B85,$C$3,BE$12,$C$2,$A85,BE$13,$C$4,C80)</f>
        <v>#VALUE!</v>
      </c>
      <c r="BF85" s="248" t="e">
        <f ca="1">_xll.DBRW($C$1,$B85,$C$3,BF$12,$C$2,$A85,BF$13,$C$4,C80)</f>
        <v>#VALUE!</v>
      </c>
      <c r="BG85" s="248" t="e">
        <f ca="1">_xll.DBRW($C$1,$B85,$C$3,BG$12,$C$2,$A85,BG$13,$C$4,C80)</f>
        <v>#VALUE!</v>
      </c>
      <c r="BH85" s="253" t="e">
        <f ca="1">_xll.DBRW($C$1,$B85,$C$3,BH$12,$C$2,$A85,BH$13,$C$4,C80)</f>
        <v>#VALUE!</v>
      </c>
      <c r="BI85" s="252" t="e">
        <f ca="1">_xll.DBRW($C$1,$B85,$C$3,BI$12,$C$2,$A85,BI$13,$C$4,C80)</f>
        <v>#VALUE!</v>
      </c>
      <c r="BJ85" s="248" t="str">
        <f ca="1">_xll.DBRW($C$1,$B85,$C$3,BJ$12,$C$2,$A85,BJ$13,$C$4,C80)</f>
        <v>RECALC_1_1918_</v>
      </c>
      <c r="BK85" s="248" t="e">
        <f ca="1">_xll.DBRW($C$1,$B85,$C$3,BK$12,$C$2,$A85,BK$13,$C$4,C80)</f>
        <v>#VALUE!</v>
      </c>
      <c r="BL85" s="248" t="e">
        <f ca="1">_xll.DBRW($C$1,$B85,$C$3,BL$12,$C$2,$A85,BL$13,$C$4,C80)</f>
        <v>#VALUE!</v>
      </c>
      <c r="BM85" s="248" t="e">
        <f ca="1">_xll.DBRW($C$1,$B85,$C$3,BM$12,$C$2,$A85,BM$13,$C$4,C80)</f>
        <v>#VALUE!</v>
      </c>
      <c r="BN85" s="248" t="e">
        <f ca="1">_xll.DBRW($C$1,$B85,$C$3,BN$12,$C$2,$A85,BN$13,$C$4,C80)</f>
        <v>#VALUE!</v>
      </c>
      <c r="BO85" s="248" t="e">
        <f ca="1">_xll.DBRW($C$1,$B85,$C$3,BO$12,$C$2,$A85,BO$13,$C$4,C80)</f>
        <v>#VALUE!</v>
      </c>
      <c r="BP85" s="253" t="e">
        <f ca="1">_xll.DBRW($C$1,$B85,$C$3,BP$12,$C$2,$A85,BP$13,$C$4,C80)</f>
        <v>#VALUE!</v>
      </c>
      <c r="BQ85" s="252" t="e">
        <f ca="1">_xll.DBRW($C$1,$B85,$C$3,BQ$12,$C$2,$A85,BQ$13,$C$4,$C$80)</f>
        <v>#VALUE!</v>
      </c>
      <c r="BR85" s="248" t="str">
        <f ca="1">_xll.DBRW($C$1,$B85,$C$3,BR$12,$C$2,$A85,BR$13,$C$4,$C$80)</f>
        <v>RECALC_1_2531_</v>
      </c>
      <c r="BS85" s="248" t="e">
        <f ca="1">_xll.DBRW($C$1,$B85,$C$3,BS$12,$C$2,$A85,BS$13,$C$4,$C$80)</f>
        <v>#VALUE!</v>
      </c>
      <c r="BT85" s="248" t="e">
        <f ca="1">_xll.DBRW($C$1,$B85,$C$3,BT$12,$C$2,$A85,BT$13,$C$4,$C$80)</f>
        <v>#VALUE!</v>
      </c>
      <c r="BU85" s="248" t="e">
        <f ca="1">_xll.DBRW($C$1,$B85,$C$3,BU$12,$C$2,$A85,BU$13,$C$4,$C$80)</f>
        <v>#VALUE!</v>
      </c>
      <c r="BV85" s="248" t="e">
        <f ca="1">_xll.DBRW($C$1,$B85,$C$3,BV$12,$C$2,$A85,BV$13,$C$4,$C$80)</f>
        <v>#VALUE!</v>
      </c>
      <c r="BW85" s="248" t="e">
        <f ca="1">_xll.DBRW($C$1,$B85,$C$3,BW$12,$C$2,$A85,BW$13,$C$4,$C$80)</f>
        <v>#VALUE!</v>
      </c>
      <c r="BX85" s="253" t="e">
        <f ca="1">_xll.DBRW($C$1,$B85,$C$3,BX$12,$C$2,$A85,BX$13,$C$4,$C$80)</f>
        <v>#VALUE!</v>
      </c>
      <c r="BY85" s="248"/>
      <c r="BZ85" s="248"/>
      <c r="CA85" s="248"/>
      <c r="CB85" s="248"/>
      <c r="CC85" s="248"/>
      <c r="CD85" s="248"/>
      <c r="CE85" s="248"/>
      <c r="CF85" s="248"/>
    </row>
    <row r="86" spans="1:109" ht="21.75" customHeight="1">
      <c r="A86" s="262" t="str">
        <f t="shared" si="41"/>
        <v>VTD_Corp_TopAdj_Not_allocated_Input6</v>
      </c>
      <c r="B86" s="263" t="str">
        <f ca="1">_xll.SUBNM("tango_core_model:Activity","","SU_input","English")</f>
        <v>RECALC_0_24_</v>
      </c>
      <c r="C86" s="237" t="str">
        <f t="shared" si="41"/>
        <v>Ajustement coût du financement</v>
      </c>
      <c r="D86" s="252"/>
      <c r="E86" s="248"/>
      <c r="F86" s="248"/>
      <c r="G86" s="248"/>
      <c r="H86" s="248"/>
      <c r="I86" s="248"/>
      <c r="J86" s="248"/>
      <c r="K86" s="253"/>
      <c r="L86" s="252"/>
      <c r="M86" s="248"/>
      <c r="N86" s="248"/>
      <c r="O86" s="248"/>
      <c r="P86" s="248"/>
      <c r="Q86" s="248"/>
      <c r="R86" s="248"/>
      <c r="S86" s="253"/>
      <c r="T86" s="252"/>
      <c r="U86" s="248"/>
      <c r="V86" s="248"/>
      <c r="W86" s="248"/>
      <c r="X86" s="248"/>
      <c r="Y86" s="248"/>
      <c r="Z86" s="248"/>
      <c r="AA86" s="253"/>
      <c r="AB86" s="252"/>
      <c r="AC86" s="248"/>
      <c r="AD86" s="248"/>
      <c r="AE86" s="248"/>
      <c r="AF86" s="248"/>
      <c r="AG86" s="248"/>
      <c r="AH86" s="248"/>
      <c r="AI86" s="253"/>
      <c r="AJ86" s="248"/>
      <c r="AK86" s="252" t="e">
        <f ca="1">_xll.DBRW($C$1,$B86,$C$3,AK$12,$C$2,$A86,AK$13,$C$4,C80)</f>
        <v>#VALUE!</v>
      </c>
      <c r="AL86" s="248" t="str">
        <f ca="1">_xll.DBRW($C$1,$B86,$C$3,AL$12,$C$2,$A86,AL$13,$C$4,C80)</f>
        <v>RECALC_1_1193_</v>
      </c>
      <c r="AM86" s="248" t="e">
        <f ca="1">_xll.DBRW($C$1,$B86,$C$3,AM$12,$C$2,$A86,AM$13,$C$4,C80)</f>
        <v>#VALUE!</v>
      </c>
      <c r="AN86" s="248" t="e">
        <f ca="1">_xll.DBRW($C$1,$B86,$C$3,AN$12,$C$2,$A86,AN$13,$C$4,C80)</f>
        <v>#VALUE!</v>
      </c>
      <c r="AO86" s="248" t="e">
        <f ca="1">_xll.DBRW($C$1,$B86,$C$3,AO$12,$C$2,$A86,AO$13,$C$4,C80)</f>
        <v>#VALUE!</v>
      </c>
      <c r="AP86" s="248" t="e">
        <f ca="1">_xll.DBRW($C$1,$B86,$C$3,AP$12,$C$2,$A86,AP$13,$C$4,C80)</f>
        <v>#VALUE!</v>
      </c>
      <c r="AQ86" s="248" t="e">
        <f ca="1">_xll.DBRW($C$1,$B86,$C$3,AQ$12,$C$2,$A86,AQ$13,$C$4,C80)</f>
        <v>#VALUE!</v>
      </c>
      <c r="AR86" s="253" t="e">
        <f ca="1">_xll.DBRW($C$1,$B86,$C$3,AR$12,$C$2,$A86,AR$13,$C$4,C80)</f>
        <v>#VALUE!</v>
      </c>
      <c r="AS86" s="252" t="e">
        <f ca="1">_xll.DBRW($C$1,$B86,$C$3,AS$12,$C$2,$A86,AS$13,$C$4,C80)</f>
        <v>#VALUE!</v>
      </c>
      <c r="AT86" s="248" t="str">
        <f ca="1">_xll.DBRW($C$1,$B86,$C$3,AT$12,$C$2,$A86,AT$13,$C$4,C80)</f>
        <v>RECALC_1_1436_</v>
      </c>
      <c r="AU86" s="248" t="e">
        <f ca="1">_xll.DBRW($C$1,$B86,$C$3,AU$12,$C$2,$A86,AU$13,$C$4,C80)</f>
        <v>#VALUE!</v>
      </c>
      <c r="AV86" s="248" t="e">
        <f ca="1">_xll.DBRW($C$1,$B86,$C$3,AV$12,$C$2,$A86,AV$13,$C$4,C80)</f>
        <v>#VALUE!</v>
      </c>
      <c r="AW86" s="248" t="e">
        <f ca="1">_xll.DBRW($C$1,$B86,$C$3,AW$12,$C$2,$A86,AW$13,$C$4,C80)</f>
        <v>#VALUE!</v>
      </c>
      <c r="AX86" s="248" t="e">
        <f ca="1">_xll.DBRW($C$1,$B86,$C$3,AX$12,$C$2,$A86,AX$13,$C$4,C80)</f>
        <v>#VALUE!</v>
      </c>
      <c r="AY86" s="248" t="e">
        <f ca="1">_xll.DBRW($C$1,$B86,$C$3,AY$12,$C$2,$A86,AY$13,$C$4,C80)</f>
        <v>#VALUE!</v>
      </c>
      <c r="AZ86" s="253" t="e">
        <f ca="1">_xll.DBRW($C$1,$B86,$C$3,AZ$12,$C$2,$A86,AZ$13,$C$4,C80)</f>
        <v>#VALUE!</v>
      </c>
      <c r="BA86" s="252" t="e">
        <f ca="1">_xll.DBRW($C$1,$B86,$C$3,BA$12,$C$2,$A86,BA$13,$C$4,C80)</f>
        <v>#VALUE!</v>
      </c>
      <c r="BB86" s="248" t="str">
        <f ca="1">_xll.DBRW($C$1,$B86,$C$3,BB$12,$C$2,$A86,BB$13,$C$4,C80)</f>
        <v>RECALC_1_1617_</v>
      </c>
      <c r="BC86" s="248" t="e">
        <f ca="1">_xll.DBRW($C$1,$B86,$C$3,BC$12,$C$2,$A86,BC$13,$C$4,C80)</f>
        <v>#VALUE!</v>
      </c>
      <c r="BD86" s="248" t="e">
        <f ca="1">_xll.DBRW($C$1,$B86,$C$3,BD$12,$C$2,$A86,BD$13,$C$4,C80)</f>
        <v>#VALUE!</v>
      </c>
      <c r="BE86" s="248" t="e">
        <f ca="1">_xll.DBRW($C$1,$B86,$C$3,BE$12,$C$2,$A86,BE$13,$C$4,C80)</f>
        <v>#VALUE!</v>
      </c>
      <c r="BF86" s="248" t="e">
        <f ca="1">_xll.DBRW($C$1,$B86,$C$3,BF$12,$C$2,$A86,BF$13,$C$4,C80)</f>
        <v>#VALUE!</v>
      </c>
      <c r="BG86" s="248" t="e">
        <f ca="1">_xll.DBRW($C$1,$B86,$C$3,BG$12,$C$2,$A86,BG$13,$C$4,C80)</f>
        <v>#VALUE!</v>
      </c>
      <c r="BH86" s="253" t="e">
        <f ca="1">_xll.DBRW($C$1,$B86,$C$3,BH$12,$C$2,$A86,BH$13,$C$4,C80)</f>
        <v>#VALUE!</v>
      </c>
      <c r="BI86" s="252" t="e">
        <f ca="1">_xll.DBRW($C$1,$B86,$C$3,BI$12,$C$2,$A86,BI$13,$C$4,C80)</f>
        <v>#VALUE!</v>
      </c>
      <c r="BJ86" s="248" t="str">
        <f ca="1">_xll.DBRW($C$1,$B86,$C$3,BJ$12,$C$2,$A86,BJ$13,$C$4,C80)</f>
        <v>RECALC_1_1920_</v>
      </c>
      <c r="BK86" s="248" t="e">
        <f ca="1">_xll.DBRW($C$1,$B86,$C$3,BK$12,$C$2,$A86,BK$13,$C$4,C80)</f>
        <v>#VALUE!</v>
      </c>
      <c r="BL86" s="248" t="e">
        <f ca="1">_xll.DBRW($C$1,$B86,$C$3,BL$12,$C$2,$A86,BL$13,$C$4,C80)</f>
        <v>#VALUE!</v>
      </c>
      <c r="BM86" s="248" t="e">
        <f ca="1">_xll.DBRW($C$1,$B86,$C$3,BM$12,$C$2,$A86,BM$13,$C$4,C80)</f>
        <v>#VALUE!</v>
      </c>
      <c r="BN86" s="248" t="e">
        <f ca="1">_xll.DBRW($C$1,$B86,$C$3,BN$12,$C$2,$A86,BN$13,$C$4,C80)</f>
        <v>#VALUE!</v>
      </c>
      <c r="BO86" s="248" t="e">
        <f ca="1">_xll.DBRW($C$1,$B86,$C$3,BO$12,$C$2,$A86,BO$13,$C$4,C80)</f>
        <v>#VALUE!</v>
      </c>
      <c r="BP86" s="253" t="e">
        <f ca="1">_xll.DBRW($C$1,$B86,$C$3,BP$12,$C$2,$A86,BP$13,$C$4,C80)</f>
        <v>#VALUE!</v>
      </c>
      <c r="BQ86" s="252" t="e">
        <f ca="1">_xll.DBRW($C$1,$B86,$C$3,BQ$12,$C$2,$A86,BQ$13,$C$4,$C$80)</f>
        <v>#VALUE!</v>
      </c>
      <c r="BR86" s="248" t="str">
        <f ca="1">_xll.DBRW($C$1,$B86,$C$3,BR$12,$C$2,$A86,BR$13,$C$4,$C$80)</f>
        <v>RECALC_1_2527_</v>
      </c>
      <c r="BS86" s="248" t="e">
        <f ca="1">_xll.DBRW($C$1,$B86,$C$3,BS$12,$C$2,$A86,BS$13,$C$4,$C$80)</f>
        <v>#VALUE!</v>
      </c>
      <c r="BT86" s="248" t="e">
        <f ca="1">_xll.DBRW($C$1,$B86,$C$3,BT$12,$C$2,$A86,BT$13,$C$4,$C$80)</f>
        <v>#VALUE!</v>
      </c>
      <c r="BU86" s="248" t="e">
        <f ca="1">_xll.DBRW($C$1,$B86,$C$3,BU$12,$C$2,$A86,BU$13,$C$4,$C$80)</f>
        <v>#VALUE!</v>
      </c>
      <c r="BV86" s="248" t="e">
        <f ca="1">_xll.DBRW($C$1,$B86,$C$3,BV$12,$C$2,$A86,BV$13,$C$4,$C$80)</f>
        <v>#VALUE!</v>
      </c>
      <c r="BW86" s="248" t="e">
        <f ca="1">_xll.DBRW($C$1,$B86,$C$3,BW$12,$C$2,$A86,BW$13,$C$4,$C$80)</f>
        <v>#VALUE!</v>
      </c>
      <c r="BX86" s="253" t="e">
        <f ca="1">_xll.DBRW($C$1,$B86,$C$3,BX$12,$C$2,$A86,BX$13,$C$4,$C$80)</f>
        <v>#VALUE!</v>
      </c>
      <c r="BY86" s="248"/>
      <c r="BZ86" s="248"/>
      <c r="CA86" s="248"/>
      <c r="CB86" s="248"/>
      <c r="CC86" s="248"/>
      <c r="CD86" s="248"/>
      <c r="CE86" s="248"/>
      <c r="CF86" s="248"/>
    </row>
    <row r="87" spans="1:109" ht="21.75" customHeight="1">
      <c r="A87" s="262" t="str">
        <f t="shared" si="41"/>
        <v>VTD_Corp_TopAdj_Not_allocated_Input7</v>
      </c>
      <c r="B87" s="263" t="str">
        <f t="shared" ca="1" si="41"/>
        <v>RECALC_0_1_</v>
      </c>
      <c r="C87" s="237" t="str">
        <f t="shared" si="41"/>
        <v>Innovation</v>
      </c>
      <c r="D87" s="252"/>
      <c r="E87" s="248"/>
      <c r="F87" s="248"/>
      <c r="G87" s="248"/>
      <c r="H87" s="248"/>
      <c r="I87" s="248"/>
      <c r="J87" s="248"/>
      <c r="K87" s="253"/>
      <c r="L87" s="252"/>
      <c r="M87" s="248"/>
      <c r="N87" s="248"/>
      <c r="O87" s="248"/>
      <c r="P87" s="248"/>
      <c r="Q87" s="248"/>
      <c r="R87" s="248"/>
      <c r="S87" s="253"/>
      <c r="T87" s="252"/>
      <c r="U87" s="248"/>
      <c r="V87" s="248"/>
      <c r="W87" s="248"/>
      <c r="X87" s="248"/>
      <c r="Y87" s="248"/>
      <c r="Z87" s="248"/>
      <c r="AA87" s="253"/>
      <c r="AB87" s="252"/>
      <c r="AC87" s="248"/>
      <c r="AD87" s="248"/>
      <c r="AE87" s="248"/>
      <c r="AF87" s="248"/>
      <c r="AG87" s="248"/>
      <c r="AH87" s="248"/>
      <c r="AI87" s="253"/>
      <c r="AJ87" s="248"/>
      <c r="AK87" s="252" t="e">
        <f ca="1">_xll.DBRW($C$1,$B87,$C$3,AK$12,$C$2,$A87,AK$13,$C$4,C80)</f>
        <v>#VALUE!</v>
      </c>
      <c r="AL87" s="248" t="str">
        <f ca="1">_xll.DBRW($C$1,$B87,$C$3,AL$12,$C$2,$A87,AL$13,$C$4,C80)</f>
        <v>RECALC_1_1473_</v>
      </c>
      <c r="AM87" s="248" t="e">
        <f ca="1">_xll.DBRW($C$1,$B87,$C$3,AM$12,$C$2,$A87,AM$13,$C$4,C80)</f>
        <v>#VALUE!</v>
      </c>
      <c r="AN87" s="248" t="e">
        <f ca="1">_xll.DBRW($C$1,$B87,$C$3,AN$12,$C$2,$A87,AN$13,$C$4,C80)</f>
        <v>#VALUE!</v>
      </c>
      <c r="AO87" s="248" t="e">
        <f ca="1">_xll.DBRW($C$1,$B87,$C$3,AO$12,$C$2,$A87,AO$13,$C$4,C80)</f>
        <v>#VALUE!</v>
      </c>
      <c r="AP87" s="248" t="e">
        <f ca="1">_xll.DBRW($C$1,$B87,$C$3,AP$12,$C$2,$A87,AP$13,$C$4,C80)</f>
        <v>#VALUE!</v>
      </c>
      <c r="AQ87" s="248" t="e">
        <f ca="1">_xll.DBRW($C$1,$B87,$C$3,AQ$12,$C$2,$A87,AQ$13,$C$4,C80)</f>
        <v>#VALUE!</v>
      </c>
      <c r="AR87" s="253" t="e">
        <f ca="1">_xll.DBRW($C$1,$B87,$C$3,AR$12,$C$2,$A87,AR$13,$C$4,C80)</f>
        <v>#VALUE!</v>
      </c>
      <c r="AS87" s="252" t="e">
        <f ca="1">_xll.DBRW($C$1,$B87,$C$3,AS$12,$C$2,$A87,AS$13,$C$4,C80)</f>
        <v>#VALUE!</v>
      </c>
      <c r="AT87" s="248" t="str">
        <f ca="1">_xll.DBRW($C$1,$B87,$C$3,AT$12,$C$2,$A87,AT$13,$C$4,C80)</f>
        <v>RECALC_1_1474_</v>
      </c>
      <c r="AU87" s="248" t="e">
        <f ca="1">_xll.DBRW($C$1,$B87,$C$3,AU$12,$C$2,$A87,AU$13,$C$4,C80)</f>
        <v>#VALUE!</v>
      </c>
      <c r="AV87" s="248" t="e">
        <f ca="1">_xll.DBRW($C$1,$B87,$C$3,AV$12,$C$2,$A87,AV$13,$C$4,C80)</f>
        <v>#VALUE!</v>
      </c>
      <c r="AW87" s="248" t="e">
        <f ca="1">_xll.DBRW($C$1,$B87,$C$3,AW$12,$C$2,$A87,AW$13,$C$4,C80)</f>
        <v>#VALUE!</v>
      </c>
      <c r="AX87" s="248" t="e">
        <f ca="1">_xll.DBRW($C$1,$B87,$C$3,AX$12,$C$2,$A87,AX$13,$C$4,C80)</f>
        <v>#VALUE!</v>
      </c>
      <c r="AY87" s="248" t="e">
        <f ca="1">_xll.DBRW($C$1,$B87,$C$3,AY$12,$C$2,$A87,AY$13,$C$4,C80)</f>
        <v>#VALUE!</v>
      </c>
      <c r="AZ87" s="253" t="e">
        <f ca="1">_xll.DBRW($C$1,$B87,$C$3,AZ$12,$C$2,$A87,AZ$13,$C$4,C80)</f>
        <v>#VALUE!</v>
      </c>
      <c r="BA87" s="252" t="e">
        <f ca="1">_xll.DBRW($C$1,$B87,$C$3,BA$12,$C$2,$A87,BA$13,$C$4,C80)</f>
        <v>#VALUE!</v>
      </c>
      <c r="BB87" s="248" t="str">
        <f ca="1">_xll.DBRW($C$1,$B87,$C$3,BB$12,$C$2,$A87,BB$13,$C$4,C80)</f>
        <v>RECALC_1_1579_</v>
      </c>
      <c r="BC87" s="248" t="e">
        <f ca="1">_xll.DBRW($C$1,$B87,$C$3,BC$12,$C$2,$A87,BC$13,$C$4,C80)</f>
        <v>#VALUE!</v>
      </c>
      <c r="BD87" s="248" t="e">
        <f ca="1">_xll.DBRW($C$1,$B87,$C$3,BD$12,$C$2,$A87,BD$13,$C$4,C80)</f>
        <v>#VALUE!</v>
      </c>
      <c r="BE87" s="248" t="e">
        <f ca="1">_xll.DBRW($C$1,$B87,$C$3,BE$12,$C$2,$A87,BE$13,$C$4,C80)</f>
        <v>#VALUE!</v>
      </c>
      <c r="BF87" s="248" t="e">
        <f ca="1">_xll.DBRW($C$1,$B87,$C$3,BF$12,$C$2,$A87,BF$13,$C$4,C80)</f>
        <v>#VALUE!</v>
      </c>
      <c r="BG87" s="248" t="e">
        <f ca="1">_xll.DBRW($C$1,$B87,$C$3,BG$12,$C$2,$A87,BG$13,$C$4,C80)</f>
        <v>#VALUE!</v>
      </c>
      <c r="BH87" s="253" t="e">
        <f ca="1">_xll.DBRW($C$1,$B87,$C$3,BH$12,$C$2,$A87,BH$13,$C$4,C80)</f>
        <v>#VALUE!</v>
      </c>
      <c r="BI87" s="252" t="e">
        <f ca="1">_xll.DBRW($C$1,$B87,$C$3,BI$12,$C$2,$A87,BI$13,$C$4,C80)</f>
        <v>#VALUE!</v>
      </c>
      <c r="BJ87" s="248" t="str">
        <f ca="1">_xll.DBRW($C$1,$B87,$C$3,BJ$12,$C$2,$A87,BJ$13,$C$4,C80)</f>
        <v>RECALC_1_1884_</v>
      </c>
      <c r="BK87" s="248" t="e">
        <f ca="1">_xll.DBRW($C$1,$B87,$C$3,BK$12,$C$2,$A87,BK$13,$C$4,C80)</f>
        <v>#VALUE!</v>
      </c>
      <c r="BL87" s="248" t="e">
        <f ca="1">_xll.DBRW($C$1,$B87,$C$3,BL$12,$C$2,$A87,BL$13,$C$4,C80)</f>
        <v>#VALUE!</v>
      </c>
      <c r="BM87" s="248" t="e">
        <f ca="1">_xll.DBRW($C$1,$B87,$C$3,BM$12,$C$2,$A87,BM$13,$C$4,C80)</f>
        <v>#VALUE!</v>
      </c>
      <c r="BN87" s="248" t="e">
        <f ca="1">_xll.DBRW($C$1,$B87,$C$3,BN$12,$C$2,$A87,BN$13,$C$4,C80)</f>
        <v>#VALUE!</v>
      </c>
      <c r="BO87" s="248" t="e">
        <f ca="1">_xll.DBRW($C$1,$B87,$C$3,BO$12,$C$2,$A87,BO$13,$C$4,C80)</f>
        <v>#VALUE!</v>
      </c>
      <c r="BP87" s="253" t="e">
        <f ca="1">_xll.DBRW($C$1,$B87,$C$3,BP$12,$C$2,$A87,BP$13,$C$4,C80)</f>
        <v>#VALUE!</v>
      </c>
      <c r="BQ87" s="252" t="e">
        <f ca="1">_xll.DBRW($C$1,$B87,$C$3,BQ$12,$C$2,$A87,BQ$13,$C$4,$C$80)</f>
        <v>#VALUE!</v>
      </c>
      <c r="BR87" s="248" t="str">
        <f ca="1">_xll.DBRW($C$1,$B87,$C$3,BR$12,$C$2,$A87,BR$13,$C$4,$C$80)</f>
        <v>RECALC_1_2488_</v>
      </c>
      <c r="BS87" s="248" t="e">
        <f ca="1">_xll.DBRW($C$1,$B87,$C$3,BS$12,$C$2,$A87,BS$13,$C$4,$C$80)</f>
        <v>#VALUE!</v>
      </c>
      <c r="BT87" s="248" t="e">
        <f ca="1">_xll.DBRW($C$1,$B87,$C$3,BT$12,$C$2,$A87,BT$13,$C$4,$C$80)</f>
        <v>#VALUE!</v>
      </c>
      <c r="BU87" s="248" t="e">
        <f ca="1">_xll.DBRW($C$1,$B87,$C$3,BU$12,$C$2,$A87,BU$13,$C$4,$C$80)</f>
        <v>#VALUE!</v>
      </c>
      <c r="BV87" s="248" t="e">
        <f ca="1">_xll.DBRW($C$1,$B87,$C$3,BV$12,$C$2,$A87,BV$13,$C$4,$C$80)</f>
        <v>#VALUE!</v>
      </c>
      <c r="BW87" s="248" t="e">
        <f ca="1">_xll.DBRW($C$1,$B87,$C$3,BW$12,$C$2,$A87,BW$13,$C$4,$C$80)</f>
        <v>#VALUE!</v>
      </c>
      <c r="BX87" s="253" t="e">
        <f ca="1">_xll.DBRW($C$1,$B87,$C$3,BX$12,$C$2,$A87,BX$13,$C$4,$C$80)</f>
        <v>#VALUE!</v>
      </c>
      <c r="BY87" s="248"/>
      <c r="BZ87" s="248"/>
      <c r="CA87" s="248"/>
      <c r="CB87" s="248"/>
      <c r="CC87" s="248"/>
      <c r="CD87" s="248"/>
      <c r="CE87" s="248"/>
      <c r="CF87" s="248"/>
    </row>
    <row r="88" spans="1:109" ht="21.75" customHeight="1">
      <c r="A88" s="262" t="str">
        <f t="shared" si="41"/>
        <v>VTD_Corp_TopAdj_Not_allocated_Input8</v>
      </c>
      <c r="B88" s="263" t="str">
        <f t="shared" ca="1" si="41"/>
        <v>RECALC_0_1_</v>
      </c>
      <c r="C88" s="237" t="str">
        <f t="shared" si="41"/>
        <v>A recycler</v>
      </c>
      <c r="D88" s="252"/>
      <c r="E88" s="248"/>
      <c r="F88" s="248"/>
      <c r="G88" s="248"/>
      <c r="H88" s="248"/>
      <c r="I88" s="248"/>
      <c r="J88" s="248"/>
      <c r="K88" s="253"/>
      <c r="L88" s="252"/>
      <c r="M88" s="248"/>
      <c r="N88" s="248"/>
      <c r="O88" s="248"/>
      <c r="P88" s="248"/>
      <c r="Q88" s="248"/>
      <c r="R88" s="248"/>
      <c r="S88" s="253"/>
      <c r="T88" s="252"/>
      <c r="U88" s="248"/>
      <c r="V88" s="248"/>
      <c r="W88" s="248"/>
      <c r="X88" s="248"/>
      <c r="Y88" s="248"/>
      <c r="Z88" s="248"/>
      <c r="AA88" s="253"/>
      <c r="AB88" s="252"/>
      <c r="AC88" s="248"/>
      <c r="AD88" s="248"/>
      <c r="AE88" s="248"/>
      <c r="AF88" s="248"/>
      <c r="AG88" s="248"/>
      <c r="AH88" s="248"/>
      <c r="AI88" s="253"/>
      <c r="AJ88" s="248"/>
      <c r="AK88" s="252" t="e">
        <f ca="1">_xll.DBRW($C$1,$B88,$C$3,AK$12,$C$2,$A88,AK$13,$C$4,C80)</f>
        <v>#VALUE!</v>
      </c>
      <c r="AL88" s="248" t="str">
        <f ca="1">_xll.DBRW($C$1,$B88,$C$3,AL$12,$C$2,$A88,AL$13,$C$4,C80)</f>
        <v>RECALC_1_1507_</v>
      </c>
      <c r="AM88" s="248" t="e">
        <f ca="1">_xll.DBRW($C$1,$B88,$C$3,AM$12,$C$2,$A88,AM$13,$C$4,C80)</f>
        <v>#VALUE!</v>
      </c>
      <c r="AN88" s="248" t="e">
        <f ca="1">_xll.DBRW($C$1,$B88,$C$3,AN$12,$C$2,$A88,AN$13,$C$4,C80)</f>
        <v>#VALUE!</v>
      </c>
      <c r="AO88" s="248" t="e">
        <f ca="1">_xll.DBRW($C$1,$B88,$C$3,AO$12,$C$2,$A88,AO$13,$C$4,C80)</f>
        <v>#VALUE!</v>
      </c>
      <c r="AP88" s="248" t="e">
        <f ca="1">_xll.DBRW($C$1,$B88,$C$3,AP$12,$C$2,$A88,AP$13,$C$4,C80)</f>
        <v>#VALUE!</v>
      </c>
      <c r="AQ88" s="248" t="e">
        <f ca="1">_xll.DBRW($C$1,$B88,$C$3,AQ$12,$C$2,$A88,AQ$13,$C$4,C80)</f>
        <v>#VALUE!</v>
      </c>
      <c r="AR88" s="253" t="e">
        <f ca="1">_xll.DBRW($C$1,$B88,$C$3,AR$12,$C$2,$A88,AR$13,$C$4,C80)</f>
        <v>#VALUE!</v>
      </c>
      <c r="AS88" s="252" t="e">
        <f ca="1">_xll.DBRW($C$1,$B88,$C$3,AS$12,$C$2,$A88,AS$13,$C$4,C80)</f>
        <v>#VALUE!</v>
      </c>
      <c r="AT88" s="248" t="str">
        <f ca="1">_xll.DBRW($C$1,$B88,$C$3,AT$12,$C$2,$A88,AT$13,$C$4,C80)</f>
        <v>RECALC_1_1508_</v>
      </c>
      <c r="AU88" s="248" t="e">
        <f ca="1">_xll.DBRW($C$1,$B88,$C$3,AU$12,$C$2,$A88,AU$13,$C$4,C80)</f>
        <v>#VALUE!</v>
      </c>
      <c r="AV88" s="248" t="e">
        <f ca="1">_xll.DBRW($C$1,$B88,$C$3,AV$12,$C$2,$A88,AV$13,$C$4,C80)</f>
        <v>#VALUE!</v>
      </c>
      <c r="AW88" s="248" t="e">
        <f ca="1">_xll.DBRW($C$1,$B88,$C$3,AW$12,$C$2,$A88,AW$13,$C$4,C80)</f>
        <v>#VALUE!</v>
      </c>
      <c r="AX88" s="248" t="e">
        <f ca="1">_xll.DBRW($C$1,$B88,$C$3,AX$12,$C$2,$A88,AX$13,$C$4,C80)</f>
        <v>#VALUE!</v>
      </c>
      <c r="AY88" s="248" t="e">
        <f ca="1">_xll.DBRW($C$1,$B88,$C$3,AY$12,$C$2,$A88,AY$13,$C$4,C80)</f>
        <v>#VALUE!</v>
      </c>
      <c r="AZ88" s="253" t="e">
        <f ca="1">_xll.DBRW($C$1,$B88,$C$3,AZ$12,$C$2,$A88,AZ$13,$C$4,C80)</f>
        <v>#VALUE!</v>
      </c>
      <c r="BA88" s="252" t="e">
        <f ca="1">_xll.DBRW($C$1,$B88,$C$3,BA$12,$C$2,$A88,BA$13,$C$4,C80)</f>
        <v>#VALUE!</v>
      </c>
      <c r="BB88" s="248" t="str">
        <f ca="1">_xll.DBRW($C$1,$B88,$C$3,BB$12,$C$2,$A88,BB$13,$C$4,C80)</f>
        <v>RECALC_1_1575_</v>
      </c>
      <c r="BC88" s="248" t="e">
        <f ca="1">_xll.DBRW($C$1,$B88,$C$3,BC$12,$C$2,$A88,BC$13,$C$4,C80)</f>
        <v>#VALUE!</v>
      </c>
      <c r="BD88" s="248" t="e">
        <f ca="1">_xll.DBRW($C$1,$B88,$C$3,BD$12,$C$2,$A88,BD$13,$C$4,C80)</f>
        <v>#VALUE!</v>
      </c>
      <c r="BE88" s="248" t="e">
        <f ca="1">_xll.DBRW($C$1,$B88,$C$3,BE$12,$C$2,$A88,BE$13,$C$4,C80)</f>
        <v>#VALUE!</v>
      </c>
      <c r="BF88" s="248" t="e">
        <f ca="1">_xll.DBRW($C$1,$B88,$C$3,BF$12,$C$2,$A88,BF$13,$C$4,C80)</f>
        <v>#VALUE!</v>
      </c>
      <c r="BG88" s="248" t="e">
        <f ca="1">_xll.DBRW($C$1,$B88,$C$3,BG$12,$C$2,$A88,BG$13,$C$4,C80)</f>
        <v>#VALUE!</v>
      </c>
      <c r="BH88" s="253" t="e">
        <f ca="1">_xll.DBRW($C$1,$B88,$C$3,BH$12,$C$2,$A88,BH$13,$C$4,C80)</f>
        <v>#VALUE!</v>
      </c>
      <c r="BI88" s="252" t="e">
        <f ca="1">_xll.DBRW($C$1,$B88,$C$3,BI$12,$C$2,$A88,BI$13,$C$4,C80)</f>
        <v>#VALUE!</v>
      </c>
      <c r="BJ88" s="248" t="str">
        <f ca="1">_xll.DBRW($C$1,$B88,$C$3,BJ$12,$C$2,$A88,BJ$13,$C$4,C80)</f>
        <v>RECALC_1_1880_</v>
      </c>
      <c r="BK88" s="248" t="e">
        <f ca="1">_xll.DBRW($C$1,$B88,$C$3,BK$12,$C$2,$A88,BK$13,$C$4,C80)</f>
        <v>#VALUE!</v>
      </c>
      <c r="BL88" s="248" t="e">
        <f ca="1">_xll.DBRW($C$1,$B88,$C$3,BL$12,$C$2,$A88,BL$13,$C$4,C80)</f>
        <v>#VALUE!</v>
      </c>
      <c r="BM88" s="248" t="e">
        <f ca="1">_xll.DBRW($C$1,$B88,$C$3,BM$12,$C$2,$A88,BM$13,$C$4,C80)</f>
        <v>#VALUE!</v>
      </c>
      <c r="BN88" s="248" t="e">
        <f ca="1">_xll.DBRW($C$1,$B88,$C$3,BN$12,$C$2,$A88,BN$13,$C$4,C80)</f>
        <v>#VALUE!</v>
      </c>
      <c r="BO88" s="248" t="e">
        <f ca="1">_xll.DBRW($C$1,$B88,$C$3,BO$12,$C$2,$A88,BO$13,$C$4,C80)</f>
        <v>#VALUE!</v>
      </c>
      <c r="BP88" s="253" t="e">
        <f ca="1">_xll.DBRW($C$1,$B88,$C$3,BP$12,$C$2,$A88,BP$13,$C$4,C80)</f>
        <v>#VALUE!</v>
      </c>
      <c r="BQ88" s="252" t="e">
        <f ca="1">_xll.DBRW($C$1,$B88,$C$3,BQ$12,$C$2,$A88,BQ$13,$C$4,$C$80)</f>
        <v>#VALUE!</v>
      </c>
      <c r="BR88" s="248" t="str">
        <f ca="1">_xll.DBRW($C$1,$B88,$C$3,BR$12,$C$2,$A88,BR$13,$C$4,$C$80)</f>
        <v>RECALC_1_2484_</v>
      </c>
      <c r="BS88" s="248" t="e">
        <f ca="1">_xll.DBRW($C$1,$B88,$C$3,BS$12,$C$2,$A88,BS$13,$C$4,$C$80)</f>
        <v>#VALUE!</v>
      </c>
      <c r="BT88" s="248" t="e">
        <f ca="1">_xll.DBRW($C$1,$B88,$C$3,BT$12,$C$2,$A88,BT$13,$C$4,$C$80)</f>
        <v>#VALUE!</v>
      </c>
      <c r="BU88" s="248" t="e">
        <f ca="1">_xll.DBRW($C$1,$B88,$C$3,BU$12,$C$2,$A88,BU$13,$C$4,$C$80)</f>
        <v>#VALUE!</v>
      </c>
      <c r="BV88" s="248" t="e">
        <f ca="1">_xll.DBRW($C$1,$B88,$C$3,BV$12,$C$2,$A88,BV$13,$C$4,$C$80)</f>
        <v>#VALUE!</v>
      </c>
      <c r="BW88" s="248" t="e">
        <f ca="1">_xll.DBRW($C$1,$B88,$C$3,BW$12,$C$2,$A88,BW$13,$C$4,$C$80)</f>
        <v>#VALUE!</v>
      </c>
      <c r="BX88" s="253" t="e">
        <f ca="1">_xll.DBRW($C$1,$B88,$C$3,BX$12,$C$2,$A88,BX$13,$C$4,$C$80)</f>
        <v>#VALUE!</v>
      </c>
      <c r="BY88" s="248"/>
      <c r="BZ88" s="248"/>
      <c r="CA88" s="248"/>
      <c r="CB88" s="248"/>
      <c r="CC88" s="248"/>
      <c r="CD88" s="248"/>
      <c r="CE88" s="248"/>
      <c r="CF88" s="248"/>
    </row>
    <row r="89" spans="1:109" ht="21.75" customHeight="1">
      <c r="A89" s="262" t="str">
        <f t="shared" si="41"/>
        <v>VTD_Corp_TopAdj_Not_allocated_Input9</v>
      </c>
      <c r="B89" s="263" t="str">
        <f t="shared" ca="1" si="41"/>
        <v>RECALC_0_1_</v>
      </c>
      <c r="C89" s="237" t="str">
        <f t="shared" si="41"/>
        <v>Ajustement 9 - disponible</v>
      </c>
      <c r="D89" s="252"/>
      <c r="E89" s="248"/>
      <c r="F89" s="248"/>
      <c r="G89" s="248"/>
      <c r="H89" s="248"/>
      <c r="I89" s="248"/>
      <c r="J89" s="248"/>
      <c r="K89" s="253"/>
      <c r="L89" s="252"/>
      <c r="M89" s="248"/>
      <c r="N89" s="248"/>
      <c r="O89" s="248"/>
      <c r="P89" s="248"/>
      <c r="Q89" s="248"/>
      <c r="R89" s="248"/>
      <c r="S89" s="253"/>
      <c r="T89" s="252"/>
      <c r="U89" s="248"/>
      <c r="V89" s="248"/>
      <c r="W89" s="248"/>
      <c r="X89" s="248"/>
      <c r="Y89" s="248"/>
      <c r="Z89" s="248"/>
      <c r="AA89" s="253"/>
      <c r="AB89" s="252"/>
      <c r="AC89" s="248"/>
      <c r="AD89" s="248"/>
      <c r="AE89" s="248"/>
      <c r="AF89" s="248"/>
      <c r="AG89" s="248"/>
      <c r="AH89" s="248"/>
      <c r="AI89" s="253"/>
      <c r="AJ89" s="248"/>
      <c r="AK89" s="252" t="e">
        <f ca="1">_xll.DBRW($C$1,$B89,$C$3,AK$12,$C$2,$A89,AK$13,$C$4,C80)</f>
        <v>#VALUE!</v>
      </c>
      <c r="AL89" s="248" t="str">
        <f ca="1">_xll.DBRW($C$1,$B89,$C$3,AL$12,$C$2,$A89,AL$13,$C$4,C80)</f>
        <v>RECALC_1_1333_</v>
      </c>
      <c r="AM89" s="248" t="e">
        <f ca="1">_xll.DBRW($C$1,$B89,$C$3,AM$12,$C$2,$A89,AM$13,$C$4,C80)</f>
        <v>#VALUE!</v>
      </c>
      <c r="AN89" s="248" t="e">
        <f ca="1">_xll.DBRW($C$1,$B89,$C$3,AN$12,$C$2,$A89,AN$13,$C$4,C80)</f>
        <v>#VALUE!</v>
      </c>
      <c r="AO89" s="248" t="e">
        <f ca="1">_xll.DBRW($C$1,$B89,$C$3,AO$12,$C$2,$A89,AO$13,$C$4,C80)</f>
        <v>#VALUE!</v>
      </c>
      <c r="AP89" s="248" t="e">
        <f ca="1">_xll.DBRW($C$1,$B89,$C$3,AP$12,$C$2,$A89,AP$13,$C$4,C80)</f>
        <v>#VALUE!</v>
      </c>
      <c r="AQ89" s="248" t="e">
        <f ca="1">_xll.DBRW($C$1,$B89,$C$3,AQ$12,$C$2,$A89,AQ$13,$C$4,C80)</f>
        <v>#VALUE!</v>
      </c>
      <c r="AR89" s="253" t="e">
        <f ca="1">_xll.DBRW($C$1,$B89,$C$3,AR$12,$C$2,$A89,AR$13,$C$4,C80)</f>
        <v>#VALUE!</v>
      </c>
      <c r="AS89" s="252" t="e">
        <f ca="1">_xll.DBRW($C$1,$B89,$C$3,AS$12,$C$2,$A89,AS$13,$C$4,C80)</f>
        <v>#VALUE!</v>
      </c>
      <c r="AT89" s="248" t="str">
        <f ca="1">_xll.DBRW($C$1,$B89,$C$3,AT$12,$C$2,$A89,AT$13,$C$4,C80)</f>
        <v>RECALC_1_1332_</v>
      </c>
      <c r="AU89" s="248" t="e">
        <f ca="1">_xll.DBRW($C$1,$B89,$C$3,AU$12,$C$2,$A89,AU$13,$C$4,C80)</f>
        <v>#VALUE!</v>
      </c>
      <c r="AV89" s="248" t="e">
        <f ca="1">_xll.DBRW($C$1,$B89,$C$3,AV$12,$C$2,$A89,AV$13,$C$4,C80)</f>
        <v>#VALUE!</v>
      </c>
      <c r="AW89" s="248" t="e">
        <f ca="1">_xll.DBRW($C$1,$B89,$C$3,AW$12,$C$2,$A89,AW$13,$C$4,C80)</f>
        <v>#VALUE!</v>
      </c>
      <c r="AX89" s="248" t="e">
        <f ca="1">_xll.DBRW($C$1,$B89,$C$3,AX$12,$C$2,$A89,AX$13,$C$4,C80)</f>
        <v>#VALUE!</v>
      </c>
      <c r="AY89" s="248" t="e">
        <f ca="1">_xll.DBRW($C$1,$B89,$C$3,AY$12,$C$2,$A89,AY$13,$C$4,C80)</f>
        <v>#VALUE!</v>
      </c>
      <c r="AZ89" s="253" t="e">
        <f ca="1">_xll.DBRW($C$1,$B89,$C$3,AZ$12,$C$2,$A89,AZ$13,$C$4,C80)</f>
        <v>#VALUE!</v>
      </c>
      <c r="BA89" s="252" t="e">
        <f ca="1">_xll.DBRW($C$1,$B89,$C$3,BA$12,$C$2,$A89,BA$13,$C$4,C80)</f>
        <v>#VALUE!</v>
      </c>
      <c r="BB89" s="248" t="str">
        <f ca="1">_xll.DBRW($C$1,$B89,$C$3,BB$12,$C$2,$A89,BB$13,$C$4,C80)</f>
        <v>RECALC_1_1580_</v>
      </c>
      <c r="BC89" s="248" t="e">
        <f ca="1">_xll.DBRW($C$1,$B89,$C$3,BC$12,$C$2,$A89,BC$13,$C$4,C80)</f>
        <v>#VALUE!</v>
      </c>
      <c r="BD89" s="248" t="e">
        <f ca="1">_xll.DBRW($C$1,$B89,$C$3,BD$12,$C$2,$A89,BD$13,$C$4,C80)</f>
        <v>#VALUE!</v>
      </c>
      <c r="BE89" s="248" t="e">
        <f ca="1">_xll.DBRW($C$1,$B89,$C$3,BE$12,$C$2,$A89,BE$13,$C$4,C80)</f>
        <v>#VALUE!</v>
      </c>
      <c r="BF89" s="248" t="e">
        <f ca="1">_xll.DBRW($C$1,$B89,$C$3,BF$12,$C$2,$A89,BF$13,$C$4,C80)</f>
        <v>#VALUE!</v>
      </c>
      <c r="BG89" s="248" t="e">
        <f ca="1">_xll.DBRW($C$1,$B89,$C$3,BG$12,$C$2,$A89,BG$13,$C$4,C80)</f>
        <v>#VALUE!</v>
      </c>
      <c r="BH89" s="253" t="e">
        <f ca="1">_xll.DBRW($C$1,$B89,$C$3,BH$12,$C$2,$A89,BH$13,$C$4,C80)</f>
        <v>#VALUE!</v>
      </c>
      <c r="BI89" s="252" t="e">
        <f ca="1">_xll.DBRW($C$1,$B89,$C$3,BI$12,$C$2,$A89,BI$13,$C$4,C80)</f>
        <v>#VALUE!</v>
      </c>
      <c r="BJ89" s="248" t="str">
        <f ca="1">_xll.DBRW($C$1,$B89,$C$3,BJ$12,$C$2,$A89,BJ$13,$C$4,C80)</f>
        <v>RECALC_1_1885_</v>
      </c>
      <c r="BK89" s="248" t="e">
        <f ca="1">_xll.DBRW($C$1,$B89,$C$3,BK$12,$C$2,$A89,BK$13,$C$4,C80)</f>
        <v>#VALUE!</v>
      </c>
      <c r="BL89" s="248" t="e">
        <f ca="1">_xll.DBRW($C$1,$B89,$C$3,BL$12,$C$2,$A89,BL$13,$C$4,C80)</f>
        <v>#VALUE!</v>
      </c>
      <c r="BM89" s="248" t="e">
        <f ca="1">_xll.DBRW($C$1,$B89,$C$3,BM$12,$C$2,$A89,BM$13,$C$4,C80)</f>
        <v>#VALUE!</v>
      </c>
      <c r="BN89" s="248" t="e">
        <f ca="1">_xll.DBRW($C$1,$B89,$C$3,BN$12,$C$2,$A89,BN$13,$C$4,C80)</f>
        <v>#VALUE!</v>
      </c>
      <c r="BO89" s="248" t="e">
        <f ca="1">_xll.DBRW($C$1,$B89,$C$3,BO$12,$C$2,$A89,BO$13,$C$4,C80)</f>
        <v>#VALUE!</v>
      </c>
      <c r="BP89" s="253" t="e">
        <f ca="1">_xll.DBRW($C$1,$B89,$C$3,BP$12,$C$2,$A89,BP$13,$C$4,C80)</f>
        <v>#VALUE!</v>
      </c>
      <c r="BQ89" s="252" t="e">
        <f ca="1">_xll.DBRW($C$1,$B89,$C$3,BQ$12,$C$2,$A89,BQ$13,$C$4,$C$80)</f>
        <v>#VALUE!</v>
      </c>
      <c r="BR89" s="248" t="str">
        <f ca="1">_xll.DBRW($C$1,$B89,$C$3,BR$12,$C$2,$A89,BR$13,$C$4,$C$80)</f>
        <v>RECALC_1_2489_</v>
      </c>
      <c r="BS89" s="248" t="e">
        <f ca="1">_xll.DBRW($C$1,$B89,$C$3,BS$12,$C$2,$A89,BS$13,$C$4,$C$80)</f>
        <v>#VALUE!</v>
      </c>
      <c r="BT89" s="248" t="e">
        <f ca="1">_xll.DBRW($C$1,$B89,$C$3,BT$12,$C$2,$A89,BT$13,$C$4,$C$80)</f>
        <v>#VALUE!</v>
      </c>
      <c r="BU89" s="248" t="e">
        <f ca="1">_xll.DBRW($C$1,$B89,$C$3,BU$12,$C$2,$A89,BU$13,$C$4,$C$80)</f>
        <v>#VALUE!</v>
      </c>
      <c r="BV89" s="248" t="e">
        <f ca="1">_xll.DBRW($C$1,$B89,$C$3,BV$12,$C$2,$A89,BV$13,$C$4,$C$80)</f>
        <v>#VALUE!</v>
      </c>
      <c r="BW89" s="248" t="e">
        <f ca="1">_xll.DBRW($C$1,$B89,$C$3,BW$12,$C$2,$A89,BW$13,$C$4,$C$80)</f>
        <v>#VALUE!</v>
      </c>
      <c r="BX89" s="253" t="e">
        <f ca="1">_xll.DBRW($C$1,$B89,$C$3,BX$12,$C$2,$A89,BX$13,$C$4,$C$80)</f>
        <v>#VALUE!</v>
      </c>
      <c r="BY89" s="248"/>
      <c r="BZ89" s="248"/>
      <c r="CA89" s="248"/>
      <c r="CB89" s="248"/>
      <c r="CC89" s="248"/>
      <c r="CD89" s="248"/>
      <c r="CE89" s="248"/>
      <c r="CF89" s="248"/>
    </row>
    <row r="90" spans="1:109" ht="21.75" customHeight="1">
      <c r="A90" s="262" t="str">
        <f t="shared" si="41"/>
        <v>VTD_Corp_TopAdj_Not_allocated_Input10</v>
      </c>
      <c r="B90" s="263" t="str">
        <f t="shared" ca="1" si="41"/>
        <v>RECALC_0_1_</v>
      </c>
      <c r="C90" s="237" t="str">
        <f t="shared" si="41"/>
        <v>Ajustement 10 - disponible</v>
      </c>
      <c r="D90" s="252"/>
      <c r="E90" s="248"/>
      <c r="F90" s="248"/>
      <c r="G90" s="248"/>
      <c r="H90" s="248"/>
      <c r="I90" s="248"/>
      <c r="J90" s="248"/>
      <c r="K90" s="253"/>
      <c r="L90" s="252"/>
      <c r="M90" s="248"/>
      <c r="N90" s="248"/>
      <c r="O90" s="248"/>
      <c r="P90" s="248"/>
      <c r="Q90" s="248"/>
      <c r="R90" s="248"/>
      <c r="S90" s="253"/>
      <c r="T90" s="252"/>
      <c r="U90" s="248"/>
      <c r="V90" s="248"/>
      <c r="W90" s="248"/>
      <c r="X90" s="248"/>
      <c r="Y90" s="248"/>
      <c r="Z90" s="248"/>
      <c r="AA90" s="253"/>
      <c r="AB90" s="252"/>
      <c r="AC90" s="248"/>
      <c r="AD90" s="248"/>
      <c r="AE90" s="248"/>
      <c r="AF90" s="248"/>
      <c r="AG90" s="248"/>
      <c r="AH90" s="248"/>
      <c r="AI90" s="253"/>
      <c r="AJ90" s="248"/>
      <c r="AK90" s="252" t="e">
        <f ca="1">_xll.DBRW($C$1,$B90,$C$3,AK$12,$C$2,$A90,AK$13,$C$4,C80)</f>
        <v>#VALUE!</v>
      </c>
      <c r="AL90" s="248" t="str">
        <f ca="1">_xll.DBRW($C$1,$B90,$C$3,AL$12,$C$2,$A90,AL$13,$C$4,C80)</f>
        <v>RECALC_1_1475_</v>
      </c>
      <c r="AM90" s="248" t="e">
        <f ca="1">_xll.DBRW($C$1,$B90,$C$3,AM$12,$C$2,$A90,AM$13,$C$4,C80)</f>
        <v>#VALUE!</v>
      </c>
      <c r="AN90" s="248" t="e">
        <f ca="1">_xll.DBRW($C$1,$B90,$C$3,AN$12,$C$2,$A90,AN$13,$C$4,C80)</f>
        <v>#VALUE!</v>
      </c>
      <c r="AO90" s="248" t="e">
        <f ca="1">_xll.DBRW($C$1,$B90,$C$3,AO$12,$C$2,$A90,AO$13,$C$4,C80)</f>
        <v>#VALUE!</v>
      </c>
      <c r="AP90" s="248" t="e">
        <f ca="1">_xll.DBRW($C$1,$B90,$C$3,AP$12,$C$2,$A90,AP$13,$C$4,C80)</f>
        <v>#VALUE!</v>
      </c>
      <c r="AQ90" s="248" t="e">
        <f ca="1">_xll.DBRW($C$1,$B90,$C$3,AQ$12,$C$2,$A90,AQ$13,$C$4,C80)</f>
        <v>#VALUE!</v>
      </c>
      <c r="AR90" s="253" t="e">
        <f ca="1">_xll.DBRW($C$1,$B90,$C$3,AR$12,$C$2,$A90,AR$13,$C$4,C80)</f>
        <v>#VALUE!</v>
      </c>
      <c r="AS90" s="252" t="e">
        <f ca="1">_xll.DBRW($C$1,$B90,$C$3,AS$12,$C$2,$A90,AS$13,$C$4,C80)</f>
        <v>#VALUE!</v>
      </c>
      <c r="AT90" s="248" t="str">
        <f ca="1">_xll.DBRW($C$1,$B90,$C$3,AT$12,$C$2,$A90,AT$13,$C$4,C80)</f>
        <v>RECALC_1_1476_</v>
      </c>
      <c r="AU90" s="248" t="e">
        <f ca="1">_xll.DBRW($C$1,$B90,$C$3,AU$12,$C$2,$A90,AU$13,$C$4,C80)</f>
        <v>#VALUE!</v>
      </c>
      <c r="AV90" s="248" t="e">
        <f ca="1">_xll.DBRW($C$1,$B90,$C$3,AV$12,$C$2,$A90,AV$13,$C$4,C80)</f>
        <v>#VALUE!</v>
      </c>
      <c r="AW90" s="248" t="e">
        <f ca="1">_xll.DBRW($C$1,$B90,$C$3,AW$12,$C$2,$A90,AW$13,$C$4,C80)</f>
        <v>#VALUE!</v>
      </c>
      <c r="AX90" s="248" t="e">
        <f ca="1">_xll.DBRW($C$1,$B90,$C$3,AX$12,$C$2,$A90,AX$13,$C$4,C80)</f>
        <v>#VALUE!</v>
      </c>
      <c r="AY90" s="248" t="e">
        <f ca="1">_xll.DBRW($C$1,$B90,$C$3,AY$12,$C$2,$A90,AY$13,$C$4,C80)</f>
        <v>#VALUE!</v>
      </c>
      <c r="AZ90" s="253" t="e">
        <f ca="1">_xll.DBRW($C$1,$B90,$C$3,AZ$12,$C$2,$A90,AZ$13,$C$4,C80)</f>
        <v>#VALUE!</v>
      </c>
      <c r="BA90" s="252" t="e">
        <f ca="1">_xll.DBRW($C$1,$B90,$C$3,BA$12,$C$2,$A90,BA$13,$C$4,C80)</f>
        <v>#VALUE!</v>
      </c>
      <c r="BB90" s="248" t="str">
        <f ca="1">_xll.DBRW($C$1,$B90,$C$3,BB$12,$C$2,$A90,BB$13,$C$4,C80)</f>
        <v>RECALC_1_1578_</v>
      </c>
      <c r="BC90" s="248" t="e">
        <f ca="1">_xll.DBRW($C$1,$B90,$C$3,BC$12,$C$2,$A90,BC$13,$C$4,C80)</f>
        <v>#VALUE!</v>
      </c>
      <c r="BD90" s="248" t="e">
        <f ca="1">_xll.DBRW($C$1,$B90,$C$3,BD$12,$C$2,$A90,BD$13,$C$4,C80)</f>
        <v>#VALUE!</v>
      </c>
      <c r="BE90" s="248" t="e">
        <f ca="1">_xll.DBRW($C$1,$B90,$C$3,BE$12,$C$2,$A90,BE$13,$C$4,C80)</f>
        <v>#VALUE!</v>
      </c>
      <c r="BF90" s="248" t="e">
        <f ca="1">_xll.DBRW($C$1,$B90,$C$3,BF$12,$C$2,$A90,BF$13,$C$4,C80)</f>
        <v>#VALUE!</v>
      </c>
      <c r="BG90" s="248" t="e">
        <f ca="1">_xll.DBRW($C$1,$B90,$C$3,BG$12,$C$2,$A90,BG$13,$C$4,C80)</f>
        <v>#VALUE!</v>
      </c>
      <c r="BH90" s="253" t="e">
        <f ca="1">_xll.DBRW($C$1,$B90,$C$3,BH$12,$C$2,$A90,BH$13,$C$4,C80)</f>
        <v>#VALUE!</v>
      </c>
      <c r="BI90" s="252" t="e">
        <f ca="1">_xll.DBRW($C$1,$B90,$C$3,BI$12,$C$2,$A90,BI$13,$C$4,C80)</f>
        <v>#VALUE!</v>
      </c>
      <c r="BJ90" s="248" t="str">
        <f ca="1">_xll.DBRW($C$1,$B90,$C$3,BJ$12,$C$2,$A90,BJ$13,$C$4,C80)</f>
        <v>RECALC_1_1883_</v>
      </c>
      <c r="BK90" s="248" t="e">
        <f ca="1">_xll.DBRW($C$1,$B90,$C$3,BK$12,$C$2,$A90,BK$13,$C$4,C80)</f>
        <v>#VALUE!</v>
      </c>
      <c r="BL90" s="248" t="e">
        <f ca="1">_xll.DBRW($C$1,$B90,$C$3,BL$12,$C$2,$A90,BL$13,$C$4,C80)</f>
        <v>#VALUE!</v>
      </c>
      <c r="BM90" s="248" t="e">
        <f ca="1">_xll.DBRW($C$1,$B90,$C$3,BM$12,$C$2,$A90,BM$13,$C$4,C80)</f>
        <v>#VALUE!</v>
      </c>
      <c r="BN90" s="248" t="e">
        <f ca="1">_xll.DBRW($C$1,$B90,$C$3,BN$12,$C$2,$A90,BN$13,$C$4,C80)</f>
        <v>#VALUE!</v>
      </c>
      <c r="BO90" s="248" t="e">
        <f ca="1">_xll.DBRW($C$1,$B90,$C$3,BO$12,$C$2,$A90,BO$13,$C$4,C80)</f>
        <v>#VALUE!</v>
      </c>
      <c r="BP90" s="253" t="e">
        <f ca="1">_xll.DBRW($C$1,$B90,$C$3,BP$12,$C$2,$A90,BP$13,$C$4,C80)</f>
        <v>#VALUE!</v>
      </c>
      <c r="BQ90" s="252" t="e">
        <f ca="1">_xll.DBRW($C$1,$B90,$C$3,BQ$12,$C$2,$A90,BQ$13,$C$4,$C$80)</f>
        <v>#VALUE!</v>
      </c>
      <c r="BR90" s="248" t="str">
        <f ca="1">_xll.DBRW($C$1,$B90,$C$3,BR$12,$C$2,$A90,BR$13,$C$4,$C$80)</f>
        <v>RECALC_1_2487_</v>
      </c>
      <c r="BS90" s="248" t="e">
        <f ca="1">_xll.DBRW($C$1,$B90,$C$3,BS$12,$C$2,$A90,BS$13,$C$4,$C$80)</f>
        <v>#VALUE!</v>
      </c>
      <c r="BT90" s="248" t="e">
        <f ca="1">_xll.DBRW($C$1,$B90,$C$3,BT$12,$C$2,$A90,BT$13,$C$4,$C$80)</f>
        <v>#VALUE!</v>
      </c>
      <c r="BU90" s="248" t="e">
        <f ca="1">_xll.DBRW($C$1,$B90,$C$3,BU$12,$C$2,$A90,BU$13,$C$4,$C$80)</f>
        <v>#VALUE!</v>
      </c>
      <c r="BV90" s="248" t="e">
        <f ca="1">_xll.DBRW($C$1,$B90,$C$3,BV$12,$C$2,$A90,BV$13,$C$4,$C$80)</f>
        <v>#VALUE!</v>
      </c>
      <c r="BW90" s="248" t="e">
        <f ca="1">_xll.DBRW($C$1,$B90,$C$3,BW$12,$C$2,$A90,BW$13,$C$4,$C$80)</f>
        <v>#VALUE!</v>
      </c>
      <c r="BX90" s="253" t="e">
        <f ca="1">_xll.DBRW($C$1,$B90,$C$3,BX$12,$C$2,$A90,BX$13,$C$4,$C$80)</f>
        <v>#VALUE!</v>
      </c>
      <c r="BY90" s="248"/>
      <c r="BZ90" s="248"/>
      <c r="CA90" s="248"/>
      <c r="CB90" s="248"/>
      <c r="CC90" s="248"/>
      <c r="CD90" s="248"/>
      <c r="CE90" s="248"/>
      <c r="CF90" s="248"/>
    </row>
    <row r="91" spans="1:109" s="261" customFormat="1" ht="21.75" customHeight="1">
      <c r="A91" s="254" t="str">
        <f>A26</f>
        <v>VTD_Corp_TopAdj_Not_allocated_Input</v>
      </c>
      <c r="B91" s="254" t="str">
        <f ca="1">_xll.SUBNM("tango_core_model:Activity","","Tot_act","English")</f>
        <v>RECALC_0_21_</v>
      </c>
      <c r="C91" s="254" t="str">
        <f>"Contrôle "&amp;C80</f>
        <v>Contrôle RESULTAT NET</v>
      </c>
      <c r="D91" s="255" t="e">
        <f ca="1">_xll.DBRW($C$1,$B$26,$C$3,D$12,$C$2,$A91,D$13,$C$4,$C80)-D80</f>
        <v>#VALUE!</v>
      </c>
      <c r="E91" s="256" t="e">
        <f ca="1">_xll.DBRW($C$1,$B$26,$C$3,E$12,$C$2,$A91,E$13,$C$4,$C80)-E80</f>
        <v>#VALUE!</v>
      </c>
      <c r="F91" s="256" t="e">
        <f ca="1">_xll.DBRW($C$1,$B$26,$C$3,F$12,$C$2,$A91,F$13,$C$4,$C80)-F80</f>
        <v>#VALUE!</v>
      </c>
      <c r="G91" s="256" t="e">
        <f ca="1">_xll.DBRW($C$1,$B$26,$C$3,G$12,$C$2,$A91,G$13,$C$4,$C80)-G80</f>
        <v>#VALUE!</v>
      </c>
      <c r="H91" s="256" t="e">
        <f ca="1">_xll.DBRW($C$1,$B$26,$C$3,H$12,$C$2,$A91,H$13,$C$4,$C80)-H80</f>
        <v>#VALUE!</v>
      </c>
      <c r="I91" s="256" t="e">
        <f ca="1">_xll.DBRW($C$1,$B$26,$C$3,I$12,$C$2,$A91,I$13,$C$4,$C80)-I80</f>
        <v>#VALUE!</v>
      </c>
      <c r="J91" s="256" t="e">
        <f ca="1">_xll.DBRW($C$1,$B$26,$C$3,J$12,$C$2,$A91,J$13,$C$4,$C80)-J80</f>
        <v>#VALUE!</v>
      </c>
      <c r="K91" s="257" t="e">
        <f ca="1">_xll.DBRW($C$1,$B$26,$C$3,K$12,$C$2,$A91,K$13,$C$4,$C80)-K80</f>
        <v>#VALUE!</v>
      </c>
      <c r="L91" s="255" t="e">
        <f ca="1">_xll.DBRW($C$1,$B$26,$C$3,L$12,$C$2,$A91,L$13,$C$4,$C80)-L80</f>
        <v>#VALUE!</v>
      </c>
      <c r="M91" s="256" t="e">
        <f ca="1">_xll.DBRW($C$1,$B$26,$C$3,M$12,$C$2,$A91,M$13,$C$4,$C80)-M80</f>
        <v>#VALUE!</v>
      </c>
      <c r="N91" s="256" t="e">
        <f ca="1">_xll.DBRW($C$1,$B$26,$C$3,N$12,$C$2,$A91,N$13,$C$4,$C80)-N80</f>
        <v>#VALUE!</v>
      </c>
      <c r="O91" s="256" t="e">
        <f ca="1">_xll.DBRW($C$1,$B$26,$C$3,O$12,$C$2,$A91,O$13,$C$4,$C80)-O80</f>
        <v>#VALUE!</v>
      </c>
      <c r="P91" s="256" t="e">
        <f ca="1">_xll.DBRW($C$1,$B$26,$C$3,P$12,$C$2,$A91,P$13,$C$4,$C80)-P80</f>
        <v>#VALUE!</v>
      </c>
      <c r="Q91" s="256" t="e">
        <f ca="1">_xll.DBRW($C$1,$B$26,$C$3,Q$12,$C$2,$A91,Q$13,$C$4,$C80)-Q80</f>
        <v>#VALUE!</v>
      </c>
      <c r="R91" s="256" t="e">
        <f ca="1">_xll.DBRW($C$1,$B$26,$C$3,R$12,$C$2,$A91,R$13,$C$4,$C80)-R80</f>
        <v>#VALUE!</v>
      </c>
      <c r="S91" s="257" t="e">
        <f ca="1">_xll.DBRW($C$1,$B$26,$C$3,S$12,$C$2,$A91,S$13,$C$4,$C80)-S80</f>
        <v>#VALUE!</v>
      </c>
      <c r="T91" s="255" t="e">
        <f ca="1">_xll.DBRW($C$1,$B$26,$C$3,T$12,$C$2,$A91,T$13,$C$4,$C80)-T80</f>
        <v>#VALUE!</v>
      </c>
      <c r="U91" s="256" t="e">
        <f ca="1">_xll.DBRW($C$1,$B$26,$C$3,U$12,$C$2,$A91,U$13,$C$4,$C80)-U80</f>
        <v>#VALUE!</v>
      </c>
      <c r="V91" s="256" t="e">
        <f ca="1">_xll.DBRW($C$1,$B$26,$C$3,V$12,$C$2,$A91,V$13,$C$4,$C80)-V80</f>
        <v>#VALUE!</v>
      </c>
      <c r="W91" s="256" t="e">
        <f ca="1">_xll.DBRW($C$1,$B$26,$C$3,W$12,$C$2,$A91,W$13,$C$4,$C80)-W80</f>
        <v>#VALUE!</v>
      </c>
      <c r="X91" s="256" t="e">
        <f ca="1">_xll.DBRW($C$1,$B$26,$C$3,X$12,$C$2,$A91,X$13,$C$4,$C80)-X80</f>
        <v>#VALUE!</v>
      </c>
      <c r="Y91" s="256" t="e">
        <f ca="1">_xll.DBRW($C$1,$B$26,$C$3,Y$12,$C$2,$A91,Y$13,$C$4,$C80)-Y80</f>
        <v>#VALUE!</v>
      </c>
      <c r="Z91" s="256" t="e">
        <f ca="1">_xll.DBRW($C$1,$B$26,$C$3,Z$12,$C$2,$A91,Z$13,$C$4,$C80)-Z80</f>
        <v>#VALUE!</v>
      </c>
      <c r="AA91" s="257" t="e">
        <f ca="1">_xll.DBRW($C$1,$B$26,$C$3,AA$12,$C$2,$A91,AA$13,$C$4,$C80)-AA80</f>
        <v>#VALUE!</v>
      </c>
      <c r="AB91" s="255" t="e">
        <f ca="1">_xll.DBRW($C$1,$B$26,$C$3,AB$12,$C$2,$A91,AB$13,$C$4,$C80)-AB80</f>
        <v>#VALUE!</v>
      </c>
      <c r="AC91" s="256" t="e">
        <f ca="1">_xll.DBRW($C$1,$B$26,$C$3,AC$12,$C$2,$A91,AC$13,$C$4,$C80)-AC80</f>
        <v>#VALUE!</v>
      </c>
      <c r="AD91" s="256" t="e">
        <f ca="1">_xll.DBRW($C$1,$B$26,$C$3,AD$12,$C$2,$A91,AD$13,$C$4,$C80)-AD80</f>
        <v>#VALUE!</v>
      </c>
      <c r="AE91" s="256" t="e">
        <f ca="1">_xll.DBRW($C$1,$B$26,$C$3,AE$12,$C$2,$A91,AE$13,$C$4,$C80)-AE80</f>
        <v>#VALUE!</v>
      </c>
      <c r="AF91" s="256" t="e">
        <f ca="1">_xll.DBRW($C$1,$B$26,$C$3,AF$12,$C$2,$A91,AF$13,$C$4,$C80)-AF80</f>
        <v>#VALUE!</v>
      </c>
      <c r="AG91" s="256" t="e">
        <f ca="1">_xll.DBRW($C$1,$B$26,$C$3,AG$12,$C$2,$A91,AG$13,$C$4,$C80)-AG80</f>
        <v>#VALUE!</v>
      </c>
      <c r="AH91" s="256" t="e">
        <f ca="1">_xll.DBRW($C$1,$B$26,$C$3,AH$12,$C$2,$A91,AH$13,$C$4,$C80)-AH80</f>
        <v>#VALUE!</v>
      </c>
      <c r="AI91" s="257" t="e">
        <f ca="1">_xll.DBRW($C$1,$B$26,$C$3,AI$12,$C$2,$A91,AI$13,$C$4,$C80)-AI80</f>
        <v>#VALUE!</v>
      </c>
      <c r="AJ91" s="258"/>
      <c r="AK91" s="255" t="e">
        <f ca="1">_xll.DBRW($C$1,$B91,$C$3,AK$12,$C$2,$A91,AK$13,$C$4,C80)-AK80</f>
        <v>#VALUE!</v>
      </c>
      <c r="AL91" s="256" t="e">
        <f ca="1">_xll.DBRW($C$1,$B91,$C$3,AL$12,$C$2,$A91,AL$13,$C$4,C80)-AL80</f>
        <v>#VALUE!</v>
      </c>
      <c r="AM91" s="256" t="e">
        <f ca="1">_xll.DBRW($C$1,$B91,$C$3,AM$12,$C$2,$A91,AM$13,$C$4,C80)-AM80</f>
        <v>#VALUE!</v>
      </c>
      <c r="AN91" s="256" t="e">
        <f ca="1">_xll.DBRW($C$1,$B91,$C$3,AN$12,$C$2,$A91,AN$13,$C$4,C80)-AN80</f>
        <v>#VALUE!</v>
      </c>
      <c r="AO91" s="256" t="e">
        <f ca="1">_xll.DBRW($C$1,$B91,$C$3,AO$12,$C$2,$A91,AO$13,$C$4,C80)-AO80</f>
        <v>#VALUE!</v>
      </c>
      <c r="AP91" s="256" t="e">
        <f ca="1">_xll.DBRW($C$1,$B91,$C$3,AP$12,$C$2,$A91,AP$13,$C$4,C80)-AP80</f>
        <v>#VALUE!</v>
      </c>
      <c r="AQ91" s="256" t="e">
        <f ca="1">_xll.DBRW($C$1,$B91,$C$3,AQ$12,$C$2,$A91,AQ$13,$C$4,C80)-AQ80</f>
        <v>#VALUE!</v>
      </c>
      <c r="AR91" s="257" t="e">
        <f ca="1">_xll.DBRW($C$1,$B91,$C$3,AR$12,$C$2,$A91,AR$13,$C$4,C80)-AR80</f>
        <v>#VALUE!</v>
      </c>
      <c r="AS91" s="255" t="e">
        <f ca="1">_xll.DBRW($C$1,$B91,$C$3,AS$12,$C$2,$A91,AS$13,$C$4,C80)-AS80</f>
        <v>#VALUE!</v>
      </c>
      <c r="AT91" s="256" t="e">
        <f ca="1">_xll.DBRW($C$1,$B91,$C$3,AT$12,$C$2,$A91,AT$13,$C$4,C80)-AT80</f>
        <v>#VALUE!</v>
      </c>
      <c r="AU91" s="256" t="e">
        <f ca="1">_xll.DBRW($C$1,$B91,$C$3,AU$12,$C$2,$A91,AU$13,$C$4,C80)-AU80</f>
        <v>#VALUE!</v>
      </c>
      <c r="AV91" s="256" t="e">
        <f ca="1">_xll.DBRW($C$1,$B91,$C$3,AV$12,$C$2,$A91,AV$13,$C$4,C80)-AV80</f>
        <v>#VALUE!</v>
      </c>
      <c r="AW91" s="256" t="e">
        <f ca="1">_xll.DBRW($C$1,$B91,$C$3,AW$12,$C$2,$A91,AW$13,$C$4,C80)-AW80</f>
        <v>#VALUE!</v>
      </c>
      <c r="AX91" s="256" t="e">
        <f ca="1">_xll.DBRW($C$1,$B91,$C$3,AX$12,$C$2,$A91,AX$13,$C$4,C80)-AX80</f>
        <v>#VALUE!</v>
      </c>
      <c r="AY91" s="256" t="e">
        <f ca="1">_xll.DBRW($C$1,$B91,$C$3,AY$12,$C$2,$A91,AY$13,$C$4,C80)-AY80</f>
        <v>#VALUE!</v>
      </c>
      <c r="AZ91" s="257" t="e">
        <f ca="1">_xll.DBRW($C$1,$B91,$C$3,AZ$12,$C$2,$A91,AZ$13,$C$4,C80)-AZ80</f>
        <v>#VALUE!</v>
      </c>
      <c r="BA91" s="255" t="e">
        <f ca="1">_xll.DBRW($C$1,$B91,$C$3,BA$12,$C$2,$A91,BA$13,$C$4,C80)-BA80</f>
        <v>#VALUE!</v>
      </c>
      <c r="BB91" s="256" t="e">
        <f ca="1">_xll.DBRW($C$1,$B91,$C$3,BB$12,$C$2,$A91,BB$13,$C$4,C80)-BB80</f>
        <v>#VALUE!</v>
      </c>
      <c r="BC91" s="256" t="e">
        <f ca="1">_xll.DBRW($C$1,$B91,$C$3,BC$12,$C$2,$A91,BC$13,$C$4,C80)-BC80</f>
        <v>#VALUE!</v>
      </c>
      <c r="BD91" s="256" t="e">
        <f ca="1">_xll.DBRW($C$1,$B91,$C$3,BD$12,$C$2,$A91,BD$13,$C$4,C80)-BD80</f>
        <v>#VALUE!</v>
      </c>
      <c r="BE91" s="256" t="e">
        <f ca="1">_xll.DBRW($C$1,$B91,$C$3,BE$12,$C$2,$A91,BE$13,$C$4,C80)-BE80</f>
        <v>#VALUE!</v>
      </c>
      <c r="BF91" s="256" t="e">
        <f ca="1">_xll.DBRW($C$1,$B91,$C$3,BF$12,$C$2,$A91,BF$13,$C$4,C80)-BF80</f>
        <v>#VALUE!</v>
      </c>
      <c r="BG91" s="256" t="e">
        <f ca="1">_xll.DBRW($C$1,$B91,$C$3,BG$12,$C$2,$A91,BG$13,$C$4,C80)-BG80</f>
        <v>#VALUE!</v>
      </c>
      <c r="BH91" s="257" t="e">
        <f ca="1">_xll.DBRW($C$1,$B91,$C$3,BH$12,$C$2,$A91,BH$13,$C$4,C80)-BH80</f>
        <v>#VALUE!</v>
      </c>
      <c r="BI91" s="255" t="e">
        <f ca="1">_xll.DBRW($C$1,$B91,$C$3,BI$12,$C$2,$A91,BI$13,$C$4,C80)-BI80</f>
        <v>#VALUE!</v>
      </c>
      <c r="BJ91" s="256" t="e">
        <f ca="1">_xll.DBRW($C$1,$B91,$C$3,BJ$12,$C$2,$A91,BJ$13,$C$4,C80)-BJ80</f>
        <v>#VALUE!</v>
      </c>
      <c r="BK91" s="256" t="e">
        <f ca="1">_xll.DBRW($C$1,$B91,$C$3,BK$12,$C$2,$A91,BK$13,$C$4,C80)-BK80</f>
        <v>#VALUE!</v>
      </c>
      <c r="BL91" s="256" t="e">
        <f ca="1">_xll.DBRW($C$1,$B91,$C$3,BL$12,$C$2,$A91,BL$13,$C$4,C80)-BL80</f>
        <v>#VALUE!</v>
      </c>
      <c r="BM91" s="256" t="e">
        <f ca="1">_xll.DBRW($C$1,$B91,$C$3,BM$12,$C$2,$A91,BM$13,$C$4,C80)-BM80</f>
        <v>#VALUE!</v>
      </c>
      <c r="BN91" s="256" t="e">
        <f ca="1">_xll.DBRW($C$1,$B91,$C$3,BN$12,$C$2,$A91,BN$13,$C$4,C80)-BN80</f>
        <v>#VALUE!</v>
      </c>
      <c r="BO91" s="256" t="e">
        <f ca="1">_xll.DBRW($C$1,$B91,$C$3,BO$12,$C$2,$A91,BO$13,$C$4,C80)-BO80</f>
        <v>#VALUE!</v>
      </c>
      <c r="BP91" s="257" t="e">
        <f ca="1">_xll.DBRW($C$1,$B91,$C$3,BP$12,$C$2,$A91,BP$13,$C$4,C80)-BP80</f>
        <v>#VALUE!</v>
      </c>
      <c r="BQ91" s="255" t="e">
        <f ca="1">_xll.DBRW($C$1,$B91,$C$3,BQ$12,$C$2,$A91,BQ$13,$C$4,$C$80)</f>
        <v>#VALUE!</v>
      </c>
      <c r="BR91" s="256" t="str">
        <f ca="1">_xll.DBRW($C$1,$B91,$C$3,BR$12,$C$2,$A91,BR$13,$C$4,$C$80)</f>
        <v>RECALC_1_2547_</v>
      </c>
      <c r="BS91" s="256" t="e">
        <f ca="1">_xll.DBRW($C$1,$B91,$C$3,BS$12,$C$2,$A91,BS$13,$C$4,$C$80)</f>
        <v>#VALUE!</v>
      </c>
      <c r="BT91" s="256" t="e">
        <f ca="1">_xll.DBRW($C$1,$B91,$C$3,BT$12,$C$2,$A91,BT$13,$C$4,$C$80)</f>
        <v>#VALUE!</v>
      </c>
      <c r="BU91" s="256" t="e">
        <f ca="1">_xll.DBRW($C$1,$B91,$C$3,BU$12,$C$2,$A91,BU$13,$C$4,$C$80)</f>
        <v>#VALUE!</v>
      </c>
      <c r="BV91" s="256" t="e">
        <f ca="1">_xll.DBRW($C$1,$B91,$C$3,BV$12,$C$2,$A91,BV$13,$C$4,$C$80)</f>
        <v>#VALUE!</v>
      </c>
      <c r="BW91" s="256" t="e">
        <f ca="1">_xll.DBRW($C$1,$B91,$C$3,BW$12,$C$2,$A91,BW$13,$C$4,$C$80)</f>
        <v>#VALUE!</v>
      </c>
      <c r="BX91" s="257" t="e">
        <f ca="1">_xll.DBRW($C$1,$B91,$C$3,BX$12,$C$2,$A91,BX$13,$C$4,$C$80)</f>
        <v>#VALUE!</v>
      </c>
      <c r="BY91" s="259"/>
      <c r="BZ91" s="259"/>
      <c r="CA91" s="259"/>
      <c r="CB91" s="259"/>
      <c r="CC91" s="259"/>
      <c r="CD91" s="259"/>
      <c r="CE91" s="259"/>
      <c r="CF91" s="259"/>
      <c r="CG91" s="260"/>
      <c r="CH91" s="260"/>
      <c r="CI91" s="260"/>
      <c r="CJ91" s="260"/>
      <c r="CK91" s="260"/>
      <c r="CL91" s="260"/>
      <c r="CM91" s="260"/>
      <c r="CN91" s="260"/>
      <c r="CO91" s="260"/>
      <c r="CP91" s="260"/>
      <c r="CQ91" s="260"/>
      <c r="CR91" s="260"/>
      <c r="CS91" s="260"/>
      <c r="CT91" s="260"/>
      <c r="CU91" s="260"/>
      <c r="CV91" s="260"/>
      <c r="CW91" s="260"/>
      <c r="CX91" s="260"/>
      <c r="CY91" s="260"/>
      <c r="CZ91" s="260"/>
      <c r="DA91" s="260"/>
      <c r="DB91" s="260"/>
      <c r="DC91" s="260"/>
      <c r="DD91" s="260"/>
      <c r="DE91" s="260"/>
    </row>
    <row r="92" spans="1:109" s="264" customFormat="1" ht="21.75" customHeight="1">
      <c r="A92" s="262"/>
      <c r="B92" s="263"/>
      <c r="D92" s="265"/>
      <c r="E92" s="265"/>
      <c r="F92" s="265"/>
      <c r="G92" s="265"/>
      <c r="H92" s="265"/>
      <c r="I92" s="265"/>
      <c r="J92" s="265"/>
      <c r="K92" s="265"/>
      <c r="L92" s="265"/>
      <c r="M92" s="265"/>
      <c r="N92" s="265"/>
      <c r="O92" s="265"/>
      <c r="P92" s="265"/>
      <c r="Q92" s="265"/>
      <c r="R92" s="265"/>
      <c r="S92" s="265"/>
      <c r="T92" s="265"/>
      <c r="U92" s="265"/>
      <c r="V92" s="265"/>
      <c r="W92" s="265"/>
      <c r="X92" s="265"/>
      <c r="Y92" s="265"/>
      <c r="Z92" s="265"/>
      <c r="AA92" s="265"/>
      <c r="AB92" s="265"/>
      <c r="AC92" s="265"/>
      <c r="AD92" s="265"/>
      <c r="AE92" s="265"/>
      <c r="AF92" s="265"/>
      <c r="AG92" s="265"/>
      <c r="AH92" s="265"/>
      <c r="AI92" s="265"/>
      <c r="AJ92" s="265"/>
      <c r="AK92" s="265"/>
      <c r="AL92" s="265"/>
      <c r="AM92" s="265"/>
      <c r="AN92" s="265"/>
      <c r="AO92" s="265"/>
      <c r="AP92" s="265"/>
      <c r="AQ92" s="265"/>
      <c r="AR92" s="265"/>
      <c r="AS92" s="265"/>
      <c r="AT92" s="265"/>
      <c r="AU92" s="265"/>
      <c r="AV92" s="265"/>
      <c r="AW92" s="265"/>
      <c r="AX92" s="265"/>
      <c r="AY92" s="265"/>
      <c r="AZ92" s="265"/>
      <c r="BA92" s="265"/>
      <c r="BB92" s="265"/>
      <c r="BC92" s="265"/>
      <c r="BD92" s="265"/>
      <c r="BE92" s="265"/>
      <c r="BF92" s="265"/>
      <c r="BG92" s="265"/>
      <c r="BH92" s="265"/>
      <c r="BI92" s="265"/>
      <c r="BJ92" s="265"/>
      <c r="BK92" s="265"/>
      <c r="BL92" s="265"/>
      <c r="BM92" s="265"/>
      <c r="BN92" s="265"/>
      <c r="BO92" s="265"/>
      <c r="BP92" s="265"/>
      <c r="BQ92" s="265"/>
      <c r="BR92" s="265"/>
      <c r="BS92" s="265"/>
      <c r="BT92" s="265"/>
      <c r="BU92" s="265"/>
      <c r="BV92" s="265"/>
      <c r="BW92" s="265"/>
      <c r="BX92" s="265"/>
      <c r="BY92" s="265"/>
      <c r="BZ92" s="265"/>
      <c r="CA92" s="265"/>
      <c r="CB92" s="265"/>
      <c r="CC92" s="265"/>
      <c r="CD92" s="265"/>
      <c r="CE92" s="265"/>
      <c r="CF92" s="265"/>
    </row>
    <row r="93" spans="1:109" ht="21.75" customHeight="1">
      <c r="A93" s="266"/>
      <c r="B93" s="267"/>
      <c r="C93" s="243" t="s">
        <v>31</v>
      </c>
      <c r="D93" s="245">
        <f>SUM(D94:D103)</f>
        <v>0</v>
      </c>
      <c r="E93" s="246">
        <f t="shared" ref="E93:AI93" si="42">SUM(E94:E103)</f>
        <v>0</v>
      </c>
      <c r="F93" s="246">
        <f t="shared" si="42"/>
        <v>0</v>
      </c>
      <c r="G93" s="246">
        <f t="shared" si="42"/>
        <v>0</v>
      </c>
      <c r="H93" s="246">
        <f t="shared" si="42"/>
        <v>0</v>
      </c>
      <c r="I93" s="246">
        <f t="shared" si="42"/>
        <v>0</v>
      </c>
      <c r="J93" s="246">
        <f t="shared" si="42"/>
        <v>0</v>
      </c>
      <c r="K93" s="247">
        <f t="shared" si="42"/>
        <v>0</v>
      </c>
      <c r="L93" s="245">
        <f t="shared" si="42"/>
        <v>0</v>
      </c>
      <c r="M93" s="246">
        <f t="shared" si="42"/>
        <v>0</v>
      </c>
      <c r="N93" s="246">
        <f t="shared" si="42"/>
        <v>0</v>
      </c>
      <c r="O93" s="246">
        <f t="shared" si="42"/>
        <v>0</v>
      </c>
      <c r="P93" s="246">
        <f t="shared" si="42"/>
        <v>0</v>
      </c>
      <c r="Q93" s="246">
        <f t="shared" si="42"/>
        <v>0</v>
      </c>
      <c r="R93" s="246">
        <f t="shared" si="42"/>
        <v>0</v>
      </c>
      <c r="S93" s="247">
        <f t="shared" si="42"/>
        <v>0</v>
      </c>
      <c r="T93" s="245">
        <f t="shared" si="42"/>
        <v>0</v>
      </c>
      <c r="U93" s="246">
        <f t="shared" si="42"/>
        <v>0</v>
      </c>
      <c r="V93" s="246">
        <f t="shared" si="42"/>
        <v>0</v>
      </c>
      <c r="W93" s="246">
        <f t="shared" si="42"/>
        <v>0</v>
      </c>
      <c r="X93" s="246">
        <f t="shared" si="42"/>
        <v>0</v>
      </c>
      <c r="Y93" s="246">
        <f t="shared" si="42"/>
        <v>0</v>
      </c>
      <c r="Z93" s="246">
        <f t="shared" si="42"/>
        <v>0</v>
      </c>
      <c r="AA93" s="247">
        <f t="shared" si="42"/>
        <v>0</v>
      </c>
      <c r="AB93" s="245">
        <f t="shared" si="42"/>
        <v>0</v>
      </c>
      <c r="AC93" s="246">
        <f t="shared" si="42"/>
        <v>0</v>
      </c>
      <c r="AD93" s="246">
        <f t="shared" si="42"/>
        <v>0</v>
      </c>
      <c r="AE93" s="246">
        <f t="shared" si="42"/>
        <v>0</v>
      </c>
      <c r="AF93" s="246">
        <f t="shared" si="42"/>
        <v>0</v>
      </c>
      <c r="AG93" s="246">
        <f t="shared" si="42"/>
        <v>0</v>
      </c>
      <c r="AH93" s="246">
        <f t="shared" si="42"/>
        <v>0</v>
      </c>
      <c r="AI93" s="247">
        <f t="shared" si="42"/>
        <v>0</v>
      </c>
      <c r="AJ93" s="248"/>
      <c r="AK93" s="245" t="e">
        <f ca="1">SUM(AK94:AK103)</f>
        <v>#VALUE!</v>
      </c>
      <c r="AL93" s="246">
        <f t="shared" ref="AL93:BX93" ca="1" si="43">SUM(AL94:AL103)</f>
        <v>0</v>
      </c>
      <c r="AM93" s="246" t="e">
        <f t="shared" ca="1" si="43"/>
        <v>#VALUE!</v>
      </c>
      <c r="AN93" s="246" t="e">
        <f t="shared" ca="1" si="43"/>
        <v>#VALUE!</v>
      </c>
      <c r="AO93" s="246" t="e">
        <f t="shared" ca="1" si="43"/>
        <v>#VALUE!</v>
      </c>
      <c r="AP93" s="246" t="e">
        <f t="shared" ca="1" si="43"/>
        <v>#VALUE!</v>
      </c>
      <c r="AQ93" s="246" t="e">
        <f t="shared" ca="1" si="43"/>
        <v>#VALUE!</v>
      </c>
      <c r="AR93" s="247" t="e">
        <f t="shared" ca="1" si="43"/>
        <v>#VALUE!</v>
      </c>
      <c r="AS93" s="245" t="e">
        <f t="shared" ca="1" si="43"/>
        <v>#VALUE!</v>
      </c>
      <c r="AT93" s="246">
        <f t="shared" ca="1" si="43"/>
        <v>0</v>
      </c>
      <c r="AU93" s="246" t="e">
        <f t="shared" ca="1" si="43"/>
        <v>#VALUE!</v>
      </c>
      <c r="AV93" s="246" t="e">
        <f t="shared" ca="1" si="43"/>
        <v>#VALUE!</v>
      </c>
      <c r="AW93" s="246" t="e">
        <f t="shared" ca="1" si="43"/>
        <v>#VALUE!</v>
      </c>
      <c r="AX93" s="246" t="e">
        <f t="shared" ca="1" si="43"/>
        <v>#VALUE!</v>
      </c>
      <c r="AY93" s="246" t="e">
        <f t="shared" ca="1" si="43"/>
        <v>#VALUE!</v>
      </c>
      <c r="AZ93" s="247" t="e">
        <f t="shared" ca="1" si="43"/>
        <v>#VALUE!</v>
      </c>
      <c r="BA93" s="245" t="e">
        <f t="shared" ca="1" si="43"/>
        <v>#VALUE!</v>
      </c>
      <c r="BB93" s="246">
        <f t="shared" ca="1" si="43"/>
        <v>0</v>
      </c>
      <c r="BC93" s="246" t="e">
        <f t="shared" ca="1" si="43"/>
        <v>#VALUE!</v>
      </c>
      <c r="BD93" s="246" t="e">
        <f t="shared" ca="1" si="43"/>
        <v>#VALUE!</v>
      </c>
      <c r="BE93" s="246" t="e">
        <f t="shared" ca="1" si="43"/>
        <v>#VALUE!</v>
      </c>
      <c r="BF93" s="246" t="e">
        <f t="shared" ca="1" si="43"/>
        <v>#VALUE!</v>
      </c>
      <c r="BG93" s="246" t="e">
        <f t="shared" ca="1" si="43"/>
        <v>#VALUE!</v>
      </c>
      <c r="BH93" s="247" t="e">
        <f t="shared" ca="1" si="43"/>
        <v>#VALUE!</v>
      </c>
      <c r="BI93" s="245" t="e">
        <f t="shared" ca="1" si="43"/>
        <v>#VALUE!</v>
      </c>
      <c r="BJ93" s="246">
        <f t="shared" ca="1" si="43"/>
        <v>0</v>
      </c>
      <c r="BK93" s="246" t="e">
        <f t="shared" ca="1" si="43"/>
        <v>#VALUE!</v>
      </c>
      <c r="BL93" s="246" t="e">
        <f t="shared" ca="1" si="43"/>
        <v>#VALUE!</v>
      </c>
      <c r="BM93" s="246" t="e">
        <f t="shared" ca="1" si="43"/>
        <v>#VALUE!</v>
      </c>
      <c r="BN93" s="246" t="e">
        <f t="shared" ca="1" si="43"/>
        <v>#VALUE!</v>
      </c>
      <c r="BO93" s="246" t="e">
        <f t="shared" ca="1" si="43"/>
        <v>#VALUE!</v>
      </c>
      <c r="BP93" s="247" t="e">
        <f t="shared" ca="1" si="43"/>
        <v>#VALUE!</v>
      </c>
      <c r="BQ93" s="245" t="e">
        <f t="shared" ca="1" si="43"/>
        <v>#VALUE!</v>
      </c>
      <c r="BR93" s="246">
        <f t="shared" ca="1" si="43"/>
        <v>0</v>
      </c>
      <c r="BS93" s="246" t="e">
        <f t="shared" ca="1" si="43"/>
        <v>#VALUE!</v>
      </c>
      <c r="BT93" s="246" t="e">
        <f t="shared" ca="1" si="43"/>
        <v>#VALUE!</v>
      </c>
      <c r="BU93" s="246" t="e">
        <f t="shared" ca="1" si="43"/>
        <v>#VALUE!</v>
      </c>
      <c r="BV93" s="246" t="e">
        <f t="shared" ca="1" si="43"/>
        <v>#VALUE!</v>
      </c>
      <c r="BW93" s="246" t="e">
        <f t="shared" ca="1" si="43"/>
        <v>#VALUE!</v>
      </c>
      <c r="BX93" s="247" t="e">
        <f t="shared" ca="1" si="43"/>
        <v>#VALUE!</v>
      </c>
      <c r="BY93" s="248"/>
      <c r="BZ93" s="248"/>
      <c r="CA93" s="248"/>
      <c r="CB93" s="248"/>
      <c r="CC93" s="248"/>
      <c r="CD93" s="248"/>
      <c r="CE93" s="248"/>
      <c r="CF93" s="248"/>
    </row>
    <row r="94" spans="1:109">
      <c r="A94" s="262" t="str">
        <f>A81</f>
        <v>VTD_Corp_TopAdj_Not_allocated_Input1</v>
      </c>
      <c r="B94" s="263" t="str">
        <f t="shared" ref="B94:C94" ca="1" si="44">B81</f>
        <v>RECALC_0_1_</v>
      </c>
      <c r="C94" s="237" t="str">
        <f t="shared" si="44"/>
        <v>Sécurité top générale</v>
      </c>
      <c r="D94" s="252"/>
      <c r="E94" s="248"/>
      <c r="F94" s="248"/>
      <c r="G94" s="248"/>
      <c r="H94" s="248"/>
      <c r="I94" s="248"/>
      <c r="J94" s="248"/>
      <c r="K94" s="253"/>
      <c r="L94" s="252"/>
      <c r="M94" s="248"/>
      <c r="N94" s="248"/>
      <c r="O94" s="248"/>
      <c r="P94" s="248"/>
      <c r="Q94" s="248"/>
      <c r="R94" s="248"/>
      <c r="S94" s="253"/>
      <c r="T94" s="252"/>
      <c r="U94" s="248"/>
      <c r="V94" s="248"/>
      <c r="W94" s="248"/>
      <c r="X94" s="248"/>
      <c r="Y94" s="248"/>
      <c r="Z94" s="248"/>
      <c r="AA94" s="253"/>
      <c r="AB94" s="252"/>
      <c r="AC94" s="248"/>
      <c r="AD94" s="248"/>
      <c r="AE94" s="248"/>
      <c r="AF94" s="248"/>
      <c r="AG94" s="248"/>
      <c r="AH94" s="248"/>
      <c r="AI94" s="253"/>
      <c r="AJ94" s="248"/>
      <c r="AK94" s="252" t="e">
        <f ca="1">_xll.DBRW($C$1,$B94,$C$3,AK$12,$C$2,$A94,AK$13,$C$4,C93)</f>
        <v>#VALUE!</v>
      </c>
      <c r="AL94" s="248" t="str">
        <f ca="1">_xll.DBRW($C$1,$B94,$C$3,AL$12,$C$2,$A94,AL$13,$C$4,C93)</f>
        <v>RECALC_1_1792_</v>
      </c>
      <c r="AM94" s="248" t="e">
        <f ca="1">_xll.DBRW($C$1,$B94,$C$3,AM$12,$C$2,$A94,AM$13,$C$4,C93)</f>
        <v>#VALUE!</v>
      </c>
      <c r="AN94" s="248" t="e">
        <f ca="1">_xll.DBRW($C$1,$B94,$C$3,AN$12,$C$2,$A94,AN$13,$C$4,C93)</f>
        <v>#VALUE!</v>
      </c>
      <c r="AO94" s="248" t="e">
        <f ca="1">_xll.DBRW($C$1,$B94,$C$3,AO$12,$C$2,$A94,AO$13,$C$4,C93)</f>
        <v>#VALUE!</v>
      </c>
      <c r="AP94" s="248" t="e">
        <f ca="1">_xll.DBRW($C$1,$B94,$C$3,AP$12,$C$2,$A94,AP$13,$C$4,C93)</f>
        <v>#VALUE!</v>
      </c>
      <c r="AQ94" s="248" t="e">
        <f ca="1">_xll.DBRW($C$1,$B94,$C$3,AQ$12,$C$2,$A94,AQ$13,$C$4,C93)</f>
        <v>#VALUE!</v>
      </c>
      <c r="AR94" s="253" t="e">
        <f ca="1">_xll.DBRW($C$1,$B94,$C$3,AR$12,$C$2,$A94,AR$13,$C$4,C93)</f>
        <v>#VALUE!</v>
      </c>
      <c r="AS94" s="252" t="e">
        <f ca="1">_xll.DBRW($C$1,$B94,$C$3,AS$12,$C$2,$A94,AS$13,$C$4,C93)</f>
        <v>#VALUE!</v>
      </c>
      <c r="AT94" s="248" t="str">
        <f ca="1">_xll.DBRW($C$1,$B94,$C$3,AT$12,$C$2,$A94,AT$13,$C$4,C93)</f>
        <v>RECALC_1_1791_</v>
      </c>
      <c r="AU94" s="248" t="e">
        <f ca="1">_xll.DBRW($C$1,$B94,$C$3,AU$12,$C$2,$A94,AU$13,$C$4,C93)</f>
        <v>#VALUE!</v>
      </c>
      <c r="AV94" s="248" t="e">
        <f ca="1">_xll.DBRW($C$1,$B94,$C$3,AV$12,$C$2,$A94,AV$13,$C$4,C93)</f>
        <v>#VALUE!</v>
      </c>
      <c r="AW94" s="248" t="e">
        <f ca="1">_xll.DBRW($C$1,$B94,$C$3,AW$12,$C$2,$A94,AW$13,$C$4,C93)</f>
        <v>#VALUE!</v>
      </c>
      <c r="AX94" s="248" t="e">
        <f ca="1">_xll.DBRW($C$1,$B94,$C$3,AX$12,$C$2,$A94,AX$13,$C$4,C93)</f>
        <v>#VALUE!</v>
      </c>
      <c r="AY94" s="248" t="e">
        <f ca="1">_xll.DBRW($C$1,$B94,$C$3,AY$12,$C$2,$A94,AY$13,$C$4,C93)</f>
        <v>#VALUE!</v>
      </c>
      <c r="AZ94" s="253" t="e">
        <f ca="1">_xll.DBRW($C$1,$B94,$C$3,AZ$12,$C$2,$A94,AZ$13,$C$4,C93)</f>
        <v>#VALUE!</v>
      </c>
      <c r="BA94" s="252" t="e">
        <f ca="1">_xll.DBRW($C$1,$B94,$C$3,BA$12,$C$2,$A94,BA$13,$C$4,C93)</f>
        <v>#VALUE!</v>
      </c>
      <c r="BB94" s="248" t="str">
        <f ca="1">_xll.DBRW($C$1,$B94,$C$3,BB$12,$C$2,$A94,BB$13,$C$4,C93)</f>
        <v>RECALC_1_1793_</v>
      </c>
      <c r="BC94" s="248" t="e">
        <f ca="1">_xll.DBRW($C$1,$B94,$C$3,BC$12,$C$2,$A94,BC$13,$C$4,C93)</f>
        <v>#VALUE!</v>
      </c>
      <c r="BD94" s="248" t="e">
        <f ca="1">_xll.DBRW($C$1,$B94,$C$3,BD$12,$C$2,$A94,BD$13,$C$4,C93)</f>
        <v>#VALUE!</v>
      </c>
      <c r="BE94" s="248" t="e">
        <f ca="1">_xll.DBRW($C$1,$B94,$C$3,BE$12,$C$2,$A94,BE$13,$C$4,C93)</f>
        <v>#VALUE!</v>
      </c>
      <c r="BF94" s="248" t="e">
        <f ca="1">_xll.DBRW($C$1,$B94,$C$3,BF$12,$C$2,$A94,BF$13,$C$4,C93)</f>
        <v>#VALUE!</v>
      </c>
      <c r="BG94" s="248" t="e">
        <f ca="1">_xll.DBRW($C$1,$B94,$C$3,BG$12,$C$2,$A94,BG$13,$C$4,C93)</f>
        <v>#VALUE!</v>
      </c>
      <c r="BH94" s="253" t="e">
        <f ca="1">_xll.DBRW($C$1,$B94,$C$3,BH$12,$C$2,$A94,BH$13,$C$4,C93)</f>
        <v>#VALUE!</v>
      </c>
      <c r="BI94" s="252" t="e">
        <f ca="1">_xll.DBRW($C$1,$B94,$C$3,BI$12,$C$2,$A94,BI$13,$C$4,C93)</f>
        <v>#VALUE!</v>
      </c>
      <c r="BJ94" s="248" t="str">
        <f ca="1">_xll.DBRW($C$1,$B94,$C$3,BJ$12,$C$2,$A94,BJ$13,$C$4,C93)</f>
        <v>RECALC_1_1875_</v>
      </c>
      <c r="BK94" s="248" t="e">
        <f ca="1">_xll.DBRW($C$1,$B94,$C$3,BK$12,$C$2,$A94,BK$13,$C$4,C93)</f>
        <v>#VALUE!</v>
      </c>
      <c r="BL94" s="248" t="e">
        <f ca="1">_xll.DBRW($C$1,$B94,$C$3,BL$12,$C$2,$A94,BL$13,$C$4,C93)</f>
        <v>#VALUE!</v>
      </c>
      <c r="BM94" s="248" t="e">
        <f ca="1">_xll.DBRW($C$1,$B94,$C$3,BM$12,$C$2,$A94,BM$13,$C$4,C93)</f>
        <v>#VALUE!</v>
      </c>
      <c r="BN94" s="248" t="e">
        <f ca="1">_xll.DBRW($C$1,$B94,$C$3,BN$12,$C$2,$A94,BN$13,$C$4,C93)</f>
        <v>#VALUE!</v>
      </c>
      <c r="BO94" s="248" t="e">
        <f ca="1">_xll.DBRW($C$1,$B94,$C$3,BO$12,$C$2,$A94,BO$13,$C$4,C93)</f>
        <v>#VALUE!</v>
      </c>
      <c r="BP94" s="253" t="e">
        <f ca="1">_xll.DBRW($C$1,$B94,$C$3,BP$12,$C$2,$A94,BP$13,$C$4,C93)</f>
        <v>#VALUE!</v>
      </c>
      <c r="BQ94" s="252" t="e">
        <f ca="1">_xll.DBRW($C$1,$B94,$C$3,BQ$12,$C$2,$A94,BQ$13,$C$4,$C$93)</f>
        <v>#VALUE!</v>
      </c>
      <c r="BR94" s="248" t="str">
        <f ca="1">_xll.DBRW($C$1,$B94,$C$3,BR$12,$C$2,$A94,BR$13,$C$4,$C$93)</f>
        <v>RECALC_1_2479_</v>
      </c>
      <c r="BS94" s="248" t="e">
        <f ca="1">_xll.DBRW($C$1,$B94,$C$3,BS$12,$C$2,$A94,BS$13,$C$4,$C$93)</f>
        <v>#VALUE!</v>
      </c>
      <c r="BT94" s="248" t="e">
        <f ca="1">_xll.DBRW($C$1,$B94,$C$3,BT$12,$C$2,$A94,BT$13,$C$4,$C$93)</f>
        <v>#VALUE!</v>
      </c>
      <c r="BU94" s="248" t="e">
        <f ca="1">_xll.DBRW($C$1,$B94,$C$3,BU$12,$C$2,$A94,BU$13,$C$4,$C$93)</f>
        <v>#VALUE!</v>
      </c>
      <c r="BV94" s="248" t="e">
        <f ca="1">_xll.DBRW($C$1,$B94,$C$3,BV$12,$C$2,$A94,BV$13,$C$4,$C$93)</f>
        <v>#VALUE!</v>
      </c>
      <c r="BW94" s="248" t="e">
        <f ca="1">_xll.DBRW($C$1,$B94,$C$3,BW$12,$C$2,$A94,BW$13,$C$4,$C$93)</f>
        <v>#VALUE!</v>
      </c>
      <c r="BX94" s="253" t="e">
        <f ca="1">_xll.DBRW($C$1,$B94,$C$3,BX$12,$C$2,$A94,BX$13,$C$4,$C$93)</f>
        <v>#VALUE!</v>
      </c>
      <c r="BY94" s="248"/>
      <c r="BZ94" s="248"/>
      <c r="CA94" s="248"/>
      <c r="CB94" s="248"/>
      <c r="CC94" s="248"/>
      <c r="CD94" s="248"/>
      <c r="CE94" s="248"/>
      <c r="CF94" s="248"/>
    </row>
    <row r="95" spans="1:109" ht="21.75" customHeight="1">
      <c r="A95" s="262" t="str">
        <f t="shared" ref="A95:C103" si="45">A82</f>
        <v>VTD_Corp_TopAdj_Not_allocated_Input2</v>
      </c>
      <c r="B95" s="263" t="str">
        <f t="shared" ca="1" si="45"/>
        <v>RECALC_0_23_</v>
      </c>
      <c r="C95" s="237" t="str">
        <f t="shared" si="45"/>
        <v>Sécurité générale CAPEX</v>
      </c>
      <c r="D95" s="252"/>
      <c r="E95" s="248"/>
      <c r="F95" s="248"/>
      <c r="G95" s="248"/>
      <c r="H95" s="248"/>
      <c r="I95" s="248"/>
      <c r="J95" s="248"/>
      <c r="K95" s="253"/>
      <c r="L95" s="252"/>
      <c r="M95" s="248"/>
      <c r="N95" s="248"/>
      <c r="O95" s="248"/>
      <c r="P95" s="248"/>
      <c r="Q95" s="248"/>
      <c r="R95" s="248"/>
      <c r="S95" s="253"/>
      <c r="T95" s="252"/>
      <c r="U95" s="248"/>
      <c r="V95" s="248"/>
      <c r="W95" s="248"/>
      <c r="X95" s="248"/>
      <c r="Y95" s="248"/>
      <c r="Z95" s="248"/>
      <c r="AA95" s="253"/>
      <c r="AB95" s="252"/>
      <c r="AC95" s="248"/>
      <c r="AD95" s="248"/>
      <c r="AE95" s="248"/>
      <c r="AF95" s="248"/>
      <c r="AG95" s="248"/>
      <c r="AH95" s="248"/>
      <c r="AI95" s="253"/>
      <c r="AJ95" s="248"/>
      <c r="AK95" s="252" t="e">
        <f ca="1">_xll.DBRW($C$1,$B95,$C$3,AK$12,$C$2,$A95,AK$13,$C$4,C93)</f>
        <v>#VALUE!</v>
      </c>
      <c r="AL95" s="248" t="str">
        <f ca="1">_xll.DBRW($C$1,$B95,$C$3,AL$12,$C$2,$A95,AL$13,$C$4,C93)</f>
        <v>RECALC_1_1810_</v>
      </c>
      <c r="AM95" s="248" t="e">
        <f ca="1">_xll.DBRW($C$1,$B95,$C$3,AM$12,$C$2,$A95,AM$13,$C$4,C93)</f>
        <v>#VALUE!</v>
      </c>
      <c r="AN95" s="248" t="e">
        <f ca="1">_xll.DBRW($C$1,$B95,$C$3,AN$12,$C$2,$A95,AN$13,$C$4,C93)</f>
        <v>#VALUE!</v>
      </c>
      <c r="AO95" s="248" t="e">
        <f ca="1">_xll.DBRW($C$1,$B95,$C$3,AO$12,$C$2,$A95,AO$13,$C$4,C93)</f>
        <v>#VALUE!</v>
      </c>
      <c r="AP95" s="248" t="e">
        <f ca="1">_xll.DBRW($C$1,$B95,$C$3,AP$12,$C$2,$A95,AP$13,$C$4,C93)</f>
        <v>#VALUE!</v>
      </c>
      <c r="AQ95" s="248" t="e">
        <f ca="1">_xll.DBRW($C$1,$B95,$C$3,AQ$12,$C$2,$A95,AQ$13,$C$4,C93)</f>
        <v>#VALUE!</v>
      </c>
      <c r="AR95" s="253" t="e">
        <f ca="1">_xll.DBRW($C$1,$B95,$C$3,AR$12,$C$2,$A95,AR$13,$C$4,C93)</f>
        <v>#VALUE!</v>
      </c>
      <c r="AS95" s="252" t="e">
        <f ca="1">_xll.DBRW($C$1,$B95,$C$3,AS$12,$C$2,$A95,AS$13,$C$4,C93)</f>
        <v>#VALUE!</v>
      </c>
      <c r="AT95" s="248" t="str">
        <f ca="1">_xll.DBRW($C$1,$B95,$C$3,AT$12,$C$2,$A95,AT$13,$C$4,C93)</f>
        <v>RECALC_1_1811_</v>
      </c>
      <c r="AU95" s="248" t="e">
        <f ca="1">_xll.DBRW($C$1,$B95,$C$3,AU$12,$C$2,$A95,AU$13,$C$4,C93)</f>
        <v>#VALUE!</v>
      </c>
      <c r="AV95" s="248" t="e">
        <f ca="1">_xll.DBRW($C$1,$B95,$C$3,AV$12,$C$2,$A95,AV$13,$C$4,C93)</f>
        <v>#VALUE!</v>
      </c>
      <c r="AW95" s="248" t="e">
        <f ca="1">_xll.DBRW($C$1,$B95,$C$3,AW$12,$C$2,$A95,AW$13,$C$4,C93)</f>
        <v>#VALUE!</v>
      </c>
      <c r="AX95" s="248" t="e">
        <f ca="1">_xll.DBRW($C$1,$B95,$C$3,AX$12,$C$2,$A95,AX$13,$C$4,C93)</f>
        <v>#VALUE!</v>
      </c>
      <c r="AY95" s="248" t="e">
        <f ca="1">_xll.DBRW($C$1,$B95,$C$3,AY$12,$C$2,$A95,AY$13,$C$4,C93)</f>
        <v>#VALUE!</v>
      </c>
      <c r="AZ95" s="253" t="e">
        <f ca="1">_xll.DBRW($C$1,$B95,$C$3,AZ$12,$C$2,$A95,AZ$13,$C$4,C93)</f>
        <v>#VALUE!</v>
      </c>
      <c r="BA95" s="252" t="e">
        <f ca="1">_xll.DBRW($C$1,$B95,$C$3,BA$12,$C$2,$A95,BA$13,$C$4,C93)</f>
        <v>#VALUE!</v>
      </c>
      <c r="BB95" s="248" t="str">
        <f ca="1">_xll.DBRW($C$1,$B95,$C$3,BB$12,$C$2,$A95,BB$13,$C$4,C93)</f>
        <v>RECALC_1_1809_</v>
      </c>
      <c r="BC95" s="248" t="e">
        <f ca="1">_xll.DBRW($C$1,$B95,$C$3,BC$12,$C$2,$A95,BC$13,$C$4,C93)</f>
        <v>#VALUE!</v>
      </c>
      <c r="BD95" s="248" t="e">
        <f ca="1">_xll.DBRW($C$1,$B95,$C$3,BD$12,$C$2,$A95,BD$13,$C$4,C93)</f>
        <v>#VALUE!</v>
      </c>
      <c r="BE95" s="248" t="e">
        <f ca="1">_xll.DBRW($C$1,$B95,$C$3,BE$12,$C$2,$A95,BE$13,$C$4,C93)</f>
        <v>#VALUE!</v>
      </c>
      <c r="BF95" s="248" t="e">
        <f ca="1">_xll.DBRW($C$1,$B95,$C$3,BF$12,$C$2,$A95,BF$13,$C$4,C93)</f>
        <v>#VALUE!</v>
      </c>
      <c r="BG95" s="248" t="e">
        <f ca="1">_xll.DBRW($C$1,$B95,$C$3,BG$12,$C$2,$A95,BG$13,$C$4,C93)</f>
        <v>#VALUE!</v>
      </c>
      <c r="BH95" s="253" t="e">
        <f ca="1">_xll.DBRW($C$1,$B95,$C$3,BH$12,$C$2,$A95,BH$13,$C$4,C93)</f>
        <v>#VALUE!</v>
      </c>
      <c r="BI95" s="252" t="e">
        <f ca="1">_xll.DBRW($C$1,$B95,$C$3,BI$12,$C$2,$A95,BI$13,$C$4,C93)</f>
        <v>#VALUE!</v>
      </c>
      <c r="BJ95" s="248" t="str">
        <f ca="1">_xll.DBRW($C$1,$B95,$C$3,BJ$12,$C$2,$A95,BJ$13,$C$4,C93)</f>
        <v>RECALC_1_1872_</v>
      </c>
      <c r="BK95" s="248" t="e">
        <f ca="1">_xll.DBRW($C$1,$B95,$C$3,BK$12,$C$2,$A95,BK$13,$C$4,C93)</f>
        <v>#VALUE!</v>
      </c>
      <c r="BL95" s="248" t="e">
        <f ca="1">_xll.DBRW($C$1,$B95,$C$3,BL$12,$C$2,$A95,BL$13,$C$4,C93)</f>
        <v>#VALUE!</v>
      </c>
      <c r="BM95" s="248" t="e">
        <f ca="1">_xll.DBRW($C$1,$B95,$C$3,BM$12,$C$2,$A95,BM$13,$C$4,C93)</f>
        <v>#VALUE!</v>
      </c>
      <c r="BN95" s="248" t="e">
        <f ca="1">_xll.DBRW($C$1,$B95,$C$3,BN$12,$C$2,$A95,BN$13,$C$4,C93)</f>
        <v>#VALUE!</v>
      </c>
      <c r="BO95" s="248" t="e">
        <f ca="1">_xll.DBRW($C$1,$B95,$C$3,BO$12,$C$2,$A95,BO$13,$C$4,C93)</f>
        <v>#VALUE!</v>
      </c>
      <c r="BP95" s="253" t="e">
        <f ca="1">_xll.DBRW($C$1,$B95,$C$3,BP$12,$C$2,$A95,BP$13,$C$4,C93)</f>
        <v>#VALUE!</v>
      </c>
      <c r="BQ95" s="252" t="e">
        <f ca="1">_xll.DBRW($C$1,$B95,$C$3,BQ$12,$C$2,$A95,BQ$13,$C$4,$C$93)</f>
        <v>#VALUE!</v>
      </c>
      <c r="BR95" s="248" t="str">
        <f ca="1">_xll.DBRW($C$1,$B95,$C$3,BR$12,$C$2,$A95,BR$13,$C$4,$C$93)</f>
        <v>RECALC_1_2476_</v>
      </c>
      <c r="BS95" s="248" t="e">
        <f ca="1">_xll.DBRW($C$1,$B95,$C$3,BS$12,$C$2,$A95,BS$13,$C$4,$C$93)</f>
        <v>#VALUE!</v>
      </c>
      <c r="BT95" s="248" t="e">
        <f ca="1">_xll.DBRW($C$1,$B95,$C$3,BT$12,$C$2,$A95,BT$13,$C$4,$C$93)</f>
        <v>#VALUE!</v>
      </c>
      <c r="BU95" s="248" t="e">
        <f ca="1">_xll.DBRW($C$1,$B95,$C$3,BU$12,$C$2,$A95,BU$13,$C$4,$C$93)</f>
        <v>#VALUE!</v>
      </c>
      <c r="BV95" s="248" t="e">
        <f ca="1">_xll.DBRW($C$1,$B95,$C$3,BV$12,$C$2,$A95,BV$13,$C$4,$C$93)</f>
        <v>#VALUE!</v>
      </c>
      <c r="BW95" s="248" t="e">
        <f ca="1">_xll.DBRW($C$1,$B95,$C$3,BW$12,$C$2,$A95,BW$13,$C$4,$C$93)</f>
        <v>#VALUE!</v>
      </c>
      <c r="BX95" s="253" t="e">
        <f ca="1">_xll.DBRW($C$1,$B95,$C$3,BX$12,$C$2,$A95,BX$13,$C$4,$C$93)</f>
        <v>#VALUE!</v>
      </c>
      <c r="BY95" s="248"/>
      <c r="BZ95" s="248"/>
      <c r="CA95" s="248"/>
      <c r="CB95" s="248"/>
      <c r="CC95" s="248"/>
      <c r="CD95" s="248"/>
      <c r="CE95" s="248"/>
      <c r="CF95" s="248"/>
    </row>
    <row r="96" spans="1:109" ht="21.75" customHeight="1">
      <c r="A96" s="262" t="str">
        <f t="shared" si="45"/>
        <v>VTD_Corp_TopAdj_Not_allocated_Input3</v>
      </c>
      <c r="B96" s="263" t="str">
        <f t="shared" ca="1" si="45"/>
        <v>RECALC_0_20_</v>
      </c>
      <c r="C96" s="237" t="str">
        <f t="shared" si="45"/>
        <v>Anticroissance</v>
      </c>
      <c r="D96" s="252"/>
      <c r="E96" s="248"/>
      <c r="F96" s="248"/>
      <c r="G96" s="248"/>
      <c r="H96" s="248"/>
      <c r="I96" s="248"/>
      <c r="J96" s="248"/>
      <c r="K96" s="253"/>
      <c r="L96" s="252"/>
      <c r="M96" s="248"/>
      <c r="N96" s="248"/>
      <c r="O96" s="248"/>
      <c r="P96" s="248"/>
      <c r="Q96" s="248"/>
      <c r="R96" s="248"/>
      <c r="S96" s="253"/>
      <c r="T96" s="252"/>
      <c r="U96" s="248"/>
      <c r="V96" s="248"/>
      <c r="W96" s="248"/>
      <c r="X96" s="248"/>
      <c r="Y96" s="248"/>
      <c r="Z96" s="248"/>
      <c r="AA96" s="253"/>
      <c r="AB96" s="252"/>
      <c r="AC96" s="248"/>
      <c r="AD96" s="248"/>
      <c r="AE96" s="248"/>
      <c r="AF96" s="248"/>
      <c r="AG96" s="248"/>
      <c r="AH96" s="248"/>
      <c r="AI96" s="253"/>
      <c r="AJ96" s="248"/>
      <c r="AK96" s="252" t="e">
        <f ca="1">_xll.DBRW($C$1,$B96,$C$3,AK$12,$C$2,$A96,AK$13,$C$4,C93)</f>
        <v>#VALUE!</v>
      </c>
      <c r="AL96" s="248" t="str">
        <f ca="1">_xll.DBRW($C$1,$B96,$C$3,AL$12,$C$2,$A96,AL$13,$C$4,C93)</f>
        <v>RECALC_1_1534_</v>
      </c>
      <c r="AM96" s="248" t="e">
        <f ca="1">_xll.DBRW($C$1,$B96,$C$3,AM$12,$C$2,$A96,AM$13,$C$4,C93)</f>
        <v>#VALUE!</v>
      </c>
      <c r="AN96" s="248" t="e">
        <f ca="1">_xll.DBRW($C$1,$B96,$C$3,AN$12,$C$2,$A96,AN$13,$C$4,C93)</f>
        <v>#VALUE!</v>
      </c>
      <c r="AO96" s="248" t="e">
        <f ca="1">_xll.DBRW($C$1,$B96,$C$3,AO$12,$C$2,$A96,AO$13,$C$4,C93)</f>
        <v>#VALUE!</v>
      </c>
      <c r="AP96" s="248" t="e">
        <f ca="1">_xll.DBRW($C$1,$B96,$C$3,AP$12,$C$2,$A96,AP$13,$C$4,C93)</f>
        <v>#VALUE!</v>
      </c>
      <c r="AQ96" s="248" t="e">
        <f ca="1">_xll.DBRW($C$1,$B96,$C$3,AQ$12,$C$2,$A96,AQ$13,$C$4,C93)</f>
        <v>#VALUE!</v>
      </c>
      <c r="AR96" s="253" t="e">
        <f ca="1">_xll.DBRW($C$1,$B96,$C$3,AR$12,$C$2,$A96,AR$13,$C$4,C93)</f>
        <v>#VALUE!</v>
      </c>
      <c r="AS96" s="252" t="e">
        <f ca="1">_xll.DBRW($C$1,$B96,$C$3,AS$12,$C$2,$A96,AS$13,$C$4,C93)</f>
        <v>#VALUE!</v>
      </c>
      <c r="AT96" s="248" t="str">
        <f ca="1">_xll.DBRW($C$1,$B96,$C$3,AT$12,$C$2,$A96,AT$13,$C$4,C93)</f>
        <v>RECALC_1_1533_</v>
      </c>
      <c r="AU96" s="248" t="e">
        <f ca="1">_xll.DBRW($C$1,$B96,$C$3,AU$12,$C$2,$A96,AU$13,$C$4,C93)</f>
        <v>#VALUE!</v>
      </c>
      <c r="AV96" s="248" t="e">
        <f ca="1">_xll.DBRW($C$1,$B96,$C$3,AV$12,$C$2,$A96,AV$13,$C$4,C93)</f>
        <v>#VALUE!</v>
      </c>
      <c r="AW96" s="248" t="e">
        <f ca="1">_xll.DBRW($C$1,$B96,$C$3,AW$12,$C$2,$A96,AW$13,$C$4,C93)</f>
        <v>#VALUE!</v>
      </c>
      <c r="AX96" s="248" t="e">
        <f ca="1">_xll.DBRW($C$1,$B96,$C$3,AX$12,$C$2,$A96,AX$13,$C$4,C93)</f>
        <v>#VALUE!</v>
      </c>
      <c r="AY96" s="248" t="e">
        <f ca="1">_xll.DBRW($C$1,$B96,$C$3,AY$12,$C$2,$A96,AY$13,$C$4,C93)</f>
        <v>#VALUE!</v>
      </c>
      <c r="AZ96" s="253" t="e">
        <f ca="1">_xll.DBRW($C$1,$B96,$C$3,AZ$12,$C$2,$A96,AZ$13,$C$4,C93)</f>
        <v>#VALUE!</v>
      </c>
      <c r="BA96" s="252" t="e">
        <f ca="1">_xll.DBRW($C$1,$B96,$C$3,BA$12,$C$2,$A96,BA$13,$C$4,C93)</f>
        <v>#VALUE!</v>
      </c>
      <c r="BB96" s="248" t="str">
        <f ca="1">_xll.DBRW($C$1,$B96,$C$3,BB$12,$C$2,$A96,BB$13,$C$4,C93)</f>
        <v>RECALC_1_1535_</v>
      </c>
      <c r="BC96" s="248" t="e">
        <f ca="1">_xll.DBRW($C$1,$B96,$C$3,BC$12,$C$2,$A96,BC$13,$C$4,C93)</f>
        <v>#VALUE!</v>
      </c>
      <c r="BD96" s="248" t="e">
        <f ca="1">_xll.DBRW($C$1,$B96,$C$3,BD$12,$C$2,$A96,BD$13,$C$4,C93)</f>
        <v>#VALUE!</v>
      </c>
      <c r="BE96" s="248" t="e">
        <f ca="1">_xll.DBRW($C$1,$B96,$C$3,BE$12,$C$2,$A96,BE$13,$C$4,C93)</f>
        <v>#VALUE!</v>
      </c>
      <c r="BF96" s="248" t="e">
        <f ca="1">_xll.DBRW($C$1,$B96,$C$3,BF$12,$C$2,$A96,BF$13,$C$4,C93)</f>
        <v>#VALUE!</v>
      </c>
      <c r="BG96" s="248" t="e">
        <f ca="1">_xll.DBRW($C$1,$B96,$C$3,BG$12,$C$2,$A96,BG$13,$C$4,C93)</f>
        <v>#VALUE!</v>
      </c>
      <c r="BH96" s="253" t="e">
        <f ca="1">_xll.DBRW($C$1,$B96,$C$3,BH$12,$C$2,$A96,BH$13,$C$4,C93)</f>
        <v>#VALUE!</v>
      </c>
      <c r="BI96" s="252" t="e">
        <f ca="1">_xll.DBRW($C$1,$B96,$C$3,BI$12,$C$2,$A96,BI$13,$C$4,C93)</f>
        <v>#VALUE!</v>
      </c>
      <c r="BJ96" s="248" t="str">
        <f ca="1">_xll.DBRW($C$1,$B96,$C$3,BJ$12,$C$2,$A96,BJ$13,$C$4,C93)</f>
        <v>RECALC_1_1877_</v>
      </c>
      <c r="BK96" s="248" t="e">
        <f ca="1">_xll.DBRW($C$1,$B96,$C$3,BK$12,$C$2,$A96,BK$13,$C$4,C93)</f>
        <v>#VALUE!</v>
      </c>
      <c r="BL96" s="248" t="e">
        <f ca="1">_xll.DBRW($C$1,$B96,$C$3,BL$12,$C$2,$A96,BL$13,$C$4,C93)</f>
        <v>#VALUE!</v>
      </c>
      <c r="BM96" s="248" t="e">
        <f ca="1">_xll.DBRW($C$1,$B96,$C$3,BM$12,$C$2,$A96,BM$13,$C$4,C93)</f>
        <v>#VALUE!</v>
      </c>
      <c r="BN96" s="248" t="e">
        <f ca="1">_xll.DBRW($C$1,$B96,$C$3,BN$12,$C$2,$A96,BN$13,$C$4,C93)</f>
        <v>#VALUE!</v>
      </c>
      <c r="BO96" s="248" t="e">
        <f ca="1">_xll.DBRW($C$1,$B96,$C$3,BO$12,$C$2,$A96,BO$13,$C$4,C93)</f>
        <v>#VALUE!</v>
      </c>
      <c r="BP96" s="253" t="e">
        <f ca="1">_xll.DBRW($C$1,$B96,$C$3,BP$12,$C$2,$A96,BP$13,$C$4,C93)</f>
        <v>#VALUE!</v>
      </c>
      <c r="BQ96" s="252" t="e">
        <f ca="1">_xll.DBRW($C$1,$B96,$C$3,BQ$12,$C$2,$A96,BQ$13,$C$4,$C$93)</f>
        <v>#VALUE!</v>
      </c>
      <c r="BR96" s="248" t="str">
        <f ca="1">_xll.DBRW($C$1,$B96,$C$3,BR$12,$C$2,$A96,BR$13,$C$4,$C$93)</f>
        <v>RECALC_1_2481_</v>
      </c>
      <c r="BS96" s="248" t="e">
        <f ca="1">_xll.DBRW($C$1,$B96,$C$3,BS$12,$C$2,$A96,BS$13,$C$4,$C$93)</f>
        <v>#VALUE!</v>
      </c>
      <c r="BT96" s="248" t="e">
        <f ca="1">_xll.DBRW($C$1,$B96,$C$3,BT$12,$C$2,$A96,BT$13,$C$4,$C$93)</f>
        <v>#VALUE!</v>
      </c>
      <c r="BU96" s="248" t="e">
        <f ca="1">_xll.DBRW($C$1,$B96,$C$3,BU$12,$C$2,$A96,BU$13,$C$4,$C$93)</f>
        <v>#VALUE!</v>
      </c>
      <c r="BV96" s="248" t="e">
        <f ca="1">_xll.DBRW($C$1,$B96,$C$3,BV$12,$C$2,$A96,BV$13,$C$4,$C$93)</f>
        <v>#VALUE!</v>
      </c>
      <c r="BW96" s="248" t="e">
        <f ca="1">_xll.DBRW($C$1,$B96,$C$3,BW$12,$C$2,$A96,BW$13,$C$4,$C$93)</f>
        <v>#VALUE!</v>
      </c>
      <c r="BX96" s="253" t="e">
        <f ca="1">_xll.DBRW($C$1,$B96,$C$3,BX$12,$C$2,$A96,BX$13,$C$4,$C$93)</f>
        <v>#VALUE!</v>
      </c>
      <c r="BY96" s="248"/>
      <c r="BZ96" s="248"/>
      <c r="CA96" s="248"/>
      <c r="CB96" s="248"/>
      <c r="CC96" s="248"/>
      <c r="CD96" s="248"/>
      <c r="CE96" s="248"/>
      <c r="CF96" s="248"/>
    </row>
    <row r="97" spans="1:109" ht="21.75" customHeight="1">
      <c r="A97" s="262" t="str">
        <f t="shared" si="45"/>
        <v>VTD_Corp_TopAdj_Not_allocated_Input4</v>
      </c>
      <c r="B97" s="263" t="str">
        <f t="shared" ca="1" si="45"/>
        <v>RECALC_0_1_</v>
      </c>
      <c r="C97" s="237" t="str">
        <f t="shared" si="45"/>
        <v>Sécurité générale invts financiers</v>
      </c>
      <c r="D97" s="252"/>
      <c r="E97" s="248"/>
      <c r="F97" s="248"/>
      <c r="G97" s="248"/>
      <c r="H97" s="248"/>
      <c r="I97" s="248"/>
      <c r="J97" s="248"/>
      <c r="K97" s="253"/>
      <c r="L97" s="252"/>
      <c r="M97" s="248"/>
      <c r="N97" s="248"/>
      <c r="O97" s="248"/>
      <c r="P97" s="248"/>
      <c r="Q97" s="248"/>
      <c r="R97" s="248"/>
      <c r="S97" s="253"/>
      <c r="T97" s="252"/>
      <c r="U97" s="248"/>
      <c r="V97" s="248"/>
      <c r="W97" s="248"/>
      <c r="X97" s="248"/>
      <c r="Y97" s="248"/>
      <c r="Z97" s="248"/>
      <c r="AA97" s="253"/>
      <c r="AB97" s="252"/>
      <c r="AC97" s="248"/>
      <c r="AD97" s="248"/>
      <c r="AE97" s="248"/>
      <c r="AF97" s="248"/>
      <c r="AG97" s="248"/>
      <c r="AH97" s="248"/>
      <c r="AI97" s="253"/>
      <c r="AJ97" s="248"/>
      <c r="AK97" s="252" t="e">
        <f ca="1">_xll.DBRW($C$1,$B97,$C$3,AK$12,$C$2,$A97,AK$13,$C$4,C93)</f>
        <v>#VALUE!</v>
      </c>
      <c r="AL97" s="248" t="str">
        <f ca="1">_xll.DBRW($C$1,$B97,$C$3,AL$12,$C$2,$A97,AL$13,$C$4,C93)</f>
        <v>RECALC_1_1798_</v>
      </c>
      <c r="AM97" s="248" t="e">
        <f ca="1">_xll.DBRW($C$1,$B97,$C$3,AM$12,$C$2,$A97,AM$13,$C$4,C93)</f>
        <v>#VALUE!</v>
      </c>
      <c r="AN97" s="248" t="e">
        <f ca="1">_xll.DBRW($C$1,$B97,$C$3,AN$12,$C$2,$A97,AN$13,$C$4,C93)</f>
        <v>#VALUE!</v>
      </c>
      <c r="AO97" s="248" t="e">
        <f ca="1">_xll.DBRW($C$1,$B97,$C$3,AO$12,$C$2,$A97,AO$13,$C$4,C93)</f>
        <v>#VALUE!</v>
      </c>
      <c r="AP97" s="248" t="e">
        <f ca="1">_xll.DBRW($C$1,$B97,$C$3,AP$12,$C$2,$A97,AP$13,$C$4,C93)</f>
        <v>#VALUE!</v>
      </c>
      <c r="AQ97" s="248" t="e">
        <f ca="1">_xll.DBRW($C$1,$B97,$C$3,AQ$12,$C$2,$A97,AQ$13,$C$4,C93)</f>
        <v>#VALUE!</v>
      </c>
      <c r="AR97" s="253" t="e">
        <f ca="1">_xll.DBRW($C$1,$B97,$C$3,AR$12,$C$2,$A97,AR$13,$C$4,C93)</f>
        <v>#VALUE!</v>
      </c>
      <c r="AS97" s="252" t="e">
        <f ca="1">_xll.DBRW($C$1,$B97,$C$3,AS$12,$C$2,$A97,AS$13,$C$4,C93)</f>
        <v>#VALUE!</v>
      </c>
      <c r="AT97" s="248" t="str">
        <f ca="1">_xll.DBRW($C$1,$B97,$C$3,AT$12,$C$2,$A97,AT$13,$C$4,C93)</f>
        <v>RECALC_1_1799_</v>
      </c>
      <c r="AU97" s="248" t="e">
        <f ca="1">_xll.DBRW($C$1,$B97,$C$3,AU$12,$C$2,$A97,AU$13,$C$4,C93)</f>
        <v>#VALUE!</v>
      </c>
      <c r="AV97" s="248" t="e">
        <f ca="1">_xll.DBRW($C$1,$B97,$C$3,AV$12,$C$2,$A97,AV$13,$C$4,C93)</f>
        <v>#VALUE!</v>
      </c>
      <c r="AW97" s="248" t="e">
        <f ca="1">_xll.DBRW($C$1,$B97,$C$3,AW$12,$C$2,$A97,AW$13,$C$4,C93)</f>
        <v>#VALUE!</v>
      </c>
      <c r="AX97" s="248" t="e">
        <f ca="1">_xll.DBRW($C$1,$B97,$C$3,AX$12,$C$2,$A97,AX$13,$C$4,C93)</f>
        <v>#VALUE!</v>
      </c>
      <c r="AY97" s="248" t="e">
        <f ca="1">_xll.DBRW($C$1,$B97,$C$3,AY$12,$C$2,$A97,AY$13,$C$4,C93)</f>
        <v>#VALUE!</v>
      </c>
      <c r="AZ97" s="253" t="e">
        <f ca="1">_xll.DBRW($C$1,$B97,$C$3,AZ$12,$C$2,$A97,AZ$13,$C$4,C93)</f>
        <v>#VALUE!</v>
      </c>
      <c r="BA97" s="252" t="e">
        <f ca="1">_xll.DBRW($C$1,$B97,$C$3,BA$12,$C$2,$A97,BA$13,$C$4,C93)</f>
        <v>#VALUE!</v>
      </c>
      <c r="BB97" s="248" t="str">
        <f ca="1">_xll.DBRW($C$1,$B97,$C$3,BB$12,$C$2,$A97,BB$13,$C$4,C93)</f>
        <v>RECALC_1_1797_</v>
      </c>
      <c r="BC97" s="248" t="e">
        <f ca="1">_xll.DBRW($C$1,$B97,$C$3,BC$12,$C$2,$A97,BC$13,$C$4,C93)</f>
        <v>#VALUE!</v>
      </c>
      <c r="BD97" s="248" t="e">
        <f ca="1">_xll.DBRW($C$1,$B97,$C$3,BD$12,$C$2,$A97,BD$13,$C$4,C93)</f>
        <v>#VALUE!</v>
      </c>
      <c r="BE97" s="248" t="e">
        <f ca="1">_xll.DBRW($C$1,$B97,$C$3,BE$12,$C$2,$A97,BE$13,$C$4,C93)</f>
        <v>#VALUE!</v>
      </c>
      <c r="BF97" s="248" t="e">
        <f ca="1">_xll.DBRW($C$1,$B97,$C$3,BF$12,$C$2,$A97,BF$13,$C$4,C93)</f>
        <v>#VALUE!</v>
      </c>
      <c r="BG97" s="248" t="e">
        <f ca="1">_xll.DBRW($C$1,$B97,$C$3,BG$12,$C$2,$A97,BG$13,$C$4,C93)</f>
        <v>#VALUE!</v>
      </c>
      <c r="BH97" s="253" t="e">
        <f ca="1">_xll.DBRW($C$1,$B97,$C$3,BH$12,$C$2,$A97,BH$13,$C$4,C93)</f>
        <v>#VALUE!</v>
      </c>
      <c r="BI97" s="252" t="e">
        <f ca="1">_xll.DBRW($C$1,$B97,$C$3,BI$12,$C$2,$A97,BI$13,$C$4,C93)</f>
        <v>#VALUE!</v>
      </c>
      <c r="BJ97" s="248" t="str">
        <f ca="1">_xll.DBRW($C$1,$B97,$C$3,BJ$12,$C$2,$A97,BJ$13,$C$4,C93)</f>
        <v>RECALC_1_1874_</v>
      </c>
      <c r="BK97" s="248" t="e">
        <f ca="1">_xll.DBRW($C$1,$B97,$C$3,BK$12,$C$2,$A97,BK$13,$C$4,C93)</f>
        <v>#VALUE!</v>
      </c>
      <c r="BL97" s="248" t="e">
        <f ca="1">_xll.DBRW($C$1,$B97,$C$3,BL$12,$C$2,$A97,BL$13,$C$4,C93)</f>
        <v>#VALUE!</v>
      </c>
      <c r="BM97" s="248" t="e">
        <f ca="1">_xll.DBRW($C$1,$B97,$C$3,BM$12,$C$2,$A97,BM$13,$C$4,C93)</f>
        <v>#VALUE!</v>
      </c>
      <c r="BN97" s="248" t="e">
        <f ca="1">_xll.DBRW($C$1,$B97,$C$3,BN$12,$C$2,$A97,BN$13,$C$4,C93)</f>
        <v>#VALUE!</v>
      </c>
      <c r="BO97" s="248" t="e">
        <f ca="1">_xll.DBRW($C$1,$B97,$C$3,BO$12,$C$2,$A97,BO$13,$C$4,C93)</f>
        <v>#VALUE!</v>
      </c>
      <c r="BP97" s="253" t="e">
        <f ca="1">_xll.DBRW($C$1,$B97,$C$3,BP$12,$C$2,$A97,BP$13,$C$4,C93)</f>
        <v>#VALUE!</v>
      </c>
      <c r="BQ97" s="252" t="e">
        <f ca="1">_xll.DBRW($C$1,$B97,$C$3,BQ$12,$C$2,$A97,BQ$13,$C$4,$C$93)</f>
        <v>#VALUE!</v>
      </c>
      <c r="BR97" s="248" t="str">
        <f ca="1">_xll.DBRW($C$1,$B97,$C$3,BR$12,$C$2,$A97,BR$13,$C$4,$C$93)</f>
        <v>RECALC_1_2478_</v>
      </c>
      <c r="BS97" s="248" t="e">
        <f ca="1">_xll.DBRW($C$1,$B97,$C$3,BS$12,$C$2,$A97,BS$13,$C$4,$C$93)</f>
        <v>#VALUE!</v>
      </c>
      <c r="BT97" s="248" t="e">
        <f ca="1">_xll.DBRW($C$1,$B97,$C$3,BT$12,$C$2,$A97,BT$13,$C$4,$C$93)</f>
        <v>#VALUE!</v>
      </c>
      <c r="BU97" s="248" t="e">
        <f ca="1">_xll.DBRW($C$1,$B97,$C$3,BU$12,$C$2,$A97,BU$13,$C$4,$C$93)</f>
        <v>#VALUE!</v>
      </c>
      <c r="BV97" s="248" t="e">
        <f ca="1">_xll.DBRW($C$1,$B97,$C$3,BV$12,$C$2,$A97,BV$13,$C$4,$C$93)</f>
        <v>#VALUE!</v>
      </c>
      <c r="BW97" s="248" t="e">
        <f ca="1">_xll.DBRW($C$1,$B97,$C$3,BW$12,$C$2,$A97,BW$13,$C$4,$C$93)</f>
        <v>#VALUE!</v>
      </c>
      <c r="BX97" s="253" t="e">
        <f ca="1">_xll.DBRW($C$1,$B97,$C$3,BX$12,$C$2,$A97,BX$13,$C$4,$C$93)</f>
        <v>#VALUE!</v>
      </c>
      <c r="BY97" s="248"/>
      <c r="BZ97" s="248"/>
      <c r="CA97" s="248"/>
      <c r="CB97" s="248"/>
      <c r="CC97" s="248"/>
      <c r="CD97" s="248"/>
      <c r="CE97" s="248"/>
      <c r="CF97" s="248"/>
    </row>
    <row r="98" spans="1:109" ht="21.75" customHeight="1">
      <c r="A98" s="262" t="str">
        <f t="shared" si="45"/>
        <v>VTD_Corp_TopAdj_Not_allocated_Input5</v>
      </c>
      <c r="B98" s="263" t="str">
        <f t="shared" si="45"/>
        <v>Holding</v>
      </c>
      <c r="C98" s="237" t="str">
        <f t="shared" si="45"/>
        <v>Sécurité energy</v>
      </c>
      <c r="D98" s="252"/>
      <c r="E98" s="248"/>
      <c r="F98" s="248"/>
      <c r="G98" s="248"/>
      <c r="H98" s="248"/>
      <c r="I98" s="248"/>
      <c r="J98" s="248"/>
      <c r="K98" s="253"/>
      <c r="L98" s="252"/>
      <c r="M98" s="248"/>
      <c r="N98" s="248"/>
      <c r="O98" s="248"/>
      <c r="P98" s="248"/>
      <c r="Q98" s="248"/>
      <c r="R98" s="248"/>
      <c r="S98" s="253"/>
      <c r="T98" s="252"/>
      <c r="U98" s="248"/>
      <c r="V98" s="248"/>
      <c r="W98" s="248"/>
      <c r="X98" s="248"/>
      <c r="Y98" s="248"/>
      <c r="Z98" s="248"/>
      <c r="AA98" s="253"/>
      <c r="AB98" s="252"/>
      <c r="AC98" s="248"/>
      <c r="AD98" s="248"/>
      <c r="AE98" s="248"/>
      <c r="AF98" s="248"/>
      <c r="AG98" s="248"/>
      <c r="AH98" s="248"/>
      <c r="AI98" s="253"/>
      <c r="AJ98" s="248"/>
      <c r="AK98" s="252" t="e">
        <f ca="1">_xll.DBRW($C$1,$B98,$C$3,AK$12,$C$2,$A98,AK$13,$C$4,C93)</f>
        <v>#VALUE!</v>
      </c>
      <c r="AL98" s="248" t="str">
        <f ca="1">_xll.DBRW($C$1,$B98,$C$3,AL$12,$C$2,$A98,AL$13,$C$4,C93)</f>
        <v>RECALC_1_1195_</v>
      </c>
      <c r="AM98" s="248" t="e">
        <f ca="1">_xll.DBRW($C$1,$B98,$C$3,AM$12,$C$2,$A98,AM$13,$C$4,C93)</f>
        <v>#VALUE!</v>
      </c>
      <c r="AN98" s="248" t="e">
        <f ca="1">_xll.DBRW($C$1,$B98,$C$3,AN$12,$C$2,$A98,AN$13,$C$4,C93)</f>
        <v>#VALUE!</v>
      </c>
      <c r="AO98" s="248" t="e">
        <f ca="1">_xll.DBRW($C$1,$B98,$C$3,AO$12,$C$2,$A98,AO$13,$C$4,C93)</f>
        <v>#VALUE!</v>
      </c>
      <c r="AP98" s="248" t="e">
        <f ca="1">_xll.DBRW($C$1,$B98,$C$3,AP$12,$C$2,$A98,AP$13,$C$4,C93)</f>
        <v>#VALUE!</v>
      </c>
      <c r="AQ98" s="248" t="e">
        <f ca="1">_xll.DBRW($C$1,$B98,$C$3,AQ$12,$C$2,$A98,AQ$13,$C$4,C93)</f>
        <v>#VALUE!</v>
      </c>
      <c r="AR98" s="253" t="e">
        <f ca="1">_xll.DBRW($C$1,$B98,$C$3,AR$12,$C$2,$A98,AR$13,$C$4,C93)</f>
        <v>#VALUE!</v>
      </c>
      <c r="AS98" s="252" t="e">
        <f ca="1">_xll.DBRW($C$1,$B98,$C$3,AS$12,$C$2,$A98,AS$13,$C$4,C93)</f>
        <v>#VALUE!</v>
      </c>
      <c r="AT98" s="248" t="str">
        <f ca="1">_xll.DBRW($C$1,$B98,$C$3,AT$12,$C$2,$A98,AT$13,$C$4,C93)</f>
        <v>RECALC_1_1446_</v>
      </c>
      <c r="AU98" s="248" t="e">
        <f ca="1">_xll.DBRW($C$1,$B98,$C$3,AU$12,$C$2,$A98,AU$13,$C$4,C93)</f>
        <v>#VALUE!</v>
      </c>
      <c r="AV98" s="248" t="e">
        <f ca="1">_xll.DBRW($C$1,$B98,$C$3,AV$12,$C$2,$A98,AV$13,$C$4,C93)</f>
        <v>#VALUE!</v>
      </c>
      <c r="AW98" s="248" t="e">
        <f ca="1">_xll.DBRW($C$1,$B98,$C$3,AW$12,$C$2,$A98,AW$13,$C$4,C93)</f>
        <v>#VALUE!</v>
      </c>
      <c r="AX98" s="248" t="e">
        <f ca="1">_xll.DBRW($C$1,$B98,$C$3,AX$12,$C$2,$A98,AX$13,$C$4,C93)</f>
        <v>#VALUE!</v>
      </c>
      <c r="AY98" s="248" t="e">
        <f ca="1">_xll.DBRW($C$1,$B98,$C$3,AY$12,$C$2,$A98,AY$13,$C$4,C93)</f>
        <v>#VALUE!</v>
      </c>
      <c r="AZ98" s="253" t="e">
        <f ca="1">_xll.DBRW($C$1,$B98,$C$3,AZ$12,$C$2,$A98,AZ$13,$C$4,C93)</f>
        <v>#VALUE!</v>
      </c>
      <c r="BA98" s="252" t="e">
        <f ca="1">_xll.DBRW($C$1,$B98,$C$3,BA$12,$C$2,$A98,BA$13,$C$4,C93)</f>
        <v>#VALUE!</v>
      </c>
      <c r="BB98" s="248" t="str">
        <f ca="1">_xll.DBRW($C$1,$B98,$C$3,BB$12,$C$2,$A98,BB$13,$C$4,C93)</f>
        <v>RECALC_1_1610_</v>
      </c>
      <c r="BC98" s="248" t="e">
        <f ca="1">_xll.DBRW($C$1,$B98,$C$3,BC$12,$C$2,$A98,BC$13,$C$4,C93)</f>
        <v>#VALUE!</v>
      </c>
      <c r="BD98" s="248" t="e">
        <f ca="1">_xll.DBRW($C$1,$B98,$C$3,BD$12,$C$2,$A98,BD$13,$C$4,C93)</f>
        <v>#VALUE!</v>
      </c>
      <c r="BE98" s="248" t="e">
        <f ca="1">_xll.DBRW($C$1,$B98,$C$3,BE$12,$C$2,$A98,BE$13,$C$4,C93)</f>
        <v>#VALUE!</v>
      </c>
      <c r="BF98" s="248" t="e">
        <f ca="1">_xll.DBRW($C$1,$B98,$C$3,BF$12,$C$2,$A98,BF$13,$C$4,C93)</f>
        <v>#VALUE!</v>
      </c>
      <c r="BG98" s="248" t="e">
        <f ca="1">_xll.DBRW($C$1,$B98,$C$3,BG$12,$C$2,$A98,BG$13,$C$4,C93)</f>
        <v>#VALUE!</v>
      </c>
      <c r="BH98" s="253" t="e">
        <f ca="1">_xll.DBRW($C$1,$B98,$C$3,BH$12,$C$2,$A98,BH$13,$C$4,C93)</f>
        <v>#VALUE!</v>
      </c>
      <c r="BI98" s="252" t="e">
        <f ca="1">_xll.DBRW($C$1,$B98,$C$3,BI$12,$C$2,$A98,BI$13,$C$4,C93)</f>
        <v>#VALUE!</v>
      </c>
      <c r="BJ98" s="248" t="str">
        <f ca="1">_xll.DBRW($C$1,$B98,$C$3,BJ$12,$C$2,$A98,BJ$13,$C$4,C93)</f>
        <v>RECALC_1_1913_</v>
      </c>
      <c r="BK98" s="248" t="e">
        <f ca="1">_xll.DBRW($C$1,$B98,$C$3,BK$12,$C$2,$A98,BK$13,$C$4,C93)</f>
        <v>#VALUE!</v>
      </c>
      <c r="BL98" s="248" t="e">
        <f ca="1">_xll.DBRW($C$1,$B98,$C$3,BL$12,$C$2,$A98,BL$13,$C$4,C93)</f>
        <v>#VALUE!</v>
      </c>
      <c r="BM98" s="248" t="e">
        <f ca="1">_xll.DBRW($C$1,$B98,$C$3,BM$12,$C$2,$A98,BM$13,$C$4,C93)</f>
        <v>#VALUE!</v>
      </c>
      <c r="BN98" s="248" t="e">
        <f ca="1">_xll.DBRW($C$1,$B98,$C$3,BN$12,$C$2,$A98,BN$13,$C$4,C93)</f>
        <v>#VALUE!</v>
      </c>
      <c r="BO98" s="248" t="e">
        <f ca="1">_xll.DBRW($C$1,$B98,$C$3,BO$12,$C$2,$A98,BO$13,$C$4,C93)</f>
        <v>#VALUE!</v>
      </c>
      <c r="BP98" s="253" t="e">
        <f ca="1">_xll.DBRW($C$1,$B98,$C$3,BP$12,$C$2,$A98,BP$13,$C$4,C93)</f>
        <v>#VALUE!</v>
      </c>
      <c r="BQ98" s="252" t="e">
        <f ca="1">_xll.DBRW($C$1,$B98,$C$3,BQ$12,$C$2,$A98,BQ$13,$C$4,$C$93)</f>
        <v>#VALUE!</v>
      </c>
      <c r="BR98" s="248" t="str">
        <f ca="1">_xll.DBRW($C$1,$B98,$C$3,BR$12,$C$2,$A98,BR$13,$C$4,$C$93)</f>
        <v>RECALC_1_2515_</v>
      </c>
      <c r="BS98" s="248" t="e">
        <f ca="1">_xll.DBRW($C$1,$B98,$C$3,BS$12,$C$2,$A98,BS$13,$C$4,$C$93)</f>
        <v>#VALUE!</v>
      </c>
      <c r="BT98" s="248" t="e">
        <f ca="1">_xll.DBRW($C$1,$B98,$C$3,BT$12,$C$2,$A98,BT$13,$C$4,$C$93)</f>
        <v>#VALUE!</v>
      </c>
      <c r="BU98" s="248" t="e">
        <f ca="1">_xll.DBRW($C$1,$B98,$C$3,BU$12,$C$2,$A98,BU$13,$C$4,$C$93)</f>
        <v>#VALUE!</v>
      </c>
      <c r="BV98" s="248" t="e">
        <f ca="1">_xll.DBRW($C$1,$B98,$C$3,BV$12,$C$2,$A98,BV$13,$C$4,$C$93)</f>
        <v>#VALUE!</v>
      </c>
      <c r="BW98" s="248" t="e">
        <f ca="1">_xll.DBRW($C$1,$B98,$C$3,BW$12,$C$2,$A98,BW$13,$C$4,$C$93)</f>
        <v>#VALUE!</v>
      </c>
      <c r="BX98" s="253" t="e">
        <f ca="1">_xll.DBRW($C$1,$B98,$C$3,BX$12,$C$2,$A98,BX$13,$C$4,$C$93)</f>
        <v>#VALUE!</v>
      </c>
      <c r="BY98" s="248"/>
      <c r="BZ98" s="248"/>
      <c r="CA98" s="248"/>
      <c r="CB98" s="248"/>
      <c r="CC98" s="248"/>
      <c r="CD98" s="248"/>
      <c r="CE98" s="248"/>
      <c r="CF98" s="248"/>
    </row>
    <row r="99" spans="1:109" ht="21.75" customHeight="1">
      <c r="A99" s="262" t="str">
        <f t="shared" si="45"/>
        <v>VTD_Corp_TopAdj_Not_allocated_Input6</v>
      </c>
      <c r="B99" s="263" t="str">
        <f ca="1">_xll.SUBNM("tango_core_model:Activity","","SU_input","English")</f>
        <v>RECALC_0_24_</v>
      </c>
      <c r="C99" s="237" t="str">
        <f t="shared" si="45"/>
        <v>Ajustement coût du financement</v>
      </c>
      <c r="D99" s="252"/>
      <c r="E99" s="248"/>
      <c r="F99" s="248"/>
      <c r="G99" s="248"/>
      <c r="H99" s="248"/>
      <c r="I99" s="248"/>
      <c r="J99" s="248"/>
      <c r="K99" s="253"/>
      <c r="L99" s="252"/>
      <c r="M99" s="248"/>
      <c r="N99" s="248"/>
      <c r="O99" s="248"/>
      <c r="P99" s="248"/>
      <c r="Q99" s="248"/>
      <c r="R99" s="248"/>
      <c r="S99" s="253"/>
      <c r="T99" s="252"/>
      <c r="U99" s="248"/>
      <c r="V99" s="248"/>
      <c r="W99" s="248"/>
      <c r="X99" s="248"/>
      <c r="Y99" s="248"/>
      <c r="Z99" s="248"/>
      <c r="AA99" s="253"/>
      <c r="AB99" s="252"/>
      <c r="AC99" s="248"/>
      <c r="AD99" s="248"/>
      <c r="AE99" s="248"/>
      <c r="AF99" s="248"/>
      <c r="AG99" s="248"/>
      <c r="AH99" s="248"/>
      <c r="AI99" s="253"/>
      <c r="AJ99" s="248"/>
      <c r="AK99" s="252" t="e">
        <f ca="1">_xll.DBRW($C$1,$B99,$C$3,AK$12,$C$2,$A99,AK$13,$C$4,C93)</f>
        <v>#VALUE!</v>
      </c>
      <c r="AL99" s="248" t="str">
        <f ca="1">_xll.DBRW($C$1,$B99,$C$3,AL$12,$C$2,$A99,AL$13,$C$4,C93)</f>
        <v>RECALC_1_1185_</v>
      </c>
      <c r="AM99" s="248" t="e">
        <f ca="1">_xll.DBRW($C$1,$B99,$C$3,AM$12,$C$2,$A99,AM$13,$C$4,C93)</f>
        <v>#VALUE!</v>
      </c>
      <c r="AN99" s="248" t="e">
        <f ca="1">_xll.DBRW($C$1,$B99,$C$3,AN$12,$C$2,$A99,AN$13,$C$4,C93)</f>
        <v>#VALUE!</v>
      </c>
      <c r="AO99" s="248" t="e">
        <f ca="1">_xll.DBRW($C$1,$B99,$C$3,AO$12,$C$2,$A99,AO$13,$C$4,C93)</f>
        <v>#VALUE!</v>
      </c>
      <c r="AP99" s="248" t="e">
        <f ca="1">_xll.DBRW($C$1,$B99,$C$3,AP$12,$C$2,$A99,AP$13,$C$4,C93)</f>
        <v>#VALUE!</v>
      </c>
      <c r="AQ99" s="248" t="e">
        <f ca="1">_xll.DBRW($C$1,$B99,$C$3,AQ$12,$C$2,$A99,AQ$13,$C$4,C93)</f>
        <v>#VALUE!</v>
      </c>
      <c r="AR99" s="253" t="e">
        <f ca="1">_xll.DBRW($C$1,$B99,$C$3,AR$12,$C$2,$A99,AR$13,$C$4,C93)</f>
        <v>#VALUE!</v>
      </c>
      <c r="AS99" s="252" t="e">
        <f ca="1">_xll.DBRW($C$1,$B99,$C$3,AS$12,$C$2,$A99,AS$13,$C$4,C93)</f>
        <v>#VALUE!</v>
      </c>
      <c r="AT99" s="248" t="str">
        <f ca="1">_xll.DBRW($C$1,$B99,$C$3,AT$12,$C$2,$A99,AT$13,$C$4,C93)</f>
        <v>RECALC_1_1428_</v>
      </c>
      <c r="AU99" s="248" t="e">
        <f ca="1">_xll.DBRW($C$1,$B99,$C$3,AU$12,$C$2,$A99,AU$13,$C$4,C93)</f>
        <v>#VALUE!</v>
      </c>
      <c r="AV99" s="248" t="e">
        <f ca="1">_xll.DBRW($C$1,$B99,$C$3,AV$12,$C$2,$A99,AV$13,$C$4,C93)</f>
        <v>#VALUE!</v>
      </c>
      <c r="AW99" s="248" t="e">
        <f ca="1">_xll.DBRW($C$1,$B99,$C$3,AW$12,$C$2,$A99,AW$13,$C$4,C93)</f>
        <v>#VALUE!</v>
      </c>
      <c r="AX99" s="248" t="e">
        <f ca="1">_xll.DBRW($C$1,$B99,$C$3,AX$12,$C$2,$A99,AX$13,$C$4,C93)</f>
        <v>#VALUE!</v>
      </c>
      <c r="AY99" s="248" t="e">
        <f ca="1">_xll.DBRW($C$1,$B99,$C$3,AY$12,$C$2,$A99,AY$13,$C$4,C93)</f>
        <v>#VALUE!</v>
      </c>
      <c r="AZ99" s="253" t="e">
        <f ca="1">_xll.DBRW($C$1,$B99,$C$3,AZ$12,$C$2,$A99,AZ$13,$C$4,C93)</f>
        <v>#VALUE!</v>
      </c>
      <c r="BA99" s="252" t="e">
        <f ca="1">_xll.DBRW($C$1,$B99,$C$3,BA$12,$C$2,$A99,BA$13,$C$4,C93)</f>
        <v>#VALUE!</v>
      </c>
      <c r="BB99" s="248" t="str">
        <f ca="1">_xll.DBRW($C$1,$B99,$C$3,BB$12,$C$2,$A99,BB$13,$C$4,C93)</f>
        <v>RECALC_1_1626_</v>
      </c>
      <c r="BC99" s="248" t="e">
        <f ca="1">_xll.DBRW($C$1,$B99,$C$3,BC$12,$C$2,$A99,BC$13,$C$4,C93)</f>
        <v>#VALUE!</v>
      </c>
      <c r="BD99" s="248" t="e">
        <f ca="1">_xll.DBRW($C$1,$B99,$C$3,BD$12,$C$2,$A99,BD$13,$C$4,C93)</f>
        <v>#VALUE!</v>
      </c>
      <c r="BE99" s="248" t="e">
        <f ca="1">_xll.DBRW($C$1,$B99,$C$3,BE$12,$C$2,$A99,BE$13,$C$4,C93)</f>
        <v>#VALUE!</v>
      </c>
      <c r="BF99" s="248" t="e">
        <f ca="1">_xll.DBRW($C$1,$B99,$C$3,BF$12,$C$2,$A99,BF$13,$C$4,C93)</f>
        <v>#VALUE!</v>
      </c>
      <c r="BG99" s="248" t="e">
        <f ca="1">_xll.DBRW($C$1,$B99,$C$3,BG$12,$C$2,$A99,BG$13,$C$4,C93)</f>
        <v>#VALUE!</v>
      </c>
      <c r="BH99" s="253" t="e">
        <f ca="1">_xll.DBRW($C$1,$B99,$C$3,BH$12,$C$2,$A99,BH$13,$C$4,C93)</f>
        <v>#VALUE!</v>
      </c>
      <c r="BI99" s="252" t="e">
        <f ca="1">_xll.DBRW($C$1,$B99,$C$3,BI$12,$C$2,$A99,BI$13,$C$4,C93)</f>
        <v>#VALUE!</v>
      </c>
      <c r="BJ99" s="248" t="str">
        <f ca="1">_xll.DBRW($C$1,$B99,$C$3,BJ$12,$C$2,$A99,BJ$13,$C$4,C93)</f>
        <v>RECALC_1_1922_</v>
      </c>
      <c r="BK99" s="248" t="e">
        <f ca="1">_xll.DBRW($C$1,$B99,$C$3,BK$12,$C$2,$A99,BK$13,$C$4,C93)</f>
        <v>#VALUE!</v>
      </c>
      <c r="BL99" s="248" t="e">
        <f ca="1">_xll.DBRW($C$1,$B99,$C$3,BL$12,$C$2,$A99,BL$13,$C$4,C93)</f>
        <v>#VALUE!</v>
      </c>
      <c r="BM99" s="248" t="e">
        <f ca="1">_xll.DBRW($C$1,$B99,$C$3,BM$12,$C$2,$A99,BM$13,$C$4,C93)</f>
        <v>#VALUE!</v>
      </c>
      <c r="BN99" s="248" t="e">
        <f ca="1">_xll.DBRW($C$1,$B99,$C$3,BN$12,$C$2,$A99,BN$13,$C$4,C93)</f>
        <v>#VALUE!</v>
      </c>
      <c r="BO99" s="248" t="e">
        <f ca="1">_xll.DBRW($C$1,$B99,$C$3,BO$12,$C$2,$A99,BO$13,$C$4,C93)</f>
        <v>#VALUE!</v>
      </c>
      <c r="BP99" s="253" t="e">
        <f ca="1">_xll.DBRW($C$1,$B99,$C$3,BP$12,$C$2,$A99,BP$13,$C$4,C93)</f>
        <v>#VALUE!</v>
      </c>
      <c r="BQ99" s="252" t="e">
        <f ca="1">_xll.DBRW($C$1,$B99,$C$3,BQ$12,$C$2,$A99,BQ$13,$C$4,$C$93)</f>
        <v>#VALUE!</v>
      </c>
      <c r="BR99" s="248" t="str">
        <f ca="1">_xll.DBRW($C$1,$B99,$C$3,BR$12,$C$2,$A99,BR$13,$C$4,$C$93)</f>
        <v>RECALC_1_2544_</v>
      </c>
      <c r="BS99" s="248" t="e">
        <f ca="1">_xll.DBRW($C$1,$B99,$C$3,BS$12,$C$2,$A99,BS$13,$C$4,$C$93)</f>
        <v>#VALUE!</v>
      </c>
      <c r="BT99" s="248" t="e">
        <f ca="1">_xll.DBRW($C$1,$B99,$C$3,BT$12,$C$2,$A99,BT$13,$C$4,$C$93)</f>
        <v>#VALUE!</v>
      </c>
      <c r="BU99" s="248" t="e">
        <f ca="1">_xll.DBRW($C$1,$B99,$C$3,BU$12,$C$2,$A99,BU$13,$C$4,$C$93)</f>
        <v>#VALUE!</v>
      </c>
      <c r="BV99" s="248" t="e">
        <f ca="1">_xll.DBRW($C$1,$B99,$C$3,BV$12,$C$2,$A99,BV$13,$C$4,$C$93)</f>
        <v>#VALUE!</v>
      </c>
      <c r="BW99" s="248" t="e">
        <f ca="1">_xll.DBRW($C$1,$B99,$C$3,BW$12,$C$2,$A99,BW$13,$C$4,$C$93)</f>
        <v>#VALUE!</v>
      </c>
      <c r="BX99" s="253" t="e">
        <f ca="1">_xll.DBRW($C$1,$B99,$C$3,BX$12,$C$2,$A99,BX$13,$C$4,$C$93)</f>
        <v>#VALUE!</v>
      </c>
      <c r="BY99" s="248"/>
      <c r="BZ99" s="248"/>
      <c r="CA99" s="248"/>
      <c r="CB99" s="248"/>
      <c r="CC99" s="248"/>
      <c r="CD99" s="248"/>
      <c r="CE99" s="248"/>
      <c r="CF99" s="248"/>
    </row>
    <row r="100" spans="1:109" ht="21.75" customHeight="1">
      <c r="A100" s="262" t="str">
        <f t="shared" si="45"/>
        <v>VTD_Corp_TopAdj_Not_allocated_Input7</v>
      </c>
      <c r="B100" s="263" t="str">
        <f t="shared" ca="1" si="45"/>
        <v>RECALC_0_1_</v>
      </c>
      <c r="C100" s="237" t="str">
        <f t="shared" si="45"/>
        <v>Innovation</v>
      </c>
      <c r="D100" s="252"/>
      <c r="E100" s="248"/>
      <c r="F100" s="248"/>
      <c r="G100" s="248"/>
      <c r="H100" s="248"/>
      <c r="I100" s="248"/>
      <c r="J100" s="248"/>
      <c r="K100" s="253"/>
      <c r="L100" s="252"/>
      <c r="M100" s="248"/>
      <c r="N100" s="248"/>
      <c r="O100" s="248"/>
      <c r="P100" s="248"/>
      <c r="Q100" s="248"/>
      <c r="R100" s="248"/>
      <c r="S100" s="253"/>
      <c r="T100" s="252"/>
      <c r="U100" s="248"/>
      <c r="V100" s="248"/>
      <c r="W100" s="248"/>
      <c r="X100" s="248"/>
      <c r="Y100" s="248"/>
      <c r="Z100" s="248"/>
      <c r="AA100" s="253"/>
      <c r="AB100" s="252"/>
      <c r="AC100" s="248"/>
      <c r="AD100" s="248"/>
      <c r="AE100" s="248"/>
      <c r="AF100" s="248"/>
      <c r="AG100" s="248"/>
      <c r="AH100" s="248"/>
      <c r="AI100" s="253"/>
      <c r="AJ100" s="248"/>
      <c r="AK100" s="252" t="e">
        <f ca="1">_xll.DBRW($C$1,$B100,$C$3,AK$12,$C$2,$A100,AK$13,$C$4,C93)</f>
        <v>#VALUE!</v>
      </c>
      <c r="AL100" s="248" t="str">
        <f ca="1">_xll.DBRW($C$1,$B100,$C$3,AL$12,$C$2,$A100,AL$13,$C$4,C93)</f>
        <v>RECALC_1_1802_</v>
      </c>
      <c r="AM100" s="248" t="e">
        <f ca="1">_xll.DBRW($C$1,$B100,$C$3,AM$12,$C$2,$A100,AM$13,$C$4,C93)</f>
        <v>#VALUE!</v>
      </c>
      <c r="AN100" s="248" t="e">
        <f ca="1">_xll.DBRW($C$1,$B100,$C$3,AN$12,$C$2,$A100,AN$13,$C$4,C93)</f>
        <v>#VALUE!</v>
      </c>
      <c r="AO100" s="248" t="e">
        <f ca="1">_xll.DBRW($C$1,$B100,$C$3,AO$12,$C$2,$A100,AO$13,$C$4,C93)</f>
        <v>#VALUE!</v>
      </c>
      <c r="AP100" s="248" t="e">
        <f ca="1">_xll.DBRW($C$1,$B100,$C$3,AP$12,$C$2,$A100,AP$13,$C$4,C93)</f>
        <v>#VALUE!</v>
      </c>
      <c r="AQ100" s="248" t="e">
        <f ca="1">_xll.DBRW($C$1,$B100,$C$3,AQ$12,$C$2,$A100,AQ$13,$C$4,C93)</f>
        <v>#VALUE!</v>
      </c>
      <c r="AR100" s="253" t="e">
        <f ca="1">_xll.DBRW($C$1,$B100,$C$3,AR$12,$C$2,$A100,AR$13,$C$4,C93)</f>
        <v>#VALUE!</v>
      </c>
      <c r="AS100" s="252" t="e">
        <f ca="1">_xll.DBRW($C$1,$B100,$C$3,AS$12,$C$2,$A100,AS$13,$C$4,C93)</f>
        <v>#VALUE!</v>
      </c>
      <c r="AT100" s="248" t="str">
        <f ca="1">_xll.DBRW($C$1,$B100,$C$3,AT$12,$C$2,$A100,AT$13,$C$4,C93)</f>
        <v>RECALC_1_1801_</v>
      </c>
      <c r="AU100" s="248" t="e">
        <f ca="1">_xll.DBRW($C$1,$B100,$C$3,AU$12,$C$2,$A100,AU$13,$C$4,C93)</f>
        <v>#VALUE!</v>
      </c>
      <c r="AV100" s="248" t="e">
        <f ca="1">_xll.DBRW($C$1,$B100,$C$3,AV$12,$C$2,$A100,AV$13,$C$4,C93)</f>
        <v>#VALUE!</v>
      </c>
      <c r="AW100" s="248" t="e">
        <f ca="1">_xll.DBRW($C$1,$B100,$C$3,AW$12,$C$2,$A100,AW$13,$C$4,C93)</f>
        <v>#VALUE!</v>
      </c>
      <c r="AX100" s="248" t="e">
        <f ca="1">_xll.DBRW($C$1,$B100,$C$3,AX$12,$C$2,$A100,AX$13,$C$4,C93)</f>
        <v>#VALUE!</v>
      </c>
      <c r="AY100" s="248" t="e">
        <f ca="1">_xll.DBRW($C$1,$B100,$C$3,AY$12,$C$2,$A100,AY$13,$C$4,C93)</f>
        <v>#VALUE!</v>
      </c>
      <c r="AZ100" s="253" t="e">
        <f ca="1">_xll.DBRW($C$1,$B100,$C$3,AZ$12,$C$2,$A100,AZ$13,$C$4,C93)</f>
        <v>#VALUE!</v>
      </c>
      <c r="BA100" s="252" t="e">
        <f ca="1">_xll.DBRW($C$1,$B100,$C$3,BA$12,$C$2,$A100,BA$13,$C$4,C93)</f>
        <v>#VALUE!</v>
      </c>
      <c r="BB100" s="248" t="str">
        <f ca="1">_xll.DBRW($C$1,$B100,$C$3,BB$12,$C$2,$A100,BB$13,$C$4,C93)</f>
        <v>RECALC_1_1800_</v>
      </c>
      <c r="BC100" s="248" t="e">
        <f ca="1">_xll.DBRW($C$1,$B100,$C$3,BC$12,$C$2,$A100,BC$13,$C$4,C93)</f>
        <v>#VALUE!</v>
      </c>
      <c r="BD100" s="248" t="e">
        <f ca="1">_xll.DBRW($C$1,$B100,$C$3,BD$12,$C$2,$A100,BD$13,$C$4,C93)</f>
        <v>#VALUE!</v>
      </c>
      <c r="BE100" s="248" t="e">
        <f ca="1">_xll.DBRW($C$1,$B100,$C$3,BE$12,$C$2,$A100,BE$13,$C$4,C93)</f>
        <v>#VALUE!</v>
      </c>
      <c r="BF100" s="248" t="e">
        <f ca="1">_xll.DBRW($C$1,$B100,$C$3,BF$12,$C$2,$A100,BF$13,$C$4,C93)</f>
        <v>#VALUE!</v>
      </c>
      <c r="BG100" s="248" t="e">
        <f ca="1">_xll.DBRW($C$1,$B100,$C$3,BG$12,$C$2,$A100,BG$13,$C$4,C93)</f>
        <v>#VALUE!</v>
      </c>
      <c r="BH100" s="253" t="e">
        <f ca="1">_xll.DBRW($C$1,$B100,$C$3,BH$12,$C$2,$A100,BH$13,$C$4,C93)</f>
        <v>#VALUE!</v>
      </c>
      <c r="BI100" s="252" t="e">
        <f ca="1">_xll.DBRW($C$1,$B100,$C$3,BI$12,$C$2,$A100,BI$13,$C$4,C93)</f>
        <v>#VALUE!</v>
      </c>
      <c r="BJ100" s="248" t="str">
        <f ca="1">_xll.DBRW($C$1,$B100,$C$3,BJ$12,$C$2,$A100,BJ$13,$C$4,C93)</f>
        <v>RECALC_1_1873_</v>
      </c>
      <c r="BK100" s="248" t="e">
        <f ca="1">_xll.DBRW($C$1,$B100,$C$3,BK$12,$C$2,$A100,BK$13,$C$4,C93)</f>
        <v>#VALUE!</v>
      </c>
      <c r="BL100" s="248" t="e">
        <f ca="1">_xll.DBRW($C$1,$B100,$C$3,BL$12,$C$2,$A100,BL$13,$C$4,C93)</f>
        <v>#VALUE!</v>
      </c>
      <c r="BM100" s="248" t="e">
        <f ca="1">_xll.DBRW($C$1,$B100,$C$3,BM$12,$C$2,$A100,BM$13,$C$4,C93)</f>
        <v>#VALUE!</v>
      </c>
      <c r="BN100" s="248" t="e">
        <f ca="1">_xll.DBRW($C$1,$B100,$C$3,BN$12,$C$2,$A100,BN$13,$C$4,C93)</f>
        <v>#VALUE!</v>
      </c>
      <c r="BO100" s="248" t="e">
        <f ca="1">_xll.DBRW($C$1,$B100,$C$3,BO$12,$C$2,$A100,BO$13,$C$4,C93)</f>
        <v>#VALUE!</v>
      </c>
      <c r="BP100" s="253" t="e">
        <f ca="1">_xll.DBRW($C$1,$B100,$C$3,BP$12,$C$2,$A100,BP$13,$C$4,C93)</f>
        <v>#VALUE!</v>
      </c>
      <c r="BQ100" s="252" t="e">
        <f ca="1">_xll.DBRW($C$1,$B100,$C$3,BQ$12,$C$2,$A100,BQ$13,$C$4,$C$93)</f>
        <v>#VALUE!</v>
      </c>
      <c r="BR100" s="248" t="str">
        <f ca="1">_xll.DBRW($C$1,$B100,$C$3,BR$12,$C$2,$A100,BR$13,$C$4,$C$93)</f>
        <v>RECALC_1_2477_</v>
      </c>
      <c r="BS100" s="248" t="e">
        <f ca="1">_xll.DBRW($C$1,$B100,$C$3,BS$12,$C$2,$A100,BS$13,$C$4,$C$93)</f>
        <v>#VALUE!</v>
      </c>
      <c r="BT100" s="248" t="e">
        <f ca="1">_xll.DBRW($C$1,$B100,$C$3,BT$12,$C$2,$A100,BT$13,$C$4,$C$93)</f>
        <v>#VALUE!</v>
      </c>
      <c r="BU100" s="248" t="e">
        <f ca="1">_xll.DBRW($C$1,$B100,$C$3,BU$12,$C$2,$A100,BU$13,$C$4,$C$93)</f>
        <v>#VALUE!</v>
      </c>
      <c r="BV100" s="248" t="e">
        <f ca="1">_xll.DBRW($C$1,$B100,$C$3,BV$12,$C$2,$A100,BV$13,$C$4,$C$93)</f>
        <v>#VALUE!</v>
      </c>
      <c r="BW100" s="248" t="e">
        <f ca="1">_xll.DBRW($C$1,$B100,$C$3,BW$12,$C$2,$A100,BW$13,$C$4,$C$93)</f>
        <v>#VALUE!</v>
      </c>
      <c r="BX100" s="253" t="e">
        <f ca="1">_xll.DBRW($C$1,$B100,$C$3,BX$12,$C$2,$A100,BX$13,$C$4,$C$93)</f>
        <v>#VALUE!</v>
      </c>
      <c r="BY100" s="248"/>
      <c r="BZ100" s="248"/>
      <c r="CA100" s="248"/>
      <c r="CB100" s="248"/>
      <c r="CC100" s="248"/>
      <c r="CD100" s="248"/>
      <c r="CE100" s="248"/>
      <c r="CF100" s="248"/>
    </row>
    <row r="101" spans="1:109" ht="21.75" customHeight="1">
      <c r="A101" s="262" t="str">
        <f t="shared" si="45"/>
        <v>VTD_Corp_TopAdj_Not_allocated_Input8</v>
      </c>
      <c r="B101" s="263" t="str">
        <f t="shared" ca="1" si="45"/>
        <v>RECALC_0_1_</v>
      </c>
      <c r="C101" s="237" t="str">
        <f t="shared" si="45"/>
        <v>A recycler</v>
      </c>
      <c r="D101" s="252"/>
      <c r="E101" s="248"/>
      <c r="F101" s="248"/>
      <c r="G101" s="248"/>
      <c r="H101" s="248"/>
      <c r="I101" s="248"/>
      <c r="J101" s="248"/>
      <c r="K101" s="253"/>
      <c r="L101" s="252"/>
      <c r="M101" s="248"/>
      <c r="N101" s="248"/>
      <c r="O101" s="248"/>
      <c r="P101" s="248"/>
      <c r="Q101" s="248"/>
      <c r="R101" s="248"/>
      <c r="S101" s="253"/>
      <c r="T101" s="252"/>
      <c r="U101" s="248"/>
      <c r="V101" s="248"/>
      <c r="W101" s="248"/>
      <c r="X101" s="248"/>
      <c r="Y101" s="248"/>
      <c r="Z101" s="248"/>
      <c r="AA101" s="253"/>
      <c r="AB101" s="252"/>
      <c r="AC101" s="248"/>
      <c r="AD101" s="248"/>
      <c r="AE101" s="248"/>
      <c r="AF101" s="248"/>
      <c r="AG101" s="248"/>
      <c r="AH101" s="248"/>
      <c r="AI101" s="253"/>
      <c r="AJ101" s="248"/>
      <c r="AK101" s="252" t="e">
        <f ca="1">_xll.DBRW($C$1,$B101,$C$3,AK$12,$C$2,$A101,AK$13,$C$4,C93)</f>
        <v>#VALUE!</v>
      </c>
      <c r="AL101" s="248" t="str">
        <f ca="1">_xll.DBRW($C$1,$B101,$C$3,AL$12,$C$2,$A101,AL$13,$C$4,C93)</f>
        <v>RECALC_1_1531_</v>
      </c>
      <c r="AM101" s="248" t="e">
        <f ca="1">_xll.DBRW($C$1,$B101,$C$3,AM$12,$C$2,$A101,AM$13,$C$4,C93)</f>
        <v>#VALUE!</v>
      </c>
      <c r="AN101" s="248" t="e">
        <f ca="1">_xll.DBRW($C$1,$B101,$C$3,AN$12,$C$2,$A101,AN$13,$C$4,C93)</f>
        <v>#VALUE!</v>
      </c>
      <c r="AO101" s="248" t="e">
        <f ca="1">_xll.DBRW($C$1,$B101,$C$3,AO$12,$C$2,$A101,AO$13,$C$4,C93)</f>
        <v>#VALUE!</v>
      </c>
      <c r="AP101" s="248" t="e">
        <f ca="1">_xll.DBRW($C$1,$B101,$C$3,AP$12,$C$2,$A101,AP$13,$C$4,C93)</f>
        <v>#VALUE!</v>
      </c>
      <c r="AQ101" s="248" t="e">
        <f ca="1">_xll.DBRW($C$1,$B101,$C$3,AQ$12,$C$2,$A101,AQ$13,$C$4,C93)</f>
        <v>#VALUE!</v>
      </c>
      <c r="AR101" s="253" t="e">
        <f ca="1">_xll.DBRW($C$1,$B101,$C$3,AR$12,$C$2,$A101,AR$13,$C$4,C93)</f>
        <v>#VALUE!</v>
      </c>
      <c r="AS101" s="252" t="e">
        <f ca="1">_xll.DBRW($C$1,$B101,$C$3,AS$12,$C$2,$A101,AS$13,$C$4,C93)</f>
        <v>#VALUE!</v>
      </c>
      <c r="AT101" s="248" t="str">
        <f ca="1">_xll.DBRW($C$1,$B101,$C$3,AT$12,$C$2,$A101,AT$13,$C$4,C93)</f>
        <v>RECALC_1_1530_</v>
      </c>
      <c r="AU101" s="248" t="e">
        <f ca="1">_xll.DBRW($C$1,$B101,$C$3,AU$12,$C$2,$A101,AU$13,$C$4,C93)</f>
        <v>#VALUE!</v>
      </c>
      <c r="AV101" s="248" t="e">
        <f ca="1">_xll.DBRW($C$1,$B101,$C$3,AV$12,$C$2,$A101,AV$13,$C$4,C93)</f>
        <v>#VALUE!</v>
      </c>
      <c r="AW101" s="248" t="e">
        <f ca="1">_xll.DBRW($C$1,$B101,$C$3,AW$12,$C$2,$A101,AW$13,$C$4,C93)</f>
        <v>#VALUE!</v>
      </c>
      <c r="AX101" s="248" t="e">
        <f ca="1">_xll.DBRW($C$1,$B101,$C$3,AX$12,$C$2,$A101,AX$13,$C$4,C93)</f>
        <v>#VALUE!</v>
      </c>
      <c r="AY101" s="248" t="e">
        <f ca="1">_xll.DBRW($C$1,$B101,$C$3,AY$12,$C$2,$A101,AY$13,$C$4,C93)</f>
        <v>#VALUE!</v>
      </c>
      <c r="AZ101" s="253" t="e">
        <f ca="1">_xll.DBRW($C$1,$B101,$C$3,AZ$12,$C$2,$A101,AZ$13,$C$4,C93)</f>
        <v>#VALUE!</v>
      </c>
      <c r="BA101" s="252" t="e">
        <f ca="1">_xll.DBRW($C$1,$B101,$C$3,BA$12,$C$2,$A101,BA$13,$C$4,C93)</f>
        <v>#VALUE!</v>
      </c>
      <c r="BB101" s="248" t="str">
        <f ca="1">_xll.DBRW($C$1,$B101,$C$3,BB$12,$C$2,$A101,BB$13,$C$4,C93)</f>
        <v>RECALC_1_1532_</v>
      </c>
      <c r="BC101" s="248" t="e">
        <f ca="1">_xll.DBRW($C$1,$B101,$C$3,BC$12,$C$2,$A101,BC$13,$C$4,C93)</f>
        <v>#VALUE!</v>
      </c>
      <c r="BD101" s="248" t="e">
        <f ca="1">_xll.DBRW($C$1,$B101,$C$3,BD$12,$C$2,$A101,BD$13,$C$4,C93)</f>
        <v>#VALUE!</v>
      </c>
      <c r="BE101" s="248" t="e">
        <f ca="1">_xll.DBRW($C$1,$B101,$C$3,BE$12,$C$2,$A101,BE$13,$C$4,C93)</f>
        <v>#VALUE!</v>
      </c>
      <c r="BF101" s="248" t="e">
        <f ca="1">_xll.DBRW($C$1,$B101,$C$3,BF$12,$C$2,$A101,BF$13,$C$4,C93)</f>
        <v>#VALUE!</v>
      </c>
      <c r="BG101" s="248" t="e">
        <f ca="1">_xll.DBRW($C$1,$B101,$C$3,BG$12,$C$2,$A101,BG$13,$C$4,C93)</f>
        <v>#VALUE!</v>
      </c>
      <c r="BH101" s="253" t="e">
        <f ca="1">_xll.DBRW($C$1,$B101,$C$3,BH$12,$C$2,$A101,BH$13,$C$4,C93)</f>
        <v>#VALUE!</v>
      </c>
      <c r="BI101" s="252" t="e">
        <f ca="1">_xll.DBRW($C$1,$B101,$C$3,BI$12,$C$2,$A101,BI$13,$C$4,C93)</f>
        <v>#VALUE!</v>
      </c>
      <c r="BJ101" s="248" t="str">
        <f ca="1">_xll.DBRW($C$1,$B101,$C$3,BJ$12,$C$2,$A101,BJ$13,$C$4,C93)</f>
        <v>RECALC_1_1878_</v>
      </c>
      <c r="BK101" s="248" t="e">
        <f ca="1">_xll.DBRW($C$1,$B101,$C$3,BK$12,$C$2,$A101,BK$13,$C$4,C93)</f>
        <v>#VALUE!</v>
      </c>
      <c r="BL101" s="248" t="e">
        <f ca="1">_xll.DBRW($C$1,$B101,$C$3,BL$12,$C$2,$A101,BL$13,$C$4,C93)</f>
        <v>#VALUE!</v>
      </c>
      <c r="BM101" s="248" t="e">
        <f ca="1">_xll.DBRW($C$1,$B101,$C$3,BM$12,$C$2,$A101,BM$13,$C$4,C93)</f>
        <v>#VALUE!</v>
      </c>
      <c r="BN101" s="248" t="e">
        <f ca="1">_xll.DBRW($C$1,$B101,$C$3,BN$12,$C$2,$A101,BN$13,$C$4,C93)</f>
        <v>#VALUE!</v>
      </c>
      <c r="BO101" s="248" t="e">
        <f ca="1">_xll.DBRW($C$1,$B101,$C$3,BO$12,$C$2,$A101,BO$13,$C$4,C93)</f>
        <v>#VALUE!</v>
      </c>
      <c r="BP101" s="253" t="e">
        <f ca="1">_xll.DBRW($C$1,$B101,$C$3,BP$12,$C$2,$A101,BP$13,$C$4,C93)</f>
        <v>#VALUE!</v>
      </c>
      <c r="BQ101" s="252" t="e">
        <f ca="1">_xll.DBRW($C$1,$B101,$C$3,BQ$12,$C$2,$A101,BQ$13,$C$4,$C$93)</f>
        <v>#VALUE!</v>
      </c>
      <c r="BR101" s="248" t="str">
        <f ca="1">_xll.DBRW($C$1,$B101,$C$3,BR$12,$C$2,$A101,BR$13,$C$4,$C$93)</f>
        <v>RECALC_1_2482_</v>
      </c>
      <c r="BS101" s="248" t="e">
        <f ca="1">_xll.DBRW($C$1,$B101,$C$3,BS$12,$C$2,$A101,BS$13,$C$4,$C$93)</f>
        <v>#VALUE!</v>
      </c>
      <c r="BT101" s="248" t="e">
        <f ca="1">_xll.DBRW($C$1,$B101,$C$3,BT$12,$C$2,$A101,BT$13,$C$4,$C$93)</f>
        <v>#VALUE!</v>
      </c>
      <c r="BU101" s="248" t="e">
        <f ca="1">_xll.DBRW($C$1,$B101,$C$3,BU$12,$C$2,$A101,BU$13,$C$4,$C$93)</f>
        <v>#VALUE!</v>
      </c>
      <c r="BV101" s="248" t="e">
        <f ca="1">_xll.DBRW($C$1,$B101,$C$3,BV$12,$C$2,$A101,BV$13,$C$4,$C$93)</f>
        <v>#VALUE!</v>
      </c>
      <c r="BW101" s="248" t="e">
        <f ca="1">_xll.DBRW($C$1,$B101,$C$3,BW$12,$C$2,$A101,BW$13,$C$4,$C$93)</f>
        <v>#VALUE!</v>
      </c>
      <c r="BX101" s="253" t="e">
        <f ca="1">_xll.DBRW($C$1,$B101,$C$3,BX$12,$C$2,$A101,BX$13,$C$4,$C$93)</f>
        <v>#VALUE!</v>
      </c>
      <c r="BY101" s="248"/>
      <c r="BZ101" s="248"/>
      <c r="CA101" s="248"/>
      <c r="CB101" s="248"/>
      <c r="CC101" s="248"/>
      <c r="CD101" s="248"/>
      <c r="CE101" s="248"/>
      <c r="CF101" s="248"/>
    </row>
    <row r="102" spans="1:109" ht="21.75" customHeight="1">
      <c r="A102" s="262" t="str">
        <f t="shared" si="45"/>
        <v>VTD_Corp_TopAdj_Not_allocated_Input9</v>
      </c>
      <c r="B102" s="263" t="str">
        <f t="shared" ca="1" si="45"/>
        <v>RECALC_0_1_</v>
      </c>
      <c r="C102" s="237" t="str">
        <f t="shared" si="45"/>
        <v>Ajustement 9 - disponible</v>
      </c>
      <c r="D102" s="252"/>
      <c r="E102" s="248"/>
      <c r="F102" s="248"/>
      <c r="G102" s="248"/>
      <c r="H102" s="248"/>
      <c r="I102" s="248"/>
      <c r="J102" s="248"/>
      <c r="K102" s="253"/>
      <c r="L102" s="252"/>
      <c r="M102" s="248"/>
      <c r="N102" s="248"/>
      <c r="O102" s="248"/>
      <c r="P102" s="248"/>
      <c r="Q102" s="248"/>
      <c r="R102" s="248"/>
      <c r="S102" s="253"/>
      <c r="T102" s="252"/>
      <c r="U102" s="248"/>
      <c r="V102" s="248"/>
      <c r="W102" s="248"/>
      <c r="X102" s="248"/>
      <c r="Y102" s="248"/>
      <c r="Z102" s="248"/>
      <c r="AA102" s="253"/>
      <c r="AB102" s="252"/>
      <c r="AC102" s="248"/>
      <c r="AD102" s="248"/>
      <c r="AE102" s="248"/>
      <c r="AF102" s="248"/>
      <c r="AG102" s="248"/>
      <c r="AH102" s="248"/>
      <c r="AI102" s="253"/>
      <c r="AJ102" s="248"/>
      <c r="AK102" s="252" t="e">
        <f ca="1">_xll.DBRW($C$1,$B102,$C$3,AK$12,$C$2,$A102,AK$13,$C$4,C93)</f>
        <v>#VALUE!</v>
      </c>
      <c r="AL102" s="248" t="str">
        <f ca="1">_xll.DBRW($C$1,$B102,$C$3,AL$12,$C$2,$A102,AL$13,$C$4,C93)</f>
        <v>RECALC_1_1513_</v>
      </c>
      <c r="AM102" s="248" t="e">
        <f ca="1">_xll.DBRW($C$1,$B102,$C$3,AM$12,$C$2,$A102,AM$13,$C$4,C93)</f>
        <v>#VALUE!</v>
      </c>
      <c r="AN102" s="248" t="e">
        <f ca="1">_xll.DBRW($C$1,$B102,$C$3,AN$12,$C$2,$A102,AN$13,$C$4,C93)</f>
        <v>#VALUE!</v>
      </c>
      <c r="AO102" s="248" t="e">
        <f ca="1">_xll.DBRW($C$1,$B102,$C$3,AO$12,$C$2,$A102,AO$13,$C$4,C93)</f>
        <v>#VALUE!</v>
      </c>
      <c r="AP102" s="248" t="e">
        <f ca="1">_xll.DBRW($C$1,$B102,$C$3,AP$12,$C$2,$A102,AP$13,$C$4,C93)</f>
        <v>#VALUE!</v>
      </c>
      <c r="AQ102" s="248" t="e">
        <f ca="1">_xll.DBRW($C$1,$B102,$C$3,AQ$12,$C$2,$A102,AQ$13,$C$4,C93)</f>
        <v>#VALUE!</v>
      </c>
      <c r="AR102" s="253" t="e">
        <f ca="1">_xll.DBRW($C$1,$B102,$C$3,AR$12,$C$2,$A102,AR$13,$C$4,C93)</f>
        <v>#VALUE!</v>
      </c>
      <c r="AS102" s="252" t="e">
        <f ca="1">_xll.DBRW($C$1,$B102,$C$3,AS$12,$C$2,$A102,AS$13,$C$4,C93)</f>
        <v>#VALUE!</v>
      </c>
      <c r="AT102" s="248" t="str">
        <f ca="1">_xll.DBRW($C$1,$B102,$C$3,AT$12,$C$2,$A102,AT$13,$C$4,C93)</f>
        <v>RECALC_1_1514_</v>
      </c>
      <c r="AU102" s="248" t="e">
        <f ca="1">_xll.DBRW($C$1,$B102,$C$3,AU$12,$C$2,$A102,AU$13,$C$4,C93)</f>
        <v>#VALUE!</v>
      </c>
      <c r="AV102" s="248" t="e">
        <f ca="1">_xll.DBRW($C$1,$B102,$C$3,AV$12,$C$2,$A102,AV$13,$C$4,C93)</f>
        <v>#VALUE!</v>
      </c>
      <c r="AW102" s="248" t="e">
        <f ca="1">_xll.DBRW($C$1,$B102,$C$3,AW$12,$C$2,$A102,AW$13,$C$4,C93)</f>
        <v>#VALUE!</v>
      </c>
      <c r="AX102" s="248" t="e">
        <f ca="1">_xll.DBRW($C$1,$B102,$C$3,AX$12,$C$2,$A102,AX$13,$C$4,C93)</f>
        <v>#VALUE!</v>
      </c>
      <c r="AY102" s="248" t="e">
        <f ca="1">_xll.DBRW($C$1,$B102,$C$3,AY$12,$C$2,$A102,AY$13,$C$4,C93)</f>
        <v>#VALUE!</v>
      </c>
      <c r="AZ102" s="253" t="e">
        <f ca="1">_xll.DBRW($C$1,$B102,$C$3,AZ$12,$C$2,$A102,AZ$13,$C$4,C93)</f>
        <v>#VALUE!</v>
      </c>
      <c r="BA102" s="252" t="e">
        <f ca="1">_xll.DBRW($C$1,$B102,$C$3,BA$12,$C$2,$A102,BA$13,$C$4,C93)</f>
        <v>#VALUE!</v>
      </c>
      <c r="BB102" s="248" t="str">
        <f ca="1">_xll.DBRW($C$1,$B102,$C$3,BB$12,$C$2,$A102,BB$13,$C$4,C93)</f>
        <v>RECALC_1_1512_</v>
      </c>
      <c r="BC102" s="248" t="e">
        <f ca="1">_xll.DBRW($C$1,$B102,$C$3,BC$12,$C$2,$A102,BC$13,$C$4,C93)</f>
        <v>#VALUE!</v>
      </c>
      <c r="BD102" s="248" t="e">
        <f ca="1">_xll.DBRW($C$1,$B102,$C$3,BD$12,$C$2,$A102,BD$13,$C$4,C93)</f>
        <v>#VALUE!</v>
      </c>
      <c r="BE102" s="248" t="e">
        <f ca="1">_xll.DBRW($C$1,$B102,$C$3,BE$12,$C$2,$A102,BE$13,$C$4,C93)</f>
        <v>#VALUE!</v>
      </c>
      <c r="BF102" s="248" t="e">
        <f ca="1">_xll.DBRW($C$1,$B102,$C$3,BF$12,$C$2,$A102,BF$13,$C$4,C93)</f>
        <v>#VALUE!</v>
      </c>
      <c r="BG102" s="248" t="e">
        <f ca="1">_xll.DBRW($C$1,$B102,$C$3,BG$12,$C$2,$A102,BG$13,$C$4,C93)</f>
        <v>#VALUE!</v>
      </c>
      <c r="BH102" s="253" t="e">
        <f ca="1">_xll.DBRW($C$1,$B102,$C$3,BH$12,$C$2,$A102,BH$13,$C$4,C93)</f>
        <v>#VALUE!</v>
      </c>
      <c r="BI102" s="252" t="e">
        <f ca="1">_xll.DBRW($C$1,$B102,$C$3,BI$12,$C$2,$A102,BI$13,$C$4,C93)</f>
        <v>#VALUE!</v>
      </c>
      <c r="BJ102" s="248" t="str">
        <f ca="1">_xll.DBRW($C$1,$B102,$C$3,BJ$12,$C$2,$A102,BJ$13,$C$4,C93)</f>
        <v>RECALC_1_1879_</v>
      </c>
      <c r="BK102" s="248" t="e">
        <f ca="1">_xll.DBRW($C$1,$B102,$C$3,BK$12,$C$2,$A102,BK$13,$C$4,C93)</f>
        <v>#VALUE!</v>
      </c>
      <c r="BL102" s="248" t="e">
        <f ca="1">_xll.DBRW($C$1,$B102,$C$3,BL$12,$C$2,$A102,BL$13,$C$4,C93)</f>
        <v>#VALUE!</v>
      </c>
      <c r="BM102" s="248" t="e">
        <f ca="1">_xll.DBRW($C$1,$B102,$C$3,BM$12,$C$2,$A102,BM$13,$C$4,C93)</f>
        <v>#VALUE!</v>
      </c>
      <c r="BN102" s="248" t="e">
        <f ca="1">_xll.DBRW($C$1,$B102,$C$3,BN$12,$C$2,$A102,BN$13,$C$4,C93)</f>
        <v>#VALUE!</v>
      </c>
      <c r="BO102" s="248" t="e">
        <f ca="1">_xll.DBRW($C$1,$B102,$C$3,BO$12,$C$2,$A102,BO$13,$C$4,C93)</f>
        <v>#VALUE!</v>
      </c>
      <c r="BP102" s="253" t="e">
        <f ca="1">_xll.DBRW($C$1,$B102,$C$3,BP$12,$C$2,$A102,BP$13,$C$4,C93)</f>
        <v>#VALUE!</v>
      </c>
      <c r="BQ102" s="252" t="e">
        <f ca="1">_xll.DBRW($C$1,$B102,$C$3,BQ$12,$C$2,$A102,BQ$13,$C$4,$C$93)</f>
        <v>#VALUE!</v>
      </c>
      <c r="BR102" s="248" t="str">
        <f ca="1">_xll.DBRW($C$1,$B102,$C$3,BR$12,$C$2,$A102,BR$13,$C$4,$C$93)</f>
        <v>RECALC_1_2483_</v>
      </c>
      <c r="BS102" s="248" t="e">
        <f ca="1">_xll.DBRW($C$1,$B102,$C$3,BS$12,$C$2,$A102,BS$13,$C$4,$C$93)</f>
        <v>#VALUE!</v>
      </c>
      <c r="BT102" s="248" t="e">
        <f ca="1">_xll.DBRW($C$1,$B102,$C$3,BT$12,$C$2,$A102,BT$13,$C$4,$C$93)</f>
        <v>#VALUE!</v>
      </c>
      <c r="BU102" s="248" t="e">
        <f ca="1">_xll.DBRW($C$1,$B102,$C$3,BU$12,$C$2,$A102,BU$13,$C$4,$C$93)</f>
        <v>#VALUE!</v>
      </c>
      <c r="BV102" s="248" t="e">
        <f ca="1">_xll.DBRW($C$1,$B102,$C$3,BV$12,$C$2,$A102,BV$13,$C$4,$C$93)</f>
        <v>#VALUE!</v>
      </c>
      <c r="BW102" s="248" t="e">
        <f ca="1">_xll.DBRW($C$1,$B102,$C$3,BW$12,$C$2,$A102,BW$13,$C$4,$C$93)</f>
        <v>#VALUE!</v>
      </c>
      <c r="BX102" s="253" t="e">
        <f ca="1">_xll.DBRW($C$1,$B102,$C$3,BX$12,$C$2,$A102,BX$13,$C$4,$C$93)</f>
        <v>#VALUE!</v>
      </c>
      <c r="BY102" s="248"/>
      <c r="BZ102" s="248"/>
      <c r="CA102" s="248"/>
      <c r="CB102" s="248"/>
      <c r="CC102" s="248"/>
      <c r="CD102" s="248"/>
      <c r="CE102" s="248"/>
      <c r="CF102" s="248"/>
    </row>
    <row r="103" spans="1:109" ht="21.75" customHeight="1">
      <c r="A103" s="262" t="str">
        <f t="shared" si="45"/>
        <v>VTD_Corp_TopAdj_Not_allocated_Input10</v>
      </c>
      <c r="B103" s="263" t="str">
        <f t="shared" ca="1" si="45"/>
        <v>RECALC_0_1_</v>
      </c>
      <c r="C103" s="237" t="str">
        <f t="shared" si="45"/>
        <v>Ajustement 10 - disponible</v>
      </c>
      <c r="D103" s="252"/>
      <c r="E103" s="248"/>
      <c r="F103" s="248"/>
      <c r="G103" s="248"/>
      <c r="H103" s="248"/>
      <c r="I103" s="248"/>
      <c r="J103" s="248"/>
      <c r="K103" s="253"/>
      <c r="L103" s="252"/>
      <c r="M103" s="248"/>
      <c r="N103" s="248"/>
      <c r="O103" s="248"/>
      <c r="P103" s="248"/>
      <c r="Q103" s="248"/>
      <c r="R103" s="248"/>
      <c r="S103" s="253"/>
      <c r="T103" s="252"/>
      <c r="U103" s="248"/>
      <c r="V103" s="248"/>
      <c r="W103" s="248"/>
      <c r="X103" s="248"/>
      <c r="Y103" s="248"/>
      <c r="Z103" s="248"/>
      <c r="AA103" s="253"/>
      <c r="AB103" s="252"/>
      <c r="AC103" s="248"/>
      <c r="AD103" s="248"/>
      <c r="AE103" s="248"/>
      <c r="AF103" s="248"/>
      <c r="AG103" s="248"/>
      <c r="AH103" s="248"/>
      <c r="AI103" s="253"/>
      <c r="AJ103" s="248"/>
      <c r="AK103" s="252" t="e">
        <f ca="1">_xll.DBRW($C$1,$B103,$C$3,AK$12,$C$2,$A103,AK$13,$C$4,C93)</f>
        <v>#VALUE!</v>
      </c>
      <c r="AL103" s="248" t="str">
        <f ca="1">_xll.DBRW($C$1,$B103,$C$3,AL$12,$C$2,$A103,AL$13,$C$4,C93)</f>
        <v>RECALC_1_1543_</v>
      </c>
      <c r="AM103" s="248" t="e">
        <f ca="1">_xll.DBRW($C$1,$B103,$C$3,AM$12,$C$2,$A103,AM$13,$C$4,C93)</f>
        <v>#VALUE!</v>
      </c>
      <c r="AN103" s="248" t="e">
        <f ca="1">_xll.DBRW($C$1,$B103,$C$3,AN$12,$C$2,$A103,AN$13,$C$4,C93)</f>
        <v>#VALUE!</v>
      </c>
      <c r="AO103" s="248" t="e">
        <f ca="1">_xll.DBRW($C$1,$B103,$C$3,AO$12,$C$2,$A103,AO$13,$C$4,C93)</f>
        <v>#VALUE!</v>
      </c>
      <c r="AP103" s="248" t="e">
        <f ca="1">_xll.DBRW($C$1,$B103,$C$3,AP$12,$C$2,$A103,AP$13,$C$4,C93)</f>
        <v>#VALUE!</v>
      </c>
      <c r="AQ103" s="248" t="e">
        <f ca="1">_xll.DBRW($C$1,$B103,$C$3,AQ$12,$C$2,$A103,AQ$13,$C$4,C93)</f>
        <v>#VALUE!</v>
      </c>
      <c r="AR103" s="253" t="e">
        <f ca="1">_xll.DBRW($C$1,$B103,$C$3,AR$12,$C$2,$A103,AR$13,$C$4,C93)</f>
        <v>#VALUE!</v>
      </c>
      <c r="AS103" s="252" t="e">
        <f ca="1">_xll.DBRW($C$1,$B103,$C$3,AS$12,$C$2,$A103,AS$13,$C$4,C93)</f>
        <v>#VALUE!</v>
      </c>
      <c r="AT103" s="248" t="str">
        <f ca="1">_xll.DBRW($C$1,$B103,$C$3,AT$12,$C$2,$A103,AT$13,$C$4,C93)</f>
        <v>RECALC_1_1542_</v>
      </c>
      <c r="AU103" s="248" t="e">
        <f ca="1">_xll.DBRW($C$1,$B103,$C$3,AU$12,$C$2,$A103,AU$13,$C$4,C93)</f>
        <v>#VALUE!</v>
      </c>
      <c r="AV103" s="248" t="e">
        <f ca="1">_xll.DBRW($C$1,$B103,$C$3,AV$12,$C$2,$A103,AV$13,$C$4,C93)</f>
        <v>#VALUE!</v>
      </c>
      <c r="AW103" s="248" t="e">
        <f ca="1">_xll.DBRW($C$1,$B103,$C$3,AW$12,$C$2,$A103,AW$13,$C$4,C93)</f>
        <v>#VALUE!</v>
      </c>
      <c r="AX103" s="248" t="e">
        <f ca="1">_xll.DBRW($C$1,$B103,$C$3,AX$12,$C$2,$A103,AX$13,$C$4,C93)</f>
        <v>#VALUE!</v>
      </c>
      <c r="AY103" s="248" t="e">
        <f ca="1">_xll.DBRW($C$1,$B103,$C$3,AY$12,$C$2,$A103,AY$13,$C$4,C93)</f>
        <v>#VALUE!</v>
      </c>
      <c r="AZ103" s="253" t="e">
        <f ca="1">_xll.DBRW($C$1,$B103,$C$3,AZ$12,$C$2,$A103,AZ$13,$C$4,C93)</f>
        <v>#VALUE!</v>
      </c>
      <c r="BA103" s="252" t="e">
        <f ca="1">_xll.DBRW($C$1,$B103,$C$3,BA$12,$C$2,$A103,BA$13,$C$4,C93)</f>
        <v>#VALUE!</v>
      </c>
      <c r="BB103" s="248" t="str">
        <f ca="1">_xll.DBRW($C$1,$B103,$C$3,BB$12,$C$2,$A103,BB$13,$C$4,C93)</f>
        <v>RECALC_1_1544_</v>
      </c>
      <c r="BC103" s="248" t="e">
        <f ca="1">_xll.DBRW($C$1,$B103,$C$3,BC$12,$C$2,$A103,BC$13,$C$4,C93)</f>
        <v>#VALUE!</v>
      </c>
      <c r="BD103" s="248" t="e">
        <f ca="1">_xll.DBRW($C$1,$B103,$C$3,BD$12,$C$2,$A103,BD$13,$C$4,C93)</f>
        <v>#VALUE!</v>
      </c>
      <c r="BE103" s="248" t="e">
        <f ca="1">_xll.DBRW($C$1,$B103,$C$3,BE$12,$C$2,$A103,BE$13,$C$4,C93)</f>
        <v>#VALUE!</v>
      </c>
      <c r="BF103" s="248" t="e">
        <f ca="1">_xll.DBRW($C$1,$B103,$C$3,BF$12,$C$2,$A103,BF$13,$C$4,C93)</f>
        <v>#VALUE!</v>
      </c>
      <c r="BG103" s="248" t="e">
        <f ca="1">_xll.DBRW($C$1,$B103,$C$3,BG$12,$C$2,$A103,BG$13,$C$4,C93)</f>
        <v>#VALUE!</v>
      </c>
      <c r="BH103" s="253" t="e">
        <f ca="1">_xll.DBRW($C$1,$B103,$C$3,BH$12,$C$2,$A103,BH$13,$C$4,C93)</f>
        <v>#VALUE!</v>
      </c>
      <c r="BI103" s="252" t="e">
        <f ca="1">_xll.DBRW($C$1,$B103,$C$3,BI$12,$C$2,$A103,BI$13,$C$4,C93)</f>
        <v>#VALUE!</v>
      </c>
      <c r="BJ103" s="248" t="str">
        <f ca="1">_xll.DBRW($C$1,$B103,$C$3,BJ$12,$C$2,$A103,BJ$13,$C$4,C93)</f>
        <v>RECALC_1_1876_</v>
      </c>
      <c r="BK103" s="248" t="e">
        <f ca="1">_xll.DBRW($C$1,$B103,$C$3,BK$12,$C$2,$A103,BK$13,$C$4,C93)</f>
        <v>#VALUE!</v>
      </c>
      <c r="BL103" s="248" t="e">
        <f ca="1">_xll.DBRW($C$1,$B103,$C$3,BL$12,$C$2,$A103,BL$13,$C$4,C93)</f>
        <v>#VALUE!</v>
      </c>
      <c r="BM103" s="248" t="e">
        <f ca="1">_xll.DBRW($C$1,$B103,$C$3,BM$12,$C$2,$A103,BM$13,$C$4,C93)</f>
        <v>#VALUE!</v>
      </c>
      <c r="BN103" s="248" t="e">
        <f ca="1">_xll.DBRW($C$1,$B103,$C$3,BN$12,$C$2,$A103,BN$13,$C$4,C93)</f>
        <v>#VALUE!</v>
      </c>
      <c r="BO103" s="248" t="e">
        <f ca="1">_xll.DBRW($C$1,$B103,$C$3,BO$12,$C$2,$A103,BO$13,$C$4,C93)</f>
        <v>#VALUE!</v>
      </c>
      <c r="BP103" s="253" t="e">
        <f ca="1">_xll.DBRW($C$1,$B103,$C$3,BP$12,$C$2,$A103,BP$13,$C$4,C93)</f>
        <v>#VALUE!</v>
      </c>
      <c r="BQ103" s="252" t="e">
        <f ca="1">_xll.DBRW($C$1,$B103,$C$3,BQ$12,$C$2,$A103,BQ$13,$C$4,$C$93)</f>
        <v>#VALUE!</v>
      </c>
      <c r="BR103" s="248" t="str">
        <f ca="1">_xll.DBRW($C$1,$B103,$C$3,BR$12,$C$2,$A103,BR$13,$C$4,$C$93)</f>
        <v>RECALC_1_2480_</v>
      </c>
      <c r="BS103" s="248" t="e">
        <f ca="1">_xll.DBRW($C$1,$B103,$C$3,BS$12,$C$2,$A103,BS$13,$C$4,$C$93)</f>
        <v>#VALUE!</v>
      </c>
      <c r="BT103" s="248" t="e">
        <f ca="1">_xll.DBRW($C$1,$B103,$C$3,BT$12,$C$2,$A103,BT$13,$C$4,$C$93)</f>
        <v>#VALUE!</v>
      </c>
      <c r="BU103" s="248" t="e">
        <f ca="1">_xll.DBRW($C$1,$B103,$C$3,BU$12,$C$2,$A103,BU$13,$C$4,$C$93)</f>
        <v>#VALUE!</v>
      </c>
      <c r="BV103" s="248" t="e">
        <f ca="1">_xll.DBRW($C$1,$B103,$C$3,BV$12,$C$2,$A103,BV$13,$C$4,$C$93)</f>
        <v>#VALUE!</v>
      </c>
      <c r="BW103" s="248" t="e">
        <f ca="1">_xll.DBRW($C$1,$B103,$C$3,BW$12,$C$2,$A103,BW$13,$C$4,$C$93)</f>
        <v>#VALUE!</v>
      </c>
      <c r="BX103" s="253" t="e">
        <f ca="1">_xll.DBRW($C$1,$B103,$C$3,BX$12,$C$2,$A103,BX$13,$C$4,$C$93)</f>
        <v>#VALUE!</v>
      </c>
      <c r="BY103" s="248"/>
      <c r="BZ103" s="248"/>
      <c r="CA103" s="248"/>
      <c r="CB103" s="248"/>
      <c r="CC103" s="248"/>
      <c r="CD103" s="248"/>
      <c r="CE103" s="248"/>
      <c r="CF103" s="248"/>
    </row>
    <row r="104" spans="1:109" s="261" customFormat="1" ht="21.75" customHeight="1">
      <c r="A104" s="254" t="str">
        <f>A26</f>
        <v>VTD_Corp_TopAdj_Not_allocated_Input</v>
      </c>
      <c r="B104" s="254" t="str">
        <f ca="1">_xll.SUBNM("tango_core_model:Activity","","Tot_act","English")</f>
        <v>RECALC_0_21_</v>
      </c>
      <c r="C104" s="254" t="str">
        <f>"Contrôle "&amp;C93</f>
        <v>Contrôle Variation / BFR opérationnel</v>
      </c>
      <c r="D104" s="255" t="e">
        <f ca="1">_xll.DBRW($C$1,$B$26,$C$3,D$12,$C$2,$A104,D$13,$C$4,$C93)-D93</f>
        <v>#VALUE!</v>
      </c>
      <c r="E104" s="256" t="e">
        <f ca="1">_xll.DBRW($C$1,$B$26,$C$3,E$12,$C$2,$A104,E$13,$C$4,$C93)-E93</f>
        <v>#VALUE!</v>
      </c>
      <c r="F104" s="256" t="e">
        <f ca="1">_xll.DBRW($C$1,$B$26,$C$3,F$12,$C$2,$A104,F$13,$C$4,$C93)-F93</f>
        <v>#VALUE!</v>
      </c>
      <c r="G104" s="256" t="e">
        <f ca="1">_xll.DBRW($C$1,$B$26,$C$3,G$12,$C$2,$A104,G$13,$C$4,$C93)-G93</f>
        <v>#VALUE!</v>
      </c>
      <c r="H104" s="256" t="e">
        <f ca="1">_xll.DBRW($C$1,$B$26,$C$3,H$12,$C$2,$A104,H$13,$C$4,$C93)-H93</f>
        <v>#VALUE!</v>
      </c>
      <c r="I104" s="256" t="e">
        <f ca="1">_xll.DBRW($C$1,$B$26,$C$3,I$12,$C$2,$A104,I$13,$C$4,$C93)-I93</f>
        <v>#VALUE!</v>
      </c>
      <c r="J104" s="256" t="e">
        <f ca="1">_xll.DBRW($C$1,$B$26,$C$3,J$12,$C$2,$A104,J$13,$C$4,$C93)-J93</f>
        <v>#VALUE!</v>
      </c>
      <c r="K104" s="257" t="e">
        <f ca="1">_xll.DBRW($C$1,$B$26,$C$3,K$12,$C$2,$A104,K$13,$C$4,$C93)-K93</f>
        <v>#VALUE!</v>
      </c>
      <c r="L104" s="255" t="e">
        <f ca="1">_xll.DBRW($C$1,$B$26,$C$3,L$12,$C$2,$A104,L$13,$C$4,$C93)-L93</f>
        <v>#VALUE!</v>
      </c>
      <c r="M104" s="256" t="e">
        <f ca="1">_xll.DBRW($C$1,$B$26,$C$3,M$12,$C$2,$A104,M$13,$C$4,$C93)-M93</f>
        <v>#VALUE!</v>
      </c>
      <c r="N104" s="256" t="e">
        <f ca="1">_xll.DBRW($C$1,$B$26,$C$3,N$12,$C$2,$A104,N$13,$C$4,$C93)-N93</f>
        <v>#VALUE!</v>
      </c>
      <c r="O104" s="256" t="e">
        <f ca="1">_xll.DBRW($C$1,$B$26,$C$3,O$12,$C$2,$A104,O$13,$C$4,$C93)-O93</f>
        <v>#VALUE!</v>
      </c>
      <c r="P104" s="256" t="e">
        <f ca="1">_xll.DBRW($C$1,$B$26,$C$3,P$12,$C$2,$A104,P$13,$C$4,$C93)-P93</f>
        <v>#VALUE!</v>
      </c>
      <c r="Q104" s="256" t="e">
        <f ca="1">_xll.DBRW($C$1,$B$26,$C$3,Q$12,$C$2,$A104,Q$13,$C$4,$C93)-Q93</f>
        <v>#VALUE!</v>
      </c>
      <c r="R104" s="256" t="e">
        <f ca="1">_xll.DBRW($C$1,$B$26,$C$3,R$12,$C$2,$A104,R$13,$C$4,$C93)-R93</f>
        <v>#VALUE!</v>
      </c>
      <c r="S104" s="257" t="e">
        <f ca="1">_xll.DBRW($C$1,$B$26,$C$3,S$12,$C$2,$A104,S$13,$C$4,$C93)-S93</f>
        <v>#VALUE!</v>
      </c>
      <c r="T104" s="255" t="e">
        <f ca="1">_xll.DBRW($C$1,$B$26,$C$3,T$12,$C$2,$A104,T$13,$C$4,$C93)-T93</f>
        <v>#VALUE!</v>
      </c>
      <c r="U104" s="256" t="e">
        <f ca="1">_xll.DBRW($C$1,$B$26,$C$3,U$12,$C$2,$A104,U$13,$C$4,$C93)-U93</f>
        <v>#VALUE!</v>
      </c>
      <c r="V104" s="256" t="e">
        <f ca="1">_xll.DBRW($C$1,$B$26,$C$3,V$12,$C$2,$A104,V$13,$C$4,$C93)-V93</f>
        <v>#VALUE!</v>
      </c>
      <c r="W104" s="256" t="e">
        <f ca="1">_xll.DBRW($C$1,$B$26,$C$3,W$12,$C$2,$A104,W$13,$C$4,$C93)-W93</f>
        <v>#VALUE!</v>
      </c>
      <c r="X104" s="256" t="e">
        <f ca="1">_xll.DBRW($C$1,$B$26,$C$3,X$12,$C$2,$A104,X$13,$C$4,$C93)-X93</f>
        <v>#VALUE!</v>
      </c>
      <c r="Y104" s="256" t="e">
        <f ca="1">_xll.DBRW($C$1,$B$26,$C$3,Y$12,$C$2,$A104,Y$13,$C$4,$C93)-Y93</f>
        <v>#VALUE!</v>
      </c>
      <c r="Z104" s="256" t="e">
        <f ca="1">_xll.DBRW($C$1,$B$26,$C$3,Z$12,$C$2,$A104,Z$13,$C$4,$C93)-Z93</f>
        <v>#VALUE!</v>
      </c>
      <c r="AA104" s="257" t="e">
        <f ca="1">_xll.DBRW($C$1,$B$26,$C$3,AA$12,$C$2,$A104,AA$13,$C$4,$C93)-AA93</f>
        <v>#VALUE!</v>
      </c>
      <c r="AB104" s="255" t="e">
        <f ca="1">_xll.DBRW($C$1,$B$26,$C$3,AB$12,$C$2,$A104,AB$13,$C$4,$C93)-AB93</f>
        <v>#VALUE!</v>
      </c>
      <c r="AC104" s="256" t="e">
        <f ca="1">_xll.DBRW($C$1,$B$26,$C$3,AC$12,$C$2,$A104,AC$13,$C$4,$C93)-AC93</f>
        <v>#VALUE!</v>
      </c>
      <c r="AD104" s="256" t="e">
        <f ca="1">_xll.DBRW($C$1,$B$26,$C$3,AD$12,$C$2,$A104,AD$13,$C$4,$C93)-AD93</f>
        <v>#VALUE!</v>
      </c>
      <c r="AE104" s="256" t="e">
        <f ca="1">_xll.DBRW($C$1,$B$26,$C$3,AE$12,$C$2,$A104,AE$13,$C$4,$C93)-AE93</f>
        <v>#VALUE!</v>
      </c>
      <c r="AF104" s="256" t="e">
        <f ca="1">_xll.DBRW($C$1,$B$26,$C$3,AF$12,$C$2,$A104,AF$13,$C$4,$C93)-AF93</f>
        <v>#VALUE!</v>
      </c>
      <c r="AG104" s="256" t="e">
        <f ca="1">_xll.DBRW($C$1,$B$26,$C$3,AG$12,$C$2,$A104,AG$13,$C$4,$C93)-AG93</f>
        <v>#VALUE!</v>
      </c>
      <c r="AH104" s="256" t="e">
        <f ca="1">_xll.DBRW($C$1,$B$26,$C$3,AH$12,$C$2,$A104,AH$13,$C$4,$C93)-AH93</f>
        <v>#VALUE!</v>
      </c>
      <c r="AI104" s="257" t="e">
        <f ca="1">_xll.DBRW($C$1,$B$26,$C$3,AI$12,$C$2,$A104,AI$13,$C$4,$C93)-AI93</f>
        <v>#VALUE!</v>
      </c>
      <c r="AJ104" s="258"/>
      <c r="AK104" s="255" t="e">
        <f ca="1">_xll.DBRW($C$1,$B104,$C$3,AK$12,$C$2,$A104,AK$13,$C$4,C93)-AK93</f>
        <v>#VALUE!</v>
      </c>
      <c r="AL104" s="256" t="e">
        <f ca="1">_xll.DBRW($C$1,$B104,$C$3,AL$12,$C$2,$A104,AL$13,$C$4,C93)-AL93</f>
        <v>#VALUE!</v>
      </c>
      <c r="AM104" s="256" t="e">
        <f ca="1">_xll.DBRW($C$1,$B104,$C$3,AM$12,$C$2,$A104,AM$13,$C$4,C93)-AM93</f>
        <v>#VALUE!</v>
      </c>
      <c r="AN104" s="256" t="e">
        <f ca="1">_xll.DBRW($C$1,$B104,$C$3,AN$12,$C$2,$A104,AN$13,$C$4,C93)-AN93</f>
        <v>#VALUE!</v>
      </c>
      <c r="AO104" s="256" t="e">
        <f ca="1">_xll.DBRW($C$1,$B104,$C$3,AO$12,$C$2,$A104,AO$13,$C$4,C93)-AO93</f>
        <v>#VALUE!</v>
      </c>
      <c r="AP104" s="256" t="e">
        <f ca="1">_xll.DBRW($C$1,$B104,$C$3,AP$12,$C$2,$A104,AP$13,$C$4,C93)-AP93</f>
        <v>#VALUE!</v>
      </c>
      <c r="AQ104" s="256" t="e">
        <f ca="1">_xll.DBRW($C$1,$B104,$C$3,AQ$12,$C$2,$A104,AQ$13,$C$4,C93)-AQ93</f>
        <v>#VALUE!</v>
      </c>
      <c r="AR104" s="257" t="e">
        <f ca="1">_xll.DBRW($C$1,$B104,$C$3,AR$12,$C$2,$A104,AR$13,$C$4,C93)-AR93</f>
        <v>#VALUE!</v>
      </c>
      <c r="AS104" s="255" t="e">
        <f ca="1">_xll.DBRW($C$1,$B104,$C$3,AS$12,$C$2,$A104,AS$13,$C$4,C93)-AS93</f>
        <v>#VALUE!</v>
      </c>
      <c r="AT104" s="256" t="e">
        <f ca="1">_xll.DBRW($C$1,$B104,$C$3,AT$12,$C$2,$A104,AT$13,$C$4,C93)-AT93</f>
        <v>#VALUE!</v>
      </c>
      <c r="AU104" s="256" t="e">
        <f ca="1">_xll.DBRW($C$1,$B104,$C$3,AU$12,$C$2,$A104,AU$13,$C$4,C93)-AU93</f>
        <v>#VALUE!</v>
      </c>
      <c r="AV104" s="256" t="e">
        <f ca="1">_xll.DBRW($C$1,$B104,$C$3,AV$12,$C$2,$A104,AV$13,$C$4,C93)-AV93</f>
        <v>#VALUE!</v>
      </c>
      <c r="AW104" s="256" t="e">
        <f ca="1">_xll.DBRW($C$1,$B104,$C$3,AW$12,$C$2,$A104,AW$13,$C$4,C93)-AW93</f>
        <v>#VALUE!</v>
      </c>
      <c r="AX104" s="256" t="e">
        <f ca="1">_xll.DBRW($C$1,$B104,$C$3,AX$12,$C$2,$A104,AX$13,$C$4,C93)-AX93</f>
        <v>#VALUE!</v>
      </c>
      <c r="AY104" s="256" t="e">
        <f ca="1">_xll.DBRW($C$1,$B104,$C$3,AY$12,$C$2,$A104,AY$13,$C$4,C93)-AY93</f>
        <v>#VALUE!</v>
      </c>
      <c r="AZ104" s="257" t="e">
        <f ca="1">_xll.DBRW($C$1,$B104,$C$3,AZ$12,$C$2,$A104,AZ$13,$C$4,C93)-AZ93</f>
        <v>#VALUE!</v>
      </c>
      <c r="BA104" s="255" t="e">
        <f ca="1">_xll.DBRW($C$1,$B104,$C$3,BA$12,$C$2,$A104,BA$13,$C$4,C93)-BA93</f>
        <v>#VALUE!</v>
      </c>
      <c r="BB104" s="256" t="e">
        <f ca="1">_xll.DBRW($C$1,$B104,$C$3,BB$12,$C$2,$A104,BB$13,$C$4,C93)-BB93</f>
        <v>#VALUE!</v>
      </c>
      <c r="BC104" s="256" t="e">
        <f ca="1">_xll.DBRW($C$1,$B104,$C$3,BC$12,$C$2,$A104,BC$13,$C$4,C93)-BC93</f>
        <v>#VALUE!</v>
      </c>
      <c r="BD104" s="256" t="e">
        <f ca="1">_xll.DBRW($C$1,$B104,$C$3,BD$12,$C$2,$A104,BD$13,$C$4,C93)-BD93</f>
        <v>#VALUE!</v>
      </c>
      <c r="BE104" s="256" t="e">
        <f ca="1">_xll.DBRW($C$1,$B104,$C$3,BE$12,$C$2,$A104,BE$13,$C$4,C93)-BE93</f>
        <v>#VALUE!</v>
      </c>
      <c r="BF104" s="256" t="e">
        <f ca="1">_xll.DBRW($C$1,$B104,$C$3,BF$12,$C$2,$A104,BF$13,$C$4,C93)-BF93</f>
        <v>#VALUE!</v>
      </c>
      <c r="BG104" s="256" t="e">
        <f ca="1">_xll.DBRW($C$1,$B104,$C$3,BG$12,$C$2,$A104,BG$13,$C$4,C93)-BG93</f>
        <v>#VALUE!</v>
      </c>
      <c r="BH104" s="257" t="e">
        <f ca="1">_xll.DBRW($C$1,$B104,$C$3,BH$12,$C$2,$A104,BH$13,$C$4,C93)-BH93</f>
        <v>#VALUE!</v>
      </c>
      <c r="BI104" s="255" t="e">
        <f ca="1">_xll.DBRW($C$1,$B104,$C$3,BI$12,$C$2,$A104,BI$13,$C$4,C93)-BI93</f>
        <v>#VALUE!</v>
      </c>
      <c r="BJ104" s="256" t="e">
        <f ca="1">_xll.DBRW($C$1,$B104,$C$3,BJ$12,$C$2,$A104,BJ$13,$C$4,C93)-BJ93</f>
        <v>#VALUE!</v>
      </c>
      <c r="BK104" s="256" t="e">
        <f ca="1">_xll.DBRW($C$1,$B104,$C$3,BK$12,$C$2,$A104,BK$13,$C$4,C93)-BK93</f>
        <v>#VALUE!</v>
      </c>
      <c r="BL104" s="256" t="e">
        <f ca="1">_xll.DBRW($C$1,$B104,$C$3,BL$12,$C$2,$A104,BL$13,$C$4,C93)-BL93</f>
        <v>#VALUE!</v>
      </c>
      <c r="BM104" s="256" t="e">
        <f ca="1">_xll.DBRW($C$1,$B104,$C$3,BM$12,$C$2,$A104,BM$13,$C$4,C93)-BM93</f>
        <v>#VALUE!</v>
      </c>
      <c r="BN104" s="256" t="e">
        <f ca="1">_xll.DBRW($C$1,$B104,$C$3,BN$12,$C$2,$A104,BN$13,$C$4,C93)-BN93</f>
        <v>#VALUE!</v>
      </c>
      <c r="BO104" s="256" t="e">
        <f ca="1">_xll.DBRW($C$1,$B104,$C$3,BO$12,$C$2,$A104,BO$13,$C$4,C93)-BO93</f>
        <v>#VALUE!</v>
      </c>
      <c r="BP104" s="257" t="e">
        <f ca="1">_xll.DBRW($C$1,$B104,$C$3,BP$12,$C$2,$A104,BP$13,$C$4,C93)-BP93</f>
        <v>#VALUE!</v>
      </c>
      <c r="BQ104" s="255" t="e">
        <f ca="1">_xll.DBRW($C$1,$B104,$C$3,BQ$12,$C$2,$A104,BQ$13,$C$4,$C$93)</f>
        <v>#VALUE!</v>
      </c>
      <c r="BR104" s="256" t="str">
        <f ca="1">_xll.DBRW($C$1,$B104,$C$3,BR$12,$C$2,$A104,BR$13,$C$4,$C$93)</f>
        <v>RECALC_1_2526_</v>
      </c>
      <c r="BS104" s="256" t="e">
        <f ca="1">_xll.DBRW($C$1,$B104,$C$3,BS$12,$C$2,$A104,BS$13,$C$4,$C$93)</f>
        <v>#VALUE!</v>
      </c>
      <c r="BT104" s="256" t="e">
        <f ca="1">_xll.DBRW($C$1,$B104,$C$3,BT$12,$C$2,$A104,BT$13,$C$4,$C$93)</f>
        <v>#VALUE!</v>
      </c>
      <c r="BU104" s="256" t="e">
        <f ca="1">_xll.DBRW($C$1,$B104,$C$3,BU$12,$C$2,$A104,BU$13,$C$4,$C$93)</f>
        <v>#VALUE!</v>
      </c>
      <c r="BV104" s="256" t="e">
        <f ca="1">_xll.DBRW($C$1,$B104,$C$3,BV$12,$C$2,$A104,BV$13,$C$4,$C$93)</f>
        <v>#VALUE!</v>
      </c>
      <c r="BW104" s="256" t="e">
        <f ca="1">_xll.DBRW($C$1,$B104,$C$3,BW$12,$C$2,$A104,BW$13,$C$4,$C$93)</f>
        <v>#VALUE!</v>
      </c>
      <c r="BX104" s="257" t="e">
        <f ca="1">_xll.DBRW($C$1,$B104,$C$3,BX$12,$C$2,$A104,BX$13,$C$4,$C$93)</f>
        <v>#VALUE!</v>
      </c>
      <c r="BY104" s="259"/>
      <c r="BZ104" s="259"/>
      <c r="CA104" s="259"/>
      <c r="CB104" s="259"/>
      <c r="CC104" s="259"/>
      <c r="CD104" s="259"/>
      <c r="CE104" s="259"/>
      <c r="CF104" s="259"/>
      <c r="CG104" s="260"/>
      <c r="CH104" s="260"/>
      <c r="CI104" s="260"/>
      <c r="CJ104" s="260"/>
      <c r="CK104" s="260"/>
      <c r="CL104" s="260"/>
      <c r="CM104" s="260"/>
      <c r="CN104" s="260"/>
      <c r="CO104" s="260"/>
      <c r="CP104" s="260"/>
      <c r="CQ104" s="260"/>
      <c r="CR104" s="260"/>
      <c r="CS104" s="260"/>
      <c r="CT104" s="260"/>
      <c r="CU104" s="260"/>
      <c r="CV104" s="260"/>
      <c r="CW104" s="260"/>
      <c r="CX104" s="260"/>
      <c r="CY104" s="260"/>
      <c r="CZ104" s="260"/>
      <c r="DA104" s="260"/>
      <c r="DB104" s="260"/>
      <c r="DC104" s="260"/>
      <c r="DD104" s="260"/>
      <c r="DE104" s="260"/>
    </row>
    <row r="105" spans="1:109" s="264" customFormat="1" ht="21.75" customHeight="1">
      <c r="A105" s="262"/>
      <c r="B105" s="263"/>
      <c r="D105" s="265"/>
      <c r="E105" s="265"/>
      <c r="F105" s="265"/>
      <c r="G105" s="265"/>
      <c r="H105" s="265"/>
      <c r="I105" s="265"/>
      <c r="J105" s="265"/>
      <c r="K105" s="265"/>
      <c r="L105" s="265"/>
      <c r="M105" s="265"/>
      <c r="N105" s="265"/>
      <c r="O105" s="265"/>
      <c r="P105" s="265"/>
      <c r="Q105" s="265"/>
      <c r="R105" s="265"/>
      <c r="S105" s="265"/>
      <c r="T105" s="265"/>
      <c r="U105" s="265"/>
      <c r="V105" s="265"/>
      <c r="W105" s="265"/>
      <c r="X105" s="265"/>
      <c r="Y105" s="265"/>
      <c r="Z105" s="265"/>
      <c r="AA105" s="265"/>
      <c r="AB105" s="265"/>
      <c r="AC105" s="265"/>
      <c r="AD105" s="265"/>
      <c r="AE105" s="265"/>
      <c r="AF105" s="265"/>
      <c r="AG105" s="265"/>
      <c r="AH105" s="265"/>
      <c r="AI105" s="265"/>
      <c r="AJ105" s="265"/>
      <c r="AK105" s="265"/>
      <c r="AL105" s="265"/>
      <c r="AM105" s="265"/>
      <c r="AN105" s="265"/>
      <c r="AO105" s="265"/>
      <c r="AP105" s="265"/>
      <c r="AQ105" s="265"/>
      <c r="AR105" s="265"/>
      <c r="AS105" s="265"/>
      <c r="AT105" s="265"/>
      <c r="AU105" s="265"/>
      <c r="AV105" s="265"/>
      <c r="AW105" s="265"/>
      <c r="AX105" s="265"/>
      <c r="AY105" s="265"/>
      <c r="AZ105" s="265"/>
      <c r="BA105" s="265"/>
      <c r="BB105" s="265"/>
      <c r="BC105" s="265"/>
      <c r="BD105" s="265"/>
      <c r="BE105" s="265"/>
      <c r="BF105" s="265"/>
      <c r="BG105" s="265"/>
      <c r="BH105" s="265"/>
      <c r="BI105" s="265"/>
      <c r="BJ105" s="265"/>
      <c r="BK105" s="265"/>
      <c r="BL105" s="265"/>
      <c r="BM105" s="265"/>
      <c r="BN105" s="265"/>
      <c r="BO105" s="265"/>
      <c r="BP105" s="265"/>
      <c r="BQ105" s="265"/>
      <c r="BR105" s="265"/>
      <c r="BS105" s="265"/>
      <c r="BT105" s="265"/>
      <c r="BU105" s="265"/>
      <c r="BV105" s="265"/>
      <c r="BW105" s="265"/>
      <c r="BX105" s="265"/>
      <c r="BY105" s="265"/>
      <c r="BZ105" s="265"/>
      <c r="CA105" s="265"/>
      <c r="CB105" s="265"/>
      <c r="CC105" s="265"/>
      <c r="CD105" s="265"/>
      <c r="CE105" s="265"/>
      <c r="CF105" s="265"/>
    </row>
    <row r="106" spans="1:109" ht="21.75" customHeight="1">
      <c r="A106" s="266"/>
      <c r="B106" s="267"/>
      <c r="C106" s="243" t="s">
        <v>32</v>
      </c>
      <c r="D106" s="245">
        <f>SUM(D107:D116)</f>
        <v>0</v>
      </c>
      <c r="E106" s="246">
        <f t="shared" ref="E106:AI106" si="46">SUM(E107:E116)</f>
        <v>0</v>
      </c>
      <c r="F106" s="246">
        <f t="shared" si="46"/>
        <v>0</v>
      </c>
      <c r="G106" s="246">
        <f t="shared" si="46"/>
        <v>0</v>
      </c>
      <c r="H106" s="246">
        <f t="shared" si="46"/>
        <v>0</v>
      </c>
      <c r="I106" s="246">
        <f t="shared" si="46"/>
        <v>0</v>
      </c>
      <c r="J106" s="246">
        <f t="shared" si="46"/>
        <v>0</v>
      </c>
      <c r="K106" s="247">
        <f t="shared" si="46"/>
        <v>0</v>
      </c>
      <c r="L106" s="245">
        <f t="shared" si="46"/>
        <v>0</v>
      </c>
      <c r="M106" s="246">
        <f t="shared" si="46"/>
        <v>0</v>
      </c>
      <c r="N106" s="246">
        <f t="shared" si="46"/>
        <v>0</v>
      </c>
      <c r="O106" s="246">
        <f t="shared" si="46"/>
        <v>0</v>
      </c>
      <c r="P106" s="246">
        <f t="shared" si="46"/>
        <v>0</v>
      </c>
      <c r="Q106" s="246">
        <f t="shared" si="46"/>
        <v>0</v>
      </c>
      <c r="R106" s="246">
        <f t="shared" si="46"/>
        <v>0</v>
      </c>
      <c r="S106" s="247">
        <f t="shared" si="46"/>
        <v>0</v>
      </c>
      <c r="T106" s="245">
        <f t="shared" si="46"/>
        <v>0</v>
      </c>
      <c r="U106" s="246">
        <f t="shared" si="46"/>
        <v>0</v>
      </c>
      <c r="V106" s="246">
        <f t="shared" si="46"/>
        <v>0</v>
      </c>
      <c r="W106" s="246">
        <f t="shared" si="46"/>
        <v>0</v>
      </c>
      <c r="X106" s="246">
        <f t="shared" si="46"/>
        <v>0</v>
      </c>
      <c r="Y106" s="246">
        <f t="shared" si="46"/>
        <v>0</v>
      </c>
      <c r="Z106" s="246">
        <f t="shared" si="46"/>
        <v>0</v>
      </c>
      <c r="AA106" s="247">
        <f t="shared" si="46"/>
        <v>0</v>
      </c>
      <c r="AB106" s="245">
        <f t="shared" si="46"/>
        <v>0</v>
      </c>
      <c r="AC106" s="246">
        <f t="shared" si="46"/>
        <v>0</v>
      </c>
      <c r="AD106" s="246">
        <f t="shared" si="46"/>
        <v>0</v>
      </c>
      <c r="AE106" s="246">
        <f t="shared" si="46"/>
        <v>0</v>
      </c>
      <c r="AF106" s="246">
        <f t="shared" si="46"/>
        <v>0</v>
      </c>
      <c r="AG106" s="246">
        <f t="shared" si="46"/>
        <v>0</v>
      </c>
      <c r="AH106" s="246">
        <f t="shared" si="46"/>
        <v>0</v>
      </c>
      <c r="AI106" s="247">
        <f t="shared" si="46"/>
        <v>0</v>
      </c>
      <c r="AJ106" s="248"/>
      <c r="AK106" s="245" t="e">
        <f ca="1">SUM(AK107:AK116)</f>
        <v>#VALUE!</v>
      </c>
      <c r="AL106" s="246">
        <f t="shared" ref="AL106:BX106" ca="1" si="47">SUM(AL107:AL116)</f>
        <v>0</v>
      </c>
      <c r="AM106" s="246" t="e">
        <f t="shared" ca="1" si="47"/>
        <v>#VALUE!</v>
      </c>
      <c r="AN106" s="246" t="e">
        <f t="shared" ca="1" si="47"/>
        <v>#VALUE!</v>
      </c>
      <c r="AO106" s="246" t="e">
        <f t="shared" ca="1" si="47"/>
        <v>#VALUE!</v>
      </c>
      <c r="AP106" s="246" t="e">
        <f t="shared" ca="1" si="47"/>
        <v>#VALUE!</v>
      </c>
      <c r="AQ106" s="246" t="e">
        <f t="shared" ca="1" si="47"/>
        <v>#VALUE!</v>
      </c>
      <c r="AR106" s="247" t="e">
        <f t="shared" ca="1" si="47"/>
        <v>#VALUE!</v>
      </c>
      <c r="AS106" s="245" t="e">
        <f t="shared" ca="1" si="47"/>
        <v>#VALUE!</v>
      </c>
      <c r="AT106" s="246">
        <f t="shared" ca="1" si="47"/>
        <v>0</v>
      </c>
      <c r="AU106" s="246" t="e">
        <f t="shared" ca="1" si="47"/>
        <v>#VALUE!</v>
      </c>
      <c r="AV106" s="246" t="e">
        <f t="shared" ca="1" si="47"/>
        <v>#VALUE!</v>
      </c>
      <c r="AW106" s="246" t="e">
        <f t="shared" ca="1" si="47"/>
        <v>#VALUE!</v>
      </c>
      <c r="AX106" s="246" t="e">
        <f t="shared" ca="1" si="47"/>
        <v>#VALUE!</v>
      </c>
      <c r="AY106" s="246" t="e">
        <f t="shared" ca="1" si="47"/>
        <v>#VALUE!</v>
      </c>
      <c r="AZ106" s="247" t="e">
        <f t="shared" ca="1" si="47"/>
        <v>#VALUE!</v>
      </c>
      <c r="BA106" s="245" t="e">
        <f t="shared" ca="1" si="47"/>
        <v>#VALUE!</v>
      </c>
      <c r="BB106" s="246">
        <f t="shared" ca="1" si="47"/>
        <v>0</v>
      </c>
      <c r="BC106" s="246" t="e">
        <f t="shared" ca="1" si="47"/>
        <v>#VALUE!</v>
      </c>
      <c r="BD106" s="246" t="e">
        <f t="shared" ca="1" si="47"/>
        <v>#VALUE!</v>
      </c>
      <c r="BE106" s="246" t="e">
        <f t="shared" ca="1" si="47"/>
        <v>#VALUE!</v>
      </c>
      <c r="BF106" s="246" t="e">
        <f t="shared" ca="1" si="47"/>
        <v>#VALUE!</v>
      </c>
      <c r="BG106" s="246" t="e">
        <f t="shared" ca="1" si="47"/>
        <v>#VALUE!</v>
      </c>
      <c r="BH106" s="247" t="e">
        <f t="shared" ca="1" si="47"/>
        <v>#VALUE!</v>
      </c>
      <c r="BI106" s="245" t="e">
        <f t="shared" ca="1" si="47"/>
        <v>#VALUE!</v>
      </c>
      <c r="BJ106" s="246">
        <f t="shared" ca="1" si="47"/>
        <v>0</v>
      </c>
      <c r="BK106" s="246" t="e">
        <f t="shared" ca="1" si="47"/>
        <v>#VALUE!</v>
      </c>
      <c r="BL106" s="246" t="e">
        <f t="shared" ca="1" si="47"/>
        <v>#VALUE!</v>
      </c>
      <c r="BM106" s="246" t="e">
        <f t="shared" ca="1" si="47"/>
        <v>#VALUE!</v>
      </c>
      <c r="BN106" s="246" t="e">
        <f t="shared" ca="1" si="47"/>
        <v>#VALUE!</v>
      </c>
      <c r="BO106" s="246" t="e">
        <f t="shared" ca="1" si="47"/>
        <v>#VALUE!</v>
      </c>
      <c r="BP106" s="247" t="e">
        <f t="shared" ca="1" si="47"/>
        <v>#VALUE!</v>
      </c>
      <c r="BQ106" s="245" t="e">
        <f t="shared" ca="1" si="47"/>
        <v>#VALUE!</v>
      </c>
      <c r="BR106" s="246">
        <f t="shared" ca="1" si="47"/>
        <v>0</v>
      </c>
      <c r="BS106" s="246" t="e">
        <f t="shared" ca="1" si="47"/>
        <v>#VALUE!</v>
      </c>
      <c r="BT106" s="246" t="e">
        <f t="shared" ca="1" si="47"/>
        <v>#VALUE!</v>
      </c>
      <c r="BU106" s="246" t="e">
        <f t="shared" ca="1" si="47"/>
        <v>#VALUE!</v>
      </c>
      <c r="BV106" s="246" t="e">
        <f t="shared" ca="1" si="47"/>
        <v>#VALUE!</v>
      </c>
      <c r="BW106" s="246" t="e">
        <f t="shared" ca="1" si="47"/>
        <v>#VALUE!</v>
      </c>
      <c r="BX106" s="247" t="e">
        <f t="shared" ca="1" si="47"/>
        <v>#VALUE!</v>
      </c>
      <c r="BY106" s="248"/>
      <c r="BZ106" s="248"/>
      <c r="CA106" s="248"/>
      <c r="CB106" s="248"/>
      <c r="CC106" s="248"/>
      <c r="CD106" s="248"/>
      <c r="CE106" s="248"/>
      <c r="CF106" s="248"/>
    </row>
    <row r="107" spans="1:109">
      <c r="A107" s="262" t="str">
        <f>A94</f>
        <v>VTD_Corp_TopAdj_Not_allocated_Input1</v>
      </c>
      <c r="B107" s="263" t="str">
        <f t="shared" ref="B107:C107" ca="1" si="48">B94</f>
        <v>RECALC_0_1_</v>
      </c>
      <c r="C107" s="237" t="str">
        <f t="shared" si="48"/>
        <v>Sécurité top générale</v>
      </c>
      <c r="D107" s="252"/>
      <c r="E107" s="248"/>
      <c r="F107" s="248">
        <f>F68</f>
        <v>0</v>
      </c>
      <c r="G107" s="248">
        <f t="shared" ref="G107:AI108" si="49">G68</f>
        <v>0</v>
      </c>
      <c r="H107" s="248">
        <f t="shared" si="49"/>
        <v>0</v>
      </c>
      <c r="I107" s="248">
        <f t="shared" si="49"/>
        <v>0</v>
      </c>
      <c r="J107" s="248">
        <f t="shared" si="49"/>
        <v>0</v>
      </c>
      <c r="K107" s="253">
        <f t="shared" si="49"/>
        <v>0</v>
      </c>
      <c r="L107" s="252">
        <f t="shared" si="49"/>
        <v>0</v>
      </c>
      <c r="M107" s="248">
        <f t="shared" si="49"/>
        <v>0</v>
      </c>
      <c r="N107" s="248">
        <f t="shared" si="49"/>
        <v>0</v>
      </c>
      <c r="O107" s="248">
        <f t="shared" si="49"/>
        <v>0</v>
      </c>
      <c r="P107" s="248">
        <f t="shared" si="49"/>
        <v>0</v>
      </c>
      <c r="Q107" s="248">
        <f t="shared" si="49"/>
        <v>0</v>
      </c>
      <c r="R107" s="248">
        <f t="shared" si="49"/>
        <v>0</v>
      </c>
      <c r="S107" s="253">
        <f t="shared" si="49"/>
        <v>0</v>
      </c>
      <c r="T107" s="252">
        <f t="shared" si="49"/>
        <v>0</v>
      </c>
      <c r="U107" s="248">
        <f t="shared" si="49"/>
        <v>0</v>
      </c>
      <c r="V107" s="248">
        <f t="shared" si="49"/>
        <v>0</v>
      </c>
      <c r="W107" s="248">
        <f t="shared" si="49"/>
        <v>0</v>
      </c>
      <c r="X107" s="248">
        <f t="shared" si="49"/>
        <v>0</v>
      </c>
      <c r="Y107" s="248">
        <f t="shared" si="49"/>
        <v>0</v>
      </c>
      <c r="Z107" s="248">
        <f t="shared" si="49"/>
        <v>0</v>
      </c>
      <c r="AA107" s="253">
        <f t="shared" si="49"/>
        <v>0</v>
      </c>
      <c r="AB107" s="252">
        <f t="shared" si="49"/>
        <v>0</v>
      </c>
      <c r="AC107" s="248">
        <f t="shared" si="49"/>
        <v>0</v>
      </c>
      <c r="AD107" s="248">
        <f t="shared" si="49"/>
        <v>0</v>
      </c>
      <c r="AE107" s="248">
        <f t="shared" si="49"/>
        <v>0</v>
      </c>
      <c r="AF107" s="248">
        <f t="shared" si="49"/>
        <v>0</v>
      </c>
      <c r="AG107" s="248">
        <f t="shared" si="49"/>
        <v>0</v>
      </c>
      <c r="AH107" s="248">
        <f t="shared" si="49"/>
        <v>0</v>
      </c>
      <c r="AI107" s="253">
        <f t="shared" si="49"/>
        <v>0</v>
      </c>
      <c r="AJ107" s="248"/>
      <c r="AK107" s="252" t="e">
        <f ca="1">_xll.DBRW($C$1,$B107,$C$3,AK$12,$C$2,$A107,AK$13,$C$4,C106)</f>
        <v>#VALUE!</v>
      </c>
      <c r="AL107" s="248" t="str">
        <f ca="1">_xll.DBRW($C$1,$B107,$C$3,AL$12,$C$2,$A107,AL$13,$C$4,C106)</f>
        <v>RECALC_1_1838_</v>
      </c>
      <c r="AM107" s="248" t="e">
        <f ca="1">_xll.DBRW($C$1,$B107,$C$3,AM$12,$C$2,$A107,AM$13,$C$4,C106)</f>
        <v>#VALUE!</v>
      </c>
      <c r="AN107" s="248" t="e">
        <f ca="1">_xll.DBRW($C$1,$B107,$C$3,AN$12,$C$2,$A107,AN$13,$C$4,C106)</f>
        <v>#VALUE!</v>
      </c>
      <c r="AO107" s="248" t="e">
        <f ca="1">_xll.DBRW($C$1,$B107,$C$3,AO$12,$C$2,$A107,AO$13,$C$4,C106)</f>
        <v>#VALUE!</v>
      </c>
      <c r="AP107" s="248" t="e">
        <f ca="1">_xll.DBRW($C$1,$B107,$C$3,AP$12,$C$2,$A107,AP$13,$C$4,C106)</f>
        <v>#VALUE!</v>
      </c>
      <c r="AQ107" s="248" t="e">
        <f ca="1">_xll.DBRW($C$1,$B107,$C$3,AQ$12,$C$2,$A107,AQ$13,$C$4,C106)</f>
        <v>#VALUE!</v>
      </c>
      <c r="AR107" s="253" t="e">
        <f ca="1">_xll.DBRW($C$1,$B107,$C$3,AR$12,$C$2,$A107,AR$13,$C$4,C106)</f>
        <v>#VALUE!</v>
      </c>
      <c r="AS107" s="252" t="e">
        <f ca="1">_xll.DBRW($C$1,$B107,$C$3,AS$12,$C$2,$A107,AS$13,$C$4,C106)</f>
        <v>#VALUE!</v>
      </c>
      <c r="AT107" s="248" t="str">
        <f ca="1">_xll.DBRW($C$1,$B107,$C$3,AT$12,$C$2,$A107,AT$13,$C$4,C106)</f>
        <v>RECALC_1_1836_</v>
      </c>
      <c r="AU107" s="248" t="e">
        <f ca="1">_xll.DBRW($C$1,$B107,$C$3,AU$12,$C$2,$A107,AU$13,$C$4,C106)</f>
        <v>#VALUE!</v>
      </c>
      <c r="AV107" s="248" t="e">
        <f ca="1">_xll.DBRW($C$1,$B107,$C$3,AV$12,$C$2,$A107,AV$13,$C$4,C106)</f>
        <v>#VALUE!</v>
      </c>
      <c r="AW107" s="248" t="e">
        <f ca="1">_xll.DBRW($C$1,$B107,$C$3,AW$12,$C$2,$A107,AW$13,$C$4,C106)</f>
        <v>#VALUE!</v>
      </c>
      <c r="AX107" s="248" t="e">
        <f ca="1">_xll.DBRW($C$1,$B107,$C$3,AX$12,$C$2,$A107,AX$13,$C$4,C106)</f>
        <v>#VALUE!</v>
      </c>
      <c r="AY107" s="248" t="e">
        <f ca="1">_xll.DBRW($C$1,$B107,$C$3,AY$12,$C$2,$A107,AY$13,$C$4,C106)</f>
        <v>#VALUE!</v>
      </c>
      <c r="AZ107" s="253" t="e">
        <f ca="1">_xll.DBRW($C$1,$B107,$C$3,AZ$12,$C$2,$A107,AZ$13,$C$4,C106)</f>
        <v>#VALUE!</v>
      </c>
      <c r="BA107" s="252" t="e">
        <f ca="1">_xll.DBRW($C$1,$B107,$C$3,BA$12,$C$2,$A107,BA$13,$C$4,C106)</f>
        <v>#VALUE!</v>
      </c>
      <c r="BB107" s="248" t="str">
        <f ca="1">_xll.DBRW($C$1,$B107,$C$3,BB$12,$C$2,$A107,BB$13,$C$4,C106)</f>
        <v>RECALC_1_1837_</v>
      </c>
      <c r="BC107" s="248" t="e">
        <f ca="1">_xll.DBRW($C$1,$B107,$C$3,BC$12,$C$2,$A107,BC$13,$C$4,C106)</f>
        <v>#VALUE!</v>
      </c>
      <c r="BD107" s="248" t="e">
        <f ca="1">_xll.DBRW($C$1,$B107,$C$3,BD$12,$C$2,$A107,BD$13,$C$4,C106)</f>
        <v>#VALUE!</v>
      </c>
      <c r="BE107" s="248" t="e">
        <f ca="1">_xll.DBRW($C$1,$B107,$C$3,BE$12,$C$2,$A107,BE$13,$C$4,C106)</f>
        <v>#VALUE!</v>
      </c>
      <c r="BF107" s="248" t="e">
        <f ca="1">_xll.DBRW($C$1,$B107,$C$3,BF$12,$C$2,$A107,BF$13,$C$4,C106)</f>
        <v>#VALUE!</v>
      </c>
      <c r="BG107" s="248" t="e">
        <f ca="1">_xll.DBRW($C$1,$B107,$C$3,BG$12,$C$2,$A107,BG$13,$C$4,C106)</f>
        <v>#VALUE!</v>
      </c>
      <c r="BH107" s="253" t="e">
        <f ca="1">_xll.DBRW($C$1,$B107,$C$3,BH$12,$C$2,$A107,BH$13,$C$4,C106)</f>
        <v>#VALUE!</v>
      </c>
      <c r="BI107" s="252" t="e">
        <f ca="1">_xll.DBRW($C$1,$B107,$C$3,BI$12,$C$2,$A107,BI$13,$C$4,C106)</f>
        <v>#VALUE!</v>
      </c>
      <c r="BJ107" s="248" t="str">
        <f ca="1">_xll.DBRW($C$1,$B107,$C$3,BJ$12,$C$2,$A107,BJ$13,$C$4,C106)</f>
        <v>RECALC_1_1839_</v>
      </c>
      <c r="BK107" s="248" t="e">
        <f ca="1">_xll.DBRW($C$1,$B107,$C$3,BK$12,$C$2,$A107,BK$13,$C$4,C106)</f>
        <v>#VALUE!</v>
      </c>
      <c r="BL107" s="248" t="e">
        <f ca="1">_xll.DBRW($C$1,$B107,$C$3,BL$12,$C$2,$A107,BL$13,$C$4,C106)</f>
        <v>#VALUE!</v>
      </c>
      <c r="BM107" s="248" t="e">
        <f ca="1">_xll.DBRW($C$1,$B107,$C$3,BM$12,$C$2,$A107,BM$13,$C$4,C106)</f>
        <v>#VALUE!</v>
      </c>
      <c r="BN107" s="248" t="e">
        <f ca="1">_xll.DBRW($C$1,$B107,$C$3,BN$12,$C$2,$A107,BN$13,$C$4,C106)</f>
        <v>#VALUE!</v>
      </c>
      <c r="BO107" s="248" t="e">
        <f ca="1">_xll.DBRW($C$1,$B107,$C$3,BO$12,$C$2,$A107,BO$13,$C$4,C106)</f>
        <v>#VALUE!</v>
      </c>
      <c r="BP107" s="253" t="e">
        <f ca="1">_xll.DBRW($C$1,$B107,$C$3,BP$12,$C$2,$A107,BP$13,$C$4,C106)</f>
        <v>#VALUE!</v>
      </c>
      <c r="BQ107" s="252" t="e">
        <f ca="1">_xll.DBRW($C$1,$B107,$C$3,BQ$12,$C$2,$A107,BQ$13,$C$4,$C$106)</f>
        <v>#VALUE!</v>
      </c>
      <c r="BR107" s="248" t="str">
        <f ca="1">_xll.DBRW($C$1,$B107,$C$3,BR$12,$C$2,$A107,BR$13,$C$4,$C$106)</f>
        <v>RECALC_1_2474_</v>
      </c>
      <c r="BS107" s="248" t="e">
        <f ca="1">_xll.DBRW($C$1,$B107,$C$3,BS$12,$C$2,$A107,BS$13,$C$4,$C$106)</f>
        <v>#VALUE!</v>
      </c>
      <c r="BT107" s="248" t="e">
        <f ca="1">_xll.DBRW($C$1,$B107,$C$3,BT$12,$C$2,$A107,BT$13,$C$4,$C$106)</f>
        <v>#VALUE!</v>
      </c>
      <c r="BU107" s="248" t="e">
        <f ca="1">_xll.DBRW($C$1,$B107,$C$3,BU$12,$C$2,$A107,BU$13,$C$4,$C$106)</f>
        <v>#VALUE!</v>
      </c>
      <c r="BV107" s="248" t="e">
        <f ca="1">_xll.DBRW($C$1,$B107,$C$3,BV$12,$C$2,$A107,BV$13,$C$4,$C$106)</f>
        <v>#VALUE!</v>
      </c>
      <c r="BW107" s="248" t="e">
        <f ca="1">_xll.DBRW($C$1,$B107,$C$3,BW$12,$C$2,$A107,BW$13,$C$4,$C$106)</f>
        <v>#VALUE!</v>
      </c>
      <c r="BX107" s="253" t="e">
        <f ca="1">_xll.DBRW($C$1,$B107,$C$3,BX$12,$C$2,$A107,BX$13,$C$4,$C$106)</f>
        <v>#VALUE!</v>
      </c>
      <c r="BY107" s="248"/>
      <c r="BZ107" s="248"/>
      <c r="CA107" s="248"/>
      <c r="CB107" s="248"/>
      <c r="CC107" s="248"/>
      <c r="CD107" s="248"/>
      <c r="CE107" s="248"/>
      <c r="CF107" s="248"/>
    </row>
    <row r="108" spans="1:109" ht="21.75" customHeight="1">
      <c r="A108" s="262" t="str">
        <f t="shared" ref="A108:C116" si="50">A95</f>
        <v>VTD_Corp_TopAdj_Not_allocated_Input2</v>
      </c>
      <c r="B108" s="263" t="str">
        <f t="shared" ca="1" si="50"/>
        <v>RECALC_0_23_</v>
      </c>
      <c r="C108" s="237" t="str">
        <f t="shared" si="50"/>
        <v>Sécurité générale CAPEX</v>
      </c>
      <c r="D108" s="252"/>
      <c r="E108" s="248"/>
      <c r="F108" s="248">
        <f>F69</f>
        <v>0</v>
      </c>
      <c r="G108" s="248">
        <f t="shared" si="49"/>
        <v>0</v>
      </c>
      <c r="H108" s="248">
        <f t="shared" si="49"/>
        <v>0</v>
      </c>
      <c r="I108" s="248">
        <f t="shared" si="49"/>
        <v>0</v>
      </c>
      <c r="J108" s="248">
        <f t="shared" si="49"/>
        <v>0</v>
      </c>
      <c r="K108" s="253">
        <f t="shared" si="49"/>
        <v>0</v>
      </c>
      <c r="L108" s="252">
        <f t="shared" si="49"/>
        <v>0</v>
      </c>
      <c r="M108" s="248">
        <f t="shared" si="49"/>
        <v>0</v>
      </c>
      <c r="N108" s="248">
        <f t="shared" si="49"/>
        <v>0</v>
      </c>
      <c r="O108" s="248">
        <f t="shared" si="49"/>
        <v>0</v>
      </c>
      <c r="P108" s="248">
        <f t="shared" si="49"/>
        <v>0</v>
      </c>
      <c r="Q108" s="248">
        <f t="shared" si="49"/>
        <v>0</v>
      </c>
      <c r="R108" s="248">
        <f t="shared" si="49"/>
        <v>0</v>
      </c>
      <c r="S108" s="253">
        <f t="shared" si="49"/>
        <v>0</v>
      </c>
      <c r="T108" s="252">
        <f t="shared" si="49"/>
        <v>0</v>
      </c>
      <c r="U108" s="248">
        <f t="shared" si="49"/>
        <v>0</v>
      </c>
      <c r="V108" s="248">
        <f t="shared" si="49"/>
        <v>0</v>
      </c>
      <c r="W108" s="248">
        <f t="shared" si="49"/>
        <v>0</v>
      </c>
      <c r="X108" s="248">
        <f t="shared" si="49"/>
        <v>0</v>
      </c>
      <c r="Y108" s="248">
        <f t="shared" si="49"/>
        <v>0</v>
      </c>
      <c r="Z108" s="248">
        <f t="shared" si="49"/>
        <v>0</v>
      </c>
      <c r="AA108" s="253">
        <f t="shared" si="49"/>
        <v>0</v>
      </c>
      <c r="AB108" s="252">
        <f t="shared" si="49"/>
        <v>0</v>
      </c>
      <c r="AC108" s="248">
        <f t="shared" si="49"/>
        <v>0</v>
      </c>
      <c r="AD108" s="248">
        <f t="shared" si="49"/>
        <v>0</v>
      </c>
      <c r="AE108" s="248">
        <f t="shared" si="49"/>
        <v>0</v>
      </c>
      <c r="AF108" s="248">
        <f t="shared" si="49"/>
        <v>0</v>
      </c>
      <c r="AG108" s="248">
        <f t="shared" si="49"/>
        <v>0</v>
      </c>
      <c r="AH108" s="248">
        <f t="shared" si="49"/>
        <v>0</v>
      </c>
      <c r="AI108" s="253">
        <f t="shared" si="49"/>
        <v>0</v>
      </c>
      <c r="AJ108" s="248"/>
      <c r="AK108" s="252" t="e">
        <f ca="1">_xll.DBRW($C$1,$B108,$C$3,AK$12,$C$2,$A108,AK$13,$C$4,C106)</f>
        <v>#VALUE!</v>
      </c>
      <c r="AL108" s="248" t="str">
        <f ca="1">_xll.DBRW($C$1,$B108,$C$3,AL$12,$C$2,$A108,AL$13,$C$4,C106)</f>
        <v>RECALC_1_1849_</v>
      </c>
      <c r="AM108" s="248" t="e">
        <f ca="1">_xll.DBRW($C$1,$B108,$C$3,AM$12,$C$2,$A108,AM$13,$C$4,C106)</f>
        <v>#VALUE!</v>
      </c>
      <c r="AN108" s="248" t="e">
        <f ca="1">_xll.DBRW($C$1,$B108,$C$3,AN$12,$C$2,$A108,AN$13,$C$4,C106)</f>
        <v>#VALUE!</v>
      </c>
      <c r="AO108" s="248" t="e">
        <f ca="1">_xll.DBRW($C$1,$B108,$C$3,AO$12,$C$2,$A108,AO$13,$C$4,C106)</f>
        <v>#VALUE!</v>
      </c>
      <c r="AP108" s="248" t="e">
        <f ca="1">_xll.DBRW($C$1,$B108,$C$3,AP$12,$C$2,$A108,AP$13,$C$4,C106)</f>
        <v>#VALUE!</v>
      </c>
      <c r="AQ108" s="248" t="e">
        <f ca="1">_xll.DBRW($C$1,$B108,$C$3,AQ$12,$C$2,$A108,AQ$13,$C$4,C106)</f>
        <v>#VALUE!</v>
      </c>
      <c r="AR108" s="253" t="e">
        <f ca="1">_xll.DBRW($C$1,$B108,$C$3,AR$12,$C$2,$A108,AR$13,$C$4,C106)</f>
        <v>#VALUE!</v>
      </c>
      <c r="AS108" s="252" t="e">
        <f ca="1">_xll.DBRW($C$1,$B108,$C$3,AS$12,$C$2,$A108,AS$13,$C$4,C106)</f>
        <v>#VALUE!</v>
      </c>
      <c r="AT108" s="248" t="str">
        <f ca="1">_xll.DBRW($C$1,$B108,$C$3,AT$12,$C$2,$A108,AT$13,$C$4,C106)</f>
        <v>RECALC_1_1850_</v>
      </c>
      <c r="AU108" s="248" t="e">
        <f ca="1">_xll.DBRW($C$1,$B108,$C$3,AU$12,$C$2,$A108,AU$13,$C$4,C106)</f>
        <v>#VALUE!</v>
      </c>
      <c r="AV108" s="248" t="e">
        <f ca="1">_xll.DBRW($C$1,$B108,$C$3,AV$12,$C$2,$A108,AV$13,$C$4,C106)</f>
        <v>#VALUE!</v>
      </c>
      <c r="AW108" s="248" t="e">
        <f ca="1">_xll.DBRW($C$1,$B108,$C$3,AW$12,$C$2,$A108,AW$13,$C$4,C106)</f>
        <v>#VALUE!</v>
      </c>
      <c r="AX108" s="248" t="e">
        <f ca="1">_xll.DBRW($C$1,$B108,$C$3,AX$12,$C$2,$A108,AX$13,$C$4,C106)</f>
        <v>#VALUE!</v>
      </c>
      <c r="AY108" s="248" t="e">
        <f ca="1">_xll.DBRW($C$1,$B108,$C$3,AY$12,$C$2,$A108,AY$13,$C$4,C106)</f>
        <v>#VALUE!</v>
      </c>
      <c r="AZ108" s="253" t="e">
        <f ca="1">_xll.DBRW($C$1,$B108,$C$3,AZ$12,$C$2,$A108,AZ$13,$C$4,C106)</f>
        <v>#VALUE!</v>
      </c>
      <c r="BA108" s="252" t="e">
        <f ca="1">_xll.DBRW($C$1,$B108,$C$3,BA$12,$C$2,$A108,BA$13,$C$4,C106)</f>
        <v>#VALUE!</v>
      </c>
      <c r="BB108" s="248" t="str">
        <f ca="1">_xll.DBRW($C$1,$B108,$C$3,BB$12,$C$2,$A108,BB$13,$C$4,C106)</f>
        <v>RECALC_1_1851_</v>
      </c>
      <c r="BC108" s="248" t="e">
        <f ca="1">_xll.DBRW($C$1,$B108,$C$3,BC$12,$C$2,$A108,BC$13,$C$4,C106)</f>
        <v>#VALUE!</v>
      </c>
      <c r="BD108" s="248" t="e">
        <f ca="1">_xll.DBRW($C$1,$B108,$C$3,BD$12,$C$2,$A108,BD$13,$C$4,C106)</f>
        <v>#VALUE!</v>
      </c>
      <c r="BE108" s="248" t="e">
        <f ca="1">_xll.DBRW($C$1,$B108,$C$3,BE$12,$C$2,$A108,BE$13,$C$4,C106)</f>
        <v>#VALUE!</v>
      </c>
      <c r="BF108" s="248" t="e">
        <f ca="1">_xll.DBRW($C$1,$B108,$C$3,BF$12,$C$2,$A108,BF$13,$C$4,C106)</f>
        <v>#VALUE!</v>
      </c>
      <c r="BG108" s="248" t="e">
        <f ca="1">_xll.DBRW($C$1,$B108,$C$3,BG$12,$C$2,$A108,BG$13,$C$4,C106)</f>
        <v>#VALUE!</v>
      </c>
      <c r="BH108" s="253" t="e">
        <f ca="1">_xll.DBRW($C$1,$B108,$C$3,BH$12,$C$2,$A108,BH$13,$C$4,C106)</f>
        <v>#VALUE!</v>
      </c>
      <c r="BI108" s="252" t="e">
        <f ca="1">_xll.DBRW($C$1,$B108,$C$3,BI$12,$C$2,$A108,BI$13,$C$4,C106)</f>
        <v>#VALUE!</v>
      </c>
      <c r="BJ108" s="248" t="str">
        <f ca="1">_xll.DBRW($C$1,$B108,$C$3,BJ$12,$C$2,$A108,BJ$13,$C$4,C106)</f>
        <v>RECALC_1_1848_</v>
      </c>
      <c r="BK108" s="248" t="e">
        <f ca="1">_xll.DBRW($C$1,$B108,$C$3,BK$12,$C$2,$A108,BK$13,$C$4,C106)</f>
        <v>#VALUE!</v>
      </c>
      <c r="BL108" s="248" t="e">
        <f ca="1">_xll.DBRW($C$1,$B108,$C$3,BL$12,$C$2,$A108,BL$13,$C$4,C106)</f>
        <v>#VALUE!</v>
      </c>
      <c r="BM108" s="248" t="e">
        <f ca="1">_xll.DBRW($C$1,$B108,$C$3,BM$12,$C$2,$A108,BM$13,$C$4,C106)</f>
        <v>#VALUE!</v>
      </c>
      <c r="BN108" s="248" t="e">
        <f ca="1">_xll.DBRW($C$1,$B108,$C$3,BN$12,$C$2,$A108,BN$13,$C$4,C106)</f>
        <v>#VALUE!</v>
      </c>
      <c r="BO108" s="248" t="e">
        <f ca="1">_xll.DBRW($C$1,$B108,$C$3,BO$12,$C$2,$A108,BO$13,$C$4,C106)</f>
        <v>#VALUE!</v>
      </c>
      <c r="BP108" s="253" t="e">
        <f ca="1">_xll.DBRW($C$1,$B108,$C$3,BP$12,$C$2,$A108,BP$13,$C$4,C106)</f>
        <v>#VALUE!</v>
      </c>
      <c r="BQ108" s="252" t="e">
        <f ca="1">_xll.DBRW($C$1,$B108,$C$3,BQ$12,$C$2,$A108,BQ$13,$C$4,$C$106)</f>
        <v>#VALUE!</v>
      </c>
      <c r="BR108" s="248" t="str">
        <f ca="1">_xll.DBRW($C$1,$B108,$C$3,BR$12,$C$2,$A108,BR$13,$C$4,$C$106)</f>
        <v>RECALC_1_2472_</v>
      </c>
      <c r="BS108" s="248" t="e">
        <f ca="1">_xll.DBRW($C$1,$B108,$C$3,BS$12,$C$2,$A108,BS$13,$C$4,$C$106)</f>
        <v>#VALUE!</v>
      </c>
      <c r="BT108" s="248" t="e">
        <f ca="1">_xll.DBRW($C$1,$B108,$C$3,BT$12,$C$2,$A108,BT$13,$C$4,$C$106)</f>
        <v>#VALUE!</v>
      </c>
      <c r="BU108" s="248" t="e">
        <f ca="1">_xll.DBRW($C$1,$B108,$C$3,BU$12,$C$2,$A108,BU$13,$C$4,$C$106)</f>
        <v>#VALUE!</v>
      </c>
      <c r="BV108" s="248" t="e">
        <f ca="1">_xll.DBRW($C$1,$B108,$C$3,BV$12,$C$2,$A108,BV$13,$C$4,$C$106)</f>
        <v>#VALUE!</v>
      </c>
      <c r="BW108" s="248" t="e">
        <f ca="1">_xll.DBRW($C$1,$B108,$C$3,BW$12,$C$2,$A108,BW$13,$C$4,$C$106)</f>
        <v>#VALUE!</v>
      </c>
      <c r="BX108" s="253" t="e">
        <f ca="1">_xll.DBRW($C$1,$B108,$C$3,BX$12,$C$2,$A108,BX$13,$C$4,$C$106)</f>
        <v>#VALUE!</v>
      </c>
      <c r="BY108" s="248"/>
      <c r="BZ108" s="248"/>
      <c r="CA108" s="248"/>
      <c r="CB108" s="248"/>
      <c r="CC108" s="248"/>
      <c r="CD108" s="248"/>
      <c r="CE108" s="248"/>
      <c r="CF108" s="248"/>
    </row>
    <row r="109" spans="1:109" ht="21.75" customHeight="1">
      <c r="A109" s="262" t="str">
        <f t="shared" si="50"/>
        <v>VTD_Corp_TopAdj_Not_allocated_Input3</v>
      </c>
      <c r="B109" s="263" t="str">
        <f t="shared" ca="1" si="50"/>
        <v>RECALC_0_20_</v>
      </c>
      <c r="C109" s="237" t="str">
        <f t="shared" si="50"/>
        <v>Anticroissance</v>
      </c>
      <c r="D109" s="252"/>
      <c r="E109" s="248"/>
      <c r="F109" s="248"/>
      <c r="G109" s="248"/>
      <c r="H109" s="248"/>
      <c r="I109" s="248"/>
      <c r="J109" s="248"/>
      <c r="K109" s="253"/>
      <c r="L109" s="252"/>
      <c r="M109" s="248"/>
      <c r="N109" s="248"/>
      <c r="O109" s="248"/>
      <c r="P109" s="248"/>
      <c r="Q109" s="248"/>
      <c r="R109" s="248"/>
      <c r="S109" s="253"/>
      <c r="T109" s="252"/>
      <c r="U109" s="248"/>
      <c r="V109" s="248"/>
      <c r="W109" s="248"/>
      <c r="X109" s="248"/>
      <c r="Y109" s="248"/>
      <c r="Z109" s="248"/>
      <c r="AA109" s="253"/>
      <c r="AB109" s="252"/>
      <c r="AC109" s="248"/>
      <c r="AD109" s="248"/>
      <c r="AE109" s="248"/>
      <c r="AF109" s="248"/>
      <c r="AG109" s="248"/>
      <c r="AH109" s="248"/>
      <c r="AI109" s="253"/>
      <c r="AJ109" s="248"/>
      <c r="AK109" s="252" t="e">
        <f ca="1">_xll.DBRW($C$1,$B109,$C$3,AK$12,$C$2,$A109,AK$13,$C$4,C106)</f>
        <v>#VALUE!</v>
      </c>
      <c r="AL109" s="248" t="str">
        <f ca="1">_xll.DBRW($C$1,$B109,$C$3,AL$12,$C$2,$A109,AL$13,$C$4,C106)</f>
        <v>RECALC_1_2043_</v>
      </c>
      <c r="AM109" s="248" t="e">
        <f ca="1">_xll.DBRW($C$1,$B109,$C$3,AM$12,$C$2,$A109,AM$13,$C$4,C106)</f>
        <v>#VALUE!</v>
      </c>
      <c r="AN109" s="248" t="e">
        <f ca="1">_xll.DBRW($C$1,$B109,$C$3,AN$12,$C$2,$A109,AN$13,$C$4,C106)</f>
        <v>#VALUE!</v>
      </c>
      <c r="AO109" s="248" t="e">
        <f ca="1">_xll.DBRW($C$1,$B109,$C$3,AO$12,$C$2,$A109,AO$13,$C$4,C106)</f>
        <v>#VALUE!</v>
      </c>
      <c r="AP109" s="248" t="e">
        <f ca="1">_xll.DBRW($C$1,$B109,$C$3,AP$12,$C$2,$A109,AP$13,$C$4,C106)</f>
        <v>#VALUE!</v>
      </c>
      <c r="AQ109" s="248" t="e">
        <f ca="1">_xll.DBRW($C$1,$B109,$C$3,AQ$12,$C$2,$A109,AQ$13,$C$4,C106)</f>
        <v>#VALUE!</v>
      </c>
      <c r="AR109" s="253" t="e">
        <f ca="1">_xll.DBRW($C$1,$B109,$C$3,AR$12,$C$2,$A109,AR$13,$C$4,C106)</f>
        <v>#VALUE!</v>
      </c>
      <c r="AS109" s="252" t="e">
        <f ca="1">_xll.DBRW($C$1,$B109,$C$3,AS$12,$C$2,$A109,AS$13,$C$4,C106)</f>
        <v>#VALUE!</v>
      </c>
      <c r="AT109" s="248" t="str">
        <f ca="1">_xll.DBRW($C$1,$B109,$C$3,AT$12,$C$2,$A109,AT$13,$C$4,C106)</f>
        <v>RECALC_1_2044_</v>
      </c>
      <c r="AU109" s="248" t="e">
        <f ca="1">_xll.DBRW($C$1,$B109,$C$3,AU$12,$C$2,$A109,AU$13,$C$4,C106)</f>
        <v>#VALUE!</v>
      </c>
      <c r="AV109" s="248" t="e">
        <f ca="1">_xll.DBRW($C$1,$B109,$C$3,AV$12,$C$2,$A109,AV$13,$C$4,C106)</f>
        <v>#VALUE!</v>
      </c>
      <c r="AW109" s="248" t="e">
        <f ca="1">_xll.DBRW($C$1,$B109,$C$3,AW$12,$C$2,$A109,AW$13,$C$4,C106)</f>
        <v>#VALUE!</v>
      </c>
      <c r="AX109" s="248" t="e">
        <f ca="1">_xll.DBRW($C$1,$B109,$C$3,AX$12,$C$2,$A109,AX$13,$C$4,C106)</f>
        <v>#VALUE!</v>
      </c>
      <c r="AY109" s="248" t="e">
        <f ca="1">_xll.DBRW($C$1,$B109,$C$3,AY$12,$C$2,$A109,AY$13,$C$4,C106)</f>
        <v>#VALUE!</v>
      </c>
      <c r="AZ109" s="253" t="e">
        <f ca="1">_xll.DBRW($C$1,$B109,$C$3,AZ$12,$C$2,$A109,AZ$13,$C$4,C106)</f>
        <v>#VALUE!</v>
      </c>
      <c r="BA109" s="252" t="e">
        <f ca="1">_xll.DBRW($C$1,$B109,$C$3,BA$12,$C$2,$A109,BA$13,$C$4,C106)</f>
        <v>#VALUE!</v>
      </c>
      <c r="BB109" s="248" t="str">
        <f ca="1">_xll.DBRW($C$1,$B109,$C$3,BB$12,$C$2,$A109,BB$13,$C$4,C106)</f>
        <v>RECALC_1_2045_</v>
      </c>
      <c r="BC109" s="248" t="e">
        <f ca="1">_xll.DBRW($C$1,$B109,$C$3,BC$12,$C$2,$A109,BC$13,$C$4,C106)</f>
        <v>#VALUE!</v>
      </c>
      <c r="BD109" s="248" t="e">
        <f ca="1">_xll.DBRW($C$1,$B109,$C$3,BD$12,$C$2,$A109,BD$13,$C$4,C106)</f>
        <v>#VALUE!</v>
      </c>
      <c r="BE109" s="248" t="e">
        <f ca="1">_xll.DBRW($C$1,$B109,$C$3,BE$12,$C$2,$A109,BE$13,$C$4,C106)</f>
        <v>#VALUE!</v>
      </c>
      <c r="BF109" s="248" t="e">
        <f ca="1">_xll.DBRW($C$1,$B109,$C$3,BF$12,$C$2,$A109,BF$13,$C$4,C106)</f>
        <v>#VALUE!</v>
      </c>
      <c r="BG109" s="248" t="e">
        <f ca="1">_xll.DBRW($C$1,$B109,$C$3,BG$12,$C$2,$A109,BG$13,$C$4,C106)</f>
        <v>#VALUE!</v>
      </c>
      <c r="BH109" s="253" t="e">
        <f ca="1">_xll.DBRW($C$1,$B109,$C$3,BH$12,$C$2,$A109,BH$13,$C$4,C106)</f>
        <v>#VALUE!</v>
      </c>
      <c r="BI109" s="252" t="e">
        <f ca="1">_xll.DBRW($C$1,$B109,$C$3,BI$12,$C$2,$A109,BI$13,$C$4,C106)</f>
        <v>#VALUE!</v>
      </c>
      <c r="BJ109" s="248" t="str">
        <f ca="1">_xll.DBRW($C$1,$B109,$C$3,BJ$12,$C$2,$A109,BJ$13,$C$4,C106)</f>
        <v>RECALC_1_2042_</v>
      </c>
      <c r="BK109" s="248" t="e">
        <f ca="1">_xll.DBRW($C$1,$B109,$C$3,BK$12,$C$2,$A109,BK$13,$C$4,C106)</f>
        <v>#VALUE!</v>
      </c>
      <c r="BL109" s="248" t="e">
        <f ca="1">_xll.DBRW($C$1,$B109,$C$3,BL$12,$C$2,$A109,BL$13,$C$4,C106)</f>
        <v>#VALUE!</v>
      </c>
      <c r="BM109" s="248" t="e">
        <f ca="1">_xll.DBRW($C$1,$B109,$C$3,BM$12,$C$2,$A109,BM$13,$C$4,C106)</f>
        <v>#VALUE!</v>
      </c>
      <c r="BN109" s="248" t="e">
        <f ca="1">_xll.DBRW($C$1,$B109,$C$3,BN$12,$C$2,$A109,BN$13,$C$4,C106)</f>
        <v>#VALUE!</v>
      </c>
      <c r="BO109" s="248" t="e">
        <f ca="1">_xll.DBRW($C$1,$B109,$C$3,BO$12,$C$2,$A109,BO$13,$C$4,C106)</f>
        <v>#VALUE!</v>
      </c>
      <c r="BP109" s="253" t="e">
        <f ca="1">_xll.DBRW($C$1,$B109,$C$3,BP$12,$C$2,$A109,BP$13,$C$4,C106)</f>
        <v>#VALUE!</v>
      </c>
      <c r="BQ109" s="252" t="e">
        <f ca="1">_xll.DBRW($C$1,$B109,$C$3,BQ$12,$C$2,$A109,BQ$13,$C$4,$C$106)</f>
        <v>#VALUE!</v>
      </c>
      <c r="BR109" s="248" t="str">
        <f ca="1">_xll.DBRW($C$1,$B109,$C$3,BR$12,$C$2,$A109,BR$13,$C$4,$C$106)</f>
        <v>RECALC_1_2469_</v>
      </c>
      <c r="BS109" s="248" t="e">
        <f ca="1">_xll.DBRW($C$1,$B109,$C$3,BS$12,$C$2,$A109,BS$13,$C$4,$C$106)</f>
        <v>#VALUE!</v>
      </c>
      <c r="BT109" s="248" t="e">
        <f ca="1">_xll.DBRW($C$1,$B109,$C$3,BT$12,$C$2,$A109,BT$13,$C$4,$C$106)</f>
        <v>#VALUE!</v>
      </c>
      <c r="BU109" s="248" t="e">
        <f ca="1">_xll.DBRW($C$1,$B109,$C$3,BU$12,$C$2,$A109,BU$13,$C$4,$C$106)</f>
        <v>#VALUE!</v>
      </c>
      <c r="BV109" s="248" t="e">
        <f ca="1">_xll.DBRW($C$1,$B109,$C$3,BV$12,$C$2,$A109,BV$13,$C$4,$C$106)</f>
        <v>#VALUE!</v>
      </c>
      <c r="BW109" s="248" t="e">
        <f ca="1">_xll.DBRW($C$1,$B109,$C$3,BW$12,$C$2,$A109,BW$13,$C$4,$C$106)</f>
        <v>#VALUE!</v>
      </c>
      <c r="BX109" s="253" t="e">
        <f ca="1">_xll.DBRW($C$1,$B109,$C$3,BX$12,$C$2,$A109,BX$13,$C$4,$C$106)</f>
        <v>#VALUE!</v>
      </c>
      <c r="BY109" s="248"/>
      <c r="BZ109" s="248"/>
      <c r="CA109" s="248"/>
      <c r="CB109" s="248"/>
      <c r="CC109" s="248"/>
      <c r="CD109" s="248"/>
      <c r="CE109" s="248"/>
      <c r="CF109" s="248"/>
    </row>
    <row r="110" spans="1:109" ht="21.75" customHeight="1">
      <c r="A110" s="262" t="str">
        <f t="shared" si="50"/>
        <v>VTD_Corp_TopAdj_Not_allocated_Input4</v>
      </c>
      <c r="B110" s="263" t="str">
        <f t="shared" ca="1" si="50"/>
        <v>RECALC_0_1_</v>
      </c>
      <c r="C110" s="237" t="str">
        <f t="shared" si="50"/>
        <v>Sécurité générale invts financiers</v>
      </c>
      <c r="D110" s="252"/>
      <c r="E110" s="248"/>
      <c r="F110" s="248"/>
      <c r="G110" s="248"/>
      <c r="H110" s="248"/>
      <c r="I110" s="248"/>
      <c r="J110" s="248"/>
      <c r="K110" s="253"/>
      <c r="L110" s="252"/>
      <c r="M110" s="248"/>
      <c r="N110" s="248"/>
      <c r="O110" s="248"/>
      <c r="P110" s="248"/>
      <c r="Q110" s="248"/>
      <c r="R110" s="248"/>
      <c r="S110" s="253"/>
      <c r="T110" s="252"/>
      <c r="U110" s="248"/>
      <c r="V110" s="248"/>
      <c r="W110" s="248"/>
      <c r="X110" s="248"/>
      <c r="Y110" s="248"/>
      <c r="Z110" s="248"/>
      <c r="AA110" s="253"/>
      <c r="AB110" s="252"/>
      <c r="AC110" s="248"/>
      <c r="AD110" s="248"/>
      <c r="AE110" s="248"/>
      <c r="AF110" s="248"/>
      <c r="AG110" s="248"/>
      <c r="AH110" s="248"/>
      <c r="AI110" s="253"/>
      <c r="AJ110" s="248"/>
      <c r="AK110" s="252" t="e">
        <f ca="1">_xll.DBRW($C$1,$B110,$C$3,AK$12,$C$2,$A110,AK$13,$C$4,C106)</f>
        <v>#VALUE!</v>
      </c>
      <c r="AL110" s="248" t="str">
        <f ca="1">_xll.DBRW($C$1,$B110,$C$3,AL$12,$C$2,$A110,AL$13,$C$4,C106)</f>
        <v>RECALC_1_1829_</v>
      </c>
      <c r="AM110" s="248" t="e">
        <f ca="1">_xll.DBRW($C$1,$B110,$C$3,AM$12,$C$2,$A110,AM$13,$C$4,C106)</f>
        <v>#VALUE!</v>
      </c>
      <c r="AN110" s="248" t="e">
        <f ca="1">_xll.DBRW($C$1,$B110,$C$3,AN$12,$C$2,$A110,AN$13,$C$4,C106)</f>
        <v>#VALUE!</v>
      </c>
      <c r="AO110" s="248" t="e">
        <f ca="1">_xll.DBRW($C$1,$B110,$C$3,AO$12,$C$2,$A110,AO$13,$C$4,C106)</f>
        <v>#VALUE!</v>
      </c>
      <c r="AP110" s="248" t="e">
        <f ca="1">_xll.DBRW($C$1,$B110,$C$3,AP$12,$C$2,$A110,AP$13,$C$4,C106)</f>
        <v>#VALUE!</v>
      </c>
      <c r="AQ110" s="248" t="e">
        <f ca="1">_xll.DBRW($C$1,$B110,$C$3,AQ$12,$C$2,$A110,AQ$13,$C$4,C106)</f>
        <v>#VALUE!</v>
      </c>
      <c r="AR110" s="253" t="e">
        <f ca="1">_xll.DBRW($C$1,$B110,$C$3,AR$12,$C$2,$A110,AR$13,$C$4,C106)</f>
        <v>#VALUE!</v>
      </c>
      <c r="AS110" s="252" t="e">
        <f ca="1">_xll.DBRW($C$1,$B110,$C$3,AS$12,$C$2,$A110,AS$13,$C$4,C106)</f>
        <v>#VALUE!</v>
      </c>
      <c r="AT110" s="248" t="str">
        <f ca="1">_xll.DBRW($C$1,$B110,$C$3,AT$12,$C$2,$A110,AT$13,$C$4,C106)</f>
        <v>RECALC_1_1830_</v>
      </c>
      <c r="AU110" s="248" t="e">
        <f ca="1">_xll.DBRW($C$1,$B110,$C$3,AU$12,$C$2,$A110,AU$13,$C$4,C106)</f>
        <v>#VALUE!</v>
      </c>
      <c r="AV110" s="248" t="e">
        <f ca="1">_xll.DBRW($C$1,$B110,$C$3,AV$12,$C$2,$A110,AV$13,$C$4,C106)</f>
        <v>#VALUE!</v>
      </c>
      <c r="AW110" s="248" t="e">
        <f ca="1">_xll.DBRW($C$1,$B110,$C$3,AW$12,$C$2,$A110,AW$13,$C$4,C106)</f>
        <v>#VALUE!</v>
      </c>
      <c r="AX110" s="248" t="e">
        <f ca="1">_xll.DBRW($C$1,$B110,$C$3,AX$12,$C$2,$A110,AX$13,$C$4,C106)</f>
        <v>#VALUE!</v>
      </c>
      <c r="AY110" s="248" t="e">
        <f ca="1">_xll.DBRW($C$1,$B110,$C$3,AY$12,$C$2,$A110,AY$13,$C$4,C106)</f>
        <v>#VALUE!</v>
      </c>
      <c r="AZ110" s="253" t="e">
        <f ca="1">_xll.DBRW($C$1,$B110,$C$3,AZ$12,$C$2,$A110,AZ$13,$C$4,C106)</f>
        <v>#VALUE!</v>
      </c>
      <c r="BA110" s="252" t="e">
        <f ca="1">_xll.DBRW($C$1,$B110,$C$3,BA$12,$C$2,$A110,BA$13,$C$4,C106)</f>
        <v>#VALUE!</v>
      </c>
      <c r="BB110" s="248" t="str">
        <f ca="1">_xll.DBRW($C$1,$B110,$C$3,BB$12,$C$2,$A110,BB$13,$C$4,C106)</f>
        <v>RECALC_1_1831_</v>
      </c>
      <c r="BC110" s="248" t="e">
        <f ca="1">_xll.DBRW($C$1,$B110,$C$3,BC$12,$C$2,$A110,BC$13,$C$4,C106)</f>
        <v>#VALUE!</v>
      </c>
      <c r="BD110" s="248" t="e">
        <f ca="1">_xll.DBRW($C$1,$B110,$C$3,BD$12,$C$2,$A110,BD$13,$C$4,C106)</f>
        <v>#VALUE!</v>
      </c>
      <c r="BE110" s="248" t="e">
        <f ca="1">_xll.DBRW($C$1,$B110,$C$3,BE$12,$C$2,$A110,BE$13,$C$4,C106)</f>
        <v>#VALUE!</v>
      </c>
      <c r="BF110" s="248" t="e">
        <f ca="1">_xll.DBRW($C$1,$B110,$C$3,BF$12,$C$2,$A110,BF$13,$C$4,C106)</f>
        <v>#VALUE!</v>
      </c>
      <c r="BG110" s="248" t="e">
        <f ca="1">_xll.DBRW($C$1,$B110,$C$3,BG$12,$C$2,$A110,BG$13,$C$4,C106)</f>
        <v>#VALUE!</v>
      </c>
      <c r="BH110" s="253" t="e">
        <f ca="1">_xll.DBRW($C$1,$B110,$C$3,BH$12,$C$2,$A110,BH$13,$C$4,C106)</f>
        <v>#VALUE!</v>
      </c>
      <c r="BI110" s="252" t="e">
        <f ca="1">_xll.DBRW($C$1,$B110,$C$3,BI$12,$C$2,$A110,BI$13,$C$4,C106)</f>
        <v>#VALUE!</v>
      </c>
      <c r="BJ110" s="248" t="str">
        <f ca="1">_xll.DBRW($C$1,$B110,$C$3,BJ$12,$C$2,$A110,BJ$13,$C$4,C106)</f>
        <v>RECALC_1_1828_</v>
      </c>
      <c r="BK110" s="248" t="e">
        <f ca="1">_xll.DBRW($C$1,$B110,$C$3,BK$12,$C$2,$A110,BK$13,$C$4,C106)</f>
        <v>#VALUE!</v>
      </c>
      <c r="BL110" s="248" t="e">
        <f ca="1">_xll.DBRW($C$1,$B110,$C$3,BL$12,$C$2,$A110,BL$13,$C$4,C106)</f>
        <v>#VALUE!</v>
      </c>
      <c r="BM110" s="248" t="e">
        <f ca="1">_xll.DBRW($C$1,$B110,$C$3,BM$12,$C$2,$A110,BM$13,$C$4,C106)</f>
        <v>#VALUE!</v>
      </c>
      <c r="BN110" s="248" t="e">
        <f ca="1">_xll.DBRW($C$1,$B110,$C$3,BN$12,$C$2,$A110,BN$13,$C$4,C106)</f>
        <v>#VALUE!</v>
      </c>
      <c r="BO110" s="248" t="e">
        <f ca="1">_xll.DBRW($C$1,$B110,$C$3,BO$12,$C$2,$A110,BO$13,$C$4,C106)</f>
        <v>#VALUE!</v>
      </c>
      <c r="BP110" s="253" t="e">
        <f ca="1">_xll.DBRW($C$1,$B110,$C$3,BP$12,$C$2,$A110,BP$13,$C$4,C106)</f>
        <v>#VALUE!</v>
      </c>
      <c r="BQ110" s="252" t="e">
        <f ca="1">_xll.DBRW($C$1,$B110,$C$3,BQ$12,$C$2,$A110,BQ$13,$C$4,$C$106)</f>
        <v>#VALUE!</v>
      </c>
      <c r="BR110" s="248" t="str">
        <f ca="1">_xll.DBRW($C$1,$B110,$C$3,BR$12,$C$2,$A110,BR$13,$C$4,$C$106)</f>
        <v>RECALC_1_2475_</v>
      </c>
      <c r="BS110" s="248" t="e">
        <f ca="1">_xll.DBRW($C$1,$B110,$C$3,BS$12,$C$2,$A110,BS$13,$C$4,$C$106)</f>
        <v>#VALUE!</v>
      </c>
      <c r="BT110" s="248" t="e">
        <f ca="1">_xll.DBRW($C$1,$B110,$C$3,BT$12,$C$2,$A110,BT$13,$C$4,$C$106)</f>
        <v>#VALUE!</v>
      </c>
      <c r="BU110" s="248" t="e">
        <f ca="1">_xll.DBRW($C$1,$B110,$C$3,BU$12,$C$2,$A110,BU$13,$C$4,$C$106)</f>
        <v>#VALUE!</v>
      </c>
      <c r="BV110" s="248" t="e">
        <f ca="1">_xll.DBRW($C$1,$B110,$C$3,BV$12,$C$2,$A110,BV$13,$C$4,$C$106)</f>
        <v>#VALUE!</v>
      </c>
      <c r="BW110" s="248" t="e">
        <f ca="1">_xll.DBRW($C$1,$B110,$C$3,BW$12,$C$2,$A110,BW$13,$C$4,$C$106)</f>
        <v>#VALUE!</v>
      </c>
      <c r="BX110" s="253" t="e">
        <f ca="1">_xll.DBRW($C$1,$B110,$C$3,BX$12,$C$2,$A110,BX$13,$C$4,$C$106)</f>
        <v>#VALUE!</v>
      </c>
      <c r="BY110" s="248"/>
      <c r="BZ110" s="248"/>
      <c r="CA110" s="248"/>
      <c r="CB110" s="248"/>
      <c r="CC110" s="248"/>
      <c r="CD110" s="248"/>
      <c r="CE110" s="248"/>
      <c r="CF110" s="248"/>
    </row>
    <row r="111" spans="1:109" ht="21.75" customHeight="1">
      <c r="A111" s="262" t="str">
        <f t="shared" si="50"/>
        <v>VTD_Corp_TopAdj_Not_allocated_Input5</v>
      </c>
      <c r="B111" s="263" t="str">
        <f t="shared" si="50"/>
        <v>Holding</v>
      </c>
      <c r="C111" s="237" t="str">
        <f t="shared" si="50"/>
        <v>Sécurité energy</v>
      </c>
      <c r="D111" s="252"/>
      <c r="E111" s="248"/>
      <c r="F111" s="248"/>
      <c r="G111" s="248"/>
      <c r="H111" s="248"/>
      <c r="I111" s="248"/>
      <c r="J111" s="248"/>
      <c r="K111" s="253"/>
      <c r="L111" s="252"/>
      <c r="M111" s="248"/>
      <c r="N111" s="248"/>
      <c r="O111" s="248"/>
      <c r="P111" s="248"/>
      <c r="Q111" s="248"/>
      <c r="R111" s="248"/>
      <c r="S111" s="253"/>
      <c r="T111" s="252"/>
      <c r="U111" s="248"/>
      <c r="V111" s="248"/>
      <c r="W111" s="248"/>
      <c r="X111" s="248"/>
      <c r="Y111" s="248"/>
      <c r="Z111" s="248"/>
      <c r="AA111" s="253"/>
      <c r="AB111" s="252"/>
      <c r="AC111" s="248"/>
      <c r="AD111" s="248"/>
      <c r="AE111" s="248"/>
      <c r="AF111" s="248"/>
      <c r="AG111" s="248"/>
      <c r="AH111" s="248"/>
      <c r="AI111" s="253"/>
      <c r="AJ111" s="248"/>
      <c r="AK111" s="252" t="e">
        <f ca="1">_xll.DBRW($C$1,$B111,$C$3,AK$12,$C$2,$A111,AK$13,$C$4,C106)</f>
        <v>#VALUE!</v>
      </c>
      <c r="AL111" s="248" t="str">
        <f ca="1">_xll.DBRW($C$1,$B111,$C$3,AL$12,$C$2,$A111,AL$13,$C$4,C106)</f>
        <v>RECALC_1_1190_</v>
      </c>
      <c r="AM111" s="248" t="e">
        <f ca="1">_xll.DBRW($C$1,$B111,$C$3,AM$12,$C$2,$A111,AM$13,$C$4,C106)</f>
        <v>#VALUE!</v>
      </c>
      <c r="AN111" s="248" t="e">
        <f ca="1">_xll.DBRW($C$1,$B111,$C$3,AN$12,$C$2,$A111,AN$13,$C$4,C106)</f>
        <v>#VALUE!</v>
      </c>
      <c r="AO111" s="248" t="e">
        <f ca="1">_xll.DBRW($C$1,$B111,$C$3,AO$12,$C$2,$A111,AO$13,$C$4,C106)</f>
        <v>#VALUE!</v>
      </c>
      <c r="AP111" s="248" t="e">
        <f ca="1">_xll.DBRW($C$1,$B111,$C$3,AP$12,$C$2,$A111,AP$13,$C$4,C106)</f>
        <v>#VALUE!</v>
      </c>
      <c r="AQ111" s="248" t="e">
        <f ca="1">_xll.DBRW($C$1,$B111,$C$3,AQ$12,$C$2,$A111,AQ$13,$C$4,C106)</f>
        <v>#VALUE!</v>
      </c>
      <c r="AR111" s="253" t="e">
        <f ca="1">_xll.DBRW($C$1,$B111,$C$3,AR$12,$C$2,$A111,AR$13,$C$4,C106)</f>
        <v>#VALUE!</v>
      </c>
      <c r="AS111" s="252" t="e">
        <f ca="1">_xll.DBRW($C$1,$B111,$C$3,AS$12,$C$2,$A111,AS$13,$C$4,C106)</f>
        <v>#VALUE!</v>
      </c>
      <c r="AT111" s="248" t="str">
        <f ca="1">_xll.DBRW($C$1,$B111,$C$3,AT$12,$C$2,$A111,AT$13,$C$4,C106)</f>
        <v>RECALC_1_1432_</v>
      </c>
      <c r="AU111" s="248" t="e">
        <f ca="1">_xll.DBRW($C$1,$B111,$C$3,AU$12,$C$2,$A111,AU$13,$C$4,C106)</f>
        <v>#VALUE!</v>
      </c>
      <c r="AV111" s="248" t="e">
        <f ca="1">_xll.DBRW($C$1,$B111,$C$3,AV$12,$C$2,$A111,AV$13,$C$4,C106)</f>
        <v>#VALUE!</v>
      </c>
      <c r="AW111" s="248" t="e">
        <f ca="1">_xll.DBRW($C$1,$B111,$C$3,AW$12,$C$2,$A111,AW$13,$C$4,C106)</f>
        <v>#VALUE!</v>
      </c>
      <c r="AX111" s="248" t="e">
        <f ca="1">_xll.DBRW($C$1,$B111,$C$3,AX$12,$C$2,$A111,AX$13,$C$4,C106)</f>
        <v>#VALUE!</v>
      </c>
      <c r="AY111" s="248" t="e">
        <f ca="1">_xll.DBRW($C$1,$B111,$C$3,AY$12,$C$2,$A111,AY$13,$C$4,C106)</f>
        <v>#VALUE!</v>
      </c>
      <c r="AZ111" s="253" t="e">
        <f ca="1">_xll.DBRW($C$1,$B111,$C$3,AZ$12,$C$2,$A111,AZ$13,$C$4,C106)</f>
        <v>#VALUE!</v>
      </c>
      <c r="BA111" s="252" t="e">
        <f ca="1">_xll.DBRW($C$1,$B111,$C$3,BA$12,$C$2,$A111,BA$13,$C$4,C106)</f>
        <v>#VALUE!</v>
      </c>
      <c r="BB111" s="248" t="str">
        <f ca="1">_xll.DBRW($C$1,$B111,$C$3,BB$12,$C$2,$A111,BB$13,$C$4,C106)</f>
        <v>RECALC_1_1611_</v>
      </c>
      <c r="BC111" s="248" t="e">
        <f ca="1">_xll.DBRW($C$1,$B111,$C$3,BC$12,$C$2,$A111,BC$13,$C$4,C106)</f>
        <v>#VALUE!</v>
      </c>
      <c r="BD111" s="248" t="e">
        <f ca="1">_xll.DBRW($C$1,$B111,$C$3,BD$12,$C$2,$A111,BD$13,$C$4,C106)</f>
        <v>#VALUE!</v>
      </c>
      <c r="BE111" s="248" t="e">
        <f ca="1">_xll.DBRW($C$1,$B111,$C$3,BE$12,$C$2,$A111,BE$13,$C$4,C106)</f>
        <v>#VALUE!</v>
      </c>
      <c r="BF111" s="248" t="e">
        <f ca="1">_xll.DBRW($C$1,$B111,$C$3,BF$12,$C$2,$A111,BF$13,$C$4,C106)</f>
        <v>#VALUE!</v>
      </c>
      <c r="BG111" s="248" t="e">
        <f ca="1">_xll.DBRW($C$1,$B111,$C$3,BG$12,$C$2,$A111,BG$13,$C$4,C106)</f>
        <v>#VALUE!</v>
      </c>
      <c r="BH111" s="253" t="e">
        <f ca="1">_xll.DBRW($C$1,$B111,$C$3,BH$12,$C$2,$A111,BH$13,$C$4,C106)</f>
        <v>#VALUE!</v>
      </c>
      <c r="BI111" s="252" t="e">
        <f ca="1">_xll.DBRW($C$1,$B111,$C$3,BI$12,$C$2,$A111,BI$13,$C$4,C106)</f>
        <v>#VALUE!</v>
      </c>
      <c r="BJ111" s="248" t="str">
        <f ca="1">_xll.DBRW($C$1,$B111,$C$3,BJ$12,$C$2,$A111,BJ$13,$C$4,C106)</f>
        <v>RECALC_1_1931_</v>
      </c>
      <c r="BK111" s="248" t="e">
        <f ca="1">_xll.DBRW($C$1,$B111,$C$3,BK$12,$C$2,$A111,BK$13,$C$4,C106)</f>
        <v>#VALUE!</v>
      </c>
      <c r="BL111" s="248" t="e">
        <f ca="1">_xll.DBRW($C$1,$B111,$C$3,BL$12,$C$2,$A111,BL$13,$C$4,C106)</f>
        <v>#VALUE!</v>
      </c>
      <c r="BM111" s="248" t="e">
        <f ca="1">_xll.DBRW($C$1,$B111,$C$3,BM$12,$C$2,$A111,BM$13,$C$4,C106)</f>
        <v>#VALUE!</v>
      </c>
      <c r="BN111" s="248" t="e">
        <f ca="1">_xll.DBRW($C$1,$B111,$C$3,BN$12,$C$2,$A111,BN$13,$C$4,C106)</f>
        <v>#VALUE!</v>
      </c>
      <c r="BO111" s="248" t="e">
        <f ca="1">_xll.DBRW($C$1,$B111,$C$3,BO$12,$C$2,$A111,BO$13,$C$4,C106)</f>
        <v>#VALUE!</v>
      </c>
      <c r="BP111" s="253" t="e">
        <f ca="1">_xll.DBRW($C$1,$B111,$C$3,BP$12,$C$2,$A111,BP$13,$C$4,C106)</f>
        <v>#VALUE!</v>
      </c>
      <c r="BQ111" s="252" t="e">
        <f ca="1">_xll.DBRW($C$1,$B111,$C$3,BQ$12,$C$2,$A111,BQ$13,$C$4,$C$106)</f>
        <v>#VALUE!</v>
      </c>
      <c r="BR111" s="248" t="str">
        <f ca="1">_xll.DBRW($C$1,$B111,$C$3,BR$12,$C$2,$A111,BR$13,$C$4,$C$106)</f>
        <v>RECALC_1_2548_</v>
      </c>
      <c r="BS111" s="248" t="e">
        <f ca="1">_xll.DBRW($C$1,$B111,$C$3,BS$12,$C$2,$A111,BS$13,$C$4,$C$106)</f>
        <v>#VALUE!</v>
      </c>
      <c r="BT111" s="248" t="e">
        <f ca="1">_xll.DBRW($C$1,$B111,$C$3,BT$12,$C$2,$A111,BT$13,$C$4,$C$106)</f>
        <v>#VALUE!</v>
      </c>
      <c r="BU111" s="248" t="e">
        <f ca="1">_xll.DBRW($C$1,$B111,$C$3,BU$12,$C$2,$A111,BU$13,$C$4,$C$106)</f>
        <v>#VALUE!</v>
      </c>
      <c r="BV111" s="248" t="e">
        <f ca="1">_xll.DBRW($C$1,$B111,$C$3,BV$12,$C$2,$A111,BV$13,$C$4,$C$106)</f>
        <v>#VALUE!</v>
      </c>
      <c r="BW111" s="248" t="e">
        <f ca="1">_xll.DBRW($C$1,$B111,$C$3,BW$12,$C$2,$A111,BW$13,$C$4,$C$106)</f>
        <v>#VALUE!</v>
      </c>
      <c r="BX111" s="253" t="e">
        <f ca="1">_xll.DBRW($C$1,$B111,$C$3,BX$12,$C$2,$A111,BX$13,$C$4,$C$106)</f>
        <v>#VALUE!</v>
      </c>
      <c r="BY111" s="248"/>
      <c r="BZ111" s="248"/>
      <c r="CA111" s="248"/>
      <c r="CB111" s="248"/>
      <c r="CC111" s="248"/>
      <c r="CD111" s="248"/>
      <c r="CE111" s="248"/>
      <c r="CF111" s="248"/>
    </row>
    <row r="112" spans="1:109" ht="21.75" customHeight="1">
      <c r="A112" s="262" t="str">
        <f t="shared" si="50"/>
        <v>VTD_Corp_TopAdj_Not_allocated_Input6</v>
      </c>
      <c r="B112" s="263" t="str">
        <f ca="1">_xll.SUBNM("tango_core_model:Activity","","SU_input","English")</f>
        <v>RECALC_0_24_</v>
      </c>
      <c r="C112" s="237" t="str">
        <f t="shared" si="50"/>
        <v>Ajustement coût du financement</v>
      </c>
      <c r="D112" s="252"/>
      <c r="E112" s="248"/>
      <c r="F112" s="248"/>
      <c r="G112" s="248"/>
      <c r="H112" s="248"/>
      <c r="I112" s="248"/>
      <c r="J112" s="248"/>
      <c r="K112" s="253"/>
      <c r="L112" s="252"/>
      <c r="M112" s="248"/>
      <c r="N112" s="248"/>
      <c r="O112" s="248"/>
      <c r="P112" s="248"/>
      <c r="Q112" s="248"/>
      <c r="R112" s="248"/>
      <c r="S112" s="253"/>
      <c r="T112" s="252"/>
      <c r="U112" s="248"/>
      <c r="V112" s="248"/>
      <c r="W112" s="248"/>
      <c r="X112" s="248"/>
      <c r="Y112" s="248"/>
      <c r="Z112" s="248"/>
      <c r="AA112" s="253"/>
      <c r="AB112" s="252"/>
      <c r="AC112" s="248"/>
      <c r="AD112" s="248"/>
      <c r="AE112" s="248"/>
      <c r="AF112" s="248"/>
      <c r="AG112" s="248"/>
      <c r="AH112" s="248"/>
      <c r="AI112" s="253"/>
      <c r="AJ112" s="248"/>
      <c r="AK112" s="252" t="e">
        <f ca="1">_xll.DBRW($C$1,$B112,$C$3,AK$12,$C$2,$A112,AK$13,$C$4,C106)</f>
        <v>#VALUE!</v>
      </c>
      <c r="AL112" s="248" t="str">
        <f ca="1">_xll.DBRW($C$1,$B112,$C$3,AL$12,$C$2,$A112,AL$13,$C$4,C106)</f>
        <v>RECALC_1_1191_</v>
      </c>
      <c r="AM112" s="248" t="e">
        <f ca="1">_xll.DBRW($C$1,$B112,$C$3,AM$12,$C$2,$A112,AM$13,$C$4,C106)</f>
        <v>#VALUE!</v>
      </c>
      <c r="AN112" s="248" t="e">
        <f ca="1">_xll.DBRW($C$1,$B112,$C$3,AN$12,$C$2,$A112,AN$13,$C$4,C106)</f>
        <v>#VALUE!</v>
      </c>
      <c r="AO112" s="248" t="e">
        <f ca="1">_xll.DBRW($C$1,$B112,$C$3,AO$12,$C$2,$A112,AO$13,$C$4,C106)</f>
        <v>#VALUE!</v>
      </c>
      <c r="AP112" s="248" t="e">
        <f ca="1">_xll.DBRW($C$1,$B112,$C$3,AP$12,$C$2,$A112,AP$13,$C$4,C106)</f>
        <v>#VALUE!</v>
      </c>
      <c r="AQ112" s="248" t="e">
        <f ca="1">_xll.DBRW($C$1,$B112,$C$3,AQ$12,$C$2,$A112,AQ$13,$C$4,C106)</f>
        <v>#VALUE!</v>
      </c>
      <c r="AR112" s="253" t="e">
        <f ca="1">_xll.DBRW($C$1,$B112,$C$3,AR$12,$C$2,$A112,AR$13,$C$4,C106)</f>
        <v>#VALUE!</v>
      </c>
      <c r="AS112" s="252" t="e">
        <f ca="1">_xll.DBRW($C$1,$B112,$C$3,AS$12,$C$2,$A112,AS$13,$C$4,C106)</f>
        <v>#VALUE!</v>
      </c>
      <c r="AT112" s="248" t="str">
        <f ca="1">_xll.DBRW($C$1,$B112,$C$3,AT$12,$C$2,$A112,AT$13,$C$4,C106)</f>
        <v>RECALC_1_1433_</v>
      </c>
      <c r="AU112" s="248" t="e">
        <f ca="1">_xll.DBRW($C$1,$B112,$C$3,AU$12,$C$2,$A112,AU$13,$C$4,C106)</f>
        <v>#VALUE!</v>
      </c>
      <c r="AV112" s="248" t="e">
        <f ca="1">_xll.DBRW($C$1,$B112,$C$3,AV$12,$C$2,$A112,AV$13,$C$4,C106)</f>
        <v>#VALUE!</v>
      </c>
      <c r="AW112" s="248" t="e">
        <f ca="1">_xll.DBRW($C$1,$B112,$C$3,AW$12,$C$2,$A112,AW$13,$C$4,C106)</f>
        <v>#VALUE!</v>
      </c>
      <c r="AX112" s="248" t="e">
        <f ca="1">_xll.DBRW($C$1,$B112,$C$3,AX$12,$C$2,$A112,AX$13,$C$4,C106)</f>
        <v>#VALUE!</v>
      </c>
      <c r="AY112" s="248" t="e">
        <f ca="1">_xll.DBRW($C$1,$B112,$C$3,AY$12,$C$2,$A112,AY$13,$C$4,C106)</f>
        <v>#VALUE!</v>
      </c>
      <c r="AZ112" s="253" t="e">
        <f ca="1">_xll.DBRW($C$1,$B112,$C$3,AZ$12,$C$2,$A112,AZ$13,$C$4,C106)</f>
        <v>#VALUE!</v>
      </c>
      <c r="BA112" s="252" t="e">
        <f ca="1">_xll.DBRW($C$1,$B112,$C$3,BA$12,$C$2,$A112,BA$13,$C$4,C106)</f>
        <v>#VALUE!</v>
      </c>
      <c r="BB112" s="248" t="str">
        <f ca="1">_xll.DBRW($C$1,$B112,$C$3,BB$12,$C$2,$A112,BB$13,$C$4,C106)</f>
        <v>RECALC_1_1612_</v>
      </c>
      <c r="BC112" s="248" t="e">
        <f ca="1">_xll.DBRW($C$1,$B112,$C$3,BC$12,$C$2,$A112,BC$13,$C$4,C106)</f>
        <v>#VALUE!</v>
      </c>
      <c r="BD112" s="248" t="e">
        <f ca="1">_xll.DBRW($C$1,$B112,$C$3,BD$12,$C$2,$A112,BD$13,$C$4,C106)</f>
        <v>#VALUE!</v>
      </c>
      <c r="BE112" s="248" t="e">
        <f ca="1">_xll.DBRW($C$1,$B112,$C$3,BE$12,$C$2,$A112,BE$13,$C$4,C106)</f>
        <v>#VALUE!</v>
      </c>
      <c r="BF112" s="248" t="e">
        <f ca="1">_xll.DBRW($C$1,$B112,$C$3,BF$12,$C$2,$A112,BF$13,$C$4,C106)</f>
        <v>#VALUE!</v>
      </c>
      <c r="BG112" s="248" t="e">
        <f ca="1">_xll.DBRW($C$1,$B112,$C$3,BG$12,$C$2,$A112,BG$13,$C$4,C106)</f>
        <v>#VALUE!</v>
      </c>
      <c r="BH112" s="253" t="e">
        <f ca="1">_xll.DBRW($C$1,$B112,$C$3,BH$12,$C$2,$A112,BH$13,$C$4,C106)</f>
        <v>#VALUE!</v>
      </c>
      <c r="BI112" s="252" t="e">
        <f ca="1">_xll.DBRW($C$1,$B112,$C$3,BI$12,$C$2,$A112,BI$13,$C$4,C106)</f>
        <v>#VALUE!</v>
      </c>
      <c r="BJ112" s="248" t="str">
        <f ca="1">_xll.DBRW($C$1,$B112,$C$3,BJ$12,$C$2,$A112,BJ$13,$C$4,C106)</f>
        <v>RECALC_1_1919_</v>
      </c>
      <c r="BK112" s="248" t="e">
        <f ca="1">_xll.DBRW($C$1,$B112,$C$3,BK$12,$C$2,$A112,BK$13,$C$4,C106)</f>
        <v>#VALUE!</v>
      </c>
      <c r="BL112" s="248" t="e">
        <f ca="1">_xll.DBRW($C$1,$B112,$C$3,BL$12,$C$2,$A112,BL$13,$C$4,C106)</f>
        <v>#VALUE!</v>
      </c>
      <c r="BM112" s="248" t="e">
        <f ca="1">_xll.DBRW($C$1,$B112,$C$3,BM$12,$C$2,$A112,BM$13,$C$4,C106)</f>
        <v>#VALUE!</v>
      </c>
      <c r="BN112" s="248" t="e">
        <f ca="1">_xll.DBRW($C$1,$B112,$C$3,BN$12,$C$2,$A112,BN$13,$C$4,C106)</f>
        <v>#VALUE!</v>
      </c>
      <c r="BO112" s="248" t="e">
        <f ca="1">_xll.DBRW($C$1,$B112,$C$3,BO$12,$C$2,$A112,BO$13,$C$4,C106)</f>
        <v>#VALUE!</v>
      </c>
      <c r="BP112" s="253" t="e">
        <f ca="1">_xll.DBRW($C$1,$B112,$C$3,BP$12,$C$2,$A112,BP$13,$C$4,C106)</f>
        <v>#VALUE!</v>
      </c>
      <c r="BQ112" s="252" t="e">
        <f ca="1">_xll.DBRW($C$1,$B112,$C$3,BQ$12,$C$2,$A112,BQ$13,$C$4,$C$106)</f>
        <v>#VALUE!</v>
      </c>
      <c r="BR112" s="248" t="str">
        <f ca="1">_xll.DBRW($C$1,$B112,$C$3,BR$12,$C$2,$A112,BR$13,$C$4,$C$106)</f>
        <v>RECALC_1_2538_</v>
      </c>
      <c r="BS112" s="248" t="e">
        <f ca="1">_xll.DBRW($C$1,$B112,$C$3,BS$12,$C$2,$A112,BS$13,$C$4,$C$106)</f>
        <v>#VALUE!</v>
      </c>
      <c r="BT112" s="248" t="e">
        <f ca="1">_xll.DBRW($C$1,$B112,$C$3,BT$12,$C$2,$A112,BT$13,$C$4,$C$106)</f>
        <v>#VALUE!</v>
      </c>
      <c r="BU112" s="248" t="e">
        <f ca="1">_xll.DBRW($C$1,$B112,$C$3,BU$12,$C$2,$A112,BU$13,$C$4,$C$106)</f>
        <v>#VALUE!</v>
      </c>
      <c r="BV112" s="248" t="e">
        <f ca="1">_xll.DBRW($C$1,$B112,$C$3,BV$12,$C$2,$A112,BV$13,$C$4,$C$106)</f>
        <v>#VALUE!</v>
      </c>
      <c r="BW112" s="248" t="e">
        <f ca="1">_xll.DBRW($C$1,$B112,$C$3,BW$12,$C$2,$A112,BW$13,$C$4,$C$106)</f>
        <v>#VALUE!</v>
      </c>
      <c r="BX112" s="253" t="e">
        <f ca="1">_xll.DBRW($C$1,$B112,$C$3,BX$12,$C$2,$A112,BX$13,$C$4,$C$106)</f>
        <v>#VALUE!</v>
      </c>
      <c r="BY112" s="248"/>
      <c r="BZ112" s="248"/>
      <c r="CA112" s="248"/>
      <c r="CB112" s="248"/>
      <c r="CC112" s="248"/>
      <c r="CD112" s="248"/>
      <c r="CE112" s="248"/>
      <c r="CF112" s="248"/>
    </row>
    <row r="113" spans="1:109" ht="21.75" customHeight="1">
      <c r="A113" s="262" t="str">
        <f t="shared" si="50"/>
        <v>VTD_Corp_TopAdj_Not_allocated_Input7</v>
      </c>
      <c r="B113" s="263" t="str">
        <f t="shared" ca="1" si="50"/>
        <v>RECALC_0_1_</v>
      </c>
      <c r="C113" s="237" t="str">
        <f t="shared" si="50"/>
        <v>Innovation</v>
      </c>
      <c r="D113" s="252"/>
      <c r="E113" s="248"/>
      <c r="F113" s="248"/>
      <c r="G113" s="248"/>
      <c r="H113" s="248"/>
      <c r="I113" s="248"/>
      <c r="J113" s="248"/>
      <c r="K113" s="253"/>
      <c r="L113" s="252"/>
      <c r="M113" s="248"/>
      <c r="N113" s="248"/>
      <c r="O113" s="248"/>
      <c r="P113" s="248"/>
      <c r="Q113" s="248"/>
      <c r="R113" s="248"/>
      <c r="S113" s="253"/>
      <c r="T113" s="252"/>
      <c r="U113" s="248"/>
      <c r="V113" s="248"/>
      <c r="W113" s="248"/>
      <c r="X113" s="248"/>
      <c r="Y113" s="248"/>
      <c r="Z113" s="248"/>
      <c r="AA113" s="253"/>
      <c r="AB113" s="252"/>
      <c r="AC113" s="248"/>
      <c r="AD113" s="248"/>
      <c r="AE113" s="248"/>
      <c r="AF113" s="248"/>
      <c r="AG113" s="248"/>
      <c r="AH113" s="248"/>
      <c r="AI113" s="253"/>
      <c r="AJ113" s="248"/>
      <c r="AK113" s="252" t="e">
        <f ca="1">_xll.DBRW($C$1,$B113,$C$3,AK$12,$C$2,$A113,AK$13,$C$4,C106)</f>
        <v>#VALUE!</v>
      </c>
      <c r="AL113" s="248" t="str">
        <f ca="1">_xll.DBRW($C$1,$B113,$C$3,AL$12,$C$2,$A113,AL$13,$C$4,C106)</f>
        <v>RECALC_1_2147_</v>
      </c>
      <c r="AM113" s="248" t="e">
        <f ca="1">_xll.DBRW($C$1,$B113,$C$3,AM$12,$C$2,$A113,AM$13,$C$4,C106)</f>
        <v>#VALUE!</v>
      </c>
      <c r="AN113" s="248" t="e">
        <f ca="1">_xll.DBRW($C$1,$B113,$C$3,AN$12,$C$2,$A113,AN$13,$C$4,C106)</f>
        <v>#VALUE!</v>
      </c>
      <c r="AO113" s="248" t="e">
        <f ca="1">_xll.DBRW($C$1,$B113,$C$3,AO$12,$C$2,$A113,AO$13,$C$4,C106)</f>
        <v>#VALUE!</v>
      </c>
      <c r="AP113" s="248" t="e">
        <f ca="1">_xll.DBRW($C$1,$B113,$C$3,AP$12,$C$2,$A113,AP$13,$C$4,C106)</f>
        <v>#VALUE!</v>
      </c>
      <c r="AQ113" s="248" t="e">
        <f ca="1">_xll.DBRW($C$1,$B113,$C$3,AQ$12,$C$2,$A113,AQ$13,$C$4,C106)</f>
        <v>#VALUE!</v>
      </c>
      <c r="AR113" s="253" t="e">
        <f ca="1">_xll.DBRW($C$1,$B113,$C$3,AR$12,$C$2,$A113,AR$13,$C$4,C106)</f>
        <v>#VALUE!</v>
      </c>
      <c r="AS113" s="252" t="e">
        <f ca="1">_xll.DBRW($C$1,$B113,$C$3,AS$12,$C$2,$A113,AS$13,$C$4,C106)</f>
        <v>#VALUE!</v>
      </c>
      <c r="AT113" s="248" t="str">
        <f ca="1">_xll.DBRW($C$1,$B113,$C$3,AT$12,$C$2,$A113,AT$13,$C$4,C106)</f>
        <v>RECALC_1_2145_</v>
      </c>
      <c r="AU113" s="248" t="e">
        <f ca="1">_xll.DBRW($C$1,$B113,$C$3,AU$12,$C$2,$A113,AU$13,$C$4,C106)</f>
        <v>#VALUE!</v>
      </c>
      <c r="AV113" s="248" t="e">
        <f ca="1">_xll.DBRW($C$1,$B113,$C$3,AV$12,$C$2,$A113,AV$13,$C$4,C106)</f>
        <v>#VALUE!</v>
      </c>
      <c r="AW113" s="248" t="e">
        <f ca="1">_xll.DBRW($C$1,$B113,$C$3,AW$12,$C$2,$A113,AW$13,$C$4,C106)</f>
        <v>#VALUE!</v>
      </c>
      <c r="AX113" s="248" t="e">
        <f ca="1">_xll.DBRW($C$1,$B113,$C$3,AX$12,$C$2,$A113,AX$13,$C$4,C106)</f>
        <v>#VALUE!</v>
      </c>
      <c r="AY113" s="248" t="e">
        <f ca="1">_xll.DBRW($C$1,$B113,$C$3,AY$12,$C$2,$A113,AY$13,$C$4,C106)</f>
        <v>#VALUE!</v>
      </c>
      <c r="AZ113" s="253" t="e">
        <f ca="1">_xll.DBRW($C$1,$B113,$C$3,AZ$12,$C$2,$A113,AZ$13,$C$4,C106)</f>
        <v>#VALUE!</v>
      </c>
      <c r="BA113" s="252" t="e">
        <f ca="1">_xll.DBRW($C$1,$B113,$C$3,BA$12,$C$2,$A113,BA$13,$C$4,C106)</f>
        <v>#VALUE!</v>
      </c>
      <c r="BB113" s="248" t="str">
        <f ca="1">_xll.DBRW($C$1,$B113,$C$3,BB$12,$C$2,$A113,BB$13,$C$4,C106)</f>
        <v>RECALC_1_2146_</v>
      </c>
      <c r="BC113" s="248" t="e">
        <f ca="1">_xll.DBRW($C$1,$B113,$C$3,BC$12,$C$2,$A113,BC$13,$C$4,C106)</f>
        <v>#VALUE!</v>
      </c>
      <c r="BD113" s="248" t="e">
        <f ca="1">_xll.DBRW($C$1,$B113,$C$3,BD$12,$C$2,$A113,BD$13,$C$4,C106)</f>
        <v>#VALUE!</v>
      </c>
      <c r="BE113" s="248" t="e">
        <f ca="1">_xll.DBRW($C$1,$B113,$C$3,BE$12,$C$2,$A113,BE$13,$C$4,C106)</f>
        <v>#VALUE!</v>
      </c>
      <c r="BF113" s="248" t="e">
        <f ca="1">_xll.DBRW($C$1,$B113,$C$3,BF$12,$C$2,$A113,BF$13,$C$4,C106)</f>
        <v>#VALUE!</v>
      </c>
      <c r="BG113" s="248" t="e">
        <f ca="1">_xll.DBRW($C$1,$B113,$C$3,BG$12,$C$2,$A113,BG$13,$C$4,C106)</f>
        <v>#VALUE!</v>
      </c>
      <c r="BH113" s="253" t="e">
        <f ca="1">_xll.DBRW($C$1,$B113,$C$3,BH$12,$C$2,$A113,BH$13,$C$4,C106)</f>
        <v>#VALUE!</v>
      </c>
      <c r="BI113" s="252" t="e">
        <f ca="1">_xll.DBRW($C$1,$B113,$C$3,BI$12,$C$2,$A113,BI$13,$C$4,C106)</f>
        <v>#VALUE!</v>
      </c>
      <c r="BJ113" s="248" t="str">
        <f ca="1">_xll.DBRW($C$1,$B113,$C$3,BJ$12,$C$2,$A113,BJ$13,$C$4,C106)</f>
        <v>RECALC_1_2148_</v>
      </c>
      <c r="BK113" s="248" t="e">
        <f ca="1">_xll.DBRW($C$1,$B113,$C$3,BK$12,$C$2,$A113,BK$13,$C$4,C106)</f>
        <v>#VALUE!</v>
      </c>
      <c r="BL113" s="248" t="e">
        <f ca="1">_xll.DBRW($C$1,$B113,$C$3,BL$12,$C$2,$A113,BL$13,$C$4,C106)</f>
        <v>#VALUE!</v>
      </c>
      <c r="BM113" s="248" t="e">
        <f ca="1">_xll.DBRW($C$1,$B113,$C$3,BM$12,$C$2,$A113,BM$13,$C$4,C106)</f>
        <v>#VALUE!</v>
      </c>
      <c r="BN113" s="248" t="e">
        <f ca="1">_xll.DBRW($C$1,$B113,$C$3,BN$12,$C$2,$A113,BN$13,$C$4,C106)</f>
        <v>#VALUE!</v>
      </c>
      <c r="BO113" s="248" t="e">
        <f ca="1">_xll.DBRW($C$1,$B113,$C$3,BO$12,$C$2,$A113,BO$13,$C$4,C106)</f>
        <v>#VALUE!</v>
      </c>
      <c r="BP113" s="253" t="e">
        <f ca="1">_xll.DBRW($C$1,$B113,$C$3,BP$12,$C$2,$A113,BP$13,$C$4,C106)</f>
        <v>#VALUE!</v>
      </c>
      <c r="BQ113" s="252" t="e">
        <f ca="1">_xll.DBRW($C$1,$B113,$C$3,BQ$12,$C$2,$A113,BQ$13,$C$4,$C$106)</f>
        <v>#VALUE!</v>
      </c>
      <c r="BR113" s="248" t="str">
        <f ca="1">_xll.DBRW($C$1,$B113,$C$3,BR$12,$C$2,$A113,BR$13,$C$4,$C$106)</f>
        <v>RECALC_1_2468_</v>
      </c>
      <c r="BS113" s="248" t="e">
        <f ca="1">_xll.DBRW($C$1,$B113,$C$3,BS$12,$C$2,$A113,BS$13,$C$4,$C$106)</f>
        <v>#VALUE!</v>
      </c>
      <c r="BT113" s="248" t="e">
        <f ca="1">_xll.DBRW($C$1,$B113,$C$3,BT$12,$C$2,$A113,BT$13,$C$4,$C$106)</f>
        <v>#VALUE!</v>
      </c>
      <c r="BU113" s="248" t="e">
        <f ca="1">_xll.DBRW($C$1,$B113,$C$3,BU$12,$C$2,$A113,BU$13,$C$4,$C$106)</f>
        <v>#VALUE!</v>
      </c>
      <c r="BV113" s="248" t="e">
        <f ca="1">_xll.DBRW($C$1,$B113,$C$3,BV$12,$C$2,$A113,BV$13,$C$4,$C$106)</f>
        <v>#VALUE!</v>
      </c>
      <c r="BW113" s="248" t="e">
        <f ca="1">_xll.DBRW($C$1,$B113,$C$3,BW$12,$C$2,$A113,BW$13,$C$4,$C$106)</f>
        <v>#VALUE!</v>
      </c>
      <c r="BX113" s="253" t="e">
        <f ca="1">_xll.DBRW($C$1,$B113,$C$3,BX$12,$C$2,$A113,BX$13,$C$4,$C$106)</f>
        <v>#VALUE!</v>
      </c>
      <c r="BY113" s="248"/>
      <c r="BZ113" s="248"/>
      <c r="CA113" s="248"/>
      <c r="CB113" s="248"/>
      <c r="CC113" s="248"/>
      <c r="CD113" s="248"/>
      <c r="CE113" s="248"/>
      <c r="CF113" s="248"/>
    </row>
    <row r="114" spans="1:109" ht="21.75" customHeight="1">
      <c r="A114" s="262" t="str">
        <f t="shared" si="50"/>
        <v>VTD_Corp_TopAdj_Not_allocated_Input8</v>
      </c>
      <c r="B114" s="263" t="str">
        <f t="shared" ca="1" si="50"/>
        <v>RECALC_0_1_</v>
      </c>
      <c r="C114" s="237" t="str">
        <f t="shared" si="50"/>
        <v>A recycler</v>
      </c>
      <c r="D114" s="252"/>
      <c r="E114" s="248"/>
      <c r="F114" s="248"/>
      <c r="G114" s="248"/>
      <c r="H114" s="248"/>
      <c r="I114" s="248"/>
      <c r="J114" s="248"/>
      <c r="K114" s="253"/>
      <c r="L114" s="252"/>
      <c r="M114" s="248"/>
      <c r="N114" s="248"/>
      <c r="O114" s="248"/>
      <c r="P114" s="248"/>
      <c r="Q114" s="248"/>
      <c r="R114" s="248"/>
      <c r="S114" s="253"/>
      <c r="T114" s="252"/>
      <c r="U114" s="248"/>
      <c r="V114" s="248"/>
      <c r="W114" s="248"/>
      <c r="X114" s="248"/>
      <c r="Y114" s="248"/>
      <c r="Z114" s="248"/>
      <c r="AA114" s="253"/>
      <c r="AB114" s="252"/>
      <c r="AC114" s="248"/>
      <c r="AD114" s="248"/>
      <c r="AE114" s="248"/>
      <c r="AF114" s="248"/>
      <c r="AG114" s="248"/>
      <c r="AH114" s="248"/>
      <c r="AI114" s="253"/>
      <c r="AJ114" s="248"/>
      <c r="AK114" s="252" t="e">
        <f ca="1">_xll.DBRW($C$1,$B114,$C$3,AK$12,$C$2,$A114,AK$13,$C$4,C106)</f>
        <v>#VALUE!</v>
      </c>
      <c r="AL114" s="248" t="str">
        <f ca="1">_xll.DBRW($C$1,$B114,$C$3,AL$12,$C$2,$A114,AL$13,$C$4,C106)</f>
        <v>RECALC_1_2024_</v>
      </c>
      <c r="AM114" s="248" t="e">
        <f ca="1">_xll.DBRW($C$1,$B114,$C$3,AM$12,$C$2,$A114,AM$13,$C$4,C106)</f>
        <v>#VALUE!</v>
      </c>
      <c r="AN114" s="248" t="e">
        <f ca="1">_xll.DBRW($C$1,$B114,$C$3,AN$12,$C$2,$A114,AN$13,$C$4,C106)</f>
        <v>#VALUE!</v>
      </c>
      <c r="AO114" s="248" t="e">
        <f ca="1">_xll.DBRW($C$1,$B114,$C$3,AO$12,$C$2,$A114,AO$13,$C$4,C106)</f>
        <v>#VALUE!</v>
      </c>
      <c r="AP114" s="248" t="e">
        <f ca="1">_xll.DBRW($C$1,$B114,$C$3,AP$12,$C$2,$A114,AP$13,$C$4,C106)</f>
        <v>#VALUE!</v>
      </c>
      <c r="AQ114" s="248" t="e">
        <f ca="1">_xll.DBRW($C$1,$B114,$C$3,AQ$12,$C$2,$A114,AQ$13,$C$4,C106)</f>
        <v>#VALUE!</v>
      </c>
      <c r="AR114" s="253" t="e">
        <f ca="1">_xll.DBRW($C$1,$B114,$C$3,AR$12,$C$2,$A114,AR$13,$C$4,C106)</f>
        <v>#VALUE!</v>
      </c>
      <c r="AS114" s="252" t="e">
        <f ca="1">_xll.DBRW($C$1,$B114,$C$3,AS$12,$C$2,$A114,AS$13,$C$4,C106)</f>
        <v>#VALUE!</v>
      </c>
      <c r="AT114" s="248" t="str">
        <f ca="1">_xll.DBRW($C$1,$B114,$C$3,AT$12,$C$2,$A114,AT$13,$C$4,C106)</f>
        <v>RECALC_1_2022_</v>
      </c>
      <c r="AU114" s="248" t="e">
        <f ca="1">_xll.DBRW($C$1,$B114,$C$3,AU$12,$C$2,$A114,AU$13,$C$4,C106)</f>
        <v>#VALUE!</v>
      </c>
      <c r="AV114" s="248" t="e">
        <f ca="1">_xll.DBRW($C$1,$B114,$C$3,AV$12,$C$2,$A114,AV$13,$C$4,C106)</f>
        <v>#VALUE!</v>
      </c>
      <c r="AW114" s="248" t="e">
        <f ca="1">_xll.DBRW($C$1,$B114,$C$3,AW$12,$C$2,$A114,AW$13,$C$4,C106)</f>
        <v>#VALUE!</v>
      </c>
      <c r="AX114" s="248" t="e">
        <f ca="1">_xll.DBRW($C$1,$B114,$C$3,AX$12,$C$2,$A114,AX$13,$C$4,C106)</f>
        <v>#VALUE!</v>
      </c>
      <c r="AY114" s="248" t="e">
        <f ca="1">_xll.DBRW($C$1,$B114,$C$3,AY$12,$C$2,$A114,AY$13,$C$4,C106)</f>
        <v>#VALUE!</v>
      </c>
      <c r="AZ114" s="253" t="e">
        <f ca="1">_xll.DBRW($C$1,$B114,$C$3,AZ$12,$C$2,$A114,AZ$13,$C$4,C106)</f>
        <v>#VALUE!</v>
      </c>
      <c r="BA114" s="252" t="e">
        <f ca="1">_xll.DBRW($C$1,$B114,$C$3,BA$12,$C$2,$A114,BA$13,$C$4,C106)</f>
        <v>#VALUE!</v>
      </c>
      <c r="BB114" s="248" t="str">
        <f ca="1">_xll.DBRW($C$1,$B114,$C$3,BB$12,$C$2,$A114,BB$13,$C$4,C106)</f>
        <v>RECALC_1_2023_</v>
      </c>
      <c r="BC114" s="248" t="e">
        <f ca="1">_xll.DBRW($C$1,$B114,$C$3,BC$12,$C$2,$A114,BC$13,$C$4,C106)</f>
        <v>#VALUE!</v>
      </c>
      <c r="BD114" s="248" t="e">
        <f ca="1">_xll.DBRW($C$1,$B114,$C$3,BD$12,$C$2,$A114,BD$13,$C$4,C106)</f>
        <v>#VALUE!</v>
      </c>
      <c r="BE114" s="248" t="e">
        <f ca="1">_xll.DBRW($C$1,$B114,$C$3,BE$12,$C$2,$A114,BE$13,$C$4,C106)</f>
        <v>#VALUE!</v>
      </c>
      <c r="BF114" s="248" t="e">
        <f ca="1">_xll.DBRW($C$1,$B114,$C$3,BF$12,$C$2,$A114,BF$13,$C$4,C106)</f>
        <v>#VALUE!</v>
      </c>
      <c r="BG114" s="248" t="e">
        <f ca="1">_xll.DBRW($C$1,$B114,$C$3,BG$12,$C$2,$A114,BG$13,$C$4,C106)</f>
        <v>#VALUE!</v>
      </c>
      <c r="BH114" s="253" t="e">
        <f ca="1">_xll.DBRW($C$1,$B114,$C$3,BH$12,$C$2,$A114,BH$13,$C$4,C106)</f>
        <v>#VALUE!</v>
      </c>
      <c r="BI114" s="252" t="e">
        <f ca="1">_xll.DBRW($C$1,$B114,$C$3,BI$12,$C$2,$A114,BI$13,$C$4,C106)</f>
        <v>#VALUE!</v>
      </c>
      <c r="BJ114" s="248" t="str">
        <f ca="1">_xll.DBRW($C$1,$B114,$C$3,BJ$12,$C$2,$A114,BJ$13,$C$4,C106)</f>
        <v>RECALC_1_2025_</v>
      </c>
      <c r="BK114" s="248" t="e">
        <f ca="1">_xll.DBRW($C$1,$B114,$C$3,BK$12,$C$2,$A114,BK$13,$C$4,C106)</f>
        <v>#VALUE!</v>
      </c>
      <c r="BL114" s="248" t="e">
        <f ca="1">_xll.DBRW($C$1,$B114,$C$3,BL$12,$C$2,$A114,BL$13,$C$4,C106)</f>
        <v>#VALUE!</v>
      </c>
      <c r="BM114" s="248" t="e">
        <f ca="1">_xll.DBRW($C$1,$B114,$C$3,BM$12,$C$2,$A114,BM$13,$C$4,C106)</f>
        <v>#VALUE!</v>
      </c>
      <c r="BN114" s="248" t="e">
        <f ca="1">_xll.DBRW($C$1,$B114,$C$3,BN$12,$C$2,$A114,BN$13,$C$4,C106)</f>
        <v>#VALUE!</v>
      </c>
      <c r="BO114" s="248" t="e">
        <f ca="1">_xll.DBRW($C$1,$B114,$C$3,BO$12,$C$2,$A114,BO$13,$C$4,C106)</f>
        <v>#VALUE!</v>
      </c>
      <c r="BP114" s="253" t="e">
        <f ca="1">_xll.DBRW($C$1,$B114,$C$3,BP$12,$C$2,$A114,BP$13,$C$4,C106)</f>
        <v>#VALUE!</v>
      </c>
      <c r="BQ114" s="252" t="e">
        <f ca="1">_xll.DBRW($C$1,$B114,$C$3,BQ$12,$C$2,$A114,BQ$13,$C$4,$C$106)</f>
        <v>#VALUE!</v>
      </c>
      <c r="BR114" s="248" t="str">
        <f ca="1">_xll.DBRW($C$1,$B114,$C$3,BR$12,$C$2,$A114,BR$13,$C$4,$C$106)</f>
        <v>RECALC_1_2470_</v>
      </c>
      <c r="BS114" s="248" t="e">
        <f ca="1">_xll.DBRW($C$1,$B114,$C$3,BS$12,$C$2,$A114,BS$13,$C$4,$C$106)</f>
        <v>#VALUE!</v>
      </c>
      <c r="BT114" s="248" t="e">
        <f ca="1">_xll.DBRW($C$1,$B114,$C$3,BT$12,$C$2,$A114,BT$13,$C$4,$C$106)</f>
        <v>#VALUE!</v>
      </c>
      <c r="BU114" s="248" t="e">
        <f ca="1">_xll.DBRW($C$1,$B114,$C$3,BU$12,$C$2,$A114,BU$13,$C$4,$C$106)</f>
        <v>#VALUE!</v>
      </c>
      <c r="BV114" s="248" t="e">
        <f ca="1">_xll.DBRW($C$1,$B114,$C$3,BV$12,$C$2,$A114,BV$13,$C$4,$C$106)</f>
        <v>#VALUE!</v>
      </c>
      <c r="BW114" s="248" t="e">
        <f ca="1">_xll.DBRW($C$1,$B114,$C$3,BW$12,$C$2,$A114,BW$13,$C$4,$C$106)</f>
        <v>#VALUE!</v>
      </c>
      <c r="BX114" s="253" t="e">
        <f ca="1">_xll.DBRW($C$1,$B114,$C$3,BX$12,$C$2,$A114,BX$13,$C$4,$C$106)</f>
        <v>#VALUE!</v>
      </c>
      <c r="BY114" s="248"/>
      <c r="BZ114" s="248"/>
      <c r="CA114" s="248"/>
      <c r="CB114" s="248"/>
      <c r="CC114" s="248"/>
      <c r="CD114" s="248"/>
      <c r="CE114" s="248"/>
      <c r="CF114" s="248"/>
    </row>
    <row r="115" spans="1:109" ht="21.75" customHeight="1">
      <c r="A115" s="262" t="str">
        <f t="shared" si="50"/>
        <v>VTD_Corp_TopAdj_Not_allocated_Input9</v>
      </c>
      <c r="B115" s="263" t="str">
        <f t="shared" ca="1" si="50"/>
        <v>RECALC_0_1_</v>
      </c>
      <c r="C115" s="237" t="str">
        <f t="shared" si="50"/>
        <v>Ajustement 9 - disponible</v>
      </c>
      <c r="D115" s="252"/>
      <c r="E115" s="248"/>
      <c r="F115" s="248"/>
      <c r="G115" s="248"/>
      <c r="H115" s="248"/>
      <c r="I115" s="248"/>
      <c r="J115" s="248"/>
      <c r="K115" s="253"/>
      <c r="L115" s="252"/>
      <c r="M115" s="248"/>
      <c r="N115" s="248"/>
      <c r="O115" s="248"/>
      <c r="P115" s="248"/>
      <c r="Q115" s="248"/>
      <c r="R115" s="248"/>
      <c r="S115" s="253"/>
      <c r="T115" s="252"/>
      <c r="U115" s="248"/>
      <c r="V115" s="248"/>
      <c r="W115" s="248"/>
      <c r="X115" s="248"/>
      <c r="Y115" s="248"/>
      <c r="Z115" s="248"/>
      <c r="AA115" s="253"/>
      <c r="AB115" s="252"/>
      <c r="AC115" s="248"/>
      <c r="AD115" s="248"/>
      <c r="AE115" s="248"/>
      <c r="AF115" s="248"/>
      <c r="AG115" s="248"/>
      <c r="AH115" s="248"/>
      <c r="AI115" s="253"/>
      <c r="AJ115" s="248"/>
      <c r="AK115" s="252" t="e">
        <f ca="1">_xll.DBRW($C$1,$B115,$C$3,AK$12,$C$2,$A115,AK$13,$C$4,C106)</f>
        <v>#VALUE!</v>
      </c>
      <c r="AL115" s="248" t="str">
        <f ca="1">_xll.DBRW($C$1,$B115,$C$3,AL$12,$C$2,$A115,AL$13,$C$4,C106)</f>
        <v>RECALC_1_1870_</v>
      </c>
      <c r="AM115" s="248" t="e">
        <f ca="1">_xll.DBRW($C$1,$B115,$C$3,AM$12,$C$2,$A115,AM$13,$C$4,C106)</f>
        <v>#VALUE!</v>
      </c>
      <c r="AN115" s="248" t="e">
        <f ca="1">_xll.DBRW($C$1,$B115,$C$3,AN$12,$C$2,$A115,AN$13,$C$4,C106)</f>
        <v>#VALUE!</v>
      </c>
      <c r="AO115" s="248" t="e">
        <f ca="1">_xll.DBRW($C$1,$B115,$C$3,AO$12,$C$2,$A115,AO$13,$C$4,C106)</f>
        <v>#VALUE!</v>
      </c>
      <c r="AP115" s="248" t="e">
        <f ca="1">_xll.DBRW($C$1,$B115,$C$3,AP$12,$C$2,$A115,AP$13,$C$4,C106)</f>
        <v>#VALUE!</v>
      </c>
      <c r="AQ115" s="248" t="e">
        <f ca="1">_xll.DBRW($C$1,$B115,$C$3,AQ$12,$C$2,$A115,AQ$13,$C$4,C106)</f>
        <v>#VALUE!</v>
      </c>
      <c r="AR115" s="253" t="e">
        <f ca="1">_xll.DBRW($C$1,$B115,$C$3,AR$12,$C$2,$A115,AR$13,$C$4,C106)</f>
        <v>#VALUE!</v>
      </c>
      <c r="AS115" s="252" t="e">
        <f ca="1">_xll.DBRW($C$1,$B115,$C$3,AS$12,$C$2,$A115,AS$13,$C$4,C106)</f>
        <v>#VALUE!</v>
      </c>
      <c r="AT115" s="248" t="str">
        <f ca="1">_xll.DBRW($C$1,$B115,$C$3,AT$12,$C$2,$A115,AT$13,$C$4,C106)</f>
        <v>RECALC_1_1868_</v>
      </c>
      <c r="AU115" s="248" t="e">
        <f ca="1">_xll.DBRW($C$1,$B115,$C$3,AU$12,$C$2,$A115,AU$13,$C$4,C106)</f>
        <v>#VALUE!</v>
      </c>
      <c r="AV115" s="248" t="e">
        <f ca="1">_xll.DBRW($C$1,$B115,$C$3,AV$12,$C$2,$A115,AV$13,$C$4,C106)</f>
        <v>#VALUE!</v>
      </c>
      <c r="AW115" s="248" t="e">
        <f ca="1">_xll.DBRW($C$1,$B115,$C$3,AW$12,$C$2,$A115,AW$13,$C$4,C106)</f>
        <v>#VALUE!</v>
      </c>
      <c r="AX115" s="248" t="e">
        <f ca="1">_xll.DBRW($C$1,$B115,$C$3,AX$12,$C$2,$A115,AX$13,$C$4,C106)</f>
        <v>#VALUE!</v>
      </c>
      <c r="AY115" s="248" t="e">
        <f ca="1">_xll.DBRW($C$1,$B115,$C$3,AY$12,$C$2,$A115,AY$13,$C$4,C106)</f>
        <v>#VALUE!</v>
      </c>
      <c r="AZ115" s="253" t="e">
        <f ca="1">_xll.DBRW($C$1,$B115,$C$3,AZ$12,$C$2,$A115,AZ$13,$C$4,C106)</f>
        <v>#VALUE!</v>
      </c>
      <c r="BA115" s="252" t="e">
        <f ca="1">_xll.DBRW($C$1,$B115,$C$3,BA$12,$C$2,$A115,BA$13,$C$4,C106)</f>
        <v>#VALUE!</v>
      </c>
      <c r="BB115" s="248" t="str">
        <f ca="1">_xll.DBRW($C$1,$B115,$C$3,BB$12,$C$2,$A115,BB$13,$C$4,C106)</f>
        <v>RECALC_1_1869_</v>
      </c>
      <c r="BC115" s="248" t="e">
        <f ca="1">_xll.DBRW($C$1,$B115,$C$3,BC$12,$C$2,$A115,BC$13,$C$4,C106)</f>
        <v>#VALUE!</v>
      </c>
      <c r="BD115" s="248" t="e">
        <f ca="1">_xll.DBRW($C$1,$B115,$C$3,BD$12,$C$2,$A115,BD$13,$C$4,C106)</f>
        <v>#VALUE!</v>
      </c>
      <c r="BE115" s="248" t="e">
        <f ca="1">_xll.DBRW($C$1,$B115,$C$3,BE$12,$C$2,$A115,BE$13,$C$4,C106)</f>
        <v>#VALUE!</v>
      </c>
      <c r="BF115" s="248" t="e">
        <f ca="1">_xll.DBRW($C$1,$B115,$C$3,BF$12,$C$2,$A115,BF$13,$C$4,C106)</f>
        <v>#VALUE!</v>
      </c>
      <c r="BG115" s="248" t="e">
        <f ca="1">_xll.DBRW($C$1,$B115,$C$3,BG$12,$C$2,$A115,BG$13,$C$4,C106)</f>
        <v>#VALUE!</v>
      </c>
      <c r="BH115" s="253" t="e">
        <f ca="1">_xll.DBRW($C$1,$B115,$C$3,BH$12,$C$2,$A115,BH$13,$C$4,C106)</f>
        <v>#VALUE!</v>
      </c>
      <c r="BI115" s="252" t="e">
        <f ca="1">_xll.DBRW($C$1,$B115,$C$3,BI$12,$C$2,$A115,BI$13,$C$4,C106)</f>
        <v>#VALUE!</v>
      </c>
      <c r="BJ115" s="248" t="str">
        <f ca="1">_xll.DBRW($C$1,$B115,$C$3,BJ$12,$C$2,$A115,BJ$13,$C$4,C106)</f>
        <v>RECALC_1_1871_</v>
      </c>
      <c r="BK115" s="248" t="e">
        <f ca="1">_xll.DBRW($C$1,$B115,$C$3,BK$12,$C$2,$A115,BK$13,$C$4,C106)</f>
        <v>#VALUE!</v>
      </c>
      <c r="BL115" s="248" t="e">
        <f ca="1">_xll.DBRW($C$1,$B115,$C$3,BL$12,$C$2,$A115,BL$13,$C$4,C106)</f>
        <v>#VALUE!</v>
      </c>
      <c r="BM115" s="248" t="e">
        <f ca="1">_xll.DBRW($C$1,$B115,$C$3,BM$12,$C$2,$A115,BM$13,$C$4,C106)</f>
        <v>#VALUE!</v>
      </c>
      <c r="BN115" s="248" t="e">
        <f ca="1">_xll.DBRW($C$1,$B115,$C$3,BN$12,$C$2,$A115,BN$13,$C$4,C106)</f>
        <v>#VALUE!</v>
      </c>
      <c r="BO115" s="248" t="e">
        <f ca="1">_xll.DBRW($C$1,$B115,$C$3,BO$12,$C$2,$A115,BO$13,$C$4,C106)</f>
        <v>#VALUE!</v>
      </c>
      <c r="BP115" s="253" t="e">
        <f ca="1">_xll.DBRW($C$1,$B115,$C$3,BP$12,$C$2,$A115,BP$13,$C$4,C106)</f>
        <v>#VALUE!</v>
      </c>
      <c r="BQ115" s="252" t="e">
        <f ca="1">_xll.DBRW($C$1,$B115,$C$3,BQ$12,$C$2,$A115,BQ$13,$C$4,$C$106)</f>
        <v>#VALUE!</v>
      </c>
      <c r="BR115" s="248" t="str">
        <f ca="1">_xll.DBRW($C$1,$B115,$C$3,BR$12,$C$2,$A115,BR$13,$C$4,$C$106)</f>
        <v>RECALC_1_2471_</v>
      </c>
      <c r="BS115" s="248" t="e">
        <f ca="1">_xll.DBRW($C$1,$B115,$C$3,BS$12,$C$2,$A115,BS$13,$C$4,$C$106)</f>
        <v>#VALUE!</v>
      </c>
      <c r="BT115" s="248" t="e">
        <f ca="1">_xll.DBRW($C$1,$B115,$C$3,BT$12,$C$2,$A115,BT$13,$C$4,$C$106)</f>
        <v>#VALUE!</v>
      </c>
      <c r="BU115" s="248" t="e">
        <f ca="1">_xll.DBRW($C$1,$B115,$C$3,BU$12,$C$2,$A115,BU$13,$C$4,$C$106)</f>
        <v>#VALUE!</v>
      </c>
      <c r="BV115" s="248" t="e">
        <f ca="1">_xll.DBRW($C$1,$B115,$C$3,BV$12,$C$2,$A115,BV$13,$C$4,$C$106)</f>
        <v>#VALUE!</v>
      </c>
      <c r="BW115" s="248" t="e">
        <f ca="1">_xll.DBRW($C$1,$B115,$C$3,BW$12,$C$2,$A115,BW$13,$C$4,$C$106)</f>
        <v>#VALUE!</v>
      </c>
      <c r="BX115" s="253" t="e">
        <f ca="1">_xll.DBRW($C$1,$B115,$C$3,BX$12,$C$2,$A115,BX$13,$C$4,$C$106)</f>
        <v>#VALUE!</v>
      </c>
      <c r="BY115" s="248"/>
      <c r="BZ115" s="248"/>
      <c r="CA115" s="248"/>
      <c r="CB115" s="248"/>
      <c r="CC115" s="248"/>
      <c r="CD115" s="248"/>
      <c r="CE115" s="248"/>
      <c r="CF115" s="248"/>
    </row>
    <row r="116" spans="1:109" ht="21.75" customHeight="1">
      <c r="A116" s="262" t="str">
        <f t="shared" si="50"/>
        <v>VTD_Corp_TopAdj_Not_allocated_Input10</v>
      </c>
      <c r="B116" s="263" t="str">
        <f t="shared" ca="1" si="50"/>
        <v>RECALC_0_1_</v>
      </c>
      <c r="C116" s="237" t="str">
        <f t="shared" si="50"/>
        <v>Ajustement 10 - disponible</v>
      </c>
      <c r="D116" s="252"/>
      <c r="E116" s="248"/>
      <c r="F116" s="248"/>
      <c r="G116" s="248"/>
      <c r="H116" s="248"/>
      <c r="I116" s="248"/>
      <c r="J116" s="248"/>
      <c r="K116" s="253"/>
      <c r="L116" s="252"/>
      <c r="M116" s="248"/>
      <c r="N116" s="248"/>
      <c r="O116" s="248"/>
      <c r="P116" s="248"/>
      <c r="Q116" s="248"/>
      <c r="R116" s="248"/>
      <c r="S116" s="253"/>
      <c r="T116" s="252"/>
      <c r="U116" s="248"/>
      <c r="V116" s="248"/>
      <c r="W116" s="248"/>
      <c r="X116" s="248"/>
      <c r="Y116" s="248"/>
      <c r="Z116" s="248"/>
      <c r="AA116" s="253"/>
      <c r="AB116" s="252"/>
      <c r="AC116" s="248"/>
      <c r="AD116" s="248"/>
      <c r="AE116" s="248"/>
      <c r="AF116" s="248"/>
      <c r="AG116" s="248"/>
      <c r="AH116" s="248"/>
      <c r="AI116" s="253"/>
      <c r="AJ116" s="248"/>
      <c r="AK116" s="252" t="e">
        <f ca="1">_xll.DBRW($C$1,$B116,$C$3,AK$12,$C$2,$A116,AK$13,$C$4,C106)</f>
        <v>#VALUE!</v>
      </c>
      <c r="AL116" s="248" t="str">
        <f ca="1">_xll.DBRW($C$1,$B116,$C$3,AL$12,$C$2,$A116,AL$13,$C$4,C106)</f>
        <v>RECALC_1_1842_</v>
      </c>
      <c r="AM116" s="248" t="e">
        <f ca="1">_xll.DBRW($C$1,$B116,$C$3,AM$12,$C$2,$A116,AM$13,$C$4,C106)</f>
        <v>#VALUE!</v>
      </c>
      <c r="AN116" s="248" t="e">
        <f ca="1">_xll.DBRW($C$1,$B116,$C$3,AN$12,$C$2,$A116,AN$13,$C$4,C106)</f>
        <v>#VALUE!</v>
      </c>
      <c r="AO116" s="248" t="e">
        <f ca="1">_xll.DBRW($C$1,$B116,$C$3,AO$12,$C$2,$A116,AO$13,$C$4,C106)</f>
        <v>#VALUE!</v>
      </c>
      <c r="AP116" s="248" t="e">
        <f ca="1">_xll.DBRW($C$1,$B116,$C$3,AP$12,$C$2,$A116,AP$13,$C$4,C106)</f>
        <v>#VALUE!</v>
      </c>
      <c r="AQ116" s="248" t="e">
        <f ca="1">_xll.DBRW($C$1,$B116,$C$3,AQ$12,$C$2,$A116,AQ$13,$C$4,C106)</f>
        <v>#VALUE!</v>
      </c>
      <c r="AR116" s="253" t="e">
        <f ca="1">_xll.DBRW($C$1,$B116,$C$3,AR$12,$C$2,$A116,AR$13,$C$4,C106)</f>
        <v>#VALUE!</v>
      </c>
      <c r="AS116" s="252" t="e">
        <f ca="1">_xll.DBRW($C$1,$B116,$C$3,AS$12,$C$2,$A116,AS$13,$C$4,C106)</f>
        <v>#VALUE!</v>
      </c>
      <c r="AT116" s="248" t="str">
        <f ca="1">_xll.DBRW($C$1,$B116,$C$3,AT$12,$C$2,$A116,AT$13,$C$4,C106)</f>
        <v>RECALC_1_1840_</v>
      </c>
      <c r="AU116" s="248" t="e">
        <f ca="1">_xll.DBRW($C$1,$B116,$C$3,AU$12,$C$2,$A116,AU$13,$C$4,C106)</f>
        <v>#VALUE!</v>
      </c>
      <c r="AV116" s="248" t="e">
        <f ca="1">_xll.DBRW($C$1,$B116,$C$3,AV$12,$C$2,$A116,AV$13,$C$4,C106)</f>
        <v>#VALUE!</v>
      </c>
      <c r="AW116" s="248" t="e">
        <f ca="1">_xll.DBRW($C$1,$B116,$C$3,AW$12,$C$2,$A116,AW$13,$C$4,C106)</f>
        <v>#VALUE!</v>
      </c>
      <c r="AX116" s="248" t="e">
        <f ca="1">_xll.DBRW($C$1,$B116,$C$3,AX$12,$C$2,$A116,AX$13,$C$4,C106)</f>
        <v>#VALUE!</v>
      </c>
      <c r="AY116" s="248" t="e">
        <f ca="1">_xll.DBRW($C$1,$B116,$C$3,AY$12,$C$2,$A116,AY$13,$C$4,C106)</f>
        <v>#VALUE!</v>
      </c>
      <c r="AZ116" s="253" t="e">
        <f ca="1">_xll.DBRW($C$1,$B116,$C$3,AZ$12,$C$2,$A116,AZ$13,$C$4,C106)</f>
        <v>#VALUE!</v>
      </c>
      <c r="BA116" s="252" t="e">
        <f ca="1">_xll.DBRW($C$1,$B116,$C$3,BA$12,$C$2,$A116,BA$13,$C$4,C106)</f>
        <v>#VALUE!</v>
      </c>
      <c r="BB116" s="248" t="str">
        <f ca="1">_xll.DBRW($C$1,$B116,$C$3,BB$12,$C$2,$A116,BB$13,$C$4,C106)</f>
        <v>RECALC_1_1841_</v>
      </c>
      <c r="BC116" s="248" t="e">
        <f ca="1">_xll.DBRW($C$1,$B116,$C$3,BC$12,$C$2,$A116,BC$13,$C$4,C106)</f>
        <v>#VALUE!</v>
      </c>
      <c r="BD116" s="248" t="e">
        <f ca="1">_xll.DBRW($C$1,$B116,$C$3,BD$12,$C$2,$A116,BD$13,$C$4,C106)</f>
        <v>#VALUE!</v>
      </c>
      <c r="BE116" s="248" t="e">
        <f ca="1">_xll.DBRW($C$1,$B116,$C$3,BE$12,$C$2,$A116,BE$13,$C$4,C106)</f>
        <v>#VALUE!</v>
      </c>
      <c r="BF116" s="248" t="e">
        <f ca="1">_xll.DBRW($C$1,$B116,$C$3,BF$12,$C$2,$A116,BF$13,$C$4,C106)</f>
        <v>#VALUE!</v>
      </c>
      <c r="BG116" s="248" t="e">
        <f ca="1">_xll.DBRW($C$1,$B116,$C$3,BG$12,$C$2,$A116,BG$13,$C$4,C106)</f>
        <v>#VALUE!</v>
      </c>
      <c r="BH116" s="253" t="e">
        <f ca="1">_xll.DBRW($C$1,$B116,$C$3,BH$12,$C$2,$A116,BH$13,$C$4,C106)</f>
        <v>#VALUE!</v>
      </c>
      <c r="BI116" s="252" t="e">
        <f ca="1">_xll.DBRW($C$1,$B116,$C$3,BI$12,$C$2,$A116,BI$13,$C$4,C106)</f>
        <v>#VALUE!</v>
      </c>
      <c r="BJ116" s="248" t="str">
        <f ca="1">_xll.DBRW($C$1,$B116,$C$3,BJ$12,$C$2,$A116,BJ$13,$C$4,C106)</f>
        <v>RECALC_1_1843_</v>
      </c>
      <c r="BK116" s="248" t="e">
        <f ca="1">_xll.DBRW($C$1,$B116,$C$3,BK$12,$C$2,$A116,BK$13,$C$4,C106)</f>
        <v>#VALUE!</v>
      </c>
      <c r="BL116" s="248" t="e">
        <f ca="1">_xll.DBRW($C$1,$B116,$C$3,BL$12,$C$2,$A116,BL$13,$C$4,C106)</f>
        <v>#VALUE!</v>
      </c>
      <c r="BM116" s="248" t="e">
        <f ca="1">_xll.DBRW($C$1,$B116,$C$3,BM$12,$C$2,$A116,BM$13,$C$4,C106)</f>
        <v>#VALUE!</v>
      </c>
      <c r="BN116" s="248" t="e">
        <f ca="1">_xll.DBRW($C$1,$B116,$C$3,BN$12,$C$2,$A116,BN$13,$C$4,C106)</f>
        <v>#VALUE!</v>
      </c>
      <c r="BO116" s="248" t="e">
        <f ca="1">_xll.DBRW($C$1,$B116,$C$3,BO$12,$C$2,$A116,BO$13,$C$4,C106)</f>
        <v>#VALUE!</v>
      </c>
      <c r="BP116" s="253" t="e">
        <f ca="1">_xll.DBRW($C$1,$B116,$C$3,BP$12,$C$2,$A116,BP$13,$C$4,C106)</f>
        <v>#VALUE!</v>
      </c>
      <c r="BQ116" s="252" t="e">
        <f ca="1">_xll.DBRW($C$1,$B116,$C$3,BQ$12,$C$2,$A116,BQ$13,$C$4,$C$106)</f>
        <v>#VALUE!</v>
      </c>
      <c r="BR116" s="248" t="str">
        <f ca="1">_xll.DBRW($C$1,$B116,$C$3,BR$12,$C$2,$A116,BR$13,$C$4,$C$106)</f>
        <v>RECALC_1_2473_</v>
      </c>
      <c r="BS116" s="248" t="e">
        <f ca="1">_xll.DBRW($C$1,$B116,$C$3,BS$12,$C$2,$A116,BS$13,$C$4,$C$106)</f>
        <v>#VALUE!</v>
      </c>
      <c r="BT116" s="248" t="e">
        <f ca="1">_xll.DBRW($C$1,$B116,$C$3,BT$12,$C$2,$A116,BT$13,$C$4,$C$106)</f>
        <v>#VALUE!</v>
      </c>
      <c r="BU116" s="248" t="e">
        <f ca="1">_xll.DBRW($C$1,$B116,$C$3,BU$12,$C$2,$A116,BU$13,$C$4,$C$106)</f>
        <v>#VALUE!</v>
      </c>
      <c r="BV116" s="248" t="e">
        <f ca="1">_xll.DBRW($C$1,$B116,$C$3,BV$12,$C$2,$A116,BV$13,$C$4,$C$106)</f>
        <v>#VALUE!</v>
      </c>
      <c r="BW116" s="248" t="e">
        <f ca="1">_xll.DBRW($C$1,$B116,$C$3,BW$12,$C$2,$A116,BW$13,$C$4,$C$106)</f>
        <v>#VALUE!</v>
      </c>
      <c r="BX116" s="253" t="e">
        <f ca="1">_xll.DBRW($C$1,$B116,$C$3,BX$12,$C$2,$A116,BX$13,$C$4,$C$106)</f>
        <v>#VALUE!</v>
      </c>
      <c r="BY116" s="248"/>
      <c r="BZ116" s="248"/>
      <c r="CA116" s="248"/>
      <c r="CB116" s="248"/>
      <c r="CC116" s="248"/>
      <c r="CD116" s="248"/>
      <c r="CE116" s="248"/>
      <c r="CF116" s="248"/>
    </row>
    <row r="117" spans="1:109" s="261" customFormat="1" ht="21.75" customHeight="1">
      <c r="A117" s="254" t="str">
        <f>A26</f>
        <v>VTD_Corp_TopAdj_Not_allocated_Input</v>
      </c>
      <c r="B117" s="254" t="str">
        <f ca="1">_xll.SUBNM("tango_core_model:Activity","","Tot_act","English")</f>
        <v>RECALC_0_21_</v>
      </c>
      <c r="C117" s="254" t="str">
        <f>"Contrôle "&amp;C106</f>
        <v>Contrôle Impôts versés &amp; BFR fiscal</v>
      </c>
      <c r="D117" s="255" t="e">
        <f ca="1">_xll.DBRW($C$1,$B$26,$C$3,D$12,$C$2,$A117,D$13,$C$4,$C106)-D106</f>
        <v>#VALUE!</v>
      </c>
      <c r="E117" s="256" t="e">
        <f ca="1">_xll.DBRW($C$1,$B$26,$C$3,E$12,$C$2,$A117,E$13,$C$4,$C106)-E106</f>
        <v>#VALUE!</v>
      </c>
      <c r="F117" s="256" t="e">
        <f ca="1">_xll.DBRW($C$1,$B$26,$C$3,F$12,$C$2,$A117,F$13,$C$4,$C106)-F106</f>
        <v>#VALUE!</v>
      </c>
      <c r="G117" s="256" t="e">
        <f ca="1">_xll.DBRW($C$1,$B$26,$C$3,G$12,$C$2,$A117,G$13,$C$4,$C106)-G106</f>
        <v>#VALUE!</v>
      </c>
      <c r="H117" s="256" t="e">
        <f ca="1">_xll.DBRW($C$1,$B$26,$C$3,H$12,$C$2,$A117,H$13,$C$4,$C106)-H106</f>
        <v>#VALUE!</v>
      </c>
      <c r="I117" s="256" t="e">
        <f ca="1">_xll.DBRW($C$1,$B$26,$C$3,I$12,$C$2,$A117,I$13,$C$4,$C106)-I106</f>
        <v>#VALUE!</v>
      </c>
      <c r="J117" s="256" t="e">
        <f ca="1">_xll.DBRW($C$1,$B$26,$C$3,J$12,$C$2,$A117,J$13,$C$4,$C106)-J106</f>
        <v>#VALUE!</v>
      </c>
      <c r="K117" s="257" t="e">
        <f ca="1">_xll.DBRW($C$1,$B$26,$C$3,K$12,$C$2,$A117,K$13,$C$4,$C106)-K106</f>
        <v>#VALUE!</v>
      </c>
      <c r="L117" s="255" t="e">
        <f ca="1">_xll.DBRW($C$1,$B$26,$C$3,L$12,$C$2,$A117,L$13,$C$4,$C106)-L106</f>
        <v>#VALUE!</v>
      </c>
      <c r="M117" s="256" t="e">
        <f ca="1">_xll.DBRW($C$1,$B$26,$C$3,M$12,$C$2,$A117,M$13,$C$4,$C106)-M106</f>
        <v>#VALUE!</v>
      </c>
      <c r="N117" s="256" t="e">
        <f ca="1">_xll.DBRW($C$1,$B$26,$C$3,N$12,$C$2,$A117,N$13,$C$4,$C106)-N106</f>
        <v>#VALUE!</v>
      </c>
      <c r="O117" s="256" t="e">
        <f ca="1">_xll.DBRW($C$1,$B$26,$C$3,O$12,$C$2,$A117,O$13,$C$4,$C106)-O106</f>
        <v>#VALUE!</v>
      </c>
      <c r="P117" s="256" t="e">
        <f ca="1">_xll.DBRW($C$1,$B$26,$C$3,P$12,$C$2,$A117,P$13,$C$4,$C106)-P106</f>
        <v>#VALUE!</v>
      </c>
      <c r="Q117" s="256" t="e">
        <f ca="1">_xll.DBRW($C$1,$B$26,$C$3,Q$12,$C$2,$A117,Q$13,$C$4,$C106)-Q106</f>
        <v>#VALUE!</v>
      </c>
      <c r="R117" s="256" t="e">
        <f ca="1">_xll.DBRW($C$1,$B$26,$C$3,R$12,$C$2,$A117,R$13,$C$4,$C106)-R106</f>
        <v>#VALUE!</v>
      </c>
      <c r="S117" s="257" t="e">
        <f ca="1">_xll.DBRW($C$1,$B$26,$C$3,S$12,$C$2,$A117,S$13,$C$4,$C106)-S106</f>
        <v>#VALUE!</v>
      </c>
      <c r="T117" s="255" t="e">
        <f ca="1">_xll.DBRW($C$1,$B$26,$C$3,T$12,$C$2,$A117,T$13,$C$4,$C106)-T106</f>
        <v>#VALUE!</v>
      </c>
      <c r="U117" s="256" t="e">
        <f ca="1">_xll.DBRW($C$1,$B$26,$C$3,U$12,$C$2,$A117,U$13,$C$4,$C106)-U106</f>
        <v>#VALUE!</v>
      </c>
      <c r="V117" s="256" t="e">
        <f ca="1">_xll.DBRW($C$1,$B$26,$C$3,V$12,$C$2,$A117,V$13,$C$4,$C106)-V106</f>
        <v>#VALUE!</v>
      </c>
      <c r="W117" s="256" t="e">
        <f ca="1">_xll.DBRW($C$1,$B$26,$C$3,W$12,$C$2,$A117,W$13,$C$4,$C106)-W106</f>
        <v>#VALUE!</v>
      </c>
      <c r="X117" s="256" t="e">
        <f ca="1">_xll.DBRW($C$1,$B$26,$C$3,X$12,$C$2,$A117,X$13,$C$4,$C106)-X106</f>
        <v>#VALUE!</v>
      </c>
      <c r="Y117" s="256" t="e">
        <f ca="1">_xll.DBRW($C$1,$B$26,$C$3,Y$12,$C$2,$A117,Y$13,$C$4,$C106)-Y106</f>
        <v>#VALUE!</v>
      </c>
      <c r="Z117" s="256" t="e">
        <f ca="1">_xll.DBRW($C$1,$B$26,$C$3,Z$12,$C$2,$A117,Z$13,$C$4,$C106)-Z106</f>
        <v>#VALUE!</v>
      </c>
      <c r="AA117" s="257" t="e">
        <f ca="1">_xll.DBRW($C$1,$B$26,$C$3,AA$12,$C$2,$A117,AA$13,$C$4,$C106)-AA106</f>
        <v>#VALUE!</v>
      </c>
      <c r="AB117" s="255" t="e">
        <f ca="1">_xll.DBRW($C$1,$B$26,$C$3,AB$12,$C$2,$A117,AB$13,$C$4,$C106)-AB106</f>
        <v>#VALUE!</v>
      </c>
      <c r="AC117" s="256" t="e">
        <f ca="1">_xll.DBRW($C$1,$B$26,$C$3,AC$12,$C$2,$A117,AC$13,$C$4,$C106)-AC106</f>
        <v>#VALUE!</v>
      </c>
      <c r="AD117" s="256" t="e">
        <f ca="1">_xll.DBRW($C$1,$B$26,$C$3,AD$12,$C$2,$A117,AD$13,$C$4,$C106)-AD106</f>
        <v>#VALUE!</v>
      </c>
      <c r="AE117" s="256" t="e">
        <f ca="1">_xll.DBRW($C$1,$B$26,$C$3,AE$12,$C$2,$A117,AE$13,$C$4,$C106)-AE106</f>
        <v>#VALUE!</v>
      </c>
      <c r="AF117" s="256" t="e">
        <f ca="1">_xll.DBRW($C$1,$B$26,$C$3,AF$12,$C$2,$A117,AF$13,$C$4,$C106)-AF106</f>
        <v>#VALUE!</v>
      </c>
      <c r="AG117" s="256" t="e">
        <f ca="1">_xll.DBRW($C$1,$B$26,$C$3,AG$12,$C$2,$A117,AG$13,$C$4,$C106)-AG106</f>
        <v>#VALUE!</v>
      </c>
      <c r="AH117" s="256" t="e">
        <f ca="1">_xll.DBRW($C$1,$B$26,$C$3,AH$12,$C$2,$A117,AH$13,$C$4,$C106)-AH106</f>
        <v>#VALUE!</v>
      </c>
      <c r="AI117" s="257" t="e">
        <f ca="1">_xll.DBRW($C$1,$B$26,$C$3,AI$12,$C$2,$A117,AI$13,$C$4,$C106)-AI106</f>
        <v>#VALUE!</v>
      </c>
      <c r="AJ117" s="258"/>
      <c r="AK117" s="255" t="e">
        <f ca="1">_xll.DBRW($C$1,$B117,$C$3,AK$12,$C$2,$A117,AK$13,$C$4,C106)-AK106</f>
        <v>#VALUE!</v>
      </c>
      <c r="AL117" s="256" t="e">
        <f ca="1">_xll.DBRW($C$1,$B117,$C$3,AL$12,$C$2,$A117,AL$13,$C$4,C106)-AL106</f>
        <v>#VALUE!</v>
      </c>
      <c r="AM117" s="256" t="e">
        <f ca="1">_xll.DBRW($C$1,$B117,$C$3,AM$12,$C$2,$A117,AM$13,$C$4,C106)-AM106</f>
        <v>#VALUE!</v>
      </c>
      <c r="AN117" s="256" t="e">
        <f ca="1">_xll.DBRW($C$1,$B117,$C$3,AN$12,$C$2,$A117,AN$13,$C$4,C106)-AN106</f>
        <v>#VALUE!</v>
      </c>
      <c r="AO117" s="256" t="e">
        <f ca="1">_xll.DBRW($C$1,$B117,$C$3,AO$12,$C$2,$A117,AO$13,$C$4,C106)-AO106</f>
        <v>#VALUE!</v>
      </c>
      <c r="AP117" s="256" t="e">
        <f ca="1">_xll.DBRW($C$1,$B117,$C$3,AP$12,$C$2,$A117,AP$13,$C$4,C106)-AP106</f>
        <v>#VALUE!</v>
      </c>
      <c r="AQ117" s="256" t="e">
        <f ca="1">_xll.DBRW($C$1,$B117,$C$3,AQ$12,$C$2,$A117,AQ$13,$C$4,C106)-AQ106</f>
        <v>#VALUE!</v>
      </c>
      <c r="AR117" s="257" t="e">
        <f ca="1">_xll.DBRW($C$1,$B117,$C$3,AR$12,$C$2,$A117,AR$13,$C$4,C106)-AR106</f>
        <v>#VALUE!</v>
      </c>
      <c r="AS117" s="255" t="e">
        <f ca="1">_xll.DBRW($C$1,$B117,$C$3,AS$12,$C$2,$A117,AS$13,$C$4,C106)-AS106</f>
        <v>#VALUE!</v>
      </c>
      <c r="AT117" s="256" t="e">
        <f ca="1">_xll.DBRW($C$1,$B117,$C$3,AT$12,$C$2,$A117,AT$13,$C$4,C106)-AT106</f>
        <v>#VALUE!</v>
      </c>
      <c r="AU117" s="256" t="e">
        <f ca="1">_xll.DBRW($C$1,$B117,$C$3,AU$12,$C$2,$A117,AU$13,$C$4,C106)-AU106</f>
        <v>#VALUE!</v>
      </c>
      <c r="AV117" s="256" t="e">
        <f ca="1">_xll.DBRW($C$1,$B117,$C$3,AV$12,$C$2,$A117,AV$13,$C$4,C106)-AV106</f>
        <v>#VALUE!</v>
      </c>
      <c r="AW117" s="256" t="e">
        <f ca="1">_xll.DBRW($C$1,$B117,$C$3,AW$12,$C$2,$A117,AW$13,$C$4,C106)-AW106</f>
        <v>#VALUE!</v>
      </c>
      <c r="AX117" s="256" t="e">
        <f ca="1">_xll.DBRW($C$1,$B117,$C$3,AX$12,$C$2,$A117,AX$13,$C$4,C106)-AX106</f>
        <v>#VALUE!</v>
      </c>
      <c r="AY117" s="256" t="e">
        <f ca="1">_xll.DBRW($C$1,$B117,$C$3,AY$12,$C$2,$A117,AY$13,$C$4,C106)-AY106</f>
        <v>#VALUE!</v>
      </c>
      <c r="AZ117" s="257" t="e">
        <f ca="1">_xll.DBRW($C$1,$B117,$C$3,AZ$12,$C$2,$A117,AZ$13,$C$4,C106)-AZ106</f>
        <v>#VALUE!</v>
      </c>
      <c r="BA117" s="255" t="e">
        <f ca="1">_xll.DBRW($C$1,$B117,$C$3,BA$12,$C$2,$A117,BA$13,$C$4,C106)-BA106</f>
        <v>#VALUE!</v>
      </c>
      <c r="BB117" s="256" t="e">
        <f ca="1">_xll.DBRW($C$1,$B117,$C$3,BB$12,$C$2,$A117,BB$13,$C$4,C106)-BB106</f>
        <v>#VALUE!</v>
      </c>
      <c r="BC117" s="256" t="e">
        <f ca="1">_xll.DBRW($C$1,$B117,$C$3,BC$12,$C$2,$A117,BC$13,$C$4,C106)-BC106</f>
        <v>#VALUE!</v>
      </c>
      <c r="BD117" s="256" t="e">
        <f ca="1">_xll.DBRW($C$1,$B117,$C$3,BD$12,$C$2,$A117,BD$13,$C$4,C106)-BD106</f>
        <v>#VALUE!</v>
      </c>
      <c r="BE117" s="256" t="e">
        <f ca="1">_xll.DBRW($C$1,$B117,$C$3,BE$12,$C$2,$A117,BE$13,$C$4,C106)-BE106</f>
        <v>#VALUE!</v>
      </c>
      <c r="BF117" s="256" t="e">
        <f ca="1">_xll.DBRW($C$1,$B117,$C$3,BF$12,$C$2,$A117,BF$13,$C$4,C106)-BF106</f>
        <v>#VALUE!</v>
      </c>
      <c r="BG117" s="256" t="e">
        <f ca="1">_xll.DBRW($C$1,$B117,$C$3,BG$12,$C$2,$A117,BG$13,$C$4,C106)-BG106</f>
        <v>#VALUE!</v>
      </c>
      <c r="BH117" s="257" t="e">
        <f ca="1">_xll.DBRW($C$1,$B117,$C$3,BH$12,$C$2,$A117,BH$13,$C$4,C106)-BH106</f>
        <v>#VALUE!</v>
      </c>
      <c r="BI117" s="255" t="e">
        <f ca="1">_xll.DBRW($C$1,$B117,$C$3,BI$12,$C$2,$A117,BI$13,$C$4,C106)-BI106</f>
        <v>#VALUE!</v>
      </c>
      <c r="BJ117" s="256" t="e">
        <f ca="1">_xll.DBRW($C$1,$B117,$C$3,BJ$12,$C$2,$A117,BJ$13,$C$4,C106)-BJ106</f>
        <v>#VALUE!</v>
      </c>
      <c r="BK117" s="256" t="e">
        <f ca="1">_xll.DBRW($C$1,$B117,$C$3,BK$12,$C$2,$A117,BK$13,$C$4,C106)-BK106</f>
        <v>#VALUE!</v>
      </c>
      <c r="BL117" s="256" t="e">
        <f ca="1">_xll.DBRW($C$1,$B117,$C$3,BL$12,$C$2,$A117,BL$13,$C$4,C106)-BL106</f>
        <v>#VALUE!</v>
      </c>
      <c r="BM117" s="256" t="e">
        <f ca="1">_xll.DBRW($C$1,$B117,$C$3,BM$12,$C$2,$A117,BM$13,$C$4,C106)-BM106</f>
        <v>#VALUE!</v>
      </c>
      <c r="BN117" s="256" t="e">
        <f ca="1">_xll.DBRW($C$1,$B117,$C$3,BN$12,$C$2,$A117,BN$13,$C$4,C106)-BN106</f>
        <v>#VALUE!</v>
      </c>
      <c r="BO117" s="256" t="e">
        <f ca="1">_xll.DBRW($C$1,$B117,$C$3,BO$12,$C$2,$A117,BO$13,$C$4,C106)-BO106</f>
        <v>#VALUE!</v>
      </c>
      <c r="BP117" s="257" t="e">
        <f ca="1">_xll.DBRW($C$1,$B117,$C$3,BP$12,$C$2,$A117,BP$13,$C$4,C106)-BP106</f>
        <v>#VALUE!</v>
      </c>
      <c r="BQ117" s="255" t="e">
        <f ca="1">_xll.DBRW($C$1,$B117,$C$3,BQ$12,$C$2,$A117,BQ$13,$C$4,$C$106)</f>
        <v>#VALUE!</v>
      </c>
      <c r="BR117" s="256" t="str">
        <f ca="1">_xll.DBRW($C$1,$B117,$C$3,BR$12,$C$2,$A117,BR$13,$C$4,$C$106)</f>
        <v>RECALC_1_2543_</v>
      </c>
      <c r="BS117" s="256" t="e">
        <f ca="1">_xll.DBRW($C$1,$B117,$C$3,BS$12,$C$2,$A117,BS$13,$C$4,$C$106)</f>
        <v>#VALUE!</v>
      </c>
      <c r="BT117" s="256" t="e">
        <f ca="1">_xll.DBRW($C$1,$B117,$C$3,BT$12,$C$2,$A117,BT$13,$C$4,$C$106)</f>
        <v>#VALUE!</v>
      </c>
      <c r="BU117" s="256" t="e">
        <f ca="1">_xll.DBRW($C$1,$B117,$C$3,BU$12,$C$2,$A117,BU$13,$C$4,$C$106)</f>
        <v>#VALUE!</v>
      </c>
      <c r="BV117" s="256" t="e">
        <f ca="1">_xll.DBRW($C$1,$B117,$C$3,BV$12,$C$2,$A117,BV$13,$C$4,$C$106)</f>
        <v>#VALUE!</v>
      </c>
      <c r="BW117" s="256" t="e">
        <f ca="1">_xll.DBRW($C$1,$B117,$C$3,BW$12,$C$2,$A117,BW$13,$C$4,$C$106)</f>
        <v>#VALUE!</v>
      </c>
      <c r="BX117" s="257" t="e">
        <f ca="1">_xll.DBRW($C$1,$B117,$C$3,BX$12,$C$2,$A117,BX$13,$C$4,$C$106)</f>
        <v>#VALUE!</v>
      </c>
      <c r="BY117" s="259"/>
      <c r="BZ117" s="259"/>
      <c r="CA117" s="259"/>
      <c r="CB117" s="259"/>
      <c r="CC117" s="259"/>
      <c r="CD117" s="259"/>
      <c r="CE117" s="259"/>
      <c r="CF117" s="259"/>
      <c r="CG117" s="260"/>
      <c r="CH117" s="260"/>
      <c r="CI117" s="260"/>
      <c r="CJ117" s="260"/>
      <c r="CK117" s="260"/>
      <c r="CL117" s="260"/>
      <c r="CM117" s="260"/>
      <c r="CN117" s="260"/>
      <c r="CO117" s="260"/>
      <c r="CP117" s="260"/>
      <c r="CQ117" s="260"/>
      <c r="CR117" s="260"/>
      <c r="CS117" s="260"/>
      <c r="CT117" s="260"/>
      <c r="CU117" s="260"/>
      <c r="CV117" s="260"/>
      <c r="CW117" s="260"/>
      <c r="CX117" s="260"/>
      <c r="CY117" s="260"/>
      <c r="CZ117" s="260"/>
      <c r="DA117" s="260"/>
      <c r="DB117" s="260"/>
      <c r="DC117" s="260"/>
      <c r="DD117" s="260"/>
      <c r="DE117" s="260"/>
    </row>
    <row r="118" spans="1:109" s="264" customFormat="1" ht="21.75" customHeight="1">
      <c r="A118" s="262"/>
      <c r="B118" s="263"/>
      <c r="D118" s="265"/>
      <c r="E118" s="265"/>
      <c r="F118" s="265"/>
      <c r="G118" s="265"/>
      <c r="H118" s="265"/>
      <c r="I118" s="265"/>
      <c r="J118" s="265"/>
      <c r="K118" s="265"/>
      <c r="L118" s="265"/>
      <c r="M118" s="265"/>
      <c r="N118" s="265"/>
      <c r="O118" s="265"/>
      <c r="P118" s="265"/>
      <c r="Q118" s="265"/>
      <c r="R118" s="265"/>
      <c r="S118" s="265"/>
      <c r="T118" s="265"/>
      <c r="U118" s="265"/>
      <c r="V118" s="265"/>
      <c r="W118" s="265"/>
      <c r="X118" s="265"/>
      <c r="Y118" s="265"/>
      <c r="Z118" s="265"/>
      <c r="AA118" s="265"/>
      <c r="AB118" s="265"/>
      <c r="AC118" s="265"/>
      <c r="AD118" s="265"/>
      <c r="AE118" s="265"/>
      <c r="AF118" s="265"/>
      <c r="AG118" s="265"/>
      <c r="AH118" s="265"/>
      <c r="AI118" s="265"/>
      <c r="AJ118" s="265"/>
      <c r="AK118" s="265"/>
      <c r="AL118" s="265"/>
      <c r="AM118" s="265"/>
      <c r="AN118" s="265"/>
      <c r="AO118" s="265"/>
      <c r="AP118" s="265"/>
      <c r="AQ118" s="265"/>
      <c r="AR118" s="265"/>
      <c r="AS118" s="265"/>
      <c r="AT118" s="265"/>
      <c r="AU118" s="265"/>
      <c r="AV118" s="265"/>
      <c r="AW118" s="265"/>
      <c r="AX118" s="265"/>
      <c r="AY118" s="265"/>
      <c r="AZ118" s="265"/>
      <c r="BA118" s="265"/>
      <c r="BB118" s="265"/>
      <c r="BC118" s="265"/>
      <c r="BD118" s="265"/>
      <c r="BE118" s="265"/>
      <c r="BF118" s="265"/>
      <c r="BG118" s="265"/>
      <c r="BH118" s="265"/>
      <c r="BI118" s="265"/>
      <c r="BJ118" s="265"/>
      <c r="BK118" s="265"/>
      <c r="BL118" s="265"/>
      <c r="BM118" s="265"/>
      <c r="BN118" s="265"/>
      <c r="BO118" s="265"/>
      <c r="BP118" s="265"/>
      <c r="BQ118" s="265"/>
      <c r="BR118" s="265"/>
      <c r="BS118" s="265"/>
      <c r="BT118" s="265"/>
      <c r="BU118" s="265"/>
      <c r="BV118" s="265"/>
      <c r="BW118" s="265"/>
      <c r="BX118" s="265"/>
      <c r="BY118" s="265"/>
      <c r="BZ118" s="265"/>
      <c r="CA118" s="265"/>
      <c r="CB118" s="265"/>
      <c r="CC118" s="265"/>
      <c r="CD118" s="265"/>
      <c r="CE118" s="265"/>
      <c r="CF118" s="265"/>
    </row>
    <row r="119" spans="1:109" ht="21.75" customHeight="1">
      <c r="A119" s="266"/>
      <c r="B119" s="267"/>
      <c r="C119" s="243" t="s">
        <v>33</v>
      </c>
      <c r="D119" s="245">
        <f>SUM(D120:D129)</f>
        <v>0</v>
      </c>
      <c r="E119" s="246">
        <f t="shared" ref="E119:AI119" si="51">SUM(E120:E129)</f>
        <v>0</v>
      </c>
      <c r="F119" s="246">
        <f t="shared" si="51"/>
        <v>0</v>
      </c>
      <c r="G119" s="246">
        <f t="shared" si="51"/>
        <v>0</v>
      </c>
      <c r="H119" s="246">
        <f t="shared" si="51"/>
        <v>0</v>
      </c>
      <c r="I119" s="246">
        <f t="shared" si="51"/>
        <v>0</v>
      </c>
      <c r="J119" s="246">
        <f t="shared" si="51"/>
        <v>0</v>
      </c>
      <c r="K119" s="247">
        <f t="shared" si="51"/>
        <v>0</v>
      </c>
      <c r="L119" s="245">
        <f t="shared" si="51"/>
        <v>0</v>
      </c>
      <c r="M119" s="246">
        <f t="shared" si="51"/>
        <v>0</v>
      </c>
      <c r="N119" s="246">
        <f t="shared" si="51"/>
        <v>0</v>
      </c>
      <c r="O119" s="246">
        <f t="shared" si="51"/>
        <v>0</v>
      </c>
      <c r="P119" s="246">
        <f t="shared" si="51"/>
        <v>0</v>
      </c>
      <c r="Q119" s="246">
        <f t="shared" si="51"/>
        <v>0</v>
      </c>
      <c r="R119" s="246">
        <f t="shared" si="51"/>
        <v>0</v>
      </c>
      <c r="S119" s="247">
        <f t="shared" si="51"/>
        <v>0</v>
      </c>
      <c r="T119" s="245">
        <f t="shared" si="51"/>
        <v>0</v>
      </c>
      <c r="U119" s="246">
        <f t="shared" si="51"/>
        <v>0</v>
      </c>
      <c r="V119" s="246">
        <f t="shared" si="51"/>
        <v>0</v>
      </c>
      <c r="W119" s="246">
        <f t="shared" si="51"/>
        <v>0</v>
      </c>
      <c r="X119" s="246">
        <f t="shared" si="51"/>
        <v>0</v>
      </c>
      <c r="Y119" s="246">
        <f t="shared" si="51"/>
        <v>0</v>
      </c>
      <c r="Z119" s="246">
        <f t="shared" si="51"/>
        <v>0</v>
      </c>
      <c r="AA119" s="247">
        <f t="shared" si="51"/>
        <v>0</v>
      </c>
      <c r="AB119" s="245">
        <f t="shared" si="51"/>
        <v>0</v>
      </c>
      <c r="AC119" s="246">
        <f t="shared" si="51"/>
        <v>0</v>
      </c>
      <c r="AD119" s="246">
        <f t="shared" si="51"/>
        <v>0</v>
      </c>
      <c r="AE119" s="246">
        <f t="shared" si="51"/>
        <v>0</v>
      </c>
      <c r="AF119" s="246">
        <f t="shared" si="51"/>
        <v>0</v>
      </c>
      <c r="AG119" s="246">
        <f t="shared" si="51"/>
        <v>0</v>
      </c>
      <c r="AH119" s="246">
        <f t="shared" si="51"/>
        <v>0</v>
      </c>
      <c r="AI119" s="247">
        <f t="shared" si="51"/>
        <v>0</v>
      </c>
      <c r="AJ119" s="248"/>
      <c r="AK119" s="245" t="e">
        <f ca="1">SUM(AK120:AK129)</f>
        <v>#VALUE!</v>
      </c>
      <c r="AL119" s="246">
        <f t="shared" ref="AL119:BX119" ca="1" si="52">SUM(AL120:AL129)</f>
        <v>0</v>
      </c>
      <c r="AM119" s="246" t="e">
        <f t="shared" ca="1" si="52"/>
        <v>#VALUE!</v>
      </c>
      <c r="AN119" s="246" t="e">
        <f t="shared" ca="1" si="52"/>
        <v>#VALUE!</v>
      </c>
      <c r="AO119" s="246" t="e">
        <f t="shared" ca="1" si="52"/>
        <v>#VALUE!</v>
      </c>
      <c r="AP119" s="246" t="e">
        <f t="shared" ca="1" si="52"/>
        <v>#VALUE!</v>
      </c>
      <c r="AQ119" s="246" t="e">
        <f t="shared" ca="1" si="52"/>
        <v>#VALUE!</v>
      </c>
      <c r="AR119" s="247" t="e">
        <f t="shared" ca="1" si="52"/>
        <v>#VALUE!</v>
      </c>
      <c r="AS119" s="245" t="e">
        <f t="shared" ca="1" si="52"/>
        <v>#VALUE!</v>
      </c>
      <c r="AT119" s="246">
        <f t="shared" ca="1" si="52"/>
        <v>0</v>
      </c>
      <c r="AU119" s="246" t="e">
        <f t="shared" ca="1" si="52"/>
        <v>#VALUE!</v>
      </c>
      <c r="AV119" s="246" t="e">
        <f t="shared" ca="1" si="52"/>
        <v>#VALUE!</v>
      </c>
      <c r="AW119" s="246" t="e">
        <f t="shared" ca="1" si="52"/>
        <v>#VALUE!</v>
      </c>
      <c r="AX119" s="246" t="e">
        <f t="shared" ca="1" si="52"/>
        <v>#VALUE!</v>
      </c>
      <c r="AY119" s="246" t="e">
        <f t="shared" ca="1" si="52"/>
        <v>#VALUE!</v>
      </c>
      <c r="AZ119" s="247" t="e">
        <f t="shared" ca="1" si="52"/>
        <v>#VALUE!</v>
      </c>
      <c r="BA119" s="245" t="e">
        <f t="shared" ca="1" si="52"/>
        <v>#VALUE!</v>
      </c>
      <c r="BB119" s="246">
        <f t="shared" ca="1" si="52"/>
        <v>0</v>
      </c>
      <c r="BC119" s="246" t="e">
        <f t="shared" ca="1" si="52"/>
        <v>#VALUE!</v>
      </c>
      <c r="BD119" s="246" t="e">
        <f t="shared" ca="1" si="52"/>
        <v>#VALUE!</v>
      </c>
      <c r="BE119" s="246" t="e">
        <f t="shared" ca="1" si="52"/>
        <v>#VALUE!</v>
      </c>
      <c r="BF119" s="246" t="e">
        <f t="shared" ca="1" si="52"/>
        <v>#VALUE!</v>
      </c>
      <c r="BG119" s="246" t="e">
        <f t="shared" ca="1" si="52"/>
        <v>#VALUE!</v>
      </c>
      <c r="BH119" s="247" t="e">
        <f t="shared" ca="1" si="52"/>
        <v>#VALUE!</v>
      </c>
      <c r="BI119" s="245" t="e">
        <f t="shared" ca="1" si="52"/>
        <v>#VALUE!</v>
      </c>
      <c r="BJ119" s="246">
        <f t="shared" ca="1" si="52"/>
        <v>0</v>
      </c>
      <c r="BK119" s="246" t="e">
        <f t="shared" ca="1" si="52"/>
        <v>#VALUE!</v>
      </c>
      <c r="BL119" s="246" t="e">
        <f t="shared" ca="1" si="52"/>
        <v>#VALUE!</v>
      </c>
      <c r="BM119" s="246" t="e">
        <f t="shared" ca="1" si="52"/>
        <v>#VALUE!</v>
      </c>
      <c r="BN119" s="246" t="e">
        <f t="shared" ca="1" si="52"/>
        <v>#VALUE!</v>
      </c>
      <c r="BO119" s="246" t="e">
        <f t="shared" ca="1" si="52"/>
        <v>#VALUE!</v>
      </c>
      <c r="BP119" s="247" t="e">
        <f t="shared" ca="1" si="52"/>
        <v>#VALUE!</v>
      </c>
      <c r="BQ119" s="245" t="e">
        <f t="shared" ca="1" si="52"/>
        <v>#VALUE!</v>
      </c>
      <c r="BR119" s="246">
        <f t="shared" ca="1" si="52"/>
        <v>0</v>
      </c>
      <c r="BS119" s="246" t="e">
        <f t="shared" ca="1" si="52"/>
        <v>#VALUE!</v>
      </c>
      <c r="BT119" s="246" t="e">
        <f t="shared" ca="1" si="52"/>
        <v>#VALUE!</v>
      </c>
      <c r="BU119" s="246" t="e">
        <f t="shared" ca="1" si="52"/>
        <v>#VALUE!</v>
      </c>
      <c r="BV119" s="246" t="e">
        <f t="shared" ca="1" si="52"/>
        <v>#VALUE!</v>
      </c>
      <c r="BW119" s="246" t="e">
        <f t="shared" ca="1" si="52"/>
        <v>#VALUE!</v>
      </c>
      <c r="BX119" s="247" t="e">
        <f t="shared" ca="1" si="52"/>
        <v>#VALUE!</v>
      </c>
      <c r="BY119" s="248"/>
      <c r="BZ119" s="248"/>
      <c r="CA119" s="248"/>
      <c r="CB119" s="248"/>
      <c r="CC119" s="248"/>
      <c r="CD119" s="248"/>
      <c r="CE119" s="248"/>
      <c r="CF119" s="248"/>
    </row>
    <row r="120" spans="1:109">
      <c r="A120" s="262" t="str">
        <f>A107</f>
        <v>VTD_Corp_TopAdj_Not_allocated_Input1</v>
      </c>
      <c r="B120" s="263" t="str">
        <f t="shared" ref="B120:C120" ca="1" si="53">B107</f>
        <v>RECALC_0_1_</v>
      </c>
      <c r="C120" s="237" t="str">
        <f t="shared" si="53"/>
        <v>Sécurité top générale</v>
      </c>
      <c r="D120" s="252"/>
      <c r="E120" s="248"/>
      <c r="F120" s="248"/>
      <c r="G120" s="248"/>
      <c r="H120" s="248"/>
      <c r="I120" s="248"/>
      <c r="J120" s="248"/>
      <c r="K120" s="253"/>
      <c r="L120" s="252"/>
      <c r="M120" s="248"/>
      <c r="N120" s="248"/>
      <c r="O120" s="248"/>
      <c r="P120" s="248"/>
      <c r="Q120" s="248"/>
      <c r="R120" s="248"/>
      <c r="S120" s="253"/>
      <c r="T120" s="252"/>
      <c r="U120" s="248"/>
      <c r="V120" s="248"/>
      <c r="W120" s="248"/>
      <c r="X120" s="248"/>
      <c r="Y120" s="248"/>
      <c r="Z120" s="248"/>
      <c r="AA120" s="253"/>
      <c r="AB120" s="252"/>
      <c r="AC120" s="248"/>
      <c r="AD120" s="248"/>
      <c r="AE120" s="248"/>
      <c r="AF120" s="248"/>
      <c r="AG120" s="248"/>
      <c r="AH120" s="248"/>
      <c r="AI120" s="253"/>
      <c r="AJ120" s="248"/>
      <c r="AK120" s="252" t="e">
        <f ca="1">_xll.DBRW($C$1,$B120,$C$3,AK$12,$C$2,$A120,AK$13,$C$4,C119)</f>
        <v>#VALUE!</v>
      </c>
      <c r="AL120" s="248" t="str">
        <f ca="1">_xll.DBRW($C$1,$B120,$C$3,AL$12,$C$2,$A120,AL$13,$C$4,C119)</f>
        <v>RECALC_1_2455_</v>
      </c>
      <c r="AM120" s="248" t="e">
        <f ca="1">_xll.DBRW($C$1,$B120,$C$3,AM$12,$C$2,$A120,AM$13,$C$4,C119)</f>
        <v>#VALUE!</v>
      </c>
      <c r="AN120" s="248" t="e">
        <f ca="1">_xll.DBRW($C$1,$B120,$C$3,AN$12,$C$2,$A120,AN$13,$C$4,C119)</f>
        <v>#VALUE!</v>
      </c>
      <c r="AO120" s="248" t="e">
        <f ca="1">_xll.DBRW($C$1,$B120,$C$3,AO$12,$C$2,$A120,AO$13,$C$4,C119)</f>
        <v>#VALUE!</v>
      </c>
      <c r="AP120" s="248" t="e">
        <f ca="1">_xll.DBRW($C$1,$B120,$C$3,AP$12,$C$2,$A120,AP$13,$C$4,C119)</f>
        <v>#VALUE!</v>
      </c>
      <c r="AQ120" s="248" t="e">
        <f ca="1">_xll.DBRW($C$1,$B120,$C$3,AQ$12,$C$2,$A120,AQ$13,$C$4,C119)</f>
        <v>#VALUE!</v>
      </c>
      <c r="AR120" s="253" t="e">
        <f ca="1">_xll.DBRW($C$1,$B120,$C$3,AR$12,$C$2,$A120,AR$13,$C$4,C119)</f>
        <v>#VALUE!</v>
      </c>
      <c r="AS120" s="252" t="e">
        <f ca="1">_xll.DBRW($C$1,$B120,$C$3,AS$12,$C$2,$A120,AS$13,$C$4,C119)</f>
        <v>#VALUE!</v>
      </c>
      <c r="AT120" s="248" t="str">
        <f ca="1">_xll.DBRW($C$1,$B120,$C$3,AT$12,$C$2,$A120,AT$13,$C$4,C119)</f>
        <v>RECALC_1_2453_</v>
      </c>
      <c r="AU120" s="248" t="e">
        <f ca="1">_xll.DBRW($C$1,$B120,$C$3,AU$12,$C$2,$A120,AU$13,$C$4,C119)</f>
        <v>#VALUE!</v>
      </c>
      <c r="AV120" s="248" t="e">
        <f ca="1">_xll.DBRW($C$1,$B120,$C$3,AV$12,$C$2,$A120,AV$13,$C$4,C119)</f>
        <v>#VALUE!</v>
      </c>
      <c r="AW120" s="248" t="e">
        <f ca="1">_xll.DBRW($C$1,$B120,$C$3,AW$12,$C$2,$A120,AW$13,$C$4,C119)</f>
        <v>#VALUE!</v>
      </c>
      <c r="AX120" s="248" t="e">
        <f ca="1">_xll.DBRW($C$1,$B120,$C$3,AX$12,$C$2,$A120,AX$13,$C$4,C119)</f>
        <v>#VALUE!</v>
      </c>
      <c r="AY120" s="248" t="e">
        <f ca="1">_xll.DBRW($C$1,$B120,$C$3,AY$12,$C$2,$A120,AY$13,$C$4,C119)</f>
        <v>#VALUE!</v>
      </c>
      <c r="AZ120" s="253" t="e">
        <f ca="1">_xll.DBRW($C$1,$B120,$C$3,AZ$12,$C$2,$A120,AZ$13,$C$4,C119)</f>
        <v>#VALUE!</v>
      </c>
      <c r="BA120" s="252" t="e">
        <f ca="1">_xll.DBRW($C$1,$B120,$C$3,BA$12,$C$2,$A120,BA$13,$C$4,C119)</f>
        <v>#VALUE!</v>
      </c>
      <c r="BB120" s="248" t="str">
        <f ca="1">_xll.DBRW($C$1,$B120,$C$3,BB$12,$C$2,$A120,BB$13,$C$4,C119)</f>
        <v>RECALC_1_2457_</v>
      </c>
      <c r="BC120" s="248" t="e">
        <f ca="1">_xll.DBRW($C$1,$B120,$C$3,BC$12,$C$2,$A120,BC$13,$C$4,C119)</f>
        <v>#VALUE!</v>
      </c>
      <c r="BD120" s="248" t="e">
        <f ca="1">_xll.DBRW($C$1,$B120,$C$3,BD$12,$C$2,$A120,BD$13,$C$4,C119)</f>
        <v>#VALUE!</v>
      </c>
      <c r="BE120" s="248" t="e">
        <f ca="1">_xll.DBRW($C$1,$B120,$C$3,BE$12,$C$2,$A120,BE$13,$C$4,C119)</f>
        <v>#VALUE!</v>
      </c>
      <c r="BF120" s="248" t="e">
        <f ca="1">_xll.DBRW($C$1,$B120,$C$3,BF$12,$C$2,$A120,BF$13,$C$4,C119)</f>
        <v>#VALUE!</v>
      </c>
      <c r="BG120" s="248" t="e">
        <f ca="1">_xll.DBRW($C$1,$B120,$C$3,BG$12,$C$2,$A120,BG$13,$C$4,C119)</f>
        <v>#VALUE!</v>
      </c>
      <c r="BH120" s="253" t="e">
        <f ca="1">_xll.DBRW($C$1,$B120,$C$3,BH$12,$C$2,$A120,BH$13,$C$4,C119)</f>
        <v>#VALUE!</v>
      </c>
      <c r="BI120" s="252" t="e">
        <f ca="1">_xll.DBRW($C$1,$B120,$C$3,BI$12,$C$2,$A120,BI$13,$C$4,C119)</f>
        <v>#VALUE!</v>
      </c>
      <c r="BJ120" s="248" t="str">
        <f ca="1">_xll.DBRW($C$1,$B120,$C$3,BJ$12,$C$2,$A120,BJ$13,$C$4,C119)</f>
        <v>RECALC_1_2456_</v>
      </c>
      <c r="BK120" s="248" t="e">
        <f ca="1">_xll.DBRW($C$1,$B120,$C$3,BK$12,$C$2,$A120,BK$13,$C$4,C119)</f>
        <v>#VALUE!</v>
      </c>
      <c r="BL120" s="248" t="e">
        <f ca="1">_xll.DBRW($C$1,$B120,$C$3,BL$12,$C$2,$A120,BL$13,$C$4,C119)</f>
        <v>#VALUE!</v>
      </c>
      <c r="BM120" s="248" t="e">
        <f ca="1">_xll.DBRW($C$1,$B120,$C$3,BM$12,$C$2,$A120,BM$13,$C$4,C119)</f>
        <v>#VALUE!</v>
      </c>
      <c r="BN120" s="248" t="e">
        <f ca="1">_xll.DBRW($C$1,$B120,$C$3,BN$12,$C$2,$A120,BN$13,$C$4,C119)</f>
        <v>#VALUE!</v>
      </c>
      <c r="BO120" s="248" t="e">
        <f ca="1">_xll.DBRW($C$1,$B120,$C$3,BO$12,$C$2,$A120,BO$13,$C$4,C119)</f>
        <v>#VALUE!</v>
      </c>
      <c r="BP120" s="253" t="e">
        <f ca="1">_xll.DBRW($C$1,$B120,$C$3,BP$12,$C$2,$A120,BP$13,$C$4,C119)</f>
        <v>#VALUE!</v>
      </c>
      <c r="BQ120" s="252" t="e">
        <f ca="1">_xll.DBRW($C$1,$B120,$C$3,BQ$12,$C$2,$A120,BQ$13,$C$4,$C$119)</f>
        <v>#VALUE!</v>
      </c>
      <c r="BR120" s="248" t="str">
        <f ca="1">_xll.DBRW($C$1,$B120,$C$3,BR$12,$C$2,$A120,BR$13,$C$4,$C$119)</f>
        <v>RECALC_1_2454_</v>
      </c>
      <c r="BS120" s="248" t="e">
        <f ca="1">_xll.DBRW($C$1,$B120,$C$3,BS$12,$C$2,$A120,BS$13,$C$4,$C$119)</f>
        <v>#VALUE!</v>
      </c>
      <c r="BT120" s="248" t="e">
        <f ca="1">_xll.DBRW($C$1,$B120,$C$3,BT$12,$C$2,$A120,BT$13,$C$4,$C$119)</f>
        <v>#VALUE!</v>
      </c>
      <c r="BU120" s="248" t="e">
        <f ca="1">_xll.DBRW($C$1,$B120,$C$3,BU$12,$C$2,$A120,BU$13,$C$4,$C$119)</f>
        <v>#VALUE!</v>
      </c>
      <c r="BV120" s="248" t="e">
        <f ca="1">_xll.DBRW($C$1,$B120,$C$3,BV$12,$C$2,$A120,BV$13,$C$4,$C$119)</f>
        <v>#VALUE!</v>
      </c>
      <c r="BW120" s="248" t="e">
        <f ca="1">_xll.DBRW($C$1,$B120,$C$3,BW$12,$C$2,$A120,BW$13,$C$4,$C$119)</f>
        <v>#VALUE!</v>
      </c>
      <c r="BX120" s="253" t="e">
        <f ca="1">_xll.DBRW($C$1,$B120,$C$3,BX$12,$C$2,$A120,BX$13,$C$4,$C$119)</f>
        <v>#VALUE!</v>
      </c>
      <c r="BY120" s="248"/>
      <c r="BZ120" s="248"/>
      <c r="CA120" s="248"/>
      <c r="CB120" s="248"/>
      <c r="CC120" s="248"/>
      <c r="CD120" s="248"/>
      <c r="CE120" s="248"/>
      <c r="CF120" s="248"/>
    </row>
    <row r="121" spans="1:109" ht="21.75" customHeight="1">
      <c r="A121" s="262" t="str">
        <f t="shared" ref="A121:C129" si="54">A108</f>
        <v>VTD_Corp_TopAdj_Not_allocated_Input2</v>
      </c>
      <c r="B121" s="263" t="str">
        <f t="shared" ca="1" si="54"/>
        <v>RECALC_0_23_</v>
      </c>
      <c r="C121" s="237" t="str">
        <f t="shared" si="54"/>
        <v>Sécurité générale CAPEX</v>
      </c>
      <c r="D121" s="252"/>
      <c r="E121" s="248"/>
      <c r="F121" s="248"/>
      <c r="G121" s="248"/>
      <c r="H121" s="248"/>
      <c r="I121" s="248"/>
      <c r="J121" s="248"/>
      <c r="K121" s="253"/>
      <c r="L121" s="252"/>
      <c r="M121" s="248"/>
      <c r="N121" s="248"/>
      <c r="O121" s="248"/>
      <c r="P121" s="248"/>
      <c r="Q121" s="248"/>
      <c r="R121" s="248"/>
      <c r="S121" s="253"/>
      <c r="T121" s="252"/>
      <c r="U121" s="248"/>
      <c r="V121" s="248"/>
      <c r="W121" s="248"/>
      <c r="X121" s="248"/>
      <c r="Y121" s="248"/>
      <c r="Z121" s="248"/>
      <c r="AA121" s="253"/>
      <c r="AB121" s="252"/>
      <c r="AC121" s="248"/>
      <c r="AD121" s="248"/>
      <c r="AE121" s="248"/>
      <c r="AF121" s="248"/>
      <c r="AG121" s="248"/>
      <c r="AH121" s="248"/>
      <c r="AI121" s="253"/>
      <c r="AJ121" s="248"/>
      <c r="AK121" s="252" t="e">
        <f ca="1">_xll.DBRW($C$1,$B121,$C$3,AK$12,$C$2,$A121,AK$13,$C$4,C119)</f>
        <v>#VALUE!</v>
      </c>
      <c r="AL121" s="248" t="str">
        <f ca="1">_xll.DBRW($C$1,$B121,$C$3,AL$12,$C$2,$A121,AL$13,$C$4,C119)</f>
        <v>RECALC_1_2421_</v>
      </c>
      <c r="AM121" s="248" t="e">
        <f ca="1">_xll.DBRW($C$1,$B121,$C$3,AM$12,$C$2,$A121,AM$13,$C$4,C119)</f>
        <v>#VALUE!</v>
      </c>
      <c r="AN121" s="248" t="e">
        <f ca="1">_xll.DBRW($C$1,$B121,$C$3,AN$12,$C$2,$A121,AN$13,$C$4,C119)</f>
        <v>#VALUE!</v>
      </c>
      <c r="AO121" s="248" t="e">
        <f ca="1">_xll.DBRW($C$1,$B121,$C$3,AO$12,$C$2,$A121,AO$13,$C$4,C119)</f>
        <v>#VALUE!</v>
      </c>
      <c r="AP121" s="248" t="e">
        <f ca="1">_xll.DBRW($C$1,$B121,$C$3,AP$12,$C$2,$A121,AP$13,$C$4,C119)</f>
        <v>#VALUE!</v>
      </c>
      <c r="AQ121" s="248" t="e">
        <f ca="1">_xll.DBRW($C$1,$B121,$C$3,AQ$12,$C$2,$A121,AQ$13,$C$4,C119)</f>
        <v>#VALUE!</v>
      </c>
      <c r="AR121" s="253" t="e">
        <f ca="1">_xll.DBRW($C$1,$B121,$C$3,AR$12,$C$2,$A121,AR$13,$C$4,C119)</f>
        <v>#VALUE!</v>
      </c>
      <c r="AS121" s="252" t="e">
        <f ca="1">_xll.DBRW($C$1,$B121,$C$3,AS$12,$C$2,$A121,AS$13,$C$4,C119)</f>
        <v>#VALUE!</v>
      </c>
      <c r="AT121" s="248" t="str">
        <f ca="1">_xll.DBRW($C$1,$B121,$C$3,AT$12,$C$2,$A121,AT$13,$C$4,C119)</f>
        <v>RECALC_1_2418_</v>
      </c>
      <c r="AU121" s="248" t="e">
        <f ca="1">_xll.DBRW($C$1,$B121,$C$3,AU$12,$C$2,$A121,AU$13,$C$4,C119)</f>
        <v>#VALUE!</v>
      </c>
      <c r="AV121" s="248" t="e">
        <f ca="1">_xll.DBRW($C$1,$B121,$C$3,AV$12,$C$2,$A121,AV$13,$C$4,C119)</f>
        <v>#VALUE!</v>
      </c>
      <c r="AW121" s="248" t="e">
        <f ca="1">_xll.DBRW($C$1,$B121,$C$3,AW$12,$C$2,$A121,AW$13,$C$4,C119)</f>
        <v>#VALUE!</v>
      </c>
      <c r="AX121" s="248" t="e">
        <f ca="1">_xll.DBRW($C$1,$B121,$C$3,AX$12,$C$2,$A121,AX$13,$C$4,C119)</f>
        <v>#VALUE!</v>
      </c>
      <c r="AY121" s="248" t="e">
        <f ca="1">_xll.DBRW($C$1,$B121,$C$3,AY$12,$C$2,$A121,AY$13,$C$4,C119)</f>
        <v>#VALUE!</v>
      </c>
      <c r="AZ121" s="253" t="e">
        <f ca="1">_xll.DBRW($C$1,$B121,$C$3,AZ$12,$C$2,$A121,AZ$13,$C$4,C119)</f>
        <v>#VALUE!</v>
      </c>
      <c r="BA121" s="252" t="e">
        <f ca="1">_xll.DBRW($C$1,$B121,$C$3,BA$12,$C$2,$A121,BA$13,$C$4,C119)</f>
        <v>#VALUE!</v>
      </c>
      <c r="BB121" s="248" t="str">
        <f ca="1">_xll.DBRW($C$1,$B121,$C$3,BB$12,$C$2,$A121,BB$13,$C$4,C119)</f>
        <v>RECALC_1_2420_</v>
      </c>
      <c r="BC121" s="248" t="e">
        <f ca="1">_xll.DBRW($C$1,$B121,$C$3,BC$12,$C$2,$A121,BC$13,$C$4,C119)</f>
        <v>#VALUE!</v>
      </c>
      <c r="BD121" s="248" t="e">
        <f ca="1">_xll.DBRW($C$1,$B121,$C$3,BD$12,$C$2,$A121,BD$13,$C$4,C119)</f>
        <v>#VALUE!</v>
      </c>
      <c r="BE121" s="248" t="e">
        <f ca="1">_xll.DBRW($C$1,$B121,$C$3,BE$12,$C$2,$A121,BE$13,$C$4,C119)</f>
        <v>#VALUE!</v>
      </c>
      <c r="BF121" s="248" t="e">
        <f ca="1">_xll.DBRW($C$1,$B121,$C$3,BF$12,$C$2,$A121,BF$13,$C$4,C119)</f>
        <v>#VALUE!</v>
      </c>
      <c r="BG121" s="248" t="e">
        <f ca="1">_xll.DBRW($C$1,$B121,$C$3,BG$12,$C$2,$A121,BG$13,$C$4,C119)</f>
        <v>#VALUE!</v>
      </c>
      <c r="BH121" s="253" t="e">
        <f ca="1">_xll.DBRW($C$1,$B121,$C$3,BH$12,$C$2,$A121,BH$13,$C$4,C119)</f>
        <v>#VALUE!</v>
      </c>
      <c r="BI121" s="252" t="e">
        <f ca="1">_xll.DBRW($C$1,$B121,$C$3,BI$12,$C$2,$A121,BI$13,$C$4,C119)</f>
        <v>#VALUE!</v>
      </c>
      <c r="BJ121" s="248" t="str">
        <f ca="1">_xll.DBRW($C$1,$B121,$C$3,BJ$12,$C$2,$A121,BJ$13,$C$4,C119)</f>
        <v>RECALC_1_2422_</v>
      </c>
      <c r="BK121" s="248" t="e">
        <f ca="1">_xll.DBRW($C$1,$B121,$C$3,BK$12,$C$2,$A121,BK$13,$C$4,C119)</f>
        <v>#VALUE!</v>
      </c>
      <c r="BL121" s="248" t="e">
        <f ca="1">_xll.DBRW($C$1,$B121,$C$3,BL$12,$C$2,$A121,BL$13,$C$4,C119)</f>
        <v>#VALUE!</v>
      </c>
      <c r="BM121" s="248" t="e">
        <f ca="1">_xll.DBRW($C$1,$B121,$C$3,BM$12,$C$2,$A121,BM$13,$C$4,C119)</f>
        <v>#VALUE!</v>
      </c>
      <c r="BN121" s="248" t="e">
        <f ca="1">_xll.DBRW($C$1,$B121,$C$3,BN$12,$C$2,$A121,BN$13,$C$4,C119)</f>
        <v>#VALUE!</v>
      </c>
      <c r="BO121" s="248" t="e">
        <f ca="1">_xll.DBRW($C$1,$B121,$C$3,BO$12,$C$2,$A121,BO$13,$C$4,C119)</f>
        <v>#VALUE!</v>
      </c>
      <c r="BP121" s="253" t="e">
        <f ca="1">_xll.DBRW($C$1,$B121,$C$3,BP$12,$C$2,$A121,BP$13,$C$4,C119)</f>
        <v>#VALUE!</v>
      </c>
      <c r="BQ121" s="252" t="e">
        <f ca="1">_xll.DBRW($C$1,$B121,$C$3,BQ$12,$C$2,$A121,BQ$13,$C$4,$C$119)</f>
        <v>#VALUE!</v>
      </c>
      <c r="BR121" s="248" t="str">
        <f ca="1">_xll.DBRW($C$1,$B121,$C$3,BR$12,$C$2,$A121,BR$13,$C$4,$C$119)</f>
        <v>RECALC_1_2419_</v>
      </c>
      <c r="BS121" s="248" t="e">
        <f ca="1">_xll.DBRW($C$1,$B121,$C$3,BS$12,$C$2,$A121,BS$13,$C$4,$C$119)</f>
        <v>#VALUE!</v>
      </c>
      <c r="BT121" s="248" t="e">
        <f ca="1">_xll.DBRW($C$1,$B121,$C$3,BT$12,$C$2,$A121,BT$13,$C$4,$C$119)</f>
        <v>#VALUE!</v>
      </c>
      <c r="BU121" s="248" t="e">
        <f ca="1">_xll.DBRW($C$1,$B121,$C$3,BU$12,$C$2,$A121,BU$13,$C$4,$C$119)</f>
        <v>#VALUE!</v>
      </c>
      <c r="BV121" s="248" t="e">
        <f ca="1">_xll.DBRW($C$1,$B121,$C$3,BV$12,$C$2,$A121,BV$13,$C$4,$C$119)</f>
        <v>#VALUE!</v>
      </c>
      <c r="BW121" s="248" t="e">
        <f ca="1">_xll.DBRW($C$1,$B121,$C$3,BW$12,$C$2,$A121,BW$13,$C$4,$C$119)</f>
        <v>#VALUE!</v>
      </c>
      <c r="BX121" s="253" t="e">
        <f ca="1">_xll.DBRW($C$1,$B121,$C$3,BX$12,$C$2,$A121,BX$13,$C$4,$C$119)</f>
        <v>#VALUE!</v>
      </c>
      <c r="BY121" s="248"/>
      <c r="BZ121" s="248"/>
      <c r="CA121" s="248"/>
      <c r="CB121" s="248"/>
      <c r="CC121" s="248"/>
      <c r="CD121" s="248"/>
      <c r="CE121" s="248"/>
      <c r="CF121" s="248"/>
    </row>
    <row r="122" spans="1:109" ht="21.75" customHeight="1">
      <c r="A122" s="262" t="str">
        <f t="shared" si="54"/>
        <v>VTD_Corp_TopAdj_Not_allocated_Input3</v>
      </c>
      <c r="B122" s="263" t="str">
        <f t="shared" ca="1" si="54"/>
        <v>RECALC_0_20_</v>
      </c>
      <c r="C122" s="237" t="str">
        <f t="shared" si="54"/>
        <v>Anticroissance</v>
      </c>
      <c r="D122" s="252"/>
      <c r="E122" s="248"/>
      <c r="F122" s="248"/>
      <c r="G122" s="248"/>
      <c r="H122" s="248"/>
      <c r="I122" s="248"/>
      <c r="J122" s="248"/>
      <c r="K122" s="253"/>
      <c r="L122" s="252"/>
      <c r="M122" s="248"/>
      <c r="N122" s="248"/>
      <c r="O122" s="248"/>
      <c r="P122" s="248"/>
      <c r="Q122" s="248"/>
      <c r="R122" s="248"/>
      <c r="S122" s="253"/>
      <c r="T122" s="252"/>
      <c r="U122" s="248"/>
      <c r="V122" s="248"/>
      <c r="W122" s="248"/>
      <c r="X122" s="248"/>
      <c r="Y122" s="248"/>
      <c r="Z122" s="248"/>
      <c r="AA122" s="253"/>
      <c r="AB122" s="252"/>
      <c r="AC122" s="248"/>
      <c r="AD122" s="248"/>
      <c r="AE122" s="248"/>
      <c r="AF122" s="248"/>
      <c r="AG122" s="248"/>
      <c r="AH122" s="248"/>
      <c r="AI122" s="253"/>
      <c r="AJ122" s="248"/>
      <c r="AK122" s="252" t="e">
        <f ca="1">_xll.DBRW($C$1,$B122,$C$3,AK$12,$C$2,$A122,AK$13,$C$4,C119)</f>
        <v>#VALUE!</v>
      </c>
      <c r="AL122" s="248" t="str">
        <f ca="1">_xll.DBRW($C$1,$B122,$C$3,AL$12,$C$2,$A122,AL$13,$C$4,C119)</f>
        <v>RECALC_1_2465_</v>
      </c>
      <c r="AM122" s="248" t="e">
        <f ca="1">_xll.DBRW($C$1,$B122,$C$3,AM$12,$C$2,$A122,AM$13,$C$4,C119)</f>
        <v>#VALUE!</v>
      </c>
      <c r="AN122" s="248" t="e">
        <f ca="1">_xll.DBRW($C$1,$B122,$C$3,AN$12,$C$2,$A122,AN$13,$C$4,C119)</f>
        <v>#VALUE!</v>
      </c>
      <c r="AO122" s="248" t="e">
        <f ca="1">_xll.DBRW($C$1,$B122,$C$3,AO$12,$C$2,$A122,AO$13,$C$4,C119)</f>
        <v>#VALUE!</v>
      </c>
      <c r="AP122" s="248" t="e">
        <f ca="1">_xll.DBRW($C$1,$B122,$C$3,AP$12,$C$2,$A122,AP$13,$C$4,C119)</f>
        <v>#VALUE!</v>
      </c>
      <c r="AQ122" s="248" t="e">
        <f ca="1">_xll.DBRW($C$1,$B122,$C$3,AQ$12,$C$2,$A122,AQ$13,$C$4,C119)</f>
        <v>#VALUE!</v>
      </c>
      <c r="AR122" s="253" t="e">
        <f ca="1">_xll.DBRW($C$1,$B122,$C$3,AR$12,$C$2,$A122,AR$13,$C$4,C119)</f>
        <v>#VALUE!</v>
      </c>
      <c r="AS122" s="252" t="e">
        <f ca="1">_xll.DBRW($C$1,$B122,$C$3,AS$12,$C$2,$A122,AS$13,$C$4,C119)</f>
        <v>#VALUE!</v>
      </c>
      <c r="AT122" s="248" t="str">
        <f ca="1">_xll.DBRW($C$1,$B122,$C$3,AT$12,$C$2,$A122,AT$13,$C$4,C119)</f>
        <v>RECALC_1_2463_</v>
      </c>
      <c r="AU122" s="248" t="e">
        <f ca="1">_xll.DBRW($C$1,$B122,$C$3,AU$12,$C$2,$A122,AU$13,$C$4,C119)</f>
        <v>#VALUE!</v>
      </c>
      <c r="AV122" s="248" t="e">
        <f ca="1">_xll.DBRW($C$1,$B122,$C$3,AV$12,$C$2,$A122,AV$13,$C$4,C119)</f>
        <v>#VALUE!</v>
      </c>
      <c r="AW122" s="248" t="e">
        <f ca="1">_xll.DBRW($C$1,$B122,$C$3,AW$12,$C$2,$A122,AW$13,$C$4,C119)</f>
        <v>#VALUE!</v>
      </c>
      <c r="AX122" s="248" t="e">
        <f ca="1">_xll.DBRW($C$1,$B122,$C$3,AX$12,$C$2,$A122,AX$13,$C$4,C119)</f>
        <v>#VALUE!</v>
      </c>
      <c r="AY122" s="248" t="e">
        <f ca="1">_xll.DBRW($C$1,$B122,$C$3,AY$12,$C$2,$A122,AY$13,$C$4,C119)</f>
        <v>#VALUE!</v>
      </c>
      <c r="AZ122" s="253" t="e">
        <f ca="1">_xll.DBRW($C$1,$B122,$C$3,AZ$12,$C$2,$A122,AZ$13,$C$4,C119)</f>
        <v>#VALUE!</v>
      </c>
      <c r="BA122" s="252" t="e">
        <f ca="1">_xll.DBRW($C$1,$B122,$C$3,BA$12,$C$2,$A122,BA$13,$C$4,C119)</f>
        <v>#VALUE!</v>
      </c>
      <c r="BB122" s="248" t="str">
        <f ca="1">_xll.DBRW($C$1,$B122,$C$3,BB$12,$C$2,$A122,BB$13,$C$4,C119)</f>
        <v>RECALC_1_2467_</v>
      </c>
      <c r="BC122" s="248" t="e">
        <f ca="1">_xll.DBRW($C$1,$B122,$C$3,BC$12,$C$2,$A122,BC$13,$C$4,C119)</f>
        <v>#VALUE!</v>
      </c>
      <c r="BD122" s="248" t="e">
        <f ca="1">_xll.DBRW($C$1,$B122,$C$3,BD$12,$C$2,$A122,BD$13,$C$4,C119)</f>
        <v>#VALUE!</v>
      </c>
      <c r="BE122" s="248" t="e">
        <f ca="1">_xll.DBRW($C$1,$B122,$C$3,BE$12,$C$2,$A122,BE$13,$C$4,C119)</f>
        <v>#VALUE!</v>
      </c>
      <c r="BF122" s="248" t="e">
        <f ca="1">_xll.DBRW($C$1,$B122,$C$3,BF$12,$C$2,$A122,BF$13,$C$4,C119)</f>
        <v>#VALUE!</v>
      </c>
      <c r="BG122" s="248" t="e">
        <f ca="1">_xll.DBRW($C$1,$B122,$C$3,BG$12,$C$2,$A122,BG$13,$C$4,C119)</f>
        <v>#VALUE!</v>
      </c>
      <c r="BH122" s="253" t="e">
        <f ca="1">_xll.DBRW($C$1,$B122,$C$3,BH$12,$C$2,$A122,BH$13,$C$4,C119)</f>
        <v>#VALUE!</v>
      </c>
      <c r="BI122" s="252" t="e">
        <f ca="1">_xll.DBRW($C$1,$B122,$C$3,BI$12,$C$2,$A122,BI$13,$C$4,C119)</f>
        <v>#VALUE!</v>
      </c>
      <c r="BJ122" s="248" t="str">
        <f ca="1">_xll.DBRW($C$1,$B122,$C$3,BJ$12,$C$2,$A122,BJ$13,$C$4,C119)</f>
        <v>RECALC_1_2466_</v>
      </c>
      <c r="BK122" s="248" t="e">
        <f ca="1">_xll.DBRW($C$1,$B122,$C$3,BK$12,$C$2,$A122,BK$13,$C$4,C119)</f>
        <v>#VALUE!</v>
      </c>
      <c r="BL122" s="248" t="e">
        <f ca="1">_xll.DBRW($C$1,$B122,$C$3,BL$12,$C$2,$A122,BL$13,$C$4,C119)</f>
        <v>#VALUE!</v>
      </c>
      <c r="BM122" s="248" t="e">
        <f ca="1">_xll.DBRW($C$1,$B122,$C$3,BM$12,$C$2,$A122,BM$13,$C$4,C119)</f>
        <v>#VALUE!</v>
      </c>
      <c r="BN122" s="248" t="e">
        <f ca="1">_xll.DBRW($C$1,$B122,$C$3,BN$12,$C$2,$A122,BN$13,$C$4,C119)</f>
        <v>#VALUE!</v>
      </c>
      <c r="BO122" s="248" t="e">
        <f ca="1">_xll.DBRW($C$1,$B122,$C$3,BO$12,$C$2,$A122,BO$13,$C$4,C119)</f>
        <v>#VALUE!</v>
      </c>
      <c r="BP122" s="253" t="e">
        <f ca="1">_xll.DBRW($C$1,$B122,$C$3,BP$12,$C$2,$A122,BP$13,$C$4,C119)</f>
        <v>#VALUE!</v>
      </c>
      <c r="BQ122" s="252" t="e">
        <f ca="1">_xll.DBRW($C$1,$B122,$C$3,BQ$12,$C$2,$A122,BQ$13,$C$4,$C$119)</f>
        <v>#VALUE!</v>
      </c>
      <c r="BR122" s="248" t="str">
        <f ca="1">_xll.DBRW($C$1,$B122,$C$3,BR$12,$C$2,$A122,BR$13,$C$4,$C$119)</f>
        <v>RECALC_1_2464_</v>
      </c>
      <c r="BS122" s="248" t="e">
        <f ca="1">_xll.DBRW($C$1,$B122,$C$3,BS$12,$C$2,$A122,BS$13,$C$4,$C$119)</f>
        <v>#VALUE!</v>
      </c>
      <c r="BT122" s="248" t="e">
        <f ca="1">_xll.DBRW($C$1,$B122,$C$3,BT$12,$C$2,$A122,BT$13,$C$4,$C$119)</f>
        <v>#VALUE!</v>
      </c>
      <c r="BU122" s="248" t="e">
        <f ca="1">_xll.DBRW($C$1,$B122,$C$3,BU$12,$C$2,$A122,BU$13,$C$4,$C$119)</f>
        <v>#VALUE!</v>
      </c>
      <c r="BV122" s="248" t="e">
        <f ca="1">_xll.DBRW($C$1,$B122,$C$3,BV$12,$C$2,$A122,BV$13,$C$4,$C$119)</f>
        <v>#VALUE!</v>
      </c>
      <c r="BW122" s="248" t="e">
        <f ca="1">_xll.DBRW($C$1,$B122,$C$3,BW$12,$C$2,$A122,BW$13,$C$4,$C$119)</f>
        <v>#VALUE!</v>
      </c>
      <c r="BX122" s="253" t="e">
        <f ca="1">_xll.DBRW($C$1,$B122,$C$3,BX$12,$C$2,$A122,BX$13,$C$4,$C$119)</f>
        <v>#VALUE!</v>
      </c>
      <c r="BY122" s="248"/>
      <c r="BZ122" s="248"/>
      <c r="CA122" s="248"/>
      <c r="CB122" s="248"/>
      <c r="CC122" s="248"/>
      <c r="CD122" s="248"/>
      <c r="CE122" s="248"/>
      <c r="CF122" s="248"/>
    </row>
    <row r="123" spans="1:109" ht="21.75" customHeight="1">
      <c r="A123" s="262" t="str">
        <f t="shared" si="54"/>
        <v>VTD_Corp_TopAdj_Not_allocated_Input4</v>
      </c>
      <c r="B123" s="263" t="str">
        <f t="shared" ca="1" si="54"/>
        <v>RECALC_0_1_</v>
      </c>
      <c r="C123" s="237" t="str">
        <f t="shared" si="54"/>
        <v>Sécurité générale invts financiers</v>
      </c>
      <c r="D123" s="252"/>
      <c r="E123" s="248"/>
      <c r="F123" s="248"/>
      <c r="G123" s="248"/>
      <c r="H123" s="248"/>
      <c r="I123" s="248"/>
      <c r="J123" s="248"/>
      <c r="K123" s="253"/>
      <c r="L123" s="252"/>
      <c r="M123" s="248"/>
      <c r="N123" s="248"/>
      <c r="O123" s="248"/>
      <c r="P123" s="248"/>
      <c r="Q123" s="248"/>
      <c r="R123" s="248"/>
      <c r="S123" s="253"/>
      <c r="T123" s="252"/>
      <c r="U123" s="248"/>
      <c r="V123" s="248"/>
      <c r="W123" s="248"/>
      <c r="X123" s="248"/>
      <c r="Y123" s="248"/>
      <c r="Z123" s="248"/>
      <c r="AA123" s="253"/>
      <c r="AB123" s="252"/>
      <c r="AC123" s="248"/>
      <c r="AD123" s="248"/>
      <c r="AE123" s="248"/>
      <c r="AF123" s="248"/>
      <c r="AG123" s="248"/>
      <c r="AH123" s="248"/>
      <c r="AI123" s="253"/>
      <c r="AJ123" s="248"/>
      <c r="AK123" s="252" t="e">
        <f ca="1">_xll.DBRW($C$1,$B123,$C$3,AK$12,$C$2,$A123,AK$13,$C$4,C119)</f>
        <v>#VALUE!</v>
      </c>
      <c r="AL123" s="248" t="str">
        <f ca="1">_xll.DBRW($C$1,$B123,$C$3,AL$12,$C$2,$A123,AL$13,$C$4,C119)</f>
        <v>RECALC_1_2443_</v>
      </c>
      <c r="AM123" s="248" t="e">
        <f ca="1">_xll.DBRW($C$1,$B123,$C$3,AM$12,$C$2,$A123,AM$13,$C$4,C119)</f>
        <v>#VALUE!</v>
      </c>
      <c r="AN123" s="248" t="e">
        <f ca="1">_xll.DBRW($C$1,$B123,$C$3,AN$12,$C$2,$A123,AN$13,$C$4,C119)</f>
        <v>#VALUE!</v>
      </c>
      <c r="AO123" s="248" t="e">
        <f ca="1">_xll.DBRW($C$1,$B123,$C$3,AO$12,$C$2,$A123,AO$13,$C$4,C119)</f>
        <v>#VALUE!</v>
      </c>
      <c r="AP123" s="248" t="e">
        <f ca="1">_xll.DBRW($C$1,$B123,$C$3,AP$12,$C$2,$A123,AP$13,$C$4,C119)</f>
        <v>#VALUE!</v>
      </c>
      <c r="AQ123" s="248" t="e">
        <f ca="1">_xll.DBRW($C$1,$B123,$C$3,AQ$12,$C$2,$A123,AQ$13,$C$4,C119)</f>
        <v>#VALUE!</v>
      </c>
      <c r="AR123" s="253" t="e">
        <f ca="1">_xll.DBRW($C$1,$B123,$C$3,AR$12,$C$2,$A123,AR$13,$C$4,C119)</f>
        <v>#VALUE!</v>
      </c>
      <c r="AS123" s="252" t="e">
        <f ca="1">_xll.DBRW($C$1,$B123,$C$3,AS$12,$C$2,$A123,AS$13,$C$4,C119)</f>
        <v>#VALUE!</v>
      </c>
      <c r="AT123" s="248" t="str">
        <f ca="1">_xll.DBRW($C$1,$B123,$C$3,AT$12,$C$2,$A123,AT$13,$C$4,C119)</f>
        <v>RECALC_1_2445_</v>
      </c>
      <c r="AU123" s="248" t="e">
        <f ca="1">_xll.DBRW($C$1,$B123,$C$3,AU$12,$C$2,$A123,AU$13,$C$4,C119)</f>
        <v>#VALUE!</v>
      </c>
      <c r="AV123" s="248" t="e">
        <f ca="1">_xll.DBRW($C$1,$B123,$C$3,AV$12,$C$2,$A123,AV$13,$C$4,C119)</f>
        <v>#VALUE!</v>
      </c>
      <c r="AW123" s="248" t="e">
        <f ca="1">_xll.DBRW($C$1,$B123,$C$3,AW$12,$C$2,$A123,AW$13,$C$4,C119)</f>
        <v>#VALUE!</v>
      </c>
      <c r="AX123" s="248" t="e">
        <f ca="1">_xll.DBRW($C$1,$B123,$C$3,AX$12,$C$2,$A123,AX$13,$C$4,C119)</f>
        <v>#VALUE!</v>
      </c>
      <c r="AY123" s="248" t="e">
        <f ca="1">_xll.DBRW($C$1,$B123,$C$3,AY$12,$C$2,$A123,AY$13,$C$4,C119)</f>
        <v>#VALUE!</v>
      </c>
      <c r="AZ123" s="253" t="e">
        <f ca="1">_xll.DBRW($C$1,$B123,$C$3,AZ$12,$C$2,$A123,AZ$13,$C$4,C119)</f>
        <v>#VALUE!</v>
      </c>
      <c r="BA123" s="252" t="e">
        <f ca="1">_xll.DBRW($C$1,$B123,$C$3,BA$12,$C$2,$A123,BA$13,$C$4,C119)</f>
        <v>#VALUE!</v>
      </c>
      <c r="BB123" s="248" t="str">
        <f ca="1">_xll.DBRW($C$1,$B123,$C$3,BB$12,$C$2,$A123,BB$13,$C$4,C119)</f>
        <v>RECALC_1_2444_</v>
      </c>
      <c r="BC123" s="248" t="e">
        <f ca="1">_xll.DBRW($C$1,$B123,$C$3,BC$12,$C$2,$A123,BC$13,$C$4,C119)</f>
        <v>#VALUE!</v>
      </c>
      <c r="BD123" s="248" t="e">
        <f ca="1">_xll.DBRW($C$1,$B123,$C$3,BD$12,$C$2,$A123,BD$13,$C$4,C119)</f>
        <v>#VALUE!</v>
      </c>
      <c r="BE123" s="248" t="e">
        <f ca="1">_xll.DBRW($C$1,$B123,$C$3,BE$12,$C$2,$A123,BE$13,$C$4,C119)</f>
        <v>#VALUE!</v>
      </c>
      <c r="BF123" s="248" t="e">
        <f ca="1">_xll.DBRW($C$1,$B123,$C$3,BF$12,$C$2,$A123,BF$13,$C$4,C119)</f>
        <v>#VALUE!</v>
      </c>
      <c r="BG123" s="248" t="e">
        <f ca="1">_xll.DBRW($C$1,$B123,$C$3,BG$12,$C$2,$A123,BG$13,$C$4,C119)</f>
        <v>#VALUE!</v>
      </c>
      <c r="BH123" s="253" t="e">
        <f ca="1">_xll.DBRW($C$1,$B123,$C$3,BH$12,$C$2,$A123,BH$13,$C$4,C119)</f>
        <v>#VALUE!</v>
      </c>
      <c r="BI123" s="252" t="e">
        <f ca="1">_xll.DBRW($C$1,$B123,$C$3,BI$12,$C$2,$A123,BI$13,$C$4,C119)</f>
        <v>#VALUE!</v>
      </c>
      <c r="BJ123" s="248" t="str">
        <f ca="1">_xll.DBRW($C$1,$B123,$C$3,BJ$12,$C$2,$A123,BJ$13,$C$4,C119)</f>
        <v>RECALC_1_2446_</v>
      </c>
      <c r="BK123" s="248" t="e">
        <f ca="1">_xll.DBRW($C$1,$B123,$C$3,BK$12,$C$2,$A123,BK$13,$C$4,C119)</f>
        <v>#VALUE!</v>
      </c>
      <c r="BL123" s="248" t="e">
        <f ca="1">_xll.DBRW($C$1,$B123,$C$3,BL$12,$C$2,$A123,BL$13,$C$4,C119)</f>
        <v>#VALUE!</v>
      </c>
      <c r="BM123" s="248" t="e">
        <f ca="1">_xll.DBRW($C$1,$B123,$C$3,BM$12,$C$2,$A123,BM$13,$C$4,C119)</f>
        <v>#VALUE!</v>
      </c>
      <c r="BN123" s="248" t="e">
        <f ca="1">_xll.DBRW($C$1,$B123,$C$3,BN$12,$C$2,$A123,BN$13,$C$4,C119)</f>
        <v>#VALUE!</v>
      </c>
      <c r="BO123" s="248" t="e">
        <f ca="1">_xll.DBRW($C$1,$B123,$C$3,BO$12,$C$2,$A123,BO$13,$C$4,C119)</f>
        <v>#VALUE!</v>
      </c>
      <c r="BP123" s="253" t="e">
        <f ca="1">_xll.DBRW($C$1,$B123,$C$3,BP$12,$C$2,$A123,BP$13,$C$4,C119)</f>
        <v>#VALUE!</v>
      </c>
      <c r="BQ123" s="252" t="e">
        <f ca="1">_xll.DBRW($C$1,$B123,$C$3,BQ$12,$C$2,$A123,BQ$13,$C$4,$C$119)</f>
        <v>#VALUE!</v>
      </c>
      <c r="BR123" s="248" t="str">
        <f ca="1">_xll.DBRW($C$1,$B123,$C$3,BR$12,$C$2,$A123,BR$13,$C$4,$C$119)</f>
        <v>RECALC_1_2447_</v>
      </c>
      <c r="BS123" s="248" t="e">
        <f ca="1">_xll.DBRW($C$1,$B123,$C$3,BS$12,$C$2,$A123,BS$13,$C$4,$C$119)</f>
        <v>#VALUE!</v>
      </c>
      <c r="BT123" s="248" t="e">
        <f ca="1">_xll.DBRW($C$1,$B123,$C$3,BT$12,$C$2,$A123,BT$13,$C$4,$C$119)</f>
        <v>#VALUE!</v>
      </c>
      <c r="BU123" s="248" t="e">
        <f ca="1">_xll.DBRW($C$1,$B123,$C$3,BU$12,$C$2,$A123,BU$13,$C$4,$C$119)</f>
        <v>#VALUE!</v>
      </c>
      <c r="BV123" s="248" t="e">
        <f ca="1">_xll.DBRW($C$1,$B123,$C$3,BV$12,$C$2,$A123,BV$13,$C$4,$C$119)</f>
        <v>#VALUE!</v>
      </c>
      <c r="BW123" s="248" t="e">
        <f ca="1">_xll.DBRW($C$1,$B123,$C$3,BW$12,$C$2,$A123,BW$13,$C$4,$C$119)</f>
        <v>#VALUE!</v>
      </c>
      <c r="BX123" s="253" t="e">
        <f ca="1">_xll.DBRW($C$1,$B123,$C$3,BX$12,$C$2,$A123,BX$13,$C$4,$C$119)</f>
        <v>#VALUE!</v>
      </c>
      <c r="BY123" s="248"/>
      <c r="BZ123" s="248"/>
      <c r="CA123" s="248"/>
      <c r="CB123" s="248"/>
      <c r="CC123" s="248"/>
      <c r="CD123" s="248"/>
      <c r="CE123" s="248"/>
      <c r="CF123" s="248"/>
    </row>
    <row r="124" spans="1:109" ht="21.75" customHeight="1">
      <c r="A124" s="262" t="str">
        <f t="shared" si="54"/>
        <v>VTD_Corp_TopAdj_Not_allocated_Input5</v>
      </c>
      <c r="B124" s="263" t="str">
        <f t="shared" si="54"/>
        <v>Holding</v>
      </c>
      <c r="C124" s="237" t="str">
        <f t="shared" si="54"/>
        <v>Sécurité energy</v>
      </c>
      <c r="D124" s="252"/>
      <c r="E124" s="248"/>
      <c r="F124" s="248"/>
      <c r="G124" s="248"/>
      <c r="H124" s="248"/>
      <c r="I124" s="248"/>
      <c r="J124" s="248"/>
      <c r="K124" s="253"/>
      <c r="L124" s="252"/>
      <c r="M124" s="248"/>
      <c r="N124" s="248"/>
      <c r="O124" s="248"/>
      <c r="P124" s="248"/>
      <c r="Q124" s="248"/>
      <c r="R124" s="248"/>
      <c r="S124" s="253"/>
      <c r="T124" s="252"/>
      <c r="U124" s="248"/>
      <c r="V124" s="248"/>
      <c r="W124" s="248"/>
      <c r="X124" s="248"/>
      <c r="Y124" s="248"/>
      <c r="Z124" s="248"/>
      <c r="AA124" s="253"/>
      <c r="AB124" s="252"/>
      <c r="AC124" s="248"/>
      <c r="AD124" s="248"/>
      <c r="AE124" s="248"/>
      <c r="AF124" s="248"/>
      <c r="AG124" s="248"/>
      <c r="AH124" s="248"/>
      <c r="AI124" s="253"/>
      <c r="AJ124" s="248"/>
      <c r="AK124" s="252" t="e">
        <f ca="1">_xll.DBRW($C$1,$B124,$C$3,AK$12,$C$2,$A124,AK$13,$C$4,C119)</f>
        <v>#VALUE!</v>
      </c>
      <c r="AL124" s="248" t="str">
        <f ca="1">_xll.DBRW($C$1,$B124,$C$3,AL$12,$C$2,$A124,AL$13,$C$4,C119)</f>
        <v>RECALC_1_1199_</v>
      </c>
      <c r="AM124" s="248" t="e">
        <f ca="1">_xll.DBRW($C$1,$B124,$C$3,AM$12,$C$2,$A124,AM$13,$C$4,C119)</f>
        <v>#VALUE!</v>
      </c>
      <c r="AN124" s="248" t="e">
        <f ca="1">_xll.DBRW($C$1,$B124,$C$3,AN$12,$C$2,$A124,AN$13,$C$4,C119)</f>
        <v>#VALUE!</v>
      </c>
      <c r="AO124" s="248" t="e">
        <f ca="1">_xll.DBRW($C$1,$B124,$C$3,AO$12,$C$2,$A124,AO$13,$C$4,C119)</f>
        <v>#VALUE!</v>
      </c>
      <c r="AP124" s="248" t="e">
        <f ca="1">_xll.DBRW($C$1,$B124,$C$3,AP$12,$C$2,$A124,AP$13,$C$4,C119)</f>
        <v>#VALUE!</v>
      </c>
      <c r="AQ124" s="248" t="e">
        <f ca="1">_xll.DBRW($C$1,$B124,$C$3,AQ$12,$C$2,$A124,AQ$13,$C$4,C119)</f>
        <v>#VALUE!</v>
      </c>
      <c r="AR124" s="253" t="e">
        <f ca="1">_xll.DBRW($C$1,$B124,$C$3,AR$12,$C$2,$A124,AR$13,$C$4,C119)</f>
        <v>#VALUE!</v>
      </c>
      <c r="AS124" s="252" t="e">
        <f ca="1">_xll.DBRW($C$1,$B124,$C$3,AS$12,$C$2,$A124,AS$13,$C$4,C119)</f>
        <v>#VALUE!</v>
      </c>
      <c r="AT124" s="248" t="str">
        <f ca="1">_xll.DBRW($C$1,$B124,$C$3,AT$12,$C$2,$A124,AT$13,$C$4,C119)</f>
        <v>RECALC_1_1442_</v>
      </c>
      <c r="AU124" s="248" t="e">
        <f ca="1">_xll.DBRW($C$1,$B124,$C$3,AU$12,$C$2,$A124,AU$13,$C$4,C119)</f>
        <v>#VALUE!</v>
      </c>
      <c r="AV124" s="248" t="e">
        <f ca="1">_xll.DBRW($C$1,$B124,$C$3,AV$12,$C$2,$A124,AV$13,$C$4,C119)</f>
        <v>#VALUE!</v>
      </c>
      <c r="AW124" s="248" t="e">
        <f ca="1">_xll.DBRW($C$1,$B124,$C$3,AW$12,$C$2,$A124,AW$13,$C$4,C119)</f>
        <v>#VALUE!</v>
      </c>
      <c r="AX124" s="248" t="e">
        <f ca="1">_xll.DBRW($C$1,$B124,$C$3,AX$12,$C$2,$A124,AX$13,$C$4,C119)</f>
        <v>#VALUE!</v>
      </c>
      <c r="AY124" s="248" t="e">
        <f ca="1">_xll.DBRW($C$1,$B124,$C$3,AY$12,$C$2,$A124,AY$13,$C$4,C119)</f>
        <v>#VALUE!</v>
      </c>
      <c r="AZ124" s="253" t="e">
        <f ca="1">_xll.DBRW($C$1,$B124,$C$3,AZ$12,$C$2,$A124,AZ$13,$C$4,C119)</f>
        <v>#VALUE!</v>
      </c>
      <c r="BA124" s="252" t="e">
        <f ca="1">_xll.DBRW($C$1,$B124,$C$3,BA$12,$C$2,$A124,BA$13,$C$4,C119)</f>
        <v>#VALUE!</v>
      </c>
      <c r="BB124" s="248" t="str">
        <f ca="1">_xll.DBRW($C$1,$B124,$C$3,BB$12,$C$2,$A124,BB$13,$C$4,C119)</f>
        <v>RECALC_1_1613_</v>
      </c>
      <c r="BC124" s="248" t="e">
        <f ca="1">_xll.DBRW($C$1,$B124,$C$3,BC$12,$C$2,$A124,BC$13,$C$4,C119)</f>
        <v>#VALUE!</v>
      </c>
      <c r="BD124" s="248" t="e">
        <f ca="1">_xll.DBRW($C$1,$B124,$C$3,BD$12,$C$2,$A124,BD$13,$C$4,C119)</f>
        <v>#VALUE!</v>
      </c>
      <c r="BE124" s="248" t="e">
        <f ca="1">_xll.DBRW($C$1,$B124,$C$3,BE$12,$C$2,$A124,BE$13,$C$4,C119)</f>
        <v>#VALUE!</v>
      </c>
      <c r="BF124" s="248" t="e">
        <f ca="1">_xll.DBRW($C$1,$B124,$C$3,BF$12,$C$2,$A124,BF$13,$C$4,C119)</f>
        <v>#VALUE!</v>
      </c>
      <c r="BG124" s="248" t="e">
        <f ca="1">_xll.DBRW($C$1,$B124,$C$3,BG$12,$C$2,$A124,BG$13,$C$4,C119)</f>
        <v>#VALUE!</v>
      </c>
      <c r="BH124" s="253" t="e">
        <f ca="1">_xll.DBRW($C$1,$B124,$C$3,BH$12,$C$2,$A124,BH$13,$C$4,C119)</f>
        <v>#VALUE!</v>
      </c>
      <c r="BI124" s="252" t="e">
        <f ca="1">_xll.DBRW($C$1,$B124,$C$3,BI$12,$C$2,$A124,BI$13,$C$4,C119)</f>
        <v>#VALUE!</v>
      </c>
      <c r="BJ124" s="248" t="str">
        <f ca="1">_xll.DBRW($C$1,$B124,$C$3,BJ$12,$C$2,$A124,BJ$13,$C$4,C119)</f>
        <v>RECALC_1_1917_</v>
      </c>
      <c r="BK124" s="248" t="e">
        <f ca="1">_xll.DBRW($C$1,$B124,$C$3,BK$12,$C$2,$A124,BK$13,$C$4,C119)</f>
        <v>#VALUE!</v>
      </c>
      <c r="BL124" s="248" t="e">
        <f ca="1">_xll.DBRW($C$1,$B124,$C$3,BL$12,$C$2,$A124,BL$13,$C$4,C119)</f>
        <v>#VALUE!</v>
      </c>
      <c r="BM124" s="248" t="e">
        <f ca="1">_xll.DBRW($C$1,$B124,$C$3,BM$12,$C$2,$A124,BM$13,$C$4,C119)</f>
        <v>#VALUE!</v>
      </c>
      <c r="BN124" s="248" t="e">
        <f ca="1">_xll.DBRW($C$1,$B124,$C$3,BN$12,$C$2,$A124,BN$13,$C$4,C119)</f>
        <v>#VALUE!</v>
      </c>
      <c r="BO124" s="248" t="e">
        <f ca="1">_xll.DBRW($C$1,$B124,$C$3,BO$12,$C$2,$A124,BO$13,$C$4,C119)</f>
        <v>#VALUE!</v>
      </c>
      <c r="BP124" s="253" t="e">
        <f ca="1">_xll.DBRW($C$1,$B124,$C$3,BP$12,$C$2,$A124,BP$13,$C$4,C119)</f>
        <v>#VALUE!</v>
      </c>
      <c r="BQ124" s="252" t="e">
        <f ca="1">_xll.DBRW($C$1,$B124,$C$3,BQ$12,$C$2,$A124,BQ$13,$C$4,$C$119)</f>
        <v>#VALUE!</v>
      </c>
      <c r="BR124" s="248" t="str">
        <f ca="1">_xll.DBRW($C$1,$B124,$C$3,BR$12,$C$2,$A124,BR$13,$C$4,$C$119)</f>
        <v>RECALC_1_2525_</v>
      </c>
      <c r="BS124" s="248" t="e">
        <f ca="1">_xll.DBRW($C$1,$B124,$C$3,BS$12,$C$2,$A124,BS$13,$C$4,$C$119)</f>
        <v>#VALUE!</v>
      </c>
      <c r="BT124" s="248" t="e">
        <f ca="1">_xll.DBRW($C$1,$B124,$C$3,BT$12,$C$2,$A124,BT$13,$C$4,$C$119)</f>
        <v>#VALUE!</v>
      </c>
      <c r="BU124" s="248" t="e">
        <f ca="1">_xll.DBRW($C$1,$B124,$C$3,BU$12,$C$2,$A124,BU$13,$C$4,$C$119)</f>
        <v>#VALUE!</v>
      </c>
      <c r="BV124" s="248" t="e">
        <f ca="1">_xll.DBRW($C$1,$B124,$C$3,BV$12,$C$2,$A124,BV$13,$C$4,$C$119)</f>
        <v>#VALUE!</v>
      </c>
      <c r="BW124" s="248" t="e">
        <f ca="1">_xll.DBRW($C$1,$B124,$C$3,BW$12,$C$2,$A124,BW$13,$C$4,$C$119)</f>
        <v>#VALUE!</v>
      </c>
      <c r="BX124" s="253" t="e">
        <f ca="1">_xll.DBRW($C$1,$B124,$C$3,BX$12,$C$2,$A124,BX$13,$C$4,$C$119)</f>
        <v>#VALUE!</v>
      </c>
      <c r="BY124" s="248"/>
      <c r="BZ124" s="248"/>
      <c r="CA124" s="248"/>
      <c r="CB124" s="248"/>
      <c r="CC124" s="248"/>
      <c r="CD124" s="248"/>
      <c r="CE124" s="248"/>
      <c r="CF124" s="248"/>
    </row>
    <row r="125" spans="1:109" ht="21.75" customHeight="1">
      <c r="A125" s="262" t="str">
        <f t="shared" si="54"/>
        <v>VTD_Corp_TopAdj_Not_allocated_Input6</v>
      </c>
      <c r="B125" s="263" t="str">
        <f ca="1">_xll.SUBNM("tango_core_model:Activity","","SU_input","English")</f>
        <v>RECALC_0_24_</v>
      </c>
      <c r="C125" s="237" t="str">
        <f t="shared" si="54"/>
        <v>Ajustement coût du financement</v>
      </c>
      <c r="D125" s="252"/>
      <c r="E125" s="248"/>
      <c r="F125" s="248"/>
      <c r="G125" s="248"/>
      <c r="H125" s="248"/>
      <c r="I125" s="248"/>
      <c r="J125" s="248"/>
      <c r="K125" s="253"/>
      <c r="L125" s="252"/>
      <c r="M125" s="248"/>
      <c r="N125" s="248"/>
      <c r="O125" s="248"/>
      <c r="P125" s="248"/>
      <c r="Q125" s="248"/>
      <c r="R125" s="248"/>
      <c r="S125" s="253"/>
      <c r="T125" s="252"/>
      <c r="U125" s="248"/>
      <c r="V125" s="248"/>
      <c r="W125" s="248"/>
      <c r="X125" s="248"/>
      <c r="Y125" s="248"/>
      <c r="Z125" s="248"/>
      <c r="AA125" s="253"/>
      <c r="AB125" s="252"/>
      <c r="AC125" s="248"/>
      <c r="AD125" s="248"/>
      <c r="AE125" s="248"/>
      <c r="AF125" s="248"/>
      <c r="AG125" s="248"/>
      <c r="AH125" s="248"/>
      <c r="AI125" s="253"/>
      <c r="AJ125" s="248"/>
      <c r="AK125" s="252" t="e">
        <f ca="1">_xll.DBRW($C$1,$B125,$C$3,AK$12,$C$2,$A125,AK$13,$C$4,C119)</f>
        <v>#VALUE!</v>
      </c>
      <c r="AL125" s="248" t="str">
        <f ca="1">_xll.DBRW($C$1,$B125,$C$3,AL$12,$C$2,$A125,AL$13,$C$4,C119)</f>
        <v>RECALC_1_1202_</v>
      </c>
      <c r="AM125" s="248" t="e">
        <f ca="1">_xll.DBRW($C$1,$B125,$C$3,AM$12,$C$2,$A125,AM$13,$C$4,C119)</f>
        <v>#VALUE!</v>
      </c>
      <c r="AN125" s="248" t="e">
        <f ca="1">_xll.DBRW($C$1,$B125,$C$3,AN$12,$C$2,$A125,AN$13,$C$4,C119)</f>
        <v>#VALUE!</v>
      </c>
      <c r="AO125" s="248" t="e">
        <f ca="1">_xll.DBRW($C$1,$B125,$C$3,AO$12,$C$2,$A125,AO$13,$C$4,C119)</f>
        <v>#VALUE!</v>
      </c>
      <c r="AP125" s="248" t="e">
        <f ca="1">_xll.DBRW($C$1,$B125,$C$3,AP$12,$C$2,$A125,AP$13,$C$4,C119)</f>
        <v>#VALUE!</v>
      </c>
      <c r="AQ125" s="248" t="e">
        <f ca="1">_xll.DBRW($C$1,$B125,$C$3,AQ$12,$C$2,$A125,AQ$13,$C$4,C119)</f>
        <v>#VALUE!</v>
      </c>
      <c r="AR125" s="253" t="e">
        <f ca="1">_xll.DBRW($C$1,$B125,$C$3,AR$12,$C$2,$A125,AR$13,$C$4,C119)</f>
        <v>#VALUE!</v>
      </c>
      <c r="AS125" s="252" t="e">
        <f ca="1">_xll.DBRW($C$1,$B125,$C$3,AS$12,$C$2,$A125,AS$13,$C$4,C119)</f>
        <v>#VALUE!</v>
      </c>
      <c r="AT125" s="248" t="str">
        <f ca="1">_xll.DBRW($C$1,$B125,$C$3,AT$12,$C$2,$A125,AT$13,$C$4,C119)</f>
        <v>RECALC_1_1444_</v>
      </c>
      <c r="AU125" s="248" t="e">
        <f ca="1">_xll.DBRW($C$1,$B125,$C$3,AU$12,$C$2,$A125,AU$13,$C$4,C119)</f>
        <v>#VALUE!</v>
      </c>
      <c r="AV125" s="248" t="e">
        <f ca="1">_xll.DBRW($C$1,$B125,$C$3,AV$12,$C$2,$A125,AV$13,$C$4,C119)</f>
        <v>#VALUE!</v>
      </c>
      <c r="AW125" s="248" t="e">
        <f ca="1">_xll.DBRW($C$1,$B125,$C$3,AW$12,$C$2,$A125,AW$13,$C$4,C119)</f>
        <v>#VALUE!</v>
      </c>
      <c r="AX125" s="248" t="e">
        <f ca="1">_xll.DBRW($C$1,$B125,$C$3,AX$12,$C$2,$A125,AX$13,$C$4,C119)</f>
        <v>#VALUE!</v>
      </c>
      <c r="AY125" s="248" t="e">
        <f ca="1">_xll.DBRW($C$1,$B125,$C$3,AY$12,$C$2,$A125,AY$13,$C$4,C119)</f>
        <v>#VALUE!</v>
      </c>
      <c r="AZ125" s="253" t="e">
        <f ca="1">_xll.DBRW($C$1,$B125,$C$3,AZ$12,$C$2,$A125,AZ$13,$C$4,C119)</f>
        <v>#VALUE!</v>
      </c>
      <c r="BA125" s="252" t="e">
        <f ca="1">_xll.DBRW($C$1,$B125,$C$3,BA$12,$C$2,$A125,BA$13,$C$4,C119)</f>
        <v>#VALUE!</v>
      </c>
      <c r="BB125" s="248" t="str">
        <f ca="1">_xll.DBRW($C$1,$B125,$C$3,BB$12,$C$2,$A125,BB$13,$C$4,C119)</f>
        <v>RECALC_1_1614_</v>
      </c>
      <c r="BC125" s="248" t="e">
        <f ca="1">_xll.DBRW($C$1,$B125,$C$3,BC$12,$C$2,$A125,BC$13,$C$4,C119)</f>
        <v>#VALUE!</v>
      </c>
      <c r="BD125" s="248" t="e">
        <f ca="1">_xll.DBRW($C$1,$B125,$C$3,BD$12,$C$2,$A125,BD$13,$C$4,C119)</f>
        <v>#VALUE!</v>
      </c>
      <c r="BE125" s="248" t="e">
        <f ca="1">_xll.DBRW($C$1,$B125,$C$3,BE$12,$C$2,$A125,BE$13,$C$4,C119)</f>
        <v>#VALUE!</v>
      </c>
      <c r="BF125" s="248" t="e">
        <f ca="1">_xll.DBRW($C$1,$B125,$C$3,BF$12,$C$2,$A125,BF$13,$C$4,C119)</f>
        <v>#VALUE!</v>
      </c>
      <c r="BG125" s="248" t="e">
        <f ca="1">_xll.DBRW($C$1,$B125,$C$3,BG$12,$C$2,$A125,BG$13,$C$4,C119)</f>
        <v>#VALUE!</v>
      </c>
      <c r="BH125" s="253" t="e">
        <f ca="1">_xll.DBRW($C$1,$B125,$C$3,BH$12,$C$2,$A125,BH$13,$C$4,C119)</f>
        <v>#VALUE!</v>
      </c>
      <c r="BI125" s="252" t="e">
        <f ca="1">_xll.DBRW($C$1,$B125,$C$3,BI$12,$C$2,$A125,BI$13,$C$4,C119)</f>
        <v>#VALUE!</v>
      </c>
      <c r="BJ125" s="248" t="str">
        <f ca="1">_xll.DBRW($C$1,$B125,$C$3,BJ$12,$C$2,$A125,BJ$13,$C$4,C119)</f>
        <v>RECALC_1_1928_</v>
      </c>
      <c r="BK125" s="248" t="e">
        <f ca="1">_xll.DBRW($C$1,$B125,$C$3,BK$12,$C$2,$A125,BK$13,$C$4,C119)</f>
        <v>#VALUE!</v>
      </c>
      <c r="BL125" s="248" t="e">
        <f ca="1">_xll.DBRW($C$1,$B125,$C$3,BL$12,$C$2,$A125,BL$13,$C$4,C119)</f>
        <v>#VALUE!</v>
      </c>
      <c r="BM125" s="248" t="e">
        <f ca="1">_xll.DBRW($C$1,$B125,$C$3,BM$12,$C$2,$A125,BM$13,$C$4,C119)</f>
        <v>#VALUE!</v>
      </c>
      <c r="BN125" s="248" t="e">
        <f ca="1">_xll.DBRW($C$1,$B125,$C$3,BN$12,$C$2,$A125,BN$13,$C$4,C119)</f>
        <v>#VALUE!</v>
      </c>
      <c r="BO125" s="248" t="e">
        <f ca="1">_xll.DBRW($C$1,$B125,$C$3,BO$12,$C$2,$A125,BO$13,$C$4,C119)</f>
        <v>#VALUE!</v>
      </c>
      <c r="BP125" s="253" t="e">
        <f ca="1">_xll.DBRW($C$1,$B125,$C$3,BP$12,$C$2,$A125,BP$13,$C$4,C119)</f>
        <v>#VALUE!</v>
      </c>
      <c r="BQ125" s="252" t="e">
        <f ca="1">_xll.DBRW($C$1,$B125,$C$3,BQ$12,$C$2,$A125,BQ$13,$C$4,$C$119)</f>
        <v>#VALUE!</v>
      </c>
      <c r="BR125" s="248" t="str">
        <f ca="1">_xll.DBRW($C$1,$B125,$C$3,BR$12,$C$2,$A125,BR$13,$C$4,$C$119)</f>
        <v>RECALC_1_2521_</v>
      </c>
      <c r="BS125" s="248" t="e">
        <f ca="1">_xll.DBRW($C$1,$B125,$C$3,BS$12,$C$2,$A125,BS$13,$C$4,$C$119)</f>
        <v>#VALUE!</v>
      </c>
      <c r="BT125" s="248" t="e">
        <f ca="1">_xll.DBRW($C$1,$B125,$C$3,BT$12,$C$2,$A125,BT$13,$C$4,$C$119)</f>
        <v>#VALUE!</v>
      </c>
      <c r="BU125" s="248" t="e">
        <f ca="1">_xll.DBRW($C$1,$B125,$C$3,BU$12,$C$2,$A125,BU$13,$C$4,$C$119)</f>
        <v>#VALUE!</v>
      </c>
      <c r="BV125" s="248" t="e">
        <f ca="1">_xll.DBRW($C$1,$B125,$C$3,BV$12,$C$2,$A125,BV$13,$C$4,$C$119)</f>
        <v>#VALUE!</v>
      </c>
      <c r="BW125" s="248" t="e">
        <f ca="1">_xll.DBRW($C$1,$B125,$C$3,BW$12,$C$2,$A125,BW$13,$C$4,$C$119)</f>
        <v>#VALUE!</v>
      </c>
      <c r="BX125" s="253" t="e">
        <f ca="1">_xll.DBRW($C$1,$B125,$C$3,BX$12,$C$2,$A125,BX$13,$C$4,$C$119)</f>
        <v>#VALUE!</v>
      </c>
      <c r="BY125" s="248"/>
      <c r="BZ125" s="248"/>
      <c r="CA125" s="248"/>
      <c r="CB125" s="248"/>
      <c r="CC125" s="248"/>
      <c r="CD125" s="248"/>
      <c r="CE125" s="248"/>
      <c r="CF125" s="248"/>
    </row>
    <row r="126" spans="1:109" ht="21.75" customHeight="1">
      <c r="A126" s="262" t="str">
        <f t="shared" si="54"/>
        <v>VTD_Corp_TopAdj_Not_allocated_Input7</v>
      </c>
      <c r="B126" s="263" t="str">
        <f t="shared" ca="1" si="54"/>
        <v>RECALC_0_1_</v>
      </c>
      <c r="C126" s="237" t="str">
        <f t="shared" si="54"/>
        <v>Innovation</v>
      </c>
      <c r="D126" s="252"/>
      <c r="E126" s="248"/>
      <c r="F126" s="248"/>
      <c r="G126" s="248"/>
      <c r="H126" s="248"/>
      <c r="I126" s="248"/>
      <c r="J126" s="248"/>
      <c r="K126" s="253"/>
      <c r="L126" s="252"/>
      <c r="M126" s="248"/>
      <c r="N126" s="248"/>
      <c r="O126" s="248"/>
      <c r="P126" s="248"/>
      <c r="Q126" s="248"/>
      <c r="R126" s="248"/>
      <c r="S126" s="253"/>
      <c r="T126" s="252"/>
      <c r="U126" s="248"/>
      <c r="V126" s="248"/>
      <c r="W126" s="248"/>
      <c r="X126" s="248"/>
      <c r="Y126" s="248"/>
      <c r="Z126" s="248"/>
      <c r="AA126" s="253"/>
      <c r="AB126" s="252"/>
      <c r="AC126" s="248"/>
      <c r="AD126" s="248"/>
      <c r="AE126" s="248"/>
      <c r="AF126" s="248"/>
      <c r="AG126" s="248"/>
      <c r="AH126" s="248"/>
      <c r="AI126" s="253"/>
      <c r="AJ126" s="248"/>
      <c r="AK126" s="252" t="e">
        <f ca="1">_xll.DBRW($C$1,$B126,$C$3,AK$12,$C$2,$A126,AK$13,$C$4,C119)</f>
        <v>#VALUE!</v>
      </c>
      <c r="AL126" s="248" t="str">
        <f ca="1">_xll.DBRW($C$1,$B126,$C$3,AL$12,$C$2,$A126,AL$13,$C$4,C119)</f>
        <v>RECALC_1_2159_</v>
      </c>
      <c r="AM126" s="248" t="e">
        <f ca="1">_xll.DBRW($C$1,$B126,$C$3,AM$12,$C$2,$A126,AM$13,$C$4,C119)</f>
        <v>#VALUE!</v>
      </c>
      <c r="AN126" s="248" t="e">
        <f ca="1">_xll.DBRW($C$1,$B126,$C$3,AN$12,$C$2,$A126,AN$13,$C$4,C119)</f>
        <v>#VALUE!</v>
      </c>
      <c r="AO126" s="248" t="e">
        <f ca="1">_xll.DBRW($C$1,$B126,$C$3,AO$12,$C$2,$A126,AO$13,$C$4,C119)</f>
        <v>#VALUE!</v>
      </c>
      <c r="AP126" s="248" t="e">
        <f ca="1">_xll.DBRW($C$1,$B126,$C$3,AP$12,$C$2,$A126,AP$13,$C$4,C119)</f>
        <v>#VALUE!</v>
      </c>
      <c r="AQ126" s="248" t="e">
        <f ca="1">_xll.DBRW($C$1,$B126,$C$3,AQ$12,$C$2,$A126,AQ$13,$C$4,C119)</f>
        <v>#VALUE!</v>
      </c>
      <c r="AR126" s="253" t="e">
        <f ca="1">_xll.DBRW($C$1,$B126,$C$3,AR$12,$C$2,$A126,AR$13,$C$4,C119)</f>
        <v>#VALUE!</v>
      </c>
      <c r="AS126" s="252" t="e">
        <f ca="1">_xll.DBRW($C$1,$B126,$C$3,AS$12,$C$2,$A126,AS$13,$C$4,C119)</f>
        <v>#VALUE!</v>
      </c>
      <c r="AT126" s="248" t="str">
        <f ca="1">_xll.DBRW($C$1,$B126,$C$3,AT$12,$C$2,$A126,AT$13,$C$4,C119)</f>
        <v>RECALC_1_2157_</v>
      </c>
      <c r="AU126" s="248" t="e">
        <f ca="1">_xll.DBRW($C$1,$B126,$C$3,AU$12,$C$2,$A126,AU$13,$C$4,C119)</f>
        <v>#VALUE!</v>
      </c>
      <c r="AV126" s="248" t="e">
        <f ca="1">_xll.DBRW($C$1,$B126,$C$3,AV$12,$C$2,$A126,AV$13,$C$4,C119)</f>
        <v>#VALUE!</v>
      </c>
      <c r="AW126" s="248" t="e">
        <f ca="1">_xll.DBRW($C$1,$B126,$C$3,AW$12,$C$2,$A126,AW$13,$C$4,C119)</f>
        <v>#VALUE!</v>
      </c>
      <c r="AX126" s="248" t="e">
        <f ca="1">_xll.DBRW($C$1,$B126,$C$3,AX$12,$C$2,$A126,AX$13,$C$4,C119)</f>
        <v>#VALUE!</v>
      </c>
      <c r="AY126" s="248" t="e">
        <f ca="1">_xll.DBRW($C$1,$B126,$C$3,AY$12,$C$2,$A126,AY$13,$C$4,C119)</f>
        <v>#VALUE!</v>
      </c>
      <c r="AZ126" s="253" t="e">
        <f ca="1">_xll.DBRW($C$1,$B126,$C$3,AZ$12,$C$2,$A126,AZ$13,$C$4,C119)</f>
        <v>#VALUE!</v>
      </c>
      <c r="BA126" s="252" t="e">
        <f ca="1">_xll.DBRW($C$1,$B126,$C$3,BA$12,$C$2,$A126,BA$13,$C$4,C119)</f>
        <v>#VALUE!</v>
      </c>
      <c r="BB126" s="248" t="str">
        <f ca="1">_xll.DBRW($C$1,$B126,$C$3,BB$12,$C$2,$A126,BB$13,$C$4,C119)</f>
        <v>RECALC_1_2160_</v>
      </c>
      <c r="BC126" s="248" t="e">
        <f ca="1">_xll.DBRW($C$1,$B126,$C$3,BC$12,$C$2,$A126,BC$13,$C$4,C119)</f>
        <v>#VALUE!</v>
      </c>
      <c r="BD126" s="248" t="e">
        <f ca="1">_xll.DBRW($C$1,$B126,$C$3,BD$12,$C$2,$A126,BD$13,$C$4,C119)</f>
        <v>#VALUE!</v>
      </c>
      <c r="BE126" s="248" t="e">
        <f ca="1">_xll.DBRW($C$1,$B126,$C$3,BE$12,$C$2,$A126,BE$13,$C$4,C119)</f>
        <v>#VALUE!</v>
      </c>
      <c r="BF126" s="248" t="e">
        <f ca="1">_xll.DBRW($C$1,$B126,$C$3,BF$12,$C$2,$A126,BF$13,$C$4,C119)</f>
        <v>#VALUE!</v>
      </c>
      <c r="BG126" s="248" t="e">
        <f ca="1">_xll.DBRW($C$1,$B126,$C$3,BG$12,$C$2,$A126,BG$13,$C$4,C119)</f>
        <v>#VALUE!</v>
      </c>
      <c r="BH126" s="253" t="e">
        <f ca="1">_xll.DBRW($C$1,$B126,$C$3,BH$12,$C$2,$A126,BH$13,$C$4,C119)</f>
        <v>#VALUE!</v>
      </c>
      <c r="BI126" s="252" t="e">
        <f ca="1">_xll.DBRW($C$1,$B126,$C$3,BI$12,$C$2,$A126,BI$13,$C$4,C119)</f>
        <v>#VALUE!</v>
      </c>
      <c r="BJ126" s="248" t="str">
        <f ca="1">_xll.DBRW($C$1,$B126,$C$3,BJ$12,$C$2,$A126,BJ$13,$C$4,C119)</f>
        <v>RECALC_1_2158_</v>
      </c>
      <c r="BK126" s="248" t="e">
        <f ca="1">_xll.DBRW($C$1,$B126,$C$3,BK$12,$C$2,$A126,BK$13,$C$4,C119)</f>
        <v>#VALUE!</v>
      </c>
      <c r="BL126" s="248" t="e">
        <f ca="1">_xll.DBRW($C$1,$B126,$C$3,BL$12,$C$2,$A126,BL$13,$C$4,C119)</f>
        <v>#VALUE!</v>
      </c>
      <c r="BM126" s="248" t="e">
        <f ca="1">_xll.DBRW($C$1,$B126,$C$3,BM$12,$C$2,$A126,BM$13,$C$4,C119)</f>
        <v>#VALUE!</v>
      </c>
      <c r="BN126" s="248" t="e">
        <f ca="1">_xll.DBRW($C$1,$B126,$C$3,BN$12,$C$2,$A126,BN$13,$C$4,C119)</f>
        <v>#VALUE!</v>
      </c>
      <c r="BO126" s="248" t="e">
        <f ca="1">_xll.DBRW($C$1,$B126,$C$3,BO$12,$C$2,$A126,BO$13,$C$4,C119)</f>
        <v>#VALUE!</v>
      </c>
      <c r="BP126" s="253" t="e">
        <f ca="1">_xll.DBRW($C$1,$B126,$C$3,BP$12,$C$2,$A126,BP$13,$C$4,C119)</f>
        <v>#VALUE!</v>
      </c>
      <c r="BQ126" s="252" t="e">
        <f ca="1">_xll.DBRW($C$1,$B126,$C$3,BQ$12,$C$2,$A126,BQ$13,$C$4,$C$119)</f>
        <v>#VALUE!</v>
      </c>
      <c r="BR126" s="248" t="str">
        <f ca="1">_xll.DBRW($C$1,$B126,$C$3,BR$12,$C$2,$A126,BR$13,$C$4,$C$119)</f>
        <v>RECALC_1_2161_</v>
      </c>
      <c r="BS126" s="248" t="e">
        <f ca="1">_xll.DBRW($C$1,$B126,$C$3,BS$12,$C$2,$A126,BS$13,$C$4,$C$119)</f>
        <v>#VALUE!</v>
      </c>
      <c r="BT126" s="248" t="e">
        <f ca="1">_xll.DBRW($C$1,$B126,$C$3,BT$12,$C$2,$A126,BT$13,$C$4,$C$119)</f>
        <v>#VALUE!</v>
      </c>
      <c r="BU126" s="248" t="e">
        <f ca="1">_xll.DBRW($C$1,$B126,$C$3,BU$12,$C$2,$A126,BU$13,$C$4,$C$119)</f>
        <v>#VALUE!</v>
      </c>
      <c r="BV126" s="248" t="e">
        <f ca="1">_xll.DBRW($C$1,$B126,$C$3,BV$12,$C$2,$A126,BV$13,$C$4,$C$119)</f>
        <v>#VALUE!</v>
      </c>
      <c r="BW126" s="248" t="e">
        <f ca="1">_xll.DBRW($C$1,$B126,$C$3,BW$12,$C$2,$A126,BW$13,$C$4,$C$119)</f>
        <v>#VALUE!</v>
      </c>
      <c r="BX126" s="253" t="e">
        <f ca="1">_xll.DBRW($C$1,$B126,$C$3,BX$12,$C$2,$A126,BX$13,$C$4,$C$119)</f>
        <v>#VALUE!</v>
      </c>
      <c r="BY126" s="248"/>
      <c r="BZ126" s="248"/>
      <c r="CA126" s="248"/>
      <c r="CB126" s="248"/>
      <c r="CC126" s="248"/>
      <c r="CD126" s="248"/>
      <c r="CE126" s="248"/>
      <c r="CF126" s="248"/>
    </row>
    <row r="127" spans="1:109" ht="21.75" customHeight="1">
      <c r="A127" s="262" t="str">
        <f t="shared" si="54"/>
        <v>VTD_Corp_TopAdj_Not_allocated_Input8</v>
      </c>
      <c r="B127" s="263" t="str">
        <f t="shared" ca="1" si="54"/>
        <v>RECALC_0_1_</v>
      </c>
      <c r="C127" s="237" t="str">
        <f t="shared" si="54"/>
        <v>A recycler</v>
      </c>
      <c r="D127" s="252"/>
      <c r="E127" s="248"/>
      <c r="F127" s="248"/>
      <c r="G127" s="248"/>
      <c r="H127" s="248"/>
      <c r="I127" s="248"/>
      <c r="J127" s="248"/>
      <c r="K127" s="253"/>
      <c r="L127" s="252"/>
      <c r="M127" s="248"/>
      <c r="N127" s="248"/>
      <c r="O127" s="248"/>
      <c r="P127" s="248"/>
      <c r="Q127" s="248"/>
      <c r="R127" s="248"/>
      <c r="S127" s="253"/>
      <c r="T127" s="252"/>
      <c r="U127" s="248"/>
      <c r="V127" s="248"/>
      <c r="W127" s="248"/>
      <c r="X127" s="248"/>
      <c r="Y127" s="248"/>
      <c r="Z127" s="248"/>
      <c r="AA127" s="253"/>
      <c r="AB127" s="252"/>
      <c r="AC127" s="248"/>
      <c r="AD127" s="248"/>
      <c r="AE127" s="248"/>
      <c r="AF127" s="248"/>
      <c r="AG127" s="248"/>
      <c r="AH127" s="248"/>
      <c r="AI127" s="253"/>
      <c r="AJ127" s="248"/>
      <c r="AK127" s="252" t="e">
        <f ca="1">_xll.DBRW($C$1,$B127,$C$3,AK$12,$C$2,$A127,AK$13,$C$4,C119)</f>
        <v>#VALUE!</v>
      </c>
      <c r="AL127" s="248" t="str">
        <f ca="1">_xll.DBRW($C$1,$B127,$C$3,AL$12,$C$2,$A127,AL$13,$C$4,C119)</f>
        <v>RECALC_1_2389_</v>
      </c>
      <c r="AM127" s="248" t="e">
        <f ca="1">_xll.DBRW($C$1,$B127,$C$3,AM$12,$C$2,$A127,AM$13,$C$4,C119)</f>
        <v>#VALUE!</v>
      </c>
      <c r="AN127" s="248" t="e">
        <f ca="1">_xll.DBRW($C$1,$B127,$C$3,AN$12,$C$2,$A127,AN$13,$C$4,C119)</f>
        <v>#VALUE!</v>
      </c>
      <c r="AO127" s="248" t="e">
        <f ca="1">_xll.DBRW($C$1,$B127,$C$3,AO$12,$C$2,$A127,AO$13,$C$4,C119)</f>
        <v>#VALUE!</v>
      </c>
      <c r="AP127" s="248" t="e">
        <f ca="1">_xll.DBRW($C$1,$B127,$C$3,AP$12,$C$2,$A127,AP$13,$C$4,C119)</f>
        <v>#VALUE!</v>
      </c>
      <c r="AQ127" s="248" t="e">
        <f ca="1">_xll.DBRW($C$1,$B127,$C$3,AQ$12,$C$2,$A127,AQ$13,$C$4,C119)</f>
        <v>#VALUE!</v>
      </c>
      <c r="AR127" s="253" t="e">
        <f ca="1">_xll.DBRW($C$1,$B127,$C$3,AR$12,$C$2,$A127,AR$13,$C$4,C119)</f>
        <v>#VALUE!</v>
      </c>
      <c r="AS127" s="252" t="e">
        <f ca="1">_xll.DBRW($C$1,$B127,$C$3,AS$12,$C$2,$A127,AS$13,$C$4,C119)</f>
        <v>#VALUE!</v>
      </c>
      <c r="AT127" s="248" t="str">
        <f ca="1">_xll.DBRW($C$1,$B127,$C$3,AT$12,$C$2,$A127,AT$13,$C$4,C119)</f>
        <v>RECALC_1_2390_</v>
      </c>
      <c r="AU127" s="248" t="e">
        <f ca="1">_xll.DBRW($C$1,$B127,$C$3,AU$12,$C$2,$A127,AU$13,$C$4,C119)</f>
        <v>#VALUE!</v>
      </c>
      <c r="AV127" s="248" t="e">
        <f ca="1">_xll.DBRW($C$1,$B127,$C$3,AV$12,$C$2,$A127,AV$13,$C$4,C119)</f>
        <v>#VALUE!</v>
      </c>
      <c r="AW127" s="248" t="e">
        <f ca="1">_xll.DBRW($C$1,$B127,$C$3,AW$12,$C$2,$A127,AW$13,$C$4,C119)</f>
        <v>#VALUE!</v>
      </c>
      <c r="AX127" s="248" t="e">
        <f ca="1">_xll.DBRW($C$1,$B127,$C$3,AX$12,$C$2,$A127,AX$13,$C$4,C119)</f>
        <v>#VALUE!</v>
      </c>
      <c r="AY127" s="248" t="e">
        <f ca="1">_xll.DBRW($C$1,$B127,$C$3,AY$12,$C$2,$A127,AY$13,$C$4,C119)</f>
        <v>#VALUE!</v>
      </c>
      <c r="AZ127" s="253" t="e">
        <f ca="1">_xll.DBRW($C$1,$B127,$C$3,AZ$12,$C$2,$A127,AZ$13,$C$4,C119)</f>
        <v>#VALUE!</v>
      </c>
      <c r="BA127" s="252" t="e">
        <f ca="1">_xll.DBRW($C$1,$B127,$C$3,BA$12,$C$2,$A127,BA$13,$C$4,C119)</f>
        <v>#VALUE!</v>
      </c>
      <c r="BB127" s="248" t="str">
        <f ca="1">_xll.DBRW($C$1,$B127,$C$3,BB$12,$C$2,$A127,BB$13,$C$4,C119)</f>
        <v>RECALC_1_2391_</v>
      </c>
      <c r="BC127" s="248" t="e">
        <f ca="1">_xll.DBRW($C$1,$B127,$C$3,BC$12,$C$2,$A127,BC$13,$C$4,C119)</f>
        <v>#VALUE!</v>
      </c>
      <c r="BD127" s="248" t="e">
        <f ca="1">_xll.DBRW($C$1,$B127,$C$3,BD$12,$C$2,$A127,BD$13,$C$4,C119)</f>
        <v>#VALUE!</v>
      </c>
      <c r="BE127" s="248" t="e">
        <f ca="1">_xll.DBRW($C$1,$B127,$C$3,BE$12,$C$2,$A127,BE$13,$C$4,C119)</f>
        <v>#VALUE!</v>
      </c>
      <c r="BF127" s="248" t="e">
        <f ca="1">_xll.DBRW($C$1,$B127,$C$3,BF$12,$C$2,$A127,BF$13,$C$4,C119)</f>
        <v>#VALUE!</v>
      </c>
      <c r="BG127" s="248" t="e">
        <f ca="1">_xll.DBRW($C$1,$B127,$C$3,BG$12,$C$2,$A127,BG$13,$C$4,C119)</f>
        <v>#VALUE!</v>
      </c>
      <c r="BH127" s="253" t="e">
        <f ca="1">_xll.DBRW($C$1,$B127,$C$3,BH$12,$C$2,$A127,BH$13,$C$4,C119)</f>
        <v>#VALUE!</v>
      </c>
      <c r="BI127" s="252" t="e">
        <f ca="1">_xll.DBRW($C$1,$B127,$C$3,BI$12,$C$2,$A127,BI$13,$C$4,C119)</f>
        <v>#VALUE!</v>
      </c>
      <c r="BJ127" s="248" t="str">
        <f ca="1">_xll.DBRW($C$1,$B127,$C$3,BJ$12,$C$2,$A127,BJ$13,$C$4,C119)</f>
        <v>RECALC_1_2388_</v>
      </c>
      <c r="BK127" s="248" t="e">
        <f ca="1">_xll.DBRW($C$1,$B127,$C$3,BK$12,$C$2,$A127,BK$13,$C$4,C119)</f>
        <v>#VALUE!</v>
      </c>
      <c r="BL127" s="248" t="e">
        <f ca="1">_xll.DBRW($C$1,$B127,$C$3,BL$12,$C$2,$A127,BL$13,$C$4,C119)</f>
        <v>#VALUE!</v>
      </c>
      <c r="BM127" s="248" t="e">
        <f ca="1">_xll.DBRW($C$1,$B127,$C$3,BM$12,$C$2,$A127,BM$13,$C$4,C119)</f>
        <v>#VALUE!</v>
      </c>
      <c r="BN127" s="248" t="e">
        <f ca="1">_xll.DBRW($C$1,$B127,$C$3,BN$12,$C$2,$A127,BN$13,$C$4,C119)</f>
        <v>#VALUE!</v>
      </c>
      <c r="BO127" s="248" t="e">
        <f ca="1">_xll.DBRW($C$1,$B127,$C$3,BO$12,$C$2,$A127,BO$13,$C$4,C119)</f>
        <v>#VALUE!</v>
      </c>
      <c r="BP127" s="253" t="e">
        <f ca="1">_xll.DBRW($C$1,$B127,$C$3,BP$12,$C$2,$A127,BP$13,$C$4,C119)</f>
        <v>#VALUE!</v>
      </c>
      <c r="BQ127" s="252" t="e">
        <f ca="1">_xll.DBRW($C$1,$B127,$C$3,BQ$12,$C$2,$A127,BQ$13,$C$4,$C$119)</f>
        <v>#VALUE!</v>
      </c>
      <c r="BR127" s="248" t="str">
        <f ca="1">_xll.DBRW($C$1,$B127,$C$3,BR$12,$C$2,$A127,BR$13,$C$4,$C$119)</f>
        <v>RECALC_1_2392_</v>
      </c>
      <c r="BS127" s="248" t="e">
        <f ca="1">_xll.DBRW($C$1,$B127,$C$3,BS$12,$C$2,$A127,BS$13,$C$4,$C$119)</f>
        <v>#VALUE!</v>
      </c>
      <c r="BT127" s="248" t="e">
        <f ca="1">_xll.DBRW($C$1,$B127,$C$3,BT$12,$C$2,$A127,BT$13,$C$4,$C$119)</f>
        <v>#VALUE!</v>
      </c>
      <c r="BU127" s="248" t="e">
        <f ca="1">_xll.DBRW($C$1,$B127,$C$3,BU$12,$C$2,$A127,BU$13,$C$4,$C$119)</f>
        <v>#VALUE!</v>
      </c>
      <c r="BV127" s="248" t="e">
        <f ca="1">_xll.DBRW($C$1,$B127,$C$3,BV$12,$C$2,$A127,BV$13,$C$4,$C$119)</f>
        <v>#VALUE!</v>
      </c>
      <c r="BW127" s="248" t="e">
        <f ca="1">_xll.DBRW($C$1,$B127,$C$3,BW$12,$C$2,$A127,BW$13,$C$4,$C$119)</f>
        <v>#VALUE!</v>
      </c>
      <c r="BX127" s="253" t="e">
        <f ca="1">_xll.DBRW($C$1,$B127,$C$3,BX$12,$C$2,$A127,BX$13,$C$4,$C$119)</f>
        <v>#VALUE!</v>
      </c>
      <c r="BY127" s="248"/>
      <c r="BZ127" s="248"/>
      <c r="CA127" s="248"/>
      <c r="CB127" s="248"/>
      <c r="CC127" s="248"/>
      <c r="CD127" s="248"/>
      <c r="CE127" s="248"/>
      <c r="CF127" s="248"/>
    </row>
    <row r="128" spans="1:109" ht="21.75" customHeight="1">
      <c r="A128" s="262" t="str">
        <f t="shared" si="54"/>
        <v>VTD_Corp_TopAdj_Not_allocated_Input9</v>
      </c>
      <c r="B128" s="263" t="str">
        <f t="shared" ca="1" si="54"/>
        <v>RECALC_0_1_</v>
      </c>
      <c r="C128" s="237" t="str">
        <f t="shared" si="54"/>
        <v>Ajustement 9 - disponible</v>
      </c>
      <c r="D128" s="252"/>
      <c r="E128" s="248"/>
      <c r="F128" s="248"/>
      <c r="G128" s="248"/>
      <c r="H128" s="248"/>
      <c r="I128" s="248"/>
      <c r="J128" s="248"/>
      <c r="K128" s="253"/>
      <c r="L128" s="252"/>
      <c r="M128" s="248"/>
      <c r="N128" s="248"/>
      <c r="O128" s="248"/>
      <c r="P128" s="248"/>
      <c r="Q128" s="248"/>
      <c r="R128" s="248"/>
      <c r="S128" s="253"/>
      <c r="T128" s="252"/>
      <c r="U128" s="248"/>
      <c r="V128" s="248"/>
      <c r="W128" s="248"/>
      <c r="X128" s="248"/>
      <c r="Y128" s="248"/>
      <c r="Z128" s="248"/>
      <c r="AA128" s="253"/>
      <c r="AB128" s="252"/>
      <c r="AC128" s="248"/>
      <c r="AD128" s="248"/>
      <c r="AE128" s="248"/>
      <c r="AF128" s="248"/>
      <c r="AG128" s="248"/>
      <c r="AH128" s="248"/>
      <c r="AI128" s="253"/>
      <c r="AJ128" s="248"/>
      <c r="AK128" s="252" t="e">
        <f ca="1">_xll.DBRW($C$1,$B128,$C$3,AK$12,$C$2,$A128,AK$13,$C$4,C119)</f>
        <v>#VALUE!</v>
      </c>
      <c r="AL128" s="248" t="str">
        <f ca="1">_xll.DBRW($C$1,$B128,$C$3,AL$12,$C$2,$A128,AL$13,$C$4,C119)</f>
        <v>RECALC_1_2427_</v>
      </c>
      <c r="AM128" s="248" t="e">
        <f ca="1">_xll.DBRW($C$1,$B128,$C$3,AM$12,$C$2,$A128,AM$13,$C$4,C119)</f>
        <v>#VALUE!</v>
      </c>
      <c r="AN128" s="248" t="e">
        <f ca="1">_xll.DBRW($C$1,$B128,$C$3,AN$12,$C$2,$A128,AN$13,$C$4,C119)</f>
        <v>#VALUE!</v>
      </c>
      <c r="AO128" s="248" t="e">
        <f ca="1">_xll.DBRW($C$1,$B128,$C$3,AO$12,$C$2,$A128,AO$13,$C$4,C119)</f>
        <v>#VALUE!</v>
      </c>
      <c r="AP128" s="248" t="e">
        <f ca="1">_xll.DBRW($C$1,$B128,$C$3,AP$12,$C$2,$A128,AP$13,$C$4,C119)</f>
        <v>#VALUE!</v>
      </c>
      <c r="AQ128" s="248" t="e">
        <f ca="1">_xll.DBRW($C$1,$B128,$C$3,AQ$12,$C$2,$A128,AQ$13,$C$4,C119)</f>
        <v>#VALUE!</v>
      </c>
      <c r="AR128" s="253" t="e">
        <f ca="1">_xll.DBRW($C$1,$B128,$C$3,AR$12,$C$2,$A128,AR$13,$C$4,C119)</f>
        <v>#VALUE!</v>
      </c>
      <c r="AS128" s="252" t="e">
        <f ca="1">_xll.DBRW($C$1,$B128,$C$3,AS$12,$C$2,$A128,AS$13,$C$4,C119)</f>
        <v>#VALUE!</v>
      </c>
      <c r="AT128" s="248" t="str">
        <f ca="1">_xll.DBRW($C$1,$B128,$C$3,AT$12,$C$2,$A128,AT$13,$C$4,C119)</f>
        <v>RECALC_1_2423_</v>
      </c>
      <c r="AU128" s="248" t="e">
        <f ca="1">_xll.DBRW($C$1,$B128,$C$3,AU$12,$C$2,$A128,AU$13,$C$4,C119)</f>
        <v>#VALUE!</v>
      </c>
      <c r="AV128" s="248" t="e">
        <f ca="1">_xll.DBRW($C$1,$B128,$C$3,AV$12,$C$2,$A128,AV$13,$C$4,C119)</f>
        <v>#VALUE!</v>
      </c>
      <c r="AW128" s="248" t="e">
        <f ca="1">_xll.DBRW($C$1,$B128,$C$3,AW$12,$C$2,$A128,AW$13,$C$4,C119)</f>
        <v>#VALUE!</v>
      </c>
      <c r="AX128" s="248" t="e">
        <f ca="1">_xll.DBRW($C$1,$B128,$C$3,AX$12,$C$2,$A128,AX$13,$C$4,C119)</f>
        <v>#VALUE!</v>
      </c>
      <c r="AY128" s="248" t="e">
        <f ca="1">_xll.DBRW($C$1,$B128,$C$3,AY$12,$C$2,$A128,AY$13,$C$4,C119)</f>
        <v>#VALUE!</v>
      </c>
      <c r="AZ128" s="253" t="e">
        <f ca="1">_xll.DBRW($C$1,$B128,$C$3,AZ$12,$C$2,$A128,AZ$13,$C$4,C119)</f>
        <v>#VALUE!</v>
      </c>
      <c r="BA128" s="252" t="e">
        <f ca="1">_xll.DBRW($C$1,$B128,$C$3,BA$12,$C$2,$A128,BA$13,$C$4,C119)</f>
        <v>#VALUE!</v>
      </c>
      <c r="BB128" s="248" t="str">
        <f ca="1">_xll.DBRW($C$1,$B128,$C$3,BB$12,$C$2,$A128,BB$13,$C$4,C119)</f>
        <v>RECALC_1_2426_</v>
      </c>
      <c r="BC128" s="248" t="e">
        <f ca="1">_xll.DBRW($C$1,$B128,$C$3,BC$12,$C$2,$A128,BC$13,$C$4,C119)</f>
        <v>#VALUE!</v>
      </c>
      <c r="BD128" s="248" t="e">
        <f ca="1">_xll.DBRW($C$1,$B128,$C$3,BD$12,$C$2,$A128,BD$13,$C$4,C119)</f>
        <v>#VALUE!</v>
      </c>
      <c r="BE128" s="248" t="e">
        <f ca="1">_xll.DBRW($C$1,$B128,$C$3,BE$12,$C$2,$A128,BE$13,$C$4,C119)</f>
        <v>#VALUE!</v>
      </c>
      <c r="BF128" s="248" t="e">
        <f ca="1">_xll.DBRW($C$1,$B128,$C$3,BF$12,$C$2,$A128,BF$13,$C$4,C119)</f>
        <v>#VALUE!</v>
      </c>
      <c r="BG128" s="248" t="e">
        <f ca="1">_xll.DBRW($C$1,$B128,$C$3,BG$12,$C$2,$A128,BG$13,$C$4,C119)</f>
        <v>#VALUE!</v>
      </c>
      <c r="BH128" s="253" t="e">
        <f ca="1">_xll.DBRW($C$1,$B128,$C$3,BH$12,$C$2,$A128,BH$13,$C$4,C119)</f>
        <v>#VALUE!</v>
      </c>
      <c r="BI128" s="252" t="e">
        <f ca="1">_xll.DBRW($C$1,$B128,$C$3,BI$12,$C$2,$A128,BI$13,$C$4,C119)</f>
        <v>#VALUE!</v>
      </c>
      <c r="BJ128" s="248" t="str">
        <f ca="1">_xll.DBRW($C$1,$B128,$C$3,BJ$12,$C$2,$A128,BJ$13,$C$4,C119)</f>
        <v>RECALC_1_2425_</v>
      </c>
      <c r="BK128" s="248" t="e">
        <f ca="1">_xll.DBRW($C$1,$B128,$C$3,BK$12,$C$2,$A128,BK$13,$C$4,C119)</f>
        <v>#VALUE!</v>
      </c>
      <c r="BL128" s="248" t="e">
        <f ca="1">_xll.DBRW($C$1,$B128,$C$3,BL$12,$C$2,$A128,BL$13,$C$4,C119)</f>
        <v>#VALUE!</v>
      </c>
      <c r="BM128" s="248" t="e">
        <f ca="1">_xll.DBRW($C$1,$B128,$C$3,BM$12,$C$2,$A128,BM$13,$C$4,C119)</f>
        <v>#VALUE!</v>
      </c>
      <c r="BN128" s="248" t="e">
        <f ca="1">_xll.DBRW($C$1,$B128,$C$3,BN$12,$C$2,$A128,BN$13,$C$4,C119)</f>
        <v>#VALUE!</v>
      </c>
      <c r="BO128" s="248" t="e">
        <f ca="1">_xll.DBRW($C$1,$B128,$C$3,BO$12,$C$2,$A128,BO$13,$C$4,C119)</f>
        <v>#VALUE!</v>
      </c>
      <c r="BP128" s="253" t="e">
        <f ca="1">_xll.DBRW($C$1,$B128,$C$3,BP$12,$C$2,$A128,BP$13,$C$4,C119)</f>
        <v>#VALUE!</v>
      </c>
      <c r="BQ128" s="252" t="e">
        <f ca="1">_xll.DBRW($C$1,$B128,$C$3,BQ$12,$C$2,$A128,BQ$13,$C$4,$C$119)</f>
        <v>#VALUE!</v>
      </c>
      <c r="BR128" s="248" t="str">
        <f ca="1">_xll.DBRW($C$1,$B128,$C$3,BR$12,$C$2,$A128,BR$13,$C$4,$C$119)</f>
        <v>RECALC_1_2424_</v>
      </c>
      <c r="BS128" s="248" t="e">
        <f ca="1">_xll.DBRW($C$1,$B128,$C$3,BS$12,$C$2,$A128,BS$13,$C$4,$C$119)</f>
        <v>#VALUE!</v>
      </c>
      <c r="BT128" s="248" t="e">
        <f ca="1">_xll.DBRW($C$1,$B128,$C$3,BT$12,$C$2,$A128,BT$13,$C$4,$C$119)</f>
        <v>#VALUE!</v>
      </c>
      <c r="BU128" s="248" t="e">
        <f ca="1">_xll.DBRW($C$1,$B128,$C$3,BU$12,$C$2,$A128,BU$13,$C$4,$C$119)</f>
        <v>#VALUE!</v>
      </c>
      <c r="BV128" s="248" t="e">
        <f ca="1">_xll.DBRW($C$1,$B128,$C$3,BV$12,$C$2,$A128,BV$13,$C$4,$C$119)</f>
        <v>#VALUE!</v>
      </c>
      <c r="BW128" s="248" t="e">
        <f ca="1">_xll.DBRW($C$1,$B128,$C$3,BW$12,$C$2,$A128,BW$13,$C$4,$C$119)</f>
        <v>#VALUE!</v>
      </c>
      <c r="BX128" s="253" t="e">
        <f ca="1">_xll.DBRW($C$1,$B128,$C$3,BX$12,$C$2,$A128,BX$13,$C$4,$C$119)</f>
        <v>#VALUE!</v>
      </c>
      <c r="BY128" s="248"/>
      <c r="BZ128" s="248"/>
      <c r="CA128" s="248"/>
      <c r="CB128" s="248"/>
      <c r="CC128" s="248"/>
      <c r="CD128" s="248"/>
      <c r="CE128" s="248"/>
      <c r="CF128" s="248"/>
    </row>
    <row r="129" spans="1:109" ht="21.75" customHeight="1">
      <c r="A129" s="262" t="str">
        <f t="shared" si="54"/>
        <v>VTD_Corp_TopAdj_Not_allocated_Input10</v>
      </c>
      <c r="B129" s="263" t="str">
        <f t="shared" ca="1" si="54"/>
        <v>RECALC_0_1_</v>
      </c>
      <c r="C129" s="237" t="str">
        <f t="shared" si="54"/>
        <v>Ajustement 10 - disponible</v>
      </c>
      <c r="D129" s="252"/>
      <c r="E129" s="248"/>
      <c r="F129" s="248"/>
      <c r="G129" s="248"/>
      <c r="H129" s="248"/>
      <c r="I129" s="248"/>
      <c r="J129" s="248"/>
      <c r="K129" s="253"/>
      <c r="L129" s="252"/>
      <c r="M129" s="248"/>
      <c r="N129" s="248"/>
      <c r="O129" s="248"/>
      <c r="P129" s="248"/>
      <c r="Q129" s="248"/>
      <c r="R129" s="248"/>
      <c r="S129" s="253"/>
      <c r="T129" s="252"/>
      <c r="U129" s="248"/>
      <c r="V129" s="248"/>
      <c r="W129" s="248"/>
      <c r="X129" s="248"/>
      <c r="Y129" s="248"/>
      <c r="Z129" s="248"/>
      <c r="AA129" s="253"/>
      <c r="AB129" s="252"/>
      <c r="AC129" s="248"/>
      <c r="AD129" s="248"/>
      <c r="AE129" s="248"/>
      <c r="AF129" s="248"/>
      <c r="AG129" s="248"/>
      <c r="AH129" s="248"/>
      <c r="AI129" s="253"/>
      <c r="AJ129" s="248"/>
      <c r="AK129" s="252" t="e">
        <f ca="1">_xll.DBRW($C$1,$B129,$C$3,AK$12,$C$2,$A129,AK$13,$C$4,C119)</f>
        <v>#VALUE!</v>
      </c>
      <c r="AL129" s="248" t="str">
        <f ca="1">_xll.DBRW($C$1,$B129,$C$3,AL$12,$C$2,$A129,AL$13,$C$4,C119)</f>
        <v>RECALC_1_2400_</v>
      </c>
      <c r="AM129" s="248" t="e">
        <f ca="1">_xll.DBRW($C$1,$B129,$C$3,AM$12,$C$2,$A129,AM$13,$C$4,C119)</f>
        <v>#VALUE!</v>
      </c>
      <c r="AN129" s="248" t="e">
        <f ca="1">_xll.DBRW($C$1,$B129,$C$3,AN$12,$C$2,$A129,AN$13,$C$4,C119)</f>
        <v>#VALUE!</v>
      </c>
      <c r="AO129" s="248" t="e">
        <f ca="1">_xll.DBRW($C$1,$B129,$C$3,AO$12,$C$2,$A129,AO$13,$C$4,C119)</f>
        <v>#VALUE!</v>
      </c>
      <c r="AP129" s="248" t="e">
        <f ca="1">_xll.DBRW($C$1,$B129,$C$3,AP$12,$C$2,$A129,AP$13,$C$4,C119)</f>
        <v>#VALUE!</v>
      </c>
      <c r="AQ129" s="248" t="e">
        <f ca="1">_xll.DBRW($C$1,$B129,$C$3,AQ$12,$C$2,$A129,AQ$13,$C$4,C119)</f>
        <v>#VALUE!</v>
      </c>
      <c r="AR129" s="253" t="e">
        <f ca="1">_xll.DBRW($C$1,$B129,$C$3,AR$12,$C$2,$A129,AR$13,$C$4,C119)</f>
        <v>#VALUE!</v>
      </c>
      <c r="AS129" s="252" t="e">
        <f ca="1">_xll.DBRW($C$1,$B129,$C$3,AS$12,$C$2,$A129,AS$13,$C$4,C119)</f>
        <v>#VALUE!</v>
      </c>
      <c r="AT129" s="248" t="str">
        <f ca="1">_xll.DBRW($C$1,$B129,$C$3,AT$12,$C$2,$A129,AT$13,$C$4,C119)</f>
        <v>RECALC_1_2401_</v>
      </c>
      <c r="AU129" s="248" t="e">
        <f ca="1">_xll.DBRW($C$1,$B129,$C$3,AU$12,$C$2,$A129,AU$13,$C$4,C119)</f>
        <v>#VALUE!</v>
      </c>
      <c r="AV129" s="248" t="e">
        <f ca="1">_xll.DBRW($C$1,$B129,$C$3,AV$12,$C$2,$A129,AV$13,$C$4,C119)</f>
        <v>#VALUE!</v>
      </c>
      <c r="AW129" s="248" t="e">
        <f ca="1">_xll.DBRW($C$1,$B129,$C$3,AW$12,$C$2,$A129,AW$13,$C$4,C119)</f>
        <v>#VALUE!</v>
      </c>
      <c r="AX129" s="248" t="e">
        <f ca="1">_xll.DBRW($C$1,$B129,$C$3,AX$12,$C$2,$A129,AX$13,$C$4,C119)</f>
        <v>#VALUE!</v>
      </c>
      <c r="AY129" s="248" t="e">
        <f ca="1">_xll.DBRW($C$1,$B129,$C$3,AY$12,$C$2,$A129,AY$13,$C$4,C119)</f>
        <v>#VALUE!</v>
      </c>
      <c r="AZ129" s="253" t="e">
        <f ca="1">_xll.DBRW($C$1,$B129,$C$3,AZ$12,$C$2,$A129,AZ$13,$C$4,C119)</f>
        <v>#VALUE!</v>
      </c>
      <c r="BA129" s="252" t="e">
        <f ca="1">_xll.DBRW($C$1,$B129,$C$3,BA$12,$C$2,$A129,BA$13,$C$4,C119)</f>
        <v>#VALUE!</v>
      </c>
      <c r="BB129" s="248" t="str">
        <f ca="1">_xll.DBRW($C$1,$B129,$C$3,BB$12,$C$2,$A129,BB$13,$C$4,C119)</f>
        <v>RECALC_1_2402_</v>
      </c>
      <c r="BC129" s="248" t="e">
        <f ca="1">_xll.DBRW($C$1,$B129,$C$3,BC$12,$C$2,$A129,BC$13,$C$4,C119)</f>
        <v>#VALUE!</v>
      </c>
      <c r="BD129" s="248" t="e">
        <f ca="1">_xll.DBRW($C$1,$B129,$C$3,BD$12,$C$2,$A129,BD$13,$C$4,C119)</f>
        <v>#VALUE!</v>
      </c>
      <c r="BE129" s="248" t="e">
        <f ca="1">_xll.DBRW($C$1,$B129,$C$3,BE$12,$C$2,$A129,BE$13,$C$4,C119)</f>
        <v>#VALUE!</v>
      </c>
      <c r="BF129" s="248" t="e">
        <f ca="1">_xll.DBRW($C$1,$B129,$C$3,BF$12,$C$2,$A129,BF$13,$C$4,C119)</f>
        <v>#VALUE!</v>
      </c>
      <c r="BG129" s="248" t="e">
        <f ca="1">_xll.DBRW($C$1,$B129,$C$3,BG$12,$C$2,$A129,BG$13,$C$4,C119)</f>
        <v>#VALUE!</v>
      </c>
      <c r="BH129" s="253" t="e">
        <f ca="1">_xll.DBRW($C$1,$B129,$C$3,BH$12,$C$2,$A129,BH$13,$C$4,C119)</f>
        <v>#VALUE!</v>
      </c>
      <c r="BI129" s="252" t="e">
        <f ca="1">_xll.DBRW($C$1,$B129,$C$3,BI$12,$C$2,$A129,BI$13,$C$4,C119)</f>
        <v>#VALUE!</v>
      </c>
      <c r="BJ129" s="248" t="str">
        <f ca="1">_xll.DBRW($C$1,$B129,$C$3,BJ$12,$C$2,$A129,BJ$13,$C$4,C119)</f>
        <v>RECALC_1_2399_</v>
      </c>
      <c r="BK129" s="248" t="e">
        <f ca="1">_xll.DBRW($C$1,$B129,$C$3,BK$12,$C$2,$A129,BK$13,$C$4,C119)</f>
        <v>#VALUE!</v>
      </c>
      <c r="BL129" s="248" t="e">
        <f ca="1">_xll.DBRW($C$1,$B129,$C$3,BL$12,$C$2,$A129,BL$13,$C$4,C119)</f>
        <v>#VALUE!</v>
      </c>
      <c r="BM129" s="248" t="e">
        <f ca="1">_xll.DBRW($C$1,$B129,$C$3,BM$12,$C$2,$A129,BM$13,$C$4,C119)</f>
        <v>#VALUE!</v>
      </c>
      <c r="BN129" s="248" t="e">
        <f ca="1">_xll.DBRW($C$1,$B129,$C$3,BN$12,$C$2,$A129,BN$13,$C$4,C119)</f>
        <v>#VALUE!</v>
      </c>
      <c r="BO129" s="248" t="e">
        <f ca="1">_xll.DBRW($C$1,$B129,$C$3,BO$12,$C$2,$A129,BO$13,$C$4,C119)</f>
        <v>#VALUE!</v>
      </c>
      <c r="BP129" s="253" t="e">
        <f ca="1">_xll.DBRW($C$1,$B129,$C$3,BP$12,$C$2,$A129,BP$13,$C$4,C119)</f>
        <v>#VALUE!</v>
      </c>
      <c r="BQ129" s="252" t="e">
        <f ca="1">_xll.DBRW($C$1,$B129,$C$3,BQ$12,$C$2,$A129,BQ$13,$C$4,$C$119)</f>
        <v>#VALUE!</v>
      </c>
      <c r="BR129" s="248" t="str">
        <f ca="1">_xll.DBRW($C$1,$B129,$C$3,BR$12,$C$2,$A129,BR$13,$C$4,$C$119)</f>
        <v>RECALC_1_2398_</v>
      </c>
      <c r="BS129" s="248" t="e">
        <f ca="1">_xll.DBRW($C$1,$B129,$C$3,BS$12,$C$2,$A129,BS$13,$C$4,$C$119)</f>
        <v>#VALUE!</v>
      </c>
      <c r="BT129" s="248" t="e">
        <f ca="1">_xll.DBRW($C$1,$B129,$C$3,BT$12,$C$2,$A129,BT$13,$C$4,$C$119)</f>
        <v>#VALUE!</v>
      </c>
      <c r="BU129" s="248" t="e">
        <f ca="1">_xll.DBRW($C$1,$B129,$C$3,BU$12,$C$2,$A129,BU$13,$C$4,$C$119)</f>
        <v>#VALUE!</v>
      </c>
      <c r="BV129" s="248" t="e">
        <f ca="1">_xll.DBRW($C$1,$B129,$C$3,BV$12,$C$2,$A129,BV$13,$C$4,$C$119)</f>
        <v>#VALUE!</v>
      </c>
      <c r="BW129" s="248" t="e">
        <f ca="1">_xll.DBRW($C$1,$B129,$C$3,BW$12,$C$2,$A129,BW$13,$C$4,$C$119)</f>
        <v>#VALUE!</v>
      </c>
      <c r="BX129" s="253" t="e">
        <f ca="1">_xll.DBRW($C$1,$B129,$C$3,BX$12,$C$2,$A129,BX$13,$C$4,$C$119)</f>
        <v>#VALUE!</v>
      </c>
      <c r="BY129" s="248"/>
      <c r="BZ129" s="248"/>
      <c r="CA129" s="248"/>
      <c r="CB129" s="248"/>
      <c r="CC129" s="248"/>
      <c r="CD129" s="248"/>
      <c r="CE129" s="248"/>
      <c r="CF129" s="248"/>
    </row>
    <row r="130" spans="1:109" s="261" customFormat="1" ht="21.75" customHeight="1">
      <c r="A130" s="254" t="str">
        <f>A26</f>
        <v>VTD_Corp_TopAdj_Not_allocated_Input</v>
      </c>
      <c r="B130" s="254" t="str">
        <f ca="1">_xll.SUBNM("tango_core_model:Activity","","Tot_act","English")</f>
        <v>RECALC_0_21_</v>
      </c>
      <c r="C130" s="254" t="str">
        <f>"Contrôle "&amp;C119</f>
        <v>Contrôle CAPEX industriels nets</v>
      </c>
      <c r="D130" s="255" t="e">
        <f ca="1">_xll.DBRW($C$1,$B$26,$C$3,D$12,$C$2,$A130,D$13,$C$4,$C119)-D119</f>
        <v>#VALUE!</v>
      </c>
      <c r="E130" s="256" t="e">
        <f ca="1">_xll.DBRW($C$1,$B$26,$C$3,E$12,$C$2,$A130,E$13,$C$4,$C119)-E119</f>
        <v>#VALUE!</v>
      </c>
      <c r="F130" s="256" t="e">
        <f ca="1">_xll.DBRW($C$1,$B$26,$C$3,F$12,$C$2,$A130,F$13,$C$4,$C119)-F119</f>
        <v>#VALUE!</v>
      </c>
      <c r="G130" s="256" t="e">
        <f ca="1">_xll.DBRW($C$1,$B$26,$C$3,G$12,$C$2,$A130,G$13,$C$4,$C119)-G119</f>
        <v>#VALUE!</v>
      </c>
      <c r="H130" s="256" t="e">
        <f ca="1">_xll.DBRW($C$1,$B$26,$C$3,H$12,$C$2,$A130,H$13,$C$4,$C119)-H119</f>
        <v>#VALUE!</v>
      </c>
      <c r="I130" s="256" t="e">
        <f ca="1">_xll.DBRW($C$1,$B$26,$C$3,I$12,$C$2,$A130,I$13,$C$4,$C119)-I119</f>
        <v>#VALUE!</v>
      </c>
      <c r="J130" s="256" t="e">
        <f ca="1">_xll.DBRW($C$1,$B$26,$C$3,J$12,$C$2,$A130,J$13,$C$4,$C119)-J119</f>
        <v>#VALUE!</v>
      </c>
      <c r="K130" s="257" t="e">
        <f ca="1">_xll.DBRW($C$1,$B$26,$C$3,K$12,$C$2,$A130,K$13,$C$4,$C119)-K119</f>
        <v>#VALUE!</v>
      </c>
      <c r="L130" s="255" t="e">
        <f ca="1">_xll.DBRW($C$1,$B$26,$C$3,L$12,$C$2,$A130,L$13,$C$4,$C119)-L119</f>
        <v>#VALUE!</v>
      </c>
      <c r="M130" s="256" t="e">
        <f ca="1">_xll.DBRW($C$1,$B$26,$C$3,M$12,$C$2,$A130,M$13,$C$4,$C119)-M119</f>
        <v>#VALUE!</v>
      </c>
      <c r="N130" s="256" t="e">
        <f ca="1">_xll.DBRW($C$1,$B$26,$C$3,N$12,$C$2,$A130,N$13,$C$4,$C119)-N119</f>
        <v>#VALUE!</v>
      </c>
      <c r="O130" s="256" t="e">
        <f ca="1">_xll.DBRW($C$1,$B$26,$C$3,O$12,$C$2,$A130,O$13,$C$4,$C119)-O119</f>
        <v>#VALUE!</v>
      </c>
      <c r="P130" s="256" t="e">
        <f ca="1">_xll.DBRW($C$1,$B$26,$C$3,P$12,$C$2,$A130,P$13,$C$4,$C119)-P119</f>
        <v>#VALUE!</v>
      </c>
      <c r="Q130" s="256" t="e">
        <f ca="1">_xll.DBRW($C$1,$B$26,$C$3,Q$12,$C$2,$A130,Q$13,$C$4,$C119)-Q119</f>
        <v>#VALUE!</v>
      </c>
      <c r="R130" s="256" t="e">
        <f ca="1">_xll.DBRW($C$1,$B$26,$C$3,R$12,$C$2,$A130,R$13,$C$4,$C119)-R119</f>
        <v>#VALUE!</v>
      </c>
      <c r="S130" s="257" t="e">
        <f ca="1">_xll.DBRW($C$1,$B$26,$C$3,S$12,$C$2,$A130,S$13,$C$4,$C119)-S119</f>
        <v>#VALUE!</v>
      </c>
      <c r="T130" s="255" t="e">
        <f ca="1">_xll.DBRW($C$1,$B$26,$C$3,T$12,$C$2,$A130,T$13,$C$4,$C119)-T119</f>
        <v>#VALUE!</v>
      </c>
      <c r="U130" s="256" t="e">
        <f ca="1">_xll.DBRW($C$1,$B$26,$C$3,U$12,$C$2,$A130,U$13,$C$4,$C119)-U119</f>
        <v>#VALUE!</v>
      </c>
      <c r="V130" s="256" t="e">
        <f ca="1">_xll.DBRW($C$1,$B$26,$C$3,V$12,$C$2,$A130,V$13,$C$4,$C119)-V119</f>
        <v>#VALUE!</v>
      </c>
      <c r="W130" s="256" t="e">
        <f ca="1">_xll.DBRW($C$1,$B$26,$C$3,W$12,$C$2,$A130,W$13,$C$4,$C119)-W119</f>
        <v>#VALUE!</v>
      </c>
      <c r="X130" s="256" t="e">
        <f ca="1">_xll.DBRW($C$1,$B$26,$C$3,X$12,$C$2,$A130,X$13,$C$4,$C119)-X119</f>
        <v>#VALUE!</v>
      </c>
      <c r="Y130" s="256" t="e">
        <f ca="1">_xll.DBRW($C$1,$B$26,$C$3,Y$12,$C$2,$A130,Y$13,$C$4,$C119)-Y119</f>
        <v>#VALUE!</v>
      </c>
      <c r="Z130" s="256" t="e">
        <f ca="1">_xll.DBRW($C$1,$B$26,$C$3,Z$12,$C$2,$A130,Z$13,$C$4,$C119)-Z119</f>
        <v>#VALUE!</v>
      </c>
      <c r="AA130" s="257" t="e">
        <f ca="1">_xll.DBRW($C$1,$B$26,$C$3,AA$12,$C$2,$A130,AA$13,$C$4,$C119)-AA119</f>
        <v>#VALUE!</v>
      </c>
      <c r="AB130" s="255" t="e">
        <f ca="1">_xll.DBRW($C$1,$B$26,$C$3,AB$12,$C$2,$A130,AB$13,$C$4,$C119)-AB119</f>
        <v>#VALUE!</v>
      </c>
      <c r="AC130" s="256" t="e">
        <f ca="1">_xll.DBRW($C$1,$B$26,$C$3,AC$12,$C$2,$A130,AC$13,$C$4,$C119)-AC119</f>
        <v>#VALUE!</v>
      </c>
      <c r="AD130" s="256" t="e">
        <f ca="1">_xll.DBRW($C$1,$B$26,$C$3,AD$12,$C$2,$A130,AD$13,$C$4,$C119)-AD119</f>
        <v>#VALUE!</v>
      </c>
      <c r="AE130" s="256" t="e">
        <f ca="1">_xll.DBRW($C$1,$B$26,$C$3,AE$12,$C$2,$A130,AE$13,$C$4,$C119)-AE119</f>
        <v>#VALUE!</v>
      </c>
      <c r="AF130" s="256" t="e">
        <f ca="1">_xll.DBRW($C$1,$B$26,$C$3,AF$12,$C$2,$A130,AF$13,$C$4,$C119)-AF119</f>
        <v>#VALUE!</v>
      </c>
      <c r="AG130" s="256" t="e">
        <f ca="1">_xll.DBRW($C$1,$B$26,$C$3,AG$12,$C$2,$A130,AG$13,$C$4,$C119)-AG119</f>
        <v>#VALUE!</v>
      </c>
      <c r="AH130" s="256" t="e">
        <f ca="1">_xll.DBRW($C$1,$B$26,$C$3,AH$12,$C$2,$A130,AH$13,$C$4,$C119)-AH119</f>
        <v>#VALUE!</v>
      </c>
      <c r="AI130" s="257" t="e">
        <f ca="1">_xll.DBRW($C$1,$B$26,$C$3,AI$12,$C$2,$A130,AI$13,$C$4,$C119)-AI119</f>
        <v>#VALUE!</v>
      </c>
      <c r="AJ130" s="258"/>
      <c r="AK130" s="255" t="e">
        <f ca="1">_xll.DBRW($C$1,$B130,$C$3,AK$12,$C$2,$A130,AK$13,$C$4,C119)-AK119</f>
        <v>#VALUE!</v>
      </c>
      <c r="AL130" s="256" t="e">
        <f ca="1">_xll.DBRW($C$1,$B130,$C$3,AL$12,$C$2,$A130,AL$13,$C$4,C119)-AL119</f>
        <v>#VALUE!</v>
      </c>
      <c r="AM130" s="256" t="e">
        <f ca="1">_xll.DBRW($C$1,$B130,$C$3,AM$12,$C$2,$A130,AM$13,$C$4,C119)-AM119</f>
        <v>#VALUE!</v>
      </c>
      <c r="AN130" s="256" t="e">
        <f ca="1">_xll.DBRW($C$1,$B130,$C$3,AN$12,$C$2,$A130,AN$13,$C$4,C119)-AN119</f>
        <v>#VALUE!</v>
      </c>
      <c r="AO130" s="256" t="e">
        <f ca="1">_xll.DBRW($C$1,$B130,$C$3,AO$12,$C$2,$A130,AO$13,$C$4,C119)-AO119</f>
        <v>#VALUE!</v>
      </c>
      <c r="AP130" s="256" t="e">
        <f ca="1">_xll.DBRW($C$1,$B130,$C$3,AP$12,$C$2,$A130,AP$13,$C$4,C119)-AP119</f>
        <v>#VALUE!</v>
      </c>
      <c r="AQ130" s="256" t="e">
        <f ca="1">_xll.DBRW($C$1,$B130,$C$3,AQ$12,$C$2,$A130,AQ$13,$C$4,C119)-AQ119</f>
        <v>#VALUE!</v>
      </c>
      <c r="AR130" s="257" t="e">
        <f ca="1">_xll.DBRW($C$1,$B130,$C$3,AR$12,$C$2,$A130,AR$13,$C$4,C119)-AR119</f>
        <v>#VALUE!</v>
      </c>
      <c r="AS130" s="255" t="e">
        <f ca="1">_xll.DBRW($C$1,$B130,$C$3,AS$12,$C$2,$A130,AS$13,$C$4,C119)-AS119</f>
        <v>#VALUE!</v>
      </c>
      <c r="AT130" s="256" t="e">
        <f ca="1">_xll.DBRW($C$1,$B130,$C$3,AT$12,$C$2,$A130,AT$13,$C$4,C119)-AT119</f>
        <v>#VALUE!</v>
      </c>
      <c r="AU130" s="256" t="e">
        <f ca="1">_xll.DBRW($C$1,$B130,$C$3,AU$12,$C$2,$A130,AU$13,$C$4,C119)-AU119</f>
        <v>#VALUE!</v>
      </c>
      <c r="AV130" s="256" t="e">
        <f ca="1">_xll.DBRW($C$1,$B130,$C$3,AV$12,$C$2,$A130,AV$13,$C$4,C119)-AV119</f>
        <v>#VALUE!</v>
      </c>
      <c r="AW130" s="256" t="e">
        <f ca="1">_xll.DBRW($C$1,$B130,$C$3,AW$12,$C$2,$A130,AW$13,$C$4,C119)-AW119</f>
        <v>#VALUE!</v>
      </c>
      <c r="AX130" s="256" t="e">
        <f ca="1">_xll.DBRW($C$1,$B130,$C$3,AX$12,$C$2,$A130,AX$13,$C$4,C119)-AX119</f>
        <v>#VALUE!</v>
      </c>
      <c r="AY130" s="256" t="e">
        <f ca="1">_xll.DBRW($C$1,$B130,$C$3,AY$12,$C$2,$A130,AY$13,$C$4,C119)-AY119</f>
        <v>#VALUE!</v>
      </c>
      <c r="AZ130" s="257" t="e">
        <f ca="1">_xll.DBRW($C$1,$B130,$C$3,AZ$12,$C$2,$A130,AZ$13,$C$4,C119)-AZ119</f>
        <v>#VALUE!</v>
      </c>
      <c r="BA130" s="255" t="e">
        <f ca="1">_xll.DBRW($C$1,$B130,$C$3,BA$12,$C$2,$A130,BA$13,$C$4,C119)-BA119</f>
        <v>#VALUE!</v>
      </c>
      <c r="BB130" s="256" t="e">
        <f ca="1">_xll.DBRW($C$1,$B130,$C$3,BB$12,$C$2,$A130,BB$13,$C$4,C119)-BB119</f>
        <v>#VALUE!</v>
      </c>
      <c r="BC130" s="256" t="e">
        <f ca="1">_xll.DBRW($C$1,$B130,$C$3,BC$12,$C$2,$A130,BC$13,$C$4,C119)-BC119</f>
        <v>#VALUE!</v>
      </c>
      <c r="BD130" s="256" t="e">
        <f ca="1">_xll.DBRW($C$1,$B130,$C$3,BD$12,$C$2,$A130,BD$13,$C$4,C119)-BD119</f>
        <v>#VALUE!</v>
      </c>
      <c r="BE130" s="256" t="e">
        <f ca="1">_xll.DBRW($C$1,$B130,$C$3,BE$12,$C$2,$A130,BE$13,$C$4,C119)-BE119</f>
        <v>#VALUE!</v>
      </c>
      <c r="BF130" s="256" t="e">
        <f ca="1">_xll.DBRW($C$1,$B130,$C$3,BF$12,$C$2,$A130,BF$13,$C$4,C119)-BF119</f>
        <v>#VALUE!</v>
      </c>
      <c r="BG130" s="256" t="e">
        <f ca="1">_xll.DBRW($C$1,$B130,$C$3,BG$12,$C$2,$A130,BG$13,$C$4,C119)-BG119</f>
        <v>#VALUE!</v>
      </c>
      <c r="BH130" s="257" t="e">
        <f ca="1">_xll.DBRW($C$1,$B130,$C$3,BH$12,$C$2,$A130,BH$13,$C$4,C119)-BH119</f>
        <v>#VALUE!</v>
      </c>
      <c r="BI130" s="255" t="e">
        <f ca="1">_xll.DBRW($C$1,$B130,$C$3,BI$12,$C$2,$A130,BI$13,$C$4,C119)-BI119</f>
        <v>#VALUE!</v>
      </c>
      <c r="BJ130" s="256" t="e">
        <f ca="1">_xll.DBRW($C$1,$B130,$C$3,BJ$12,$C$2,$A130,BJ$13,$C$4,C119)-BJ119</f>
        <v>#VALUE!</v>
      </c>
      <c r="BK130" s="256" t="e">
        <f ca="1">_xll.DBRW($C$1,$B130,$C$3,BK$12,$C$2,$A130,BK$13,$C$4,C119)-BK119</f>
        <v>#VALUE!</v>
      </c>
      <c r="BL130" s="256" t="e">
        <f ca="1">_xll.DBRW($C$1,$B130,$C$3,BL$12,$C$2,$A130,BL$13,$C$4,C119)-BL119</f>
        <v>#VALUE!</v>
      </c>
      <c r="BM130" s="256" t="e">
        <f ca="1">_xll.DBRW($C$1,$B130,$C$3,BM$12,$C$2,$A130,BM$13,$C$4,C119)-BM119</f>
        <v>#VALUE!</v>
      </c>
      <c r="BN130" s="256" t="e">
        <f ca="1">_xll.DBRW($C$1,$B130,$C$3,BN$12,$C$2,$A130,BN$13,$C$4,C119)-BN119</f>
        <v>#VALUE!</v>
      </c>
      <c r="BO130" s="256" t="e">
        <f ca="1">_xll.DBRW($C$1,$B130,$C$3,BO$12,$C$2,$A130,BO$13,$C$4,C119)-BO119</f>
        <v>#VALUE!</v>
      </c>
      <c r="BP130" s="257" t="e">
        <f ca="1">_xll.DBRW($C$1,$B130,$C$3,BP$12,$C$2,$A130,BP$13,$C$4,C119)-BP119</f>
        <v>#VALUE!</v>
      </c>
      <c r="BQ130" s="255" t="e">
        <f ca="1">_xll.DBRW($C$1,$B130,$C$3,BQ$12,$C$2,$A130,BQ$13,$C$4,$C$119)</f>
        <v>#VALUE!</v>
      </c>
      <c r="BR130" s="256" t="str">
        <f ca="1">_xll.DBRW($C$1,$B130,$C$3,BR$12,$C$2,$A130,BR$13,$C$4,$C$119)</f>
        <v>RECALC_1_2537_</v>
      </c>
      <c r="BS130" s="256" t="e">
        <f ca="1">_xll.DBRW($C$1,$B130,$C$3,BS$12,$C$2,$A130,BS$13,$C$4,$C$119)</f>
        <v>#VALUE!</v>
      </c>
      <c r="BT130" s="256" t="e">
        <f ca="1">_xll.DBRW($C$1,$B130,$C$3,BT$12,$C$2,$A130,BT$13,$C$4,$C$119)</f>
        <v>#VALUE!</v>
      </c>
      <c r="BU130" s="256" t="e">
        <f ca="1">_xll.DBRW($C$1,$B130,$C$3,BU$12,$C$2,$A130,BU$13,$C$4,$C$119)</f>
        <v>#VALUE!</v>
      </c>
      <c r="BV130" s="256" t="e">
        <f ca="1">_xll.DBRW($C$1,$B130,$C$3,BV$12,$C$2,$A130,BV$13,$C$4,$C$119)</f>
        <v>#VALUE!</v>
      </c>
      <c r="BW130" s="256" t="e">
        <f ca="1">_xll.DBRW($C$1,$B130,$C$3,BW$12,$C$2,$A130,BW$13,$C$4,$C$119)</f>
        <v>#VALUE!</v>
      </c>
      <c r="BX130" s="257" t="e">
        <f ca="1">_xll.DBRW($C$1,$B130,$C$3,BX$12,$C$2,$A130,BX$13,$C$4,$C$119)</f>
        <v>#VALUE!</v>
      </c>
      <c r="BY130" s="259"/>
      <c r="BZ130" s="259"/>
      <c r="CA130" s="259"/>
      <c r="CB130" s="259"/>
      <c r="CC130" s="259"/>
      <c r="CD130" s="259"/>
      <c r="CE130" s="259"/>
      <c r="CF130" s="259"/>
      <c r="CG130" s="260"/>
      <c r="CH130" s="260"/>
      <c r="CI130" s="260"/>
      <c r="CJ130" s="260"/>
      <c r="CK130" s="260"/>
      <c r="CL130" s="260"/>
      <c r="CM130" s="260"/>
      <c r="CN130" s="260"/>
      <c r="CO130" s="260"/>
      <c r="CP130" s="260"/>
      <c r="CQ130" s="260"/>
      <c r="CR130" s="260"/>
      <c r="CS130" s="260"/>
      <c r="CT130" s="260"/>
      <c r="CU130" s="260"/>
      <c r="CV130" s="260"/>
      <c r="CW130" s="260"/>
      <c r="CX130" s="260"/>
      <c r="CY130" s="260"/>
      <c r="CZ130" s="260"/>
      <c r="DA130" s="260"/>
      <c r="DB130" s="260"/>
      <c r="DC130" s="260"/>
      <c r="DD130" s="260"/>
      <c r="DE130" s="260"/>
    </row>
    <row r="131" spans="1:109" s="264" customFormat="1" ht="21.75" customHeight="1">
      <c r="A131" s="262"/>
      <c r="B131" s="263"/>
      <c r="D131" s="265"/>
      <c r="E131" s="265"/>
      <c r="F131" s="265"/>
      <c r="G131" s="265"/>
      <c r="H131" s="265"/>
      <c r="I131" s="265"/>
      <c r="J131" s="265"/>
      <c r="K131" s="265"/>
      <c r="L131" s="265"/>
      <c r="M131" s="265"/>
      <c r="N131" s="265"/>
      <c r="O131" s="265"/>
      <c r="P131" s="265"/>
      <c r="Q131" s="265"/>
      <c r="R131" s="265"/>
      <c r="S131" s="265"/>
      <c r="T131" s="265"/>
      <c r="U131" s="265"/>
      <c r="V131" s="265"/>
      <c r="W131" s="265"/>
      <c r="X131" s="265"/>
      <c r="Y131" s="265"/>
      <c r="Z131" s="265"/>
      <c r="AA131" s="265"/>
      <c r="AB131" s="265"/>
      <c r="AC131" s="265"/>
      <c r="AD131" s="265"/>
      <c r="AE131" s="265"/>
      <c r="AF131" s="265"/>
      <c r="AG131" s="265"/>
      <c r="AH131" s="265"/>
      <c r="AI131" s="265"/>
      <c r="AJ131" s="265"/>
      <c r="AK131" s="265"/>
      <c r="AL131" s="265"/>
      <c r="AM131" s="265"/>
      <c r="AN131" s="265"/>
      <c r="AO131" s="265"/>
      <c r="AP131" s="265"/>
      <c r="AQ131" s="265"/>
      <c r="AR131" s="265"/>
      <c r="AS131" s="265"/>
      <c r="AT131" s="265"/>
      <c r="AU131" s="265"/>
      <c r="AV131" s="265"/>
      <c r="AW131" s="265"/>
      <c r="AX131" s="265"/>
      <c r="AY131" s="265"/>
      <c r="AZ131" s="265"/>
      <c r="BA131" s="265"/>
      <c r="BB131" s="265"/>
      <c r="BC131" s="265"/>
      <c r="BD131" s="265"/>
      <c r="BE131" s="265"/>
      <c r="BF131" s="265"/>
      <c r="BG131" s="265"/>
      <c r="BH131" s="265"/>
      <c r="BI131" s="265"/>
      <c r="BJ131" s="265"/>
      <c r="BK131" s="265"/>
      <c r="BL131" s="265"/>
      <c r="BM131" s="265"/>
      <c r="BN131" s="265"/>
      <c r="BO131" s="265"/>
      <c r="BP131" s="265"/>
      <c r="BQ131" s="265"/>
      <c r="BR131" s="265"/>
      <c r="BS131" s="265"/>
      <c r="BT131" s="265"/>
      <c r="BU131" s="265"/>
      <c r="BV131" s="265"/>
      <c r="BW131" s="265"/>
      <c r="BX131" s="265"/>
      <c r="BY131" s="265"/>
      <c r="BZ131" s="265"/>
      <c r="CA131" s="265"/>
      <c r="CB131" s="265"/>
      <c r="CC131" s="265"/>
      <c r="CD131" s="265"/>
      <c r="CE131" s="265"/>
      <c r="CF131" s="265"/>
    </row>
    <row r="132" spans="1:109" ht="21.75" customHeight="1">
      <c r="A132" s="266"/>
      <c r="B132" s="267"/>
      <c r="C132" s="243" t="s">
        <v>34</v>
      </c>
      <c r="D132" s="245">
        <f>SUM(D133:D142)</f>
        <v>0</v>
      </c>
      <c r="E132" s="246">
        <f t="shared" ref="E132:AI132" si="55">SUM(E133:E142)</f>
        <v>0</v>
      </c>
      <c r="F132" s="246">
        <f t="shared" si="55"/>
        <v>0</v>
      </c>
      <c r="G132" s="246">
        <f t="shared" si="55"/>
        <v>0</v>
      </c>
      <c r="H132" s="246">
        <f t="shared" si="55"/>
        <v>0</v>
      </c>
      <c r="I132" s="246">
        <f t="shared" si="55"/>
        <v>0</v>
      </c>
      <c r="J132" s="246">
        <f t="shared" si="55"/>
        <v>0</v>
      </c>
      <c r="K132" s="247">
        <f t="shared" si="55"/>
        <v>0</v>
      </c>
      <c r="L132" s="245">
        <f t="shared" si="55"/>
        <v>0</v>
      </c>
      <c r="M132" s="246">
        <f t="shared" si="55"/>
        <v>0</v>
      </c>
      <c r="N132" s="246">
        <f t="shared" si="55"/>
        <v>0</v>
      </c>
      <c r="O132" s="246">
        <f t="shared" si="55"/>
        <v>0</v>
      </c>
      <c r="P132" s="246">
        <f t="shared" si="55"/>
        <v>0</v>
      </c>
      <c r="Q132" s="246">
        <f t="shared" si="55"/>
        <v>0</v>
      </c>
      <c r="R132" s="246">
        <f t="shared" si="55"/>
        <v>0</v>
      </c>
      <c r="S132" s="247">
        <f t="shared" si="55"/>
        <v>0</v>
      </c>
      <c r="T132" s="245">
        <f t="shared" si="55"/>
        <v>0</v>
      </c>
      <c r="U132" s="246">
        <f t="shared" si="55"/>
        <v>0</v>
      </c>
      <c r="V132" s="246">
        <f t="shared" si="55"/>
        <v>0</v>
      </c>
      <c r="W132" s="246">
        <f t="shared" si="55"/>
        <v>0</v>
      </c>
      <c r="X132" s="246">
        <f t="shared" si="55"/>
        <v>0</v>
      </c>
      <c r="Y132" s="246">
        <f t="shared" si="55"/>
        <v>0</v>
      </c>
      <c r="Z132" s="246">
        <f t="shared" si="55"/>
        <v>0</v>
      </c>
      <c r="AA132" s="247">
        <f t="shared" si="55"/>
        <v>0</v>
      </c>
      <c r="AB132" s="245">
        <f t="shared" si="55"/>
        <v>0</v>
      </c>
      <c r="AC132" s="246">
        <f t="shared" si="55"/>
        <v>0</v>
      </c>
      <c r="AD132" s="246">
        <f t="shared" si="55"/>
        <v>0</v>
      </c>
      <c r="AE132" s="246">
        <f t="shared" si="55"/>
        <v>0</v>
      </c>
      <c r="AF132" s="246">
        <f t="shared" si="55"/>
        <v>0</v>
      </c>
      <c r="AG132" s="246">
        <f t="shared" si="55"/>
        <v>0</v>
      </c>
      <c r="AH132" s="246">
        <f t="shared" si="55"/>
        <v>0</v>
      </c>
      <c r="AI132" s="247">
        <f t="shared" si="55"/>
        <v>0</v>
      </c>
      <c r="AJ132" s="248"/>
      <c r="AK132" s="245" t="e">
        <f ca="1">SUM(AK133:AK142)</f>
        <v>#VALUE!</v>
      </c>
      <c r="AL132" s="246">
        <f t="shared" ref="AL132:BX132" ca="1" si="56">SUM(AL133:AL142)</f>
        <v>0</v>
      </c>
      <c r="AM132" s="246" t="e">
        <f t="shared" ca="1" si="56"/>
        <v>#VALUE!</v>
      </c>
      <c r="AN132" s="246" t="e">
        <f t="shared" ca="1" si="56"/>
        <v>#VALUE!</v>
      </c>
      <c r="AO132" s="246" t="e">
        <f t="shared" ca="1" si="56"/>
        <v>#VALUE!</v>
      </c>
      <c r="AP132" s="246" t="e">
        <f t="shared" ca="1" si="56"/>
        <v>#VALUE!</v>
      </c>
      <c r="AQ132" s="246" t="e">
        <f t="shared" ca="1" si="56"/>
        <v>#VALUE!</v>
      </c>
      <c r="AR132" s="247" t="e">
        <f t="shared" ca="1" si="56"/>
        <v>#VALUE!</v>
      </c>
      <c r="AS132" s="245" t="e">
        <f t="shared" ca="1" si="56"/>
        <v>#VALUE!</v>
      </c>
      <c r="AT132" s="246">
        <f t="shared" ca="1" si="56"/>
        <v>0</v>
      </c>
      <c r="AU132" s="246" t="e">
        <f t="shared" ca="1" si="56"/>
        <v>#VALUE!</v>
      </c>
      <c r="AV132" s="246" t="e">
        <f t="shared" ca="1" si="56"/>
        <v>#VALUE!</v>
      </c>
      <c r="AW132" s="246" t="e">
        <f t="shared" ca="1" si="56"/>
        <v>#VALUE!</v>
      </c>
      <c r="AX132" s="246" t="e">
        <f t="shared" ca="1" si="56"/>
        <v>#VALUE!</v>
      </c>
      <c r="AY132" s="246" t="e">
        <f t="shared" ca="1" si="56"/>
        <v>#VALUE!</v>
      </c>
      <c r="AZ132" s="247" t="e">
        <f t="shared" ca="1" si="56"/>
        <v>#VALUE!</v>
      </c>
      <c r="BA132" s="245" t="e">
        <f t="shared" ca="1" si="56"/>
        <v>#VALUE!</v>
      </c>
      <c r="BB132" s="246">
        <f t="shared" ca="1" si="56"/>
        <v>0</v>
      </c>
      <c r="BC132" s="246" t="e">
        <f t="shared" ca="1" si="56"/>
        <v>#VALUE!</v>
      </c>
      <c r="BD132" s="246" t="e">
        <f t="shared" ca="1" si="56"/>
        <v>#VALUE!</v>
      </c>
      <c r="BE132" s="246" t="e">
        <f t="shared" ca="1" si="56"/>
        <v>#VALUE!</v>
      </c>
      <c r="BF132" s="246" t="e">
        <f t="shared" ca="1" si="56"/>
        <v>#VALUE!</v>
      </c>
      <c r="BG132" s="246" t="e">
        <f t="shared" ca="1" si="56"/>
        <v>#VALUE!</v>
      </c>
      <c r="BH132" s="247" t="e">
        <f t="shared" ca="1" si="56"/>
        <v>#VALUE!</v>
      </c>
      <c r="BI132" s="245" t="e">
        <f t="shared" ca="1" si="56"/>
        <v>#VALUE!</v>
      </c>
      <c r="BJ132" s="246">
        <f t="shared" ca="1" si="56"/>
        <v>0</v>
      </c>
      <c r="BK132" s="246" t="e">
        <f t="shared" ca="1" si="56"/>
        <v>#VALUE!</v>
      </c>
      <c r="BL132" s="246" t="e">
        <f t="shared" ca="1" si="56"/>
        <v>#VALUE!</v>
      </c>
      <c r="BM132" s="246" t="e">
        <f t="shared" ca="1" si="56"/>
        <v>#VALUE!</v>
      </c>
      <c r="BN132" s="246" t="e">
        <f t="shared" ca="1" si="56"/>
        <v>#VALUE!</v>
      </c>
      <c r="BO132" s="246" t="e">
        <f t="shared" ca="1" si="56"/>
        <v>#VALUE!</v>
      </c>
      <c r="BP132" s="247" t="e">
        <f t="shared" ca="1" si="56"/>
        <v>#VALUE!</v>
      </c>
      <c r="BQ132" s="245" t="e">
        <f t="shared" ca="1" si="56"/>
        <v>#VALUE!</v>
      </c>
      <c r="BR132" s="246">
        <f t="shared" ca="1" si="56"/>
        <v>0</v>
      </c>
      <c r="BS132" s="246" t="e">
        <f t="shared" ca="1" si="56"/>
        <v>#VALUE!</v>
      </c>
      <c r="BT132" s="246" t="e">
        <f t="shared" ca="1" si="56"/>
        <v>#VALUE!</v>
      </c>
      <c r="BU132" s="246" t="e">
        <f t="shared" ca="1" si="56"/>
        <v>#VALUE!</v>
      </c>
      <c r="BV132" s="246" t="e">
        <f t="shared" ca="1" si="56"/>
        <v>#VALUE!</v>
      </c>
      <c r="BW132" s="246" t="e">
        <f t="shared" ca="1" si="56"/>
        <v>#VALUE!</v>
      </c>
      <c r="BX132" s="247" t="e">
        <f t="shared" ca="1" si="56"/>
        <v>#VALUE!</v>
      </c>
      <c r="BY132" s="248"/>
      <c r="BZ132" s="248"/>
      <c r="CA132" s="248"/>
      <c r="CB132" s="248"/>
      <c r="CC132" s="248"/>
      <c r="CD132" s="248"/>
      <c r="CE132" s="248"/>
      <c r="CF132" s="248"/>
    </row>
    <row r="133" spans="1:109">
      <c r="A133" s="262" t="str">
        <f>A120</f>
        <v>VTD_Corp_TopAdj_Not_allocated_Input1</v>
      </c>
      <c r="B133" s="263" t="str">
        <f t="shared" ref="B133:C133" ca="1" si="57">B120</f>
        <v>RECALC_0_1_</v>
      </c>
      <c r="C133" s="237" t="str">
        <f t="shared" si="57"/>
        <v>Sécurité top générale</v>
      </c>
      <c r="D133" s="252"/>
      <c r="E133" s="248"/>
      <c r="F133" s="248"/>
      <c r="G133" s="248"/>
      <c r="H133" s="248"/>
      <c r="I133" s="248"/>
      <c r="J133" s="248"/>
      <c r="K133" s="253"/>
      <c r="L133" s="252"/>
      <c r="M133" s="248"/>
      <c r="N133" s="248"/>
      <c r="O133" s="248"/>
      <c r="P133" s="248"/>
      <c r="Q133" s="248"/>
      <c r="R133" s="248"/>
      <c r="S133" s="253"/>
      <c r="T133" s="252"/>
      <c r="U133" s="248"/>
      <c r="V133" s="248"/>
      <c r="W133" s="248"/>
      <c r="X133" s="248"/>
      <c r="Y133" s="248"/>
      <c r="Z133" s="248"/>
      <c r="AA133" s="253"/>
      <c r="AB133" s="252"/>
      <c r="AC133" s="248"/>
      <c r="AD133" s="248"/>
      <c r="AE133" s="248"/>
      <c r="AF133" s="248"/>
      <c r="AG133" s="248"/>
      <c r="AH133" s="248"/>
      <c r="AI133" s="253"/>
      <c r="AJ133" s="248"/>
      <c r="AK133" s="252" t="e">
        <f ca="1">_xll.DBRW($C$1,$B133,$C$3,AK$12,$C$2,$A133,AK$13,$C$4,C132)</f>
        <v>#VALUE!</v>
      </c>
      <c r="AL133" s="248" t="str">
        <f ca="1">_xll.DBRW($C$1,$B133,$C$3,AL$12,$C$2,$A133,AL$13,$C$4,C132)</f>
        <v>RECALC_1_2592_</v>
      </c>
      <c r="AM133" s="248" t="e">
        <f ca="1">_xll.DBRW($C$1,$B133,$C$3,AM$12,$C$2,$A133,AM$13,$C$4,C132)</f>
        <v>#VALUE!</v>
      </c>
      <c r="AN133" s="248" t="e">
        <f ca="1">_xll.DBRW($C$1,$B133,$C$3,AN$12,$C$2,$A133,AN$13,$C$4,C132)</f>
        <v>#VALUE!</v>
      </c>
      <c r="AO133" s="248" t="e">
        <f ca="1">_xll.DBRW($C$1,$B133,$C$3,AO$12,$C$2,$A133,AO$13,$C$4,C132)</f>
        <v>#VALUE!</v>
      </c>
      <c r="AP133" s="248" t="e">
        <f ca="1">_xll.DBRW($C$1,$B133,$C$3,AP$12,$C$2,$A133,AP$13,$C$4,C132)</f>
        <v>#VALUE!</v>
      </c>
      <c r="AQ133" s="248" t="e">
        <f ca="1">_xll.DBRW($C$1,$B133,$C$3,AQ$12,$C$2,$A133,AQ$13,$C$4,C132)</f>
        <v>#VALUE!</v>
      </c>
      <c r="AR133" s="253" t="e">
        <f ca="1">_xll.DBRW($C$1,$B133,$C$3,AR$12,$C$2,$A133,AR$13,$C$4,C132)</f>
        <v>#VALUE!</v>
      </c>
      <c r="AS133" s="252" t="e">
        <f ca="1">_xll.DBRW($C$1,$B133,$C$3,AS$12,$C$2,$A133,AS$13,$C$4,C132)</f>
        <v>#VALUE!</v>
      </c>
      <c r="AT133" s="248" t="str">
        <f ca="1">_xll.DBRW($C$1,$B133,$C$3,AT$12,$C$2,$A133,AT$13,$C$4,C132)</f>
        <v>RECALC_1_2591_</v>
      </c>
      <c r="AU133" s="248" t="e">
        <f ca="1">_xll.DBRW($C$1,$B133,$C$3,AU$12,$C$2,$A133,AU$13,$C$4,C132)</f>
        <v>#VALUE!</v>
      </c>
      <c r="AV133" s="248" t="e">
        <f ca="1">_xll.DBRW($C$1,$B133,$C$3,AV$12,$C$2,$A133,AV$13,$C$4,C132)</f>
        <v>#VALUE!</v>
      </c>
      <c r="AW133" s="248" t="e">
        <f ca="1">_xll.DBRW($C$1,$B133,$C$3,AW$12,$C$2,$A133,AW$13,$C$4,C132)</f>
        <v>#VALUE!</v>
      </c>
      <c r="AX133" s="248" t="e">
        <f ca="1">_xll.DBRW($C$1,$B133,$C$3,AX$12,$C$2,$A133,AX$13,$C$4,C132)</f>
        <v>#VALUE!</v>
      </c>
      <c r="AY133" s="248" t="e">
        <f ca="1">_xll.DBRW($C$1,$B133,$C$3,AY$12,$C$2,$A133,AY$13,$C$4,C132)</f>
        <v>#VALUE!</v>
      </c>
      <c r="AZ133" s="253" t="e">
        <f ca="1">_xll.DBRW($C$1,$B133,$C$3,AZ$12,$C$2,$A133,AZ$13,$C$4,C132)</f>
        <v>#VALUE!</v>
      </c>
      <c r="BA133" s="252" t="e">
        <f ca="1">_xll.DBRW($C$1,$B133,$C$3,BA$12,$C$2,$A133,BA$13,$C$4,C132)</f>
        <v>#VALUE!</v>
      </c>
      <c r="BB133" s="248" t="str">
        <f ca="1">_xll.DBRW($C$1,$B133,$C$3,BB$12,$C$2,$A133,BB$13,$C$4,C132)</f>
        <v>RECALC_1_2594_</v>
      </c>
      <c r="BC133" s="248" t="e">
        <f ca="1">_xll.DBRW($C$1,$B133,$C$3,BC$12,$C$2,$A133,BC$13,$C$4,C132)</f>
        <v>#VALUE!</v>
      </c>
      <c r="BD133" s="248" t="e">
        <f ca="1">_xll.DBRW($C$1,$B133,$C$3,BD$12,$C$2,$A133,BD$13,$C$4,C132)</f>
        <v>#VALUE!</v>
      </c>
      <c r="BE133" s="248" t="e">
        <f ca="1">_xll.DBRW($C$1,$B133,$C$3,BE$12,$C$2,$A133,BE$13,$C$4,C132)</f>
        <v>#VALUE!</v>
      </c>
      <c r="BF133" s="248" t="e">
        <f ca="1">_xll.DBRW($C$1,$B133,$C$3,BF$12,$C$2,$A133,BF$13,$C$4,C132)</f>
        <v>#VALUE!</v>
      </c>
      <c r="BG133" s="248" t="e">
        <f ca="1">_xll.DBRW($C$1,$B133,$C$3,BG$12,$C$2,$A133,BG$13,$C$4,C132)</f>
        <v>#VALUE!</v>
      </c>
      <c r="BH133" s="253" t="e">
        <f ca="1">_xll.DBRW($C$1,$B133,$C$3,BH$12,$C$2,$A133,BH$13,$C$4,C132)</f>
        <v>#VALUE!</v>
      </c>
      <c r="BI133" s="252" t="e">
        <f ca="1">_xll.DBRW($C$1,$B133,$C$3,BI$12,$C$2,$A133,BI$13,$C$4,C132)</f>
        <v>#VALUE!</v>
      </c>
      <c r="BJ133" s="248" t="str">
        <f ca="1">_xll.DBRW($C$1,$B133,$C$3,BJ$12,$C$2,$A133,BJ$13,$C$4,C132)</f>
        <v>RECALC_1_2593_</v>
      </c>
      <c r="BK133" s="248" t="e">
        <f ca="1">_xll.DBRW($C$1,$B133,$C$3,BK$12,$C$2,$A133,BK$13,$C$4,C132)</f>
        <v>#VALUE!</v>
      </c>
      <c r="BL133" s="248" t="e">
        <f ca="1">_xll.DBRW($C$1,$B133,$C$3,BL$12,$C$2,$A133,BL$13,$C$4,C132)</f>
        <v>#VALUE!</v>
      </c>
      <c r="BM133" s="248" t="e">
        <f ca="1">_xll.DBRW($C$1,$B133,$C$3,BM$12,$C$2,$A133,BM$13,$C$4,C132)</f>
        <v>#VALUE!</v>
      </c>
      <c r="BN133" s="248" t="e">
        <f ca="1">_xll.DBRW($C$1,$B133,$C$3,BN$12,$C$2,$A133,BN$13,$C$4,C132)</f>
        <v>#VALUE!</v>
      </c>
      <c r="BO133" s="248" t="e">
        <f ca="1">_xll.DBRW($C$1,$B133,$C$3,BO$12,$C$2,$A133,BO$13,$C$4,C132)</f>
        <v>#VALUE!</v>
      </c>
      <c r="BP133" s="253" t="e">
        <f ca="1">_xll.DBRW($C$1,$B133,$C$3,BP$12,$C$2,$A133,BP$13,$C$4,C132)</f>
        <v>#VALUE!</v>
      </c>
      <c r="BQ133" s="252" t="e">
        <f ca="1">_xll.DBRW($C$1,$B133,$C$3,BQ$12,$C$2,$A133,BQ$13,$C$4,$C$132)</f>
        <v>#VALUE!</v>
      </c>
      <c r="BR133" s="248" t="str">
        <f ca="1">_xll.DBRW($C$1,$B133,$C$3,BR$12,$C$2,$A133,BR$13,$C$4,$C$132)</f>
        <v>RECALC_1_2590_</v>
      </c>
      <c r="BS133" s="248" t="e">
        <f ca="1">_xll.DBRW($C$1,$B133,$C$3,BS$12,$C$2,$A133,BS$13,$C$4,$C$132)</f>
        <v>#VALUE!</v>
      </c>
      <c r="BT133" s="248" t="e">
        <f ca="1">_xll.DBRW($C$1,$B133,$C$3,BT$12,$C$2,$A133,BT$13,$C$4,$C$132)</f>
        <v>#VALUE!</v>
      </c>
      <c r="BU133" s="248" t="e">
        <f ca="1">_xll.DBRW($C$1,$B133,$C$3,BU$12,$C$2,$A133,BU$13,$C$4,$C$132)</f>
        <v>#VALUE!</v>
      </c>
      <c r="BV133" s="248" t="e">
        <f ca="1">_xll.DBRW($C$1,$B133,$C$3,BV$12,$C$2,$A133,BV$13,$C$4,$C$132)</f>
        <v>#VALUE!</v>
      </c>
      <c r="BW133" s="248" t="e">
        <f ca="1">_xll.DBRW($C$1,$B133,$C$3,BW$12,$C$2,$A133,BW$13,$C$4,$C$132)</f>
        <v>#VALUE!</v>
      </c>
      <c r="BX133" s="253" t="e">
        <f ca="1">_xll.DBRW($C$1,$B133,$C$3,BX$12,$C$2,$A133,BX$13,$C$4,$C$132)</f>
        <v>#VALUE!</v>
      </c>
      <c r="BY133" s="248"/>
      <c r="BZ133" s="248"/>
      <c r="CA133" s="248"/>
      <c r="CB133" s="248"/>
      <c r="CC133" s="248"/>
      <c r="CD133" s="248"/>
      <c r="CE133" s="248"/>
      <c r="CF133" s="248"/>
    </row>
    <row r="134" spans="1:109" ht="21.75" customHeight="1">
      <c r="A134" s="262" t="str">
        <f t="shared" ref="A134:C142" si="58">A121</f>
        <v>VTD_Corp_TopAdj_Not_allocated_Input2</v>
      </c>
      <c r="B134" s="263" t="str">
        <f t="shared" ca="1" si="58"/>
        <v>RECALC_0_23_</v>
      </c>
      <c r="C134" s="237" t="str">
        <f t="shared" si="58"/>
        <v>Sécurité générale CAPEX</v>
      </c>
      <c r="D134" s="252"/>
      <c r="E134" s="248"/>
      <c r="F134" s="248"/>
      <c r="G134" s="248"/>
      <c r="H134" s="248"/>
      <c r="I134" s="248"/>
      <c r="J134" s="248"/>
      <c r="K134" s="253"/>
      <c r="L134" s="252"/>
      <c r="M134" s="248"/>
      <c r="N134" s="248"/>
      <c r="O134" s="248"/>
      <c r="P134" s="248"/>
      <c r="Q134" s="248"/>
      <c r="R134" s="248"/>
      <c r="S134" s="253"/>
      <c r="T134" s="252"/>
      <c r="U134" s="248"/>
      <c r="V134" s="248"/>
      <c r="W134" s="248"/>
      <c r="X134" s="248"/>
      <c r="Y134" s="248"/>
      <c r="Z134" s="248"/>
      <c r="AA134" s="253"/>
      <c r="AB134" s="252"/>
      <c r="AC134" s="248"/>
      <c r="AD134" s="248"/>
      <c r="AE134" s="248"/>
      <c r="AF134" s="248"/>
      <c r="AG134" s="248"/>
      <c r="AH134" s="248"/>
      <c r="AI134" s="253"/>
      <c r="AJ134" s="248"/>
      <c r="AK134" s="252" t="e">
        <f ca="1">_xll.DBRW($C$1,$B134,$C$3,AK$12,$C$2,$A134,AK$13,$C$4,C132)</f>
        <v>#VALUE!</v>
      </c>
      <c r="AL134" s="248" t="str">
        <f ca="1">_xll.DBRW($C$1,$B134,$C$3,AL$12,$C$2,$A134,AL$13,$C$4,C132)</f>
        <v>RECALC_1_2694_</v>
      </c>
      <c r="AM134" s="248" t="e">
        <f ca="1">_xll.DBRW($C$1,$B134,$C$3,AM$12,$C$2,$A134,AM$13,$C$4,C132)</f>
        <v>#VALUE!</v>
      </c>
      <c r="AN134" s="248" t="e">
        <f ca="1">_xll.DBRW($C$1,$B134,$C$3,AN$12,$C$2,$A134,AN$13,$C$4,C132)</f>
        <v>#VALUE!</v>
      </c>
      <c r="AO134" s="248" t="e">
        <f ca="1">_xll.DBRW($C$1,$B134,$C$3,AO$12,$C$2,$A134,AO$13,$C$4,C132)</f>
        <v>#VALUE!</v>
      </c>
      <c r="AP134" s="248" t="e">
        <f ca="1">_xll.DBRW($C$1,$B134,$C$3,AP$12,$C$2,$A134,AP$13,$C$4,C132)</f>
        <v>#VALUE!</v>
      </c>
      <c r="AQ134" s="248" t="e">
        <f ca="1">_xll.DBRW($C$1,$B134,$C$3,AQ$12,$C$2,$A134,AQ$13,$C$4,C132)</f>
        <v>#VALUE!</v>
      </c>
      <c r="AR134" s="253" t="e">
        <f ca="1">_xll.DBRW($C$1,$B134,$C$3,AR$12,$C$2,$A134,AR$13,$C$4,C132)</f>
        <v>#VALUE!</v>
      </c>
      <c r="AS134" s="252" t="e">
        <f ca="1">_xll.DBRW($C$1,$B134,$C$3,AS$12,$C$2,$A134,AS$13,$C$4,C132)</f>
        <v>#VALUE!</v>
      </c>
      <c r="AT134" s="248" t="str">
        <f ca="1">_xll.DBRW($C$1,$B134,$C$3,AT$12,$C$2,$A134,AT$13,$C$4,C132)</f>
        <v>RECALC_1_2692_</v>
      </c>
      <c r="AU134" s="248" t="e">
        <f ca="1">_xll.DBRW($C$1,$B134,$C$3,AU$12,$C$2,$A134,AU$13,$C$4,C132)</f>
        <v>#VALUE!</v>
      </c>
      <c r="AV134" s="248" t="e">
        <f ca="1">_xll.DBRW($C$1,$B134,$C$3,AV$12,$C$2,$A134,AV$13,$C$4,C132)</f>
        <v>#VALUE!</v>
      </c>
      <c r="AW134" s="248" t="e">
        <f ca="1">_xll.DBRW($C$1,$B134,$C$3,AW$12,$C$2,$A134,AW$13,$C$4,C132)</f>
        <v>#VALUE!</v>
      </c>
      <c r="AX134" s="248" t="e">
        <f ca="1">_xll.DBRW($C$1,$B134,$C$3,AX$12,$C$2,$A134,AX$13,$C$4,C132)</f>
        <v>#VALUE!</v>
      </c>
      <c r="AY134" s="248" t="e">
        <f ca="1">_xll.DBRW($C$1,$B134,$C$3,AY$12,$C$2,$A134,AY$13,$C$4,C132)</f>
        <v>#VALUE!</v>
      </c>
      <c r="AZ134" s="253" t="e">
        <f ca="1">_xll.DBRW($C$1,$B134,$C$3,AZ$12,$C$2,$A134,AZ$13,$C$4,C132)</f>
        <v>#VALUE!</v>
      </c>
      <c r="BA134" s="252" t="e">
        <f ca="1">_xll.DBRW($C$1,$B134,$C$3,BA$12,$C$2,$A134,BA$13,$C$4,C132)</f>
        <v>#VALUE!</v>
      </c>
      <c r="BB134" s="248" t="str">
        <f ca="1">_xll.DBRW($C$1,$B134,$C$3,BB$12,$C$2,$A134,BB$13,$C$4,C132)</f>
        <v>RECALC_1_2693_</v>
      </c>
      <c r="BC134" s="248" t="e">
        <f ca="1">_xll.DBRW($C$1,$B134,$C$3,BC$12,$C$2,$A134,BC$13,$C$4,C132)</f>
        <v>#VALUE!</v>
      </c>
      <c r="BD134" s="248" t="e">
        <f ca="1">_xll.DBRW($C$1,$B134,$C$3,BD$12,$C$2,$A134,BD$13,$C$4,C132)</f>
        <v>#VALUE!</v>
      </c>
      <c r="BE134" s="248" t="e">
        <f ca="1">_xll.DBRW($C$1,$B134,$C$3,BE$12,$C$2,$A134,BE$13,$C$4,C132)</f>
        <v>#VALUE!</v>
      </c>
      <c r="BF134" s="248" t="e">
        <f ca="1">_xll.DBRW($C$1,$B134,$C$3,BF$12,$C$2,$A134,BF$13,$C$4,C132)</f>
        <v>#VALUE!</v>
      </c>
      <c r="BG134" s="248" t="e">
        <f ca="1">_xll.DBRW($C$1,$B134,$C$3,BG$12,$C$2,$A134,BG$13,$C$4,C132)</f>
        <v>#VALUE!</v>
      </c>
      <c r="BH134" s="253" t="e">
        <f ca="1">_xll.DBRW($C$1,$B134,$C$3,BH$12,$C$2,$A134,BH$13,$C$4,C132)</f>
        <v>#VALUE!</v>
      </c>
      <c r="BI134" s="252" t="e">
        <f ca="1">_xll.DBRW($C$1,$B134,$C$3,BI$12,$C$2,$A134,BI$13,$C$4,C132)</f>
        <v>#VALUE!</v>
      </c>
      <c r="BJ134" s="248" t="str">
        <f ca="1">_xll.DBRW($C$1,$B134,$C$3,BJ$12,$C$2,$A134,BJ$13,$C$4,C132)</f>
        <v>RECALC_1_2695_</v>
      </c>
      <c r="BK134" s="248" t="e">
        <f ca="1">_xll.DBRW($C$1,$B134,$C$3,BK$12,$C$2,$A134,BK$13,$C$4,C132)</f>
        <v>#VALUE!</v>
      </c>
      <c r="BL134" s="248" t="e">
        <f ca="1">_xll.DBRW($C$1,$B134,$C$3,BL$12,$C$2,$A134,BL$13,$C$4,C132)</f>
        <v>#VALUE!</v>
      </c>
      <c r="BM134" s="248" t="e">
        <f ca="1">_xll.DBRW($C$1,$B134,$C$3,BM$12,$C$2,$A134,BM$13,$C$4,C132)</f>
        <v>#VALUE!</v>
      </c>
      <c r="BN134" s="248" t="e">
        <f ca="1">_xll.DBRW($C$1,$B134,$C$3,BN$12,$C$2,$A134,BN$13,$C$4,C132)</f>
        <v>#VALUE!</v>
      </c>
      <c r="BO134" s="248" t="e">
        <f ca="1">_xll.DBRW($C$1,$B134,$C$3,BO$12,$C$2,$A134,BO$13,$C$4,C132)</f>
        <v>#VALUE!</v>
      </c>
      <c r="BP134" s="253" t="e">
        <f ca="1">_xll.DBRW($C$1,$B134,$C$3,BP$12,$C$2,$A134,BP$13,$C$4,C132)</f>
        <v>#VALUE!</v>
      </c>
      <c r="BQ134" s="252" t="e">
        <f ca="1">_xll.DBRW($C$1,$B134,$C$3,BQ$12,$C$2,$A134,BQ$13,$C$4,$C$132)</f>
        <v>#VALUE!</v>
      </c>
      <c r="BR134" s="248" t="str">
        <f ca="1">_xll.DBRW($C$1,$B134,$C$3,BR$12,$C$2,$A134,BR$13,$C$4,$C$132)</f>
        <v>RECALC_1_2696_</v>
      </c>
      <c r="BS134" s="248" t="e">
        <f ca="1">_xll.DBRW($C$1,$B134,$C$3,BS$12,$C$2,$A134,BS$13,$C$4,$C$132)</f>
        <v>#VALUE!</v>
      </c>
      <c r="BT134" s="248" t="e">
        <f ca="1">_xll.DBRW($C$1,$B134,$C$3,BT$12,$C$2,$A134,BT$13,$C$4,$C$132)</f>
        <v>#VALUE!</v>
      </c>
      <c r="BU134" s="248" t="e">
        <f ca="1">_xll.DBRW($C$1,$B134,$C$3,BU$12,$C$2,$A134,BU$13,$C$4,$C$132)</f>
        <v>#VALUE!</v>
      </c>
      <c r="BV134" s="248" t="e">
        <f ca="1">_xll.DBRW($C$1,$B134,$C$3,BV$12,$C$2,$A134,BV$13,$C$4,$C$132)</f>
        <v>#VALUE!</v>
      </c>
      <c r="BW134" s="248" t="e">
        <f ca="1">_xll.DBRW($C$1,$B134,$C$3,BW$12,$C$2,$A134,BW$13,$C$4,$C$132)</f>
        <v>#VALUE!</v>
      </c>
      <c r="BX134" s="253" t="e">
        <f ca="1">_xll.DBRW($C$1,$B134,$C$3,BX$12,$C$2,$A134,BX$13,$C$4,$C$132)</f>
        <v>#VALUE!</v>
      </c>
      <c r="BY134" s="248"/>
      <c r="BZ134" s="248"/>
      <c r="CA134" s="248"/>
      <c r="CB134" s="248"/>
      <c r="CC134" s="248"/>
      <c r="CD134" s="248"/>
      <c r="CE134" s="248"/>
      <c r="CF134" s="248"/>
    </row>
    <row r="135" spans="1:109" ht="21.75" customHeight="1">
      <c r="A135" s="262" t="str">
        <f t="shared" si="58"/>
        <v>VTD_Corp_TopAdj_Not_allocated_Input3</v>
      </c>
      <c r="B135" s="263" t="str">
        <f t="shared" ca="1" si="58"/>
        <v>RECALC_0_20_</v>
      </c>
      <c r="C135" s="237" t="str">
        <f t="shared" si="58"/>
        <v>Anticroissance</v>
      </c>
      <c r="D135" s="252"/>
      <c r="E135" s="248"/>
      <c r="F135" s="248"/>
      <c r="G135" s="248"/>
      <c r="H135" s="248"/>
      <c r="I135" s="248"/>
      <c r="J135" s="248"/>
      <c r="K135" s="253"/>
      <c r="L135" s="252"/>
      <c r="M135" s="248"/>
      <c r="N135" s="248"/>
      <c r="O135" s="248"/>
      <c r="P135" s="248"/>
      <c r="Q135" s="248"/>
      <c r="R135" s="248"/>
      <c r="S135" s="253"/>
      <c r="T135" s="252"/>
      <c r="U135" s="248"/>
      <c r="V135" s="248"/>
      <c r="W135" s="248"/>
      <c r="X135" s="248"/>
      <c r="Y135" s="248"/>
      <c r="Z135" s="248"/>
      <c r="AA135" s="253"/>
      <c r="AB135" s="252"/>
      <c r="AC135" s="248"/>
      <c r="AD135" s="248"/>
      <c r="AE135" s="248"/>
      <c r="AF135" s="248"/>
      <c r="AG135" s="248"/>
      <c r="AH135" s="248"/>
      <c r="AI135" s="253"/>
      <c r="AJ135" s="248"/>
      <c r="AK135" s="252" t="e">
        <f ca="1">_xll.DBRW($C$1,$B135,$C$3,AK$12,$C$2,$A135,AK$13,$C$4,C132)</f>
        <v>#VALUE!</v>
      </c>
      <c r="AL135" s="248" t="str">
        <f ca="1">_xll.DBRW($C$1,$B135,$C$3,AL$12,$C$2,$A135,AL$13,$C$4,C132)</f>
        <v>RECALC_1_2683_</v>
      </c>
      <c r="AM135" s="248" t="e">
        <f ca="1">_xll.DBRW($C$1,$B135,$C$3,AM$12,$C$2,$A135,AM$13,$C$4,C132)</f>
        <v>#VALUE!</v>
      </c>
      <c r="AN135" s="248" t="e">
        <f ca="1">_xll.DBRW($C$1,$B135,$C$3,AN$12,$C$2,$A135,AN$13,$C$4,C132)</f>
        <v>#VALUE!</v>
      </c>
      <c r="AO135" s="248" t="e">
        <f ca="1">_xll.DBRW($C$1,$B135,$C$3,AO$12,$C$2,$A135,AO$13,$C$4,C132)</f>
        <v>#VALUE!</v>
      </c>
      <c r="AP135" s="248" t="e">
        <f ca="1">_xll.DBRW($C$1,$B135,$C$3,AP$12,$C$2,$A135,AP$13,$C$4,C132)</f>
        <v>#VALUE!</v>
      </c>
      <c r="AQ135" s="248" t="e">
        <f ca="1">_xll.DBRW($C$1,$B135,$C$3,AQ$12,$C$2,$A135,AQ$13,$C$4,C132)</f>
        <v>#VALUE!</v>
      </c>
      <c r="AR135" s="253" t="e">
        <f ca="1">_xll.DBRW($C$1,$B135,$C$3,AR$12,$C$2,$A135,AR$13,$C$4,C132)</f>
        <v>#VALUE!</v>
      </c>
      <c r="AS135" s="252" t="e">
        <f ca="1">_xll.DBRW($C$1,$B135,$C$3,AS$12,$C$2,$A135,AS$13,$C$4,C132)</f>
        <v>#VALUE!</v>
      </c>
      <c r="AT135" s="248" t="str">
        <f ca="1">_xll.DBRW($C$1,$B135,$C$3,AT$12,$C$2,$A135,AT$13,$C$4,C132)</f>
        <v>RECALC_1_2685_</v>
      </c>
      <c r="AU135" s="248" t="e">
        <f ca="1">_xll.DBRW($C$1,$B135,$C$3,AU$12,$C$2,$A135,AU$13,$C$4,C132)</f>
        <v>#VALUE!</v>
      </c>
      <c r="AV135" s="248" t="e">
        <f ca="1">_xll.DBRW($C$1,$B135,$C$3,AV$12,$C$2,$A135,AV$13,$C$4,C132)</f>
        <v>#VALUE!</v>
      </c>
      <c r="AW135" s="248" t="e">
        <f ca="1">_xll.DBRW($C$1,$B135,$C$3,AW$12,$C$2,$A135,AW$13,$C$4,C132)</f>
        <v>#VALUE!</v>
      </c>
      <c r="AX135" s="248" t="e">
        <f ca="1">_xll.DBRW($C$1,$B135,$C$3,AX$12,$C$2,$A135,AX$13,$C$4,C132)</f>
        <v>#VALUE!</v>
      </c>
      <c r="AY135" s="248" t="e">
        <f ca="1">_xll.DBRW($C$1,$B135,$C$3,AY$12,$C$2,$A135,AY$13,$C$4,C132)</f>
        <v>#VALUE!</v>
      </c>
      <c r="AZ135" s="253" t="e">
        <f ca="1">_xll.DBRW($C$1,$B135,$C$3,AZ$12,$C$2,$A135,AZ$13,$C$4,C132)</f>
        <v>#VALUE!</v>
      </c>
      <c r="BA135" s="252" t="e">
        <f ca="1">_xll.DBRW($C$1,$B135,$C$3,BA$12,$C$2,$A135,BA$13,$C$4,C132)</f>
        <v>#VALUE!</v>
      </c>
      <c r="BB135" s="248" t="str">
        <f ca="1">_xll.DBRW($C$1,$B135,$C$3,BB$12,$C$2,$A135,BB$13,$C$4,C132)</f>
        <v>RECALC_1_2684_</v>
      </c>
      <c r="BC135" s="248" t="e">
        <f ca="1">_xll.DBRW($C$1,$B135,$C$3,BC$12,$C$2,$A135,BC$13,$C$4,C132)</f>
        <v>#VALUE!</v>
      </c>
      <c r="BD135" s="248" t="e">
        <f ca="1">_xll.DBRW($C$1,$B135,$C$3,BD$12,$C$2,$A135,BD$13,$C$4,C132)</f>
        <v>#VALUE!</v>
      </c>
      <c r="BE135" s="248" t="e">
        <f ca="1">_xll.DBRW($C$1,$B135,$C$3,BE$12,$C$2,$A135,BE$13,$C$4,C132)</f>
        <v>#VALUE!</v>
      </c>
      <c r="BF135" s="248" t="e">
        <f ca="1">_xll.DBRW($C$1,$B135,$C$3,BF$12,$C$2,$A135,BF$13,$C$4,C132)</f>
        <v>#VALUE!</v>
      </c>
      <c r="BG135" s="248" t="e">
        <f ca="1">_xll.DBRW($C$1,$B135,$C$3,BG$12,$C$2,$A135,BG$13,$C$4,C132)</f>
        <v>#VALUE!</v>
      </c>
      <c r="BH135" s="253" t="e">
        <f ca="1">_xll.DBRW($C$1,$B135,$C$3,BH$12,$C$2,$A135,BH$13,$C$4,C132)</f>
        <v>#VALUE!</v>
      </c>
      <c r="BI135" s="252" t="e">
        <f ca="1">_xll.DBRW($C$1,$B135,$C$3,BI$12,$C$2,$A135,BI$13,$C$4,C132)</f>
        <v>#VALUE!</v>
      </c>
      <c r="BJ135" s="248" t="str">
        <f ca="1">_xll.DBRW($C$1,$B135,$C$3,BJ$12,$C$2,$A135,BJ$13,$C$4,C132)</f>
        <v>RECALC_1_2682_</v>
      </c>
      <c r="BK135" s="248" t="e">
        <f ca="1">_xll.DBRW($C$1,$B135,$C$3,BK$12,$C$2,$A135,BK$13,$C$4,C132)</f>
        <v>#VALUE!</v>
      </c>
      <c r="BL135" s="248" t="e">
        <f ca="1">_xll.DBRW($C$1,$B135,$C$3,BL$12,$C$2,$A135,BL$13,$C$4,C132)</f>
        <v>#VALUE!</v>
      </c>
      <c r="BM135" s="248" t="e">
        <f ca="1">_xll.DBRW($C$1,$B135,$C$3,BM$12,$C$2,$A135,BM$13,$C$4,C132)</f>
        <v>#VALUE!</v>
      </c>
      <c r="BN135" s="248" t="e">
        <f ca="1">_xll.DBRW($C$1,$B135,$C$3,BN$12,$C$2,$A135,BN$13,$C$4,C132)</f>
        <v>#VALUE!</v>
      </c>
      <c r="BO135" s="248" t="e">
        <f ca="1">_xll.DBRW($C$1,$B135,$C$3,BO$12,$C$2,$A135,BO$13,$C$4,C132)</f>
        <v>#VALUE!</v>
      </c>
      <c r="BP135" s="253" t="e">
        <f ca="1">_xll.DBRW($C$1,$B135,$C$3,BP$12,$C$2,$A135,BP$13,$C$4,C132)</f>
        <v>#VALUE!</v>
      </c>
      <c r="BQ135" s="252" t="e">
        <f ca="1">_xll.DBRW($C$1,$B135,$C$3,BQ$12,$C$2,$A135,BQ$13,$C$4,$C$132)</f>
        <v>#VALUE!</v>
      </c>
      <c r="BR135" s="248" t="str">
        <f ca="1">_xll.DBRW($C$1,$B135,$C$3,BR$12,$C$2,$A135,BR$13,$C$4,$C$132)</f>
        <v>RECALC_1_2686_</v>
      </c>
      <c r="BS135" s="248" t="e">
        <f ca="1">_xll.DBRW($C$1,$B135,$C$3,BS$12,$C$2,$A135,BS$13,$C$4,$C$132)</f>
        <v>#VALUE!</v>
      </c>
      <c r="BT135" s="248" t="e">
        <f ca="1">_xll.DBRW($C$1,$B135,$C$3,BT$12,$C$2,$A135,BT$13,$C$4,$C$132)</f>
        <v>#VALUE!</v>
      </c>
      <c r="BU135" s="248" t="e">
        <f ca="1">_xll.DBRW($C$1,$B135,$C$3,BU$12,$C$2,$A135,BU$13,$C$4,$C$132)</f>
        <v>#VALUE!</v>
      </c>
      <c r="BV135" s="248" t="e">
        <f ca="1">_xll.DBRW($C$1,$B135,$C$3,BV$12,$C$2,$A135,BV$13,$C$4,$C$132)</f>
        <v>#VALUE!</v>
      </c>
      <c r="BW135" s="248" t="e">
        <f ca="1">_xll.DBRW($C$1,$B135,$C$3,BW$12,$C$2,$A135,BW$13,$C$4,$C$132)</f>
        <v>#VALUE!</v>
      </c>
      <c r="BX135" s="253" t="e">
        <f ca="1">_xll.DBRW($C$1,$B135,$C$3,BX$12,$C$2,$A135,BX$13,$C$4,$C$132)</f>
        <v>#VALUE!</v>
      </c>
      <c r="BY135" s="248"/>
      <c r="BZ135" s="248"/>
      <c r="CA135" s="248"/>
      <c r="CB135" s="248"/>
      <c r="CC135" s="248"/>
      <c r="CD135" s="248"/>
      <c r="CE135" s="248"/>
      <c r="CF135" s="248"/>
    </row>
    <row r="136" spans="1:109" ht="21.75" customHeight="1">
      <c r="A136" s="262" t="str">
        <f t="shared" si="58"/>
        <v>VTD_Corp_TopAdj_Not_allocated_Input4</v>
      </c>
      <c r="B136" s="263" t="str">
        <f t="shared" ca="1" si="58"/>
        <v>RECALC_0_1_</v>
      </c>
      <c r="C136" s="237" t="str">
        <f t="shared" si="58"/>
        <v>Sécurité générale invts financiers</v>
      </c>
      <c r="D136" s="252"/>
      <c r="E136" s="248"/>
      <c r="F136" s="248"/>
      <c r="G136" s="248"/>
      <c r="H136" s="248"/>
      <c r="I136" s="248"/>
      <c r="J136" s="248"/>
      <c r="K136" s="253"/>
      <c r="L136" s="252"/>
      <c r="M136" s="248"/>
      <c r="N136" s="248"/>
      <c r="O136" s="248"/>
      <c r="P136" s="248"/>
      <c r="Q136" s="248"/>
      <c r="R136" s="248"/>
      <c r="S136" s="253"/>
      <c r="T136" s="252"/>
      <c r="U136" s="248"/>
      <c r="V136" s="248"/>
      <c r="W136" s="248"/>
      <c r="X136" s="248"/>
      <c r="Y136" s="248"/>
      <c r="Z136" s="248"/>
      <c r="AA136" s="253"/>
      <c r="AB136" s="252"/>
      <c r="AC136" s="248"/>
      <c r="AD136" s="248"/>
      <c r="AE136" s="248"/>
      <c r="AF136" s="248"/>
      <c r="AG136" s="248"/>
      <c r="AH136" s="248"/>
      <c r="AI136" s="253"/>
      <c r="AJ136" s="248"/>
      <c r="AK136" s="252" t="e">
        <f ca="1">_xll.DBRW($C$1,$B136,$C$3,AK$12,$C$2,$A136,AK$13,$C$4,C132)</f>
        <v>#VALUE!</v>
      </c>
      <c r="AL136" s="248" t="str">
        <f ca="1">_xll.DBRW($C$1,$B136,$C$3,AL$12,$C$2,$A136,AL$13,$C$4,C132)</f>
        <v>RECALC_1_2581_</v>
      </c>
      <c r="AM136" s="248" t="e">
        <f ca="1">_xll.DBRW($C$1,$B136,$C$3,AM$12,$C$2,$A136,AM$13,$C$4,C132)</f>
        <v>#VALUE!</v>
      </c>
      <c r="AN136" s="248" t="e">
        <f ca="1">_xll.DBRW($C$1,$B136,$C$3,AN$12,$C$2,$A136,AN$13,$C$4,C132)</f>
        <v>#VALUE!</v>
      </c>
      <c r="AO136" s="248" t="e">
        <f ca="1">_xll.DBRW($C$1,$B136,$C$3,AO$12,$C$2,$A136,AO$13,$C$4,C132)</f>
        <v>#VALUE!</v>
      </c>
      <c r="AP136" s="248" t="e">
        <f ca="1">_xll.DBRW($C$1,$B136,$C$3,AP$12,$C$2,$A136,AP$13,$C$4,C132)</f>
        <v>#VALUE!</v>
      </c>
      <c r="AQ136" s="248" t="e">
        <f ca="1">_xll.DBRW($C$1,$B136,$C$3,AQ$12,$C$2,$A136,AQ$13,$C$4,C132)</f>
        <v>#VALUE!</v>
      </c>
      <c r="AR136" s="253" t="e">
        <f ca="1">_xll.DBRW($C$1,$B136,$C$3,AR$12,$C$2,$A136,AR$13,$C$4,C132)</f>
        <v>#VALUE!</v>
      </c>
      <c r="AS136" s="252" t="e">
        <f ca="1">_xll.DBRW($C$1,$B136,$C$3,AS$12,$C$2,$A136,AS$13,$C$4,C132)</f>
        <v>#VALUE!</v>
      </c>
      <c r="AT136" s="248" t="str">
        <f ca="1">_xll.DBRW($C$1,$B136,$C$3,AT$12,$C$2,$A136,AT$13,$C$4,C132)</f>
        <v>RECALC_1_2579_</v>
      </c>
      <c r="AU136" s="248" t="e">
        <f ca="1">_xll.DBRW($C$1,$B136,$C$3,AU$12,$C$2,$A136,AU$13,$C$4,C132)</f>
        <v>#VALUE!</v>
      </c>
      <c r="AV136" s="248" t="e">
        <f ca="1">_xll.DBRW($C$1,$B136,$C$3,AV$12,$C$2,$A136,AV$13,$C$4,C132)</f>
        <v>#VALUE!</v>
      </c>
      <c r="AW136" s="248" t="e">
        <f ca="1">_xll.DBRW($C$1,$B136,$C$3,AW$12,$C$2,$A136,AW$13,$C$4,C132)</f>
        <v>#VALUE!</v>
      </c>
      <c r="AX136" s="248" t="e">
        <f ca="1">_xll.DBRW($C$1,$B136,$C$3,AX$12,$C$2,$A136,AX$13,$C$4,C132)</f>
        <v>#VALUE!</v>
      </c>
      <c r="AY136" s="248" t="e">
        <f ca="1">_xll.DBRW($C$1,$B136,$C$3,AY$12,$C$2,$A136,AY$13,$C$4,C132)</f>
        <v>#VALUE!</v>
      </c>
      <c r="AZ136" s="253" t="e">
        <f ca="1">_xll.DBRW($C$1,$B136,$C$3,AZ$12,$C$2,$A136,AZ$13,$C$4,C132)</f>
        <v>#VALUE!</v>
      </c>
      <c r="BA136" s="252" t="e">
        <f ca="1">_xll.DBRW($C$1,$B136,$C$3,BA$12,$C$2,$A136,BA$13,$C$4,C132)</f>
        <v>#VALUE!</v>
      </c>
      <c r="BB136" s="248" t="str">
        <f ca="1">_xll.DBRW($C$1,$B136,$C$3,BB$12,$C$2,$A136,BB$13,$C$4,C132)</f>
        <v>RECALC_1_2583_</v>
      </c>
      <c r="BC136" s="248" t="e">
        <f ca="1">_xll.DBRW($C$1,$B136,$C$3,BC$12,$C$2,$A136,BC$13,$C$4,C132)</f>
        <v>#VALUE!</v>
      </c>
      <c r="BD136" s="248" t="e">
        <f ca="1">_xll.DBRW($C$1,$B136,$C$3,BD$12,$C$2,$A136,BD$13,$C$4,C132)</f>
        <v>#VALUE!</v>
      </c>
      <c r="BE136" s="248" t="e">
        <f ca="1">_xll.DBRW($C$1,$B136,$C$3,BE$12,$C$2,$A136,BE$13,$C$4,C132)</f>
        <v>#VALUE!</v>
      </c>
      <c r="BF136" s="248" t="e">
        <f ca="1">_xll.DBRW($C$1,$B136,$C$3,BF$12,$C$2,$A136,BF$13,$C$4,C132)</f>
        <v>#VALUE!</v>
      </c>
      <c r="BG136" s="248" t="e">
        <f ca="1">_xll.DBRW($C$1,$B136,$C$3,BG$12,$C$2,$A136,BG$13,$C$4,C132)</f>
        <v>#VALUE!</v>
      </c>
      <c r="BH136" s="253" t="e">
        <f ca="1">_xll.DBRW($C$1,$B136,$C$3,BH$12,$C$2,$A136,BH$13,$C$4,C132)</f>
        <v>#VALUE!</v>
      </c>
      <c r="BI136" s="252" t="e">
        <f ca="1">_xll.DBRW($C$1,$B136,$C$3,BI$12,$C$2,$A136,BI$13,$C$4,C132)</f>
        <v>#VALUE!</v>
      </c>
      <c r="BJ136" s="248" t="str">
        <f ca="1">_xll.DBRW($C$1,$B136,$C$3,BJ$12,$C$2,$A136,BJ$13,$C$4,C132)</f>
        <v>RECALC_1_2582_</v>
      </c>
      <c r="BK136" s="248" t="e">
        <f ca="1">_xll.DBRW($C$1,$B136,$C$3,BK$12,$C$2,$A136,BK$13,$C$4,C132)</f>
        <v>#VALUE!</v>
      </c>
      <c r="BL136" s="248" t="e">
        <f ca="1">_xll.DBRW($C$1,$B136,$C$3,BL$12,$C$2,$A136,BL$13,$C$4,C132)</f>
        <v>#VALUE!</v>
      </c>
      <c r="BM136" s="248" t="e">
        <f ca="1">_xll.DBRW($C$1,$B136,$C$3,BM$12,$C$2,$A136,BM$13,$C$4,C132)</f>
        <v>#VALUE!</v>
      </c>
      <c r="BN136" s="248" t="e">
        <f ca="1">_xll.DBRW($C$1,$B136,$C$3,BN$12,$C$2,$A136,BN$13,$C$4,C132)</f>
        <v>#VALUE!</v>
      </c>
      <c r="BO136" s="248" t="e">
        <f ca="1">_xll.DBRW($C$1,$B136,$C$3,BO$12,$C$2,$A136,BO$13,$C$4,C132)</f>
        <v>#VALUE!</v>
      </c>
      <c r="BP136" s="253" t="e">
        <f ca="1">_xll.DBRW($C$1,$B136,$C$3,BP$12,$C$2,$A136,BP$13,$C$4,C132)</f>
        <v>#VALUE!</v>
      </c>
      <c r="BQ136" s="252" t="e">
        <f ca="1">_xll.DBRW($C$1,$B136,$C$3,BQ$12,$C$2,$A136,BQ$13,$C$4,$C$132)</f>
        <v>#VALUE!</v>
      </c>
      <c r="BR136" s="248" t="str">
        <f ca="1">_xll.DBRW($C$1,$B136,$C$3,BR$12,$C$2,$A136,BR$13,$C$4,$C$132)</f>
        <v>RECALC_1_2580_</v>
      </c>
      <c r="BS136" s="248" t="e">
        <f ca="1">_xll.DBRW($C$1,$B136,$C$3,BS$12,$C$2,$A136,BS$13,$C$4,$C$132)</f>
        <v>#VALUE!</v>
      </c>
      <c r="BT136" s="248" t="e">
        <f ca="1">_xll.DBRW($C$1,$B136,$C$3,BT$12,$C$2,$A136,BT$13,$C$4,$C$132)</f>
        <v>#VALUE!</v>
      </c>
      <c r="BU136" s="248" t="e">
        <f ca="1">_xll.DBRW($C$1,$B136,$C$3,BU$12,$C$2,$A136,BU$13,$C$4,$C$132)</f>
        <v>#VALUE!</v>
      </c>
      <c r="BV136" s="248" t="e">
        <f ca="1">_xll.DBRW($C$1,$B136,$C$3,BV$12,$C$2,$A136,BV$13,$C$4,$C$132)</f>
        <v>#VALUE!</v>
      </c>
      <c r="BW136" s="248" t="e">
        <f ca="1">_xll.DBRW($C$1,$B136,$C$3,BW$12,$C$2,$A136,BW$13,$C$4,$C$132)</f>
        <v>#VALUE!</v>
      </c>
      <c r="BX136" s="253" t="e">
        <f ca="1">_xll.DBRW($C$1,$B136,$C$3,BX$12,$C$2,$A136,BX$13,$C$4,$C$132)</f>
        <v>#VALUE!</v>
      </c>
      <c r="BY136" s="248"/>
      <c r="BZ136" s="248"/>
      <c r="CA136" s="248"/>
      <c r="CB136" s="248"/>
      <c r="CC136" s="248"/>
      <c r="CD136" s="248"/>
      <c r="CE136" s="248"/>
      <c r="CF136" s="248"/>
    </row>
    <row r="137" spans="1:109" ht="21.75" customHeight="1">
      <c r="A137" s="262" t="str">
        <f t="shared" si="58"/>
        <v>VTD_Corp_TopAdj_Not_allocated_Input5</v>
      </c>
      <c r="B137" s="263" t="str">
        <f t="shared" si="58"/>
        <v>Holding</v>
      </c>
      <c r="C137" s="237" t="str">
        <f t="shared" si="58"/>
        <v>Sécurité energy</v>
      </c>
      <c r="D137" s="252"/>
      <c r="E137" s="248"/>
      <c r="F137" s="248"/>
      <c r="G137" s="248"/>
      <c r="H137" s="248"/>
      <c r="I137" s="248"/>
      <c r="J137" s="248"/>
      <c r="K137" s="253"/>
      <c r="L137" s="252"/>
      <c r="M137" s="248"/>
      <c r="N137" s="248"/>
      <c r="O137" s="248"/>
      <c r="P137" s="248"/>
      <c r="Q137" s="248"/>
      <c r="R137" s="248"/>
      <c r="S137" s="253"/>
      <c r="T137" s="252"/>
      <c r="U137" s="248"/>
      <c r="V137" s="248"/>
      <c r="W137" s="248"/>
      <c r="X137" s="248"/>
      <c r="Y137" s="248"/>
      <c r="Z137" s="248"/>
      <c r="AA137" s="253"/>
      <c r="AB137" s="252"/>
      <c r="AC137" s="248"/>
      <c r="AD137" s="248"/>
      <c r="AE137" s="248"/>
      <c r="AF137" s="248"/>
      <c r="AG137" s="248"/>
      <c r="AH137" s="248"/>
      <c r="AI137" s="253"/>
      <c r="AJ137" s="248"/>
      <c r="AK137" s="252" t="e">
        <f ca="1">_xll.DBRW($C$1,$B137,$C$3,AK$12,$C$2,$A137,AK$13,$C$4,C132)</f>
        <v>#VALUE!</v>
      </c>
      <c r="AL137" s="248" t="str">
        <f ca="1">_xll.DBRW($C$1,$B137,$C$3,AL$12,$C$2,$A137,AL$13,$C$4,C132)</f>
        <v>RECALC_1_1187_</v>
      </c>
      <c r="AM137" s="248" t="e">
        <f ca="1">_xll.DBRW($C$1,$B137,$C$3,AM$12,$C$2,$A137,AM$13,$C$4,C132)</f>
        <v>#VALUE!</v>
      </c>
      <c r="AN137" s="248" t="e">
        <f ca="1">_xll.DBRW($C$1,$B137,$C$3,AN$12,$C$2,$A137,AN$13,$C$4,C132)</f>
        <v>#VALUE!</v>
      </c>
      <c r="AO137" s="248" t="e">
        <f ca="1">_xll.DBRW($C$1,$B137,$C$3,AO$12,$C$2,$A137,AO$13,$C$4,C132)</f>
        <v>#VALUE!</v>
      </c>
      <c r="AP137" s="248" t="e">
        <f ca="1">_xll.DBRW($C$1,$B137,$C$3,AP$12,$C$2,$A137,AP$13,$C$4,C132)</f>
        <v>#VALUE!</v>
      </c>
      <c r="AQ137" s="248" t="e">
        <f ca="1">_xll.DBRW($C$1,$B137,$C$3,AQ$12,$C$2,$A137,AQ$13,$C$4,C132)</f>
        <v>#VALUE!</v>
      </c>
      <c r="AR137" s="253" t="e">
        <f ca="1">_xll.DBRW($C$1,$B137,$C$3,AR$12,$C$2,$A137,AR$13,$C$4,C132)</f>
        <v>#VALUE!</v>
      </c>
      <c r="AS137" s="252" t="e">
        <f ca="1">_xll.DBRW($C$1,$B137,$C$3,AS$12,$C$2,$A137,AS$13,$C$4,C132)</f>
        <v>#VALUE!</v>
      </c>
      <c r="AT137" s="248" t="str">
        <f ca="1">_xll.DBRW($C$1,$B137,$C$3,AT$12,$C$2,$A137,AT$13,$C$4,C132)</f>
        <v>RECALC_1_1426_</v>
      </c>
      <c r="AU137" s="248" t="e">
        <f ca="1">_xll.DBRW($C$1,$B137,$C$3,AU$12,$C$2,$A137,AU$13,$C$4,C132)</f>
        <v>#VALUE!</v>
      </c>
      <c r="AV137" s="248" t="e">
        <f ca="1">_xll.DBRW($C$1,$B137,$C$3,AV$12,$C$2,$A137,AV$13,$C$4,C132)</f>
        <v>#VALUE!</v>
      </c>
      <c r="AW137" s="248" t="e">
        <f ca="1">_xll.DBRW($C$1,$B137,$C$3,AW$12,$C$2,$A137,AW$13,$C$4,C132)</f>
        <v>#VALUE!</v>
      </c>
      <c r="AX137" s="248" t="e">
        <f ca="1">_xll.DBRW($C$1,$B137,$C$3,AX$12,$C$2,$A137,AX$13,$C$4,C132)</f>
        <v>#VALUE!</v>
      </c>
      <c r="AY137" s="248" t="e">
        <f ca="1">_xll.DBRW($C$1,$B137,$C$3,AY$12,$C$2,$A137,AY$13,$C$4,C132)</f>
        <v>#VALUE!</v>
      </c>
      <c r="AZ137" s="253" t="e">
        <f ca="1">_xll.DBRW($C$1,$B137,$C$3,AZ$12,$C$2,$A137,AZ$13,$C$4,C132)</f>
        <v>#VALUE!</v>
      </c>
      <c r="BA137" s="252" t="e">
        <f ca="1">_xll.DBRW($C$1,$B137,$C$3,BA$12,$C$2,$A137,BA$13,$C$4,C132)</f>
        <v>#VALUE!</v>
      </c>
      <c r="BB137" s="248" t="str">
        <f ca="1">_xll.DBRW($C$1,$B137,$C$3,BB$12,$C$2,$A137,BB$13,$C$4,C132)</f>
        <v>RECALC_1_1606_</v>
      </c>
      <c r="BC137" s="248" t="e">
        <f ca="1">_xll.DBRW($C$1,$B137,$C$3,BC$12,$C$2,$A137,BC$13,$C$4,C132)</f>
        <v>#VALUE!</v>
      </c>
      <c r="BD137" s="248" t="e">
        <f ca="1">_xll.DBRW($C$1,$B137,$C$3,BD$12,$C$2,$A137,BD$13,$C$4,C132)</f>
        <v>#VALUE!</v>
      </c>
      <c r="BE137" s="248" t="e">
        <f ca="1">_xll.DBRW($C$1,$B137,$C$3,BE$12,$C$2,$A137,BE$13,$C$4,C132)</f>
        <v>#VALUE!</v>
      </c>
      <c r="BF137" s="248" t="e">
        <f ca="1">_xll.DBRW($C$1,$B137,$C$3,BF$12,$C$2,$A137,BF$13,$C$4,C132)</f>
        <v>#VALUE!</v>
      </c>
      <c r="BG137" s="248" t="e">
        <f ca="1">_xll.DBRW($C$1,$B137,$C$3,BG$12,$C$2,$A137,BG$13,$C$4,C132)</f>
        <v>#VALUE!</v>
      </c>
      <c r="BH137" s="253" t="e">
        <f ca="1">_xll.DBRW($C$1,$B137,$C$3,BH$12,$C$2,$A137,BH$13,$C$4,C132)</f>
        <v>#VALUE!</v>
      </c>
      <c r="BI137" s="252" t="e">
        <f ca="1">_xll.DBRW($C$1,$B137,$C$3,BI$12,$C$2,$A137,BI$13,$C$4,C132)</f>
        <v>#VALUE!</v>
      </c>
      <c r="BJ137" s="248" t="str">
        <f ca="1">_xll.DBRW($C$1,$B137,$C$3,BJ$12,$C$2,$A137,BJ$13,$C$4,C132)</f>
        <v>RECALC_1_1911_</v>
      </c>
      <c r="BK137" s="248" t="e">
        <f ca="1">_xll.DBRW($C$1,$B137,$C$3,BK$12,$C$2,$A137,BK$13,$C$4,C132)</f>
        <v>#VALUE!</v>
      </c>
      <c r="BL137" s="248" t="e">
        <f ca="1">_xll.DBRW($C$1,$B137,$C$3,BL$12,$C$2,$A137,BL$13,$C$4,C132)</f>
        <v>#VALUE!</v>
      </c>
      <c r="BM137" s="248" t="e">
        <f ca="1">_xll.DBRW($C$1,$B137,$C$3,BM$12,$C$2,$A137,BM$13,$C$4,C132)</f>
        <v>#VALUE!</v>
      </c>
      <c r="BN137" s="248" t="e">
        <f ca="1">_xll.DBRW($C$1,$B137,$C$3,BN$12,$C$2,$A137,BN$13,$C$4,C132)</f>
        <v>#VALUE!</v>
      </c>
      <c r="BO137" s="248" t="e">
        <f ca="1">_xll.DBRW($C$1,$B137,$C$3,BO$12,$C$2,$A137,BO$13,$C$4,C132)</f>
        <v>#VALUE!</v>
      </c>
      <c r="BP137" s="253" t="e">
        <f ca="1">_xll.DBRW($C$1,$B137,$C$3,BP$12,$C$2,$A137,BP$13,$C$4,C132)</f>
        <v>#VALUE!</v>
      </c>
      <c r="BQ137" s="252" t="e">
        <f ca="1">_xll.DBRW($C$1,$B137,$C$3,BQ$12,$C$2,$A137,BQ$13,$C$4,$C$132)</f>
        <v>#VALUE!</v>
      </c>
      <c r="BR137" s="248" t="str">
        <f ca="1">_xll.DBRW($C$1,$B137,$C$3,BR$12,$C$2,$A137,BR$13,$C$4,$C$132)</f>
        <v>RECALC_1_2542_</v>
      </c>
      <c r="BS137" s="248" t="e">
        <f ca="1">_xll.DBRW($C$1,$B137,$C$3,BS$12,$C$2,$A137,BS$13,$C$4,$C$132)</f>
        <v>#VALUE!</v>
      </c>
      <c r="BT137" s="248" t="e">
        <f ca="1">_xll.DBRW($C$1,$B137,$C$3,BT$12,$C$2,$A137,BT$13,$C$4,$C$132)</f>
        <v>#VALUE!</v>
      </c>
      <c r="BU137" s="248" t="e">
        <f ca="1">_xll.DBRW($C$1,$B137,$C$3,BU$12,$C$2,$A137,BU$13,$C$4,$C$132)</f>
        <v>#VALUE!</v>
      </c>
      <c r="BV137" s="248" t="e">
        <f ca="1">_xll.DBRW($C$1,$B137,$C$3,BV$12,$C$2,$A137,BV$13,$C$4,$C$132)</f>
        <v>#VALUE!</v>
      </c>
      <c r="BW137" s="248" t="e">
        <f ca="1">_xll.DBRW($C$1,$B137,$C$3,BW$12,$C$2,$A137,BW$13,$C$4,$C$132)</f>
        <v>#VALUE!</v>
      </c>
      <c r="BX137" s="253" t="e">
        <f ca="1">_xll.DBRW($C$1,$B137,$C$3,BX$12,$C$2,$A137,BX$13,$C$4,$C$132)</f>
        <v>#VALUE!</v>
      </c>
      <c r="BY137" s="248"/>
      <c r="BZ137" s="248"/>
      <c r="CA137" s="248"/>
      <c r="CB137" s="248"/>
      <c r="CC137" s="248"/>
      <c r="CD137" s="248"/>
      <c r="CE137" s="248"/>
      <c r="CF137" s="248"/>
    </row>
    <row r="138" spans="1:109" ht="21.75" customHeight="1">
      <c r="A138" s="262" t="str">
        <f t="shared" si="58"/>
        <v>VTD_Corp_TopAdj_Not_allocated_Input6</v>
      </c>
      <c r="B138" s="263" t="str">
        <f ca="1">_xll.SUBNM("tango_core_model:Activity","","SU_input","English")</f>
        <v>RECALC_0_24_</v>
      </c>
      <c r="C138" s="237" t="str">
        <f t="shared" si="58"/>
        <v>Ajustement coût du financement</v>
      </c>
      <c r="D138" s="252"/>
      <c r="E138" s="248"/>
      <c r="F138" s="248"/>
      <c r="G138" s="248"/>
      <c r="H138" s="248"/>
      <c r="I138" s="248"/>
      <c r="J138" s="248"/>
      <c r="K138" s="253"/>
      <c r="L138" s="252"/>
      <c r="M138" s="248"/>
      <c r="N138" s="248"/>
      <c r="O138" s="248"/>
      <c r="P138" s="248"/>
      <c r="Q138" s="248"/>
      <c r="R138" s="248"/>
      <c r="S138" s="253"/>
      <c r="T138" s="252"/>
      <c r="U138" s="248"/>
      <c r="V138" s="248"/>
      <c r="W138" s="248"/>
      <c r="X138" s="248"/>
      <c r="Y138" s="248"/>
      <c r="Z138" s="248"/>
      <c r="AA138" s="253"/>
      <c r="AB138" s="252"/>
      <c r="AC138" s="248"/>
      <c r="AD138" s="248"/>
      <c r="AE138" s="248"/>
      <c r="AF138" s="248"/>
      <c r="AG138" s="248"/>
      <c r="AH138" s="248"/>
      <c r="AI138" s="253"/>
      <c r="AJ138" s="248"/>
      <c r="AK138" s="252" t="e">
        <f ca="1">_xll.DBRW($C$1,$B138,$C$3,AK$12,$C$2,$A138,AK$13,$C$4,C132)</f>
        <v>#VALUE!</v>
      </c>
      <c r="AL138" s="248" t="str">
        <f ca="1">_xll.DBRW($C$1,$B138,$C$3,AL$12,$C$2,$A138,AL$13,$C$4,C132)</f>
        <v>RECALC_1_1189_</v>
      </c>
      <c r="AM138" s="248" t="e">
        <f ca="1">_xll.DBRW($C$1,$B138,$C$3,AM$12,$C$2,$A138,AM$13,$C$4,C132)</f>
        <v>#VALUE!</v>
      </c>
      <c r="AN138" s="248" t="e">
        <f ca="1">_xll.DBRW($C$1,$B138,$C$3,AN$12,$C$2,$A138,AN$13,$C$4,C132)</f>
        <v>#VALUE!</v>
      </c>
      <c r="AO138" s="248" t="e">
        <f ca="1">_xll.DBRW($C$1,$B138,$C$3,AO$12,$C$2,$A138,AO$13,$C$4,C132)</f>
        <v>#VALUE!</v>
      </c>
      <c r="AP138" s="248" t="e">
        <f ca="1">_xll.DBRW($C$1,$B138,$C$3,AP$12,$C$2,$A138,AP$13,$C$4,C132)</f>
        <v>#VALUE!</v>
      </c>
      <c r="AQ138" s="248" t="e">
        <f ca="1">_xll.DBRW($C$1,$B138,$C$3,AQ$12,$C$2,$A138,AQ$13,$C$4,C132)</f>
        <v>#VALUE!</v>
      </c>
      <c r="AR138" s="253" t="e">
        <f ca="1">_xll.DBRW($C$1,$B138,$C$3,AR$12,$C$2,$A138,AR$13,$C$4,C132)</f>
        <v>#VALUE!</v>
      </c>
      <c r="AS138" s="252" t="e">
        <f ca="1">_xll.DBRW($C$1,$B138,$C$3,AS$12,$C$2,$A138,AS$13,$C$4,C132)</f>
        <v>#VALUE!</v>
      </c>
      <c r="AT138" s="248" t="str">
        <f ca="1">_xll.DBRW($C$1,$B138,$C$3,AT$12,$C$2,$A138,AT$13,$C$4,C132)</f>
        <v>RECALC_1_1427_</v>
      </c>
      <c r="AU138" s="248" t="e">
        <f ca="1">_xll.DBRW($C$1,$B138,$C$3,AU$12,$C$2,$A138,AU$13,$C$4,C132)</f>
        <v>#VALUE!</v>
      </c>
      <c r="AV138" s="248" t="e">
        <f ca="1">_xll.DBRW($C$1,$B138,$C$3,AV$12,$C$2,$A138,AV$13,$C$4,C132)</f>
        <v>#VALUE!</v>
      </c>
      <c r="AW138" s="248" t="e">
        <f ca="1">_xll.DBRW($C$1,$B138,$C$3,AW$12,$C$2,$A138,AW$13,$C$4,C132)</f>
        <v>#VALUE!</v>
      </c>
      <c r="AX138" s="248" t="e">
        <f ca="1">_xll.DBRW($C$1,$B138,$C$3,AX$12,$C$2,$A138,AX$13,$C$4,C132)</f>
        <v>#VALUE!</v>
      </c>
      <c r="AY138" s="248" t="e">
        <f ca="1">_xll.DBRW($C$1,$B138,$C$3,AY$12,$C$2,$A138,AY$13,$C$4,C132)</f>
        <v>#VALUE!</v>
      </c>
      <c r="AZ138" s="253" t="e">
        <f ca="1">_xll.DBRW($C$1,$B138,$C$3,AZ$12,$C$2,$A138,AZ$13,$C$4,C132)</f>
        <v>#VALUE!</v>
      </c>
      <c r="BA138" s="252" t="e">
        <f ca="1">_xll.DBRW($C$1,$B138,$C$3,BA$12,$C$2,$A138,BA$13,$C$4,C132)</f>
        <v>#VALUE!</v>
      </c>
      <c r="BB138" s="248" t="str">
        <f ca="1">_xll.DBRW($C$1,$B138,$C$3,BB$12,$C$2,$A138,BB$13,$C$4,C132)</f>
        <v>RECALC_1_1609_</v>
      </c>
      <c r="BC138" s="248" t="e">
        <f ca="1">_xll.DBRW($C$1,$B138,$C$3,BC$12,$C$2,$A138,BC$13,$C$4,C132)</f>
        <v>#VALUE!</v>
      </c>
      <c r="BD138" s="248" t="e">
        <f ca="1">_xll.DBRW($C$1,$B138,$C$3,BD$12,$C$2,$A138,BD$13,$C$4,C132)</f>
        <v>#VALUE!</v>
      </c>
      <c r="BE138" s="248" t="e">
        <f ca="1">_xll.DBRW($C$1,$B138,$C$3,BE$12,$C$2,$A138,BE$13,$C$4,C132)</f>
        <v>#VALUE!</v>
      </c>
      <c r="BF138" s="248" t="e">
        <f ca="1">_xll.DBRW($C$1,$B138,$C$3,BF$12,$C$2,$A138,BF$13,$C$4,C132)</f>
        <v>#VALUE!</v>
      </c>
      <c r="BG138" s="248" t="e">
        <f ca="1">_xll.DBRW($C$1,$B138,$C$3,BG$12,$C$2,$A138,BG$13,$C$4,C132)</f>
        <v>#VALUE!</v>
      </c>
      <c r="BH138" s="253" t="e">
        <f ca="1">_xll.DBRW($C$1,$B138,$C$3,BH$12,$C$2,$A138,BH$13,$C$4,C132)</f>
        <v>#VALUE!</v>
      </c>
      <c r="BI138" s="252" t="e">
        <f ca="1">_xll.DBRW($C$1,$B138,$C$3,BI$12,$C$2,$A138,BI$13,$C$4,C132)</f>
        <v>#VALUE!</v>
      </c>
      <c r="BJ138" s="248" t="str">
        <f ca="1">_xll.DBRW($C$1,$B138,$C$3,BJ$12,$C$2,$A138,BJ$13,$C$4,C132)</f>
        <v>RECALC_1_1912_</v>
      </c>
      <c r="BK138" s="248" t="e">
        <f ca="1">_xll.DBRW($C$1,$B138,$C$3,BK$12,$C$2,$A138,BK$13,$C$4,C132)</f>
        <v>#VALUE!</v>
      </c>
      <c r="BL138" s="248" t="e">
        <f ca="1">_xll.DBRW($C$1,$B138,$C$3,BL$12,$C$2,$A138,BL$13,$C$4,C132)</f>
        <v>#VALUE!</v>
      </c>
      <c r="BM138" s="248" t="e">
        <f ca="1">_xll.DBRW($C$1,$B138,$C$3,BM$12,$C$2,$A138,BM$13,$C$4,C132)</f>
        <v>#VALUE!</v>
      </c>
      <c r="BN138" s="248" t="e">
        <f ca="1">_xll.DBRW($C$1,$B138,$C$3,BN$12,$C$2,$A138,BN$13,$C$4,C132)</f>
        <v>#VALUE!</v>
      </c>
      <c r="BO138" s="248" t="e">
        <f ca="1">_xll.DBRW($C$1,$B138,$C$3,BO$12,$C$2,$A138,BO$13,$C$4,C132)</f>
        <v>#VALUE!</v>
      </c>
      <c r="BP138" s="253" t="e">
        <f ca="1">_xll.DBRW($C$1,$B138,$C$3,BP$12,$C$2,$A138,BP$13,$C$4,C132)</f>
        <v>#VALUE!</v>
      </c>
      <c r="BQ138" s="252" t="e">
        <f ca="1">_xll.DBRW($C$1,$B138,$C$3,BQ$12,$C$2,$A138,BQ$13,$C$4,$C$132)</f>
        <v>#VALUE!</v>
      </c>
      <c r="BR138" s="248" t="str">
        <f ca="1">_xll.DBRW($C$1,$B138,$C$3,BR$12,$C$2,$A138,BR$13,$C$4,$C$132)</f>
        <v>RECALC_1_2551_</v>
      </c>
      <c r="BS138" s="248" t="e">
        <f ca="1">_xll.DBRW($C$1,$B138,$C$3,BS$12,$C$2,$A138,BS$13,$C$4,$C$132)</f>
        <v>#VALUE!</v>
      </c>
      <c r="BT138" s="248" t="e">
        <f ca="1">_xll.DBRW($C$1,$B138,$C$3,BT$12,$C$2,$A138,BT$13,$C$4,$C$132)</f>
        <v>#VALUE!</v>
      </c>
      <c r="BU138" s="248" t="e">
        <f ca="1">_xll.DBRW($C$1,$B138,$C$3,BU$12,$C$2,$A138,BU$13,$C$4,$C$132)</f>
        <v>#VALUE!</v>
      </c>
      <c r="BV138" s="248" t="e">
        <f ca="1">_xll.DBRW($C$1,$B138,$C$3,BV$12,$C$2,$A138,BV$13,$C$4,$C$132)</f>
        <v>#VALUE!</v>
      </c>
      <c r="BW138" s="248" t="e">
        <f ca="1">_xll.DBRW($C$1,$B138,$C$3,BW$12,$C$2,$A138,BW$13,$C$4,$C$132)</f>
        <v>#VALUE!</v>
      </c>
      <c r="BX138" s="253" t="e">
        <f ca="1">_xll.DBRW($C$1,$B138,$C$3,BX$12,$C$2,$A138,BX$13,$C$4,$C$132)</f>
        <v>#VALUE!</v>
      </c>
      <c r="BY138" s="248"/>
      <c r="BZ138" s="248"/>
      <c r="CA138" s="248"/>
      <c r="CB138" s="248"/>
      <c r="CC138" s="248"/>
      <c r="CD138" s="248"/>
      <c r="CE138" s="248"/>
      <c r="CF138" s="248"/>
    </row>
    <row r="139" spans="1:109" ht="21.75" customHeight="1">
      <c r="A139" s="262" t="str">
        <f t="shared" si="58"/>
        <v>VTD_Corp_TopAdj_Not_allocated_Input7</v>
      </c>
      <c r="B139" s="263" t="str">
        <f t="shared" ca="1" si="58"/>
        <v>RECALC_0_1_</v>
      </c>
      <c r="C139" s="237" t="str">
        <f t="shared" si="58"/>
        <v>Innovation</v>
      </c>
      <c r="D139" s="252"/>
      <c r="E139" s="248"/>
      <c r="F139" s="248"/>
      <c r="G139" s="248"/>
      <c r="H139" s="248"/>
      <c r="I139" s="248"/>
      <c r="J139" s="248"/>
      <c r="K139" s="253"/>
      <c r="L139" s="252"/>
      <c r="M139" s="248"/>
      <c r="N139" s="248"/>
      <c r="O139" s="248"/>
      <c r="P139" s="248"/>
      <c r="Q139" s="248"/>
      <c r="R139" s="248"/>
      <c r="S139" s="253"/>
      <c r="T139" s="252"/>
      <c r="U139" s="248"/>
      <c r="V139" s="248"/>
      <c r="W139" s="248"/>
      <c r="X139" s="248"/>
      <c r="Y139" s="248"/>
      <c r="Z139" s="248"/>
      <c r="AA139" s="253"/>
      <c r="AB139" s="252"/>
      <c r="AC139" s="248"/>
      <c r="AD139" s="248"/>
      <c r="AE139" s="248"/>
      <c r="AF139" s="248"/>
      <c r="AG139" s="248"/>
      <c r="AH139" s="248"/>
      <c r="AI139" s="253"/>
      <c r="AJ139" s="248"/>
      <c r="AK139" s="252" t="e">
        <f ca="1">_xll.DBRW($C$1,$B139,$C$3,AK$12,$C$2,$A139,AK$13,$C$4,C132)</f>
        <v>#VALUE!</v>
      </c>
      <c r="AL139" s="248" t="str">
        <f ca="1">_xll.DBRW($C$1,$B139,$C$3,AL$12,$C$2,$A139,AL$13,$C$4,C132)</f>
        <v>RECALC_1_2655_</v>
      </c>
      <c r="AM139" s="248" t="e">
        <f ca="1">_xll.DBRW($C$1,$B139,$C$3,AM$12,$C$2,$A139,AM$13,$C$4,C132)</f>
        <v>#VALUE!</v>
      </c>
      <c r="AN139" s="248" t="e">
        <f ca="1">_xll.DBRW($C$1,$B139,$C$3,AN$12,$C$2,$A139,AN$13,$C$4,C132)</f>
        <v>#VALUE!</v>
      </c>
      <c r="AO139" s="248" t="e">
        <f ca="1">_xll.DBRW($C$1,$B139,$C$3,AO$12,$C$2,$A139,AO$13,$C$4,C132)</f>
        <v>#VALUE!</v>
      </c>
      <c r="AP139" s="248" t="e">
        <f ca="1">_xll.DBRW($C$1,$B139,$C$3,AP$12,$C$2,$A139,AP$13,$C$4,C132)</f>
        <v>#VALUE!</v>
      </c>
      <c r="AQ139" s="248" t="e">
        <f ca="1">_xll.DBRW($C$1,$B139,$C$3,AQ$12,$C$2,$A139,AQ$13,$C$4,C132)</f>
        <v>#VALUE!</v>
      </c>
      <c r="AR139" s="253" t="e">
        <f ca="1">_xll.DBRW($C$1,$B139,$C$3,AR$12,$C$2,$A139,AR$13,$C$4,C132)</f>
        <v>#VALUE!</v>
      </c>
      <c r="AS139" s="252" t="e">
        <f ca="1">_xll.DBRW($C$1,$B139,$C$3,AS$12,$C$2,$A139,AS$13,$C$4,C132)</f>
        <v>#VALUE!</v>
      </c>
      <c r="AT139" s="248" t="str">
        <f ca="1">_xll.DBRW($C$1,$B139,$C$3,AT$12,$C$2,$A139,AT$13,$C$4,C132)</f>
        <v>RECALC_1_2654_</v>
      </c>
      <c r="AU139" s="248" t="e">
        <f ca="1">_xll.DBRW($C$1,$B139,$C$3,AU$12,$C$2,$A139,AU$13,$C$4,C132)</f>
        <v>#VALUE!</v>
      </c>
      <c r="AV139" s="248" t="e">
        <f ca="1">_xll.DBRW($C$1,$B139,$C$3,AV$12,$C$2,$A139,AV$13,$C$4,C132)</f>
        <v>#VALUE!</v>
      </c>
      <c r="AW139" s="248" t="e">
        <f ca="1">_xll.DBRW($C$1,$B139,$C$3,AW$12,$C$2,$A139,AW$13,$C$4,C132)</f>
        <v>#VALUE!</v>
      </c>
      <c r="AX139" s="248" t="e">
        <f ca="1">_xll.DBRW($C$1,$B139,$C$3,AX$12,$C$2,$A139,AX$13,$C$4,C132)</f>
        <v>#VALUE!</v>
      </c>
      <c r="AY139" s="248" t="e">
        <f ca="1">_xll.DBRW($C$1,$B139,$C$3,AY$12,$C$2,$A139,AY$13,$C$4,C132)</f>
        <v>#VALUE!</v>
      </c>
      <c r="AZ139" s="253" t="e">
        <f ca="1">_xll.DBRW($C$1,$B139,$C$3,AZ$12,$C$2,$A139,AZ$13,$C$4,C132)</f>
        <v>#VALUE!</v>
      </c>
      <c r="BA139" s="252" t="e">
        <f ca="1">_xll.DBRW($C$1,$B139,$C$3,BA$12,$C$2,$A139,BA$13,$C$4,C132)</f>
        <v>#VALUE!</v>
      </c>
      <c r="BB139" s="248" t="str">
        <f ca="1">_xll.DBRW($C$1,$B139,$C$3,BB$12,$C$2,$A139,BB$13,$C$4,C132)</f>
        <v>RECALC_1_2658_</v>
      </c>
      <c r="BC139" s="248" t="e">
        <f ca="1">_xll.DBRW($C$1,$B139,$C$3,BC$12,$C$2,$A139,BC$13,$C$4,C132)</f>
        <v>#VALUE!</v>
      </c>
      <c r="BD139" s="248" t="e">
        <f ca="1">_xll.DBRW($C$1,$B139,$C$3,BD$12,$C$2,$A139,BD$13,$C$4,C132)</f>
        <v>#VALUE!</v>
      </c>
      <c r="BE139" s="248" t="e">
        <f ca="1">_xll.DBRW($C$1,$B139,$C$3,BE$12,$C$2,$A139,BE$13,$C$4,C132)</f>
        <v>#VALUE!</v>
      </c>
      <c r="BF139" s="248" t="e">
        <f ca="1">_xll.DBRW($C$1,$B139,$C$3,BF$12,$C$2,$A139,BF$13,$C$4,C132)</f>
        <v>#VALUE!</v>
      </c>
      <c r="BG139" s="248" t="e">
        <f ca="1">_xll.DBRW($C$1,$B139,$C$3,BG$12,$C$2,$A139,BG$13,$C$4,C132)</f>
        <v>#VALUE!</v>
      </c>
      <c r="BH139" s="253" t="e">
        <f ca="1">_xll.DBRW($C$1,$B139,$C$3,BH$12,$C$2,$A139,BH$13,$C$4,C132)</f>
        <v>#VALUE!</v>
      </c>
      <c r="BI139" s="252" t="e">
        <f ca="1">_xll.DBRW($C$1,$B139,$C$3,BI$12,$C$2,$A139,BI$13,$C$4,C132)</f>
        <v>#VALUE!</v>
      </c>
      <c r="BJ139" s="248" t="str">
        <f ca="1">_xll.DBRW($C$1,$B139,$C$3,BJ$12,$C$2,$A139,BJ$13,$C$4,C132)</f>
        <v>RECALC_1_2656_</v>
      </c>
      <c r="BK139" s="248" t="e">
        <f ca="1">_xll.DBRW($C$1,$B139,$C$3,BK$12,$C$2,$A139,BK$13,$C$4,C132)</f>
        <v>#VALUE!</v>
      </c>
      <c r="BL139" s="248" t="e">
        <f ca="1">_xll.DBRW($C$1,$B139,$C$3,BL$12,$C$2,$A139,BL$13,$C$4,C132)</f>
        <v>#VALUE!</v>
      </c>
      <c r="BM139" s="248" t="e">
        <f ca="1">_xll.DBRW($C$1,$B139,$C$3,BM$12,$C$2,$A139,BM$13,$C$4,C132)</f>
        <v>#VALUE!</v>
      </c>
      <c r="BN139" s="248" t="e">
        <f ca="1">_xll.DBRW($C$1,$B139,$C$3,BN$12,$C$2,$A139,BN$13,$C$4,C132)</f>
        <v>#VALUE!</v>
      </c>
      <c r="BO139" s="248" t="e">
        <f ca="1">_xll.DBRW($C$1,$B139,$C$3,BO$12,$C$2,$A139,BO$13,$C$4,C132)</f>
        <v>#VALUE!</v>
      </c>
      <c r="BP139" s="253" t="e">
        <f ca="1">_xll.DBRW($C$1,$B139,$C$3,BP$12,$C$2,$A139,BP$13,$C$4,C132)</f>
        <v>#VALUE!</v>
      </c>
      <c r="BQ139" s="252" t="e">
        <f ca="1">_xll.DBRW($C$1,$B139,$C$3,BQ$12,$C$2,$A139,BQ$13,$C$4,$C$132)</f>
        <v>#VALUE!</v>
      </c>
      <c r="BR139" s="248" t="str">
        <f ca="1">_xll.DBRW($C$1,$B139,$C$3,BR$12,$C$2,$A139,BR$13,$C$4,$C$132)</f>
        <v>RECALC_1_2657_</v>
      </c>
      <c r="BS139" s="248" t="e">
        <f ca="1">_xll.DBRW($C$1,$B139,$C$3,BS$12,$C$2,$A139,BS$13,$C$4,$C$132)</f>
        <v>#VALUE!</v>
      </c>
      <c r="BT139" s="248" t="e">
        <f ca="1">_xll.DBRW($C$1,$B139,$C$3,BT$12,$C$2,$A139,BT$13,$C$4,$C$132)</f>
        <v>#VALUE!</v>
      </c>
      <c r="BU139" s="248" t="e">
        <f ca="1">_xll.DBRW($C$1,$B139,$C$3,BU$12,$C$2,$A139,BU$13,$C$4,$C$132)</f>
        <v>#VALUE!</v>
      </c>
      <c r="BV139" s="248" t="e">
        <f ca="1">_xll.DBRW($C$1,$B139,$C$3,BV$12,$C$2,$A139,BV$13,$C$4,$C$132)</f>
        <v>#VALUE!</v>
      </c>
      <c r="BW139" s="248" t="e">
        <f ca="1">_xll.DBRW($C$1,$B139,$C$3,BW$12,$C$2,$A139,BW$13,$C$4,$C$132)</f>
        <v>#VALUE!</v>
      </c>
      <c r="BX139" s="253" t="e">
        <f ca="1">_xll.DBRW($C$1,$B139,$C$3,BX$12,$C$2,$A139,BX$13,$C$4,$C$132)</f>
        <v>#VALUE!</v>
      </c>
      <c r="BY139" s="248"/>
      <c r="BZ139" s="248"/>
      <c r="CA139" s="248"/>
      <c r="CB139" s="248"/>
      <c r="CC139" s="248"/>
      <c r="CD139" s="248"/>
      <c r="CE139" s="248"/>
      <c r="CF139" s="248"/>
    </row>
    <row r="140" spans="1:109" ht="21.75" customHeight="1">
      <c r="A140" s="262" t="str">
        <f t="shared" si="58"/>
        <v>VTD_Corp_TopAdj_Not_allocated_Input8</v>
      </c>
      <c r="B140" s="263" t="str">
        <f t="shared" ca="1" si="58"/>
        <v>RECALC_0_1_</v>
      </c>
      <c r="C140" s="237" t="str">
        <f t="shared" si="58"/>
        <v>A recycler</v>
      </c>
      <c r="D140" s="252"/>
      <c r="E140" s="248"/>
      <c r="F140" s="248"/>
      <c r="G140" s="248"/>
      <c r="H140" s="248"/>
      <c r="I140" s="248"/>
      <c r="J140" s="248"/>
      <c r="K140" s="253"/>
      <c r="L140" s="252"/>
      <c r="M140" s="248"/>
      <c r="N140" s="248"/>
      <c r="O140" s="248"/>
      <c r="P140" s="248"/>
      <c r="Q140" s="248"/>
      <c r="R140" s="248"/>
      <c r="S140" s="253"/>
      <c r="T140" s="252"/>
      <c r="U140" s="248"/>
      <c r="V140" s="248"/>
      <c r="W140" s="248"/>
      <c r="X140" s="248"/>
      <c r="Y140" s="248"/>
      <c r="Z140" s="248"/>
      <c r="AA140" s="253"/>
      <c r="AB140" s="252"/>
      <c r="AC140" s="248"/>
      <c r="AD140" s="248"/>
      <c r="AE140" s="248"/>
      <c r="AF140" s="248"/>
      <c r="AG140" s="248"/>
      <c r="AH140" s="248"/>
      <c r="AI140" s="253"/>
      <c r="AJ140" s="248"/>
      <c r="AK140" s="252" t="e">
        <f ca="1">_xll.DBRW($C$1,$B140,$C$3,AK$12,$C$2,$A140,AK$13,$C$4,C132)</f>
        <v>#VALUE!</v>
      </c>
      <c r="AL140" s="248" t="str">
        <f ca="1">_xll.DBRW($C$1,$B140,$C$3,AL$12,$C$2,$A140,AL$13,$C$4,C132)</f>
        <v>RECALC_1_2633_</v>
      </c>
      <c r="AM140" s="248" t="e">
        <f ca="1">_xll.DBRW($C$1,$B140,$C$3,AM$12,$C$2,$A140,AM$13,$C$4,C132)</f>
        <v>#VALUE!</v>
      </c>
      <c r="AN140" s="248" t="e">
        <f ca="1">_xll.DBRW($C$1,$B140,$C$3,AN$12,$C$2,$A140,AN$13,$C$4,C132)</f>
        <v>#VALUE!</v>
      </c>
      <c r="AO140" s="248" t="e">
        <f ca="1">_xll.DBRW($C$1,$B140,$C$3,AO$12,$C$2,$A140,AO$13,$C$4,C132)</f>
        <v>#VALUE!</v>
      </c>
      <c r="AP140" s="248" t="e">
        <f ca="1">_xll.DBRW($C$1,$B140,$C$3,AP$12,$C$2,$A140,AP$13,$C$4,C132)</f>
        <v>#VALUE!</v>
      </c>
      <c r="AQ140" s="248" t="e">
        <f ca="1">_xll.DBRW($C$1,$B140,$C$3,AQ$12,$C$2,$A140,AQ$13,$C$4,C132)</f>
        <v>#VALUE!</v>
      </c>
      <c r="AR140" s="253" t="e">
        <f ca="1">_xll.DBRW($C$1,$B140,$C$3,AR$12,$C$2,$A140,AR$13,$C$4,C132)</f>
        <v>#VALUE!</v>
      </c>
      <c r="AS140" s="252" t="e">
        <f ca="1">_xll.DBRW($C$1,$B140,$C$3,AS$12,$C$2,$A140,AS$13,$C$4,C132)</f>
        <v>#VALUE!</v>
      </c>
      <c r="AT140" s="248" t="str">
        <f ca="1">_xll.DBRW($C$1,$B140,$C$3,AT$12,$C$2,$A140,AT$13,$C$4,C132)</f>
        <v>RECALC_1_2635_</v>
      </c>
      <c r="AU140" s="248" t="e">
        <f ca="1">_xll.DBRW($C$1,$B140,$C$3,AU$12,$C$2,$A140,AU$13,$C$4,C132)</f>
        <v>#VALUE!</v>
      </c>
      <c r="AV140" s="248" t="e">
        <f ca="1">_xll.DBRW($C$1,$B140,$C$3,AV$12,$C$2,$A140,AV$13,$C$4,C132)</f>
        <v>#VALUE!</v>
      </c>
      <c r="AW140" s="248" t="e">
        <f ca="1">_xll.DBRW($C$1,$B140,$C$3,AW$12,$C$2,$A140,AW$13,$C$4,C132)</f>
        <v>#VALUE!</v>
      </c>
      <c r="AX140" s="248" t="e">
        <f ca="1">_xll.DBRW($C$1,$B140,$C$3,AX$12,$C$2,$A140,AX$13,$C$4,C132)</f>
        <v>#VALUE!</v>
      </c>
      <c r="AY140" s="248" t="e">
        <f ca="1">_xll.DBRW($C$1,$B140,$C$3,AY$12,$C$2,$A140,AY$13,$C$4,C132)</f>
        <v>#VALUE!</v>
      </c>
      <c r="AZ140" s="253" t="e">
        <f ca="1">_xll.DBRW($C$1,$B140,$C$3,AZ$12,$C$2,$A140,AZ$13,$C$4,C132)</f>
        <v>#VALUE!</v>
      </c>
      <c r="BA140" s="252" t="e">
        <f ca="1">_xll.DBRW($C$1,$B140,$C$3,BA$12,$C$2,$A140,BA$13,$C$4,C132)</f>
        <v>#VALUE!</v>
      </c>
      <c r="BB140" s="248" t="str">
        <f ca="1">_xll.DBRW($C$1,$B140,$C$3,BB$12,$C$2,$A140,BB$13,$C$4,C132)</f>
        <v>RECALC_1_2634_</v>
      </c>
      <c r="BC140" s="248" t="e">
        <f ca="1">_xll.DBRW($C$1,$B140,$C$3,BC$12,$C$2,$A140,BC$13,$C$4,C132)</f>
        <v>#VALUE!</v>
      </c>
      <c r="BD140" s="248" t="e">
        <f ca="1">_xll.DBRW($C$1,$B140,$C$3,BD$12,$C$2,$A140,BD$13,$C$4,C132)</f>
        <v>#VALUE!</v>
      </c>
      <c r="BE140" s="248" t="e">
        <f ca="1">_xll.DBRW($C$1,$B140,$C$3,BE$12,$C$2,$A140,BE$13,$C$4,C132)</f>
        <v>#VALUE!</v>
      </c>
      <c r="BF140" s="248" t="e">
        <f ca="1">_xll.DBRW($C$1,$B140,$C$3,BF$12,$C$2,$A140,BF$13,$C$4,C132)</f>
        <v>#VALUE!</v>
      </c>
      <c r="BG140" s="248" t="e">
        <f ca="1">_xll.DBRW($C$1,$B140,$C$3,BG$12,$C$2,$A140,BG$13,$C$4,C132)</f>
        <v>#VALUE!</v>
      </c>
      <c r="BH140" s="253" t="e">
        <f ca="1">_xll.DBRW($C$1,$B140,$C$3,BH$12,$C$2,$A140,BH$13,$C$4,C132)</f>
        <v>#VALUE!</v>
      </c>
      <c r="BI140" s="252" t="e">
        <f ca="1">_xll.DBRW($C$1,$B140,$C$3,BI$12,$C$2,$A140,BI$13,$C$4,C132)</f>
        <v>#VALUE!</v>
      </c>
      <c r="BJ140" s="248" t="str">
        <f ca="1">_xll.DBRW($C$1,$B140,$C$3,BJ$12,$C$2,$A140,BJ$13,$C$4,C132)</f>
        <v>RECALC_1_2636_</v>
      </c>
      <c r="BK140" s="248" t="e">
        <f ca="1">_xll.DBRW($C$1,$B140,$C$3,BK$12,$C$2,$A140,BK$13,$C$4,C132)</f>
        <v>#VALUE!</v>
      </c>
      <c r="BL140" s="248" t="e">
        <f ca="1">_xll.DBRW($C$1,$B140,$C$3,BL$12,$C$2,$A140,BL$13,$C$4,C132)</f>
        <v>#VALUE!</v>
      </c>
      <c r="BM140" s="248" t="e">
        <f ca="1">_xll.DBRW($C$1,$B140,$C$3,BM$12,$C$2,$A140,BM$13,$C$4,C132)</f>
        <v>#VALUE!</v>
      </c>
      <c r="BN140" s="248" t="e">
        <f ca="1">_xll.DBRW($C$1,$B140,$C$3,BN$12,$C$2,$A140,BN$13,$C$4,C132)</f>
        <v>#VALUE!</v>
      </c>
      <c r="BO140" s="248" t="e">
        <f ca="1">_xll.DBRW($C$1,$B140,$C$3,BO$12,$C$2,$A140,BO$13,$C$4,C132)</f>
        <v>#VALUE!</v>
      </c>
      <c r="BP140" s="253" t="e">
        <f ca="1">_xll.DBRW($C$1,$B140,$C$3,BP$12,$C$2,$A140,BP$13,$C$4,C132)</f>
        <v>#VALUE!</v>
      </c>
      <c r="BQ140" s="252" t="e">
        <f ca="1">_xll.DBRW($C$1,$B140,$C$3,BQ$12,$C$2,$A140,BQ$13,$C$4,$C$132)</f>
        <v>#VALUE!</v>
      </c>
      <c r="BR140" s="248" t="str">
        <f ca="1">_xll.DBRW($C$1,$B140,$C$3,BR$12,$C$2,$A140,BR$13,$C$4,$C$132)</f>
        <v>RECALC_1_2637_</v>
      </c>
      <c r="BS140" s="248" t="e">
        <f ca="1">_xll.DBRW($C$1,$B140,$C$3,BS$12,$C$2,$A140,BS$13,$C$4,$C$132)</f>
        <v>#VALUE!</v>
      </c>
      <c r="BT140" s="248" t="e">
        <f ca="1">_xll.DBRW($C$1,$B140,$C$3,BT$12,$C$2,$A140,BT$13,$C$4,$C$132)</f>
        <v>#VALUE!</v>
      </c>
      <c r="BU140" s="248" t="e">
        <f ca="1">_xll.DBRW($C$1,$B140,$C$3,BU$12,$C$2,$A140,BU$13,$C$4,$C$132)</f>
        <v>#VALUE!</v>
      </c>
      <c r="BV140" s="248" t="e">
        <f ca="1">_xll.DBRW($C$1,$B140,$C$3,BV$12,$C$2,$A140,BV$13,$C$4,$C$132)</f>
        <v>#VALUE!</v>
      </c>
      <c r="BW140" s="248" t="e">
        <f ca="1">_xll.DBRW($C$1,$B140,$C$3,BW$12,$C$2,$A140,BW$13,$C$4,$C$132)</f>
        <v>#VALUE!</v>
      </c>
      <c r="BX140" s="253" t="e">
        <f ca="1">_xll.DBRW($C$1,$B140,$C$3,BX$12,$C$2,$A140,BX$13,$C$4,$C$132)</f>
        <v>#VALUE!</v>
      </c>
      <c r="BY140" s="248"/>
      <c r="BZ140" s="248"/>
      <c r="CA140" s="248"/>
      <c r="CB140" s="248"/>
      <c r="CC140" s="248"/>
      <c r="CD140" s="248"/>
      <c r="CE140" s="248"/>
      <c r="CF140" s="248"/>
    </row>
    <row r="141" spans="1:109" ht="21.75" customHeight="1">
      <c r="A141" s="262" t="str">
        <f t="shared" si="58"/>
        <v>VTD_Corp_TopAdj_Not_allocated_Input9</v>
      </c>
      <c r="B141" s="263" t="str">
        <f t="shared" ca="1" si="58"/>
        <v>RECALC_0_1_</v>
      </c>
      <c r="C141" s="237" t="str">
        <f t="shared" si="58"/>
        <v>Ajustement 9 - disponible</v>
      </c>
      <c r="D141" s="252"/>
      <c r="E141" s="248"/>
      <c r="F141" s="248"/>
      <c r="G141" s="248"/>
      <c r="H141" s="248"/>
      <c r="I141" s="248"/>
      <c r="J141" s="248"/>
      <c r="K141" s="253"/>
      <c r="L141" s="252"/>
      <c r="M141" s="248"/>
      <c r="N141" s="248"/>
      <c r="O141" s="248"/>
      <c r="P141" s="248"/>
      <c r="Q141" s="248"/>
      <c r="R141" s="248"/>
      <c r="S141" s="253"/>
      <c r="T141" s="252"/>
      <c r="U141" s="248"/>
      <c r="V141" s="248"/>
      <c r="W141" s="248"/>
      <c r="X141" s="248"/>
      <c r="Y141" s="248"/>
      <c r="Z141" s="248"/>
      <c r="AA141" s="253"/>
      <c r="AB141" s="252"/>
      <c r="AC141" s="248"/>
      <c r="AD141" s="248"/>
      <c r="AE141" s="248"/>
      <c r="AF141" s="248"/>
      <c r="AG141" s="248"/>
      <c r="AH141" s="248"/>
      <c r="AI141" s="253"/>
      <c r="AJ141" s="248"/>
      <c r="AK141" s="252" t="e">
        <f ca="1">_xll.DBRW($C$1,$B141,$C$3,AK$12,$C$2,$A141,AK$13,$C$4,C132)</f>
        <v>#VALUE!</v>
      </c>
      <c r="AL141" s="248" t="str">
        <f ca="1">_xll.DBRW($C$1,$B141,$C$3,AL$12,$C$2,$A141,AL$13,$C$4,C132)</f>
        <v>RECALC_1_2687_</v>
      </c>
      <c r="AM141" s="248" t="e">
        <f ca="1">_xll.DBRW($C$1,$B141,$C$3,AM$12,$C$2,$A141,AM$13,$C$4,C132)</f>
        <v>#VALUE!</v>
      </c>
      <c r="AN141" s="248" t="e">
        <f ca="1">_xll.DBRW($C$1,$B141,$C$3,AN$12,$C$2,$A141,AN$13,$C$4,C132)</f>
        <v>#VALUE!</v>
      </c>
      <c r="AO141" s="248" t="e">
        <f ca="1">_xll.DBRW($C$1,$B141,$C$3,AO$12,$C$2,$A141,AO$13,$C$4,C132)</f>
        <v>#VALUE!</v>
      </c>
      <c r="AP141" s="248" t="e">
        <f ca="1">_xll.DBRW($C$1,$B141,$C$3,AP$12,$C$2,$A141,AP$13,$C$4,C132)</f>
        <v>#VALUE!</v>
      </c>
      <c r="AQ141" s="248" t="e">
        <f ca="1">_xll.DBRW($C$1,$B141,$C$3,AQ$12,$C$2,$A141,AQ$13,$C$4,C132)</f>
        <v>#VALUE!</v>
      </c>
      <c r="AR141" s="253" t="e">
        <f ca="1">_xll.DBRW($C$1,$B141,$C$3,AR$12,$C$2,$A141,AR$13,$C$4,C132)</f>
        <v>#VALUE!</v>
      </c>
      <c r="AS141" s="252" t="e">
        <f ca="1">_xll.DBRW($C$1,$B141,$C$3,AS$12,$C$2,$A141,AS$13,$C$4,C132)</f>
        <v>#VALUE!</v>
      </c>
      <c r="AT141" s="248" t="str">
        <f ca="1">_xll.DBRW($C$1,$B141,$C$3,AT$12,$C$2,$A141,AT$13,$C$4,C132)</f>
        <v>RECALC_1_2688_</v>
      </c>
      <c r="AU141" s="248" t="e">
        <f ca="1">_xll.DBRW($C$1,$B141,$C$3,AU$12,$C$2,$A141,AU$13,$C$4,C132)</f>
        <v>#VALUE!</v>
      </c>
      <c r="AV141" s="248" t="e">
        <f ca="1">_xll.DBRW($C$1,$B141,$C$3,AV$12,$C$2,$A141,AV$13,$C$4,C132)</f>
        <v>#VALUE!</v>
      </c>
      <c r="AW141" s="248" t="e">
        <f ca="1">_xll.DBRW($C$1,$B141,$C$3,AW$12,$C$2,$A141,AW$13,$C$4,C132)</f>
        <v>#VALUE!</v>
      </c>
      <c r="AX141" s="248" t="e">
        <f ca="1">_xll.DBRW($C$1,$B141,$C$3,AX$12,$C$2,$A141,AX$13,$C$4,C132)</f>
        <v>#VALUE!</v>
      </c>
      <c r="AY141" s="248" t="e">
        <f ca="1">_xll.DBRW($C$1,$B141,$C$3,AY$12,$C$2,$A141,AY$13,$C$4,C132)</f>
        <v>#VALUE!</v>
      </c>
      <c r="AZ141" s="253" t="e">
        <f ca="1">_xll.DBRW($C$1,$B141,$C$3,AZ$12,$C$2,$A141,AZ$13,$C$4,C132)</f>
        <v>#VALUE!</v>
      </c>
      <c r="BA141" s="252" t="e">
        <f ca="1">_xll.DBRW($C$1,$B141,$C$3,BA$12,$C$2,$A141,BA$13,$C$4,C132)</f>
        <v>#VALUE!</v>
      </c>
      <c r="BB141" s="248" t="str">
        <f ca="1">_xll.DBRW($C$1,$B141,$C$3,BB$12,$C$2,$A141,BB$13,$C$4,C132)</f>
        <v>RECALC_1_2690_</v>
      </c>
      <c r="BC141" s="248" t="e">
        <f ca="1">_xll.DBRW($C$1,$B141,$C$3,BC$12,$C$2,$A141,BC$13,$C$4,C132)</f>
        <v>#VALUE!</v>
      </c>
      <c r="BD141" s="248" t="e">
        <f ca="1">_xll.DBRW($C$1,$B141,$C$3,BD$12,$C$2,$A141,BD$13,$C$4,C132)</f>
        <v>#VALUE!</v>
      </c>
      <c r="BE141" s="248" t="e">
        <f ca="1">_xll.DBRW($C$1,$B141,$C$3,BE$12,$C$2,$A141,BE$13,$C$4,C132)</f>
        <v>#VALUE!</v>
      </c>
      <c r="BF141" s="248" t="e">
        <f ca="1">_xll.DBRW($C$1,$B141,$C$3,BF$12,$C$2,$A141,BF$13,$C$4,C132)</f>
        <v>#VALUE!</v>
      </c>
      <c r="BG141" s="248" t="e">
        <f ca="1">_xll.DBRW($C$1,$B141,$C$3,BG$12,$C$2,$A141,BG$13,$C$4,C132)</f>
        <v>#VALUE!</v>
      </c>
      <c r="BH141" s="253" t="e">
        <f ca="1">_xll.DBRW($C$1,$B141,$C$3,BH$12,$C$2,$A141,BH$13,$C$4,C132)</f>
        <v>#VALUE!</v>
      </c>
      <c r="BI141" s="252" t="e">
        <f ca="1">_xll.DBRW($C$1,$B141,$C$3,BI$12,$C$2,$A141,BI$13,$C$4,C132)</f>
        <v>#VALUE!</v>
      </c>
      <c r="BJ141" s="248" t="str">
        <f ca="1">_xll.DBRW($C$1,$B141,$C$3,BJ$12,$C$2,$A141,BJ$13,$C$4,C132)</f>
        <v>RECALC_1_2689_</v>
      </c>
      <c r="BK141" s="248" t="e">
        <f ca="1">_xll.DBRW($C$1,$B141,$C$3,BK$12,$C$2,$A141,BK$13,$C$4,C132)</f>
        <v>#VALUE!</v>
      </c>
      <c r="BL141" s="248" t="e">
        <f ca="1">_xll.DBRW($C$1,$B141,$C$3,BL$12,$C$2,$A141,BL$13,$C$4,C132)</f>
        <v>#VALUE!</v>
      </c>
      <c r="BM141" s="248" t="e">
        <f ca="1">_xll.DBRW($C$1,$B141,$C$3,BM$12,$C$2,$A141,BM$13,$C$4,C132)</f>
        <v>#VALUE!</v>
      </c>
      <c r="BN141" s="248" t="e">
        <f ca="1">_xll.DBRW($C$1,$B141,$C$3,BN$12,$C$2,$A141,BN$13,$C$4,C132)</f>
        <v>#VALUE!</v>
      </c>
      <c r="BO141" s="248" t="e">
        <f ca="1">_xll.DBRW($C$1,$B141,$C$3,BO$12,$C$2,$A141,BO$13,$C$4,C132)</f>
        <v>#VALUE!</v>
      </c>
      <c r="BP141" s="253" t="e">
        <f ca="1">_xll.DBRW($C$1,$B141,$C$3,BP$12,$C$2,$A141,BP$13,$C$4,C132)</f>
        <v>#VALUE!</v>
      </c>
      <c r="BQ141" s="252" t="e">
        <f ca="1">_xll.DBRW($C$1,$B141,$C$3,BQ$12,$C$2,$A141,BQ$13,$C$4,$C$132)</f>
        <v>#VALUE!</v>
      </c>
      <c r="BR141" s="248" t="str">
        <f ca="1">_xll.DBRW($C$1,$B141,$C$3,BR$12,$C$2,$A141,BR$13,$C$4,$C$132)</f>
        <v>RECALC_1_2691_</v>
      </c>
      <c r="BS141" s="248" t="e">
        <f ca="1">_xll.DBRW($C$1,$B141,$C$3,BS$12,$C$2,$A141,BS$13,$C$4,$C$132)</f>
        <v>#VALUE!</v>
      </c>
      <c r="BT141" s="248" t="e">
        <f ca="1">_xll.DBRW($C$1,$B141,$C$3,BT$12,$C$2,$A141,BT$13,$C$4,$C$132)</f>
        <v>#VALUE!</v>
      </c>
      <c r="BU141" s="248" t="e">
        <f ca="1">_xll.DBRW($C$1,$B141,$C$3,BU$12,$C$2,$A141,BU$13,$C$4,$C$132)</f>
        <v>#VALUE!</v>
      </c>
      <c r="BV141" s="248" t="e">
        <f ca="1">_xll.DBRW($C$1,$B141,$C$3,BV$12,$C$2,$A141,BV$13,$C$4,$C$132)</f>
        <v>#VALUE!</v>
      </c>
      <c r="BW141" s="248" t="e">
        <f ca="1">_xll.DBRW($C$1,$B141,$C$3,BW$12,$C$2,$A141,BW$13,$C$4,$C$132)</f>
        <v>#VALUE!</v>
      </c>
      <c r="BX141" s="253" t="e">
        <f ca="1">_xll.DBRW($C$1,$B141,$C$3,BX$12,$C$2,$A141,BX$13,$C$4,$C$132)</f>
        <v>#VALUE!</v>
      </c>
      <c r="BY141" s="248"/>
      <c r="BZ141" s="248"/>
      <c r="CA141" s="248"/>
      <c r="CB141" s="248"/>
      <c r="CC141" s="248"/>
      <c r="CD141" s="248"/>
      <c r="CE141" s="248"/>
      <c r="CF141" s="248"/>
    </row>
    <row r="142" spans="1:109" ht="21.75" customHeight="1">
      <c r="A142" s="262" t="str">
        <f t="shared" si="58"/>
        <v>VTD_Corp_TopAdj_Not_allocated_Input10</v>
      </c>
      <c r="B142" s="263" t="str">
        <f t="shared" ca="1" si="58"/>
        <v>RECALC_0_1_</v>
      </c>
      <c r="C142" s="237" t="str">
        <f t="shared" si="58"/>
        <v>Ajustement 10 - disponible</v>
      </c>
      <c r="D142" s="252"/>
      <c r="E142" s="248"/>
      <c r="F142" s="248"/>
      <c r="G142" s="248"/>
      <c r="H142" s="248"/>
      <c r="I142" s="248"/>
      <c r="J142" s="248"/>
      <c r="K142" s="253"/>
      <c r="L142" s="252"/>
      <c r="M142" s="248"/>
      <c r="N142" s="248"/>
      <c r="O142" s="248"/>
      <c r="P142" s="248"/>
      <c r="Q142" s="248"/>
      <c r="R142" s="248"/>
      <c r="S142" s="253"/>
      <c r="T142" s="252"/>
      <c r="U142" s="248"/>
      <c r="V142" s="248"/>
      <c r="W142" s="248"/>
      <c r="X142" s="248"/>
      <c r="Y142" s="248"/>
      <c r="Z142" s="248"/>
      <c r="AA142" s="253"/>
      <c r="AB142" s="252"/>
      <c r="AC142" s="248"/>
      <c r="AD142" s="248"/>
      <c r="AE142" s="248"/>
      <c r="AF142" s="248"/>
      <c r="AG142" s="248"/>
      <c r="AH142" s="248"/>
      <c r="AI142" s="253"/>
      <c r="AJ142" s="248"/>
      <c r="AK142" s="252" t="e">
        <f ca="1">_xll.DBRW($C$1,$B142,$C$3,AK$12,$C$2,$A142,AK$13,$C$4,C132)</f>
        <v>#VALUE!</v>
      </c>
      <c r="AL142" s="248" t="str">
        <f ca="1">_xll.DBRW($C$1,$B142,$C$3,AL$12,$C$2,$A142,AL$13,$C$4,C132)</f>
        <v>RECALC_1_2606_</v>
      </c>
      <c r="AM142" s="248" t="e">
        <f ca="1">_xll.DBRW($C$1,$B142,$C$3,AM$12,$C$2,$A142,AM$13,$C$4,C132)</f>
        <v>#VALUE!</v>
      </c>
      <c r="AN142" s="248" t="e">
        <f ca="1">_xll.DBRW($C$1,$B142,$C$3,AN$12,$C$2,$A142,AN$13,$C$4,C132)</f>
        <v>#VALUE!</v>
      </c>
      <c r="AO142" s="248" t="e">
        <f ca="1">_xll.DBRW($C$1,$B142,$C$3,AO$12,$C$2,$A142,AO$13,$C$4,C132)</f>
        <v>#VALUE!</v>
      </c>
      <c r="AP142" s="248" t="e">
        <f ca="1">_xll.DBRW($C$1,$B142,$C$3,AP$12,$C$2,$A142,AP$13,$C$4,C132)</f>
        <v>#VALUE!</v>
      </c>
      <c r="AQ142" s="248" t="e">
        <f ca="1">_xll.DBRW($C$1,$B142,$C$3,AQ$12,$C$2,$A142,AQ$13,$C$4,C132)</f>
        <v>#VALUE!</v>
      </c>
      <c r="AR142" s="253" t="e">
        <f ca="1">_xll.DBRW($C$1,$B142,$C$3,AR$12,$C$2,$A142,AR$13,$C$4,C132)</f>
        <v>#VALUE!</v>
      </c>
      <c r="AS142" s="252" t="e">
        <f ca="1">_xll.DBRW($C$1,$B142,$C$3,AS$12,$C$2,$A142,AS$13,$C$4,C132)</f>
        <v>#VALUE!</v>
      </c>
      <c r="AT142" s="248" t="str">
        <f ca="1">_xll.DBRW($C$1,$B142,$C$3,AT$12,$C$2,$A142,AT$13,$C$4,C132)</f>
        <v>RECALC_1_2608_</v>
      </c>
      <c r="AU142" s="248" t="e">
        <f ca="1">_xll.DBRW($C$1,$B142,$C$3,AU$12,$C$2,$A142,AU$13,$C$4,C132)</f>
        <v>#VALUE!</v>
      </c>
      <c r="AV142" s="248" t="e">
        <f ca="1">_xll.DBRW($C$1,$B142,$C$3,AV$12,$C$2,$A142,AV$13,$C$4,C132)</f>
        <v>#VALUE!</v>
      </c>
      <c r="AW142" s="248" t="e">
        <f ca="1">_xll.DBRW($C$1,$B142,$C$3,AW$12,$C$2,$A142,AW$13,$C$4,C132)</f>
        <v>#VALUE!</v>
      </c>
      <c r="AX142" s="248" t="e">
        <f ca="1">_xll.DBRW($C$1,$B142,$C$3,AX$12,$C$2,$A142,AX$13,$C$4,C132)</f>
        <v>#VALUE!</v>
      </c>
      <c r="AY142" s="248" t="e">
        <f ca="1">_xll.DBRW($C$1,$B142,$C$3,AY$12,$C$2,$A142,AY$13,$C$4,C132)</f>
        <v>#VALUE!</v>
      </c>
      <c r="AZ142" s="253" t="e">
        <f ca="1">_xll.DBRW($C$1,$B142,$C$3,AZ$12,$C$2,$A142,AZ$13,$C$4,C132)</f>
        <v>#VALUE!</v>
      </c>
      <c r="BA142" s="252" t="e">
        <f ca="1">_xll.DBRW($C$1,$B142,$C$3,BA$12,$C$2,$A142,BA$13,$C$4,C132)</f>
        <v>#VALUE!</v>
      </c>
      <c r="BB142" s="248" t="str">
        <f ca="1">_xll.DBRW($C$1,$B142,$C$3,BB$12,$C$2,$A142,BB$13,$C$4,C132)</f>
        <v>RECALC_1_2609_</v>
      </c>
      <c r="BC142" s="248" t="e">
        <f ca="1">_xll.DBRW($C$1,$B142,$C$3,BC$12,$C$2,$A142,BC$13,$C$4,C132)</f>
        <v>#VALUE!</v>
      </c>
      <c r="BD142" s="248" t="e">
        <f ca="1">_xll.DBRW($C$1,$B142,$C$3,BD$12,$C$2,$A142,BD$13,$C$4,C132)</f>
        <v>#VALUE!</v>
      </c>
      <c r="BE142" s="248" t="e">
        <f ca="1">_xll.DBRW($C$1,$B142,$C$3,BE$12,$C$2,$A142,BE$13,$C$4,C132)</f>
        <v>#VALUE!</v>
      </c>
      <c r="BF142" s="248" t="e">
        <f ca="1">_xll.DBRW($C$1,$B142,$C$3,BF$12,$C$2,$A142,BF$13,$C$4,C132)</f>
        <v>#VALUE!</v>
      </c>
      <c r="BG142" s="248" t="e">
        <f ca="1">_xll.DBRW($C$1,$B142,$C$3,BG$12,$C$2,$A142,BG$13,$C$4,C132)</f>
        <v>#VALUE!</v>
      </c>
      <c r="BH142" s="253" t="e">
        <f ca="1">_xll.DBRW($C$1,$B142,$C$3,BH$12,$C$2,$A142,BH$13,$C$4,C132)</f>
        <v>#VALUE!</v>
      </c>
      <c r="BI142" s="252" t="e">
        <f ca="1">_xll.DBRW($C$1,$B142,$C$3,BI$12,$C$2,$A142,BI$13,$C$4,C132)</f>
        <v>#VALUE!</v>
      </c>
      <c r="BJ142" s="248" t="str">
        <f ca="1">_xll.DBRW($C$1,$B142,$C$3,BJ$12,$C$2,$A142,BJ$13,$C$4,C132)</f>
        <v>RECALC_1_2607_</v>
      </c>
      <c r="BK142" s="248" t="e">
        <f ca="1">_xll.DBRW($C$1,$B142,$C$3,BK$12,$C$2,$A142,BK$13,$C$4,C132)</f>
        <v>#VALUE!</v>
      </c>
      <c r="BL142" s="248" t="e">
        <f ca="1">_xll.DBRW($C$1,$B142,$C$3,BL$12,$C$2,$A142,BL$13,$C$4,C132)</f>
        <v>#VALUE!</v>
      </c>
      <c r="BM142" s="248" t="e">
        <f ca="1">_xll.DBRW($C$1,$B142,$C$3,BM$12,$C$2,$A142,BM$13,$C$4,C132)</f>
        <v>#VALUE!</v>
      </c>
      <c r="BN142" s="248" t="e">
        <f ca="1">_xll.DBRW($C$1,$B142,$C$3,BN$12,$C$2,$A142,BN$13,$C$4,C132)</f>
        <v>#VALUE!</v>
      </c>
      <c r="BO142" s="248" t="e">
        <f ca="1">_xll.DBRW($C$1,$B142,$C$3,BO$12,$C$2,$A142,BO$13,$C$4,C132)</f>
        <v>#VALUE!</v>
      </c>
      <c r="BP142" s="253" t="e">
        <f ca="1">_xll.DBRW($C$1,$B142,$C$3,BP$12,$C$2,$A142,BP$13,$C$4,C132)</f>
        <v>#VALUE!</v>
      </c>
      <c r="BQ142" s="252" t="e">
        <f ca="1">_xll.DBRW($C$1,$B142,$C$3,BQ$12,$C$2,$A142,BQ$13,$C$4,$C$132)</f>
        <v>#VALUE!</v>
      </c>
      <c r="BR142" s="248" t="str">
        <f ca="1">_xll.DBRW($C$1,$B142,$C$3,BR$12,$C$2,$A142,BR$13,$C$4,$C$132)</f>
        <v>RECALC_1_2610_</v>
      </c>
      <c r="BS142" s="248" t="e">
        <f ca="1">_xll.DBRW($C$1,$B142,$C$3,BS$12,$C$2,$A142,BS$13,$C$4,$C$132)</f>
        <v>#VALUE!</v>
      </c>
      <c r="BT142" s="248" t="e">
        <f ca="1">_xll.DBRW($C$1,$B142,$C$3,BT$12,$C$2,$A142,BT$13,$C$4,$C$132)</f>
        <v>#VALUE!</v>
      </c>
      <c r="BU142" s="248" t="e">
        <f ca="1">_xll.DBRW($C$1,$B142,$C$3,BU$12,$C$2,$A142,BU$13,$C$4,$C$132)</f>
        <v>#VALUE!</v>
      </c>
      <c r="BV142" s="248" t="e">
        <f ca="1">_xll.DBRW($C$1,$B142,$C$3,BV$12,$C$2,$A142,BV$13,$C$4,$C$132)</f>
        <v>#VALUE!</v>
      </c>
      <c r="BW142" s="248" t="e">
        <f ca="1">_xll.DBRW($C$1,$B142,$C$3,BW$12,$C$2,$A142,BW$13,$C$4,$C$132)</f>
        <v>#VALUE!</v>
      </c>
      <c r="BX142" s="253" t="e">
        <f ca="1">_xll.DBRW($C$1,$B142,$C$3,BX$12,$C$2,$A142,BX$13,$C$4,$C$132)</f>
        <v>#VALUE!</v>
      </c>
      <c r="BY142" s="248"/>
      <c r="BZ142" s="248"/>
      <c r="CA142" s="248"/>
      <c r="CB142" s="248"/>
      <c r="CC142" s="248"/>
      <c r="CD142" s="248"/>
      <c r="CE142" s="248"/>
      <c r="CF142" s="248"/>
    </row>
    <row r="143" spans="1:109" s="261" customFormat="1" ht="21.75" customHeight="1">
      <c r="A143" s="254" t="str">
        <f>A26</f>
        <v>VTD_Corp_TopAdj_Not_allocated_Input</v>
      </c>
      <c r="B143" s="254" t="str">
        <f ca="1">_xll.SUBNM("tango_core_model:Activity","","Tot_act","English")</f>
        <v>RECALC_0_21_</v>
      </c>
      <c r="C143" s="254" t="str">
        <f>"Contrôle "&amp;C132</f>
        <v>Contrôle CAPEX financiers nets</v>
      </c>
      <c r="D143" s="255" t="e">
        <f ca="1">_xll.DBRW($C$1,$B$26,$C$3,D$12,$C$2,$A143,D$13,$C$4,$C132)-D132</f>
        <v>#VALUE!</v>
      </c>
      <c r="E143" s="256" t="e">
        <f ca="1">_xll.DBRW($C$1,$B$26,$C$3,E$12,$C$2,$A143,E$13,$C$4,$C132)-E132</f>
        <v>#VALUE!</v>
      </c>
      <c r="F143" s="256" t="e">
        <f ca="1">_xll.DBRW($C$1,$B$26,$C$3,F$12,$C$2,$A143,F$13,$C$4,$C132)-F132</f>
        <v>#VALUE!</v>
      </c>
      <c r="G143" s="256" t="e">
        <f ca="1">_xll.DBRW($C$1,$B$26,$C$3,G$12,$C$2,$A143,G$13,$C$4,$C132)-G132</f>
        <v>#VALUE!</v>
      </c>
      <c r="H143" s="256" t="e">
        <f ca="1">_xll.DBRW($C$1,$B$26,$C$3,H$12,$C$2,$A143,H$13,$C$4,$C132)-H132</f>
        <v>#VALUE!</v>
      </c>
      <c r="I143" s="256" t="e">
        <f ca="1">_xll.DBRW($C$1,$B$26,$C$3,I$12,$C$2,$A143,I$13,$C$4,$C132)-I132</f>
        <v>#VALUE!</v>
      </c>
      <c r="J143" s="256" t="e">
        <f ca="1">_xll.DBRW($C$1,$B$26,$C$3,J$12,$C$2,$A143,J$13,$C$4,$C132)-J132</f>
        <v>#VALUE!</v>
      </c>
      <c r="K143" s="257" t="e">
        <f ca="1">_xll.DBRW($C$1,$B$26,$C$3,K$12,$C$2,$A143,K$13,$C$4,$C132)-K132</f>
        <v>#VALUE!</v>
      </c>
      <c r="L143" s="255" t="e">
        <f ca="1">_xll.DBRW($C$1,$B$26,$C$3,L$12,$C$2,$A143,L$13,$C$4,$C132)-L132</f>
        <v>#VALUE!</v>
      </c>
      <c r="M143" s="256" t="e">
        <f ca="1">_xll.DBRW($C$1,$B$26,$C$3,M$12,$C$2,$A143,M$13,$C$4,$C132)-M132</f>
        <v>#VALUE!</v>
      </c>
      <c r="N143" s="256" t="e">
        <f ca="1">_xll.DBRW($C$1,$B$26,$C$3,N$12,$C$2,$A143,N$13,$C$4,$C132)-N132</f>
        <v>#VALUE!</v>
      </c>
      <c r="O143" s="256" t="e">
        <f ca="1">_xll.DBRW($C$1,$B$26,$C$3,O$12,$C$2,$A143,O$13,$C$4,$C132)-O132</f>
        <v>#VALUE!</v>
      </c>
      <c r="P143" s="256" t="e">
        <f ca="1">_xll.DBRW($C$1,$B$26,$C$3,P$12,$C$2,$A143,P$13,$C$4,$C132)-P132</f>
        <v>#VALUE!</v>
      </c>
      <c r="Q143" s="256" t="e">
        <f ca="1">_xll.DBRW($C$1,$B$26,$C$3,Q$12,$C$2,$A143,Q$13,$C$4,$C132)-Q132</f>
        <v>#VALUE!</v>
      </c>
      <c r="R143" s="256" t="e">
        <f ca="1">_xll.DBRW($C$1,$B$26,$C$3,R$12,$C$2,$A143,R$13,$C$4,$C132)-R132</f>
        <v>#VALUE!</v>
      </c>
      <c r="S143" s="257" t="e">
        <f ca="1">_xll.DBRW($C$1,$B$26,$C$3,S$12,$C$2,$A143,S$13,$C$4,$C132)-S132</f>
        <v>#VALUE!</v>
      </c>
      <c r="T143" s="255" t="e">
        <f ca="1">_xll.DBRW($C$1,$B$26,$C$3,T$12,$C$2,$A143,T$13,$C$4,$C132)-T132</f>
        <v>#VALUE!</v>
      </c>
      <c r="U143" s="256" t="e">
        <f ca="1">_xll.DBRW($C$1,$B$26,$C$3,U$12,$C$2,$A143,U$13,$C$4,$C132)-U132</f>
        <v>#VALUE!</v>
      </c>
      <c r="V143" s="256" t="e">
        <f ca="1">_xll.DBRW($C$1,$B$26,$C$3,V$12,$C$2,$A143,V$13,$C$4,$C132)-V132</f>
        <v>#VALUE!</v>
      </c>
      <c r="W143" s="256" t="e">
        <f ca="1">_xll.DBRW($C$1,$B$26,$C$3,W$12,$C$2,$A143,W$13,$C$4,$C132)-W132</f>
        <v>#VALUE!</v>
      </c>
      <c r="X143" s="256" t="e">
        <f ca="1">_xll.DBRW($C$1,$B$26,$C$3,X$12,$C$2,$A143,X$13,$C$4,$C132)-X132</f>
        <v>#VALUE!</v>
      </c>
      <c r="Y143" s="256" t="e">
        <f ca="1">_xll.DBRW($C$1,$B$26,$C$3,Y$12,$C$2,$A143,Y$13,$C$4,$C132)-Y132</f>
        <v>#VALUE!</v>
      </c>
      <c r="Z143" s="256" t="e">
        <f ca="1">_xll.DBRW($C$1,$B$26,$C$3,Z$12,$C$2,$A143,Z$13,$C$4,$C132)-Z132</f>
        <v>#VALUE!</v>
      </c>
      <c r="AA143" s="257" t="e">
        <f ca="1">_xll.DBRW($C$1,$B$26,$C$3,AA$12,$C$2,$A143,AA$13,$C$4,$C132)-AA132</f>
        <v>#VALUE!</v>
      </c>
      <c r="AB143" s="255" t="e">
        <f ca="1">_xll.DBRW($C$1,$B$26,$C$3,AB$12,$C$2,$A143,AB$13,$C$4,$C132)-AB132</f>
        <v>#VALUE!</v>
      </c>
      <c r="AC143" s="256" t="e">
        <f ca="1">_xll.DBRW($C$1,$B$26,$C$3,AC$12,$C$2,$A143,AC$13,$C$4,$C132)-AC132</f>
        <v>#VALUE!</v>
      </c>
      <c r="AD143" s="256" t="e">
        <f ca="1">_xll.DBRW($C$1,$B$26,$C$3,AD$12,$C$2,$A143,AD$13,$C$4,$C132)-AD132</f>
        <v>#VALUE!</v>
      </c>
      <c r="AE143" s="256" t="e">
        <f ca="1">_xll.DBRW($C$1,$B$26,$C$3,AE$12,$C$2,$A143,AE$13,$C$4,$C132)-AE132</f>
        <v>#VALUE!</v>
      </c>
      <c r="AF143" s="256" t="e">
        <f ca="1">_xll.DBRW($C$1,$B$26,$C$3,AF$12,$C$2,$A143,AF$13,$C$4,$C132)-AF132</f>
        <v>#VALUE!</v>
      </c>
      <c r="AG143" s="256" t="e">
        <f ca="1">_xll.DBRW($C$1,$B$26,$C$3,AG$12,$C$2,$A143,AG$13,$C$4,$C132)-AG132</f>
        <v>#VALUE!</v>
      </c>
      <c r="AH143" s="256" t="e">
        <f ca="1">_xll.DBRW($C$1,$B$26,$C$3,AH$12,$C$2,$A143,AH$13,$C$4,$C132)-AH132</f>
        <v>#VALUE!</v>
      </c>
      <c r="AI143" s="257" t="e">
        <f ca="1">_xll.DBRW($C$1,$B$26,$C$3,AI$12,$C$2,$A143,AI$13,$C$4,$C132)-AI132</f>
        <v>#VALUE!</v>
      </c>
      <c r="AJ143" s="258"/>
      <c r="AK143" s="255" t="e">
        <f ca="1">_xll.DBRW($C$1,$B143,$C$3,AK$12,$C$2,$A143,AK$13,$C$4,C132)-AK132</f>
        <v>#VALUE!</v>
      </c>
      <c r="AL143" s="256" t="e">
        <f ca="1">_xll.DBRW($C$1,$B143,$C$3,AL$12,$C$2,$A143,AL$13,$C$4,C132)-AL132</f>
        <v>#VALUE!</v>
      </c>
      <c r="AM143" s="256" t="e">
        <f ca="1">_xll.DBRW($C$1,$B143,$C$3,AM$12,$C$2,$A143,AM$13,$C$4,C132)-AM132</f>
        <v>#VALUE!</v>
      </c>
      <c r="AN143" s="256" t="e">
        <f ca="1">_xll.DBRW($C$1,$B143,$C$3,AN$12,$C$2,$A143,AN$13,$C$4,C132)-AN132</f>
        <v>#VALUE!</v>
      </c>
      <c r="AO143" s="256" t="e">
        <f ca="1">_xll.DBRW($C$1,$B143,$C$3,AO$12,$C$2,$A143,AO$13,$C$4,C132)-AO132</f>
        <v>#VALUE!</v>
      </c>
      <c r="AP143" s="256" t="e">
        <f ca="1">_xll.DBRW($C$1,$B143,$C$3,AP$12,$C$2,$A143,AP$13,$C$4,C132)-AP132</f>
        <v>#VALUE!</v>
      </c>
      <c r="AQ143" s="256" t="e">
        <f ca="1">_xll.DBRW($C$1,$B143,$C$3,AQ$12,$C$2,$A143,AQ$13,$C$4,C132)-AQ132</f>
        <v>#VALUE!</v>
      </c>
      <c r="AR143" s="257" t="e">
        <f ca="1">_xll.DBRW($C$1,$B143,$C$3,AR$12,$C$2,$A143,AR$13,$C$4,C132)-AR132</f>
        <v>#VALUE!</v>
      </c>
      <c r="AS143" s="255" t="e">
        <f ca="1">_xll.DBRW($C$1,$B143,$C$3,AS$12,$C$2,$A143,AS$13,$C$4,C132)-AS132</f>
        <v>#VALUE!</v>
      </c>
      <c r="AT143" s="256" t="e">
        <f ca="1">_xll.DBRW($C$1,$B143,$C$3,AT$12,$C$2,$A143,AT$13,$C$4,C132)-AT132</f>
        <v>#VALUE!</v>
      </c>
      <c r="AU143" s="256" t="e">
        <f ca="1">_xll.DBRW($C$1,$B143,$C$3,AU$12,$C$2,$A143,AU$13,$C$4,C132)-AU132</f>
        <v>#VALUE!</v>
      </c>
      <c r="AV143" s="256" t="e">
        <f ca="1">_xll.DBRW($C$1,$B143,$C$3,AV$12,$C$2,$A143,AV$13,$C$4,C132)-AV132</f>
        <v>#VALUE!</v>
      </c>
      <c r="AW143" s="256" t="e">
        <f ca="1">_xll.DBRW($C$1,$B143,$C$3,AW$12,$C$2,$A143,AW$13,$C$4,C132)-AW132</f>
        <v>#VALUE!</v>
      </c>
      <c r="AX143" s="256" t="e">
        <f ca="1">_xll.DBRW($C$1,$B143,$C$3,AX$12,$C$2,$A143,AX$13,$C$4,C132)-AX132</f>
        <v>#VALUE!</v>
      </c>
      <c r="AY143" s="256" t="e">
        <f ca="1">_xll.DBRW($C$1,$B143,$C$3,AY$12,$C$2,$A143,AY$13,$C$4,C132)-AY132</f>
        <v>#VALUE!</v>
      </c>
      <c r="AZ143" s="257" t="e">
        <f ca="1">_xll.DBRW($C$1,$B143,$C$3,AZ$12,$C$2,$A143,AZ$13,$C$4,C132)-AZ132</f>
        <v>#VALUE!</v>
      </c>
      <c r="BA143" s="255" t="e">
        <f ca="1">_xll.DBRW($C$1,$B143,$C$3,BA$12,$C$2,$A143,BA$13,$C$4,C132)-BA132</f>
        <v>#VALUE!</v>
      </c>
      <c r="BB143" s="256" t="e">
        <f ca="1">_xll.DBRW($C$1,$B143,$C$3,BB$12,$C$2,$A143,BB$13,$C$4,C132)-BB132</f>
        <v>#VALUE!</v>
      </c>
      <c r="BC143" s="256" t="e">
        <f ca="1">_xll.DBRW($C$1,$B143,$C$3,BC$12,$C$2,$A143,BC$13,$C$4,C132)-BC132</f>
        <v>#VALUE!</v>
      </c>
      <c r="BD143" s="256" t="e">
        <f ca="1">_xll.DBRW($C$1,$B143,$C$3,BD$12,$C$2,$A143,BD$13,$C$4,C132)-BD132</f>
        <v>#VALUE!</v>
      </c>
      <c r="BE143" s="256" t="e">
        <f ca="1">_xll.DBRW($C$1,$B143,$C$3,BE$12,$C$2,$A143,BE$13,$C$4,C132)-BE132</f>
        <v>#VALUE!</v>
      </c>
      <c r="BF143" s="256" t="e">
        <f ca="1">_xll.DBRW($C$1,$B143,$C$3,BF$12,$C$2,$A143,BF$13,$C$4,C132)-BF132</f>
        <v>#VALUE!</v>
      </c>
      <c r="BG143" s="256" t="e">
        <f ca="1">_xll.DBRW($C$1,$B143,$C$3,BG$12,$C$2,$A143,BG$13,$C$4,C132)-BG132</f>
        <v>#VALUE!</v>
      </c>
      <c r="BH143" s="257" t="e">
        <f ca="1">_xll.DBRW($C$1,$B143,$C$3,BH$12,$C$2,$A143,BH$13,$C$4,C132)-BH132</f>
        <v>#VALUE!</v>
      </c>
      <c r="BI143" s="255" t="e">
        <f ca="1">_xll.DBRW($C$1,$B143,$C$3,BI$12,$C$2,$A143,BI$13,$C$4,C132)-BI132</f>
        <v>#VALUE!</v>
      </c>
      <c r="BJ143" s="256" t="e">
        <f ca="1">_xll.DBRW($C$1,$B143,$C$3,BJ$12,$C$2,$A143,BJ$13,$C$4,C132)-BJ132</f>
        <v>#VALUE!</v>
      </c>
      <c r="BK143" s="256" t="e">
        <f ca="1">_xll.DBRW($C$1,$B143,$C$3,BK$12,$C$2,$A143,BK$13,$C$4,C132)-BK132</f>
        <v>#VALUE!</v>
      </c>
      <c r="BL143" s="256" t="e">
        <f ca="1">_xll.DBRW($C$1,$B143,$C$3,BL$12,$C$2,$A143,BL$13,$C$4,C132)-BL132</f>
        <v>#VALUE!</v>
      </c>
      <c r="BM143" s="256" t="e">
        <f ca="1">_xll.DBRW($C$1,$B143,$C$3,BM$12,$C$2,$A143,BM$13,$C$4,C132)-BM132</f>
        <v>#VALUE!</v>
      </c>
      <c r="BN143" s="256" t="e">
        <f ca="1">_xll.DBRW($C$1,$B143,$C$3,BN$12,$C$2,$A143,BN$13,$C$4,C132)-BN132</f>
        <v>#VALUE!</v>
      </c>
      <c r="BO143" s="256" t="e">
        <f ca="1">_xll.DBRW($C$1,$B143,$C$3,BO$12,$C$2,$A143,BO$13,$C$4,C132)-BO132</f>
        <v>#VALUE!</v>
      </c>
      <c r="BP143" s="257" t="e">
        <f ca="1">_xll.DBRW($C$1,$B143,$C$3,BP$12,$C$2,$A143,BP$13,$C$4,C132)-BP132</f>
        <v>#VALUE!</v>
      </c>
      <c r="BQ143" s="255" t="e">
        <f ca="1">_xll.DBRW($C$1,$B143,$C$3,BQ$12,$C$2,$A143,BQ$13,$C$4,$C$132)</f>
        <v>#VALUE!</v>
      </c>
      <c r="BR143" s="256" t="str">
        <f ca="1">_xll.DBRW($C$1,$B143,$C$3,BR$12,$C$2,$A143,BR$13,$C$4,$C$132)</f>
        <v>RECALC_1_2520_</v>
      </c>
      <c r="BS143" s="256" t="e">
        <f ca="1">_xll.DBRW($C$1,$B143,$C$3,BS$12,$C$2,$A143,BS$13,$C$4,$C$132)</f>
        <v>#VALUE!</v>
      </c>
      <c r="BT143" s="256" t="e">
        <f ca="1">_xll.DBRW($C$1,$B143,$C$3,BT$12,$C$2,$A143,BT$13,$C$4,$C$132)</f>
        <v>#VALUE!</v>
      </c>
      <c r="BU143" s="256" t="e">
        <f ca="1">_xll.DBRW($C$1,$B143,$C$3,BU$12,$C$2,$A143,BU$13,$C$4,$C$132)</f>
        <v>#VALUE!</v>
      </c>
      <c r="BV143" s="256" t="e">
        <f ca="1">_xll.DBRW($C$1,$B143,$C$3,BV$12,$C$2,$A143,BV$13,$C$4,$C$132)</f>
        <v>#VALUE!</v>
      </c>
      <c r="BW143" s="256" t="e">
        <f ca="1">_xll.DBRW($C$1,$B143,$C$3,BW$12,$C$2,$A143,BW$13,$C$4,$C$132)</f>
        <v>#VALUE!</v>
      </c>
      <c r="BX143" s="257" t="e">
        <f ca="1">_xll.DBRW($C$1,$B143,$C$3,BX$12,$C$2,$A143,BX$13,$C$4,$C$132)</f>
        <v>#VALUE!</v>
      </c>
      <c r="BY143" s="259"/>
      <c r="BZ143" s="259"/>
      <c r="CA143" s="259"/>
      <c r="CB143" s="259"/>
      <c r="CC143" s="259"/>
      <c r="CD143" s="259"/>
      <c r="CE143" s="259"/>
      <c r="CF143" s="259"/>
      <c r="CG143" s="260"/>
      <c r="CH143" s="260"/>
      <c r="CI143" s="260"/>
      <c r="CJ143" s="260"/>
      <c r="CK143" s="260"/>
      <c r="CL143" s="260"/>
      <c r="CM143" s="260"/>
      <c r="CN143" s="260"/>
      <c r="CO143" s="260"/>
      <c r="CP143" s="260"/>
      <c r="CQ143" s="260"/>
      <c r="CR143" s="260"/>
      <c r="CS143" s="260"/>
      <c r="CT143" s="260"/>
      <c r="CU143" s="260"/>
      <c r="CV143" s="260"/>
      <c r="CW143" s="260"/>
      <c r="CX143" s="260"/>
      <c r="CY143" s="260"/>
      <c r="CZ143" s="260"/>
      <c r="DA143" s="260"/>
      <c r="DB143" s="260"/>
      <c r="DC143" s="260"/>
      <c r="DD143" s="260"/>
      <c r="DE143" s="260"/>
    </row>
    <row r="144" spans="1:109" s="264" customFormat="1" ht="21.75" customHeight="1">
      <c r="A144" s="262"/>
      <c r="B144" s="263"/>
      <c r="D144" s="265"/>
      <c r="E144" s="265"/>
      <c r="F144" s="265"/>
      <c r="G144" s="265"/>
      <c r="H144" s="265"/>
      <c r="I144" s="265"/>
      <c r="J144" s="265"/>
      <c r="K144" s="265"/>
      <c r="L144" s="265"/>
      <c r="M144" s="265"/>
      <c r="N144" s="265"/>
      <c r="O144" s="265"/>
      <c r="P144" s="265"/>
      <c r="Q144" s="265"/>
      <c r="R144" s="265"/>
      <c r="S144" s="265"/>
      <c r="T144" s="265"/>
      <c r="U144" s="265"/>
      <c r="V144" s="265"/>
      <c r="W144" s="265"/>
      <c r="X144" s="265"/>
      <c r="Y144" s="265"/>
      <c r="Z144" s="265"/>
      <c r="AA144" s="265"/>
      <c r="AB144" s="265"/>
      <c r="AC144" s="265"/>
      <c r="AD144" s="265"/>
      <c r="AE144" s="265"/>
      <c r="AF144" s="265"/>
      <c r="AG144" s="265"/>
      <c r="AH144" s="265"/>
      <c r="AI144" s="265"/>
      <c r="AJ144" s="265"/>
      <c r="AK144" s="265"/>
      <c r="AL144" s="265"/>
      <c r="AM144" s="265"/>
      <c r="AN144" s="265"/>
      <c r="AO144" s="265"/>
      <c r="AP144" s="265"/>
      <c r="AQ144" s="265"/>
      <c r="AR144" s="265"/>
      <c r="AS144" s="265"/>
      <c r="AT144" s="265"/>
      <c r="AU144" s="265"/>
      <c r="AV144" s="265"/>
      <c r="AW144" s="265"/>
      <c r="AX144" s="265"/>
      <c r="AY144" s="265"/>
      <c r="AZ144" s="265"/>
      <c r="BA144" s="265"/>
      <c r="BB144" s="265"/>
      <c r="BC144" s="265"/>
      <c r="BD144" s="265"/>
      <c r="BE144" s="265"/>
      <c r="BF144" s="265"/>
      <c r="BG144" s="265"/>
      <c r="BH144" s="265"/>
      <c r="BI144" s="265"/>
      <c r="BJ144" s="265"/>
      <c r="BK144" s="265"/>
      <c r="BL144" s="265"/>
      <c r="BM144" s="265"/>
      <c r="BN144" s="265"/>
      <c r="BO144" s="265"/>
      <c r="BP144" s="265"/>
      <c r="BQ144" s="265"/>
      <c r="BR144" s="265"/>
      <c r="BS144" s="265"/>
      <c r="BT144" s="265"/>
      <c r="BU144" s="265"/>
      <c r="BV144" s="265"/>
      <c r="BW144" s="265"/>
      <c r="BX144" s="265"/>
      <c r="BY144" s="265"/>
      <c r="BZ144" s="265"/>
      <c r="CA144" s="265"/>
      <c r="CB144" s="265"/>
      <c r="CC144" s="265"/>
      <c r="CD144" s="265"/>
      <c r="CE144" s="265"/>
      <c r="CF144" s="265"/>
    </row>
    <row r="145" spans="1:109" ht="21.75" customHeight="1">
      <c r="A145" s="266"/>
      <c r="B145" s="267"/>
      <c r="C145" s="243" t="s">
        <v>35</v>
      </c>
      <c r="D145" s="245">
        <f>SUM(D146:D155)</f>
        <v>0</v>
      </c>
      <c r="E145" s="246">
        <f t="shared" ref="E145:AI145" si="59">SUM(E146:E155)</f>
        <v>0</v>
      </c>
      <c r="F145" s="246">
        <f t="shared" si="59"/>
        <v>0</v>
      </c>
      <c r="G145" s="246">
        <f t="shared" si="59"/>
        <v>0</v>
      </c>
      <c r="H145" s="246">
        <f t="shared" si="59"/>
        <v>0</v>
      </c>
      <c r="I145" s="246">
        <f t="shared" si="59"/>
        <v>0</v>
      </c>
      <c r="J145" s="246">
        <f t="shared" si="59"/>
        <v>0</v>
      </c>
      <c r="K145" s="247">
        <f t="shared" si="59"/>
        <v>0</v>
      </c>
      <c r="L145" s="245">
        <f t="shared" si="59"/>
        <v>0</v>
      </c>
      <c r="M145" s="246">
        <f t="shared" si="59"/>
        <v>0</v>
      </c>
      <c r="N145" s="246">
        <f t="shared" si="59"/>
        <v>0</v>
      </c>
      <c r="O145" s="246">
        <f t="shared" si="59"/>
        <v>0</v>
      </c>
      <c r="P145" s="246">
        <f t="shared" si="59"/>
        <v>0</v>
      </c>
      <c r="Q145" s="246">
        <f t="shared" si="59"/>
        <v>0</v>
      </c>
      <c r="R145" s="246">
        <f t="shared" si="59"/>
        <v>0</v>
      </c>
      <c r="S145" s="247">
        <f t="shared" si="59"/>
        <v>0</v>
      </c>
      <c r="T145" s="245">
        <f t="shared" si="59"/>
        <v>0</v>
      </c>
      <c r="U145" s="246">
        <f t="shared" si="59"/>
        <v>0</v>
      </c>
      <c r="V145" s="246">
        <f t="shared" si="59"/>
        <v>0</v>
      </c>
      <c r="W145" s="246">
        <f t="shared" si="59"/>
        <v>0</v>
      </c>
      <c r="X145" s="246">
        <f t="shared" si="59"/>
        <v>0</v>
      </c>
      <c r="Y145" s="246">
        <f t="shared" si="59"/>
        <v>0</v>
      </c>
      <c r="Z145" s="246">
        <f t="shared" si="59"/>
        <v>0</v>
      </c>
      <c r="AA145" s="247">
        <f t="shared" si="59"/>
        <v>0</v>
      </c>
      <c r="AB145" s="245">
        <f t="shared" si="59"/>
        <v>0</v>
      </c>
      <c r="AC145" s="246">
        <f t="shared" si="59"/>
        <v>0</v>
      </c>
      <c r="AD145" s="246">
        <f t="shared" si="59"/>
        <v>0</v>
      </c>
      <c r="AE145" s="246">
        <f t="shared" si="59"/>
        <v>0</v>
      </c>
      <c r="AF145" s="246">
        <f t="shared" si="59"/>
        <v>0</v>
      </c>
      <c r="AG145" s="246">
        <f t="shared" si="59"/>
        <v>0</v>
      </c>
      <c r="AH145" s="246">
        <f t="shared" si="59"/>
        <v>0</v>
      </c>
      <c r="AI145" s="247">
        <f t="shared" si="59"/>
        <v>0</v>
      </c>
      <c r="AJ145" s="248"/>
      <c r="AK145" s="245" t="e">
        <f ca="1">SUM(AK146:AK155)</f>
        <v>#VALUE!</v>
      </c>
      <c r="AL145" s="246">
        <f t="shared" ref="AL145:BX145" ca="1" si="60">SUM(AL146:AL155)</f>
        <v>0</v>
      </c>
      <c r="AM145" s="246" t="e">
        <f t="shared" ca="1" si="60"/>
        <v>#VALUE!</v>
      </c>
      <c r="AN145" s="246" t="e">
        <f t="shared" ca="1" si="60"/>
        <v>#VALUE!</v>
      </c>
      <c r="AO145" s="246" t="e">
        <f t="shared" ca="1" si="60"/>
        <v>#VALUE!</v>
      </c>
      <c r="AP145" s="246" t="e">
        <f t="shared" ca="1" si="60"/>
        <v>#VALUE!</v>
      </c>
      <c r="AQ145" s="246" t="e">
        <f t="shared" ca="1" si="60"/>
        <v>#VALUE!</v>
      </c>
      <c r="AR145" s="247" t="e">
        <f t="shared" ca="1" si="60"/>
        <v>#VALUE!</v>
      </c>
      <c r="AS145" s="245" t="e">
        <f t="shared" ca="1" si="60"/>
        <v>#VALUE!</v>
      </c>
      <c r="AT145" s="246">
        <f t="shared" ca="1" si="60"/>
        <v>0</v>
      </c>
      <c r="AU145" s="246" t="e">
        <f t="shared" ca="1" si="60"/>
        <v>#VALUE!</v>
      </c>
      <c r="AV145" s="246" t="e">
        <f t="shared" ca="1" si="60"/>
        <v>#VALUE!</v>
      </c>
      <c r="AW145" s="246" t="e">
        <f t="shared" ca="1" si="60"/>
        <v>#VALUE!</v>
      </c>
      <c r="AX145" s="246" t="e">
        <f t="shared" ca="1" si="60"/>
        <v>#VALUE!</v>
      </c>
      <c r="AY145" s="246" t="e">
        <f t="shared" ca="1" si="60"/>
        <v>#VALUE!</v>
      </c>
      <c r="AZ145" s="247" t="e">
        <f t="shared" ca="1" si="60"/>
        <v>#VALUE!</v>
      </c>
      <c r="BA145" s="245" t="e">
        <f t="shared" ca="1" si="60"/>
        <v>#VALUE!</v>
      </c>
      <c r="BB145" s="246">
        <f t="shared" ca="1" si="60"/>
        <v>0</v>
      </c>
      <c r="BC145" s="246" t="e">
        <f t="shared" ca="1" si="60"/>
        <v>#VALUE!</v>
      </c>
      <c r="BD145" s="246" t="e">
        <f t="shared" ca="1" si="60"/>
        <v>#VALUE!</v>
      </c>
      <c r="BE145" s="246" t="e">
        <f t="shared" ca="1" si="60"/>
        <v>#VALUE!</v>
      </c>
      <c r="BF145" s="246" t="e">
        <f t="shared" ca="1" si="60"/>
        <v>#VALUE!</v>
      </c>
      <c r="BG145" s="246" t="e">
        <f t="shared" ca="1" si="60"/>
        <v>#VALUE!</v>
      </c>
      <c r="BH145" s="247" t="e">
        <f t="shared" ca="1" si="60"/>
        <v>#VALUE!</v>
      </c>
      <c r="BI145" s="245" t="e">
        <f t="shared" ca="1" si="60"/>
        <v>#VALUE!</v>
      </c>
      <c r="BJ145" s="246">
        <f t="shared" ca="1" si="60"/>
        <v>0</v>
      </c>
      <c r="BK145" s="246" t="e">
        <f t="shared" ca="1" si="60"/>
        <v>#VALUE!</v>
      </c>
      <c r="BL145" s="246" t="e">
        <f t="shared" ca="1" si="60"/>
        <v>#VALUE!</v>
      </c>
      <c r="BM145" s="246" t="e">
        <f t="shared" ca="1" si="60"/>
        <v>#VALUE!</v>
      </c>
      <c r="BN145" s="246" t="e">
        <f t="shared" ca="1" si="60"/>
        <v>#VALUE!</v>
      </c>
      <c r="BO145" s="246" t="e">
        <f t="shared" ca="1" si="60"/>
        <v>#VALUE!</v>
      </c>
      <c r="BP145" s="247" t="e">
        <f t="shared" ca="1" si="60"/>
        <v>#VALUE!</v>
      </c>
      <c r="BQ145" s="245" t="e">
        <f t="shared" ca="1" si="60"/>
        <v>#VALUE!</v>
      </c>
      <c r="BR145" s="246">
        <f t="shared" ca="1" si="60"/>
        <v>0</v>
      </c>
      <c r="BS145" s="246" t="e">
        <f t="shared" ca="1" si="60"/>
        <v>#VALUE!</v>
      </c>
      <c r="BT145" s="246" t="e">
        <f t="shared" ca="1" si="60"/>
        <v>#VALUE!</v>
      </c>
      <c r="BU145" s="246" t="e">
        <f t="shared" ca="1" si="60"/>
        <v>#VALUE!</v>
      </c>
      <c r="BV145" s="246" t="e">
        <f t="shared" ca="1" si="60"/>
        <v>#VALUE!</v>
      </c>
      <c r="BW145" s="246" t="e">
        <f t="shared" ca="1" si="60"/>
        <v>#VALUE!</v>
      </c>
      <c r="BX145" s="247" t="e">
        <f t="shared" ca="1" si="60"/>
        <v>#VALUE!</v>
      </c>
      <c r="BY145" s="248"/>
      <c r="BZ145" s="248"/>
      <c r="CA145" s="248"/>
      <c r="CB145" s="248"/>
      <c r="CC145" s="248"/>
      <c r="CD145" s="248"/>
      <c r="CE145" s="248"/>
      <c r="CF145" s="248"/>
    </row>
    <row r="146" spans="1:109">
      <c r="A146" s="262" t="str">
        <f>A133</f>
        <v>VTD_Corp_TopAdj_Not_allocated_Input1</v>
      </c>
      <c r="B146" s="263" t="str">
        <f t="shared" ref="B146:C146" ca="1" si="61">B133</f>
        <v>RECALC_0_1_</v>
      </c>
      <c r="C146" s="237" t="str">
        <f t="shared" si="61"/>
        <v>Sécurité top générale</v>
      </c>
      <c r="D146" s="252"/>
      <c r="E146" s="248"/>
      <c r="F146" s="248">
        <f>SUM(F29,F94,F107)</f>
        <v>0</v>
      </c>
      <c r="G146" s="248">
        <f t="shared" ref="G146:AI147" si="62">SUM(G29,G94,G107)</f>
        <v>0</v>
      </c>
      <c r="H146" s="248">
        <f t="shared" si="62"/>
        <v>0</v>
      </c>
      <c r="I146" s="248">
        <f t="shared" si="62"/>
        <v>0</v>
      </c>
      <c r="J146" s="248">
        <f t="shared" si="62"/>
        <v>0</v>
      </c>
      <c r="K146" s="253">
        <f t="shared" si="62"/>
        <v>0</v>
      </c>
      <c r="L146" s="252">
        <f t="shared" si="62"/>
        <v>0</v>
      </c>
      <c r="M146" s="248">
        <f t="shared" si="62"/>
        <v>0</v>
      </c>
      <c r="N146" s="248">
        <f t="shared" si="62"/>
        <v>0</v>
      </c>
      <c r="O146" s="248">
        <f t="shared" si="62"/>
        <v>0</v>
      </c>
      <c r="P146" s="248">
        <f t="shared" si="62"/>
        <v>0</v>
      </c>
      <c r="Q146" s="248">
        <f t="shared" si="62"/>
        <v>0</v>
      </c>
      <c r="R146" s="248">
        <f t="shared" si="62"/>
        <v>0</v>
      </c>
      <c r="S146" s="253">
        <f t="shared" si="62"/>
        <v>0</v>
      </c>
      <c r="T146" s="252">
        <f t="shared" si="62"/>
        <v>0</v>
      </c>
      <c r="U146" s="248">
        <f t="shared" si="62"/>
        <v>0</v>
      </c>
      <c r="V146" s="248">
        <f t="shared" si="62"/>
        <v>0</v>
      </c>
      <c r="W146" s="248">
        <f t="shared" si="62"/>
        <v>0</v>
      </c>
      <c r="X146" s="248">
        <f t="shared" si="62"/>
        <v>0</v>
      </c>
      <c r="Y146" s="248">
        <f t="shared" si="62"/>
        <v>0</v>
      </c>
      <c r="Z146" s="248">
        <f t="shared" si="62"/>
        <v>0</v>
      </c>
      <c r="AA146" s="253">
        <f t="shared" si="62"/>
        <v>0</v>
      </c>
      <c r="AB146" s="252">
        <f t="shared" si="62"/>
        <v>0</v>
      </c>
      <c r="AC146" s="248">
        <f t="shared" si="62"/>
        <v>0</v>
      </c>
      <c r="AD146" s="248">
        <f t="shared" si="62"/>
        <v>0</v>
      </c>
      <c r="AE146" s="248">
        <f t="shared" si="62"/>
        <v>0</v>
      </c>
      <c r="AF146" s="248">
        <f t="shared" si="62"/>
        <v>0</v>
      </c>
      <c r="AG146" s="248">
        <f t="shared" si="62"/>
        <v>0</v>
      </c>
      <c r="AH146" s="248">
        <f t="shared" si="62"/>
        <v>0</v>
      </c>
      <c r="AI146" s="253">
        <f t="shared" si="62"/>
        <v>0</v>
      </c>
      <c r="AJ146" s="248"/>
      <c r="AK146" s="252" t="e">
        <f ca="1">_xll.DBRW($C$1,$B146,$C$3,AK$12,$C$2,$A146,AK$13,$C$4,C145)</f>
        <v>#VALUE!</v>
      </c>
      <c r="AL146" s="248" t="str">
        <f ca="1">_xll.DBRW($C$1,$B146,$C$3,AL$12,$C$2,$A146,AL$13,$C$4,C145)</f>
        <v>RECALC_1_2833_</v>
      </c>
      <c r="AM146" s="248" t="e">
        <f ca="1">_xll.DBRW($C$1,$B146,$C$3,AM$12,$C$2,$A146,AM$13,$C$4,C145)</f>
        <v>#VALUE!</v>
      </c>
      <c r="AN146" s="248" t="e">
        <f ca="1">_xll.DBRW($C$1,$B146,$C$3,AN$12,$C$2,$A146,AN$13,$C$4,C145)</f>
        <v>#VALUE!</v>
      </c>
      <c r="AO146" s="248" t="e">
        <f ca="1">_xll.DBRW($C$1,$B146,$C$3,AO$12,$C$2,$A146,AO$13,$C$4,C145)</f>
        <v>#VALUE!</v>
      </c>
      <c r="AP146" s="248" t="e">
        <f ca="1">_xll.DBRW($C$1,$B146,$C$3,AP$12,$C$2,$A146,AP$13,$C$4,C145)</f>
        <v>#VALUE!</v>
      </c>
      <c r="AQ146" s="248" t="e">
        <f ca="1">_xll.DBRW($C$1,$B146,$C$3,AQ$12,$C$2,$A146,AQ$13,$C$4,C145)</f>
        <v>#VALUE!</v>
      </c>
      <c r="AR146" s="253" t="e">
        <f ca="1">_xll.DBRW($C$1,$B146,$C$3,AR$12,$C$2,$A146,AR$13,$C$4,C145)</f>
        <v>#VALUE!</v>
      </c>
      <c r="AS146" s="252" t="e">
        <f ca="1">_xll.DBRW($C$1,$B146,$C$3,AS$12,$C$2,$A146,AS$13,$C$4,C145)</f>
        <v>#VALUE!</v>
      </c>
      <c r="AT146" s="248" t="str">
        <f ca="1">_xll.DBRW($C$1,$B146,$C$3,AT$12,$C$2,$A146,AT$13,$C$4,C145)</f>
        <v>RECALC_1_2835_</v>
      </c>
      <c r="AU146" s="248" t="e">
        <f ca="1">_xll.DBRW($C$1,$B146,$C$3,AU$12,$C$2,$A146,AU$13,$C$4,C145)</f>
        <v>#VALUE!</v>
      </c>
      <c r="AV146" s="248" t="e">
        <f ca="1">_xll.DBRW($C$1,$B146,$C$3,AV$12,$C$2,$A146,AV$13,$C$4,C145)</f>
        <v>#VALUE!</v>
      </c>
      <c r="AW146" s="248" t="e">
        <f ca="1">_xll.DBRW($C$1,$B146,$C$3,AW$12,$C$2,$A146,AW$13,$C$4,C145)</f>
        <v>#VALUE!</v>
      </c>
      <c r="AX146" s="248" t="e">
        <f ca="1">_xll.DBRW($C$1,$B146,$C$3,AX$12,$C$2,$A146,AX$13,$C$4,C145)</f>
        <v>#VALUE!</v>
      </c>
      <c r="AY146" s="248" t="e">
        <f ca="1">_xll.DBRW($C$1,$B146,$C$3,AY$12,$C$2,$A146,AY$13,$C$4,C145)</f>
        <v>#VALUE!</v>
      </c>
      <c r="AZ146" s="253" t="e">
        <f ca="1">_xll.DBRW($C$1,$B146,$C$3,AZ$12,$C$2,$A146,AZ$13,$C$4,C145)</f>
        <v>#VALUE!</v>
      </c>
      <c r="BA146" s="252" t="e">
        <f ca="1">_xll.DBRW($C$1,$B146,$C$3,BA$12,$C$2,$A146,BA$13,$C$4,C145)</f>
        <v>#VALUE!</v>
      </c>
      <c r="BB146" s="248" t="str">
        <f ca="1">_xll.DBRW($C$1,$B146,$C$3,BB$12,$C$2,$A146,BB$13,$C$4,C145)</f>
        <v>RECALC_1_2836_</v>
      </c>
      <c r="BC146" s="248" t="e">
        <f ca="1">_xll.DBRW($C$1,$B146,$C$3,BC$12,$C$2,$A146,BC$13,$C$4,C145)</f>
        <v>#VALUE!</v>
      </c>
      <c r="BD146" s="248" t="e">
        <f ca="1">_xll.DBRW($C$1,$B146,$C$3,BD$12,$C$2,$A146,BD$13,$C$4,C145)</f>
        <v>#VALUE!</v>
      </c>
      <c r="BE146" s="248" t="e">
        <f ca="1">_xll.DBRW($C$1,$B146,$C$3,BE$12,$C$2,$A146,BE$13,$C$4,C145)</f>
        <v>#VALUE!</v>
      </c>
      <c r="BF146" s="248" t="e">
        <f ca="1">_xll.DBRW($C$1,$B146,$C$3,BF$12,$C$2,$A146,BF$13,$C$4,C145)</f>
        <v>#VALUE!</v>
      </c>
      <c r="BG146" s="248" t="e">
        <f ca="1">_xll.DBRW($C$1,$B146,$C$3,BG$12,$C$2,$A146,BG$13,$C$4,C145)</f>
        <v>#VALUE!</v>
      </c>
      <c r="BH146" s="253" t="e">
        <f ca="1">_xll.DBRW($C$1,$B146,$C$3,BH$12,$C$2,$A146,BH$13,$C$4,C145)</f>
        <v>#VALUE!</v>
      </c>
      <c r="BI146" s="252" t="e">
        <f ca="1">_xll.DBRW($C$1,$B146,$C$3,BI$12,$C$2,$A146,BI$13,$C$4,C145)</f>
        <v>#VALUE!</v>
      </c>
      <c r="BJ146" s="248" t="str">
        <f ca="1">_xll.DBRW($C$1,$B146,$C$3,BJ$12,$C$2,$A146,BJ$13,$C$4,C145)</f>
        <v>RECALC_1_2834_</v>
      </c>
      <c r="BK146" s="248" t="e">
        <f ca="1">_xll.DBRW($C$1,$B146,$C$3,BK$12,$C$2,$A146,BK$13,$C$4,C145)</f>
        <v>#VALUE!</v>
      </c>
      <c r="BL146" s="248" t="e">
        <f ca="1">_xll.DBRW($C$1,$B146,$C$3,BL$12,$C$2,$A146,BL$13,$C$4,C145)</f>
        <v>#VALUE!</v>
      </c>
      <c r="BM146" s="248" t="e">
        <f ca="1">_xll.DBRW($C$1,$B146,$C$3,BM$12,$C$2,$A146,BM$13,$C$4,C145)</f>
        <v>#VALUE!</v>
      </c>
      <c r="BN146" s="248" t="e">
        <f ca="1">_xll.DBRW($C$1,$B146,$C$3,BN$12,$C$2,$A146,BN$13,$C$4,C145)</f>
        <v>#VALUE!</v>
      </c>
      <c r="BO146" s="248" t="e">
        <f ca="1">_xll.DBRW($C$1,$B146,$C$3,BO$12,$C$2,$A146,BO$13,$C$4,C145)</f>
        <v>#VALUE!</v>
      </c>
      <c r="BP146" s="253" t="e">
        <f ca="1">_xll.DBRW($C$1,$B146,$C$3,BP$12,$C$2,$A146,BP$13,$C$4,C145)</f>
        <v>#VALUE!</v>
      </c>
      <c r="BQ146" s="252" t="e">
        <f ca="1">_xll.DBRW($C$1,$B146,$C$3,BQ$12,$C$2,$A146,BQ$13,$C$4,$C$145)</f>
        <v>#VALUE!</v>
      </c>
      <c r="BR146" s="248" t="str">
        <f ca="1">_xll.DBRW($C$1,$B146,$C$3,BR$12,$C$2,$A146,BR$13,$C$4,$C$145)</f>
        <v>RECALC_1_2837_</v>
      </c>
      <c r="BS146" s="248" t="e">
        <f ca="1">_xll.DBRW($C$1,$B146,$C$3,BS$12,$C$2,$A146,BS$13,$C$4,$C$145)</f>
        <v>#VALUE!</v>
      </c>
      <c r="BT146" s="248" t="e">
        <f ca="1">_xll.DBRW($C$1,$B146,$C$3,BT$12,$C$2,$A146,BT$13,$C$4,$C$145)</f>
        <v>#VALUE!</v>
      </c>
      <c r="BU146" s="248" t="e">
        <f ca="1">_xll.DBRW($C$1,$B146,$C$3,BU$12,$C$2,$A146,BU$13,$C$4,$C$145)</f>
        <v>#VALUE!</v>
      </c>
      <c r="BV146" s="248" t="e">
        <f ca="1">_xll.DBRW($C$1,$B146,$C$3,BV$12,$C$2,$A146,BV$13,$C$4,$C$145)</f>
        <v>#VALUE!</v>
      </c>
      <c r="BW146" s="248" t="e">
        <f ca="1">_xll.DBRW($C$1,$B146,$C$3,BW$12,$C$2,$A146,BW$13,$C$4,$C$145)</f>
        <v>#VALUE!</v>
      </c>
      <c r="BX146" s="253" t="e">
        <f ca="1">_xll.DBRW($C$1,$B146,$C$3,BX$12,$C$2,$A146,BX$13,$C$4,$C$145)</f>
        <v>#VALUE!</v>
      </c>
      <c r="BY146" s="248"/>
      <c r="BZ146" s="248"/>
      <c r="CA146" s="248"/>
      <c r="CB146" s="248"/>
      <c r="CC146" s="248"/>
      <c r="CD146" s="248"/>
      <c r="CE146" s="248"/>
      <c r="CF146" s="248"/>
    </row>
    <row r="147" spans="1:109" ht="21.75" customHeight="1">
      <c r="A147" s="262" t="str">
        <f t="shared" ref="A147:C155" si="63">A134</f>
        <v>VTD_Corp_TopAdj_Not_allocated_Input2</v>
      </c>
      <c r="B147" s="263" t="str">
        <f t="shared" ca="1" si="63"/>
        <v>RECALC_0_23_</v>
      </c>
      <c r="C147" s="237" t="str">
        <f t="shared" si="63"/>
        <v>Sécurité générale CAPEX</v>
      </c>
      <c r="D147" s="252"/>
      <c r="E147" s="248"/>
      <c r="F147" s="248">
        <f>SUM(F30,F95,F108)</f>
        <v>0</v>
      </c>
      <c r="G147" s="248">
        <f t="shared" si="62"/>
        <v>0</v>
      </c>
      <c r="H147" s="248">
        <f t="shared" si="62"/>
        <v>0</v>
      </c>
      <c r="I147" s="248">
        <f t="shared" si="62"/>
        <v>0</v>
      </c>
      <c r="J147" s="248">
        <f t="shared" si="62"/>
        <v>0</v>
      </c>
      <c r="K147" s="253">
        <f t="shared" si="62"/>
        <v>0</v>
      </c>
      <c r="L147" s="252">
        <f t="shared" si="62"/>
        <v>0</v>
      </c>
      <c r="M147" s="248">
        <f t="shared" si="62"/>
        <v>0</v>
      </c>
      <c r="N147" s="248">
        <f t="shared" si="62"/>
        <v>0</v>
      </c>
      <c r="O147" s="248">
        <f t="shared" si="62"/>
        <v>0</v>
      </c>
      <c r="P147" s="248">
        <f t="shared" si="62"/>
        <v>0</v>
      </c>
      <c r="Q147" s="248">
        <f t="shared" si="62"/>
        <v>0</v>
      </c>
      <c r="R147" s="248">
        <f t="shared" si="62"/>
        <v>0</v>
      </c>
      <c r="S147" s="253">
        <f t="shared" si="62"/>
        <v>0</v>
      </c>
      <c r="T147" s="252">
        <f t="shared" si="62"/>
        <v>0</v>
      </c>
      <c r="U147" s="248">
        <f t="shared" si="62"/>
        <v>0</v>
      </c>
      <c r="V147" s="248">
        <f t="shared" si="62"/>
        <v>0</v>
      </c>
      <c r="W147" s="248">
        <f t="shared" si="62"/>
        <v>0</v>
      </c>
      <c r="X147" s="248">
        <f t="shared" si="62"/>
        <v>0</v>
      </c>
      <c r="Y147" s="248">
        <f t="shared" si="62"/>
        <v>0</v>
      </c>
      <c r="Z147" s="248">
        <f t="shared" si="62"/>
        <v>0</v>
      </c>
      <c r="AA147" s="253">
        <f t="shared" si="62"/>
        <v>0</v>
      </c>
      <c r="AB147" s="252">
        <f t="shared" si="62"/>
        <v>0</v>
      </c>
      <c r="AC147" s="248">
        <f t="shared" si="62"/>
        <v>0</v>
      </c>
      <c r="AD147" s="248">
        <f t="shared" si="62"/>
        <v>0</v>
      </c>
      <c r="AE147" s="248">
        <f t="shared" si="62"/>
        <v>0</v>
      </c>
      <c r="AF147" s="248">
        <f t="shared" si="62"/>
        <v>0</v>
      </c>
      <c r="AG147" s="248">
        <f t="shared" si="62"/>
        <v>0</v>
      </c>
      <c r="AH147" s="248">
        <f t="shared" si="62"/>
        <v>0</v>
      </c>
      <c r="AI147" s="253">
        <f t="shared" si="62"/>
        <v>0</v>
      </c>
      <c r="AJ147" s="248"/>
      <c r="AK147" s="252" t="e">
        <f ca="1">_xll.DBRW($C$1,$B147,$C$3,AK$12,$C$2,$A147,AK$13,$C$4,C145)</f>
        <v>#VALUE!</v>
      </c>
      <c r="AL147" s="248" t="str">
        <f ca="1">_xll.DBRW($C$1,$B147,$C$3,AL$12,$C$2,$A147,AL$13,$C$4,C145)</f>
        <v>RECALC_1_2738_</v>
      </c>
      <c r="AM147" s="248" t="e">
        <f ca="1">_xll.DBRW($C$1,$B147,$C$3,AM$12,$C$2,$A147,AM$13,$C$4,C145)</f>
        <v>#VALUE!</v>
      </c>
      <c r="AN147" s="248" t="e">
        <f ca="1">_xll.DBRW($C$1,$B147,$C$3,AN$12,$C$2,$A147,AN$13,$C$4,C145)</f>
        <v>#VALUE!</v>
      </c>
      <c r="AO147" s="248" t="e">
        <f ca="1">_xll.DBRW($C$1,$B147,$C$3,AO$12,$C$2,$A147,AO$13,$C$4,C145)</f>
        <v>#VALUE!</v>
      </c>
      <c r="AP147" s="248" t="e">
        <f ca="1">_xll.DBRW($C$1,$B147,$C$3,AP$12,$C$2,$A147,AP$13,$C$4,C145)</f>
        <v>#VALUE!</v>
      </c>
      <c r="AQ147" s="248" t="e">
        <f ca="1">_xll.DBRW($C$1,$B147,$C$3,AQ$12,$C$2,$A147,AQ$13,$C$4,C145)</f>
        <v>#VALUE!</v>
      </c>
      <c r="AR147" s="253" t="e">
        <f ca="1">_xll.DBRW($C$1,$B147,$C$3,AR$12,$C$2,$A147,AR$13,$C$4,C145)</f>
        <v>#VALUE!</v>
      </c>
      <c r="AS147" s="252" t="e">
        <f ca="1">_xll.DBRW($C$1,$B147,$C$3,AS$12,$C$2,$A147,AS$13,$C$4,C145)</f>
        <v>#VALUE!</v>
      </c>
      <c r="AT147" s="248" t="str">
        <f ca="1">_xll.DBRW($C$1,$B147,$C$3,AT$12,$C$2,$A147,AT$13,$C$4,C145)</f>
        <v>RECALC_1_2740_</v>
      </c>
      <c r="AU147" s="248" t="e">
        <f ca="1">_xll.DBRW($C$1,$B147,$C$3,AU$12,$C$2,$A147,AU$13,$C$4,C145)</f>
        <v>#VALUE!</v>
      </c>
      <c r="AV147" s="248" t="e">
        <f ca="1">_xll.DBRW($C$1,$B147,$C$3,AV$12,$C$2,$A147,AV$13,$C$4,C145)</f>
        <v>#VALUE!</v>
      </c>
      <c r="AW147" s="248" t="e">
        <f ca="1">_xll.DBRW($C$1,$B147,$C$3,AW$12,$C$2,$A147,AW$13,$C$4,C145)</f>
        <v>#VALUE!</v>
      </c>
      <c r="AX147" s="248" t="e">
        <f ca="1">_xll.DBRW($C$1,$B147,$C$3,AX$12,$C$2,$A147,AX$13,$C$4,C145)</f>
        <v>#VALUE!</v>
      </c>
      <c r="AY147" s="248" t="e">
        <f ca="1">_xll.DBRW($C$1,$B147,$C$3,AY$12,$C$2,$A147,AY$13,$C$4,C145)</f>
        <v>#VALUE!</v>
      </c>
      <c r="AZ147" s="253" t="e">
        <f ca="1">_xll.DBRW($C$1,$B147,$C$3,AZ$12,$C$2,$A147,AZ$13,$C$4,C145)</f>
        <v>#VALUE!</v>
      </c>
      <c r="BA147" s="252" t="e">
        <f ca="1">_xll.DBRW($C$1,$B147,$C$3,BA$12,$C$2,$A147,BA$13,$C$4,C145)</f>
        <v>#VALUE!</v>
      </c>
      <c r="BB147" s="248" t="str">
        <f ca="1">_xll.DBRW($C$1,$B147,$C$3,BB$12,$C$2,$A147,BB$13,$C$4,C145)</f>
        <v>RECALC_1_2739_</v>
      </c>
      <c r="BC147" s="248" t="e">
        <f ca="1">_xll.DBRW($C$1,$B147,$C$3,BC$12,$C$2,$A147,BC$13,$C$4,C145)</f>
        <v>#VALUE!</v>
      </c>
      <c r="BD147" s="248" t="e">
        <f ca="1">_xll.DBRW($C$1,$B147,$C$3,BD$12,$C$2,$A147,BD$13,$C$4,C145)</f>
        <v>#VALUE!</v>
      </c>
      <c r="BE147" s="248" t="e">
        <f ca="1">_xll.DBRW($C$1,$B147,$C$3,BE$12,$C$2,$A147,BE$13,$C$4,C145)</f>
        <v>#VALUE!</v>
      </c>
      <c r="BF147" s="248" t="e">
        <f ca="1">_xll.DBRW($C$1,$B147,$C$3,BF$12,$C$2,$A147,BF$13,$C$4,C145)</f>
        <v>#VALUE!</v>
      </c>
      <c r="BG147" s="248" t="e">
        <f ca="1">_xll.DBRW($C$1,$B147,$C$3,BG$12,$C$2,$A147,BG$13,$C$4,C145)</f>
        <v>#VALUE!</v>
      </c>
      <c r="BH147" s="253" t="e">
        <f ca="1">_xll.DBRW($C$1,$B147,$C$3,BH$12,$C$2,$A147,BH$13,$C$4,C145)</f>
        <v>#VALUE!</v>
      </c>
      <c r="BI147" s="252" t="e">
        <f ca="1">_xll.DBRW($C$1,$B147,$C$3,BI$12,$C$2,$A147,BI$13,$C$4,C145)</f>
        <v>#VALUE!</v>
      </c>
      <c r="BJ147" s="248" t="str">
        <f ca="1">_xll.DBRW($C$1,$B147,$C$3,BJ$12,$C$2,$A147,BJ$13,$C$4,C145)</f>
        <v>RECALC_1_2741_</v>
      </c>
      <c r="BK147" s="248" t="e">
        <f ca="1">_xll.DBRW($C$1,$B147,$C$3,BK$12,$C$2,$A147,BK$13,$C$4,C145)</f>
        <v>#VALUE!</v>
      </c>
      <c r="BL147" s="248" t="e">
        <f ca="1">_xll.DBRW($C$1,$B147,$C$3,BL$12,$C$2,$A147,BL$13,$C$4,C145)</f>
        <v>#VALUE!</v>
      </c>
      <c r="BM147" s="248" t="e">
        <f ca="1">_xll.DBRW($C$1,$B147,$C$3,BM$12,$C$2,$A147,BM$13,$C$4,C145)</f>
        <v>#VALUE!</v>
      </c>
      <c r="BN147" s="248" t="e">
        <f ca="1">_xll.DBRW($C$1,$B147,$C$3,BN$12,$C$2,$A147,BN$13,$C$4,C145)</f>
        <v>#VALUE!</v>
      </c>
      <c r="BO147" s="248" t="e">
        <f ca="1">_xll.DBRW($C$1,$B147,$C$3,BO$12,$C$2,$A147,BO$13,$C$4,C145)</f>
        <v>#VALUE!</v>
      </c>
      <c r="BP147" s="253" t="e">
        <f ca="1">_xll.DBRW($C$1,$B147,$C$3,BP$12,$C$2,$A147,BP$13,$C$4,C145)</f>
        <v>#VALUE!</v>
      </c>
      <c r="BQ147" s="252" t="e">
        <f ca="1">_xll.DBRW($C$1,$B147,$C$3,BQ$12,$C$2,$A147,BQ$13,$C$4,$C$145)</f>
        <v>#VALUE!</v>
      </c>
      <c r="BR147" s="248" t="str">
        <f ca="1">_xll.DBRW($C$1,$B147,$C$3,BR$12,$C$2,$A147,BR$13,$C$4,$C$145)</f>
        <v>RECALC_1_2742_</v>
      </c>
      <c r="BS147" s="248" t="e">
        <f ca="1">_xll.DBRW($C$1,$B147,$C$3,BS$12,$C$2,$A147,BS$13,$C$4,$C$145)</f>
        <v>#VALUE!</v>
      </c>
      <c r="BT147" s="248" t="e">
        <f ca="1">_xll.DBRW($C$1,$B147,$C$3,BT$12,$C$2,$A147,BT$13,$C$4,$C$145)</f>
        <v>#VALUE!</v>
      </c>
      <c r="BU147" s="248" t="e">
        <f ca="1">_xll.DBRW($C$1,$B147,$C$3,BU$12,$C$2,$A147,BU$13,$C$4,$C$145)</f>
        <v>#VALUE!</v>
      </c>
      <c r="BV147" s="248" t="e">
        <f ca="1">_xll.DBRW($C$1,$B147,$C$3,BV$12,$C$2,$A147,BV$13,$C$4,$C$145)</f>
        <v>#VALUE!</v>
      </c>
      <c r="BW147" s="248" t="e">
        <f ca="1">_xll.DBRW($C$1,$B147,$C$3,BW$12,$C$2,$A147,BW$13,$C$4,$C$145)</f>
        <v>#VALUE!</v>
      </c>
      <c r="BX147" s="253" t="e">
        <f ca="1">_xll.DBRW($C$1,$B147,$C$3,BX$12,$C$2,$A147,BX$13,$C$4,$C$145)</f>
        <v>#VALUE!</v>
      </c>
      <c r="BY147" s="248"/>
      <c r="BZ147" s="248"/>
      <c r="CA147" s="248"/>
      <c r="CB147" s="248"/>
      <c r="CC147" s="248"/>
      <c r="CD147" s="248"/>
      <c r="CE147" s="248"/>
      <c r="CF147" s="248"/>
    </row>
    <row r="148" spans="1:109" ht="21.75" customHeight="1">
      <c r="A148" s="262" t="str">
        <f t="shared" si="63"/>
        <v>VTD_Corp_TopAdj_Not_allocated_Input3</v>
      </c>
      <c r="B148" s="263" t="str">
        <f t="shared" ca="1" si="63"/>
        <v>RECALC_0_20_</v>
      </c>
      <c r="C148" s="237" t="str">
        <f t="shared" si="63"/>
        <v>Anticroissance</v>
      </c>
      <c r="D148" s="252"/>
      <c r="E148" s="248"/>
      <c r="F148" s="248"/>
      <c r="G148" s="248"/>
      <c r="H148" s="248"/>
      <c r="I148" s="248"/>
      <c r="J148" s="248"/>
      <c r="K148" s="253"/>
      <c r="L148" s="252"/>
      <c r="M148" s="248"/>
      <c r="N148" s="248"/>
      <c r="O148" s="248"/>
      <c r="P148" s="248"/>
      <c r="Q148" s="248"/>
      <c r="R148" s="248"/>
      <c r="S148" s="253"/>
      <c r="T148" s="252"/>
      <c r="U148" s="248"/>
      <c r="V148" s="248"/>
      <c r="W148" s="248"/>
      <c r="X148" s="248"/>
      <c r="Y148" s="248"/>
      <c r="Z148" s="248"/>
      <c r="AA148" s="253"/>
      <c r="AB148" s="252"/>
      <c r="AC148" s="248"/>
      <c r="AD148" s="248"/>
      <c r="AE148" s="248"/>
      <c r="AF148" s="248"/>
      <c r="AG148" s="248"/>
      <c r="AH148" s="248"/>
      <c r="AI148" s="253"/>
      <c r="AJ148" s="248"/>
      <c r="AK148" s="252" t="e">
        <f ca="1">_xll.DBRW($C$1,$B148,$C$3,AK$12,$C$2,$A148,AK$13,$C$4,C145)</f>
        <v>#VALUE!</v>
      </c>
      <c r="AL148" s="248" t="str">
        <f ca="1">_xll.DBRW($C$1,$B148,$C$3,AL$12,$C$2,$A148,AL$13,$C$4,C145)</f>
        <v>RECALC_1_2784_</v>
      </c>
      <c r="AM148" s="248" t="e">
        <f ca="1">_xll.DBRW($C$1,$B148,$C$3,AM$12,$C$2,$A148,AM$13,$C$4,C145)</f>
        <v>#VALUE!</v>
      </c>
      <c r="AN148" s="248" t="e">
        <f ca="1">_xll.DBRW($C$1,$B148,$C$3,AN$12,$C$2,$A148,AN$13,$C$4,C145)</f>
        <v>#VALUE!</v>
      </c>
      <c r="AO148" s="248" t="e">
        <f ca="1">_xll.DBRW($C$1,$B148,$C$3,AO$12,$C$2,$A148,AO$13,$C$4,C145)</f>
        <v>#VALUE!</v>
      </c>
      <c r="AP148" s="248" t="e">
        <f ca="1">_xll.DBRW($C$1,$B148,$C$3,AP$12,$C$2,$A148,AP$13,$C$4,C145)</f>
        <v>#VALUE!</v>
      </c>
      <c r="AQ148" s="248" t="e">
        <f ca="1">_xll.DBRW($C$1,$B148,$C$3,AQ$12,$C$2,$A148,AQ$13,$C$4,C145)</f>
        <v>#VALUE!</v>
      </c>
      <c r="AR148" s="253" t="e">
        <f ca="1">_xll.DBRW($C$1,$B148,$C$3,AR$12,$C$2,$A148,AR$13,$C$4,C145)</f>
        <v>#VALUE!</v>
      </c>
      <c r="AS148" s="252" t="e">
        <f ca="1">_xll.DBRW($C$1,$B148,$C$3,AS$12,$C$2,$A148,AS$13,$C$4,C145)</f>
        <v>#VALUE!</v>
      </c>
      <c r="AT148" s="248" t="str">
        <f ca="1">_xll.DBRW($C$1,$B148,$C$3,AT$12,$C$2,$A148,AT$13,$C$4,C145)</f>
        <v>RECALC_1_2785_</v>
      </c>
      <c r="AU148" s="248" t="e">
        <f ca="1">_xll.DBRW($C$1,$B148,$C$3,AU$12,$C$2,$A148,AU$13,$C$4,C145)</f>
        <v>#VALUE!</v>
      </c>
      <c r="AV148" s="248" t="e">
        <f ca="1">_xll.DBRW($C$1,$B148,$C$3,AV$12,$C$2,$A148,AV$13,$C$4,C145)</f>
        <v>#VALUE!</v>
      </c>
      <c r="AW148" s="248" t="e">
        <f ca="1">_xll.DBRW($C$1,$B148,$C$3,AW$12,$C$2,$A148,AW$13,$C$4,C145)</f>
        <v>#VALUE!</v>
      </c>
      <c r="AX148" s="248" t="e">
        <f ca="1">_xll.DBRW($C$1,$B148,$C$3,AX$12,$C$2,$A148,AX$13,$C$4,C145)</f>
        <v>#VALUE!</v>
      </c>
      <c r="AY148" s="248" t="e">
        <f ca="1">_xll.DBRW($C$1,$B148,$C$3,AY$12,$C$2,$A148,AY$13,$C$4,C145)</f>
        <v>#VALUE!</v>
      </c>
      <c r="AZ148" s="253" t="e">
        <f ca="1">_xll.DBRW($C$1,$B148,$C$3,AZ$12,$C$2,$A148,AZ$13,$C$4,C145)</f>
        <v>#VALUE!</v>
      </c>
      <c r="BA148" s="252" t="e">
        <f ca="1">_xll.DBRW($C$1,$B148,$C$3,BA$12,$C$2,$A148,BA$13,$C$4,C145)</f>
        <v>#VALUE!</v>
      </c>
      <c r="BB148" s="248" t="str">
        <f ca="1">_xll.DBRW($C$1,$B148,$C$3,BB$12,$C$2,$A148,BB$13,$C$4,C145)</f>
        <v>RECALC_1_2783_</v>
      </c>
      <c r="BC148" s="248" t="e">
        <f ca="1">_xll.DBRW($C$1,$B148,$C$3,BC$12,$C$2,$A148,BC$13,$C$4,C145)</f>
        <v>#VALUE!</v>
      </c>
      <c r="BD148" s="248" t="e">
        <f ca="1">_xll.DBRW($C$1,$B148,$C$3,BD$12,$C$2,$A148,BD$13,$C$4,C145)</f>
        <v>#VALUE!</v>
      </c>
      <c r="BE148" s="248" t="e">
        <f ca="1">_xll.DBRW($C$1,$B148,$C$3,BE$12,$C$2,$A148,BE$13,$C$4,C145)</f>
        <v>#VALUE!</v>
      </c>
      <c r="BF148" s="248" t="e">
        <f ca="1">_xll.DBRW($C$1,$B148,$C$3,BF$12,$C$2,$A148,BF$13,$C$4,C145)</f>
        <v>#VALUE!</v>
      </c>
      <c r="BG148" s="248" t="e">
        <f ca="1">_xll.DBRW($C$1,$B148,$C$3,BG$12,$C$2,$A148,BG$13,$C$4,C145)</f>
        <v>#VALUE!</v>
      </c>
      <c r="BH148" s="253" t="e">
        <f ca="1">_xll.DBRW($C$1,$B148,$C$3,BH$12,$C$2,$A148,BH$13,$C$4,C145)</f>
        <v>#VALUE!</v>
      </c>
      <c r="BI148" s="252" t="e">
        <f ca="1">_xll.DBRW($C$1,$B148,$C$3,BI$12,$C$2,$A148,BI$13,$C$4,C145)</f>
        <v>#VALUE!</v>
      </c>
      <c r="BJ148" s="248" t="str">
        <f ca="1">_xll.DBRW($C$1,$B148,$C$3,BJ$12,$C$2,$A148,BJ$13,$C$4,C145)</f>
        <v>RECALC_1_2786_</v>
      </c>
      <c r="BK148" s="248" t="e">
        <f ca="1">_xll.DBRW($C$1,$B148,$C$3,BK$12,$C$2,$A148,BK$13,$C$4,C145)</f>
        <v>#VALUE!</v>
      </c>
      <c r="BL148" s="248" t="e">
        <f ca="1">_xll.DBRW($C$1,$B148,$C$3,BL$12,$C$2,$A148,BL$13,$C$4,C145)</f>
        <v>#VALUE!</v>
      </c>
      <c r="BM148" s="248" t="e">
        <f ca="1">_xll.DBRW($C$1,$B148,$C$3,BM$12,$C$2,$A148,BM$13,$C$4,C145)</f>
        <v>#VALUE!</v>
      </c>
      <c r="BN148" s="248" t="e">
        <f ca="1">_xll.DBRW($C$1,$B148,$C$3,BN$12,$C$2,$A148,BN$13,$C$4,C145)</f>
        <v>#VALUE!</v>
      </c>
      <c r="BO148" s="248" t="e">
        <f ca="1">_xll.DBRW($C$1,$B148,$C$3,BO$12,$C$2,$A148,BO$13,$C$4,C145)</f>
        <v>#VALUE!</v>
      </c>
      <c r="BP148" s="253" t="e">
        <f ca="1">_xll.DBRW($C$1,$B148,$C$3,BP$12,$C$2,$A148,BP$13,$C$4,C145)</f>
        <v>#VALUE!</v>
      </c>
      <c r="BQ148" s="252" t="e">
        <f ca="1">_xll.DBRW($C$1,$B148,$C$3,BQ$12,$C$2,$A148,BQ$13,$C$4,$C$145)</f>
        <v>#VALUE!</v>
      </c>
      <c r="BR148" s="248" t="str">
        <f ca="1">_xll.DBRW($C$1,$B148,$C$3,BR$12,$C$2,$A148,BR$13,$C$4,$C$145)</f>
        <v>RECALC_1_2787_</v>
      </c>
      <c r="BS148" s="248" t="e">
        <f ca="1">_xll.DBRW($C$1,$B148,$C$3,BS$12,$C$2,$A148,BS$13,$C$4,$C$145)</f>
        <v>#VALUE!</v>
      </c>
      <c r="BT148" s="248" t="e">
        <f ca="1">_xll.DBRW($C$1,$B148,$C$3,BT$12,$C$2,$A148,BT$13,$C$4,$C$145)</f>
        <v>#VALUE!</v>
      </c>
      <c r="BU148" s="248" t="e">
        <f ca="1">_xll.DBRW($C$1,$B148,$C$3,BU$12,$C$2,$A148,BU$13,$C$4,$C$145)</f>
        <v>#VALUE!</v>
      </c>
      <c r="BV148" s="248" t="e">
        <f ca="1">_xll.DBRW($C$1,$B148,$C$3,BV$12,$C$2,$A148,BV$13,$C$4,$C$145)</f>
        <v>#VALUE!</v>
      </c>
      <c r="BW148" s="248" t="e">
        <f ca="1">_xll.DBRW($C$1,$B148,$C$3,BW$12,$C$2,$A148,BW$13,$C$4,$C$145)</f>
        <v>#VALUE!</v>
      </c>
      <c r="BX148" s="253" t="e">
        <f ca="1">_xll.DBRW($C$1,$B148,$C$3,BX$12,$C$2,$A148,BX$13,$C$4,$C$145)</f>
        <v>#VALUE!</v>
      </c>
      <c r="BY148" s="248"/>
      <c r="BZ148" s="248"/>
      <c r="CA148" s="248"/>
      <c r="CB148" s="248"/>
      <c r="CC148" s="248"/>
      <c r="CD148" s="248"/>
      <c r="CE148" s="248"/>
      <c r="CF148" s="248"/>
    </row>
    <row r="149" spans="1:109" ht="21.75" customHeight="1">
      <c r="A149" s="262" t="str">
        <f t="shared" si="63"/>
        <v>VTD_Corp_TopAdj_Not_allocated_Input4</v>
      </c>
      <c r="B149" s="263" t="str">
        <f t="shared" ca="1" si="63"/>
        <v>RECALC_0_1_</v>
      </c>
      <c r="C149" s="237" t="str">
        <f t="shared" si="63"/>
        <v>Sécurité générale invts financiers</v>
      </c>
      <c r="D149" s="252"/>
      <c r="E149" s="248"/>
      <c r="F149" s="248"/>
      <c r="G149" s="248"/>
      <c r="H149" s="248"/>
      <c r="I149" s="248"/>
      <c r="J149" s="248"/>
      <c r="K149" s="253"/>
      <c r="L149" s="252"/>
      <c r="M149" s="248"/>
      <c r="N149" s="248"/>
      <c r="O149" s="248"/>
      <c r="P149" s="248"/>
      <c r="Q149" s="248"/>
      <c r="R149" s="248"/>
      <c r="S149" s="253"/>
      <c r="T149" s="252"/>
      <c r="U149" s="248"/>
      <c r="V149" s="248"/>
      <c r="W149" s="248"/>
      <c r="X149" s="248"/>
      <c r="Y149" s="248"/>
      <c r="Z149" s="248"/>
      <c r="AA149" s="253"/>
      <c r="AB149" s="252"/>
      <c r="AC149" s="248"/>
      <c r="AD149" s="248"/>
      <c r="AE149" s="248"/>
      <c r="AF149" s="248"/>
      <c r="AG149" s="248"/>
      <c r="AH149" s="248"/>
      <c r="AI149" s="253"/>
      <c r="AJ149" s="248"/>
      <c r="AK149" s="252" t="e">
        <f ca="1">_xll.DBRW($C$1,$B149,$C$3,AK$12,$C$2,$A149,AK$13,$C$4,C145)</f>
        <v>#VALUE!</v>
      </c>
      <c r="AL149" s="248" t="str">
        <f ca="1">_xll.DBRW($C$1,$B149,$C$3,AL$12,$C$2,$A149,AL$13,$C$4,C145)</f>
        <v>RECALC_1_2803_</v>
      </c>
      <c r="AM149" s="248" t="e">
        <f ca="1">_xll.DBRW($C$1,$B149,$C$3,AM$12,$C$2,$A149,AM$13,$C$4,C145)</f>
        <v>#VALUE!</v>
      </c>
      <c r="AN149" s="248" t="e">
        <f ca="1">_xll.DBRW($C$1,$B149,$C$3,AN$12,$C$2,$A149,AN$13,$C$4,C145)</f>
        <v>#VALUE!</v>
      </c>
      <c r="AO149" s="248" t="e">
        <f ca="1">_xll.DBRW($C$1,$B149,$C$3,AO$12,$C$2,$A149,AO$13,$C$4,C145)</f>
        <v>#VALUE!</v>
      </c>
      <c r="AP149" s="248" t="e">
        <f ca="1">_xll.DBRW($C$1,$B149,$C$3,AP$12,$C$2,$A149,AP$13,$C$4,C145)</f>
        <v>#VALUE!</v>
      </c>
      <c r="AQ149" s="248" t="e">
        <f ca="1">_xll.DBRW($C$1,$B149,$C$3,AQ$12,$C$2,$A149,AQ$13,$C$4,C145)</f>
        <v>#VALUE!</v>
      </c>
      <c r="AR149" s="253" t="e">
        <f ca="1">_xll.DBRW($C$1,$B149,$C$3,AR$12,$C$2,$A149,AR$13,$C$4,C145)</f>
        <v>#VALUE!</v>
      </c>
      <c r="AS149" s="252" t="e">
        <f ca="1">_xll.DBRW($C$1,$B149,$C$3,AS$12,$C$2,$A149,AS$13,$C$4,C145)</f>
        <v>#VALUE!</v>
      </c>
      <c r="AT149" s="248" t="str">
        <f ca="1">_xll.DBRW($C$1,$B149,$C$3,AT$12,$C$2,$A149,AT$13,$C$4,C145)</f>
        <v>RECALC_1_2804_</v>
      </c>
      <c r="AU149" s="248" t="e">
        <f ca="1">_xll.DBRW($C$1,$B149,$C$3,AU$12,$C$2,$A149,AU$13,$C$4,C145)</f>
        <v>#VALUE!</v>
      </c>
      <c r="AV149" s="248" t="e">
        <f ca="1">_xll.DBRW($C$1,$B149,$C$3,AV$12,$C$2,$A149,AV$13,$C$4,C145)</f>
        <v>#VALUE!</v>
      </c>
      <c r="AW149" s="248" t="e">
        <f ca="1">_xll.DBRW($C$1,$B149,$C$3,AW$12,$C$2,$A149,AW$13,$C$4,C145)</f>
        <v>#VALUE!</v>
      </c>
      <c r="AX149" s="248" t="e">
        <f ca="1">_xll.DBRW($C$1,$B149,$C$3,AX$12,$C$2,$A149,AX$13,$C$4,C145)</f>
        <v>#VALUE!</v>
      </c>
      <c r="AY149" s="248" t="e">
        <f ca="1">_xll.DBRW($C$1,$B149,$C$3,AY$12,$C$2,$A149,AY$13,$C$4,C145)</f>
        <v>#VALUE!</v>
      </c>
      <c r="AZ149" s="253" t="e">
        <f ca="1">_xll.DBRW($C$1,$B149,$C$3,AZ$12,$C$2,$A149,AZ$13,$C$4,C145)</f>
        <v>#VALUE!</v>
      </c>
      <c r="BA149" s="252" t="e">
        <f ca="1">_xll.DBRW($C$1,$B149,$C$3,BA$12,$C$2,$A149,BA$13,$C$4,C145)</f>
        <v>#VALUE!</v>
      </c>
      <c r="BB149" s="248" t="str">
        <f ca="1">_xll.DBRW($C$1,$B149,$C$3,BB$12,$C$2,$A149,BB$13,$C$4,C145)</f>
        <v>RECALC_1_2806_</v>
      </c>
      <c r="BC149" s="248" t="e">
        <f ca="1">_xll.DBRW($C$1,$B149,$C$3,BC$12,$C$2,$A149,BC$13,$C$4,C145)</f>
        <v>#VALUE!</v>
      </c>
      <c r="BD149" s="248" t="e">
        <f ca="1">_xll.DBRW($C$1,$B149,$C$3,BD$12,$C$2,$A149,BD$13,$C$4,C145)</f>
        <v>#VALUE!</v>
      </c>
      <c r="BE149" s="248" t="e">
        <f ca="1">_xll.DBRW($C$1,$B149,$C$3,BE$12,$C$2,$A149,BE$13,$C$4,C145)</f>
        <v>#VALUE!</v>
      </c>
      <c r="BF149" s="248" t="e">
        <f ca="1">_xll.DBRW($C$1,$B149,$C$3,BF$12,$C$2,$A149,BF$13,$C$4,C145)</f>
        <v>#VALUE!</v>
      </c>
      <c r="BG149" s="248" t="e">
        <f ca="1">_xll.DBRW($C$1,$B149,$C$3,BG$12,$C$2,$A149,BG$13,$C$4,C145)</f>
        <v>#VALUE!</v>
      </c>
      <c r="BH149" s="253" t="e">
        <f ca="1">_xll.DBRW($C$1,$B149,$C$3,BH$12,$C$2,$A149,BH$13,$C$4,C145)</f>
        <v>#VALUE!</v>
      </c>
      <c r="BI149" s="252" t="e">
        <f ca="1">_xll.DBRW($C$1,$B149,$C$3,BI$12,$C$2,$A149,BI$13,$C$4,C145)</f>
        <v>#VALUE!</v>
      </c>
      <c r="BJ149" s="248" t="str">
        <f ca="1">_xll.DBRW($C$1,$B149,$C$3,BJ$12,$C$2,$A149,BJ$13,$C$4,C145)</f>
        <v>RECALC_1_2805_</v>
      </c>
      <c r="BK149" s="248" t="e">
        <f ca="1">_xll.DBRW($C$1,$B149,$C$3,BK$12,$C$2,$A149,BK$13,$C$4,C145)</f>
        <v>#VALUE!</v>
      </c>
      <c r="BL149" s="248" t="e">
        <f ca="1">_xll.DBRW($C$1,$B149,$C$3,BL$12,$C$2,$A149,BL$13,$C$4,C145)</f>
        <v>#VALUE!</v>
      </c>
      <c r="BM149" s="248" t="e">
        <f ca="1">_xll.DBRW($C$1,$B149,$C$3,BM$12,$C$2,$A149,BM$13,$C$4,C145)</f>
        <v>#VALUE!</v>
      </c>
      <c r="BN149" s="248" t="e">
        <f ca="1">_xll.DBRW($C$1,$B149,$C$3,BN$12,$C$2,$A149,BN$13,$C$4,C145)</f>
        <v>#VALUE!</v>
      </c>
      <c r="BO149" s="248" t="e">
        <f ca="1">_xll.DBRW($C$1,$B149,$C$3,BO$12,$C$2,$A149,BO$13,$C$4,C145)</f>
        <v>#VALUE!</v>
      </c>
      <c r="BP149" s="253" t="e">
        <f ca="1">_xll.DBRW($C$1,$B149,$C$3,BP$12,$C$2,$A149,BP$13,$C$4,C145)</f>
        <v>#VALUE!</v>
      </c>
      <c r="BQ149" s="252" t="e">
        <f ca="1">_xll.DBRW($C$1,$B149,$C$3,BQ$12,$C$2,$A149,BQ$13,$C$4,$C$145)</f>
        <v>#VALUE!</v>
      </c>
      <c r="BR149" s="248" t="str">
        <f ca="1">_xll.DBRW($C$1,$B149,$C$3,BR$12,$C$2,$A149,BR$13,$C$4,$C$145)</f>
        <v>RECALC_1_2807_</v>
      </c>
      <c r="BS149" s="248" t="e">
        <f ca="1">_xll.DBRW($C$1,$B149,$C$3,BS$12,$C$2,$A149,BS$13,$C$4,$C$145)</f>
        <v>#VALUE!</v>
      </c>
      <c r="BT149" s="248" t="e">
        <f ca="1">_xll.DBRW($C$1,$B149,$C$3,BT$12,$C$2,$A149,BT$13,$C$4,$C$145)</f>
        <v>#VALUE!</v>
      </c>
      <c r="BU149" s="248" t="e">
        <f ca="1">_xll.DBRW($C$1,$B149,$C$3,BU$12,$C$2,$A149,BU$13,$C$4,$C$145)</f>
        <v>#VALUE!</v>
      </c>
      <c r="BV149" s="248" t="e">
        <f ca="1">_xll.DBRW($C$1,$B149,$C$3,BV$12,$C$2,$A149,BV$13,$C$4,$C$145)</f>
        <v>#VALUE!</v>
      </c>
      <c r="BW149" s="248" t="e">
        <f ca="1">_xll.DBRW($C$1,$B149,$C$3,BW$12,$C$2,$A149,BW$13,$C$4,$C$145)</f>
        <v>#VALUE!</v>
      </c>
      <c r="BX149" s="253" t="e">
        <f ca="1">_xll.DBRW($C$1,$B149,$C$3,BX$12,$C$2,$A149,BX$13,$C$4,$C$145)</f>
        <v>#VALUE!</v>
      </c>
      <c r="BY149" s="248"/>
      <c r="BZ149" s="248"/>
      <c r="CA149" s="248"/>
      <c r="CB149" s="248"/>
      <c r="CC149" s="248"/>
      <c r="CD149" s="248"/>
      <c r="CE149" s="248"/>
      <c r="CF149" s="248"/>
    </row>
    <row r="150" spans="1:109" ht="21.75" customHeight="1">
      <c r="A150" s="262" t="str">
        <f t="shared" si="63"/>
        <v>VTD_Corp_TopAdj_Not_allocated_Input5</v>
      </c>
      <c r="B150" s="263" t="str">
        <f t="shared" si="63"/>
        <v>Holding</v>
      </c>
      <c r="C150" s="237" t="str">
        <f t="shared" si="63"/>
        <v>Sécurité energy</v>
      </c>
      <c r="D150" s="252"/>
      <c r="E150" s="248"/>
      <c r="F150" s="248"/>
      <c r="G150" s="248"/>
      <c r="H150" s="248"/>
      <c r="I150" s="248"/>
      <c r="J150" s="248"/>
      <c r="K150" s="253"/>
      <c r="L150" s="252"/>
      <c r="M150" s="248"/>
      <c r="N150" s="248"/>
      <c r="O150" s="248"/>
      <c r="P150" s="248"/>
      <c r="Q150" s="248"/>
      <c r="R150" s="248"/>
      <c r="S150" s="253"/>
      <c r="T150" s="252"/>
      <c r="U150" s="248"/>
      <c r="V150" s="248"/>
      <c r="W150" s="248"/>
      <c r="X150" s="248"/>
      <c r="Y150" s="248"/>
      <c r="Z150" s="248"/>
      <c r="AA150" s="253"/>
      <c r="AB150" s="252"/>
      <c r="AC150" s="248"/>
      <c r="AD150" s="248"/>
      <c r="AE150" s="248"/>
      <c r="AF150" s="248"/>
      <c r="AG150" s="248"/>
      <c r="AH150" s="248"/>
      <c r="AI150" s="253"/>
      <c r="AJ150" s="248"/>
      <c r="AK150" s="252" t="e">
        <f ca="1">_xll.DBRW($C$1,$B150,$C$3,AK$12,$C$2,$A150,AK$13,$C$4,C145)</f>
        <v>#VALUE!</v>
      </c>
      <c r="AL150" s="248" t="str">
        <f ca="1">_xll.DBRW($C$1,$B150,$C$3,AL$12,$C$2,$A150,AL$13,$C$4,C145)</f>
        <v>RECALC_1_1186_</v>
      </c>
      <c r="AM150" s="248" t="e">
        <f ca="1">_xll.DBRW($C$1,$B150,$C$3,AM$12,$C$2,$A150,AM$13,$C$4,C145)</f>
        <v>#VALUE!</v>
      </c>
      <c r="AN150" s="248" t="e">
        <f ca="1">_xll.DBRW($C$1,$B150,$C$3,AN$12,$C$2,$A150,AN$13,$C$4,C145)</f>
        <v>#VALUE!</v>
      </c>
      <c r="AO150" s="248" t="e">
        <f ca="1">_xll.DBRW($C$1,$B150,$C$3,AO$12,$C$2,$A150,AO$13,$C$4,C145)</f>
        <v>#VALUE!</v>
      </c>
      <c r="AP150" s="248" t="e">
        <f ca="1">_xll.DBRW($C$1,$B150,$C$3,AP$12,$C$2,$A150,AP$13,$C$4,C145)</f>
        <v>#VALUE!</v>
      </c>
      <c r="AQ150" s="248" t="e">
        <f ca="1">_xll.DBRW($C$1,$B150,$C$3,AQ$12,$C$2,$A150,AQ$13,$C$4,C145)</f>
        <v>#VALUE!</v>
      </c>
      <c r="AR150" s="253" t="e">
        <f ca="1">_xll.DBRW($C$1,$B150,$C$3,AR$12,$C$2,$A150,AR$13,$C$4,C145)</f>
        <v>#VALUE!</v>
      </c>
      <c r="AS150" s="252" t="e">
        <f ca="1">_xll.DBRW($C$1,$B150,$C$3,AS$12,$C$2,$A150,AS$13,$C$4,C145)</f>
        <v>#VALUE!</v>
      </c>
      <c r="AT150" s="248" t="str">
        <f ca="1">_xll.DBRW($C$1,$B150,$C$3,AT$12,$C$2,$A150,AT$13,$C$4,C145)</f>
        <v>RECALC_1_1430_</v>
      </c>
      <c r="AU150" s="248" t="e">
        <f ca="1">_xll.DBRW($C$1,$B150,$C$3,AU$12,$C$2,$A150,AU$13,$C$4,C145)</f>
        <v>#VALUE!</v>
      </c>
      <c r="AV150" s="248" t="e">
        <f ca="1">_xll.DBRW($C$1,$B150,$C$3,AV$12,$C$2,$A150,AV$13,$C$4,C145)</f>
        <v>#VALUE!</v>
      </c>
      <c r="AW150" s="248" t="e">
        <f ca="1">_xll.DBRW($C$1,$B150,$C$3,AW$12,$C$2,$A150,AW$13,$C$4,C145)</f>
        <v>#VALUE!</v>
      </c>
      <c r="AX150" s="248" t="e">
        <f ca="1">_xll.DBRW($C$1,$B150,$C$3,AX$12,$C$2,$A150,AX$13,$C$4,C145)</f>
        <v>#VALUE!</v>
      </c>
      <c r="AY150" s="248" t="e">
        <f ca="1">_xll.DBRW($C$1,$B150,$C$3,AY$12,$C$2,$A150,AY$13,$C$4,C145)</f>
        <v>#VALUE!</v>
      </c>
      <c r="AZ150" s="253" t="e">
        <f ca="1">_xll.DBRW($C$1,$B150,$C$3,AZ$12,$C$2,$A150,AZ$13,$C$4,C145)</f>
        <v>#VALUE!</v>
      </c>
      <c r="BA150" s="252" t="e">
        <f ca="1">_xll.DBRW($C$1,$B150,$C$3,BA$12,$C$2,$A150,BA$13,$C$4,C145)</f>
        <v>#VALUE!</v>
      </c>
      <c r="BB150" s="248" t="str">
        <f ca="1">_xll.DBRW($C$1,$B150,$C$3,BB$12,$C$2,$A150,BB$13,$C$4,C145)</f>
        <v>RECALC_1_1607_</v>
      </c>
      <c r="BC150" s="248" t="e">
        <f ca="1">_xll.DBRW($C$1,$B150,$C$3,BC$12,$C$2,$A150,BC$13,$C$4,C145)</f>
        <v>#VALUE!</v>
      </c>
      <c r="BD150" s="248" t="e">
        <f ca="1">_xll.DBRW($C$1,$B150,$C$3,BD$12,$C$2,$A150,BD$13,$C$4,C145)</f>
        <v>#VALUE!</v>
      </c>
      <c r="BE150" s="248" t="e">
        <f ca="1">_xll.DBRW($C$1,$B150,$C$3,BE$12,$C$2,$A150,BE$13,$C$4,C145)</f>
        <v>#VALUE!</v>
      </c>
      <c r="BF150" s="248" t="e">
        <f ca="1">_xll.DBRW($C$1,$B150,$C$3,BF$12,$C$2,$A150,BF$13,$C$4,C145)</f>
        <v>#VALUE!</v>
      </c>
      <c r="BG150" s="248" t="e">
        <f ca="1">_xll.DBRW($C$1,$B150,$C$3,BG$12,$C$2,$A150,BG$13,$C$4,C145)</f>
        <v>#VALUE!</v>
      </c>
      <c r="BH150" s="253" t="e">
        <f ca="1">_xll.DBRW($C$1,$B150,$C$3,BH$12,$C$2,$A150,BH$13,$C$4,C145)</f>
        <v>#VALUE!</v>
      </c>
      <c r="BI150" s="252" t="e">
        <f ca="1">_xll.DBRW($C$1,$B150,$C$3,BI$12,$C$2,$A150,BI$13,$C$4,C145)</f>
        <v>#VALUE!</v>
      </c>
      <c r="BJ150" s="248" t="str">
        <f ca="1">_xll.DBRW($C$1,$B150,$C$3,BJ$12,$C$2,$A150,BJ$13,$C$4,C145)</f>
        <v>RECALC_1_1915_</v>
      </c>
      <c r="BK150" s="248" t="e">
        <f ca="1">_xll.DBRW($C$1,$B150,$C$3,BK$12,$C$2,$A150,BK$13,$C$4,C145)</f>
        <v>#VALUE!</v>
      </c>
      <c r="BL150" s="248" t="e">
        <f ca="1">_xll.DBRW($C$1,$B150,$C$3,BL$12,$C$2,$A150,BL$13,$C$4,C145)</f>
        <v>#VALUE!</v>
      </c>
      <c r="BM150" s="248" t="e">
        <f ca="1">_xll.DBRW($C$1,$B150,$C$3,BM$12,$C$2,$A150,BM$13,$C$4,C145)</f>
        <v>#VALUE!</v>
      </c>
      <c r="BN150" s="248" t="e">
        <f ca="1">_xll.DBRW($C$1,$B150,$C$3,BN$12,$C$2,$A150,BN$13,$C$4,C145)</f>
        <v>#VALUE!</v>
      </c>
      <c r="BO150" s="248" t="e">
        <f ca="1">_xll.DBRW($C$1,$B150,$C$3,BO$12,$C$2,$A150,BO$13,$C$4,C145)</f>
        <v>#VALUE!</v>
      </c>
      <c r="BP150" s="253" t="e">
        <f ca="1">_xll.DBRW($C$1,$B150,$C$3,BP$12,$C$2,$A150,BP$13,$C$4,C145)</f>
        <v>#VALUE!</v>
      </c>
      <c r="BQ150" s="252" t="e">
        <f ca="1">_xll.DBRW($C$1,$B150,$C$3,BQ$12,$C$2,$A150,BQ$13,$C$4,$C$145)</f>
        <v>#VALUE!</v>
      </c>
      <c r="BR150" s="248" t="str">
        <f ca="1">_xll.DBRW($C$1,$B150,$C$3,BR$12,$C$2,$A150,BR$13,$C$4,$C$145)</f>
        <v>RECALC_1_2536_</v>
      </c>
      <c r="BS150" s="248" t="e">
        <f ca="1">_xll.DBRW($C$1,$B150,$C$3,BS$12,$C$2,$A150,BS$13,$C$4,$C$145)</f>
        <v>#VALUE!</v>
      </c>
      <c r="BT150" s="248" t="e">
        <f ca="1">_xll.DBRW($C$1,$B150,$C$3,BT$12,$C$2,$A150,BT$13,$C$4,$C$145)</f>
        <v>#VALUE!</v>
      </c>
      <c r="BU150" s="248" t="e">
        <f ca="1">_xll.DBRW($C$1,$B150,$C$3,BU$12,$C$2,$A150,BU$13,$C$4,$C$145)</f>
        <v>#VALUE!</v>
      </c>
      <c r="BV150" s="248" t="e">
        <f ca="1">_xll.DBRW($C$1,$B150,$C$3,BV$12,$C$2,$A150,BV$13,$C$4,$C$145)</f>
        <v>#VALUE!</v>
      </c>
      <c r="BW150" s="248" t="e">
        <f ca="1">_xll.DBRW($C$1,$B150,$C$3,BW$12,$C$2,$A150,BW$13,$C$4,$C$145)</f>
        <v>#VALUE!</v>
      </c>
      <c r="BX150" s="253" t="e">
        <f ca="1">_xll.DBRW($C$1,$B150,$C$3,BX$12,$C$2,$A150,BX$13,$C$4,$C$145)</f>
        <v>#VALUE!</v>
      </c>
      <c r="BY150" s="248"/>
      <c r="BZ150" s="248"/>
      <c r="CA150" s="248"/>
      <c r="CB150" s="248"/>
      <c r="CC150" s="248"/>
      <c r="CD150" s="248"/>
      <c r="CE150" s="248"/>
      <c r="CF150" s="248"/>
    </row>
    <row r="151" spans="1:109" ht="21.75" customHeight="1">
      <c r="A151" s="262" t="str">
        <f t="shared" si="63"/>
        <v>VTD_Corp_TopAdj_Not_allocated_Input6</v>
      </c>
      <c r="B151" s="263" t="str">
        <f ca="1">_xll.SUBNM("tango_core_model:Activity","","SU_input","English")</f>
        <v>RECALC_0_24_</v>
      </c>
      <c r="C151" s="237" t="str">
        <f t="shared" si="63"/>
        <v>Ajustement coût du financement</v>
      </c>
      <c r="D151" s="252"/>
      <c r="E151" s="248"/>
      <c r="F151" s="248"/>
      <c r="G151" s="248"/>
      <c r="H151" s="248"/>
      <c r="I151" s="248"/>
      <c r="J151" s="248"/>
      <c r="K151" s="253"/>
      <c r="L151" s="252"/>
      <c r="M151" s="248"/>
      <c r="N151" s="248"/>
      <c r="O151" s="248"/>
      <c r="P151" s="248"/>
      <c r="Q151" s="248"/>
      <c r="R151" s="248"/>
      <c r="S151" s="253"/>
      <c r="T151" s="252"/>
      <c r="U151" s="248"/>
      <c r="V151" s="248"/>
      <c r="W151" s="248"/>
      <c r="X151" s="248"/>
      <c r="Y151" s="248"/>
      <c r="Z151" s="248"/>
      <c r="AA151" s="253"/>
      <c r="AB151" s="252"/>
      <c r="AC151" s="248"/>
      <c r="AD151" s="248"/>
      <c r="AE151" s="248"/>
      <c r="AF151" s="248"/>
      <c r="AG151" s="248"/>
      <c r="AH151" s="248"/>
      <c r="AI151" s="253"/>
      <c r="AJ151" s="248"/>
      <c r="AK151" s="252" t="e">
        <f ca="1">_xll.DBRW($C$1,$B151,$C$3,AK$12,$C$2,$A151,AK$13,$C$4,C145)</f>
        <v>#VALUE!</v>
      </c>
      <c r="AL151" s="248" t="str">
        <f ca="1">_xll.DBRW($C$1,$B151,$C$3,AL$12,$C$2,$A151,AL$13,$C$4,C145)</f>
        <v>RECALC_1_1188_</v>
      </c>
      <c r="AM151" s="248" t="e">
        <f ca="1">_xll.DBRW($C$1,$B151,$C$3,AM$12,$C$2,$A151,AM$13,$C$4,C145)</f>
        <v>#VALUE!</v>
      </c>
      <c r="AN151" s="248" t="e">
        <f ca="1">_xll.DBRW($C$1,$B151,$C$3,AN$12,$C$2,$A151,AN$13,$C$4,C145)</f>
        <v>#VALUE!</v>
      </c>
      <c r="AO151" s="248" t="e">
        <f ca="1">_xll.DBRW($C$1,$B151,$C$3,AO$12,$C$2,$A151,AO$13,$C$4,C145)</f>
        <v>#VALUE!</v>
      </c>
      <c r="AP151" s="248" t="e">
        <f ca="1">_xll.DBRW($C$1,$B151,$C$3,AP$12,$C$2,$A151,AP$13,$C$4,C145)</f>
        <v>#VALUE!</v>
      </c>
      <c r="AQ151" s="248" t="e">
        <f ca="1">_xll.DBRW($C$1,$B151,$C$3,AQ$12,$C$2,$A151,AQ$13,$C$4,C145)</f>
        <v>#VALUE!</v>
      </c>
      <c r="AR151" s="253" t="e">
        <f ca="1">_xll.DBRW($C$1,$B151,$C$3,AR$12,$C$2,$A151,AR$13,$C$4,C145)</f>
        <v>#VALUE!</v>
      </c>
      <c r="AS151" s="252" t="e">
        <f ca="1">_xll.DBRW($C$1,$B151,$C$3,AS$12,$C$2,$A151,AS$13,$C$4,C145)</f>
        <v>#VALUE!</v>
      </c>
      <c r="AT151" s="248" t="str">
        <f ca="1">_xll.DBRW($C$1,$B151,$C$3,AT$12,$C$2,$A151,AT$13,$C$4,C145)</f>
        <v>RECALC_1_1431_</v>
      </c>
      <c r="AU151" s="248" t="e">
        <f ca="1">_xll.DBRW($C$1,$B151,$C$3,AU$12,$C$2,$A151,AU$13,$C$4,C145)</f>
        <v>#VALUE!</v>
      </c>
      <c r="AV151" s="248" t="e">
        <f ca="1">_xll.DBRW($C$1,$B151,$C$3,AV$12,$C$2,$A151,AV$13,$C$4,C145)</f>
        <v>#VALUE!</v>
      </c>
      <c r="AW151" s="248" t="e">
        <f ca="1">_xll.DBRW($C$1,$B151,$C$3,AW$12,$C$2,$A151,AW$13,$C$4,C145)</f>
        <v>#VALUE!</v>
      </c>
      <c r="AX151" s="248" t="e">
        <f ca="1">_xll.DBRW($C$1,$B151,$C$3,AX$12,$C$2,$A151,AX$13,$C$4,C145)</f>
        <v>#VALUE!</v>
      </c>
      <c r="AY151" s="248" t="e">
        <f ca="1">_xll.DBRW($C$1,$B151,$C$3,AY$12,$C$2,$A151,AY$13,$C$4,C145)</f>
        <v>#VALUE!</v>
      </c>
      <c r="AZ151" s="253" t="e">
        <f ca="1">_xll.DBRW($C$1,$B151,$C$3,AZ$12,$C$2,$A151,AZ$13,$C$4,C145)</f>
        <v>#VALUE!</v>
      </c>
      <c r="BA151" s="252" t="e">
        <f ca="1">_xll.DBRW($C$1,$B151,$C$3,BA$12,$C$2,$A151,BA$13,$C$4,C145)</f>
        <v>#VALUE!</v>
      </c>
      <c r="BB151" s="248" t="str">
        <f ca="1">_xll.DBRW($C$1,$B151,$C$3,BB$12,$C$2,$A151,BB$13,$C$4,C145)</f>
        <v>RECALC_1_1608_</v>
      </c>
      <c r="BC151" s="248" t="e">
        <f ca="1">_xll.DBRW($C$1,$B151,$C$3,BC$12,$C$2,$A151,BC$13,$C$4,C145)</f>
        <v>#VALUE!</v>
      </c>
      <c r="BD151" s="248" t="e">
        <f ca="1">_xll.DBRW($C$1,$B151,$C$3,BD$12,$C$2,$A151,BD$13,$C$4,C145)</f>
        <v>#VALUE!</v>
      </c>
      <c r="BE151" s="248" t="e">
        <f ca="1">_xll.DBRW($C$1,$B151,$C$3,BE$12,$C$2,$A151,BE$13,$C$4,C145)</f>
        <v>#VALUE!</v>
      </c>
      <c r="BF151" s="248" t="e">
        <f ca="1">_xll.DBRW($C$1,$B151,$C$3,BF$12,$C$2,$A151,BF$13,$C$4,C145)</f>
        <v>#VALUE!</v>
      </c>
      <c r="BG151" s="248" t="e">
        <f ca="1">_xll.DBRW($C$1,$B151,$C$3,BG$12,$C$2,$A151,BG$13,$C$4,C145)</f>
        <v>#VALUE!</v>
      </c>
      <c r="BH151" s="253" t="e">
        <f ca="1">_xll.DBRW($C$1,$B151,$C$3,BH$12,$C$2,$A151,BH$13,$C$4,C145)</f>
        <v>#VALUE!</v>
      </c>
      <c r="BI151" s="252" t="e">
        <f ca="1">_xll.DBRW($C$1,$B151,$C$3,BI$12,$C$2,$A151,BI$13,$C$4,C145)</f>
        <v>#VALUE!</v>
      </c>
      <c r="BJ151" s="248" t="str">
        <f ca="1">_xll.DBRW($C$1,$B151,$C$3,BJ$12,$C$2,$A151,BJ$13,$C$4,C145)</f>
        <v>RECALC_1_1916_</v>
      </c>
      <c r="BK151" s="248" t="e">
        <f ca="1">_xll.DBRW($C$1,$B151,$C$3,BK$12,$C$2,$A151,BK$13,$C$4,C145)</f>
        <v>#VALUE!</v>
      </c>
      <c r="BL151" s="248" t="e">
        <f ca="1">_xll.DBRW($C$1,$B151,$C$3,BL$12,$C$2,$A151,BL$13,$C$4,C145)</f>
        <v>#VALUE!</v>
      </c>
      <c r="BM151" s="248" t="e">
        <f ca="1">_xll.DBRW($C$1,$B151,$C$3,BM$12,$C$2,$A151,BM$13,$C$4,C145)</f>
        <v>#VALUE!</v>
      </c>
      <c r="BN151" s="248" t="e">
        <f ca="1">_xll.DBRW($C$1,$B151,$C$3,BN$12,$C$2,$A151,BN$13,$C$4,C145)</f>
        <v>#VALUE!</v>
      </c>
      <c r="BO151" s="248" t="e">
        <f ca="1">_xll.DBRW($C$1,$B151,$C$3,BO$12,$C$2,$A151,BO$13,$C$4,C145)</f>
        <v>#VALUE!</v>
      </c>
      <c r="BP151" s="253" t="e">
        <f ca="1">_xll.DBRW($C$1,$B151,$C$3,BP$12,$C$2,$A151,BP$13,$C$4,C145)</f>
        <v>#VALUE!</v>
      </c>
      <c r="BQ151" s="252" t="e">
        <f ca="1">_xll.DBRW($C$1,$B151,$C$3,BQ$12,$C$2,$A151,BQ$13,$C$4,$C$145)</f>
        <v>#VALUE!</v>
      </c>
      <c r="BR151" s="248" t="str">
        <f ca="1">_xll.DBRW($C$1,$B151,$C$3,BR$12,$C$2,$A151,BR$13,$C$4,$C$145)</f>
        <v>RECALC_1_2530_</v>
      </c>
      <c r="BS151" s="248" t="e">
        <f ca="1">_xll.DBRW($C$1,$B151,$C$3,BS$12,$C$2,$A151,BS$13,$C$4,$C$145)</f>
        <v>#VALUE!</v>
      </c>
      <c r="BT151" s="248" t="e">
        <f ca="1">_xll.DBRW($C$1,$B151,$C$3,BT$12,$C$2,$A151,BT$13,$C$4,$C$145)</f>
        <v>#VALUE!</v>
      </c>
      <c r="BU151" s="248" t="e">
        <f ca="1">_xll.DBRW($C$1,$B151,$C$3,BU$12,$C$2,$A151,BU$13,$C$4,$C$145)</f>
        <v>#VALUE!</v>
      </c>
      <c r="BV151" s="248" t="e">
        <f ca="1">_xll.DBRW($C$1,$B151,$C$3,BV$12,$C$2,$A151,BV$13,$C$4,$C$145)</f>
        <v>#VALUE!</v>
      </c>
      <c r="BW151" s="248" t="e">
        <f ca="1">_xll.DBRW($C$1,$B151,$C$3,BW$12,$C$2,$A151,BW$13,$C$4,$C$145)</f>
        <v>#VALUE!</v>
      </c>
      <c r="BX151" s="253" t="e">
        <f ca="1">_xll.DBRW($C$1,$B151,$C$3,BX$12,$C$2,$A151,BX$13,$C$4,$C$145)</f>
        <v>#VALUE!</v>
      </c>
      <c r="BY151" s="248"/>
      <c r="BZ151" s="248"/>
      <c r="CA151" s="248"/>
      <c r="CB151" s="248"/>
      <c r="CC151" s="248"/>
      <c r="CD151" s="248"/>
      <c r="CE151" s="248"/>
      <c r="CF151" s="248"/>
    </row>
    <row r="152" spans="1:109" ht="21.75" customHeight="1">
      <c r="A152" s="262" t="str">
        <f t="shared" si="63"/>
        <v>VTD_Corp_TopAdj_Not_allocated_Input7</v>
      </c>
      <c r="B152" s="263" t="str">
        <f t="shared" ca="1" si="63"/>
        <v>RECALC_0_1_</v>
      </c>
      <c r="C152" s="237" t="str">
        <f t="shared" si="63"/>
        <v>Innovation</v>
      </c>
      <c r="D152" s="252"/>
      <c r="E152" s="248"/>
      <c r="F152" s="248"/>
      <c r="G152" s="248"/>
      <c r="H152" s="248"/>
      <c r="I152" s="248"/>
      <c r="J152" s="248"/>
      <c r="K152" s="253"/>
      <c r="L152" s="252"/>
      <c r="M152" s="248"/>
      <c r="N152" s="248"/>
      <c r="O152" s="248"/>
      <c r="P152" s="248"/>
      <c r="Q152" s="248"/>
      <c r="R152" s="248"/>
      <c r="S152" s="253"/>
      <c r="T152" s="252"/>
      <c r="U152" s="248"/>
      <c r="V152" s="248"/>
      <c r="W152" s="248"/>
      <c r="X152" s="248"/>
      <c r="Y152" s="248"/>
      <c r="Z152" s="248"/>
      <c r="AA152" s="253"/>
      <c r="AB152" s="252"/>
      <c r="AC152" s="248"/>
      <c r="AD152" s="248"/>
      <c r="AE152" s="248"/>
      <c r="AF152" s="248"/>
      <c r="AG152" s="248"/>
      <c r="AH152" s="248"/>
      <c r="AI152" s="253"/>
      <c r="AJ152" s="248"/>
      <c r="AK152" s="252" t="e">
        <f ca="1">_xll.DBRW($C$1,$B152,$C$3,AK$12,$C$2,$A152,AK$13,$C$4,C145)</f>
        <v>#VALUE!</v>
      </c>
      <c r="AL152" s="248" t="str">
        <f ca="1">_xll.DBRW($C$1,$B152,$C$3,AL$12,$C$2,$A152,AL$13,$C$4,C145)</f>
        <v>RECALC_1_2716_</v>
      </c>
      <c r="AM152" s="248" t="e">
        <f ca="1">_xll.DBRW($C$1,$B152,$C$3,AM$12,$C$2,$A152,AM$13,$C$4,C145)</f>
        <v>#VALUE!</v>
      </c>
      <c r="AN152" s="248" t="e">
        <f ca="1">_xll.DBRW($C$1,$B152,$C$3,AN$12,$C$2,$A152,AN$13,$C$4,C145)</f>
        <v>#VALUE!</v>
      </c>
      <c r="AO152" s="248" t="e">
        <f ca="1">_xll.DBRW($C$1,$B152,$C$3,AO$12,$C$2,$A152,AO$13,$C$4,C145)</f>
        <v>#VALUE!</v>
      </c>
      <c r="AP152" s="248" t="e">
        <f ca="1">_xll.DBRW($C$1,$B152,$C$3,AP$12,$C$2,$A152,AP$13,$C$4,C145)</f>
        <v>#VALUE!</v>
      </c>
      <c r="AQ152" s="248" t="e">
        <f ca="1">_xll.DBRW($C$1,$B152,$C$3,AQ$12,$C$2,$A152,AQ$13,$C$4,C145)</f>
        <v>#VALUE!</v>
      </c>
      <c r="AR152" s="253" t="e">
        <f ca="1">_xll.DBRW($C$1,$B152,$C$3,AR$12,$C$2,$A152,AR$13,$C$4,C145)</f>
        <v>#VALUE!</v>
      </c>
      <c r="AS152" s="252" t="e">
        <f ca="1">_xll.DBRW($C$1,$B152,$C$3,AS$12,$C$2,$A152,AS$13,$C$4,C145)</f>
        <v>#VALUE!</v>
      </c>
      <c r="AT152" s="248" t="str">
        <f ca="1">_xll.DBRW($C$1,$B152,$C$3,AT$12,$C$2,$A152,AT$13,$C$4,C145)</f>
        <v>RECALC_1_2712_</v>
      </c>
      <c r="AU152" s="248" t="e">
        <f ca="1">_xll.DBRW($C$1,$B152,$C$3,AU$12,$C$2,$A152,AU$13,$C$4,C145)</f>
        <v>#VALUE!</v>
      </c>
      <c r="AV152" s="248" t="e">
        <f ca="1">_xll.DBRW($C$1,$B152,$C$3,AV$12,$C$2,$A152,AV$13,$C$4,C145)</f>
        <v>#VALUE!</v>
      </c>
      <c r="AW152" s="248" t="e">
        <f ca="1">_xll.DBRW($C$1,$B152,$C$3,AW$12,$C$2,$A152,AW$13,$C$4,C145)</f>
        <v>#VALUE!</v>
      </c>
      <c r="AX152" s="248" t="e">
        <f ca="1">_xll.DBRW($C$1,$B152,$C$3,AX$12,$C$2,$A152,AX$13,$C$4,C145)</f>
        <v>#VALUE!</v>
      </c>
      <c r="AY152" s="248" t="e">
        <f ca="1">_xll.DBRW($C$1,$B152,$C$3,AY$12,$C$2,$A152,AY$13,$C$4,C145)</f>
        <v>#VALUE!</v>
      </c>
      <c r="AZ152" s="253" t="e">
        <f ca="1">_xll.DBRW($C$1,$B152,$C$3,AZ$12,$C$2,$A152,AZ$13,$C$4,C145)</f>
        <v>#VALUE!</v>
      </c>
      <c r="BA152" s="252" t="e">
        <f ca="1">_xll.DBRW($C$1,$B152,$C$3,BA$12,$C$2,$A152,BA$13,$C$4,C145)</f>
        <v>#VALUE!</v>
      </c>
      <c r="BB152" s="248" t="str">
        <f ca="1">_xll.DBRW($C$1,$B152,$C$3,BB$12,$C$2,$A152,BB$13,$C$4,C145)</f>
        <v>RECALC_1_2714_</v>
      </c>
      <c r="BC152" s="248" t="e">
        <f ca="1">_xll.DBRW($C$1,$B152,$C$3,BC$12,$C$2,$A152,BC$13,$C$4,C145)</f>
        <v>#VALUE!</v>
      </c>
      <c r="BD152" s="248" t="e">
        <f ca="1">_xll.DBRW($C$1,$B152,$C$3,BD$12,$C$2,$A152,BD$13,$C$4,C145)</f>
        <v>#VALUE!</v>
      </c>
      <c r="BE152" s="248" t="e">
        <f ca="1">_xll.DBRW($C$1,$B152,$C$3,BE$12,$C$2,$A152,BE$13,$C$4,C145)</f>
        <v>#VALUE!</v>
      </c>
      <c r="BF152" s="248" t="e">
        <f ca="1">_xll.DBRW($C$1,$B152,$C$3,BF$12,$C$2,$A152,BF$13,$C$4,C145)</f>
        <v>#VALUE!</v>
      </c>
      <c r="BG152" s="248" t="e">
        <f ca="1">_xll.DBRW($C$1,$B152,$C$3,BG$12,$C$2,$A152,BG$13,$C$4,C145)</f>
        <v>#VALUE!</v>
      </c>
      <c r="BH152" s="253" t="e">
        <f ca="1">_xll.DBRW($C$1,$B152,$C$3,BH$12,$C$2,$A152,BH$13,$C$4,C145)</f>
        <v>#VALUE!</v>
      </c>
      <c r="BI152" s="252" t="e">
        <f ca="1">_xll.DBRW($C$1,$B152,$C$3,BI$12,$C$2,$A152,BI$13,$C$4,C145)</f>
        <v>#VALUE!</v>
      </c>
      <c r="BJ152" s="248" t="str">
        <f ca="1">_xll.DBRW($C$1,$B152,$C$3,BJ$12,$C$2,$A152,BJ$13,$C$4,C145)</f>
        <v>RECALC_1_2713_</v>
      </c>
      <c r="BK152" s="248" t="e">
        <f ca="1">_xll.DBRW($C$1,$B152,$C$3,BK$12,$C$2,$A152,BK$13,$C$4,C145)</f>
        <v>#VALUE!</v>
      </c>
      <c r="BL152" s="248" t="e">
        <f ca="1">_xll.DBRW($C$1,$B152,$C$3,BL$12,$C$2,$A152,BL$13,$C$4,C145)</f>
        <v>#VALUE!</v>
      </c>
      <c r="BM152" s="248" t="e">
        <f ca="1">_xll.DBRW($C$1,$B152,$C$3,BM$12,$C$2,$A152,BM$13,$C$4,C145)</f>
        <v>#VALUE!</v>
      </c>
      <c r="BN152" s="248" t="e">
        <f ca="1">_xll.DBRW($C$1,$B152,$C$3,BN$12,$C$2,$A152,BN$13,$C$4,C145)</f>
        <v>#VALUE!</v>
      </c>
      <c r="BO152" s="248" t="e">
        <f ca="1">_xll.DBRW($C$1,$B152,$C$3,BO$12,$C$2,$A152,BO$13,$C$4,C145)</f>
        <v>#VALUE!</v>
      </c>
      <c r="BP152" s="253" t="e">
        <f ca="1">_xll.DBRW($C$1,$B152,$C$3,BP$12,$C$2,$A152,BP$13,$C$4,C145)</f>
        <v>#VALUE!</v>
      </c>
      <c r="BQ152" s="252" t="e">
        <f ca="1">_xll.DBRW($C$1,$B152,$C$3,BQ$12,$C$2,$A152,BQ$13,$C$4,$C$145)</f>
        <v>#VALUE!</v>
      </c>
      <c r="BR152" s="248" t="str">
        <f ca="1">_xll.DBRW($C$1,$B152,$C$3,BR$12,$C$2,$A152,BR$13,$C$4,$C$145)</f>
        <v>RECALC_1_2715_</v>
      </c>
      <c r="BS152" s="248" t="e">
        <f ca="1">_xll.DBRW($C$1,$B152,$C$3,BS$12,$C$2,$A152,BS$13,$C$4,$C$145)</f>
        <v>#VALUE!</v>
      </c>
      <c r="BT152" s="248" t="e">
        <f ca="1">_xll.DBRW($C$1,$B152,$C$3,BT$12,$C$2,$A152,BT$13,$C$4,$C$145)</f>
        <v>#VALUE!</v>
      </c>
      <c r="BU152" s="248" t="e">
        <f ca="1">_xll.DBRW($C$1,$B152,$C$3,BU$12,$C$2,$A152,BU$13,$C$4,$C$145)</f>
        <v>#VALUE!</v>
      </c>
      <c r="BV152" s="248" t="e">
        <f ca="1">_xll.DBRW($C$1,$B152,$C$3,BV$12,$C$2,$A152,BV$13,$C$4,$C$145)</f>
        <v>#VALUE!</v>
      </c>
      <c r="BW152" s="248" t="e">
        <f ca="1">_xll.DBRW($C$1,$B152,$C$3,BW$12,$C$2,$A152,BW$13,$C$4,$C$145)</f>
        <v>#VALUE!</v>
      </c>
      <c r="BX152" s="253" t="e">
        <f ca="1">_xll.DBRW($C$1,$B152,$C$3,BX$12,$C$2,$A152,BX$13,$C$4,$C$145)</f>
        <v>#VALUE!</v>
      </c>
      <c r="BY152" s="248"/>
      <c r="BZ152" s="248"/>
      <c r="CA152" s="248"/>
      <c r="CB152" s="248"/>
      <c r="CC152" s="248"/>
      <c r="CD152" s="248"/>
      <c r="CE152" s="248"/>
      <c r="CF152" s="248"/>
    </row>
    <row r="153" spans="1:109" ht="21.75" customHeight="1">
      <c r="A153" s="262" t="str">
        <f t="shared" si="63"/>
        <v>VTD_Corp_TopAdj_Not_allocated_Input8</v>
      </c>
      <c r="B153" s="263" t="str">
        <f t="shared" ca="1" si="63"/>
        <v>RECALC_0_1_</v>
      </c>
      <c r="C153" s="237" t="str">
        <f t="shared" si="63"/>
        <v>A recycler</v>
      </c>
      <c r="D153" s="252"/>
      <c r="E153" s="248"/>
      <c r="F153" s="248"/>
      <c r="G153" s="248"/>
      <c r="H153" s="248"/>
      <c r="I153" s="248"/>
      <c r="J153" s="248"/>
      <c r="K153" s="253"/>
      <c r="L153" s="252"/>
      <c r="M153" s="248"/>
      <c r="N153" s="248"/>
      <c r="O153" s="248"/>
      <c r="P153" s="248"/>
      <c r="Q153" s="248"/>
      <c r="R153" s="248"/>
      <c r="S153" s="253"/>
      <c r="T153" s="252"/>
      <c r="U153" s="248"/>
      <c r="V153" s="248"/>
      <c r="W153" s="248"/>
      <c r="X153" s="248"/>
      <c r="Y153" s="248"/>
      <c r="Z153" s="248"/>
      <c r="AA153" s="253"/>
      <c r="AB153" s="252"/>
      <c r="AC153" s="248"/>
      <c r="AD153" s="248"/>
      <c r="AE153" s="248"/>
      <c r="AF153" s="248"/>
      <c r="AG153" s="248"/>
      <c r="AH153" s="248"/>
      <c r="AI153" s="253"/>
      <c r="AJ153" s="248"/>
      <c r="AK153" s="252" t="e">
        <f ca="1">_xll.DBRW($C$1,$B153,$C$3,AK$12,$C$2,$A153,AK$13,$C$4,C145)</f>
        <v>#VALUE!</v>
      </c>
      <c r="AL153" s="248" t="str">
        <f ca="1">_xll.DBRW($C$1,$B153,$C$3,AL$12,$C$2,$A153,AL$13,$C$4,C145)</f>
        <v>RECALC_1_2831_</v>
      </c>
      <c r="AM153" s="248" t="e">
        <f ca="1">_xll.DBRW($C$1,$B153,$C$3,AM$12,$C$2,$A153,AM$13,$C$4,C145)</f>
        <v>#VALUE!</v>
      </c>
      <c r="AN153" s="248" t="e">
        <f ca="1">_xll.DBRW($C$1,$B153,$C$3,AN$12,$C$2,$A153,AN$13,$C$4,C145)</f>
        <v>#VALUE!</v>
      </c>
      <c r="AO153" s="248" t="e">
        <f ca="1">_xll.DBRW($C$1,$B153,$C$3,AO$12,$C$2,$A153,AO$13,$C$4,C145)</f>
        <v>#VALUE!</v>
      </c>
      <c r="AP153" s="248" t="e">
        <f ca="1">_xll.DBRW($C$1,$B153,$C$3,AP$12,$C$2,$A153,AP$13,$C$4,C145)</f>
        <v>#VALUE!</v>
      </c>
      <c r="AQ153" s="248" t="e">
        <f ca="1">_xll.DBRW($C$1,$B153,$C$3,AQ$12,$C$2,$A153,AQ$13,$C$4,C145)</f>
        <v>#VALUE!</v>
      </c>
      <c r="AR153" s="253" t="e">
        <f ca="1">_xll.DBRW($C$1,$B153,$C$3,AR$12,$C$2,$A153,AR$13,$C$4,C145)</f>
        <v>#VALUE!</v>
      </c>
      <c r="AS153" s="252" t="e">
        <f ca="1">_xll.DBRW($C$1,$B153,$C$3,AS$12,$C$2,$A153,AS$13,$C$4,C145)</f>
        <v>#VALUE!</v>
      </c>
      <c r="AT153" s="248" t="str">
        <f ca="1">_xll.DBRW($C$1,$B153,$C$3,AT$12,$C$2,$A153,AT$13,$C$4,C145)</f>
        <v>RECALC_1_2828_</v>
      </c>
      <c r="AU153" s="248" t="e">
        <f ca="1">_xll.DBRW($C$1,$B153,$C$3,AU$12,$C$2,$A153,AU$13,$C$4,C145)</f>
        <v>#VALUE!</v>
      </c>
      <c r="AV153" s="248" t="e">
        <f ca="1">_xll.DBRW($C$1,$B153,$C$3,AV$12,$C$2,$A153,AV$13,$C$4,C145)</f>
        <v>#VALUE!</v>
      </c>
      <c r="AW153" s="248" t="e">
        <f ca="1">_xll.DBRW($C$1,$B153,$C$3,AW$12,$C$2,$A153,AW$13,$C$4,C145)</f>
        <v>#VALUE!</v>
      </c>
      <c r="AX153" s="248" t="e">
        <f ca="1">_xll.DBRW($C$1,$B153,$C$3,AX$12,$C$2,$A153,AX$13,$C$4,C145)</f>
        <v>#VALUE!</v>
      </c>
      <c r="AY153" s="248" t="e">
        <f ca="1">_xll.DBRW($C$1,$B153,$C$3,AY$12,$C$2,$A153,AY$13,$C$4,C145)</f>
        <v>#VALUE!</v>
      </c>
      <c r="AZ153" s="253" t="e">
        <f ca="1">_xll.DBRW($C$1,$B153,$C$3,AZ$12,$C$2,$A153,AZ$13,$C$4,C145)</f>
        <v>#VALUE!</v>
      </c>
      <c r="BA153" s="252" t="e">
        <f ca="1">_xll.DBRW($C$1,$B153,$C$3,BA$12,$C$2,$A153,BA$13,$C$4,C145)</f>
        <v>#VALUE!</v>
      </c>
      <c r="BB153" s="248" t="str">
        <f ca="1">_xll.DBRW($C$1,$B153,$C$3,BB$12,$C$2,$A153,BB$13,$C$4,C145)</f>
        <v>RECALC_1_2830_</v>
      </c>
      <c r="BC153" s="248" t="e">
        <f ca="1">_xll.DBRW($C$1,$B153,$C$3,BC$12,$C$2,$A153,BC$13,$C$4,C145)</f>
        <v>#VALUE!</v>
      </c>
      <c r="BD153" s="248" t="e">
        <f ca="1">_xll.DBRW($C$1,$B153,$C$3,BD$12,$C$2,$A153,BD$13,$C$4,C145)</f>
        <v>#VALUE!</v>
      </c>
      <c r="BE153" s="248" t="e">
        <f ca="1">_xll.DBRW($C$1,$B153,$C$3,BE$12,$C$2,$A153,BE$13,$C$4,C145)</f>
        <v>#VALUE!</v>
      </c>
      <c r="BF153" s="248" t="e">
        <f ca="1">_xll.DBRW($C$1,$B153,$C$3,BF$12,$C$2,$A153,BF$13,$C$4,C145)</f>
        <v>#VALUE!</v>
      </c>
      <c r="BG153" s="248" t="e">
        <f ca="1">_xll.DBRW($C$1,$B153,$C$3,BG$12,$C$2,$A153,BG$13,$C$4,C145)</f>
        <v>#VALUE!</v>
      </c>
      <c r="BH153" s="253" t="e">
        <f ca="1">_xll.DBRW($C$1,$B153,$C$3,BH$12,$C$2,$A153,BH$13,$C$4,C145)</f>
        <v>#VALUE!</v>
      </c>
      <c r="BI153" s="252" t="e">
        <f ca="1">_xll.DBRW($C$1,$B153,$C$3,BI$12,$C$2,$A153,BI$13,$C$4,C145)</f>
        <v>#VALUE!</v>
      </c>
      <c r="BJ153" s="248" t="str">
        <f ca="1">_xll.DBRW($C$1,$B153,$C$3,BJ$12,$C$2,$A153,BJ$13,$C$4,C145)</f>
        <v>RECALC_1_2829_</v>
      </c>
      <c r="BK153" s="248" t="e">
        <f ca="1">_xll.DBRW($C$1,$B153,$C$3,BK$12,$C$2,$A153,BK$13,$C$4,C145)</f>
        <v>#VALUE!</v>
      </c>
      <c r="BL153" s="248" t="e">
        <f ca="1">_xll.DBRW($C$1,$B153,$C$3,BL$12,$C$2,$A153,BL$13,$C$4,C145)</f>
        <v>#VALUE!</v>
      </c>
      <c r="BM153" s="248" t="e">
        <f ca="1">_xll.DBRW($C$1,$B153,$C$3,BM$12,$C$2,$A153,BM$13,$C$4,C145)</f>
        <v>#VALUE!</v>
      </c>
      <c r="BN153" s="248" t="e">
        <f ca="1">_xll.DBRW($C$1,$B153,$C$3,BN$12,$C$2,$A153,BN$13,$C$4,C145)</f>
        <v>#VALUE!</v>
      </c>
      <c r="BO153" s="248" t="e">
        <f ca="1">_xll.DBRW($C$1,$B153,$C$3,BO$12,$C$2,$A153,BO$13,$C$4,C145)</f>
        <v>#VALUE!</v>
      </c>
      <c r="BP153" s="253" t="e">
        <f ca="1">_xll.DBRW($C$1,$B153,$C$3,BP$12,$C$2,$A153,BP$13,$C$4,C145)</f>
        <v>#VALUE!</v>
      </c>
      <c r="BQ153" s="252" t="e">
        <f ca="1">_xll.DBRW($C$1,$B153,$C$3,BQ$12,$C$2,$A153,BQ$13,$C$4,$C$145)</f>
        <v>#VALUE!</v>
      </c>
      <c r="BR153" s="248" t="str">
        <f ca="1">_xll.DBRW($C$1,$B153,$C$3,BR$12,$C$2,$A153,BR$13,$C$4,$C$145)</f>
        <v>RECALC_1_2832_</v>
      </c>
      <c r="BS153" s="248" t="e">
        <f ca="1">_xll.DBRW($C$1,$B153,$C$3,BS$12,$C$2,$A153,BS$13,$C$4,$C$145)</f>
        <v>#VALUE!</v>
      </c>
      <c r="BT153" s="248" t="e">
        <f ca="1">_xll.DBRW($C$1,$B153,$C$3,BT$12,$C$2,$A153,BT$13,$C$4,$C$145)</f>
        <v>#VALUE!</v>
      </c>
      <c r="BU153" s="248" t="e">
        <f ca="1">_xll.DBRW($C$1,$B153,$C$3,BU$12,$C$2,$A153,BU$13,$C$4,$C$145)</f>
        <v>#VALUE!</v>
      </c>
      <c r="BV153" s="248" t="e">
        <f ca="1">_xll.DBRW($C$1,$B153,$C$3,BV$12,$C$2,$A153,BV$13,$C$4,$C$145)</f>
        <v>#VALUE!</v>
      </c>
      <c r="BW153" s="248" t="e">
        <f ca="1">_xll.DBRW($C$1,$B153,$C$3,BW$12,$C$2,$A153,BW$13,$C$4,$C$145)</f>
        <v>#VALUE!</v>
      </c>
      <c r="BX153" s="253" t="e">
        <f ca="1">_xll.DBRW($C$1,$B153,$C$3,BX$12,$C$2,$A153,BX$13,$C$4,$C$145)</f>
        <v>#VALUE!</v>
      </c>
      <c r="BY153" s="248"/>
      <c r="BZ153" s="248"/>
      <c r="CA153" s="248"/>
      <c r="CB153" s="248"/>
      <c r="CC153" s="248"/>
      <c r="CD153" s="248"/>
      <c r="CE153" s="248"/>
      <c r="CF153" s="248"/>
    </row>
    <row r="154" spans="1:109" ht="21.75" customHeight="1">
      <c r="A154" s="262" t="str">
        <f t="shared" si="63"/>
        <v>VTD_Corp_TopAdj_Not_allocated_Input9</v>
      </c>
      <c r="B154" s="263" t="str">
        <f t="shared" ca="1" si="63"/>
        <v>RECALC_0_1_</v>
      </c>
      <c r="C154" s="237" t="str">
        <f t="shared" si="63"/>
        <v>Ajustement 9 - disponible</v>
      </c>
      <c r="D154" s="252"/>
      <c r="E154" s="248"/>
      <c r="F154" s="248"/>
      <c r="G154" s="248"/>
      <c r="H154" s="248"/>
      <c r="I154" s="248"/>
      <c r="J154" s="248"/>
      <c r="K154" s="253"/>
      <c r="L154" s="252"/>
      <c r="M154" s="248"/>
      <c r="N154" s="248"/>
      <c r="O154" s="248"/>
      <c r="P154" s="248"/>
      <c r="Q154" s="248"/>
      <c r="R154" s="248"/>
      <c r="S154" s="253"/>
      <c r="T154" s="252"/>
      <c r="U154" s="248"/>
      <c r="V154" s="248"/>
      <c r="W154" s="248"/>
      <c r="X154" s="248"/>
      <c r="Y154" s="248"/>
      <c r="Z154" s="248"/>
      <c r="AA154" s="253"/>
      <c r="AB154" s="252"/>
      <c r="AC154" s="248"/>
      <c r="AD154" s="248"/>
      <c r="AE154" s="248"/>
      <c r="AF154" s="248"/>
      <c r="AG154" s="248"/>
      <c r="AH154" s="248"/>
      <c r="AI154" s="253"/>
      <c r="AJ154" s="248"/>
      <c r="AK154" s="252" t="e">
        <f ca="1">_xll.DBRW($C$1,$B154,$C$3,AK$12,$C$2,$A154,AK$13,$C$4,C145)</f>
        <v>#VALUE!</v>
      </c>
      <c r="AL154" s="248" t="str">
        <f ca="1">_xll.DBRW($C$1,$B154,$C$3,AL$12,$C$2,$A154,AL$13,$C$4,C145)</f>
        <v>RECALC_1_2779_</v>
      </c>
      <c r="AM154" s="248" t="e">
        <f ca="1">_xll.DBRW($C$1,$B154,$C$3,AM$12,$C$2,$A154,AM$13,$C$4,C145)</f>
        <v>#VALUE!</v>
      </c>
      <c r="AN154" s="248" t="e">
        <f ca="1">_xll.DBRW($C$1,$B154,$C$3,AN$12,$C$2,$A154,AN$13,$C$4,C145)</f>
        <v>#VALUE!</v>
      </c>
      <c r="AO154" s="248" t="e">
        <f ca="1">_xll.DBRW($C$1,$B154,$C$3,AO$12,$C$2,$A154,AO$13,$C$4,C145)</f>
        <v>#VALUE!</v>
      </c>
      <c r="AP154" s="248" t="e">
        <f ca="1">_xll.DBRW($C$1,$B154,$C$3,AP$12,$C$2,$A154,AP$13,$C$4,C145)</f>
        <v>#VALUE!</v>
      </c>
      <c r="AQ154" s="248" t="e">
        <f ca="1">_xll.DBRW($C$1,$B154,$C$3,AQ$12,$C$2,$A154,AQ$13,$C$4,C145)</f>
        <v>#VALUE!</v>
      </c>
      <c r="AR154" s="253" t="e">
        <f ca="1">_xll.DBRW($C$1,$B154,$C$3,AR$12,$C$2,$A154,AR$13,$C$4,C145)</f>
        <v>#VALUE!</v>
      </c>
      <c r="AS154" s="252" t="e">
        <f ca="1">_xll.DBRW($C$1,$B154,$C$3,AS$12,$C$2,$A154,AS$13,$C$4,C145)</f>
        <v>#VALUE!</v>
      </c>
      <c r="AT154" s="248" t="str">
        <f ca="1">_xll.DBRW($C$1,$B154,$C$3,AT$12,$C$2,$A154,AT$13,$C$4,C145)</f>
        <v>RECALC_1_2778_</v>
      </c>
      <c r="AU154" s="248" t="e">
        <f ca="1">_xll.DBRW($C$1,$B154,$C$3,AU$12,$C$2,$A154,AU$13,$C$4,C145)</f>
        <v>#VALUE!</v>
      </c>
      <c r="AV154" s="248" t="e">
        <f ca="1">_xll.DBRW($C$1,$B154,$C$3,AV$12,$C$2,$A154,AV$13,$C$4,C145)</f>
        <v>#VALUE!</v>
      </c>
      <c r="AW154" s="248" t="e">
        <f ca="1">_xll.DBRW($C$1,$B154,$C$3,AW$12,$C$2,$A154,AW$13,$C$4,C145)</f>
        <v>#VALUE!</v>
      </c>
      <c r="AX154" s="248" t="e">
        <f ca="1">_xll.DBRW($C$1,$B154,$C$3,AX$12,$C$2,$A154,AX$13,$C$4,C145)</f>
        <v>#VALUE!</v>
      </c>
      <c r="AY154" s="248" t="e">
        <f ca="1">_xll.DBRW($C$1,$B154,$C$3,AY$12,$C$2,$A154,AY$13,$C$4,C145)</f>
        <v>#VALUE!</v>
      </c>
      <c r="AZ154" s="253" t="e">
        <f ca="1">_xll.DBRW($C$1,$B154,$C$3,AZ$12,$C$2,$A154,AZ$13,$C$4,C145)</f>
        <v>#VALUE!</v>
      </c>
      <c r="BA154" s="252" t="e">
        <f ca="1">_xll.DBRW($C$1,$B154,$C$3,BA$12,$C$2,$A154,BA$13,$C$4,C145)</f>
        <v>#VALUE!</v>
      </c>
      <c r="BB154" s="248" t="str">
        <f ca="1">_xll.DBRW($C$1,$B154,$C$3,BB$12,$C$2,$A154,BB$13,$C$4,C145)</f>
        <v>RECALC_1_2780_</v>
      </c>
      <c r="BC154" s="248" t="e">
        <f ca="1">_xll.DBRW($C$1,$B154,$C$3,BC$12,$C$2,$A154,BC$13,$C$4,C145)</f>
        <v>#VALUE!</v>
      </c>
      <c r="BD154" s="248" t="e">
        <f ca="1">_xll.DBRW($C$1,$B154,$C$3,BD$12,$C$2,$A154,BD$13,$C$4,C145)</f>
        <v>#VALUE!</v>
      </c>
      <c r="BE154" s="248" t="e">
        <f ca="1">_xll.DBRW($C$1,$B154,$C$3,BE$12,$C$2,$A154,BE$13,$C$4,C145)</f>
        <v>#VALUE!</v>
      </c>
      <c r="BF154" s="248" t="e">
        <f ca="1">_xll.DBRW($C$1,$B154,$C$3,BF$12,$C$2,$A154,BF$13,$C$4,C145)</f>
        <v>#VALUE!</v>
      </c>
      <c r="BG154" s="248" t="e">
        <f ca="1">_xll.DBRW($C$1,$B154,$C$3,BG$12,$C$2,$A154,BG$13,$C$4,C145)</f>
        <v>#VALUE!</v>
      </c>
      <c r="BH154" s="253" t="e">
        <f ca="1">_xll.DBRW($C$1,$B154,$C$3,BH$12,$C$2,$A154,BH$13,$C$4,C145)</f>
        <v>#VALUE!</v>
      </c>
      <c r="BI154" s="252" t="e">
        <f ca="1">_xll.DBRW($C$1,$B154,$C$3,BI$12,$C$2,$A154,BI$13,$C$4,C145)</f>
        <v>#VALUE!</v>
      </c>
      <c r="BJ154" s="248" t="str">
        <f ca="1">_xll.DBRW($C$1,$B154,$C$3,BJ$12,$C$2,$A154,BJ$13,$C$4,C145)</f>
        <v>RECALC_1_2781_</v>
      </c>
      <c r="BK154" s="248" t="e">
        <f ca="1">_xll.DBRW($C$1,$B154,$C$3,BK$12,$C$2,$A154,BK$13,$C$4,C145)</f>
        <v>#VALUE!</v>
      </c>
      <c r="BL154" s="248" t="e">
        <f ca="1">_xll.DBRW($C$1,$B154,$C$3,BL$12,$C$2,$A154,BL$13,$C$4,C145)</f>
        <v>#VALUE!</v>
      </c>
      <c r="BM154" s="248" t="e">
        <f ca="1">_xll.DBRW($C$1,$B154,$C$3,BM$12,$C$2,$A154,BM$13,$C$4,C145)</f>
        <v>#VALUE!</v>
      </c>
      <c r="BN154" s="248" t="e">
        <f ca="1">_xll.DBRW($C$1,$B154,$C$3,BN$12,$C$2,$A154,BN$13,$C$4,C145)</f>
        <v>#VALUE!</v>
      </c>
      <c r="BO154" s="248" t="e">
        <f ca="1">_xll.DBRW($C$1,$B154,$C$3,BO$12,$C$2,$A154,BO$13,$C$4,C145)</f>
        <v>#VALUE!</v>
      </c>
      <c r="BP154" s="253" t="e">
        <f ca="1">_xll.DBRW($C$1,$B154,$C$3,BP$12,$C$2,$A154,BP$13,$C$4,C145)</f>
        <v>#VALUE!</v>
      </c>
      <c r="BQ154" s="252" t="e">
        <f ca="1">_xll.DBRW($C$1,$B154,$C$3,BQ$12,$C$2,$A154,BQ$13,$C$4,$C$145)</f>
        <v>#VALUE!</v>
      </c>
      <c r="BR154" s="248" t="str">
        <f ca="1">_xll.DBRW($C$1,$B154,$C$3,BR$12,$C$2,$A154,BR$13,$C$4,$C$145)</f>
        <v>RECALC_1_2782_</v>
      </c>
      <c r="BS154" s="248" t="e">
        <f ca="1">_xll.DBRW($C$1,$B154,$C$3,BS$12,$C$2,$A154,BS$13,$C$4,$C$145)</f>
        <v>#VALUE!</v>
      </c>
      <c r="BT154" s="248" t="e">
        <f ca="1">_xll.DBRW($C$1,$B154,$C$3,BT$12,$C$2,$A154,BT$13,$C$4,$C$145)</f>
        <v>#VALUE!</v>
      </c>
      <c r="BU154" s="248" t="e">
        <f ca="1">_xll.DBRW($C$1,$B154,$C$3,BU$12,$C$2,$A154,BU$13,$C$4,$C$145)</f>
        <v>#VALUE!</v>
      </c>
      <c r="BV154" s="248" t="e">
        <f ca="1">_xll.DBRW($C$1,$B154,$C$3,BV$12,$C$2,$A154,BV$13,$C$4,$C$145)</f>
        <v>#VALUE!</v>
      </c>
      <c r="BW154" s="248" t="e">
        <f ca="1">_xll.DBRW($C$1,$B154,$C$3,BW$12,$C$2,$A154,BW$13,$C$4,$C$145)</f>
        <v>#VALUE!</v>
      </c>
      <c r="BX154" s="253" t="e">
        <f ca="1">_xll.DBRW($C$1,$B154,$C$3,BX$12,$C$2,$A154,BX$13,$C$4,$C$145)</f>
        <v>#VALUE!</v>
      </c>
      <c r="BY154" s="248"/>
      <c r="BZ154" s="248"/>
      <c r="CA154" s="248"/>
      <c r="CB154" s="248"/>
      <c r="CC154" s="248"/>
      <c r="CD154" s="248"/>
      <c r="CE154" s="248"/>
      <c r="CF154" s="248"/>
    </row>
    <row r="155" spans="1:109" ht="21.75" customHeight="1">
      <c r="A155" s="262" t="str">
        <f t="shared" si="63"/>
        <v>VTD_Corp_TopAdj_Not_allocated_Input10</v>
      </c>
      <c r="B155" s="263" t="str">
        <f t="shared" ca="1" si="63"/>
        <v>RECALC_0_1_</v>
      </c>
      <c r="C155" s="237" t="str">
        <f t="shared" si="63"/>
        <v>Ajustement 10 - disponible</v>
      </c>
      <c r="D155" s="252"/>
      <c r="E155" s="248"/>
      <c r="F155" s="248"/>
      <c r="G155" s="248"/>
      <c r="H155" s="248"/>
      <c r="I155" s="248"/>
      <c r="J155" s="248"/>
      <c r="K155" s="253"/>
      <c r="L155" s="252"/>
      <c r="M155" s="248"/>
      <c r="N155" s="248"/>
      <c r="O155" s="248"/>
      <c r="P155" s="248"/>
      <c r="Q155" s="248"/>
      <c r="R155" s="248"/>
      <c r="S155" s="253"/>
      <c r="T155" s="252"/>
      <c r="U155" s="248"/>
      <c r="V155" s="248"/>
      <c r="W155" s="248"/>
      <c r="X155" s="248"/>
      <c r="Y155" s="248"/>
      <c r="Z155" s="248"/>
      <c r="AA155" s="253"/>
      <c r="AB155" s="252"/>
      <c r="AC155" s="248"/>
      <c r="AD155" s="248"/>
      <c r="AE155" s="248"/>
      <c r="AF155" s="248"/>
      <c r="AG155" s="248"/>
      <c r="AH155" s="248"/>
      <c r="AI155" s="253"/>
      <c r="AJ155" s="248"/>
      <c r="AK155" s="252" t="e">
        <f ca="1">_xll.DBRW($C$1,$B155,$C$3,AK$12,$C$2,$A155,AK$13,$C$4,C145)</f>
        <v>#VALUE!</v>
      </c>
      <c r="AL155" s="248" t="str">
        <f ca="1">_xll.DBRW($C$1,$B155,$C$3,AL$12,$C$2,$A155,AL$13,$C$4,C145)</f>
        <v>RECALC_1_2725_</v>
      </c>
      <c r="AM155" s="248" t="e">
        <f ca="1">_xll.DBRW($C$1,$B155,$C$3,AM$12,$C$2,$A155,AM$13,$C$4,C145)</f>
        <v>#VALUE!</v>
      </c>
      <c r="AN155" s="248" t="e">
        <f ca="1">_xll.DBRW($C$1,$B155,$C$3,AN$12,$C$2,$A155,AN$13,$C$4,C145)</f>
        <v>#VALUE!</v>
      </c>
      <c r="AO155" s="248" t="e">
        <f ca="1">_xll.DBRW($C$1,$B155,$C$3,AO$12,$C$2,$A155,AO$13,$C$4,C145)</f>
        <v>#VALUE!</v>
      </c>
      <c r="AP155" s="248" t="e">
        <f ca="1">_xll.DBRW($C$1,$B155,$C$3,AP$12,$C$2,$A155,AP$13,$C$4,C145)</f>
        <v>#VALUE!</v>
      </c>
      <c r="AQ155" s="248" t="e">
        <f ca="1">_xll.DBRW($C$1,$B155,$C$3,AQ$12,$C$2,$A155,AQ$13,$C$4,C145)</f>
        <v>#VALUE!</v>
      </c>
      <c r="AR155" s="253" t="e">
        <f ca="1">_xll.DBRW($C$1,$B155,$C$3,AR$12,$C$2,$A155,AR$13,$C$4,C145)</f>
        <v>#VALUE!</v>
      </c>
      <c r="AS155" s="252" t="e">
        <f ca="1">_xll.DBRW($C$1,$B155,$C$3,AS$12,$C$2,$A155,AS$13,$C$4,C145)</f>
        <v>#VALUE!</v>
      </c>
      <c r="AT155" s="248" t="str">
        <f ca="1">_xll.DBRW($C$1,$B155,$C$3,AT$12,$C$2,$A155,AT$13,$C$4,C145)</f>
        <v>RECALC_1_2722_</v>
      </c>
      <c r="AU155" s="248" t="e">
        <f ca="1">_xll.DBRW($C$1,$B155,$C$3,AU$12,$C$2,$A155,AU$13,$C$4,C145)</f>
        <v>#VALUE!</v>
      </c>
      <c r="AV155" s="248" t="e">
        <f ca="1">_xll.DBRW($C$1,$B155,$C$3,AV$12,$C$2,$A155,AV$13,$C$4,C145)</f>
        <v>#VALUE!</v>
      </c>
      <c r="AW155" s="248" t="e">
        <f ca="1">_xll.DBRW($C$1,$B155,$C$3,AW$12,$C$2,$A155,AW$13,$C$4,C145)</f>
        <v>#VALUE!</v>
      </c>
      <c r="AX155" s="248" t="e">
        <f ca="1">_xll.DBRW($C$1,$B155,$C$3,AX$12,$C$2,$A155,AX$13,$C$4,C145)</f>
        <v>#VALUE!</v>
      </c>
      <c r="AY155" s="248" t="e">
        <f ca="1">_xll.DBRW($C$1,$B155,$C$3,AY$12,$C$2,$A155,AY$13,$C$4,C145)</f>
        <v>#VALUE!</v>
      </c>
      <c r="AZ155" s="253" t="e">
        <f ca="1">_xll.DBRW($C$1,$B155,$C$3,AZ$12,$C$2,$A155,AZ$13,$C$4,C145)</f>
        <v>#VALUE!</v>
      </c>
      <c r="BA155" s="252" t="e">
        <f ca="1">_xll.DBRW($C$1,$B155,$C$3,BA$12,$C$2,$A155,BA$13,$C$4,C145)</f>
        <v>#VALUE!</v>
      </c>
      <c r="BB155" s="248" t="str">
        <f ca="1">_xll.DBRW($C$1,$B155,$C$3,BB$12,$C$2,$A155,BB$13,$C$4,C145)</f>
        <v>RECALC_1_2723_</v>
      </c>
      <c r="BC155" s="248" t="e">
        <f ca="1">_xll.DBRW($C$1,$B155,$C$3,BC$12,$C$2,$A155,BC$13,$C$4,C145)</f>
        <v>#VALUE!</v>
      </c>
      <c r="BD155" s="248" t="e">
        <f ca="1">_xll.DBRW($C$1,$B155,$C$3,BD$12,$C$2,$A155,BD$13,$C$4,C145)</f>
        <v>#VALUE!</v>
      </c>
      <c r="BE155" s="248" t="e">
        <f ca="1">_xll.DBRW($C$1,$B155,$C$3,BE$12,$C$2,$A155,BE$13,$C$4,C145)</f>
        <v>#VALUE!</v>
      </c>
      <c r="BF155" s="248" t="e">
        <f ca="1">_xll.DBRW($C$1,$B155,$C$3,BF$12,$C$2,$A155,BF$13,$C$4,C145)</f>
        <v>#VALUE!</v>
      </c>
      <c r="BG155" s="248" t="e">
        <f ca="1">_xll.DBRW($C$1,$B155,$C$3,BG$12,$C$2,$A155,BG$13,$C$4,C145)</f>
        <v>#VALUE!</v>
      </c>
      <c r="BH155" s="253" t="e">
        <f ca="1">_xll.DBRW($C$1,$B155,$C$3,BH$12,$C$2,$A155,BH$13,$C$4,C145)</f>
        <v>#VALUE!</v>
      </c>
      <c r="BI155" s="252" t="e">
        <f ca="1">_xll.DBRW($C$1,$B155,$C$3,BI$12,$C$2,$A155,BI$13,$C$4,C145)</f>
        <v>#VALUE!</v>
      </c>
      <c r="BJ155" s="248" t="str">
        <f ca="1">_xll.DBRW($C$1,$B155,$C$3,BJ$12,$C$2,$A155,BJ$13,$C$4,C145)</f>
        <v>RECALC_1_2726_</v>
      </c>
      <c r="BK155" s="248" t="e">
        <f ca="1">_xll.DBRW($C$1,$B155,$C$3,BK$12,$C$2,$A155,BK$13,$C$4,C145)</f>
        <v>#VALUE!</v>
      </c>
      <c r="BL155" s="248" t="e">
        <f ca="1">_xll.DBRW($C$1,$B155,$C$3,BL$12,$C$2,$A155,BL$13,$C$4,C145)</f>
        <v>#VALUE!</v>
      </c>
      <c r="BM155" s="248" t="e">
        <f ca="1">_xll.DBRW($C$1,$B155,$C$3,BM$12,$C$2,$A155,BM$13,$C$4,C145)</f>
        <v>#VALUE!</v>
      </c>
      <c r="BN155" s="248" t="e">
        <f ca="1">_xll.DBRW($C$1,$B155,$C$3,BN$12,$C$2,$A155,BN$13,$C$4,C145)</f>
        <v>#VALUE!</v>
      </c>
      <c r="BO155" s="248" t="e">
        <f ca="1">_xll.DBRW($C$1,$B155,$C$3,BO$12,$C$2,$A155,BO$13,$C$4,C145)</f>
        <v>#VALUE!</v>
      </c>
      <c r="BP155" s="253" t="e">
        <f ca="1">_xll.DBRW($C$1,$B155,$C$3,BP$12,$C$2,$A155,BP$13,$C$4,C145)</f>
        <v>#VALUE!</v>
      </c>
      <c r="BQ155" s="252" t="e">
        <f ca="1">_xll.DBRW($C$1,$B155,$C$3,BQ$12,$C$2,$A155,BQ$13,$C$4,$C$145)</f>
        <v>#VALUE!</v>
      </c>
      <c r="BR155" s="248" t="str">
        <f ca="1">_xll.DBRW($C$1,$B155,$C$3,BR$12,$C$2,$A155,BR$13,$C$4,$C$145)</f>
        <v>RECALC_1_2724_</v>
      </c>
      <c r="BS155" s="248" t="e">
        <f ca="1">_xll.DBRW($C$1,$B155,$C$3,BS$12,$C$2,$A155,BS$13,$C$4,$C$145)</f>
        <v>#VALUE!</v>
      </c>
      <c r="BT155" s="248" t="e">
        <f ca="1">_xll.DBRW($C$1,$B155,$C$3,BT$12,$C$2,$A155,BT$13,$C$4,$C$145)</f>
        <v>#VALUE!</v>
      </c>
      <c r="BU155" s="248" t="e">
        <f ca="1">_xll.DBRW($C$1,$B155,$C$3,BU$12,$C$2,$A155,BU$13,$C$4,$C$145)</f>
        <v>#VALUE!</v>
      </c>
      <c r="BV155" s="248" t="e">
        <f ca="1">_xll.DBRW($C$1,$B155,$C$3,BV$12,$C$2,$A155,BV$13,$C$4,$C$145)</f>
        <v>#VALUE!</v>
      </c>
      <c r="BW155" s="248" t="e">
        <f ca="1">_xll.DBRW($C$1,$B155,$C$3,BW$12,$C$2,$A155,BW$13,$C$4,$C$145)</f>
        <v>#VALUE!</v>
      </c>
      <c r="BX155" s="253" t="e">
        <f ca="1">_xll.DBRW($C$1,$B155,$C$3,BX$12,$C$2,$A155,BX$13,$C$4,$C$145)</f>
        <v>#VALUE!</v>
      </c>
      <c r="BY155" s="248"/>
      <c r="BZ155" s="248"/>
      <c r="CA155" s="248"/>
      <c r="CB155" s="248"/>
      <c r="CC155" s="248"/>
      <c r="CD155" s="248"/>
      <c r="CE155" s="248"/>
      <c r="CF155" s="248"/>
    </row>
    <row r="156" spans="1:109" s="261" customFormat="1" ht="21.75" customHeight="1">
      <c r="A156" s="254" t="str">
        <f>A26</f>
        <v>VTD_Corp_TopAdj_Not_allocated_Input</v>
      </c>
      <c r="B156" s="254" t="str">
        <f ca="1">_xll.SUBNM("tango_core_model:Activity","","Tot_act","English")</f>
        <v>RECALC_0_21_</v>
      </c>
      <c r="C156" s="254" t="str">
        <f>"Contrôle "&amp;C145</f>
        <v>Contrôle FREE CASH FLOW OPERATIONNEL</v>
      </c>
      <c r="D156" s="255" t="e">
        <f ca="1">_xll.DBRW($C$1,$B$26,$C$3,D$12,$C$2,$A156,D$13,$C$4,$C145)-D145</f>
        <v>#VALUE!</v>
      </c>
      <c r="E156" s="256" t="e">
        <f ca="1">_xll.DBRW($C$1,$B$26,$C$3,E$12,$C$2,$A156,E$13,$C$4,$C145)-E145</f>
        <v>#VALUE!</v>
      </c>
      <c r="F156" s="256" t="e">
        <f ca="1">_xll.DBRW($C$1,$B$26,$C$3,F$12,$C$2,$A156,F$13,$C$4,$C145)-F145</f>
        <v>#VALUE!</v>
      </c>
      <c r="G156" s="256" t="e">
        <f ca="1">_xll.DBRW($C$1,$B$26,$C$3,G$12,$C$2,$A156,G$13,$C$4,$C145)-G145</f>
        <v>#VALUE!</v>
      </c>
      <c r="H156" s="256" t="e">
        <f ca="1">_xll.DBRW($C$1,$B$26,$C$3,H$12,$C$2,$A156,H$13,$C$4,$C145)-H145</f>
        <v>#VALUE!</v>
      </c>
      <c r="I156" s="256" t="e">
        <f ca="1">_xll.DBRW($C$1,$B$26,$C$3,I$12,$C$2,$A156,I$13,$C$4,$C145)-I145</f>
        <v>#VALUE!</v>
      </c>
      <c r="J156" s="256" t="e">
        <f ca="1">_xll.DBRW($C$1,$B$26,$C$3,J$12,$C$2,$A156,J$13,$C$4,$C145)-J145</f>
        <v>#VALUE!</v>
      </c>
      <c r="K156" s="257" t="e">
        <f ca="1">_xll.DBRW($C$1,$B$26,$C$3,K$12,$C$2,$A156,K$13,$C$4,$C145)-K145</f>
        <v>#VALUE!</v>
      </c>
      <c r="L156" s="255" t="e">
        <f ca="1">_xll.DBRW($C$1,$B$26,$C$3,L$12,$C$2,$A156,L$13,$C$4,$C145)-L145</f>
        <v>#VALUE!</v>
      </c>
      <c r="M156" s="256" t="e">
        <f ca="1">_xll.DBRW($C$1,$B$26,$C$3,M$12,$C$2,$A156,M$13,$C$4,$C145)-M145</f>
        <v>#VALUE!</v>
      </c>
      <c r="N156" s="256" t="e">
        <f ca="1">_xll.DBRW($C$1,$B$26,$C$3,N$12,$C$2,$A156,N$13,$C$4,$C145)-N145</f>
        <v>#VALUE!</v>
      </c>
      <c r="O156" s="256" t="e">
        <f ca="1">_xll.DBRW($C$1,$B$26,$C$3,O$12,$C$2,$A156,O$13,$C$4,$C145)-O145</f>
        <v>#VALUE!</v>
      </c>
      <c r="P156" s="256" t="e">
        <f ca="1">_xll.DBRW($C$1,$B$26,$C$3,P$12,$C$2,$A156,P$13,$C$4,$C145)-P145</f>
        <v>#VALUE!</v>
      </c>
      <c r="Q156" s="256" t="e">
        <f ca="1">_xll.DBRW($C$1,$B$26,$C$3,Q$12,$C$2,$A156,Q$13,$C$4,$C145)-Q145</f>
        <v>#VALUE!</v>
      </c>
      <c r="R156" s="256" t="e">
        <f ca="1">_xll.DBRW($C$1,$B$26,$C$3,R$12,$C$2,$A156,R$13,$C$4,$C145)-R145</f>
        <v>#VALUE!</v>
      </c>
      <c r="S156" s="257" t="e">
        <f ca="1">_xll.DBRW($C$1,$B$26,$C$3,S$12,$C$2,$A156,S$13,$C$4,$C145)-S145</f>
        <v>#VALUE!</v>
      </c>
      <c r="T156" s="255" t="e">
        <f ca="1">_xll.DBRW($C$1,$B$26,$C$3,T$12,$C$2,$A156,T$13,$C$4,$C145)-T145</f>
        <v>#VALUE!</v>
      </c>
      <c r="U156" s="256" t="e">
        <f ca="1">_xll.DBRW($C$1,$B$26,$C$3,U$12,$C$2,$A156,U$13,$C$4,$C145)-U145</f>
        <v>#VALUE!</v>
      </c>
      <c r="V156" s="256" t="e">
        <f ca="1">_xll.DBRW($C$1,$B$26,$C$3,V$12,$C$2,$A156,V$13,$C$4,$C145)-V145</f>
        <v>#VALUE!</v>
      </c>
      <c r="W156" s="256" t="e">
        <f ca="1">_xll.DBRW($C$1,$B$26,$C$3,W$12,$C$2,$A156,W$13,$C$4,$C145)-W145</f>
        <v>#VALUE!</v>
      </c>
      <c r="X156" s="256" t="e">
        <f ca="1">_xll.DBRW($C$1,$B$26,$C$3,X$12,$C$2,$A156,X$13,$C$4,$C145)-X145</f>
        <v>#VALUE!</v>
      </c>
      <c r="Y156" s="256" t="e">
        <f ca="1">_xll.DBRW($C$1,$B$26,$C$3,Y$12,$C$2,$A156,Y$13,$C$4,$C145)-Y145</f>
        <v>#VALUE!</v>
      </c>
      <c r="Z156" s="256" t="e">
        <f ca="1">_xll.DBRW($C$1,$B$26,$C$3,Z$12,$C$2,$A156,Z$13,$C$4,$C145)-Z145</f>
        <v>#VALUE!</v>
      </c>
      <c r="AA156" s="257" t="e">
        <f ca="1">_xll.DBRW($C$1,$B$26,$C$3,AA$12,$C$2,$A156,AA$13,$C$4,$C145)-AA145</f>
        <v>#VALUE!</v>
      </c>
      <c r="AB156" s="255" t="e">
        <f ca="1">_xll.DBRW($C$1,$B$26,$C$3,AB$12,$C$2,$A156,AB$13,$C$4,$C145)-AB145</f>
        <v>#VALUE!</v>
      </c>
      <c r="AC156" s="256" t="e">
        <f ca="1">_xll.DBRW($C$1,$B$26,$C$3,AC$12,$C$2,$A156,AC$13,$C$4,$C145)-AC145</f>
        <v>#VALUE!</v>
      </c>
      <c r="AD156" s="256" t="e">
        <f ca="1">_xll.DBRW($C$1,$B$26,$C$3,AD$12,$C$2,$A156,AD$13,$C$4,$C145)-AD145</f>
        <v>#VALUE!</v>
      </c>
      <c r="AE156" s="256" t="e">
        <f ca="1">_xll.DBRW($C$1,$B$26,$C$3,AE$12,$C$2,$A156,AE$13,$C$4,$C145)-AE145</f>
        <v>#VALUE!</v>
      </c>
      <c r="AF156" s="256" t="e">
        <f ca="1">_xll.DBRW($C$1,$B$26,$C$3,AF$12,$C$2,$A156,AF$13,$C$4,$C145)-AF145</f>
        <v>#VALUE!</v>
      </c>
      <c r="AG156" s="256" t="e">
        <f ca="1">_xll.DBRW($C$1,$B$26,$C$3,AG$12,$C$2,$A156,AG$13,$C$4,$C145)-AG145</f>
        <v>#VALUE!</v>
      </c>
      <c r="AH156" s="256" t="e">
        <f ca="1">_xll.DBRW($C$1,$B$26,$C$3,AH$12,$C$2,$A156,AH$13,$C$4,$C145)-AH145</f>
        <v>#VALUE!</v>
      </c>
      <c r="AI156" s="257" t="e">
        <f ca="1">_xll.DBRW($C$1,$B$26,$C$3,AI$12,$C$2,$A156,AI$13,$C$4,$C145)-AI145</f>
        <v>#VALUE!</v>
      </c>
      <c r="AJ156" s="258"/>
      <c r="AK156" s="255" t="e">
        <f ca="1">_xll.DBRW($C$1,$B156,$C$3,AK$12,$C$2,$A156,AK$13,$C$4,C145)-AK145</f>
        <v>#VALUE!</v>
      </c>
      <c r="AL156" s="256" t="e">
        <f ca="1">_xll.DBRW($C$1,$B156,$C$3,AL$12,$C$2,$A156,AL$13,$C$4,C145)-AL145</f>
        <v>#VALUE!</v>
      </c>
      <c r="AM156" s="256" t="e">
        <f ca="1">_xll.DBRW($C$1,$B156,$C$3,AM$12,$C$2,$A156,AM$13,$C$4,C145)-AM145</f>
        <v>#VALUE!</v>
      </c>
      <c r="AN156" s="256" t="e">
        <f ca="1">_xll.DBRW($C$1,$B156,$C$3,AN$12,$C$2,$A156,AN$13,$C$4,C145)-AN145</f>
        <v>#VALUE!</v>
      </c>
      <c r="AO156" s="256" t="e">
        <f ca="1">_xll.DBRW($C$1,$B156,$C$3,AO$12,$C$2,$A156,AO$13,$C$4,C145)-AO145</f>
        <v>#VALUE!</v>
      </c>
      <c r="AP156" s="256" t="e">
        <f ca="1">_xll.DBRW($C$1,$B156,$C$3,AP$12,$C$2,$A156,AP$13,$C$4,C145)-AP145</f>
        <v>#VALUE!</v>
      </c>
      <c r="AQ156" s="256" t="e">
        <f ca="1">_xll.DBRW($C$1,$B156,$C$3,AQ$12,$C$2,$A156,AQ$13,$C$4,C145)-AQ145</f>
        <v>#VALUE!</v>
      </c>
      <c r="AR156" s="257" t="e">
        <f ca="1">_xll.DBRW($C$1,$B156,$C$3,AR$12,$C$2,$A156,AR$13,$C$4,C145)-AR145</f>
        <v>#VALUE!</v>
      </c>
      <c r="AS156" s="255" t="e">
        <f ca="1">_xll.DBRW($C$1,$B156,$C$3,AS$12,$C$2,$A156,AS$13,$C$4,C145)-AS145</f>
        <v>#VALUE!</v>
      </c>
      <c r="AT156" s="256" t="e">
        <f ca="1">_xll.DBRW($C$1,$B156,$C$3,AT$12,$C$2,$A156,AT$13,$C$4,C145)-AT145</f>
        <v>#VALUE!</v>
      </c>
      <c r="AU156" s="256" t="e">
        <f ca="1">_xll.DBRW($C$1,$B156,$C$3,AU$12,$C$2,$A156,AU$13,$C$4,C145)-AU145</f>
        <v>#VALUE!</v>
      </c>
      <c r="AV156" s="256" t="e">
        <f ca="1">_xll.DBRW($C$1,$B156,$C$3,AV$12,$C$2,$A156,AV$13,$C$4,C145)-AV145</f>
        <v>#VALUE!</v>
      </c>
      <c r="AW156" s="256" t="e">
        <f ca="1">_xll.DBRW($C$1,$B156,$C$3,AW$12,$C$2,$A156,AW$13,$C$4,C145)-AW145</f>
        <v>#VALUE!</v>
      </c>
      <c r="AX156" s="256" t="e">
        <f ca="1">_xll.DBRW($C$1,$B156,$C$3,AX$12,$C$2,$A156,AX$13,$C$4,C145)-AX145</f>
        <v>#VALUE!</v>
      </c>
      <c r="AY156" s="256" t="e">
        <f ca="1">_xll.DBRW($C$1,$B156,$C$3,AY$12,$C$2,$A156,AY$13,$C$4,C145)-AY145</f>
        <v>#VALUE!</v>
      </c>
      <c r="AZ156" s="257" t="e">
        <f ca="1">_xll.DBRW($C$1,$B156,$C$3,AZ$12,$C$2,$A156,AZ$13,$C$4,C145)-AZ145</f>
        <v>#VALUE!</v>
      </c>
      <c r="BA156" s="255" t="e">
        <f ca="1">_xll.DBRW($C$1,$B156,$C$3,BA$12,$C$2,$A156,BA$13,$C$4,C145)-BA145</f>
        <v>#VALUE!</v>
      </c>
      <c r="BB156" s="256" t="e">
        <f ca="1">_xll.DBRW($C$1,$B156,$C$3,BB$12,$C$2,$A156,BB$13,$C$4,C145)-BB145</f>
        <v>#VALUE!</v>
      </c>
      <c r="BC156" s="256" t="e">
        <f ca="1">_xll.DBRW($C$1,$B156,$C$3,BC$12,$C$2,$A156,BC$13,$C$4,C145)-BC145</f>
        <v>#VALUE!</v>
      </c>
      <c r="BD156" s="256" t="e">
        <f ca="1">_xll.DBRW($C$1,$B156,$C$3,BD$12,$C$2,$A156,BD$13,$C$4,C145)-BD145</f>
        <v>#VALUE!</v>
      </c>
      <c r="BE156" s="256" t="e">
        <f ca="1">_xll.DBRW($C$1,$B156,$C$3,BE$12,$C$2,$A156,BE$13,$C$4,C145)-BE145</f>
        <v>#VALUE!</v>
      </c>
      <c r="BF156" s="256" t="e">
        <f ca="1">_xll.DBRW($C$1,$B156,$C$3,BF$12,$C$2,$A156,BF$13,$C$4,C145)-BF145</f>
        <v>#VALUE!</v>
      </c>
      <c r="BG156" s="256" t="e">
        <f ca="1">_xll.DBRW($C$1,$B156,$C$3,BG$12,$C$2,$A156,BG$13,$C$4,C145)-BG145</f>
        <v>#VALUE!</v>
      </c>
      <c r="BH156" s="257" t="e">
        <f ca="1">_xll.DBRW($C$1,$B156,$C$3,BH$12,$C$2,$A156,BH$13,$C$4,C145)-BH145</f>
        <v>#VALUE!</v>
      </c>
      <c r="BI156" s="255" t="e">
        <f ca="1">_xll.DBRW($C$1,$B156,$C$3,BI$12,$C$2,$A156,BI$13,$C$4,C145)-BI145</f>
        <v>#VALUE!</v>
      </c>
      <c r="BJ156" s="256" t="e">
        <f ca="1">_xll.DBRW($C$1,$B156,$C$3,BJ$12,$C$2,$A156,BJ$13,$C$4,C145)-BJ145</f>
        <v>#VALUE!</v>
      </c>
      <c r="BK156" s="256" t="e">
        <f ca="1">_xll.DBRW($C$1,$B156,$C$3,BK$12,$C$2,$A156,BK$13,$C$4,C145)-BK145</f>
        <v>#VALUE!</v>
      </c>
      <c r="BL156" s="256" t="e">
        <f ca="1">_xll.DBRW($C$1,$B156,$C$3,BL$12,$C$2,$A156,BL$13,$C$4,C145)-BL145</f>
        <v>#VALUE!</v>
      </c>
      <c r="BM156" s="256" t="e">
        <f ca="1">_xll.DBRW($C$1,$B156,$C$3,BM$12,$C$2,$A156,BM$13,$C$4,C145)-BM145</f>
        <v>#VALUE!</v>
      </c>
      <c r="BN156" s="256" t="e">
        <f ca="1">_xll.DBRW($C$1,$B156,$C$3,BN$12,$C$2,$A156,BN$13,$C$4,C145)-BN145</f>
        <v>#VALUE!</v>
      </c>
      <c r="BO156" s="256" t="e">
        <f ca="1">_xll.DBRW($C$1,$B156,$C$3,BO$12,$C$2,$A156,BO$13,$C$4,C145)-BO145</f>
        <v>#VALUE!</v>
      </c>
      <c r="BP156" s="257" t="e">
        <f ca="1">_xll.DBRW($C$1,$B156,$C$3,BP$12,$C$2,$A156,BP$13,$C$4,C145)-BP145</f>
        <v>#VALUE!</v>
      </c>
      <c r="BQ156" s="255" t="e">
        <f ca="1">_xll.DBRW($C$1,$B156,$C$3,BQ$12,$C$2,$A156,BQ$13,$C$4,$C$145)</f>
        <v>#VALUE!</v>
      </c>
      <c r="BR156" s="256" t="str">
        <f ca="1">_xll.DBRW($C$1,$B156,$C$3,BR$12,$C$2,$A156,BR$13,$C$4,$C$145)</f>
        <v>RECALC_1_2545_</v>
      </c>
      <c r="BS156" s="256" t="e">
        <f ca="1">_xll.DBRW($C$1,$B156,$C$3,BS$12,$C$2,$A156,BS$13,$C$4,$C$145)</f>
        <v>#VALUE!</v>
      </c>
      <c r="BT156" s="256" t="e">
        <f ca="1">_xll.DBRW($C$1,$B156,$C$3,BT$12,$C$2,$A156,BT$13,$C$4,$C$145)</f>
        <v>#VALUE!</v>
      </c>
      <c r="BU156" s="256" t="e">
        <f ca="1">_xll.DBRW($C$1,$B156,$C$3,BU$12,$C$2,$A156,BU$13,$C$4,$C$145)</f>
        <v>#VALUE!</v>
      </c>
      <c r="BV156" s="256" t="e">
        <f ca="1">_xll.DBRW($C$1,$B156,$C$3,BV$12,$C$2,$A156,BV$13,$C$4,$C$145)</f>
        <v>#VALUE!</v>
      </c>
      <c r="BW156" s="256" t="e">
        <f ca="1">_xll.DBRW($C$1,$B156,$C$3,BW$12,$C$2,$A156,BW$13,$C$4,$C$145)</f>
        <v>#VALUE!</v>
      </c>
      <c r="BX156" s="257" t="e">
        <f ca="1">_xll.DBRW($C$1,$B156,$C$3,BX$12,$C$2,$A156,BX$13,$C$4,$C$145)</f>
        <v>#VALUE!</v>
      </c>
      <c r="BY156" s="259"/>
      <c r="BZ156" s="259"/>
      <c r="CA156" s="259"/>
      <c r="CB156" s="259"/>
      <c r="CC156" s="259"/>
      <c r="CD156" s="259"/>
      <c r="CE156" s="259"/>
      <c r="CF156" s="259"/>
      <c r="CG156" s="260"/>
      <c r="CH156" s="260"/>
      <c r="CI156" s="260"/>
      <c r="CJ156" s="260"/>
      <c r="CK156" s="260"/>
      <c r="CL156" s="260"/>
      <c r="CM156" s="260"/>
      <c r="CN156" s="260"/>
      <c r="CO156" s="260"/>
      <c r="CP156" s="260"/>
      <c r="CQ156" s="260"/>
      <c r="CR156" s="260"/>
      <c r="CS156" s="260"/>
      <c r="CT156" s="260"/>
      <c r="CU156" s="260"/>
      <c r="CV156" s="260"/>
      <c r="CW156" s="260"/>
      <c r="CX156" s="260"/>
      <c r="CY156" s="260"/>
      <c r="CZ156" s="260"/>
      <c r="DA156" s="260"/>
      <c r="DB156" s="260"/>
      <c r="DC156" s="260"/>
      <c r="DD156" s="260"/>
      <c r="DE156" s="260"/>
    </row>
    <row r="157" spans="1:109" s="264" customFormat="1" ht="21.75" customHeight="1">
      <c r="A157" s="262"/>
      <c r="B157" s="263"/>
      <c r="D157" s="265"/>
      <c r="E157" s="265"/>
      <c r="F157" s="265"/>
      <c r="G157" s="265"/>
      <c r="H157" s="265"/>
      <c r="I157" s="265"/>
      <c r="J157" s="265"/>
      <c r="K157" s="265"/>
      <c r="L157" s="265"/>
      <c r="M157" s="265"/>
      <c r="N157" s="265"/>
      <c r="O157" s="265"/>
      <c r="P157" s="265"/>
      <c r="Q157" s="265"/>
      <c r="R157" s="265"/>
      <c r="S157" s="265"/>
      <c r="T157" s="265"/>
      <c r="U157" s="265"/>
      <c r="V157" s="265"/>
      <c r="W157" s="265"/>
      <c r="X157" s="265"/>
      <c r="Y157" s="265"/>
      <c r="Z157" s="265"/>
      <c r="AA157" s="265"/>
      <c r="AB157" s="265"/>
      <c r="AC157" s="265"/>
      <c r="AD157" s="265"/>
      <c r="AE157" s="265"/>
      <c r="AF157" s="265"/>
      <c r="AG157" s="265"/>
      <c r="AH157" s="265"/>
      <c r="AI157" s="265"/>
      <c r="AJ157" s="265"/>
      <c r="AK157" s="265"/>
      <c r="AL157" s="265"/>
      <c r="AM157" s="265"/>
      <c r="AN157" s="265"/>
      <c r="AO157" s="265"/>
      <c r="AP157" s="265"/>
      <c r="AQ157" s="265"/>
      <c r="AR157" s="265"/>
      <c r="AS157" s="265"/>
      <c r="AT157" s="265"/>
      <c r="AU157" s="265"/>
      <c r="AV157" s="265"/>
      <c r="AW157" s="265"/>
      <c r="AX157" s="265"/>
      <c r="AY157" s="265"/>
      <c r="AZ157" s="265"/>
      <c r="BA157" s="265"/>
      <c r="BB157" s="265"/>
      <c r="BC157" s="265"/>
      <c r="BD157" s="265"/>
      <c r="BE157" s="265"/>
      <c r="BF157" s="265"/>
      <c r="BG157" s="265"/>
      <c r="BH157" s="265"/>
      <c r="BI157" s="265"/>
      <c r="BJ157" s="265"/>
      <c r="BK157" s="265"/>
      <c r="BL157" s="265"/>
      <c r="BM157" s="265"/>
      <c r="BN157" s="265"/>
      <c r="BO157" s="265"/>
      <c r="BP157" s="265"/>
      <c r="BQ157" s="265"/>
      <c r="BR157" s="265"/>
      <c r="BS157" s="265"/>
      <c r="BT157" s="265"/>
      <c r="BU157" s="265"/>
      <c r="BV157" s="265"/>
      <c r="BW157" s="265"/>
      <c r="BX157" s="265"/>
      <c r="BY157" s="265"/>
      <c r="BZ157" s="265"/>
      <c r="CA157" s="265"/>
      <c r="CB157" s="265"/>
      <c r="CC157" s="265"/>
      <c r="CD157" s="265"/>
      <c r="CE157" s="265"/>
      <c r="CF157" s="265"/>
    </row>
    <row r="158" spans="1:109" ht="21.75" customHeight="1">
      <c r="A158" s="266"/>
      <c r="B158" s="267"/>
      <c r="C158" s="243" t="s">
        <v>36</v>
      </c>
      <c r="D158" s="245">
        <f>SUM(D159:D168)</f>
        <v>0</v>
      </c>
      <c r="E158" s="246">
        <f t="shared" ref="E158:AI158" si="64">SUM(E159:E168)</f>
        <v>0</v>
      </c>
      <c r="F158" s="246">
        <f t="shared" si="64"/>
        <v>0</v>
      </c>
      <c r="G158" s="246">
        <f t="shared" si="64"/>
        <v>0</v>
      </c>
      <c r="H158" s="246">
        <f t="shared" si="64"/>
        <v>0</v>
      </c>
      <c r="I158" s="246">
        <f t="shared" si="64"/>
        <v>0</v>
      </c>
      <c r="J158" s="246">
        <f t="shared" si="64"/>
        <v>0</v>
      </c>
      <c r="K158" s="247">
        <f t="shared" si="64"/>
        <v>0</v>
      </c>
      <c r="L158" s="245">
        <f t="shared" si="64"/>
        <v>0</v>
      </c>
      <c r="M158" s="246">
        <f t="shared" si="64"/>
        <v>0</v>
      </c>
      <c r="N158" s="246">
        <f t="shared" si="64"/>
        <v>0</v>
      </c>
      <c r="O158" s="246">
        <f t="shared" si="64"/>
        <v>0</v>
      </c>
      <c r="P158" s="246">
        <f t="shared" si="64"/>
        <v>0</v>
      </c>
      <c r="Q158" s="246">
        <f t="shared" si="64"/>
        <v>0</v>
      </c>
      <c r="R158" s="246">
        <f t="shared" si="64"/>
        <v>0</v>
      </c>
      <c r="S158" s="247">
        <f t="shared" si="64"/>
        <v>0</v>
      </c>
      <c r="T158" s="245">
        <f t="shared" si="64"/>
        <v>0</v>
      </c>
      <c r="U158" s="246">
        <f t="shared" si="64"/>
        <v>0</v>
      </c>
      <c r="V158" s="246">
        <f t="shared" si="64"/>
        <v>0</v>
      </c>
      <c r="W158" s="246">
        <f t="shared" si="64"/>
        <v>0</v>
      </c>
      <c r="X158" s="246">
        <f t="shared" si="64"/>
        <v>0</v>
      </c>
      <c r="Y158" s="246">
        <f t="shared" si="64"/>
        <v>0</v>
      </c>
      <c r="Z158" s="246">
        <f t="shared" si="64"/>
        <v>0</v>
      </c>
      <c r="AA158" s="247">
        <f t="shared" si="64"/>
        <v>0</v>
      </c>
      <c r="AB158" s="245">
        <f t="shared" si="64"/>
        <v>0</v>
      </c>
      <c r="AC158" s="246">
        <f t="shared" si="64"/>
        <v>0</v>
      </c>
      <c r="AD158" s="246">
        <f t="shared" si="64"/>
        <v>0</v>
      </c>
      <c r="AE158" s="246">
        <f t="shared" si="64"/>
        <v>0</v>
      </c>
      <c r="AF158" s="246">
        <f t="shared" si="64"/>
        <v>0</v>
      </c>
      <c r="AG158" s="246">
        <f t="shared" si="64"/>
        <v>0</v>
      </c>
      <c r="AH158" s="246">
        <f t="shared" si="64"/>
        <v>0</v>
      </c>
      <c r="AI158" s="247">
        <f t="shared" si="64"/>
        <v>0</v>
      </c>
      <c r="AJ158" s="248"/>
      <c r="AK158" s="245" t="e">
        <f ca="1">SUM(AK159:AK168)</f>
        <v>#VALUE!</v>
      </c>
      <c r="AL158" s="246">
        <f t="shared" ref="AL158:BX158" ca="1" si="65">SUM(AL159:AL168)</f>
        <v>0</v>
      </c>
      <c r="AM158" s="246" t="e">
        <f t="shared" ca="1" si="65"/>
        <v>#VALUE!</v>
      </c>
      <c r="AN158" s="246" t="e">
        <f t="shared" ca="1" si="65"/>
        <v>#VALUE!</v>
      </c>
      <c r="AO158" s="246" t="e">
        <f t="shared" ca="1" si="65"/>
        <v>#VALUE!</v>
      </c>
      <c r="AP158" s="246" t="e">
        <f t="shared" ca="1" si="65"/>
        <v>#VALUE!</v>
      </c>
      <c r="AQ158" s="246" t="e">
        <f t="shared" ca="1" si="65"/>
        <v>#VALUE!</v>
      </c>
      <c r="AR158" s="247" t="e">
        <f t="shared" ca="1" si="65"/>
        <v>#VALUE!</v>
      </c>
      <c r="AS158" s="245" t="e">
        <f t="shared" ca="1" si="65"/>
        <v>#VALUE!</v>
      </c>
      <c r="AT158" s="246">
        <f t="shared" ca="1" si="65"/>
        <v>0</v>
      </c>
      <c r="AU158" s="246" t="e">
        <f t="shared" ca="1" si="65"/>
        <v>#VALUE!</v>
      </c>
      <c r="AV158" s="246" t="e">
        <f t="shared" ca="1" si="65"/>
        <v>#VALUE!</v>
      </c>
      <c r="AW158" s="246" t="e">
        <f t="shared" ca="1" si="65"/>
        <v>#VALUE!</v>
      </c>
      <c r="AX158" s="246" t="e">
        <f t="shared" ca="1" si="65"/>
        <v>#VALUE!</v>
      </c>
      <c r="AY158" s="246" t="e">
        <f t="shared" ca="1" si="65"/>
        <v>#VALUE!</v>
      </c>
      <c r="AZ158" s="247" t="e">
        <f t="shared" ca="1" si="65"/>
        <v>#VALUE!</v>
      </c>
      <c r="BA158" s="245" t="e">
        <f t="shared" ca="1" si="65"/>
        <v>#VALUE!</v>
      </c>
      <c r="BB158" s="246">
        <f t="shared" ca="1" si="65"/>
        <v>0</v>
      </c>
      <c r="BC158" s="246" t="e">
        <f t="shared" ca="1" si="65"/>
        <v>#VALUE!</v>
      </c>
      <c r="BD158" s="246" t="e">
        <f t="shared" ca="1" si="65"/>
        <v>#VALUE!</v>
      </c>
      <c r="BE158" s="246" t="e">
        <f t="shared" ca="1" si="65"/>
        <v>#VALUE!</v>
      </c>
      <c r="BF158" s="246" t="e">
        <f t="shared" ca="1" si="65"/>
        <v>#VALUE!</v>
      </c>
      <c r="BG158" s="246" t="e">
        <f t="shared" ca="1" si="65"/>
        <v>#VALUE!</v>
      </c>
      <c r="BH158" s="247" t="e">
        <f t="shared" ca="1" si="65"/>
        <v>#VALUE!</v>
      </c>
      <c r="BI158" s="245" t="e">
        <f t="shared" ca="1" si="65"/>
        <v>#VALUE!</v>
      </c>
      <c r="BJ158" s="246">
        <f t="shared" ca="1" si="65"/>
        <v>0</v>
      </c>
      <c r="BK158" s="246" t="e">
        <f t="shared" ca="1" si="65"/>
        <v>#VALUE!</v>
      </c>
      <c r="BL158" s="246" t="e">
        <f t="shared" ca="1" si="65"/>
        <v>#VALUE!</v>
      </c>
      <c r="BM158" s="246" t="e">
        <f t="shared" ca="1" si="65"/>
        <v>#VALUE!</v>
      </c>
      <c r="BN158" s="246" t="e">
        <f t="shared" ca="1" si="65"/>
        <v>#VALUE!</v>
      </c>
      <c r="BO158" s="246" t="e">
        <f t="shared" ca="1" si="65"/>
        <v>#VALUE!</v>
      </c>
      <c r="BP158" s="247" t="e">
        <f t="shared" ca="1" si="65"/>
        <v>#VALUE!</v>
      </c>
      <c r="BQ158" s="245" t="e">
        <f t="shared" ca="1" si="65"/>
        <v>#VALUE!</v>
      </c>
      <c r="BR158" s="246">
        <f t="shared" ca="1" si="65"/>
        <v>0</v>
      </c>
      <c r="BS158" s="246" t="e">
        <f t="shared" ca="1" si="65"/>
        <v>#VALUE!</v>
      </c>
      <c r="BT158" s="246" t="e">
        <f t="shared" ca="1" si="65"/>
        <v>#VALUE!</v>
      </c>
      <c r="BU158" s="246" t="e">
        <f t="shared" ca="1" si="65"/>
        <v>#VALUE!</v>
      </c>
      <c r="BV158" s="246" t="e">
        <f t="shared" ca="1" si="65"/>
        <v>#VALUE!</v>
      </c>
      <c r="BW158" s="246" t="e">
        <f t="shared" ca="1" si="65"/>
        <v>#VALUE!</v>
      </c>
      <c r="BX158" s="247" t="e">
        <f t="shared" ca="1" si="65"/>
        <v>#VALUE!</v>
      </c>
      <c r="BY158" s="248"/>
      <c r="BZ158" s="248"/>
      <c r="CA158" s="248"/>
      <c r="CB158" s="248"/>
      <c r="CC158" s="248"/>
      <c r="CD158" s="248"/>
      <c r="CE158" s="248"/>
      <c r="CF158" s="248"/>
    </row>
    <row r="159" spans="1:109">
      <c r="A159" s="262" t="str">
        <f>A146</f>
        <v>VTD_Corp_TopAdj_Not_allocated_Input1</v>
      </c>
      <c r="B159" s="263" t="str">
        <f t="shared" ref="B159:C159" ca="1" si="66">B146</f>
        <v>RECALC_0_1_</v>
      </c>
      <c r="C159" s="237" t="str">
        <f t="shared" si="66"/>
        <v>Sécurité top générale</v>
      </c>
      <c r="D159" s="252"/>
      <c r="E159" s="248"/>
      <c r="F159" s="248">
        <f>F146</f>
        <v>0</v>
      </c>
      <c r="G159" s="248">
        <f>F159+G146</f>
        <v>0</v>
      </c>
      <c r="H159" s="248">
        <f t="shared" ref="H159:K160" si="67">G159+H146</f>
        <v>0</v>
      </c>
      <c r="I159" s="248">
        <f t="shared" si="67"/>
        <v>0</v>
      </c>
      <c r="J159" s="248">
        <f t="shared" si="67"/>
        <v>0</v>
      </c>
      <c r="K159" s="253">
        <f t="shared" si="67"/>
        <v>0</v>
      </c>
      <c r="L159" s="252"/>
      <c r="M159" s="248"/>
      <c r="N159" s="248">
        <f>N146</f>
        <v>0</v>
      </c>
      <c r="O159" s="248">
        <f>N159+O146</f>
        <v>0</v>
      </c>
      <c r="P159" s="248">
        <f t="shared" ref="P159:S160" si="68">O159+P146</f>
        <v>0</v>
      </c>
      <c r="Q159" s="248">
        <f t="shared" si="68"/>
        <v>0</v>
      </c>
      <c r="R159" s="248">
        <f t="shared" si="68"/>
        <v>0</v>
      </c>
      <c r="S159" s="253">
        <f t="shared" si="68"/>
        <v>0</v>
      </c>
      <c r="T159" s="252"/>
      <c r="U159" s="248"/>
      <c r="V159" s="248">
        <f>V146</f>
        <v>0</v>
      </c>
      <c r="W159" s="248">
        <f>V159+W146</f>
        <v>0</v>
      </c>
      <c r="X159" s="248">
        <f t="shared" ref="X159:AA160" si="69">W159+X146</f>
        <v>0</v>
      </c>
      <c r="Y159" s="248">
        <f t="shared" si="69"/>
        <v>0</v>
      </c>
      <c r="Z159" s="248">
        <f t="shared" si="69"/>
        <v>0</v>
      </c>
      <c r="AA159" s="253">
        <f t="shared" si="69"/>
        <v>0</v>
      </c>
      <c r="AB159" s="252"/>
      <c r="AC159" s="248"/>
      <c r="AD159" s="248">
        <f>AD146</f>
        <v>0</v>
      </c>
      <c r="AE159" s="248">
        <f>AD159+AE146</f>
        <v>0</v>
      </c>
      <c r="AF159" s="248">
        <f t="shared" ref="AF159:AI162" si="70">AE159+AF146</f>
        <v>0</v>
      </c>
      <c r="AG159" s="248">
        <f t="shared" si="70"/>
        <v>0</v>
      </c>
      <c r="AH159" s="248">
        <f t="shared" si="70"/>
        <v>0</v>
      </c>
      <c r="AI159" s="253">
        <f t="shared" si="70"/>
        <v>0</v>
      </c>
      <c r="AJ159" s="248"/>
      <c r="AK159" s="252" t="e">
        <f ca="1">_xll.DBRW($C$1,$B159,$C$3,AK$12,$C$2,$A159,AK$13,$C$4,C158)</f>
        <v>#VALUE!</v>
      </c>
      <c r="AL159" s="248" t="str">
        <f ca="1">_xll.DBRW($C$1,$B159,$C$3,AL$12,$C$2,$A159,AL$13,$C$4,C158)</f>
        <v>RECALC_1_2982_</v>
      </c>
      <c r="AM159" s="248" t="e">
        <f ca="1">_xll.DBRW($C$1,$B159,$C$3,AM$12,$C$2,$A159,AM$13,$C$4,C158)</f>
        <v>#VALUE!</v>
      </c>
      <c r="AN159" s="248" t="e">
        <f ca="1">_xll.DBRW($C$1,$B159,$C$3,AN$12,$C$2,$A159,AN$13,$C$4,C158)</f>
        <v>#VALUE!</v>
      </c>
      <c r="AO159" s="248" t="e">
        <f ca="1">_xll.DBRW($C$1,$B159,$C$3,AO$12,$C$2,$A159,AO$13,$C$4,C158)</f>
        <v>#VALUE!</v>
      </c>
      <c r="AP159" s="248" t="e">
        <f ca="1">_xll.DBRW($C$1,$B159,$C$3,AP$12,$C$2,$A159,AP$13,$C$4,C158)</f>
        <v>#VALUE!</v>
      </c>
      <c r="AQ159" s="248" t="e">
        <f ca="1">_xll.DBRW($C$1,$B159,$C$3,AQ$12,$C$2,$A159,AQ$13,$C$4,C158)</f>
        <v>#VALUE!</v>
      </c>
      <c r="AR159" s="253" t="e">
        <f ca="1">_xll.DBRW($C$1,$B159,$C$3,AR$12,$C$2,$A159,AR$13,$C$4,C158)</f>
        <v>#VALUE!</v>
      </c>
      <c r="AS159" s="252" t="e">
        <f ca="1">_xll.DBRW($C$1,$B159,$C$3,AS$12,$C$2,$A159,AS$13,$C$4,C158)</f>
        <v>#VALUE!</v>
      </c>
      <c r="AT159" s="248" t="str">
        <f ca="1">_xll.DBRW($C$1,$B159,$C$3,AT$12,$C$2,$A159,AT$13,$C$4,C158)</f>
        <v>RECALC_1_2980_</v>
      </c>
      <c r="AU159" s="248" t="e">
        <f ca="1">_xll.DBRW($C$1,$B159,$C$3,AU$12,$C$2,$A159,AU$13,$C$4,C158)</f>
        <v>#VALUE!</v>
      </c>
      <c r="AV159" s="248" t="e">
        <f ca="1">_xll.DBRW($C$1,$B159,$C$3,AV$12,$C$2,$A159,AV$13,$C$4,C158)</f>
        <v>#VALUE!</v>
      </c>
      <c r="AW159" s="248" t="e">
        <f ca="1">_xll.DBRW($C$1,$B159,$C$3,AW$12,$C$2,$A159,AW$13,$C$4,C158)</f>
        <v>#VALUE!</v>
      </c>
      <c r="AX159" s="248" t="e">
        <f ca="1">_xll.DBRW($C$1,$B159,$C$3,AX$12,$C$2,$A159,AX$13,$C$4,C158)</f>
        <v>#VALUE!</v>
      </c>
      <c r="AY159" s="248" t="e">
        <f ca="1">_xll.DBRW($C$1,$B159,$C$3,AY$12,$C$2,$A159,AY$13,$C$4,C158)</f>
        <v>#VALUE!</v>
      </c>
      <c r="AZ159" s="253" t="e">
        <f ca="1">_xll.DBRW($C$1,$B159,$C$3,AZ$12,$C$2,$A159,AZ$13,$C$4,C158)</f>
        <v>#VALUE!</v>
      </c>
      <c r="BA159" s="252" t="e">
        <f ca="1">_xll.DBRW($C$1,$B159,$C$3,BA$12,$C$2,$A159,BA$13,$C$4,C158)</f>
        <v>#VALUE!</v>
      </c>
      <c r="BB159" s="248" t="str">
        <f ca="1">_xll.DBRW($C$1,$B159,$C$3,BB$12,$C$2,$A159,BB$13,$C$4,C158)</f>
        <v>RECALC_1_2979_</v>
      </c>
      <c r="BC159" s="248" t="e">
        <f ca="1">_xll.DBRW($C$1,$B159,$C$3,BC$12,$C$2,$A159,BC$13,$C$4,C158)</f>
        <v>#VALUE!</v>
      </c>
      <c r="BD159" s="248" t="e">
        <f ca="1">_xll.DBRW($C$1,$B159,$C$3,BD$12,$C$2,$A159,BD$13,$C$4,C158)</f>
        <v>#VALUE!</v>
      </c>
      <c r="BE159" s="248" t="e">
        <f ca="1">_xll.DBRW($C$1,$B159,$C$3,BE$12,$C$2,$A159,BE$13,$C$4,C158)</f>
        <v>#VALUE!</v>
      </c>
      <c r="BF159" s="248" t="e">
        <f ca="1">_xll.DBRW($C$1,$B159,$C$3,BF$12,$C$2,$A159,BF$13,$C$4,C158)</f>
        <v>#VALUE!</v>
      </c>
      <c r="BG159" s="248" t="e">
        <f ca="1">_xll.DBRW($C$1,$B159,$C$3,BG$12,$C$2,$A159,BG$13,$C$4,C158)</f>
        <v>#VALUE!</v>
      </c>
      <c r="BH159" s="253" t="e">
        <f ca="1">_xll.DBRW($C$1,$B159,$C$3,BH$12,$C$2,$A159,BH$13,$C$4,C158)</f>
        <v>#VALUE!</v>
      </c>
      <c r="BI159" s="252" t="e">
        <f ca="1">_xll.DBRW($C$1,$B159,$C$3,BI$12,$C$2,$A159,BI$13,$C$4,C158)</f>
        <v>#VALUE!</v>
      </c>
      <c r="BJ159" s="248" t="str">
        <f ca="1">_xll.DBRW($C$1,$B159,$C$3,BJ$12,$C$2,$A159,BJ$13,$C$4,C158)</f>
        <v>RECALC_1_2981_</v>
      </c>
      <c r="BK159" s="248" t="e">
        <f ca="1">_xll.DBRW($C$1,$B159,$C$3,BK$12,$C$2,$A159,BK$13,$C$4,C158)</f>
        <v>#VALUE!</v>
      </c>
      <c r="BL159" s="248" t="e">
        <f ca="1">_xll.DBRW($C$1,$B159,$C$3,BL$12,$C$2,$A159,BL$13,$C$4,C158)</f>
        <v>#VALUE!</v>
      </c>
      <c r="BM159" s="248" t="e">
        <f ca="1">_xll.DBRW($C$1,$B159,$C$3,BM$12,$C$2,$A159,BM$13,$C$4,C158)</f>
        <v>#VALUE!</v>
      </c>
      <c r="BN159" s="248" t="e">
        <f ca="1">_xll.DBRW($C$1,$B159,$C$3,BN$12,$C$2,$A159,BN$13,$C$4,C158)</f>
        <v>#VALUE!</v>
      </c>
      <c r="BO159" s="248" t="e">
        <f ca="1">_xll.DBRW($C$1,$B159,$C$3,BO$12,$C$2,$A159,BO$13,$C$4,C158)</f>
        <v>#VALUE!</v>
      </c>
      <c r="BP159" s="253" t="e">
        <f ca="1">_xll.DBRW($C$1,$B159,$C$3,BP$12,$C$2,$A159,BP$13,$C$4,C158)</f>
        <v>#VALUE!</v>
      </c>
      <c r="BQ159" s="252" t="e">
        <f ca="1">_xll.DBRW($C$1,$B159,$C$3,BQ$12,$C$2,$A159,BQ$13,$C$4,$C$158)</f>
        <v>#VALUE!</v>
      </c>
      <c r="BR159" s="248" t="str">
        <f ca="1">_xll.DBRW($C$1,$B159,$C$3,BR$12,$C$2,$A159,BR$13,$C$4,$C$158)</f>
        <v>RECALC_1_2983_</v>
      </c>
      <c r="BS159" s="248" t="e">
        <f ca="1">_xll.DBRW($C$1,$B159,$C$3,BS$12,$C$2,$A159,BS$13,$C$4,$C$158)</f>
        <v>#VALUE!</v>
      </c>
      <c r="BT159" s="248" t="e">
        <f ca="1">_xll.DBRW($C$1,$B159,$C$3,BT$12,$C$2,$A159,BT$13,$C$4,$C$158)</f>
        <v>#VALUE!</v>
      </c>
      <c r="BU159" s="248" t="e">
        <f ca="1">_xll.DBRW($C$1,$B159,$C$3,BU$12,$C$2,$A159,BU$13,$C$4,$C$158)</f>
        <v>#VALUE!</v>
      </c>
      <c r="BV159" s="248" t="e">
        <f ca="1">_xll.DBRW($C$1,$B159,$C$3,BV$12,$C$2,$A159,BV$13,$C$4,$C$158)</f>
        <v>#VALUE!</v>
      </c>
      <c r="BW159" s="248" t="e">
        <f ca="1">_xll.DBRW($C$1,$B159,$C$3,BW$12,$C$2,$A159,BW$13,$C$4,$C$158)</f>
        <v>#VALUE!</v>
      </c>
      <c r="BX159" s="253" t="e">
        <f ca="1">_xll.DBRW($C$1,$B159,$C$3,BX$12,$C$2,$A159,BX$13,$C$4,$C$158)</f>
        <v>#VALUE!</v>
      </c>
      <c r="BY159" s="248"/>
      <c r="BZ159" s="248"/>
      <c r="CA159" s="248"/>
      <c r="CB159" s="248"/>
      <c r="CC159" s="248"/>
      <c r="CD159" s="248"/>
      <c r="CE159" s="248"/>
      <c r="CF159" s="248"/>
    </row>
    <row r="160" spans="1:109" ht="21.75" customHeight="1">
      <c r="A160" s="262" t="str">
        <f t="shared" ref="A160:C168" si="71">A147</f>
        <v>VTD_Corp_TopAdj_Not_allocated_Input2</v>
      </c>
      <c r="B160" s="263" t="str">
        <f t="shared" ca="1" si="71"/>
        <v>RECALC_0_23_</v>
      </c>
      <c r="C160" s="237" t="str">
        <f t="shared" si="71"/>
        <v>Sécurité générale CAPEX</v>
      </c>
      <c r="D160" s="252"/>
      <c r="E160" s="248"/>
      <c r="F160" s="248">
        <f>F147</f>
        <v>0</v>
      </c>
      <c r="G160" s="248">
        <f>F160+G147</f>
        <v>0</v>
      </c>
      <c r="H160" s="248">
        <f t="shared" si="67"/>
        <v>0</v>
      </c>
      <c r="I160" s="248">
        <f t="shared" si="67"/>
        <v>0</v>
      </c>
      <c r="J160" s="248">
        <f t="shared" si="67"/>
        <v>0</v>
      </c>
      <c r="K160" s="253">
        <f t="shared" si="67"/>
        <v>0</v>
      </c>
      <c r="L160" s="252"/>
      <c r="M160" s="248"/>
      <c r="N160" s="248">
        <f>N147</f>
        <v>0</v>
      </c>
      <c r="O160" s="248">
        <f>N160+O147</f>
        <v>0</v>
      </c>
      <c r="P160" s="248">
        <f t="shared" si="68"/>
        <v>0</v>
      </c>
      <c r="Q160" s="248">
        <f t="shared" si="68"/>
        <v>0</v>
      </c>
      <c r="R160" s="248">
        <f t="shared" si="68"/>
        <v>0</v>
      </c>
      <c r="S160" s="253">
        <f t="shared" si="68"/>
        <v>0</v>
      </c>
      <c r="T160" s="252"/>
      <c r="U160" s="248"/>
      <c r="V160" s="248">
        <f>V147</f>
        <v>0</v>
      </c>
      <c r="W160" s="248">
        <f>V160+W147</f>
        <v>0</v>
      </c>
      <c r="X160" s="248">
        <f t="shared" si="69"/>
        <v>0</v>
      </c>
      <c r="Y160" s="248">
        <f t="shared" si="69"/>
        <v>0</v>
      </c>
      <c r="Z160" s="248">
        <f t="shared" si="69"/>
        <v>0</v>
      </c>
      <c r="AA160" s="253">
        <f t="shared" si="69"/>
        <v>0</v>
      </c>
      <c r="AB160" s="252"/>
      <c r="AC160" s="248"/>
      <c r="AD160" s="248">
        <f>AD147</f>
        <v>0</v>
      </c>
      <c r="AE160" s="248">
        <f>AD160+AE147</f>
        <v>0</v>
      </c>
      <c r="AF160" s="248">
        <f t="shared" si="70"/>
        <v>0</v>
      </c>
      <c r="AG160" s="248">
        <f t="shared" si="70"/>
        <v>0</v>
      </c>
      <c r="AH160" s="248">
        <f t="shared" si="70"/>
        <v>0</v>
      </c>
      <c r="AI160" s="253">
        <f t="shared" si="70"/>
        <v>0</v>
      </c>
      <c r="AJ160" s="248"/>
      <c r="AK160" s="252" t="e">
        <f ca="1">_xll.DBRW($C$1,$B160,$C$3,AK$12,$C$2,$A160,AK$13,$C$4,C158)</f>
        <v>#VALUE!</v>
      </c>
      <c r="AL160" s="248" t="str">
        <f ca="1">_xll.DBRW($C$1,$B160,$C$3,AL$12,$C$2,$A160,AL$13,$C$4,C158)</f>
        <v>RECALC_1_2966_</v>
      </c>
      <c r="AM160" s="248" t="e">
        <f ca="1">_xll.DBRW($C$1,$B160,$C$3,AM$12,$C$2,$A160,AM$13,$C$4,C158)</f>
        <v>#VALUE!</v>
      </c>
      <c r="AN160" s="248" t="e">
        <f ca="1">_xll.DBRW($C$1,$B160,$C$3,AN$12,$C$2,$A160,AN$13,$C$4,C158)</f>
        <v>#VALUE!</v>
      </c>
      <c r="AO160" s="248" t="e">
        <f ca="1">_xll.DBRW($C$1,$B160,$C$3,AO$12,$C$2,$A160,AO$13,$C$4,C158)</f>
        <v>#VALUE!</v>
      </c>
      <c r="AP160" s="248" t="e">
        <f ca="1">_xll.DBRW($C$1,$B160,$C$3,AP$12,$C$2,$A160,AP$13,$C$4,C158)</f>
        <v>#VALUE!</v>
      </c>
      <c r="AQ160" s="248" t="e">
        <f ca="1">_xll.DBRW($C$1,$B160,$C$3,AQ$12,$C$2,$A160,AQ$13,$C$4,C158)</f>
        <v>#VALUE!</v>
      </c>
      <c r="AR160" s="253" t="e">
        <f ca="1">_xll.DBRW($C$1,$B160,$C$3,AR$12,$C$2,$A160,AR$13,$C$4,C158)</f>
        <v>#VALUE!</v>
      </c>
      <c r="AS160" s="252" t="e">
        <f ca="1">_xll.DBRW($C$1,$B160,$C$3,AS$12,$C$2,$A160,AS$13,$C$4,C158)</f>
        <v>#VALUE!</v>
      </c>
      <c r="AT160" s="248" t="str">
        <f ca="1">_xll.DBRW($C$1,$B160,$C$3,AT$12,$C$2,$A160,AT$13,$C$4,C158)</f>
        <v>RECALC_1_2967_</v>
      </c>
      <c r="AU160" s="248" t="e">
        <f ca="1">_xll.DBRW($C$1,$B160,$C$3,AU$12,$C$2,$A160,AU$13,$C$4,C158)</f>
        <v>#VALUE!</v>
      </c>
      <c r="AV160" s="248" t="e">
        <f ca="1">_xll.DBRW($C$1,$B160,$C$3,AV$12,$C$2,$A160,AV$13,$C$4,C158)</f>
        <v>#VALUE!</v>
      </c>
      <c r="AW160" s="248" t="e">
        <f ca="1">_xll.DBRW($C$1,$B160,$C$3,AW$12,$C$2,$A160,AW$13,$C$4,C158)</f>
        <v>#VALUE!</v>
      </c>
      <c r="AX160" s="248" t="e">
        <f ca="1">_xll.DBRW($C$1,$B160,$C$3,AX$12,$C$2,$A160,AX$13,$C$4,C158)</f>
        <v>#VALUE!</v>
      </c>
      <c r="AY160" s="248" t="e">
        <f ca="1">_xll.DBRW($C$1,$B160,$C$3,AY$12,$C$2,$A160,AY$13,$C$4,C158)</f>
        <v>#VALUE!</v>
      </c>
      <c r="AZ160" s="253" t="e">
        <f ca="1">_xll.DBRW($C$1,$B160,$C$3,AZ$12,$C$2,$A160,AZ$13,$C$4,C158)</f>
        <v>#VALUE!</v>
      </c>
      <c r="BA160" s="252" t="e">
        <f ca="1">_xll.DBRW($C$1,$B160,$C$3,BA$12,$C$2,$A160,BA$13,$C$4,C158)</f>
        <v>#VALUE!</v>
      </c>
      <c r="BB160" s="248" t="str">
        <f ca="1">_xll.DBRW($C$1,$B160,$C$3,BB$12,$C$2,$A160,BB$13,$C$4,C158)</f>
        <v>RECALC_1_2964_</v>
      </c>
      <c r="BC160" s="248" t="e">
        <f ca="1">_xll.DBRW($C$1,$B160,$C$3,BC$12,$C$2,$A160,BC$13,$C$4,C158)</f>
        <v>#VALUE!</v>
      </c>
      <c r="BD160" s="248" t="e">
        <f ca="1">_xll.DBRW($C$1,$B160,$C$3,BD$12,$C$2,$A160,BD$13,$C$4,C158)</f>
        <v>#VALUE!</v>
      </c>
      <c r="BE160" s="248" t="e">
        <f ca="1">_xll.DBRW($C$1,$B160,$C$3,BE$12,$C$2,$A160,BE$13,$C$4,C158)</f>
        <v>#VALUE!</v>
      </c>
      <c r="BF160" s="248" t="e">
        <f ca="1">_xll.DBRW($C$1,$B160,$C$3,BF$12,$C$2,$A160,BF$13,$C$4,C158)</f>
        <v>#VALUE!</v>
      </c>
      <c r="BG160" s="248" t="e">
        <f ca="1">_xll.DBRW($C$1,$B160,$C$3,BG$12,$C$2,$A160,BG$13,$C$4,C158)</f>
        <v>#VALUE!</v>
      </c>
      <c r="BH160" s="253" t="e">
        <f ca="1">_xll.DBRW($C$1,$B160,$C$3,BH$12,$C$2,$A160,BH$13,$C$4,C158)</f>
        <v>#VALUE!</v>
      </c>
      <c r="BI160" s="252" t="e">
        <f ca="1">_xll.DBRW($C$1,$B160,$C$3,BI$12,$C$2,$A160,BI$13,$C$4,C158)</f>
        <v>#VALUE!</v>
      </c>
      <c r="BJ160" s="248" t="str">
        <f ca="1">_xll.DBRW($C$1,$B160,$C$3,BJ$12,$C$2,$A160,BJ$13,$C$4,C158)</f>
        <v>RECALC_1_2965_</v>
      </c>
      <c r="BK160" s="248" t="e">
        <f ca="1">_xll.DBRW($C$1,$B160,$C$3,BK$12,$C$2,$A160,BK$13,$C$4,C158)</f>
        <v>#VALUE!</v>
      </c>
      <c r="BL160" s="248" t="e">
        <f ca="1">_xll.DBRW($C$1,$B160,$C$3,BL$12,$C$2,$A160,BL$13,$C$4,C158)</f>
        <v>#VALUE!</v>
      </c>
      <c r="BM160" s="248" t="e">
        <f ca="1">_xll.DBRW($C$1,$B160,$C$3,BM$12,$C$2,$A160,BM$13,$C$4,C158)</f>
        <v>#VALUE!</v>
      </c>
      <c r="BN160" s="248" t="e">
        <f ca="1">_xll.DBRW($C$1,$B160,$C$3,BN$12,$C$2,$A160,BN$13,$C$4,C158)</f>
        <v>#VALUE!</v>
      </c>
      <c r="BO160" s="248" t="e">
        <f ca="1">_xll.DBRW($C$1,$B160,$C$3,BO$12,$C$2,$A160,BO$13,$C$4,C158)</f>
        <v>#VALUE!</v>
      </c>
      <c r="BP160" s="253" t="e">
        <f ca="1">_xll.DBRW($C$1,$B160,$C$3,BP$12,$C$2,$A160,BP$13,$C$4,C158)</f>
        <v>#VALUE!</v>
      </c>
      <c r="BQ160" s="252" t="e">
        <f ca="1">_xll.DBRW($C$1,$B160,$C$3,BQ$12,$C$2,$A160,BQ$13,$C$4,$C$158)</f>
        <v>#VALUE!</v>
      </c>
      <c r="BR160" s="248" t="str">
        <f ca="1">_xll.DBRW($C$1,$B160,$C$3,BR$12,$C$2,$A160,BR$13,$C$4,$C$158)</f>
        <v>RECALC_1_2968_</v>
      </c>
      <c r="BS160" s="248" t="e">
        <f ca="1">_xll.DBRW($C$1,$B160,$C$3,BS$12,$C$2,$A160,BS$13,$C$4,$C$158)</f>
        <v>#VALUE!</v>
      </c>
      <c r="BT160" s="248" t="e">
        <f ca="1">_xll.DBRW($C$1,$B160,$C$3,BT$12,$C$2,$A160,BT$13,$C$4,$C$158)</f>
        <v>#VALUE!</v>
      </c>
      <c r="BU160" s="248" t="e">
        <f ca="1">_xll.DBRW($C$1,$B160,$C$3,BU$12,$C$2,$A160,BU$13,$C$4,$C$158)</f>
        <v>#VALUE!</v>
      </c>
      <c r="BV160" s="248" t="e">
        <f ca="1">_xll.DBRW($C$1,$B160,$C$3,BV$12,$C$2,$A160,BV$13,$C$4,$C$158)</f>
        <v>#VALUE!</v>
      </c>
      <c r="BW160" s="248" t="e">
        <f ca="1">_xll.DBRW($C$1,$B160,$C$3,BW$12,$C$2,$A160,BW$13,$C$4,$C$158)</f>
        <v>#VALUE!</v>
      </c>
      <c r="BX160" s="253" t="e">
        <f ca="1">_xll.DBRW($C$1,$B160,$C$3,BX$12,$C$2,$A160,BX$13,$C$4,$C$158)</f>
        <v>#VALUE!</v>
      </c>
      <c r="BY160" s="248"/>
      <c r="BZ160" s="248"/>
      <c r="CA160" s="248"/>
      <c r="CB160" s="248"/>
      <c r="CC160" s="248"/>
      <c r="CD160" s="248"/>
      <c r="CE160" s="248"/>
      <c r="CF160" s="248"/>
    </row>
    <row r="161" spans="1:109" ht="21.75" customHeight="1">
      <c r="A161" s="262" t="str">
        <f t="shared" si="71"/>
        <v>VTD_Corp_TopAdj_Not_allocated_Input3</v>
      </c>
      <c r="B161" s="263" t="str">
        <f t="shared" ca="1" si="71"/>
        <v>RECALC_0_20_</v>
      </c>
      <c r="C161" s="237" t="str">
        <f t="shared" si="71"/>
        <v>Anticroissance</v>
      </c>
      <c r="D161" s="252"/>
      <c r="E161" s="248"/>
      <c r="F161" s="248"/>
      <c r="G161" s="248"/>
      <c r="H161" s="248"/>
      <c r="I161" s="248"/>
      <c r="J161" s="248"/>
      <c r="K161" s="253"/>
      <c r="L161" s="252"/>
      <c r="M161" s="248"/>
      <c r="N161" s="248"/>
      <c r="O161" s="248"/>
      <c r="P161" s="248"/>
      <c r="Q161" s="248"/>
      <c r="R161" s="248"/>
      <c r="S161" s="253"/>
      <c r="T161" s="252"/>
      <c r="U161" s="248"/>
      <c r="V161" s="248"/>
      <c r="W161" s="248"/>
      <c r="X161" s="248"/>
      <c r="Y161" s="248"/>
      <c r="Z161" s="248"/>
      <c r="AA161" s="253"/>
      <c r="AB161" s="252"/>
      <c r="AC161" s="248"/>
      <c r="AD161" s="248"/>
      <c r="AE161" s="248"/>
      <c r="AF161" s="248"/>
      <c r="AG161" s="248"/>
      <c r="AH161" s="248"/>
      <c r="AI161" s="253"/>
      <c r="AJ161" s="248"/>
      <c r="AK161" s="252" t="e">
        <f ca="1">_xll.DBRW($C$1,$B161,$C$3,AK$12,$C$2,$A161,AK$13,$C$4,C158)</f>
        <v>#VALUE!</v>
      </c>
      <c r="AL161" s="248" t="str">
        <f ca="1">_xll.DBRW($C$1,$B161,$C$3,AL$12,$C$2,$A161,AL$13,$C$4,C158)</f>
        <v>RECALC_1_2945_</v>
      </c>
      <c r="AM161" s="248" t="e">
        <f ca="1">_xll.DBRW($C$1,$B161,$C$3,AM$12,$C$2,$A161,AM$13,$C$4,C158)</f>
        <v>#VALUE!</v>
      </c>
      <c r="AN161" s="248" t="e">
        <f ca="1">_xll.DBRW($C$1,$B161,$C$3,AN$12,$C$2,$A161,AN$13,$C$4,C158)</f>
        <v>#VALUE!</v>
      </c>
      <c r="AO161" s="248" t="e">
        <f ca="1">_xll.DBRW($C$1,$B161,$C$3,AO$12,$C$2,$A161,AO$13,$C$4,C158)</f>
        <v>#VALUE!</v>
      </c>
      <c r="AP161" s="248" t="e">
        <f ca="1">_xll.DBRW($C$1,$B161,$C$3,AP$12,$C$2,$A161,AP$13,$C$4,C158)</f>
        <v>#VALUE!</v>
      </c>
      <c r="AQ161" s="248" t="e">
        <f ca="1">_xll.DBRW($C$1,$B161,$C$3,AQ$12,$C$2,$A161,AQ$13,$C$4,C158)</f>
        <v>#VALUE!</v>
      </c>
      <c r="AR161" s="253" t="e">
        <f ca="1">_xll.DBRW($C$1,$B161,$C$3,AR$12,$C$2,$A161,AR$13,$C$4,C158)</f>
        <v>#VALUE!</v>
      </c>
      <c r="AS161" s="252" t="e">
        <f ca="1">_xll.DBRW($C$1,$B161,$C$3,AS$12,$C$2,$A161,AS$13,$C$4,C158)</f>
        <v>#VALUE!</v>
      </c>
      <c r="AT161" s="248" t="str">
        <f ca="1">_xll.DBRW($C$1,$B161,$C$3,AT$12,$C$2,$A161,AT$13,$C$4,C158)</f>
        <v>RECALC_1_2944_</v>
      </c>
      <c r="AU161" s="248" t="e">
        <f ca="1">_xll.DBRW($C$1,$B161,$C$3,AU$12,$C$2,$A161,AU$13,$C$4,C158)</f>
        <v>#VALUE!</v>
      </c>
      <c r="AV161" s="248" t="e">
        <f ca="1">_xll.DBRW($C$1,$B161,$C$3,AV$12,$C$2,$A161,AV$13,$C$4,C158)</f>
        <v>#VALUE!</v>
      </c>
      <c r="AW161" s="248" t="e">
        <f ca="1">_xll.DBRW($C$1,$B161,$C$3,AW$12,$C$2,$A161,AW$13,$C$4,C158)</f>
        <v>#VALUE!</v>
      </c>
      <c r="AX161" s="248" t="e">
        <f ca="1">_xll.DBRW($C$1,$B161,$C$3,AX$12,$C$2,$A161,AX$13,$C$4,C158)</f>
        <v>#VALUE!</v>
      </c>
      <c r="AY161" s="248" t="e">
        <f ca="1">_xll.DBRW($C$1,$B161,$C$3,AY$12,$C$2,$A161,AY$13,$C$4,C158)</f>
        <v>#VALUE!</v>
      </c>
      <c r="AZ161" s="253" t="e">
        <f ca="1">_xll.DBRW($C$1,$B161,$C$3,AZ$12,$C$2,$A161,AZ$13,$C$4,C158)</f>
        <v>#VALUE!</v>
      </c>
      <c r="BA161" s="252" t="e">
        <f ca="1">_xll.DBRW($C$1,$B161,$C$3,BA$12,$C$2,$A161,BA$13,$C$4,C158)</f>
        <v>#VALUE!</v>
      </c>
      <c r="BB161" s="248" t="str">
        <f ca="1">_xll.DBRW($C$1,$B161,$C$3,BB$12,$C$2,$A161,BB$13,$C$4,C158)</f>
        <v>RECALC_1_2946_</v>
      </c>
      <c r="BC161" s="248" t="e">
        <f ca="1">_xll.DBRW($C$1,$B161,$C$3,BC$12,$C$2,$A161,BC$13,$C$4,C158)</f>
        <v>#VALUE!</v>
      </c>
      <c r="BD161" s="248" t="e">
        <f ca="1">_xll.DBRW($C$1,$B161,$C$3,BD$12,$C$2,$A161,BD$13,$C$4,C158)</f>
        <v>#VALUE!</v>
      </c>
      <c r="BE161" s="248" t="e">
        <f ca="1">_xll.DBRW($C$1,$B161,$C$3,BE$12,$C$2,$A161,BE$13,$C$4,C158)</f>
        <v>#VALUE!</v>
      </c>
      <c r="BF161" s="248" t="e">
        <f ca="1">_xll.DBRW($C$1,$B161,$C$3,BF$12,$C$2,$A161,BF$13,$C$4,C158)</f>
        <v>#VALUE!</v>
      </c>
      <c r="BG161" s="248" t="e">
        <f ca="1">_xll.DBRW($C$1,$B161,$C$3,BG$12,$C$2,$A161,BG$13,$C$4,C158)</f>
        <v>#VALUE!</v>
      </c>
      <c r="BH161" s="253" t="e">
        <f ca="1">_xll.DBRW($C$1,$B161,$C$3,BH$12,$C$2,$A161,BH$13,$C$4,C158)</f>
        <v>#VALUE!</v>
      </c>
      <c r="BI161" s="252" t="e">
        <f ca="1">_xll.DBRW($C$1,$B161,$C$3,BI$12,$C$2,$A161,BI$13,$C$4,C158)</f>
        <v>#VALUE!</v>
      </c>
      <c r="BJ161" s="248" t="str">
        <f ca="1">_xll.DBRW($C$1,$B161,$C$3,BJ$12,$C$2,$A161,BJ$13,$C$4,C158)</f>
        <v>RECALC_1_2947_</v>
      </c>
      <c r="BK161" s="248" t="e">
        <f ca="1">_xll.DBRW($C$1,$B161,$C$3,BK$12,$C$2,$A161,BK$13,$C$4,C158)</f>
        <v>#VALUE!</v>
      </c>
      <c r="BL161" s="248" t="e">
        <f ca="1">_xll.DBRW($C$1,$B161,$C$3,BL$12,$C$2,$A161,BL$13,$C$4,C158)</f>
        <v>#VALUE!</v>
      </c>
      <c r="BM161" s="248" t="e">
        <f ca="1">_xll.DBRW($C$1,$B161,$C$3,BM$12,$C$2,$A161,BM$13,$C$4,C158)</f>
        <v>#VALUE!</v>
      </c>
      <c r="BN161" s="248" t="e">
        <f ca="1">_xll.DBRW($C$1,$B161,$C$3,BN$12,$C$2,$A161,BN$13,$C$4,C158)</f>
        <v>#VALUE!</v>
      </c>
      <c r="BO161" s="248" t="e">
        <f ca="1">_xll.DBRW($C$1,$B161,$C$3,BO$12,$C$2,$A161,BO$13,$C$4,C158)</f>
        <v>#VALUE!</v>
      </c>
      <c r="BP161" s="253" t="e">
        <f ca="1">_xll.DBRW($C$1,$B161,$C$3,BP$12,$C$2,$A161,BP$13,$C$4,C158)</f>
        <v>#VALUE!</v>
      </c>
      <c r="BQ161" s="252" t="e">
        <f ca="1">_xll.DBRW($C$1,$B161,$C$3,BQ$12,$C$2,$A161,BQ$13,$C$4,$C$158)</f>
        <v>#VALUE!</v>
      </c>
      <c r="BR161" s="248" t="str">
        <f ca="1">_xll.DBRW($C$1,$B161,$C$3,BR$12,$C$2,$A161,BR$13,$C$4,$C$158)</f>
        <v>RECALC_1_2948_</v>
      </c>
      <c r="BS161" s="248" t="e">
        <f ca="1">_xll.DBRW($C$1,$B161,$C$3,BS$12,$C$2,$A161,BS$13,$C$4,$C$158)</f>
        <v>#VALUE!</v>
      </c>
      <c r="BT161" s="248" t="e">
        <f ca="1">_xll.DBRW($C$1,$B161,$C$3,BT$12,$C$2,$A161,BT$13,$C$4,$C$158)</f>
        <v>#VALUE!</v>
      </c>
      <c r="BU161" s="248" t="e">
        <f ca="1">_xll.DBRW($C$1,$B161,$C$3,BU$12,$C$2,$A161,BU$13,$C$4,$C$158)</f>
        <v>#VALUE!</v>
      </c>
      <c r="BV161" s="248" t="e">
        <f ca="1">_xll.DBRW($C$1,$B161,$C$3,BV$12,$C$2,$A161,BV$13,$C$4,$C$158)</f>
        <v>#VALUE!</v>
      </c>
      <c r="BW161" s="248" t="e">
        <f ca="1">_xll.DBRW($C$1,$B161,$C$3,BW$12,$C$2,$A161,BW$13,$C$4,$C$158)</f>
        <v>#VALUE!</v>
      </c>
      <c r="BX161" s="253" t="e">
        <f ca="1">_xll.DBRW($C$1,$B161,$C$3,BX$12,$C$2,$A161,BX$13,$C$4,$C$158)</f>
        <v>#VALUE!</v>
      </c>
      <c r="BY161" s="248"/>
      <c r="BZ161" s="248"/>
      <c r="CA161" s="248"/>
      <c r="CB161" s="248"/>
      <c r="CC161" s="248"/>
      <c r="CD161" s="248"/>
      <c r="CE161" s="248"/>
      <c r="CF161" s="248"/>
    </row>
    <row r="162" spans="1:109" ht="21.75" customHeight="1">
      <c r="A162" s="262" t="str">
        <f t="shared" si="71"/>
        <v>VTD_Corp_TopAdj_Not_allocated_Input4</v>
      </c>
      <c r="B162" s="263" t="str">
        <f t="shared" ca="1" si="71"/>
        <v>RECALC_0_1_</v>
      </c>
      <c r="C162" s="237" t="str">
        <f t="shared" si="71"/>
        <v>Sécurité générale invts financiers</v>
      </c>
      <c r="D162" s="252"/>
      <c r="E162" s="248"/>
      <c r="F162" s="248"/>
      <c r="G162" s="248"/>
      <c r="H162" s="248"/>
      <c r="I162" s="248"/>
      <c r="J162" s="248"/>
      <c r="K162" s="253"/>
      <c r="L162" s="252"/>
      <c r="M162" s="248"/>
      <c r="N162" s="248"/>
      <c r="O162" s="248"/>
      <c r="P162" s="248"/>
      <c r="Q162" s="248"/>
      <c r="R162" s="248"/>
      <c r="S162" s="253"/>
      <c r="T162" s="252"/>
      <c r="U162" s="248"/>
      <c r="V162" s="248"/>
      <c r="W162" s="248"/>
      <c r="X162" s="248"/>
      <c r="Y162" s="248"/>
      <c r="Z162" s="248"/>
      <c r="AA162" s="253"/>
      <c r="AB162" s="252"/>
      <c r="AC162" s="248"/>
      <c r="AD162" s="248"/>
      <c r="AE162" s="248">
        <f>AD162+AE149</f>
        <v>0</v>
      </c>
      <c r="AF162" s="248">
        <f t="shared" si="70"/>
        <v>0</v>
      </c>
      <c r="AG162" s="248">
        <f t="shared" si="70"/>
        <v>0</v>
      </c>
      <c r="AH162" s="248">
        <f t="shared" si="70"/>
        <v>0</v>
      </c>
      <c r="AI162" s="253">
        <f t="shared" si="70"/>
        <v>0</v>
      </c>
      <c r="AJ162" s="248"/>
      <c r="AK162" s="252" t="e">
        <f ca="1">_xll.DBRW($C$1,$B162,$C$3,AK$12,$C$2,$A162,AK$13,$C$4,C158)</f>
        <v>#VALUE!</v>
      </c>
      <c r="AL162" s="248" t="str">
        <f ca="1">_xll.DBRW($C$1,$B162,$C$3,AL$12,$C$2,$A162,AL$13,$C$4,C158)</f>
        <v>RECALC_1_2918_</v>
      </c>
      <c r="AM162" s="248" t="e">
        <f ca="1">_xll.DBRW($C$1,$B162,$C$3,AM$12,$C$2,$A162,AM$13,$C$4,C158)</f>
        <v>#VALUE!</v>
      </c>
      <c r="AN162" s="248" t="e">
        <f ca="1">_xll.DBRW($C$1,$B162,$C$3,AN$12,$C$2,$A162,AN$13,$C$4,C158)</f>
        <v>#VALUE!</v>
      </c>
      <c r="AO162" s="248" t="e">
        <f ca="1">_xll.DBRW($C$1,$B162,$C$3,AO$12,$C$2,$A162,AO$13,$C$4,C158)</f>
        <v>#VALUE!</v>
      </c>
      <c r="AP162" s="248" t="e">
        <f ca="1">_xll.DBRW($C$1,$B162,$C$3,AP$12,$C$2,$A162,AP$13,$C$4,C158)</f>
        <v>#VALUE!</v>
      </c>
      <c r="AQ162" s="248" t="e">
        <f ca="1">_xll.DBRW($C$1,$B162,$C$3,AQ$12,$C$2,$A162,AQ$13,$C$4,C158)</f>
        <v>#VALUE!</v>
      </c>
      <c r="AR162" s="253" t="e">
        <f ca="1">_xll.DBRW($C$1,$B162,$C$3,AR$12,$C$2,$A162,AR$13,$C$4,C158)</f>
        <v>#VALUE!</v>
      </c>
      <c r="AS162" s="252" t="e">
        <f ca="1">_xll.DBRW($C$1,$B162,$C$3,AS$12,$C$2,$A162,AS$13,$C$4,C158)</f>
        <v>#VALUE!</v>
      </c>
      <c r="AT162" s="248" t="str">
        <f ca="1">_xll.DBRW($C$1,$B162,$C$3,AT$12,$C$2,$A162,AT$13,$C$4,C158)</f>
        <v>RECALC_1_2915_</v>
      </c>
      <c r="AU162" s="248" t="e">
        <f ca="1">_xll.DBRW($C$1,$B162,$C$3,AU$12,$C$2,$A162,AU$13,$C$4,C158)</f>
        <v>#VALUE!</v>
      </c>
      <c r="AV162" s="248" t="e">
        <f ca="1">_xll.DBRW($C$1,$B162,$C$3,AV$12,$C$2,$A162,AV$13,$C$4,C158)</f>
        <v>#VALUE!</v>
      </c>
      <c r="AW162" s="248" t="e">
        <f ca="1">_xll.DBRW($C$1,$B162,$C$3,AW$12,$C$2,$A162,AW$13,$C$4,C158)</f>
        <v>#VALUE!</v>
      </c>
      <c r="AX162" s="248" t="e">
        <f ca="1">_xll.DBRW($C$1,$B162,$C$3,AX$12,$C$2,$A162,AX$13,$C$4,C158)</f>
        <v>#VALUE!</v>
      </c>
      <c r="AY162" s="248" t="e">
        <f ca="1">_xll.DBRW($C$1,$B162,$C$3,AY$12,$C$2,$A162,AY$13,$C$4,C158)</f>
        <v>#VALUE!</v>
      </c>
      <c r="AZ162" s="253" t="e">
        <f ca="1">_xll.DBRW($C$1,$B162,$C$3,AZ$12,$C$2,$A162,AZ$13,$C$4,C158)</f>
        <v>#VALUE!</v>
      </c>
      <c r="BA162" s="252" t="e">
        <f ca="1">_xll.DBRW($C$1,$B162,$C$3,BA$12,$C$2,$A162,BA$13,$C$4,C158)</f>
        <v>#VALUE!</v>
      </c>
      <c r="BB162" s="248" t="str">
        <f ca="1">_xll.DBRW($C$1,$B162,$C$3,BB$12,$C$2,$A162,BB$13,$C$4,C158)</f>
        <v>RECALC_1_2914_</v>
      </c>
      <c r="BC162" s="248" t="e">
        <f ca="1">_xll.DBRW($C$1,$B162,$C$3,BC$12,$C$2,$A162,BC$13,$C$4,C158)</f>
        <v>#VALUE!</v>
      </c>
      <c r="BD162" s="248" t="e">
        <f ca="1">_xll.DBRW($C$1,$B162,$C$3,BD$12,$C$2,$A162,BD$13,$C$4,C158)</f>
        <v>#VALUE!</v>
      </c>
      <c r="BE162" s="248" t="e">
        <f ca="1">_xll.DBRW($C$1,$B162,$C$3,BE$12,$C$2,$A162,BE$13,$C$4,C158)</f>
        <v>#VALUE!</v>
      </c>
      <c r="BF162" s="248" t="e">
        <f ca="1">_xll.DBRW($C$1,$B162,$C$3,BF$12,$C$2,$A162,BF$13,$C$4,C158)</f>
        <v>#VALUE!</v>
      </c>
      <c r="BG162" s="248" t="e">
        <f ca="1">_xll.DBRW($C$1,$B162,$C$3,BG$12,$C$2,$A162,BG$13,$C$4,C158)</f>
        <v>#VALUE!</v>
      </c>
      <c r="BH162" s="253" t="e">
        <f ca="1">_xll.DBRW($C$1,$B162,$C$3,BH$12,$C$2,$A162,BH$13,$C$4,C158)</f>
        <v>#VALUE!</v>
      </c>
      <c r="BI162" s="252" t="e">
        <f ca="1">_xll.DBRW($C$1,$B162,$C$3,BI$12,$C$2,$A162,BI$13,$C$4,C158)</f>
        <v>#VALUE!</v>
      </c>
      <c r="BJ162" s="248" t="str">
        <f ca="1">_xll.DBRW($C$1,$B162,$C$3,BJ$12,$C$2,$A162,BJ$13,$C$4,C158)</f>
        <v>RECALC_1_2916_</v>
      </c>
      <c r="BK162" s="248" t="e">
        <f ca="1">_xll.DBRW($C$1,$B162,$C$3,BK$12,$C$2,$A162,BK$13,$C$4,C158)</f>
        <v>#VALUE!</v>
      </c>
      <c r="BL162" s="248" t="e">
        <f ca="1">_xll.DBRW($C$1,$B162,$C$3,BL$12,$C$2,$A162,BL$13,$C$4,C158)</f>
        <v>#VALUE!</v>
      </c>
      <c r="BM162" s="248" t="e">
        <f ca="1">_xll.DBRW($C$1,$B162,$C$3,BM$12,$C$2,$A162,BM$13,$C$4,C158)</f>
        <v>#VALUE!</v>
      </c>
      <c r="BN162" s="248" t="e">
        <f ca="1">_xll.DBRW($C$1,$B162,$C$3,BN$12,$C$2,$A162,BN$13,$C$4,C158)</f>
        <v>#VALUE!</v>
      </c>
      <c r="BO162" s="248" t="e">
        <f ca="1">_xll.DBRW($C$1,$B162,$C$3,BO$12,$C$2,$A162,BO$13,$C$4,C158)</f>
        <v>#VALUE!</v>
      </c>
      <c r="BP162" s="253" t="e">
        <f ca="1">_xll.DBRW($C$1,$B162,$C$3,BP$12,$C$2,$A162,BP$13,$C$4,C158)</f>
        <v>#VALUE!</v>
      </c>
      <c r="BQ162" s="252" t="e">
        <f ca="1">_xll.DBRW($C$1,$B162,$C$3,BQ$12,$C$2,$A162,BQ$13,$C$4,$C$158)</f>
        <v>#VALUE!</v>
      </c>
      <c r="BR162" s="248" t="str">
        <f ca="1">_xll.DBRW($C$1,$B162,$C$3,BR$12,$C$2,$A162,BR$13,$C$4,$C$158)</f>
        <v>RECALC_1_2917_</v>
      </c>
      <c r="BS162" s="248" t="e">
        <f ca="1">_xll.DBRW($C$1,$B162,$C$3,BS$12,$C$2,$A162,BS$13,$C$4,$C$158)</f>
        <v>#VALUE!</v>
      </c>
      <c r="BT162" s="248" t="e">
        <f ca="1">_xll.DBRW($C$1,$B162,$C$3,BT$12,$C$2,$A162,BT$13,$C$4,$C$158)</f>
        <v>#VALUE!</v>
      </c>
      <c r="BU162" s="248" t="e">
        <f ca="1">_xll.DBRW($C$1,$B162,$C$3,BU$12,$C$2,$A162,BU$13,$C$4,$C$158)</f>
        <v>#VALUE!</v>
      </c>
      <c r="BV162" s="248" t="e">
        <f ca="1">_xll.DBRW($C$1,$B162,$C$3,BV$12,$C$2,$A162,BV$13,$C$4,$C$158)</f>
        <v>#VALUE!</v>
      </c>
      <c r="BW162" s="248" t="e">
        <f ca="1">_xll.DBRW($C$1,$B162,$C$3,BW$12,$C$2,$A162,BW$13,$C$4,$C$158)</f>
        <v>#VALUE!</v>
      </c>
      <c r="BX162" s="253" t="e">
        <f ca="1">_xll.DBRW($C$1,$B162,$C$3,BX$12,$C$2,$A162,BX$13,$C$4,$C$158)</f>
        <v>#VALUE!</v>
      </c>
      <c r="BY162" s="248"/>
      <c r="BZ162" s="248"/>
      <c r="CA162" s="248"/>
      <c r="CB162" s="248"/>
      <c r="CC162" s="248"/>
      <c r="CD162" s="248"/>
      <c r="CE162" s="248"/>
      <c r="CF162" s="248"/>
    </row>
    <row r="163" spans="1:109" ht="21.75" customHeight="1">
      <c r="A163" s="262" t="str">
        <f t="shared" si="71"/>
        <v>VTD_Corp_TopAdj_Not_allocated_Input5</v>
      </c>
      <c r="B163" s="263" t="str">
        <f t="shared" si="71"/>
        <v>Holding</v>
      </c>
      <c r="C163" s="237" t="str">
        <f t="shared" si="71"/>
        <v>Sécurité energy</v>
      </c>
      <c r="D163" s="252"/>
      <c r="E163" s="248"/>
      <c r="F163" s="248"/>
      <c r="G163" s="248"/>
      <c r="H163" s="248"/>
      <c r="I163" s="248"/>
      <c r="J163" s="248"/>
      <c r="K163" s="253"/>
      <c r="L163" s="252"/>
      <c r="M163" s="248"/>
      <c r="N163" s="248"/>
      <c r="O163" s="248"/>
      <c r="P163" s="248"/>
      <c r="Q163" s="248"/>
      <c r="R163" s="248"/>
      <c r="S163" s="253"/>
      <c r="T163" s="252"/>
      <c r="U163" s="248"/>
      <c r="V163" s="248"/>
      <c r="W163" s="248"/>
      <c r="X163" s="248"/>
      <c r="Y163" s="248"/>
      <c r="Z163" s="248"/>
      <c r="AA163" s="253"/>
      <c r="AB163" s="252"/>
      <c r="AC163" s="248"/>
      <c r="AD163" s="248"/>
      <c r="AE163" s="248"/>
      <c r="AF163" s="248"/>
      <c r="AG163" s="248"/>
      <c r="AH163" s="248"/>
      <c r="AI163" s="253"/>
      <c r="AJ163" s="248"/>
      <c r="AK163" s="252" t="e">
        <f ca="1">_xll.DBRW($C$1,$B163,$C$3,AK$12,$C$2,$A163,AK$13,$C$4,C158)</f>
        <v>#VALUE!</v>
      </c>
      <c r="AL163" s="248" t="str">
        <f ca="1">_xll.DBRW($C$1,$B163,$C$3,AL$12,$C$2,$A163,AL$13,$C$4,C158)</f>
        <v>RECALC_1_1183_</v>
      </c>
      <c r="AM163" s="248" t="e">
        <f ca="1">_xll.DBRW($C$1,$B163,$C$3,AM$12,$C$2,$A163,AM$13,$C$4,C158)</f>
        <v>#VALUE!</v>
      </c>
      <c r="AN163" s="248" t="e">
        <f ca="1">_xll.DBRW($C$1,$B163,$C$3,AN$12,$C$2,$A163,AN$13,$C$4,C158)</f>
        <v>#VALUE!</v>
      </c>
      <c r="AO163" s="248" t="e">
        <f ca="1">_xll.DBRW($C$1,$B163,$C$3,AO$12,$C$2,$A163,AO$13,$C$4,C158)</f>
        <v>#VALUE!</v>
      </c>
      <c r="AP163" s="248" t="e">
        <f ca="1">_xll.DBRW($C$1,$B163,$C$3,AP$12,$C$2,$A163,AP$13,$C$4,C158)</f>
        <v>#VALUE!</v>
      </c>
      <c r="AQ163" s="248" t="e">
        <f ca="1">_xll.DBRW($C$1,$B163,$C$3,AQ$12,$C$2,$A163,AQ$13,$C$4,C158)</f>
        <v>#VALUE!</v>
      </c>
      <c r="AR163" s="253" t="e">
        <f ca="1">_xll.DBRW($C$1,$B163,$C$3,AR$12,$C$2,$A163,AR$13,$C$4,C158)</f>
        <v>#VALUE!</v>
      </c>
      <c r="AS163" s="252" t="e">
        <f ca="1">_xll.DBRW($C$1,$B163,$C$3,AS$12,$C$2,$A163,AS$13,$C$4,C158)</f>
        <v>#VALUE!</v>
      </c>
      <c r="AT163" s="248" t="str">
        <f ca="1">_xll.DBRW($C$1,$B163,$C$3,AT$12,$C$2,$A163,AT$13,$C$4,C158)</f>
        <v>RECALC_1_1425_</v>
      </c>
      <c r="AU163" s="248" t="e">
        <f ca="1">_xll.DBRW($C$1,$B163,$C$3,AU$12,$C$2,$A163,AU$13,$C$4,C158)</f>
        <v>#VALUE!</v>
      </c>
      <c r="AV163" s="248" t="e">
        <f ca="1">_xll.DBRW($C$1,$B163,$C$3,AV$12,$C$2,$A163,AV$13,$C$4,C158)</f>
        <v>#VALUE!</v>
      </c>
      <c r="AW163" s="248" t="e">
        <f ca="1">_xll.DBRW($C$1,$B163,$C$3,AW$12,$C$2,$A163,AW$13,$C$4,C158)</f>
        <v>#VALUE!</v>
      </c>
      <c r="AX163" s="248" t="e">
        <f ca="1">_xll.DBRW($C$1,$B163,$C$3,AX$12,$C$2,$A163,AX$13,$C$4,C158)</f>
        <v>#VALUE!</v>
      </c>
      <c r="AY163" s="248" t="e">
        <f ca="1">_xll.DBRW($C$1,$B163,$C$3,AY$12,$C$2,$A163,AY$13,$C$4,C158)</f>
        <v>#VALUE!</v>
      </c>
      <c r="AZ163" s="253" t="e">
        <f ca="1">_xll.DBRW($C$1,$B163,$C$3,AZ$12,$C$2,$A163,AZ$13,$C$4,C158)</f>
        <v>#VALUE!</v>
      </c>
      <c r="BA163" s="252" t="e">
        <f ca="1">_xll.DBRW($C$1,$B163,$C$3,BA$12,$C$2,$A163,BA$13,$C$4,C158)</f>
        <v>#VALUE!</v>
      </c>
      <c r="BB163" s="248" t="str">
        <f ca="1">_xll.DBRW($C$1,$B163,$C$3,BB$12,$C$2,$A163,BB$13,$C$4,C158)</f>
        <v>RECALC_1_1624_</v>
      </c>
      <c r="BC163" s="248" t="e">
        <f ca="1">_xll.DBRW($C$1,$B163,$C$3,BC$12,$C$2,$A163,BC$13,$C$4,C158)</f>
        <v>#VALUE!</v>
      </c>
      <c r="BD163" s="248" t="e">
        <f ca="1">_xll.DBRW($C$1,$B163,$C$3,BD$12,$C$2,$A163,BD$13,$C$4,C158)</f>
        <v>#VALUE!</v>
      </c>
      <c r="BE163" s="248" t="e">
        <f ca="1">_xll.DBRW($C$1,$B163,$C$3,BE$12,$C$2,$A163,BE$13,$C$4,C158)</f>
        <v>#VALUE!</v>
      </c>
      <c r="BF163" s="248" t="e">
        <f ca="1">_xll.DBRW($C$1,$B163,$C$3,BF$12,$C$2,$A163,BF$13,$C$4,C158)</f>
        <v>#VALUE!</v>
      </c>
      <c r="BG163" s="248" t="e">
        <f ca="1">_xll.DBRW($C$1,$B163,$C$3,BG$12,$C$2,$A163,BG$13,$C$4,C158)</f>
        <v>#VALUE!</v>
      </c>
      <c r="BH163" s="253" t="e">
        <f ca="1">_xll.DBRW($C$1,$B163,$C$3,BH$12,$C$2,$A163,BH$13,$C$4,C158)</f>
        <v>#VALUE!</v>
      </c>
      <c r="BI163" s="252" t="e">
        <f ca="1">_xll.DBRW($C$1,$B163,$C$3,BI$12,$C$2,$A163,BI$13,$C$4,C158)</f>
        <v>#VALUE!</v>
      </c>
      <c r="BJ163" s="248" t="str">
        <f ca="1">_xll.DBRW($C$1,$B163,$C$3,BJ$12,$C$2,$A163,BJ$13,$C$4,C158)</f>
        <v>RECALC_1_1914_</v>
      </c>
      <c r="BK163" s="248" t="e">
        <f ca="1">_xll.DBRW($C$1,$B163,$C$3,BK$12,$C$2,$A163,BK$13,$C$4,C158)</f>
        <v>#VALUE!</v>
      </c>
      <c r="BL163" s="248" t="e">
        <f ca="1">_xll.DBRW($C$1,$B163,$C$3,BL$12,$C$2,$A163,BL$13,$C$4,C158)</f>
        <v>#VALUE!</v>
      </c>
      <c r="BM163" s="248" t="e">
        <f ca="1">_xll.DBRW($C$1,$B163,$C$3,BM$12,$C$2,$A163,BM$13,$C$4,C158)</f>
        <v>#VALUE!</v>
      </c>
      <c r="BN163" s="248" t="e">
        <f ca="1">_xll.DBRW($C$1,$B163,$C$3,BN$12,$C$2,$A163,BN$13,$C$4,C158)</f>
        <v>#VALUE!</v>
      </c>
      <c r="BO163" s="248" t="e">
        <f ca="1">_xll.DBRW($C$1,$B163,$C$3,BO$12,$C$2,$A163,BO$13,$C$4,C158)</f>
        <v>#VALUE!</v>
      </c>
      <c r="BP163" s="253" t="e">
        <f ca="1">_xll.DBRW($C$1,$B163,$C$3,BP$12,$C$2,$A163,BP$13,$C$4,C158)</f>
        <v>#VALUE!</v>
      </c>
      <c r="BQ163" s="252" t="e">
        <f ca="1">_xll.DBRW($C$1,$B163,$C$3,BQ$12,$C$2,$A163,BQ$13,$C$4,$C$158)</f>
        <v>#VALUE!</v>
      </c>
      <c r="BR163" s="248" t="str">
        <f ca="1">_xll.DBRW($C$1,$B163,$C$3,BR$12,$C$2,$A163,BR$13,$C$4,$C$158)</f>
        <v>RECALC_1_2519_</v>
      </c>
      <c r="BS163" s="248" t="e">
        <f ca="1">_xll.DBRW($C$1,$B163,$C$3,BS$12,$C$2,$A163,BS$13,$C$4,$C$158)</f>
        <v>#VALUE!</v>
      </c>
      <c r="BT163" s="248" t="e">
        <f ca="1">_xll.DBRW($C$1,$B163,$C$3,BT$12,$C$2,$A163,BT$13,$C$4,$C$158)</f>
        <v>#VALUE!</v>
      </c>
      <c r="BU163" s="248" t="e">
        <f ca="1">_xll.DBRW($C$1,$B163,$C$3,BU$12,$C$2,$A163,BU$13,$C$4,$C$158)</f>
        <v>#VALUE!</v>
      </c>
      <c r="BV163" s="248" t="e">
        <f ca="1">_xll.DBRW($C$1,$B163,$C$3,BV$12,$C$2,$A163,BV$13,$C$4,$C$158)</f>
        <v>#VALUE!</v>
      </c>
      <c r="BW163" s="248" t="e">
        <f ca="1">_xll.DBRW($C$1,$B163,$C$3,BW$12,$C$2,$A163,BW$13,$C$4,$C$158)</f>
        <v>#VALUE!</v>
      </c>
      <c r="BX163" s="253" t="e">
        <f ca="1">_xll.DBRW($C$1,$B163,$C$3,BX$12,$C$2,$A163,BX$13,$C$4,$C$158)</f>
        <v>#VALUE!</v>
      </c>
      <c r="BY163" s="248"/>
      <c r="BZ163" s="248"/>
      <c r="CA163" s="248"/>
      <c r="CB163" s="248"/>
      <c r="CC163" s="248"/>
      <c r="CD163" s="248"/>
      <c r="CE163" s="248"/>
      <c r="CF163" s="248"/>
    </row>
    <row r="164" spans="1:109" ht="21.75" customHeight="1">
      <c r="A164" s="262" t="str">
        <f t="shared" si="71"/>
        <v>VTD_Corp_TopAdj_Not_allocated_Input6</v>
      </c>
      <c r="B164" s="263" t="str">
        <f ca="1">_xll.SUBNM("tango_core_model:Activity","","SU_input","English")</f>
        <v>RECALC_0_24_</v>
      </c>
      <c r="C164" s="237" t="str">
        <f t="shared" si="71"/>
        <v>Ajustement coût du financement</v>
      </c>
      <c r="D164" s="252"/>
      <c r="E164" s="248"/>
      <c r="F164" s="248"/>
      <c r="G164" s="248"/>
      <c r="H164" s="248"/>
      <c r="I164" s="248"/>
      <c r="J164" s="248"/>
      <c r="K164" s="253"/>
      <c r="L164" s="252"/>
      <c r="M164" s="248"/>
      <c r="N164" s="248"/>
      <c r="O164" s="248"/>
      <c r="P164" s="248"/>
      <c r="Q164" s="248"/>
      <c r="R164" s="248"/>
      <c r="S164" s="253"/>
      <c r="T164" s="252"/>
      <c r="U164" s="248"/>
      <c r="V164" s="248"/>
      <c r="W164" s="248"/>
      <c r="X164" s="248"/>
      <c r="Y164" s="248"/>
      <c r="Z164" s="248"/>
      <c r="AA164" s="253"/>
      <c r="AB164" s="252"/>
      <c r="AC164" s="248"/>
      <c r="AD164" s="248"/>
      <c r="AE164" s="248"/>
      <c r="AF164" s="248"/>
      <c r="AG164" s="248"/>
      <c r="AH164" s="248"/>
      <c r="AI164" s="253"/>
      <c r="AJ164" s="248"/>
      <c r="AK164" s="252" t="e">
        <f ca="1">_xll.DBRW($C$1,$B164,$C$3,AK$12,$C$2,$A164,AK$13,$C$4,C158)</f>
        <v>#VALUE!</v>
      </c>
      <c r="AL164" s="248" t="str">
        <f ca="1">_xll.DBRW($C$1,$B164,$C$3,AL$12,$C$2,$A164,AL$13,$C$4,C158)</f>
        <v>RECALC_1_1184_</v>
      </c>
      <c r="AM164" s="248" t="e">
        <f ca="1">_xll.DBRW($C$1,$B164,$C$3,AM$12,$C$2,$A164,AM$13,$C$4,C158)</f>
        <v>#VALUE!</v>
      </c>
      <c r="AN164" s="248" t="e">
        <f ca="1">_xll.DBRW($C$1,$B164,$C$3,AN$12,$C$2,$A164,AN$13,$C$4,C158)</f>
        <v>#VALUE!</v>
      </c>
      <c r="AO164" s="248" t="e">
        <f ca="1">_xll.DBRW($C$1,$B164,$C$3,AO$12,$C$2,$A164,AO$13,$C$4,C158)</f>
        <v>#VALUE!</v>
      </c>
      <c r="AP164" s="248" t="e">
        <f ca="1">_xll.DBRW($C$1,$B164,$C$3,AP$12,$C$2,$A164,AP$13,$C$4,C158)</f>
        <v>#VALUE!</v>
      </c>
      <c r="AQ164" s="248" t="e">
        <f ca="1">_xll.DBRW($C$1,$B164,$C$3,AQ$12,$C$2,$A164,AQ$13,$C$4,C158)</f>
        <v>#VALUE!</v>
      </c>
      <c r="AR164" s="253" t="e">
        <f ca="1">_xll.DBRW($C$1,$B164,$C$3,AR$12,$C$2,$A164,AR$13,$C$4,C158)</f>
        <v>#VALUE!</v>
      </c>
      <c r="AS164" s="252" t="e">
        <f ca="1">_xll.DBRW($C$1,$B164,$C$3,AS$12,$C$2,$A164,AS$13,$C$4,C158)</f>
        <v>#VALUE!</v>
      </c>
      <c r="AT164" s="248" t="str">
        <f ca="1">_xll.DBRW($C$1,$B164,$C$3,AT$12,$C$2,$A164,AT$13,$C$4,C158)</f>
        <v>RECALC_1_1429_</v>
      </c>
      <c r="AU164" s="248" t="e">
        <f ca="1">_xll.DBRW($C$1,$B164,$C$3,AU$12,$C$2,$A164,AU$13,$C$4,C158)</f>
        <v>#VALUE!</v>
      </c>
      <c r="AV164" s="248" t="e">
        <f ca="1">_xll.DBRW($C$1,$B164,$C$3,AV$12,$C$2,$A164,AV$13,$C$4,C158)</f>
        <v>#VALUE!</v>
      </c>
      <c r="AW164" s="248" t="e">
        <f ca="1">_xll.DBRW($C$1,$B164,$C$3,AW$12,$C$2,$A164,AW$13,$C$4,C158)</f>
        <v>#VALUE!</v>
      </c>
      <c r="AX164" s="248" t="e">
        <f ca="1">_xll.DBRW($C$1,$B164,$C$3,AX$12,$C$2,$A164,AX$13,$C$4,C158)</f>
        <v>#VALUE!</v>
      </c>
      <c r="AY164" s="248" t="e">
        <f ca="1">_xll.DBRW($C$1,$B164,$C$3,AY$12,$C$2,$A164,AY$13,$C$4,C158)</f>
        <v>#VALUE!</v>
      </c>
      <c r="AZ164" s="253" t="e">
        <f ca="1">_xll.DBRW($C$1,$B164,$C$3,AZ$12,$C$2,$A164,AZ$13,$C$4,C158)</f>
        <v>#VALUE!</v>
      </c>
      <c r="BA164" s="252" t="e">
        <f ca="1">_xll.DBRW($C$1,$B164,$C$3,BA$12,$C$2,$A164,BA$13,$C$4,C158)</f>
        <v>#VALUE!</v>
      </c>
      <c r="BB164" s="248" t="str">
        <f ca="1">_xll.DBRW($C$1,$B164,$C$3,BB$12,$C$2,$A164,BB$13,$C$4,C158)</f>
        <v>RECALC_1_1605_</v>
      </c>
      <c r="BC164" s="248" t="e">
        <f ca="1">_xll.DBRW($C$1,$B164,$C$3,BC$12,$C$2,$A164,BC$13,$C$4,C158)</f>
        <v>#VALUE!</v>
      </c>
      <c r="BD164" s="248" t="e">
        <f ca="1">_xll.DBRW($C$1,$B164,$C$3,BD$12,$C$2,$A164,BD$13,$C$4,C158)</f>
        <v>#VALUE!</v>
      </c>
      <c r="BE164" s="248" t="e">
        <f ca="1">_xll.DBRW($C$1,$B164,$C$3,BE$12,$C$2,$A164,BE$13,$C$4,C158)</f>
        <v>#VALUE!</v>
      </c>
      <c r="BF164" s="248" t="e">
        <f ca="1">_xll.DBRW($C$1,$B164,$C$3,BF$12,$C$2,$A164,BF$13,$C$4,C158)</f>
        <v>#VALUE!</v>
      </c>
      <c r="BG164" s="248" t="e">
        <f ca="1">_xll.DBRW($C$1,$B164,$C$3,BG$12,$C$2,$A164,BG$13,$C$4,C158)</f>
        <v>#VALUE!</v>
      </c>
      <c r="BH164" s="253" t="e">
        <f ca="1">_xll.DBRW($C$1,$B164,$C$3,BH$12,$C$2,$A164,BH$13,$C$4,C158)</f>
        <v>#VALUE!</v>
      </c>
      <c r="BI164" s="252" t="e">
        <f ca="1">_xll.DBRW($C$1,$B164,$C$3,BI$12,$C$2,$A164,BI$13,$C$4,C158)</f>
        <v>#VALUE!</v>
      </c>
      <c r="BJ164" s="248" t="str">
        <f ca="1">_xll.DBRW($C$1,$B164,$C$3,BJ$12,$C$2,$A164,BJ$13,$C$4,C158)</f>
        <v>RECALC_1_1910_</v>
      </c>
      <c r="BK164" s="248" t="e">
        <f ca="1">_xll.DBRW($C$1,$B164,$C$3,BK$12,$C$2,$A164,BK$13,$C$4,C158)</f>
        <v>#VALUE!</v>
      </c>
      <c r="BL164" s="248" t="e">
        <f ca="1">_xll.DBRW($C$1,$B164,$C$3,BL$12,$C$2,$A164,BL$13,$C$4,C158)</f>
        <v>#VALUE!</v>
      </c>
      <c r="BM164" s="248" t="e">
        <f ca="1">_xll.DBRW($C$1,$B164,$C$3,BM$12,$C$2,$A164,BM$13,$C$4,C158)</f>
        <v>#VALUE!</v>
      </c>
      <c r="BN164" s="248" t="e">
        <f ca="1">_xll.DBRW($C$1,$B164,$C$3,BN$12,$C$2,$A164,BN$13,$C$4,C158)</f>
        <v>#VALUE!</v>
      </c>
      <c r="BO164" s="248" t="e">
        <f ca="1">_xll.DBRW($C$1,$B164,$C$3,BO$12,$C$2,$A164,BO$13,$C$4,C158)</f>
        <v>#VALUE!</v>
      </c>
      <c r="BP164" s="253" t="e">
        <f ca="1">_xll.DBRW($C$1,$B164,$C$3,BP$12,$C$2,$A164,BP$13,$C$4,C158)</f>
        <v>#VALUE!</v>
      </c>
      <c r="BQ164" s="252" t="e">
        <f ca="1">_xll.DBRW($C$1,$B164,$C$3,BQ$12,$C$2,$A164,BQ$13,$C$4,$C$158)</f>
        <v>#VALUE!</v>
      </c>
      <c r="BR164" s="248" t="str">
        <f ca="1">_xll.DBRW($C$1,$B164,$C$3,BR$12,$C$2,$A164,BR$13,$C$4,$C$158)</f>
        <v>RECALC_1_2514_</v>
      </c>
      <c r="BS164" s="248" t="e">
        <f ca="1">_xll.DBRW($C$1,$B164,$C$3,BS$12,$C$2,$A164,BS$13,$C$4,$C$158)</f>
        <v>#VALUE!</v>
      </c>
      <c r="BT164" s="248" t="e">
        <f ca="1">_xll.DBRW($C$1,$B164,$C$3,BT$12,$C$2,$A164,BT$13,$C$4,$C$158)</f>
        <v>#VALUE!</v>
      </c>
      <c r="BU164" s="248" t="e">
        <f ca="1">_xll.DBRW($C$1,$B164,$C$3,BU$12,$C$2,$A164,BU$13,$C$4,$C$158)</f>
        <v>#VALUE!</v>
      </c>
      <c r="BV164" s="248" t="e">
        <f ca="1">_xll.DBRW($C$1,$B164,$C$3,BV$12,$C$2,$A164,BV$13,$C$4,$C$158)</f>
        <v>#VALUE!</v>
      </c>
      <c r="BW164" s="248" t="e">
        <f ca="1">_xll.DBRW($C$1,$B164,$C$3,BW$12,$C$2,$A164,BW$13,$C$4,$C$158)</f>
        <v>#VALUE!</v>
      </c>
      <c r="BX164" s="253" t="e">
        <f ca="1">_xll.DBRW($C$1,$B164,$C$3,BX$12,$C$2,$A164,BX$13,$C$4,$C$158)</f>
        <v>#VALUE!</v>
      </c>
      <c r="BY164" s="248"/>
      <c r="BZ164" s="248"/>
      <c r="CA164" s="248"/>
      <c r="CB164" s="248"/>
      <c r="CC164" s="248"/>
      <c r="CD164" s="248"/>
      <c r="CE164" s="248"/>
      <c r="CF164" s="248"/>
    </row>
    <row r="165" spans="1:109" ht="21.75" customHeight="1">
      <c r="A165" s="262" t="str">
        <f t="shared" si="71"/>
        <v>VTD_Corp_TopAdj_Not_allocated_Input7</v>
      </c>
      <c r="B165" s="263" t="str">
        <f t="shared" ca="1" si="71"/>
        <v>RECALC_0_1_</v>
      </c>
      <c r="C165" s="237" t="str">
        <f t="shared" si="71"/>
        <v>Innovation</v>
      </c>
      <c r="D165" s="252"/>
      <c r="E165" s="248"/>
      <c r="F165" s="248"/>
      <c r="G165" s="248"/>
      <c r="H165" s="248"/>
      <c r="I165" s="248"/>
      <c r="J165" s="248"/>
      <c r="K165" s="253"/>
      <c r="L165" s="252"/>
      <c r="M165" s="248"/>
      <c r="N165" s="248"/>
      <c r="O165" s="248"/>
      <c r="P165" s="248"/>
      <c r="Q165" s="248"/>
      <c r="R165" s="248"/>
      <c r="S165" s="253"/>
      <c r="T165" s="252"/>
      <c r="U165" s="248"/>
      <c r="V165" s="248"/>
      <c r="W165" s="248"/>
      <c r="X165" s="248"/>
      <c r="Y165" s="248"/>
      <c r="Z165" s="248"/>
      <c r="AA165" s="253"/>
      <c r="AB165" s="252"/>
      <c r="AC165" s="248"/>
      <c r="AD165" s="248"/>
      <c r="AE165" s="248"/>
      <c r="AF165" s="248"/>
      <c r="AG165" s="248"/>
      <c r="AH165" s="248"/>
      <c r="AI165" s="253"/>
      <c r="AJ165" s="248"/>
      <c r="AK165" s="252" t="e">
        <f ca="1">_xll.DBRW($C$1,$B165,$C$3,AK$12,$C$2,$A165,AK$13,$C$4,C158)</f>
        <v>#VALUE!</v>
      </c>
      <c r="AL165" s="248" t="str">
        <f ca="1">_xll.DBRW($C$1,$B165,$C$3,AL$12,$C$2,$A165,AL$13,$C$4,C158)</f>
        <v>RECALC_1_2892_</v>
      </c>
      <c r="AM165" s="248" t="e">
        <f ca="1">_xll.DBRW($C$1,$B165,$C$3,AM$12,$C$2,$A165,AM$13,$C$4,C158)</f>
        <v>#VALUE!</v>
      </c>
      <c r="AN165" s="248" t="e">
        <f ca="1">_xll.DBRW($C$1,$B165,$C$3,AN$12,$C$2,$A165,AN$13,$C$4,C158)</f>
        <v>#VALUE!</v>
      </c>
      <c r="AO165" s="248" t="e">
        <f ca="1">_xll.DBRW($C$1,$B165,$C$3,AO$12,$C$2,$A165,AO$13,$C$4,C158)</f>
        <v>#VALUE!</v>
      </c>
      <c r="AP165" s="248" t="e">
        <f ca="1">_xll.DBRW($C$1,$B165,$C$3,AP$12,$C$2,$A165,AP$13,$C$4,C158)</f>
        <v>#VALUE!</v>
      </c>
      <c r="AQ165" s="248" t="e">
        <f ca="1">_xll.DBRW($C$1,$B165,$C$3,AQ$12,$C$2,$A165,AQ$13,$C$4,C158)</f>
        <v>#VALUE!</v>
      </c>
      <c r="AR165" s="253" t="e">
        <f ca="1">_xll.DBRW($C$1,$B165,$C$3,AR$12,$C$2,$A165,AR$13,$C$4,C158)</f>
        <v>#VALUE!</v>
      </c>
      <c r="AS165" s="252" t="e">
        <f ca="1">_xll.DBRW($C$1,$B165,$C$3,AS$12,$C$2,$A165,AS$13,$C$4,C158)</f>
        <v>#VALUE!</v>
      </c>
      <c r="AT165" s="248" t="str">
        <f ca="1">_xll.DBRW($C$1,$B165,$C$3,AT$12,$C$2,$A165,AT$13,$C$4,C158)</f>
        <v>RECALC_1_2893_</v>
      </c>
      <c r="AU165" s="248" t="e">
        <f ca="1">_xll.DBRW($C$1,$B165,$C$3,AU$12,$C$2,$A165,AU$13,$C$4,C158)</f>
        <v>#VALUE!</v>
      </c>
      <c r="AV165" s="248" t="e">
        <f ca="1">_xll.DBRW($C$1,$B165,$C$3,AV$12,$C$2,$A165,AV$13,$C$4,C158)</f>
        <v>#VALUE!</v>
      </c>
      <c r="AW165" s="248" t="e">
        <f ca="1">_xll.DBRW($C$1,$B165,$C$3,AW$12,$C$2,$A165,AW$13,$C$4,C158)</f>
        <v>#VALUE!</v>
      </c>
      <c r="AX165" s="248" t="e">
        <f ca="1">_xll.DBRW($C$1,$B165,$C$3,AX$12,$C$2,$A165,AX$13,$C$4,C158)</f>
        <v>#VALUE!</v>
      </c>
      <c r="AY165" s="248" t="e">
        <f ca="1">_xll.DBRW($C$1,$B165,$C$3,AY$12,$C$2,$A165,AY$13,$C$4,C158)</f>
        <v>#VALUE!</v>
      </c>
      <c r="AZ165" s="253" t="e">
        <f ca="1">_xll.DBRW($C$1,$B165,$C$3,AZ$12,$C$2,$A165,AZ$13,$C$4,C158)</f>
        <v>#VALUE!</v>
      </c>
      <c r="BA165" s="252" t="e">
        <f ca="1">_xll.DBRW($C$1,$B165,$C$3,BA$12,$C$2,$A165,BA$13,$C$4,C158)</f>
        <v>#VALUE!</v>
      </c>
      <c r="BB165" s="248" t="str">
        <f ca="1">_xll.DBRW($C$1,$B165,$C$3,BB$12,$C$2,$A165,BB$13,$C$4,C158)</f>
        <v>RECALC_1_2889_</v>
      </c>
      <c r="BC165" s="248" t="e">
        <f ca="1">_xll.DBRW($C$1,$B165,$C$3,BC$12,$C$2,$A165,BC$13,$C$4,C158)</f>
        <v>#VALUE!</v>
      </c>
      <c r="BD165" s="248" t="e">
        <f ca="1">_xll.DBRW($C$1,$B165,$C$3,BD$12,$C$2,$A165,BD$13,$C$4,C158)</f>
        <v>#VALUE!</v>
      </c>
      <c r="BE165" s="248" t="e">
        <f ca="1">_xll.DBRW($C$1,$B165,$C$3,BE$12,$C$2,$A165,BE$13,$C$4,C158)</f>
        <v>#VALUE!</v>
      </c>
      <c r="BF165" s="248" t="e">
        <f ca="1">_xll.DBRW($C$1,$B165,$C$3,BF$12,$C$2,$A165,BF$13,$C$4,C158)</f>
        <v>#VALUE!</v>
      </c>
      <c r="BG165" s="248" t="e">
        <f ca="1">_xll.DBRW($C$1,$B165,$C$3,BG$12,$C$2,$A165,BG$13,$C$4,C158)</f>
        <v>#VALUE!</v>
      </c>
      <c r="BH165" s="253" t="e">
        <f ca="1">_xll.DBRW($C$1,$B165,$C$3,BH$12,$C$2,$A165,BH$13,$C$4,C158)</f>
        <v>#VALUE!</v>
      </c>
      <c r="BI165" s="252" t="e">
        <f ca="1">_xll.DBRW($C$1,$B165,$C$3,BI$12,$C$2,$A165,BI$13,$C$4,C158)</f>
        <v>#VALUE!</v>
      </c>
      <c r="BJ165" s="248" t="str">
        <f ca="1">_xll.DBRW($C$1,$B165,$C$3,BJ$12,$C$2,$A165,BJ$13,$C$4,C158)</f>
        <v>RECALC_1_2890_</v>
      </c>
      <c r="BK165" s="248" t="e">
        <f ca="1">_xll.DBRW($C$1,$B165,$C$3,BK$12,$C$2,$A165,BK$13,$C$4,C158)</f>
        <v>#VALUE!</v>
      </c>
      <c r="BL165" s="248" t="e">
        <f ca="1">_xll.DBRW($C$1,$B165,$C$3,BL$12,$C$2,$A165,BL$13,$C$4,C158)</f>
        <v>#VALUE!</v>
      </c>
      <c r="BM165" s="248" t="e">
        <f ca="1">_xll.DBRW($C$1,$B165,$C$3,BM$12,$C$2,$A165,BM$13,$C$4,C158)</f>
        <v>#VALUE!</v>
      </c>
      <c r="BN165" s="248" t="e">
        <f ca="1">_xll.DBRW($C$1,$B165,$C$3,BN$12,$C$2,$A165,BN$13,$C$4,C158)</f>
        <v>#VALUE!</v>
      </c>
      <c r="BO165" s="248" t="e">
        <f ca="1">_xll.DBRW($C$1,$B165,$C$3,BO$12,$C$2,$A165,BO$13,$C$4,C158)</f>
        <v>#VALUE!</v>
      </c>
      <c r="BP165" s="253" t="e">
        <f ca="1">_xll.DBRW($C$1,$B165,$C$3,BP$12,$C$2,$A165,BP$13,$C$4,C158)</f>
        <v>#VALUE!</v>
      </c>
      <c r="BQ165" s="252" t="e">
        <f ca="1">_xll.DBRW($C$1,$B165,$C$3,BQ$12,$C$2,$A165,BQ$13,$C$4,$C$158)</f>
        <v>#VALUE!</v>
      </c>
      <c r="BR165" s="248" t="str">
        <f ca="1">_xll.DBRW($C$1,$B165,$C$3,BR$12,$C$2,$A165,BR$13,$C$4,$C$158)</f>
        <v>RECALC_1_2891_</v>
      </c>
      <c r="BS165" s="248" t="e">
        <f ca="1">_xll.DBRW($C$1,$B165,$C$3,BS$12,$C$2,$A165,BS$13,$C$4,$C$158)</f>
        <v>#VALUE!</v>
      </c>
      <c r="BT165" s="248" t="e">
        <f ca="1">_xll.DBRW($C$1,$B165,$C$3,BT$12,$C$2,$A165,BT$13,$C$4,$C$158)</f>
        <v>#VALUE!</v>
      </c>
      <c r="BU165" s="248" t="e">
        <f ca="1">_xll.DBRW($C$1,$B165,$C$3,BU$12,$C$2,$A165,BU$13,$C$4,$C$158)</f>
        <v>#VALUE!</v>
      </c>
      <c r="BV165" s="248" t="e">
        <f ca="1">_xll.DBRW($C$1,$B165,$C$3,BV$12,$C$2,$A165,BV$13,$C$4,$C$158)</f>
        <v>#VALUE!</v>
      </c>
      <c r="BW165" s="248" t="e">
        <f ca="1">_xll.DBRW($C$1,$B165,$C$3,BW$12,$C$2,$A165,BW$13,$C$4,$C$158)</f>
        <v>#VALUE!</v>
      </c>
      <c r="BX165" s="253" t="e">
        <f ca="1">_xll.DBRW($C$1,$B165,$C$3,BX$12,$C$2,$A165,BX$13,$C$4,$C$158)</f>
        <v>#VALUE!</v>
      </c>
      <c r="BY165" s="248"/>
      <c r="BZ165" s="248"/>
      <c r="CA165" s="248"/>
      <c r="CB165" s="248"/>
      <c r="CC165" s="248"/>
      <c r="CD165" s="248"/>
      <c r="CE165" s="248"/>
      <c r="CF165" s="248"/>
    </row>
    <row r="166" spans="1:109" ht="21.75" customHeight="1">
      <c r="A166" s="262" t="str">
        <f t="shared" si="71"/>
        <v>VTD_Corp_TopAdj_Not_allocated_Input8</v>
      </c>
      <c r="B166" s="263" t="str">
        <f t="shared" ca="1" si="71"/>
        <v>RECALC_0_1_</v>
      </c>
      <c r="C166" s="237" t="str">
        <f t="shared" si="71"/>
        <v>A recycler</v>
      </c>
      <c r="D166" s="252"/>
      <c r="E166" s="248"/>
      <c r="F166" s="248"/>
      <c r="G166" s="248"/>
      <c r="H166" s="248"/>
      <c r="I166" s="248"/>
      <c r="J166" s="248"/>
      <c r="K166" s="253"/>
      <c r="L166" s="252"/>
      <c r="M166" s="248"/>
      <c r="N166" s="248"/>
      <c r="O166" s="248"/>
      <c r="P166" s="248"/>
      <c r="Q166" s="248"/>
      <c r="R166" s="248"/>
      <c r="S166" s="253"/>
      <c r="T166" s="252"/>
      <c r="U166" s="248"/>
      <c r="V166" s="248"/>
      <c r="W166" s="248"/>
      <c r="X166" s="248"/>
      <c r="Y166" s="248"/>
      <c r="Z166" s="248"/>
      <c r="AA166" s="253"/>
      <c r="AB166" s="252"/>
      <c r="AC166" s="248"/>
      <c r="AD166" s="248"/>
      <c r="AE166" s="248"/>
      <c r="AF166" s="248"/>
      <c r="AG166" s="248"/>
      <c r="AH166" s="248"/>
      <c r="AI166" s="253"/>
      <c r="AJ166" s="248"/>
      <c r="AK166" s="252" t="e">
        <f ca="1">_xll.DBRW($C$1,$B166,$C$3,AK$12,$C$2,$A166,AK$13,$C$4,C158)</f>
        <v>#VALUE!</v>
      </c>
      <c r="AL166" s="248" t="str">
        <f ca="1">_xll.DBRW($C$1,$B166,$C$3,AL$12,$C$2,$A166,AL$13,$C$4,C158)</f>
        <v>RECALC_1_2865_</v>
      </c>
      <c r="AM166" s="248" t="e">
        <f ca="1">_xll.DBRW($C$1,$B166,$C$3,AM$12,$C$2,$A166,AM$13,$C$4,C158)</f>
        <v>#VALUE!</v>
      </c>
      <c r="AN166" s="248" t="e">
        <f ca="1">_xll.DBRW($C$1,$B166,$C$3,AN$12,$C$2,$A166,AN$13,$C$4,C158)</f>
        <v>#VALUE!</v>
      </c>
      <c r="AO166" s="248" t="e">
        <f ca="1">_xll.DBRW($C$1,$B166,$C$3,AO$12,$C$2,$A166,AO$13,$C$4,C158)</f>
        <v>#VALUE!</v>
      </c>
      <c r="AP166" s="248" t="e">
        <f ca="1">_xll.DBRW($C$1,$B166,$C$3,AP$12,$C$2,$A166,AP$13,$C$4,C158)</f>
        <v>#VALUE!</v>
      </c>
      <c r="AQ166" s="248" t="e">
        <f ca="1">_xll.DBRW($C$1,$B166,$C$3,AQ$12,$C$2,$A166,AQ$13,$C$4,C158)</f>
        <v>#VALUE!</v>
      </c>
      <c r="AR166" s="253" t="e">
        <f ca="1">_xll.DBRW($C$1,$B166,$C$3,AR$12,$C$2,$A166,AR$13,$C$4,C158)</f>
        <v>#VALUE!</v>
      </c>
      <c r="AS166" s="252" t="e">
        <f ca="1">_xll.DBRW($C$1,$B166,$C$3,AS$12,$C$2,$A166,AS$13,$C$4,C158)</f>
        <v>#VALUE!</v>
      </c>
      <c r="AT166" s="248" t="str">
        <f ca="1">_xll.DBRW($C$1,$B166,$C$3,AT$12,$C$2,$A166,AT$13,$C$4,C158)</f>
        <v>RECALC_1_2866_</v>
      </c>
      <c r="AU166" s="248" t="e">
        <f ca="1">_xll.DBRW($C$1,$B166,$C$3,AU$12,$C$2,$A166,AU$13,$C$4,C158)</f>
        <v>#VALUE!</v>
      </c>
      <c r="AV166" s="248" t="e">
        <f ca="1">_xll.DBRW($C$1,$B166,$C$3,AV$12,$C$2,$A166,AV$13,$C$4,C158)</f>
        <v>#VALUE!</v>
      </c>
      <c r="AW166" s="248" t="e">
        <f ca="1">_xll.DBRW($C$1,$B166,$C$3,AW$12,$C$2,$A166,AW$13,$C$4,C158)</f>
        <v>#VALUE!</v>
      </c>
      <c r="AX166" s="248" t="e">
        <f ca="1">_xll.DBRW($C$1,$B166,$C$3,AX$12,$C$2,$A166,AX$13,$C$4,C158)</f>
        <v>#VALUE!</v>
      </c>
      <c r="AY166" s="248" t="e">
        <f ca="1">_xll.DBRW($C$1,$B166,$C$3,AY$12,$C$2,$A166,AY$13,$C$4,C158)</f>
        <v>#VALUE!</v>
      </c>
      <c r="AZ166" s="253" t="e">
        <f ca="1">_xll.DBRW($C$1,$B166,$C$3,AZ$12,$C$2,$A166,AZ$13,$C$4,C158)</f>
        <v>#VALUE!</v>
      </c>
      <c r="BA166" s="252" t="e">
        <f ca="1">_xll.DBRW($C$1,$B166,$C$3,BA$12,$C$2,$A166,BA$13,$C$4,C158)</f>
        <v>#VALUE!</v>
      </c>
      <c r="BB166" s="248" t="str">
        <f ca="1">_xll.DBRW($C$1,$B166,$C$3,BB$12,$C$2,$A166,BB$13,$C$4,C158)</f>
        <v>RECALC_1_2867_</v>
      </c>
      <c r="BC166" s="248" t="e">
        <f ca="1">_xll.DBRW($C$1,$B166,$C$3,BC$12,$C$2,$A166,BC$13,$C$4,C158)</f>
        <v>#VALUE!</v>
      </c>
      <c r="BD166" s="248" t="e">
        <f ca="1">_xll.DBRW($C$1,$B166,$C$3,BD$12,$C$2,$A166,BD$13,$C$4,C158)</f>
        <v>#VALUE!</v>
      </c>
      <c r="BE166" s="248" t="e">
        <f ca="1">_xll.DBRW($C$1,$B166,$C$3,BE$12,$C$2,$A166,BE$13,$C$4,C158)</f>
        <v>#VALUE!</v>
      </c>
      <c r="BF166" s="248" t="e">
        <f ca="1">_xll.DBRW($C$1,$B166,$C$3,BF$12,$C$2,$A166,BF$13,$C$4,C158)</f>
        <v>#VALUE!</v>
      </c>
      <c r="BG166" s="248" t="e">
        <f ca="1">_xll.DBRW($C$1,$B166,$C$3,BG$12,$C$2,$A166,BG$13,$C$4,C158)</f>
        <v>#VALUE!</v>
      </c>
      <c r="BH166" s="253" t="e">
        <f ca="1">_xll.DBRW($C$1,$B166,$C$3,BH$12,$C$2,$A166,BH$13,$C$4,C158)</f>
        <v>#VALUE!</v>
      </c>
      <c r="BI166" s="252" t="e">
        <f ca="1">_xll.DBRW($C$1,$B166,$C$3,BI$12,$C$2,$A166,BI$13,$C$4,C158)</f>
        <v>#VALUE!</v>
      </c>
      <c r="BJ166" s="248" t="str">
        <f ca="1">_xll.DBRW($C$1,$B166,$C$3,BJ$12,$C$2,$A166,BJ$13,$C$4,C158)</f>
        <v>RECALC_1_2868_</v>
      </c>
      <c r="BK166" s="248" t="e">
        <f ca="1">_xll.DBRW($C$1,$B166,$C$3,BK$12,$C$2,$A166,BK$13,$C$4,C158)</f>
        <v>#VALUE!</v>
      </c>
      <c r="BL166" s="248" t="e">
        <f ca="1">_xll.DBRW($C$1,$B166,$C$3,BL$12,$C$2,$A166,BL$13,$C$4,C158)</f>
        <v>#VALUE!</v>
      </c>
      <c r="BM166" s="248" t="e">
        <f ca="1">_xll.DBRW($C$1,$B166,$C$3,BM$12,$C$2,$A166,BM$13,$C$4,C158)</f>
        <v>#VALUE!</v>
      </c>
      <c r="BN166" s="248" t="e">
        <f ca="1">_xll.DBRW($C$1,$B166,$C$3,BN$12,$C$2,$A166,BN$13,$C$4,C158)</f>
        <v>#VALUE!</v>
      </c>
      <c r="BO166" s="248" t="e">
        <f ca="1">_xll.DBRW($C$1,$B166,$C$3,BO$12,$C$2,$A166,BO$13,$C$4,C158)</f>
        <v>#VALUE!</v>
      </c>
      <c r="BP166" s="253" t="e">
        <f ca="1">_xll.DBRW($C$1,$B166,$C$3,BP$12,$C$2,$A166,BP$13,$C$4,C158)</f>
        <v>#VALUE!</v>
      </c>
      <c r="BQ166" s="252" t="e">
        <f ca="1">_xll.DBRW($C$1,$B166,$C$3,BQ$12,$C$2,$A166,BQ$13,$C$4,$C$158)</f>
        <v>#VALUE!</v>
      </c>
      <c r="BR166" s="248" t="str">
        <f ca="1">_xll.DBRW($C$1,$B166,$C$3,BR$12,$C$2,$A166,BR$13,$C$4,$C$158)</f>
        <v>RECALC_1_2864_</v>
      </c>
      <c r="BS166" s="248" t="e">
        <f ca="1">_xll.DBRW($C$1,$B166,$C$3,BS$12,$C$2,$A166,BS$13,$C$4,$C$158)</f>
        <v>#VALUE!</v>
      </c>
      <c r="BT166" s="248" t="e">
        <f ca="1">_xll.DBRW($C$1,$B166,$C$3,BT$12,$C$2,$A166,BT$13,$C$4,$C$158)</f>
        <v>#VALUE!</v>
      </c>
      <c r="BU166" s="248" t="e">
        <f ca="1">_xll.DBRW($C$1,$B166,$C$3,BU$12,$C$2,$A166,BU$13,$C$4,$C$158)</f>
        <v>#VALUE!</v>
      </c>
      <c r="BV166" s="248" t="e">
        <f ca="1">_xll.DBRW($C$1,$B166,$C$3,BV$12,$C$2,$A166,BV$13,$C$4,$C$158)</f>
        <v>#VALUE!</v>
      </c>
      <c r="BW166" s="248" t="e">
        <f ca="1">_xll.DBRW($C$1,$B166,$C$3,BW$12,$C$2,$A166,BW$13,$C$4,$C$158)</f>
        <v>#VALUE!</v>
      </c>
      <c r="BX166" s="253" t="e">
        <f ca="1">_xll.DBRW($C$1,$B166,$C$3,BX$12,$C$2,$A166,BX$13,$C$4,$C$158)</f>
        <v>#VALUE!</v>
      </c>
      <c r="BY166" s="248"/>
      <c r="BZ166" s="248"/>
      <c r="CA166" s="248"/>
      <c r="CB166" s="248"/>
      <c r="CC166" s="248"/>
      <c r="CD166" s="248"/>
      <c r="CE166" s="248"/>
      <c r="CF166" s="248"/>
    </row>
    <row r="167" spans="1:109" ht="21.75" customHeight="1">
      <c r="A167" s="262" t="str">
        <f t="shared" si="71"/>
        <v>VTD_Corp_TopAdj_Not_allocated_Input9</v>
      </c>
      <c r="B167" s="263" t="str">
        <f t="shared" ca="1" si="71"/>
        <v>RECALC_0_1_</v>
      </c>
      <c r="C167" s="237" t="str">
        <f t="shared" si="71"/>
        <v>Ajustement 9 - disponible</v>
      </c>
      <c r="D167" s="252"/>
      <c r="E167" s="248"/>
      <c r="F167" s="248"/>
      <c r="G167" s="248"/>
      <c r="H167" s="248"/>
      <c r="I167" s="248"/>
      <c r="J167" s="248"/>
      <c r="K167" s="253"/>
      <c r="L167" s="252"/>
      <c r="M167" s="248"/>
      <c r="N167" s="248"/>
      <c r="O167" s="248"/>
      <c r="P167" s="248"/>
      <c r="Q167" s="248"/>
      <c r="R167" s="248"/>
      <c r="S167" s="253"/>
      <c r="T167" s="252"/>
      <c r="U167" s="248"/>
      <c r="V167" s="248"/>
      <c r="W167" s="248"/>
      <c r="X167" s="248"/>
      <c r="Y167" s="248"/>
      <c r="Z167" s="248"/>
      <c r="AA167" s="253"/>
      <c r="AB167" s="252"/>
      <c r="AC167" s="248"/>
      <c r="AD167" s="248"/>
      <c r="AE167" s="248"/>
      <c r="AF167" s="248"/>
      <c r="AG167" s="248"/>
      <c r="AH167" s="248"/>
      <c r="AI167" s="253"/>
      <c r="AJ167" s="248"/>
      <c r="AK167" s="252" t="e">
        <f ca="1">_xll.DBRW($C$1,$B167,$C$3,AK$12,$C$2,$A167,AK$13,$C$4,C158)</f>
        <v>#VALUE!</v>
      </c>
      <c r="AL167" s="248" t="str">
        <f ca="1">_xll.DBRW($C$1,$B167,$C$3,AL$12,$C$2,$A167,AL$13,$C$4,C158)</f>
        <v>RECALC_1_2858_</v>
      </c>
      <c r="AM167" s="248" t="e">
        <f ca="1">_xll.DBRW($C$1,$B167,$C$3,AM$12,$C$2,$A167,AM$13,$C$4,C158)</f>
        <v>#VALUE!</v>
      </c>
      <c r="AN167" s="248" t="e">
        <f ca="1">_xll.DBRW($C$1,$B167,$C$3,AN$12,$C$2,$A167,AN$13,$C$4,C158)</f>
        <v>#VALUE!</v>
      </c>
      <c r="AO167" s="248" t="e">
        <f ca="1">_xll.DBRW($C$1,$B167,$C$3,AO$12,$C$2,$A167,AO$13,$C$4,C158)</f>
        <v>#VALUE!</v>
      </c>
      <c r="AP167" s="248" t="e">
        <f ca="1">_xll.DBRW($C$1,$B167,$C$3,AP$12,$C$2,$A167,AP$13,$C$4,C158)</f>
        <v>#VALUE!</v>
      </c>
      <c r="AQ167" s="248" t="e">
        <f ca="1">_xll.DBRW($C$1,$B167,$C$3,AQ$12,$C$2,$A167,AQ$13,$C$4,C158)</f>
        <v>#VALUE!</v>
      </c>
      <c r="AR167" s="253" t="e">
        <f ca="1">_xll.DBRW($C$1,$B167,$C$3,AR$12,$C$2,$A167,AR$13,$C$4,C158)</f>
        <v>#VALUE!</v>
      </c>
      <c r="AS167" s="252" t="e">
        <f ca="1">_xll.DBRW($C$1,$B167,$C$3,AS$12,$C$2,$A167,AS$13,$C$4,C158)</f>
        <v>#VALUE!</v>
      </c>
      <c r="AT167" s="248" t="str">
        <f ca="1">_xll.DBRW($C$1,$B167,$C$3,AT$12,$C$2,$A167,AT$13,$C$4,C158)</f>
        <v>RECALC_1_2860_</v>
      </c>
      <c r="AU167" s="248" t="e">
        <f ca="1">_xll.DBRW($C$1,$B167,$C$3,AU$12,$C$2,$A167,AU$13,$C$4,C158)</f>
        <v>#VALUE!</v>
      </c>
      <c r="AV167" s="248" t="e">
        <f ca="1">_xll.DBRW($C$1,$B167,$C$3,AV$12,$C$2,$A167,AV$13,$C$4,C158)</f>
        <v>#VALUE!</v>
      </c>
      <c r="AW167" s="248" t="e">
        <f ca="1">_xll.DBRW($C$1,$B167,$C$3,AW$12,$C$2,$A167,AW$13,$C$4,C158)</f>
        <v>#VALUE!</v>
      </c>
      <c r="AX167" s="248" t="e">
        <f ca="1">_xll.DBRW($C$1,$B167,$C$3,AX$12,$C$2,$A167,AX$13,$C$4,C158)</f>
        <v>#VALUE!</v>
      </c>
      <c r="AY167" s="248" t="e">
        <f ca="1">_xll.DBRW($C$1,$B167,$C$3,AY$12,$C$2,$A167,AY$13,$C$4,C158)</f>
        <v>#VALUE!</v>
      </c>
      <c r="AZ167" s="253" t="e">
        <f ca="1">_xll.DBRW($C$1,$B167,$C$3,AZ$12,$C$2,$A167,AZ$13,$C$4,C158)</f>
        <v>#VALUE!</v>
      </c>
      <c r="BA167" s="252" t="e">
        <f ca="1">_xll.DBRW($C$1,$B167,$C$3,BA$12,$C$2,$A167,BA$13,$C$4,C158)</f>
        <v>#VALUE!</v>
      </c>
      <c r="BB167" s="248" t="str">
        <f ca="1">_xll.DBRW($C$1,$B167,$C$3,BB$12,$C$2,$A167,BB$13,$C$4,C158)</f>
        <v>RECALC_1_2861_</v>
      </c>
      <c r="BC167" s="248" t="e">
        <f ca="1">_xll.DBRW($C$1,$B167,$C$3,BC$12,$C$2,$A167,BC$13,$C$4,C158)</f>
        <v>#VALUE!</v>
      </c>
      <c r="BD167" s="248" t="e">
        <f ca="1">_xll.DBRW($C$1,$B167,$C$3,BD$12,$C$2,$A167,BD$13,$C$4,C158)</f>
        <v>#VALUE!</v>
      </c>
      <c r="BE167" s="248" t="e">
        <f ca="1">_xll.DBRW($C$1,$B167,$C$3,BE$12,$C$2,$A167,BE$13,$C$4,C158)</f>
        <v>#VALUE!</v>
      </c>
      <c r="BF167" s="248" t="e">
        <f ca="1">_xll.DBRW($C$1,$B167,$C$3,BF$12,$C$2,$A167,BF$13,$C$4,C158)</f>
        <v>#VALUE!</v>
      </c>
      <c r="BG167" s="248" t="e">
        <f ca="1">_xll.DBRW($C$1,$B167,$C$3,BG$12,$C$2,$A167,BG$13,$C$4,C158)</f>
        <v>#VALUE!</v>
      </c>
      <c r="BH167" s="253" t="e">
        <f ca="1">_xll.DBRW($C$1,$B167,$C$3,BH$12,$C$2,$A167,BH$13,$C$4,C158)</f>
        <v>#VALUE!</v>
      </c>
      <c r="BI167" s="252" t="e">
        <f ca="1">_xll.DBRW($C$1,$B167,$C$3,BI$12,$C$2,$A167,BI$13,$C$4,C158)</f>
        <v>#VALUE!</v>
      </c>
      <c r="BJ167" s="248" t="str">
        <f ca="1">_xll.DBRW($C$1,$B167,$C$3,BJ$12,$C$2,$A167,BJ$13,$C$4,C158)</f>
        <v>RECALC_1_2862_</v>
      </c>
      <c r="BK167" s="248" t="e">
        <f ca="1">_xll.DBRW($C$1,$B167,$C$3,BK$12,$C$2,$A167,BK$13,$C$4,C158)</f>
        <v>#VALUE!</v>
      </c>
      <c r="BL167" s="248" t="e">
        <f ca="1">_xll.DBRW($C$1,$B167,$C$3,BL$12,$C$2,$A167,BL$13,$C$4,C158)</f>
        <v>#VALUE!</v>
      </c>
      <c r="BM167" s="248" t="e">
        <f ca="1">_xll.DBRW($C$1,$B167,$C$3,BM$12,$C$2,$A167,BM$13,$C$4,C158)</f>
        <v>#VALUE!</v>
      </c>
      <c r="BN167" s="248" t="e">
        <f ca="1">_xll.DBRW($C$1,$B167,$C$3,BN$12,$C$2,$A167,BN$13,$C$4,C158)</f>
        <v>#VALUE!</v>
      </c>
      <c r="BO167" s="248" t="e">
        <f ca="1">_xll.DBRW($C$1,$B167,$C$3,BO$12,$C$2,$A167,BO$13,$C$4,C158)</f>
        <v>#VALUE!</v>
      </c>
      <c r="BP167" s="253" t="e">
        <f ca="1">_xll.DBRW($C$1,$B167,$C$3,BP$12,$C$2,$A167,BP$13,$C$4,C158)</f>
        <v>#VALUE!</v>
      </c>
      <c r="BQ167" s="252" t="e">
        <f ca="1">_xll.DBRW($C$1,$B167,$C$3,BQ$12,$C$2,$A167,BQ$13,$C$4,$C$158)</f>
        <v>#VALUE!</v>
      </c>
      <c r="BR167" s="248" t="str">
        <f ca="1">_xll.DBRW($C$1,$B167,$C$3,BR$12,$C$2,$A167,BR$13,$C$4,$C$158)</f>
        <v>RECALC_1_2859_</v>
      </c>
      <c r="BS167" s="248" t="e">
        <f ca="1">_xll.DBRW($C$1,$B167,$C$3,BS$12,$C$2,$A167,BS$13,$C$4,$C$158)</f>
        <v>#VALUE!</v>
      </c>
      <c r="BT167" s="248" t="e">
        <f ca="1">_xll.DBRW($C$1,$B167,$C$3,BT$12,$C$2,$A167,BT$13,$C$4,$C$158)</f>
        <v>#VALUE!</v>
      </c>
      <c r="BU167" s="248" t="e">
        <f ca="1">_xll.DBRW($C$1,$B167,$C$3,BU$12,$C$2,$A167,BU$13,$C$4,$C$158)</f>
        <v>#VALUE!</v>
      </c>
      <c r="BV167" s="248" t="e">
        <f ca="1">_xll.DBRW($C$1,$B167,$C$3,BV$12,$C$2,$A167,BV$13,$C$4,$C$158)</f>
        <v>#VALUE!</v>
      </c>
      <c r="BW167" s="248" t="e">
        <f ca="1">_xll.DBRW($C$1,$B167,$C$3,BW$12,$C$2,$A167,BW$13,$C$4,$C$158)</f>
        <v>#VALUE!</v>
      </c>
      <c r="BX167" s="253" t="e">
        <f ca="1">_xll.DBRW($C$1,$B167,$C$3,BX$12,$C$2,$A167,BX$13,$C$4,$C$158)</f>
        <v>#VALUE!</v>
      </c>
      <c r="BY167" s="248"/>
      <c r="BZ167" s="248"/>
      <c r="CA167" s="248"/>
      <c r="CB167" s="248"/>
      <c r="CC167" s="248"/>
      <c r="CD167" s="248"/>
      <c r="CE167" s="248"/>
      <c r="CF167" s="248"/>
    </row>
    <row r="168" spans="1:109" ht="21.75" customHeight="1">
      <c r="A168" s="262" t="str">
        <f t="shared" si="71"/>
        <v>VTD_Corp_TopAdj_Not_allocated_Input10</v>
      </c>
      <c r="B168" s="263" t="str">
        <f t="shared" ca="1" si="71"/>
        <v>RECALC_0_1_</v>
      </c>
      <c r="C168" s="237" t="str">
        <f t="shared" si="71"/>
        <v>Ajustement 10 - disponible</v>
      </c>
      <c r="D168" s="252"/>
      <c r="E168" s="248"/>
      <c r="F168" s="248"/>
      <c r="G168" s="248"/>
      <c r="H168" s="248"/>
      <c r="I168" s="248"/>
      <c r="J168" s="248"/>
      <c r="K168" s="253"/>
      <c r="L168" s="252"/>
      <c r="M168" s="248"/>
      <c r="N168" s="248"/>
      <c r="O168" s="248"/>
      <c r="P168" s="248"/>
      <c r="Q168" s="248"/>
      <c r="R168" s="248"/>
      <c r="S168" s="253"/>
      <c r="T168" s="252"/>
      <c r="U168" s="248"/>
      <c r="V168" s="248"/>
      <c r="W168" s="248"/>
      <c r="X168" s="248"/>
      <c r="Y168" s="248"/>
      <c r="Z168" s="248"/>
      <c r="AA168" s="253"/>
      <c r="AB168" s="252"/>
      <c r="AC168" s="248"/>
      <c r="AD168" s="248"/>
      <c r="AE168" s="248"/>
      <c r="AF168" s="248"/>
      <c r="AG168" s="248"/>
      <c r="AH168" s="248"/>
      <c r="AI168" s="253"/>
      <c r="AJ168" s="248"/>
      <c r="AK168" s="252" t="e">
        <f ca="1">_xll.DBRW($C$1,$B168,$C$3,AK$12,$C$2,$A168,AK$13,$C$4,C158)</f>
        <v>#VALUE!</v>
      </c>
      <c r="AL168" s="248" t="str">
        <f ca="1">_xll.DBRW($C$1,$B168,$C$3,AL$12,$C$2,$A168,AL$13,$C$4,C158)</f>
        <v>RECALC_1_2881_</v>
      </c>
      <c r="AM168" s="248" t="e">
        <f ca="1">_xll.DBRW($C$1,$B168,$C$3,AM$12,$C$2,$A168,AM$13,$C$4,C158)</f>
        <v>#VALUE!</v>
      </c>
      <c r="AN168" s="248" t="e">
        <f ca="1">_xll.DBRW($C$1,$B168,$C$3,AN$12,$C$2,$A168,AN$13,$C$4,C158)</f>
        <v>#VALUE!</v>
      </c>
      <c r="AO168" s="248" t="e">
        <f ca="1">_xll.DBRW($C$1,$B168,$C$3,AO$12,$C$2,$A168,AO$13,$C$4,C158)</f>
        <v>#VALUE!</v>
      </c>
      <c r="AP168" s="248" t="e">
        <f ca="1">_xll.DBRW($C$1,$B168,$C$3,AP$12,$C$2,$A168,AP$13,$C$4,C158)</f>
        <v>#VALUE!</v>
      </c>
      <c r="AQ168" s="248" t="e">
        <f ca="1">_xll.DBRW($C$1,$B168,$C$3,AQ$12,$C$2,$A168,AQ$13,$C$4,C158)</f>
        <v>#VALUE!</v>
      </c>
      <c r="AR168" s="253" t="e">
        <f ca="1">_xll.DBRW($C$1,$B168,$C$3,AR$12,$C$2,$A168,AR$13,$C$4,C158)</f>
        <v>#VALUE!</v>
      </c>
      <c r="AS168" s="252" t="e">
        <f ca="1">_xll.DBRW($C$1,$B168,$C$3,AS$12,$C$2,$A168,AS$13,$C$4,C158)</f>
        <v>#VALUE!</v>
      </c>
      <c r="AT168" s="248" t="str">
        <f ca="1">_xll.DBRW($C$1,$B168,$C$3,AT$12,$C$2,$A168,AT$13,$C$4,C158)</f>
        <v>RECALC_1_2879_</v>
      </c>
      <c r="AU168" s="248" t="e">
        <f ca="1">_xll.DBRW($C$1,$B168,$C$3,AU$12,$C$2,$A168,AU$13,$C$4,C158)</f>
        <v>#VALUE!</v>
      </c>
      <c r="AV168" s="248" t="e">
        <f ca="1">_xll.DBRW($C$1,$B168,$C$3,AV$12,$C$2,$A168,AV$13,$C$4,C158)</f>
        <v>#VALUE!</v>
      </c>
      <c r="AW168" s="248" t="e">
        <f ca="1">_xll.DBRW($C$1,$B168,$C$3,AW$12,$C$2,$A168,AW$13,$C$4,C158)</f>
        <v>#VALUE!</v>
      </c>
      <c r="AX168" s="248" t="e">
        <f ca="1">_xll.DBRW($C$1,$B168,$C$3,AX$12,$C$2,$A168,AX$13,$C$4,C158)</f>
        <v>#VALUE!</v>
      </c>
      <c r="AY168" s="248" t="e">
        <f ca="1">_xll.DBRW($C$1,$B168,$C$3,AY$12,$C$2,$A168,AY$13,$C$4,C158)</f>
        <v>#VALUE!</v>
      </c>
      <c r="AZ168" s="253" t="e">
        <f ca="1">_xll.DBRW($C$1,$B168,$C$3,AZ$12,$C$2,$A168,AZ$13,$C$4,C158)</f>
        <v>#VALUE!</v>
      </c>
      <c r="BA168" s="252" t="e">
        <f ca="1">_xll.DBRW($C$1,$B168,$C$3,BA$12,$C$2,$A168,BA$13,$C$4,C158)</f>
        <v>#VALUE!</v>
      </c>
      <c r="BB168" s="248" t="str">
        <f ca="1">_xll.DBRW($C$1,$B168,$C$3,BB$12,$C$2,$A168,BB$13,$C$4,C158)</f>
        <v>RECALC_1_2882_</v>
      </c>
      <c r="BC168" s="248" t="e">
        <f ca="1">_xll.DBRW($C$1,$B168,$C$3,BC$12,$C$2,$A168,BC$13,$C$4,C158)</f>
        <v>#VALUE!</v>
      </c>
      <c r="BD168" s="248" t="e">
        <f ca="1">_xll.DBRW($C$1,$B168,$C$3,BD$12,$C$2,$A168,BD$13,$C$4,C158)</f>
        <v>#VALUE!</v>
      </c>
      <c r="BE168" s="248" t="e">
        <f ca="1">_xll.DBRW($C$1,$B168,$C$3,BE$12,$C$2,$A168,BE$13,$C$4,C158)</f>
        <v>#VALUE!</v>
      </c>
      <c r="BF168" s="248" t="e">
        <f ca="1">_xll.DBRW($C$1,$B168,$C$3,BF$12,$C$2,$A168,BF$13,$C$4,C158)</f>
        <v>#VALUE!</v>
      </c>
      <c r="BG168" s="248" t="e">
        <f ca="1">_xll.DBRW($C$1,$B168,$C$3,BG$12,$C$2,$A168,BG$13,$C$4,C158)</f>
        <v>#VALUE!</v>
      </c>
      <c r="BH168" s="253" t="e">
        <f ca="1">_xll.DBRW($C$1,$B168,$C$3,BH$12,$C$2,$A168,BH$13,$C$4,C158)</f>
        <v>#VALUE!</v>
      </c>
      <c r="BI168" s="252" t="e">
        <f ca="1">_xll.DBRW($C$1,$B168,$C$3,BI$12,$C$2,$A168,BI$13,$C$4,C158)</f>
        <v>#VALUE!</v>
      </c>
      <c r="BJ168" s="248" t="str">
        <f ca="1">_xll.DBRW($C$1,$B168,$C$3,BJ$12,$C$2,$A168,BJ$13,$C$4,C158)</f>
        <v>RECALC_1_2883_</v>
      </c>
      <c r="BK168" s="248" t="e">
        <f ca="1">_xll.DBRW($C$1,$B168,$C$3,BK$12,$C$2,$A168,BK$13,$C$4,C158)</f>
        <v>#VALUE!</v>
      </c>
      <c r="BL168" s="248" t="e">
        <f ca="1">_xll.DBRW($C$1,$B168,$C$3,BL$12,$C$2,$A168,BL$13,$C$4,C158)</f>
        <v>#VALUE!</v>
      </c>
      <c r="BM168" s="248" t="e">
        <f ca="1">_xll.DBRW($C$1,$B168,$C$3,BM$12,$C$2,$A168,BM$13,$C$4,C158)</f>
        <v>#VALUE!</v>
      </c>
      <c r="BN168" s="248" t="e">
        <f ca="1">_xll.DBRW($C$1,$B168,$C$3,BN$12,$C$2,$A168,BN$13,$C$4,C158)</f>
        <v>#VALUE!</v>
      </c>
      <c r="BO168" s="248" t="e">
        <f ca="1">_xll.DBRW($C$1,$B168,$C$3,BO$12,$C$2,$A168,BO$13,$C$4,C158)</f>
        <v>#VALUE!</v>
      </c>
      <c r="BP168" s="253" t="e">
        <f ca="1">_xll.DBRW($C$1,$B168,$C$3,BP$12,$C$2,$A168,BP$13,$C$4,C158)</f>
        <v>#VALUE!</v>
      </c>
      <c r="BQ168" s="252" t="e">
        <f ca="1">_xll.DBRW($C$1,$B168,$C$3,BQ$12,$C$2,$A168,BQ$13,$C$4,$C$158)</f>
        <v>#VALUE!</v>
      </c>
      <c r="BR168" s="248" t="str">
        <f ca="1">_xll.DBRW($C$1,$B168,$C$3,BR$12,$C$2,$A168,BR$13,$C$4,$C$158)</f>
        <v>RECALC_1_2880_</v>
      </c>
      <c r="BS168" s="248" t="e">
        <f ca="1">_xll.DBRW($C$1,$B168,$C$3,BS$12,$C$2,$A168,BS$13,$C$4,$C$158)</f>
        <v>#VALUE!</v>
      </c>
      <c r="BT168" s="248" t="e">
        <f ca="1">_xll.DBRW($C$1,$B168,$C$3,BT$12,$C$2,$A168,BT$13,$C$4,$C$158)</f>
        <v>#VALUE!</v>
      </c>
      <c r="BU168" s="248" t="e">
        <f ca="1">_xll.DBRW($C$1,$B168,$C$3,BU$12,$C$2,$A168,BU$13,$C$4,$C$158)</f>
        <v>#VALUE!</v>
      </c>
      <c r="BV168" s="248" t="e">
        <f ca="1">_xll.DBRW($C$1,$B168,$C$3,BV$12,$C$2,$A168,BV$13,$C$4,$C$158)</f>
        <v>#VALUE!</v>
      </c>
      <c r="BW168" s="248" t="e">
        <f ca="1">_xll.DBRW($C$1,$B168,$C$3,BW$12,$C$2,$A168,BW$13,$C$4,$C$158)</f>
        <v>#VALUE!</v>
      </c>
      <c r="BX168" s="253" t="e">
        <f ca="1">_xll.DBRW($C$1,$B168,$C$3,BX$12,$C$2,$A168,BX$13,$C$4,$C$158)</f>
        <v>#VALUE!</v>
      </c>
      <c r="BY168" s="248"/>
      <c r="BZ168" s="248"/>
      <c r="CA168" s="248"/>
      <c r="CB168" s="248"/>
      <c r="CC168" s="248"/>
      <c r="CD168" s="248"/>
      <c r="CE168" s="248"/>
      <c r="CF168" s="248"/>
    </row>
    <row r="169" spans="1:109" s="261" customFormat="1" ht="21.75" customHeight="1">
      <c r="A169" s="254" t="str">
        <f>A26</f>
        <v>VTD_Corp_TopAdj_Not_allocated_Input</v>
      </c>
      <c r="B169" s="254" t="str">
        <f ca="1">_xll.SUBNM("tango_core_model:Activity","","Tot_act","English")</f>
        <v>RECALC_0_21_</v>
      </c>
      <c r="C169" s="254" t="str">
        <f>"Contrôle "&amp;C158</f>
        <v>Contrôle ENDETTEMENT FINANCIER NET</v>
      </c>
      <c r="D169" s="255" t="e">
        <f ca="1">_xll.DBRW($C$1,$B$26,$C$3,D$12,$C$2,$A169,D$13,$C$4,$C158)-D158</f>
        <v>#VALUE!</v>
      </c>
      <c r="E169" s="256" t="e">
        <f ca="1">_xll.DBRW($C$1,$B$26,$C$3,E$12,$C$2,$A169,E$13,$C$4,$C158)-E158</f>
        <v>#VALUE!</v>
      </c>
      <c r="F169" s="256" t="e">
        <f ca="1">_xll.DBRW($C$1,$B$26,$C$3,F$12,$C$2,$A169,F$13,$C$4,$C158)-F158</f>
        <v>#VALUE!</v>
      </c>
      <c r="G169" s="256" t="e">
        <f ca="1">_xll.DBRW($C$1,$B$26,$C$3,G$12,$C$2,$A169,G$13,$C$4,$C158)-G158</f>
        <v>#VALUE!</v>
      </c>
      <c r="H169" s="256" t="e">
        <f ca="1">_xll.DBRW($C$1,$B$26,$C$3,H$12,$C$2,$A169,H$13,$C$4,$C158)-H158</f>
        <v>#VALUE!</v>
      </c>
      <c r="I169" s="256" t="e">
        <f ca="1">_xll.DBRW($C$1,$B$26,$C$3,I$12,$C$2,$A169,I$13,$C$4,$C158)-I158</f>
        <v>#VALUE!</v>
      </c>
      <c r="J169" s="256" t="e">
        <f ca="1">_xll.DBRW($C$1,$B$26,$C$3,J$12,$C$2,$A169,J$13,$C$4,$C158)-J158</f>
        <v>#VALUE!</v>
      </c>
      <c r="K169" s="257" t="e">
        <f ca="1">_xll.DBRW($C$1,$B$26,$C$3,K$12,$C$2,$A169,K$13,$C$4,$C158)-K158</f>
        <v>#VALUE!</v>
      </c>
      <c r="L169" s="255" t="e">
        <f ca="1">_xll.DBRW($C$1,$B$26,$C$3,L$12,$C$2,$A169,L$13,$C$4,$C158)-L158</f>
        <v>#VALUE!</v>
      </c>
      <c r="M169" s="256" t="e">
        <f ca="1">_xll.DBRW($C$1,$B$26,$C$3,M$12,$C$2,$A169,M$13,$C$4,$C158)-M158</f>
        <v>#VALUE!</v>
      </c>
      <c r="N169" s="256" t="e">
        <f ca="1">_xll.DBRW($C$1,$B$26,$C$3,N$12,$C$2,$A169,N$13,$C$4,$C158)-N158</f>
        <v>#VALUE!</v>
      </c>
      <c r="O169" s="256" t="e">
        <f ca="1">_xll.DBRW($C$1,$B$26,$C$3,O$12,$C$2,$A169,O$13,$C$4,$C158)-O158</f>
        <v>#VALUE!</v>
      </c>
      <c r="P169" s="256" t="e">
        <f ca="1">_xll.DBRW($C$1,$B$26,$C$3,P$12,$C$2,$A169,P$13,$C$4,$C158)-P158</f>
        <v>#VALUE!</v>
      </c>
      <c r="Q169" s="256" t="e">
        <f ca="1">_xll.DBRW($C$1,$B$26,$C$3,Q$12,$C$2,$A169,Q$13,$C$4,$C158)-Q158</f>
        <v>#VALUE!</v>
      </c>
      <c r="R169" s="256" t="e">
        <f ca="1">_xll.DBRW($C$1,$B$26,$C$3,R$12,$C$2,$A169,R$13,$C$4,$C158)-R158</f>
        <v>#VALUE!</v>
      </c>
      <c r="S169" s="257" t="e">
        <f ca="1">_xll.DBRW($C$1,$B$26,$C$3,S$12,$C$2,$A169,S$13,$C$4,$C158)-S158</f>
        <v>#VALUE!</v>
      </c>
      <c r="T169" s="255" t="e">
        <f ca="1">_xll.DBRW($C$1,$B$26,$C$3,T$12,$C$2,$A169,T$13,$C$4,$C158)-T158</f>
        <v>#VALUE!</v>
      </c>
      <c r="U169" s="256" t="e">
        <f ca="1">_xll.DBRW($C$1,$B$26,$C$3,U$12,$C$2,$A169,U$13,$C$4,$C158)-U158</f>
        <v>#VALUE!</v>
      </c>
      <c r="V169" s="256" t="e">
        <f ca="1">_xll.DBRW($C$1,$B$26,$C$3,V$12,$C$2,$A169,V$13,$C$4,$C158)-V158</f>
        <v>#VALUE!</v>
      </c>
      <c r="W169" s="256" t="e">
        <f ca="1">_xll.DBRW($C$1,$B$26,$C$3,W$12,$C$2,$A169,W$13,$C$4,$C158)-W158</f>
        <v>#VALUE!</v>
      </c>
      <c r="X169" s="256" t="e">
        <f ca="1">_xll.DBRW($C$1,$B$26,$C$3,X$12,$C$2,$A169,X$13,$C$4,$C158)-X158</f>
        <v>#VALUE!</v>
      </c>
      <c r="Y169" s="256" t="e">
        <f ca="1">_xll.DBRW($C$1,$B$26,$C$3,Y$12,$C$2,$A169,Y$13,$C$4,$C158)-Y158</f>
        <v>#VALUE!</v>
      </c>
      <c r="Z169" s="256" t="e">
        <f ca="1">_xll.DBRW($C$1,$B$26,$C$3,Z$12,$C$2,$A169,Z$13,$C$4,$C158)-Z158</f>
        <v>#VALUE!</v>
      </c>
      <c r="AA169" s="257" t="e">
        <f ca="1">_xll.DBRW($C$1,$B$26,$C$3,AA$12,$C$2,$A169,AA$13,$C$4,$C158)-AA158</f>
        <v>#VALUE!</v>
      </c>
      <c r="AB169" s="255" t="e">
        <f ca="1">_xll.DBRW($C$1,$B$26,$C$3,AB$12,$C$2,$A169,AB$13,$C$4,$C158)-AB158</f>
        <v>#VALUE!</v>
      </c>
      <c r="AC169" s="256" t="e">
        <f ca="1">_xll.DBRW($C$1,$B$26,$C$3,AC$12,$C$2,$A169,AC$13,$C$4,$C158)-AC158</f>
        <v>#VALUE!</v>
      </c>
      <c r="AD169" s="256" t="e">
        <f ca="1">_xll.DBRW($C$1,$B$26,$C$3,AD$12,$C$2,$A169,AD$13,$C$4,$C158)-AD158</f>
        <v>#VALUE!</v>
      </c>
      <c r="AE169" s="256" t="e">
        <f ca="1">_xll.DBRW($C$1,$B$26,$C$3,AE$12,$C$2,$A169,AE$13,$C$4,$C158)-AE158</f>
        <v>#VALUE!</v>
      </c>
      <c r="AF169" s="256" t="e">
        <f ca="1">_xll.DBRW($C$1,$B$26,$C$3,AF$12,$C$2,$A169,AF$13,$C$4,$C158)-AF158</f>
        <v>#VALUE!</v>
      </c>
      <c r="AG169" s="256" t="e">
        <f ca="1">_xll.DBRW($C$1,$B$26,$C$3,AG$12,$C$2,$A169,AG$13,$C$4,$C158)-AG158</f>
        <v>#VALUE!</v>
      </c>
      <c r="AH169" s="256" t="e">
        <f ca="1">_xll.DBRW($C$1,$B$26,$C$3,AH$12,$C$2,$A169,AH$13,$C$4,$C158)-AH158</f>
        <v>#VALUE!</v>
      </c>
      <c r="AI169" s="257" t="e">
        <f ca="1">_xll.DBRW($C$1,$B$26,$C$3,AI$12,$C$2,$A169,AI$13,$C$4,$C158)-AI158</f>
        <v>#VALUE!</v>
      </c>
      <c r="AJ169" s="258"/>
      <c r="AK169" s="255" t="e">
        <f ca="1">_xll.DBRW($C$1,$B169,$C$3,AK$12,$C$2,$A169,AK$13,$C$4,C158)-AK158</f>
        <v>#VALUE!</v>
      </c>
      <c r="AL169" s="256" t="e">
        <f ca="1">_xll.DBRW($C$1,$B169,$C$3,AL$12,$C$2,$A169,AL$13,$C$4,C158)-AL158</f>
        <v>#VALUE!</v>
      </c>
      <c r="AM169" s="256" t="e">
        <f ca="1">_xll.DBRW($C$1,$B169,$C$3,AM$12,$C$2,$A169,AM$13,$C$4,C158)-AM158</f>
        <v>#VALUE!</v>
      </c>
      <c r="AN169" s="256" t="e">
        <f ca="1">_xll.DBRW($C$1,$B169,$C$3,AN$12,$C$2,$A169,AN$13,$C$4,C158)-AN158</f>
        <v>#VALUE!</v>
      </c>
      <c r="AO169" s="256" t="e">
        <f ca="1">_xll.DBRW($C$1,$B169,$C$3,AO$12,$C$2,$A169,AO$13,$C$4,C158)-AO158</f>
        <v>#VALUE!</v>
      </c>
      <c r="AP169" s="256" t="e">
        <f ca="1">_xll.DBRW($C$1,$B169,$C$3,AP$12,$C$2,$A169,AP$13,$C$4,C158)-AP158</f>
        <v>#VALUE!</v>
      </c>
      <c r="AQ169" s="256" t="e">
        <f ca="1">_xll.DBRW($C$1,$B169,$C$3,AQ$12,$C$2,$A169,AQ$13,$C$4,C158)-AQ158</f>
        <v>#VALUE!</v>
      </c>
      <c r="AR169" s="257" t="e">
        <f ca="1">_xll.DBRW($C$1,$B169,$C$3,AR$12,$C$2,$A169,AR$13,$C$4,C158)-AR158</f>
        <v>#VALUE!</v>
      </c>
      <c r="AS169" s="255" t="e">
        <f ca="1">_xll.DBRW($C$1,$B169,$C$3,AS$12,$C$2,$A169,AS$13,$C$4,C158)-AS158</f>
        <v>#VALUE!</v>
      </c>
      <c r="AT169" s="256" t="e">
        <f ca="1">_xll.DBRW($C$1,$B169,$C$3,AT$12,$C$2,$A169,AT$13,$C$4,C158)-AT158</f>
        <v>#VALUE!</v>
      </c>
      <c r="AU169" s="256" t="e">
        <f ca="1">_xll.DBRW($C$1,$B169,$C$3,AU$12,$C$2,$A169,AU$13,$C$4,C158)-AU158</f>
        <v>#VALUE!</v>
      </c>
      <c r="AV169" s="256" t="e">
        <f ca="1">_xll.DBRW($C$1,$B169,$C$3,AV$12,$C$2,$A169,AV$13,$C$4,C158)-AV158</f>
        <v>#VALUE!</v>
      </c>
      <c r="AW169" s="256" t="e">
        <f ca="1">_xll.DBRW($C$1,$B169,$C$3,AW$12,$C$2,$A169,AW$13,$C$4,C158)-AW158</f>
        <v>#VALUE!</v>
      </c>
      <c r="AX169" s="256" t="e">
        <f ca="1">_xll.DBRW($C$1,$B169,$C$3,AX$12,$C$2,$A169,AX$13,$C$4,C158)-AX158</f>
        <v>#VALUE!</v>
      </c>
      <c r="AY169" s="256" t="e">
        <f ca="1">_xll.DBRW($C$1,$B169,$C$3,AY$12,$C$2,$A169,AY$13,$C$4,C158)-AY158</f>
        <v>#VALUE!</v>
      </c>
      <c r="AZ169" s="257" t="e">
        <f ca="1">_xll.DBRW($C$1,$B169,$C$3,AZ$12,$C$2,$A169,AZ$13,$C$4,C158)-AZ158</f>
        <v>#VALUE!</v>
      </c>
      <c r="BA169" s="255" t="e">
        <f ca="1">_xll.DBRW($C$1,$B169,$C$3,BA$12,$C$2,$A169,BA$13,$C$4,C158)-BA158</f>
        <v>#VALUE!</v>
      </c>
      <c r="BB169" s="256" t="e">
        <f ca="1">_xll.DBRW($C$1,$B169,$C$3,BB$12,$C$2,$A169,BB$13,$C$4,C158)-BB158</f>
        <v>#VALUE!</v>
      </c>
      <c r="BC169" s="256" t="e">
        <f ca="1">_xll.DBRW($C$1,$B169,$C$3,BC$12,$C$2,$A169,BC$13,$C$4,C158)-BC158</f>
        <v>#VALUE!</v>
      </c>
      <c r="BD169" s="256" t="e">
        <f ca="1">_xll.DBRW($C$1,$B169,$C$3,BD$12,$C$2,$A169,BD$13,$C$4,C158)-BD158</f>
        <v>#VALUE!</v>
      </c>
      <c r="BE169" s="256" t="e">
        <f ca="1">_xll.DBRW($C$1,$B169,$C$3,BE$12,$C$2,$A169,BE$13,$C$4,C158)-BE158</f>
        <v>#VALUE!</v>
      </c>
      <c r="BF169" s="256" t="e">
        <f ca="1">_xll.DBRW($C$1,$B169,$C$3,BF$12,$C$2,$A169,BF$13,$C$4,C158)-BF158</f>
        <v>#VALUE!</v>
      </c>
      <c r="BG169" s="256" t="e">
        <f ca="1">_xll.DBRW($C$1,$B169,$C$3,BG$12,$C$2,$A169,BG$13,$C$4,C158)-BG158</f>
        <v>#VALUE!</v>
      </c>
      <c r="BH169" s="257" t="e">
        <f ca="1">_xll.DBRW($C$1,$B169,$C$3,BH$12,$C$2,$A169,BH$13,$C$4,C158)-BH158</f>
        <v>#VALUE!</v>
      </c>
      <c r="BI169" s="255" t="e">
        <f ca="1">_xll.DBRW($C$1,$B169,$C$3,BI$12,$C$2,$A169,BI$13,$C$4,C158)-BI158</f>
        <v>#VALUE!</v>
      </c>
      <c r="BJ169" s="256" t="e">
        <f ca="1">_xll.DBRW($C$1,$B169,$C$3,BJ$12,$C$2,$A169,BJ$13,$C$4,C158)-BJ158</f>
        <v>#VALUE!</v>
      </c>
      <c r="BK169" s="256" t="e">
        <f ca="1">_xll.DBRW($C$1,$B169,$C$3,BK$12,$C$2,$A169,BK$13,$C$4,C158)-BK158</f>
        <v>#VALUE!</v>
      </c>
      <c r="BL169" s="256" t="e">
        <f ca="1">_xll.DBRW($C$1,$B169,$C$3,BL$12,$C$2,$A169,BL$13,$C$4,C158)-BL158</f>
        <v>#VALUE!</v>
      </c>
      <c r="BM169" s="256" t="e">
        <f ca="1">_xll.DBRW($C$1,$B169,$C$3,BM$12,$C$2,$A169,BM$13,$C$4,C158)-BM158</f>
        <v>#VALUE!</v>
      </c>
      <c r="BN169" s="256" t="e">
        <f ca="1">_xll.DBRW($C$1,$B169,$C$3,BN$12,$C$2,$A169,BN$13,$C$4,C158)-BN158</f>
        <v>#VALUE!</v>
      </c>
      <c r="BO169" s="256" t="e">
        <f ca="1">_xll.DBRW($C$1,$B169,$C$3,BO$12,$C$2,$A169,BO$13,$C$4,C158)-BO158</f>
        <v>#VALUE!</v>
      </c>
      <c r="BP169" s="257" t="e">
        <f ca="1">_xll.DBRW($C$1,$B169,$C$3,BP$12,$C$2,$A169,BP$13,$C$4,C158)-BP158</f>
        <v>#VALUE!</v>
      </c>
      <c r="BQ169" s="255" t="e">
        <f ca="1">_xll.DBRW($C$1,$B169,$C$3,BQ$12,$C$2,$A169,BQ$13,$C$4,$C$158)</f>
        <v>#VALUE!</v>
      </c>
      <c r="BR169" s="256" t="str">
        <f ca="1">_xll.DBRW($C$1,$B169,$C$3,BR$12,$C$2,$A169,BR$13,$C$4,$C$158)</f>
        <v>RECALC_1_2555_</v>
      </c>
      <c r="BS169" s="256" t="e">
        <f ca="1">_xll.DBRW($C$1,$B169,$C$3,BS$12,$C$2,$A169,BS$13,$C$4,$C$158)</f>
        <v>#VALUE!</v>
      </c>
      <c r="BT169" s="256" t="e">
        <f ca="1">_xll.DBRW($C$1,$B169,$C$3,BT$12,$C$2,$A169,BT$13,$C$4,$C$158)</f>
        <v>#VALUE!</v>
      </c>
      <c r="BU169" s="256" t="e">
        <f ca="1">_xll.DBRW($C$1,$B169,$C$3,BU$12,$C$2,$A169,BU$13,$C$4,$C$158)</f>
        <v>#VALUE!</v>
      </c>
      <c r="BV169" s="256" t="e">
        <f ca="1">_xll.DBRW($C$1,$B169,$C$3,BV$12,$C$2,$A169,BV$13,$C$4,$C$158)</f>
        <v>#VALUE!</v>
      </c>
      <c r="BW169" s="256" t="e">
        <f ca="1">_xll.DBRW($C$1,$B169,$C$3,BW$12,$C$2,$A169,BW$13,$C$4,$C$158)</f>
        <v>#VALUE!</v>
      </c>
      <c r="BX169" s="257" t="e">
        <f ca="1">_xll.DBRW($C$1,$B169,$C$3,BX$12,$C$2,$A169,BX$13,$C$4,$C$158)</f>
        <v>#VALUE!</v>
      </c>
      <c r="BY169" s="259"/>
      <c r="BZ169" s="259"/>
      <c r="CA169" s="259"/>
      <c r="CB169" s="259"/>
      <c r="CC169" s="259"/>
      <c r="CD169" s="259"/>
      <c r="CE169" s="259"/>
      <c r="CF169" s="259"/>
      <c r="CG169" s="260"/>
      <c r="CH169" s="260"/>
      <c r="CI169" s="260"/>
      <c r="CJ169" s="260"/>
      <c r="CK169" s="260"/>
      <c r="CL169" s="260"/>
      <c r="CM169" s="260"/>
      <c r="CN169" s="260"/>
      <c r="CO169" s="260"/>
      <c r="CP169" s="260"/>
      <c r="CQ169" s="260"/>
      <c r="CR169" s="260"/>
      <c r="CS169" s="260"/>
      <c r="CT169" s="260"/>
      <c r="CU169" s="260"/>
      <c r="CV169" s="260"/>
      <c r="CW169" s="260"/>
      <c r="CX169" s="260"/>
      <c r="CY169" s="260"/>
      <c r="CZ169" s="260"/>
      <c r="DA169" s="260"/>
      <c r="DB169" s="260"/>
      <c r="DC169" s="260"/>
      <c r="DD169" s="260"/>
      <c r="DE169" s="260"/>
    </row>
    <row r="170" spans="1:109" s="264" customFormat="1" ht="21.75" customHeight="1">
      <c r="A170" s="262"/>
      <c r="B170" s="263"/>
      <c r="D170" s="265"/>
      <c r="E170" s="265"/>
      <c r="F170" s="265"/>
      <c r="G170" s="265"/>
      <c r="H170" s="265"/>
      <c r="I170" s="265"/>
      <c r="J170" s="265"/>
      <c r="K170" s="265"/>
      <c r="L170" s="265"/>
      <c r="M170" s="265"/>
      <c r="N170" s="265"/>
      <c r="O170" s="265"/>
      <c r="P170" s="265"/>
      <c r="Q170" s="265"/>
      <c r="R170" s="265"/>
      <c r="S170" s="265"/>
      <c r="T170" s="265"/>
      <c r="U170" s="265"/>
      <c r="V170" s="265"/>
      <c r="W170" s="265"/>
      <c r="X170" s="265"/>
      <c r="Y170" s="265"/>
      <c r="Z170" s="265"/>
      <c r="AA170" s="265"/>
      <c r="AB170" s="265"/>
      <c r="AC170" s="265"/>
      <c r="AD170" s="265"/>
      <c r="AE170" s="265"/>
      <c r="AF170" s="265"/>
      <c r="AG170" s="265"/>
      <c r="AH170" s="265"/>
      <c r="AI170" s="265"/>
      <c r="AJ170" s="265"/>
      <c r="AK170" s="265"/>
      <c r="AL170" s="265"/>
      <c r="AM170" s="265"/>
      <c r="AN170" s="265"/>
      <c r="AO170" s="265"/>
      <c r="AP170" s="265"/>
      <c r="AQ170" s="265"/>
      <c r="AR170" s="265"/>
      <c r="AS170" s="265"/>
      <c r="AT170" s="265"/>
      <c r="AU170" s="265"/>
      <c r="AV170" s="265"/>
      <c r="AW170" s="265"/>
      <c r="AX170" s="265"/>
      <c r="AY170" s="265"/>
      <c r="AZ170" s="265"/>
      <c r="BA170" s="265"/>
      <c r="BB170" s="265"/>
      <c r="BC170" s="265"/>
      <c r="BD170" s="265"/>
      <c r="BE170" s="265"/>
      <c r="BF170" s="265"/>
      <c r="BG170" s="265"/>
      <c r="BH170" s="265"/>
      <c r="BI170" s="265"/>
      <c r="BJ170" s="265"/>
      <c r="BK170" s="265"/>
      <c r="BL170" s="265"/>
      <c r="BM170" s="265"/>
      <c r="BN170" s="265"/>
      <c r="BO170" s="265"/>
      <c r="BP170" s="265"/>
      <c r="BQ170" s="265"/>
      <c r="BR170" s="265"/>
      <c r="BS170" s="265"/>
      <c r="BT170" s="265"/>
      <c r="BU170" s="265"/>
      <c r="BV170" s="265"/>
      <c r="BW170" s="265"/>
      <c r="BX170" s="265"/>
      <c r="BY170" s="265"/>
      <c r="BZ170" s="265"/>
      <c r="CA170" s="265"/>
      <c r="CB170" s="265"/>
      <c r="CC170" s="265"/>
      <c r="CD170" s="265"/>
      <c r="CE170" s="265"/>
      <c r="CF170" s="265"/>
    </row>
    <row r="171" spans="1:109">
      <c r="D171" s="248"/>
      <c r="E171" s="248"/>
      <c r="F171" s="248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8"/>
      <c r="S171" s="248"/>
      <c r="T171" s="248"/>
      <c r="U171" s="248"/>
      <c r="V171" s="248"/>
      <c r="W171" s="248"/>
      <c r="X171" s="248"/>
      <c r="Y171" s="248"/>
      <c r="Z171" s="248"/>
      <c r="AA171" s="248"/>
      <c r="AB171" s="248"/>
      <c r="AC171" s="248"/>
      <c r="AD171" s="248"/>
      <c r="AE171" s="248"/>
      <c r="AF171" s="248"/>
      <c r="AG171" s="248"/>
      <c r="AH171" s="248"/>
      <c r="AI171" s="248"/>
      <c r="AJ171" s="248"/>
      <c r="AK171" s="248"/>
      <c r="AL171" s="248"/>
      <c r="AM171" s="248"/>
      <c r="AN171" s="248"/>
      <c r="AO171" s="248"/>
      <c r="AP171" s="248"/>
      <c r="AQ171" s="248"/>
      <c r="AR171" s="248"/>
      <c r="AS171" s="248"/>
      <c r="AT171" s="248"/>
      <c r="AU171" s="248"/>
      <c r="AV171" s="248"/>
      <c r="AW171" s="248"/>
      <c r="AX171" s="248"/>
      <c r="AY171" s="248"/>
      <c r="AZ171" s="248"/>
      <c r="BA171" s="248"/>
      <c r="BB171" s="248"/>
      <c r="BC171" s="248"/>
      <c r="BD171" s="248"/>
      <c r="BE171" s="248"/>
      <c r="BF171" s="248"/>
      <c r="BG171" s="248"/>
      <c r="BH171" s="248"/>
      <c r="BI171" s="248"/>
      <c r="BJ171" s="248"/>
      <c r="BK171" s="248"/>
      <c r="BL171" s="248"/>
      <c r="BM171" s="248"/>
      <c r="BN171" s="248"/>
      <c r="BO171" s="248"/>
      <c r="BP171" s="248"/>
      <c r="BQ171" s="248"/>
      <c r="BR171" s="248"/>
      <c r="BS171" s="248"/>
      <c r="BT171" s="248"/>
      <c r="BU171" s="248"/>
      <c r="BV171" s="248"/>
      <c r="BW171" s="248"/>
      <c r="BX171" s="248"/>
      <c r="BY171" s="248"/>
      <c r="BZ171" s="248"/>
      <c r="CA171" s="248"/>
      <c r="CB171" s="248"/>
      <c r="CC171" s="248"/>
      <c r="CD171" s="248"/>
      <c r="CE171" s="248"/>
      <c r="CF171" s="248"/>
    </row>
    <row r="172" spans="1:109">
      <c r="C172" s="268" t="s">
        <v>27</v>
      </c>
      <c r="D172" s="248"/>
      <c r="E172" s="248"/>
      <c r="F172" s="248"/>
      <c r="G172" s="248"/>
      <c r="H172" s="248"/>
      <c r="I172" s="248"/>
      <c r="J172" s="248"/>
      <c r="K172" s="248"/>
      <c r="L172" s="248"/>
      <c r="M172" s="248"/>
      <c r="N172" s="248"/>
      <c r="O172" s="248"/>
      <c r="P172" s="248"/>
      <c r="Q172" s="248"/>
      <c r="R172" s="248"/>
      <c r="S172" s="248"/>
      <c r="T172" s="248"/>
      <c r="U172" s="248"/>
      <c r="V172" s="248"/>
      <c r="W172" s="248"/>
      <c r="X172" s="248"/>
      <c r="Y172" s="248"/>
      <c r="Z172" s="248"/>
      <c r="AA172" s="248"/>
      <c r="AB172" s="248"/>
      <c r="AC172" s="248"/>
      <c r="AD172" s="248"/>
      <c r="AE172" s="248"/>
      <c r="AF172" s="248"/>
      <c r="AG172" s="248"/>
      <c r="AH172" s="248"/>
      <c r="AI172" s="248"/>
      <c r="AJ172" s="248"/>
      <c r="AK172" s="248"/>
      <c r="AL172" s="248"/>
      <c r="AM172" s="248"/>
      <c r="AN172" s="248"/>
      <c r="AO172" s="248"/>
      <c r="AP172" s="248"/>
      <c r="AQ172" s="248"/>
      <c r="AR172" s="248"/>
      <c r="AS172" s="248"/>
      <c r="AT172" s="248"/>
      <c r="AU172" s="248"/>
      <c r="AV172" s="248"/>
      <c r="AW172" s="248"/>
      <c r="AX172" s="248"/>
      <c r="AY172" s="248"/>
      <c r="AZ172" s="248"/>
      <c r="BA172" s="248"/>
      <c r="BB172" s="248"/>
      <c r="BC172" s="248"/>
      <c r="BD172" s="248"/>
      <c r="BE172" s="248"/>
      <c r="BF172" s="248"/>
      <c r="BG172" s="248"/>
      <c r="BH172" s="248"/>
      <c r="BI172" s="248"/>
      <c r="BJ172" s="248"/>
      <c r="BK172" s="248"/>
      <c r="BL172" s="248"/>
      <c r="BM172" s="248"/>
      <c r="BN172" s="248"/>
      <c r="BO172" s="248"/>
      <c r="BP172" s="248"/>
      <c r="BQ172" s="248"/>
      <c r="BR172" s="248"/>
      <c r="BS172" s="248"/>
      <c r="BT172" s="248"/>
      <c r="BU172" s="248"/>
      <c r="BV172" s="248"/>
      <c r="BW172" s="248"/>
      <c r="BX172" s="248"/>
      <c r="BY172" s="248"/>
      <c r="BZ172" s="248"/>
      <c r="CA172" s="248"/>
      <c r="CB172" s="248"/>
      <c r="CC172" s="248"/>
      <c r="CD172" s="248"/>
      <c r="CE172" s="248"/>
      <c r="CF172" s="248"/>
    </row>
    <row r="173" spans="1:109">
      <c r="C173" s="268" t="s">
        <v>127</v>
      </c>
      <c r="D173" s="248"/>
      <c r="E173" s="248"/>
      <c r="F173" s="248"/>
      <c r="G173" s="248"/>
      <c r="H173" s="248"/>
      <c r="I173" s="248"/>
      <c r="J173" s="248"/>
      <c r="K173" s="248"/>
      <c r="L173" s="248"/>
      <c r="M173" s="248"/>
      <c r="N173" s="248"/>
      <c r="O173" s="248"/>
      <c r="P173" s="248"/>
      <c r="Q173" s="248"/>
      <c r="R173" s="248"/>
      <c r="S173" s="248"/>
      <c r="T173" s="248"/>
      <c r="U173" s="248"/>
      <c r="V173" s="248"/>
      <c r="W173" s="248"/>
      <c r="X173" s="248"/>
      <c r="Y173" s="248"/>
      <c r="Z173" s="248"/>
      <c r="AA173" s="248"/>
      <c r="AB173" s="248"/>
      <c r="AC173" s="248"/>
      <c r="AD173" s="248"/>
      <c r="AE173" s="248"/>
      <c r="AF173" s="248"/>
      <c r="AG173" s="248"/>
      <c r="AH173" s="248"/>
      <c r="AI173" s="248"/>
      <c r="AJ173" s="248"/>
      <c r="AK173" s="248"/>
      <c r="AL173" s="248"/>
      <c r="AM173" s="248"/>
      <c r="AN173" s="248"/>
      <c r="AO173" s="248"/>
      <c r="AP173" s="248"/>
      <c r="AQ173" s="248"/>
      <c r="AR173" s="248"/>
      <c r="AS173" s="248"/>
      <c r="AT173" s="248"/>
      <c r="AU173" s="248"/>
      <c r="AV173" s="248"/>
      <c r="AW173" s="248"/>
      <c r="AX173" s="248"/>
      <c r="AY173" s="248"/>
      <c r="AZ173" s="248"/>
      <c r="BA173" s="248"/>
      <c r="BB173" s="248"/>
      <c r="BC173" s="248"/>
      <c r="BD173" s="248"/>
      <c r="BE173" s="248"/>
      <c r="BF173" s="248"/>
      <c r="BG173" s="248"/>
      <c r="BH173" s="248"/>
      <c r="BI173" s="248"/>
      <c r="BJ173" s="248"/>
      <c r="BK173" s="248"/>
      <c r="BL173" s="248"/>
      <c r="BM173" s="248"/>
      <c r="BN173" s="248"/>
      <c r="BO173" s="248"/>
      <c r="BP173" s="248"/>
      <c r="BQ173" s="248"/>
      <c r="BR173" s="248"/>
      <c r="BS173" s="248"/>
      <c r="BT173" s="248"/>
      <c r="BU173" s="248"/>
      <c r="BV173" s="248"/>
      <c r="BW173" s="248"/>
      <c r="BX173" s="248"/>
      <c r="BY173" s="248"/>
      <c r="BZ173" s="248"/>
      <c r="CA173" s="248"/>
      <c r="CB173" s="248"/>
      <c r="CC173" s="248"/>
      <c r="CD173" s="248"/>
      <c r="CE173" s="248"/>
      <c r="CF173" s="248"/>
    </row>
    <row r="174" spans="1:109">
      <c r="C174" s="268" t="s">
        <v>28</v>
      </c>
      <c r="D174" s="248"/>
      <c r="E174" s="248"/>
      <c r="F174" s="248"/>
      <c r="G174" s="248"/>
      <c r="H174" s="248"/>
      <c r="I174" s="248"/>
      <c r="J174" s="248"/>
      <c r="K174" s="248"/>
      <c r="L174" s="248"/>
      <c r="M174" s="248"/>
      <c r="N174" s="248"/>
      <c r="O174" s="248"/>
      <c r="P174" s="248"/>
      <c r="Q174" s="248"/>
      <c r="R174" s="248"/>
      <c r="S174" s="248"/>
      <c r="T174" s="248"/>
      <c r="U174" s="248"/>
      <c r="V174" s="248"/>
      <c r="W174" s="248"/>
      <c r="X174" s="248"/>
      <c r="Y174" s="248"/>
      <c r="Z174" s="248"/>
      <c r="AA174" s="248"/>
      <c r="AB174" s="248"/>
      <c r="AC174" s="248"/>
      <c r="AD174" s="248"/>
      <c r="AE174" s="248"/>
      <c r="AF174" s="248"/>
      <c r="AG174" s="248"/>
      <c r="AH174" s="248"/>
      <c r="AI174" s="248"/>
      <c r="AJ174" s="248"/>
      <c r="AK174" s="248"/>
      <c r="AL174" s="248"/>
      <c r="AM174" s="248"/>
      <c r="AN174" s="248"/>
      <c r="AO174" s="248"/>
      <c r="AP174" s="248"/>
      <c r="AQ174" s="248"/>
      <c r="AR174" s="248"/>
      <c r="AS174" s="248"/>
      <c r="AT174" s="248"/>
      <c r="AU174" s="248"/>
      <c r="AV174" s="248"/>
      <c r="AW174" s="248"/>
      <c r="AX174" s="248"/>
      <c r="AY174" s="248"/>
      <c r="AZ174" s="248"/>
      <c r="BA174" s="248"/>
      <c r="BB174" s="248"/>
      <c r="BC174" s="248"/>
      <c r="BD174" s="248"/>
      <c r="BE174" s="248"/>
      <c r="BF174" s="248"/>
      <c r="BG174" s="248"/>
      <c r="BH174" s="248"/>
      <c r="BI174" s="248"/>
      <c r="BJ174" s="248"/>
      <c r="BK174" s="248"/>
      <c r="BL174" s="248"/>
      <c r="BM174" s="248"/>
      <c r="BN174" s="248"/>
      <c r="BO174" s="248"/>
      <c r="BP174" s="248"/>
      <c r="BQ174" s="248"/>
      <c r="BR174" s="248"/>
      <c r="BS174" s="248"/>
      <c r="BT174" s="248"/>
      <c r="BU174" s="248"/>
      <c r="BV174" s="248"/>
      <c r="BW174" s="248"/>
      <c r="BX174" s="248"/>
      <c r="BY174" s="248"/>
      <c r="BZ174" s="248"/>
      <c r="CA174" s="248"/>
      <c r="CB174" s="248"/>
      <c r="CC174" s="248"/>
      <c r="CD174" s="248"/>
      <c r="CE174" s="248"/>
      <c r="CF174" s="248"/>
    </row>
    <row r="175" spans="1:109">
      <c r="C175" s="268" t="s">
        <v>301</v>
      </c>
      <c r="D175" s="248"/>
      <c r="E175" s="248"/>
      <c r="F175" s="248"/>
      <c r="G175" s="248"/>
      <c r="H175" s="248"/>
      <c r="I175" s="248"/>
      <c r="J175" s="248"/>
      <c r="K175" s="248"/>
      <c r="L175" s="248"/>
      <c r="M175" s="248"/>
      <c r="N175" s="248"/>
      <c r="O175" s="248"/>
      <c r="P175" s="248"/>
      <c r="Q175" s="248"/>
      <c r="R175" s="248"/>
      <c r="S175" s="248"/>
      <c r="T175" s="248"/>
      <c r="U175" s="248"/>
      <c r="V175" s="248"/>
      <c r="W175" s="248"/>
      <c r="X175" s="248"/>
      <c r="Y175" s="248"/>
      <c r="Z175" s="248"/>
      <c r="AA175" s="248"/>
      <c r="AB175" s="248"/>
      <c r="AC175" s="248"/>
      <c r="AD175" s="248"/>
      <c r="AE175" s="248"/>
      <c r="AF175" s="248"/>
      <c r="AG175" s="248"/>
      <c r="AH175" s="248"/>
      <c r="AI175" s="248"/>
      <c r="AJ175" s="248"/>
      <c r="AK175" s="248"/>
      <c r="AL175" s="248"/>
      <c r="AM175" s="248"/>
      <c r="AN175" s="248"/>
      <c r="AO175" s="248"/>
      <c r="AP175" s="248"/>
      <c r="AQ175" s="248"/>
      <c r="AR175" s="248"/>
      <c r="AS175" s="248"/>
      <c r="AT175" s="248"/>
      <c r="AU175" s="248"/>
      <c r="AV175" s="248"/>
      <c r="AW175" s="248"/>
      <c r="AX175" s="248"/>
      <c r="AY175" s="248"/>
      <c r="AZ175" s="248"/>
      <c r="BA175" s="248"/>
      <c r="BB175" s="248"/>
      <c r="BC175" s="248"/>
      <c r="BD175" s="248"/>
      <c r="BE175" s="248"/>
      <c r="BF175" s="248"/>
      <c r="BG175" s="248"/>
      <c r="BH175" s="248"/>
      <c r="BI175" s="248"/>
      <c r="BJ175" s="248"/>
      <c r="BK175" s="248"/>
      <c r="BL175" s="248"/>
      <c r="BM175" s="248"/>
      <c r="BN175" s="248"/>
      <c r="BO175" s="248"/>
      <c r="BP175" s="248"/>
      <c r="BQ175" s="248"/>
      <c r="BR175" s="248"/>
      <c r="BS175" s="248"/>
      <c r="BT175" s="248"/>
      <c r="BU175" s="248"/>
      <c r="BV175" s="248"/>
      <c r="BW175" s="248"/>
      <c r="BX175" s="248"/>
      <c r="BY175" s="248"/>
      <c r="BZ175" s="248"/>
      <c r="CA175" s="248"/>
      <c r="CB175" s="248"/>
      <c r="CC175" s="248"/>
      <c r="CD175" s="248"/>
      <c r="CE175" s="248"/>
      <c r="CF175" s="248"/>
    </row>
    <row r="176" spans="1:109">
      <c r="C176" s="268" t="s">
        <v>29</v>
      </c>
      <c r="D176" s="248"/>
      <c r="E176" s="248"/>
      <c r="F176" s="248"/>
      <c r="G176" s="248"/>
      <c r="H176" s="248"/>
      <c r="I176" s="248"/>
      <c r="J176" s="248"/>
      <c r="K176" s="248"/>
      <c r="L176" s="248"/>
      <c r="M176" s="248"/>
      <c r="N176" s="248"/>
      <c r="O176" s="248"/>
      <c r="P176" s="248"/>
      <c r="Q176" s="248"/>
      <c r="R176" s="248"/>
      <c r="S176" s="248"/>
      <c r="T176" s="248"/>
      <c r="U176" s="248"/>
      <c r="V176" s="248"/>
      <c r="W176" s="248"/>
      <c r="X176" s="248"/>
      <c r="Y176" s="248"/>
      <c r="Z176" s="248"/>
      <c r="AA176" s="248"/>
      <c r="AB176" s="248"/>
      <c r="AC176" s="248"/>
      <c r="AD176" s="248"/>
      <c r="AE176" s="248"/>
      <c r="AF176" s="248"/>
      <c r="AG176" s="248"/>
      <c r="AH176" s="248"/>
      <c r="AI176" s="248"/>
      <c r="AJ176" s="248"/>
      <c r="AK176" s="248"/>
      <c r="AL176" s="248"/>
      <c r="AM176" s="248"/>
      <c r="AN176" s="248"/>
      <c r="AO176" s="248"/>
      <c r="AP176" s="248"/>
      <c r="AQ176" s="248"/>
      <c r="AR176" s="248"/>
      <c r="AS176" s="248"/>
      <c r="AT176" s="248"/>
      <c r="AU176" s="248"/>
      <c r="AV176" s="248"/>
      <c r="AW176" s="248"/>
      <c r="AX176" s="248"/>
      <c r="AY176" s="248"/>
      <c r="AZ176" s="248"/>
      <c r="BA176" s="248"/>
      <c r="BB176" s="248"/>
      <c r="BC176" s="248"/>
      <c r="BD176" s="248"/>
      <c r="BE176" s="248"/>
      <c r="BF176" s="248"/>
      <c r="BG176" s="248"/>
      <c r="BH176" s="248"/>
      <c r="BI176" s="248"/>
      <c r="BJ176" s="248"/>
      <c r="BK176" s="248"/>
      <c r="BL176" s="248"/>
      <c r="BM176" s="248"/>
      <c r="BN176" s="248"/>
      <c r="BO176" s="248"/>
      <c r="BP176" s="248"/>
      <c r="BQ176" s="248"/>
      <c r="BR176" s="248"/>
      <c r="BS176" s="248"/>
      <c r="BT176" s="248"/>
      <c r="BU176" s="248"/>
      <c r="BV176" s="248"/>
      <c r="BW176" s="248"/>
      <c r="BX176" s="248"/>
      <c r="BY176" s="248"/>
      <c r="BZ176" s="248"/>
      <c r="CA176" s="248"/>
      <c r="CB176" s="248"/>
      <c r="CC176" s="248"/>
      <c r="CD176" s="248"/>
      <c r="CE176" s="248"/>
      <c r="CF176" s="248"/>
    </row>
    <row r="177" spans="3:84">
      <c r="C177" s="268" t="s">
        <v>30</v>
      </c>
      <c r="D177" s="248"/>
      <c r="E177" s="248"/>
      <c r="F177" s="248"/>
      <c r="G177" s="248"/>
      <c r="H177" s="248"/>
      <c r="I177" s="248"/>
      <c r="J177" s="248"/>
      <c r="K177" s="248"/>
      <c r="L177" s="248"/>
      <c r="M177" s="248"/>
      <c r="N177" s="248"/>
      <c r="O177" s="248"/>
      <c r="P177" s="248"/>
      <c r="Q177" s="248"/>
      <c r="R177" s="248"/>
      <c r="S177" s="248"/>
      <c r="T177" s="248"/>
      <c r="U177" s="248"/>
      <c r="V177" s="248"/>
      <c r="W177" s="248"/>
      <c r="X177" s="248"/>
      <c r="Y177" s="248"/>
      <c r="Z177" s="248"/>
      <c r="AA177" s="248"/>
      <c r="AB177" s="248"/>
      <c r="AC177" s="248"/>
      <c r="AD177" s="248"/>
      <c r="AE177" s="248"/>
      <c r="AF177" s="248"/>
      <c r="AG177" s="248"/>
      <c r="AH177" s="248"/>
      <c r="AI177" s="248"/>
      <c r="AJ177" s="248"/>
      <c r="AK177" s="248"/>
      <c r="AL177" s="248"/>
      <c r="AM177" s="248"/>
      <c r="AN177" s="248"/>
      <c r="AO177" s="248"/>
      <c r="AP177" s="248"/>
      <c r="AQ177" s="248"/>
      <c r="AR177" s="248"/>
      <c r="AS177" s="248"/>
      <c r="AT177" s="248"/>
      <c r="AU177" s="248"/>
      <c r="AV177" s="248"/>
      <c r="AW177" s="248"/>
      <c r="AX177" s="248"/>
      <c r="AY177" s="248"/>
      <c r="AZ177" s="248"/>
      <c r="BA177" s="248"/>
      <c r="BB177" s="248"/>
      <c r="BC177" s="248"/>
      <c r="BD177" s="248"/>
      <c r="BE177" s="248"/>
      <c r="BF177" s="248"/>
      <c r="BG177" s="248"/>
      <c r="BH177" s="248"/>
      <c r="BI177" s="248"/>
      <c r="BJ177" s="248"/>
      <c r="BK177" s="248"/>
      <c r="BL177" s="248"/>
      <c r="BM177" s="248"/>
      <c r="BN177" s="248"/>
      <c r="BO177" s="248"/>
      <c r="BP177" s="248"/>
      <c r="BQ177" s="248"/>
      <c r="BR177" s="248"/>
      <c r="BS177" s="248"/>
      <c r="BT177" s="248"/>
      <c r="BU177" s="248"/>
      <c r="BV177" s="248"/>
      <c r="BW177" s="248"/>
      <c r="BX177" s="248"/>
      <c r="BY177" s="248"/>
      <c r="BZ177" s="248"/>
      <c r="CA177" s="248"/>
      <c r="CB177" s="248"/>
      <c r="CC177" s="248"/>
      <c r="CD177" s="248"/>
      <c r="CE177" s="248"/>
      <c r="CF177" s="248"/>
    </row>
    <row r="178" spans="3:84">
      <c r="C178" s="268" t="s">
        <v>31</v>
      </c>
      <c r="D178" s="248"/>
      <c r="E178" s="248"/>
      <c r="F178" s="248"/>
      <c r="G178" s="248"/>
      <c r="H178" s="248"/>
      <c r="I178" s="248"/>
      <c r="J178" s="248"/>
      <c r="K178" s="248"/>
      <c r="L178" s="248"/>
      <c r="M178" s="248"/>
      <c r="N178" s="248"/>
      <c r="O178" s="248"/>
      <c r="P178" s="248"/>
      <c r="Q178" s="248"/>
      <c r="R178" s="248"/>
      <c r="S178" s="248"/>
      <c r="T178" s="248"/>
      <c r="U178" s="248"/>
      <c r="V178" s="248"/>
      <c r="W178" s="248"/>
      <c r="X178" s="248"/>
      <c r="Y178" s="248"/>
      <c r="Z178" s="248"/>
      <c r="AA178" s="248"/>
      <c r="AB178" s="248"/>
      <c r="AC178" s="248"/>
      <c r="AD178" s="248"/>
      <c r="AE178" s="248"/>
      <c r="AF178" s="248"/>
      <c r="AG178" s="248"/>
      <c r="AH178" s="248"/>
      <c r="AI178" s="248"/>
      <c r="AJ178" s="248"/>
      <c r="AK178" s="248"/>
      <c r="AL178" s="248"/>
      <c r="AM178" s="248"/>
      <c r="AN178" s="248"/>
      <c r="AO178" s="248"/>
      <c r="AP178" s="248"/>
      <c r="AQ178" s="248"/>
      <c r="AR178" s="248"/>
      <c r="AS178" s="248"/>
      <c r="AT178" s="248"/>
      <c r="AU178" s="248"/>
      <c r="AV178" s="248"/>
      <c r="AW178" s="248"/>
      <c r="AX178" s="248"/>
      <c r="AY178" s="248"/>
      <c r="AZ178" s="248"/>
      <c r="BA178" s="248"/>
      <c r="BB178" s="248"/>
      <c r="BC178" s="248"/>
      <c r="BD178" s="248"/>
      <c r="BE178" s="248"/>
      <c r="BF178" s="248"/>
      <c r="BG178" s="248"/>
      <c r="BH178" s="248"/>
      <c r="BI178" s="248"/>
      <c r="BJ178" s="248"/>
      <c r="BK178" s="248"/>
      <c r="BL178" s="248"/>
      <c r="BM178" s="248"/>
      <c r="BN178" s="248"/>
      <c r="BO178" s="248"/>
      <c r="BP178" s="248"/>
      <c r="BQ178" s="248"/>
      <c r="BR178" s="248"/>
      <c r="BS178" s="248"/>
      <c r="BT178" s="248"/>
      <c r="BU178" s="248"/>
      <c r="BV178" s="248"/>
      <c r="BW178" s="248"/>
      <c r="BX178" s="248"/>
      <c r="BY178" s="248"/>
      <c r="BZ178" s="248"/>
      <c r="CA178" s="248"/>
      <c r="CB178" s="248"/>
      <c r="CC178" s="248"/>
      <c r="CD178" s="248"/>
      <c r="CE178" s="248"/>
      <c r="CF178" s="248"/>
    </row>
    <row r="179" spans="3:84">
      <c r="C179" s="268" t="s">
        <v>32</v>
      </c>
      <c r="D179" s="248"/>
      <c r="E179" s="248"/>
      <c r="F179" s="248"/>
      <c r="G179" s="248"/>
      <c r="H179" s="248"/>
      <c r="I179" s="248"/>
      <c r="J179" s="248"/>
      <c r="K179" s="248"/>
      <c r="L179" s="248"/>
      <c r="M179" s="248"/>
      <c r="N179" s="248"/>
      <c r="O179" s="248"/>
      <c r="P179" s="248"/>
      <c r="Q179" s="248"/>
      <c r="R179" s="248"/>
      <c r="S179" s="248"/>
      <c r="T179" s="248"/>
      <c r="U179" s="248"/>
      <c r="V179" s="248"/>
      <c r="W179" s="248"/>
      <c r="X179" s="248"/>
      <c r="Y179" s="248"/>
      <c r="Z179" s="248"/>
      <c r="AA179" s="248"/>
      <c r="AB179" s="248"/>
      <c r="AC179" s="248"/>
      <c r="AD179" s="248"/>
      <c r="AE179" s="248"/>
      <c r="AF179" s="248"/>
      <c r="AG179" s="248"/>
      <c r="AH179" s="248"/>
      <c r="AI179" s="248"/>
      <c r="AJ179" s="248"/>
      <c r="AK179" s="248"/>
      <c r="AL179" s="248"/>
      <c r="AM179" s="248"/>
      <c r="AN179" s="248"/>
      <c r="AO179" s="248"/>
      <c r="AP179" s="248"/>
      <c r="AQ179" s="248"/>
      <c r="AR179" s="248"/>
      <c r="AS179" s="248"/>
      <c r="AT179" s="248"/>
      <c r="AU179" s="248"/>
      <c r="AV179" s="248"/>
      <c r="AW179" s="248"/>
      <c r="AX179" s="248"/>
      <c r="AY179" s="248"/>
      <c r="AZ179" s="248"/>
      <c r="BA179" s="248"/>
      <c r="BB179" s="248"/>
      <c r="BC179" s="248"/>
      <c r="BD179" s="248"/>
      <c r="BE179" s="248"/>
      <c r="BF179" s="248"/>
      <c r="BG179" s="248"/>
      <c r="BH179" s="248"/>
      <c r="BI179" s="248"/>
      <c r="BJ179" s="248"/>
      <c r="BK179" s="248"/>
      <c r="BL179" s="248"/>
      <c r="BM179" s="248"/>
      <c r="BN179" s="248"/>
      <c r="BO179" s="248"/>
      <c r="BP179" s="248"/>
      <c r="BQ179" s="248"/>
      <c r="BR179" s="248"/>
      <c r="BS179" s="248"/>
      <c r="BT179" s="248"/>
      <c r="BU179" s="248"/>
      <c r="BV179" s="248"/>
      <c r="BW179" s="248"/>
      <c r="BX179" s="248"/>
      <c r="BY179" s="248"/>
      <c r="BZ179" s="248"/>
      <c r="CA179" s="248"/>
      <c r="CB179" s="248"/>
      <c r="CC179" s="248"/>
      <c r="CD179" s="248"/>
      <c r="CE179" s="248"/>
      <c r="CF179" s="248"/>
    </row>
    <row r="180" spans="3:84">
      <c r="C180" s="268" t="s">
        <v>33</v>
      </c>
      <c r="D180" s="248"/>
      <c r="E180" s="248"/>
      <c r="F180" s="248"/>
      <c r="G180" s="248"/>
      <c r="H180" s="248"/>
      <c r="I180" s="248"/>
      <c r="J180" s="248"/>
      <c r="K180" s="248"/>
      <c r="L180" s="248"/>
      <c r="M180" s="248"/>
      <c r="N180" s="248"/>
      <c r="O180" s="248"/>
      <c r="P180" s="248"/>
      <c r="Q180" s="248"/>
      <c r="R180" s="248"/>
      <c r="S180" s="248"/>
      <c r="T180" s="248"/>
      <c r="U180" s="248"/>
      <c r="V180" s="248"/>
      <c r="W180" s="248"/>
      <c r="X180" s="248"/>
      <c r="Y180" s="248"/>
      <c r="Z180" s="248"/>
      <c r="AA180" s="248"/>
      <c r="AB180" s="248"/>
      <c r="AC180" s="248"/>
      <c r="AD180" s="248"/>
      <c r="AE180" s="248"/>
      <c r="AF180" s="248"/>
      <c r="AG180" s="248"/>
      <c r="AH180" s="248"/>
      <c r="AI180" s="248"/>
      <c r="AJ180" s="248"/>
      <c r="AK180" s="248"/>
      <c r="AL180" s="248"/>
      <c r="AM180" s="248"/>
      <c r="AN180" s="248"/>
      <c r="AO180" s="248"/>
      <c r="AP180" s="248"/>
      <c r="AQ180" s="248"/>
      <c r="AR180" s="248"/>
      <c r="AS180" s="248"/>
      <c r="AT180" s="248"/>
      <c r="AU180" s="248"/>
      <c r="AV180" s="248"/>
      <c r="AW180" s="248"/>
      <c r="AX180" s="248"/>
      <c r="AY180" s="248"/>
      <c r="AZ180" s="248"/>
      <c r="BA180" s="248"/>
      <c r="BB180" s="248"/>
      <c r="BC180" s="248"/>
      <c r="BD180" s="248"/>
      <c r="BE180" s="248"/>
      <c r="BF180" s="248"/>
      <c r="BG180" s="248"/>
      <c r="BH180" s="248"/>
      <c r="BI180" s="248"/>
      <c r="BJ180" s="248"/>
      <c r="BK180" s="248"/>
      <c r="BL180" s="248"/>
      <c r="BM180" s="248"/>
      <c r="BN180" s="248"/>
      <c r="BO180" s="248"/>
      <c r="BP180" s="248"/>
      <c r="BQ180" s="248"/>
      <c r="BR180" s="248"/>
      <c r="BS180" s="248"/>
      <c r="BT180" s="248"/>
      <c r="BU180" s="248"/>
      <c r="BV180" s="248"/>
      <c r="BW180" s="248"/>
      <c r="BX180" s="248"/>
      <c r="BY180" s="248"/>
      <c r="BZ180" s="248"/>
      <c r="CA180" s="248"/>
      <c r="CB180" s="248"/>
      <c r="CC180" s="248"/>
      <c r="CD180" s="248"/>
      <c r="CE180" s="248"/>
      <c r="CF180" s="248"/>
    </row>
    <row r="181" spans="3:84">
      <c r="C181" s="268" t="s">
        <v>34</v>
      </c>
      <c r="D181" s="248"/>
      <c r="E181" s="248"/>
      <c r="F181" s="248"/>
      <c r="G181" s="248"/>
      <c r="H181" s="248"/>
      <c r="I181" s="248"/>
      <c r="J181" s="248"/>
      <c r="K181" s="248"/>
      <c r="L181" s="248"/>
      <c r="M181" s="248"/>
      <c r="N181" s="248"/>
      <c r="O181" s="248"/>
      <c r="P181" s="248"/>
      <c r="Q181" s="248"/>
      <c r="R181" s="248"/>
      <c r="S181" s="248"/>
      <c r="T181" s="248"/>
      <c r="U181" s="248"/>
      <c r="V181" s="248"/>
      <c r="W181" s="248"/>
      <c r="X181" s="248"/>
      <c r="Y181" s="248"/>
      <c r="Z181" s="248"/>
      <c r="AA181" s="248"/>
      <c r="AB181" s="248"/>
      <c r="AC181" s="248"/>
      <c r="AD181" s="248"/>
      <c r="AE181" s="248"/>
      <c r="AF181" s="248"/>
      <c r="AG181" s="248"/>
      <c r="AH181" s="248"/>
      <c r="AI181" s="248"/>
      <c r="AJ181" s="248"/>
      <c r="AK181" s="248"/>
      <c r="AL181" s="248"/>
      <c r="AM181" s="248"/>
      <c r="AN181" s="248"/>
      <c r="AO181" s="248"/>
      <c r="AP181" s="248"/>
      <c r="AQ181" s="248"/>
      <c r="AR181" s="248"/>
      <c r="AS181" s="248"/>
      <c r="AT181" s="248"/>
      <c r="AU181" s="248"/>
      <c r="AV181" s="248"/>
      <c r="AW181" s="248"/>
      <c r="AX181" s="248"/>
      <c r="AY181" s="248"/>
      <c r="AZ181" s="248"/>
      <c r="BA181" s="248"/>
      <c r="BB181" s="248"/>
      <c r="BC181" s="248"/>
      <c r="BD181" s="248"/>
      <c r="BE181" s="248"/>
      <c r="BF181" s="248"/>
      <c r="BG181" s="248"/>
      <c r="BH181" s="248"/>
      <c r="BI181" s="248"/>
      <c r="BJ181" s="248"/>
      <c r="BK181" s="248"/>
      <c r="BL181" s="248"/>
      <c r="BM181" s="248"/>
      <c r="BN181" s="248"/>
      <c r="BO181" s="248"/>
      <c r="BP181" s="248"/>
      <c r="BQ181" s="248"/>
      <c r="BR181" s="248"/>
      <c r="BS181" s="248"/>
      <c r="BT181" s="248"/>
      <c r="BU181" s="248"/>
      <c r="BV181" s="248"/>
      <c r="BW181" s="248"/>
      <c r="BX181" s="248"/>
      <c r="BY181" s="248"/>
      <c r="BZ181" s="248"/>
      <c r="CA181" s="248"/>
      <c r="CB181" s="248"/>
      <c r="CC181" s="248"/>
      <c r="CD181" s="248"/>
      <c r="CE181" s="248"/>
      <c r="CF181" s="248"/>
    </row>
    <row r="182" spans="3:84">
      <c r="C182" s="268" t="s">
        <v>35</v>
      </c>
      <c r="D182" s="248"/>
      <c r="E182" s="248"/>
      <c r="F182" s="248"/>
      <c r="G182" s="248"/>
      <c r="H182" s="248"/>
      <c r="I182" s="248"/>
      <c r="J182" s="248"/>
      <c r="K182" s="248"/>
      <c r="L182" s="248"/>
      <c r="M182" s="248"/>
      <c r="N182" s="248"/>
      <c r="O182" s="248"/>
      <c r="P182" s="248"/>
      <c r="Q182" s="248"/>
      <c r="R182" s="248"/>
      <c r="S182" s="248"/>
      <c r="T182" s="248"/>
      <c r="U182" s="248"/>
      <c r="V182" s="248"/>
      <c r="W182" s="248"/>
      <c r="X182" s="248"/>
      <c r="Y182" s="248"/>
      <c r="Z182" s="248"/>
      <c r="AA182" s="248"/>
      <c r="AB182" s="248"/>
      <c r="AC182" s="248"/>
      <c r="AD182" s="248"/>
      <c r="AE182" s="248"/>
      <c r="AF182" s="248"/>
      <c r="AG182" s="248"/>
      <c r="AH182" s="248"/>
      <c r="AI182" s="248"/>
      <c r="AJ182" s="248"/>
      <c r="AK182" s="248"/>
      <c r="AL182" s="248"/>
      <c r="AM182" s="248"/>
      <c r="AN182" s="248"/>
      <c r="AO182" s="248"/>
      <c r="AP182" s="248"/>
      <c r="AQ182" s="248"/>
      <c r="AR182" s="248"/>
      <c r="AS182" s="248"/>
      <c r="AT182" s="248"/>
      <c r="AU182" s="248"/>
      <c r="AV182" s="248"/>
      <c r="AW182" s="248"/>
      <c r="AX182" s="248"/>
      <c r="AY182" s="248"/>
      <c r="AZ182" s="248"/>
      <c r="BA182" s="248"/>
      <c r="BB182" s="248"/>
      <c r="BC182" s="248"/>
      <c r="BD182" s="248"/>
      <c r="BE182" s="248"/>
      <c r="BF182" s="248"/>
      <c r="BG182" s="248"/>
      <c r="BH182" s="248"/>
      <c r="BI182" s="248"/>
      <c r="BJ182" s="248"/>
      <c r="BK182" s="248"/>
      <c r="BL182" s="248"/>
      <c r="BM182" s="248"/>
      <c r="BN182" s="248"/>
      <c r="BO182" s="248"/>
      <c r="BP182" s="248"/>
      <c r="BQ182" s="248"/>
      <c r="BR182" s="248"/>
      <c r="BS182" s="248"/>
      <c r="BT182" s="248"/>
      <c r="BU182" s="248"/>
      <c r="BV182" s="248"/>
      <c r="BW182" s="248"/>
      <c r="BX182" s="248"/>
      <c r="BY182" s="248"/>
      <c r="BZ182" s="248"/>
      <c r="CA182" s="248"/>
      <c r="CB182" s="248"/>
      <c r="CC182" s="248"/>
      <c r="CD182" s="248"/>
      <c r="CE182" s="248"/>
      <c r="CF182" s="248"/>
    </row>
    <row r="183" spans="3:84">
      <c r="C183" s="268" t="s">
        <v>36</v>
      </c>
      <c r="D183" s="248"/>
      <c r="E183" s="248"/>
      <c r="F183" s="248"/>
      <c r="G183" s="248"/>
      <c r="H183" s="248"/>
      <c r="I183" s="248"/>
      <c r="J183" s="248"/>
      <c r="K183" s="248"/>
      <c r="L183" s="248"/>
      <c r="M183" s="248"/>
      <c r="N183" s="248"/>
      <c r="O183" s="248"/>
      <c r="P183" s="248"/>
      <c r="Q183" s="248"/>
      <c r="R183" s="248"/>
      <c r="S183" s="248"/>
      <c r="T183" s="248"/>
      <c r="U183" s="248"/>
      <c r="V183" s="248"/>
      <c r="W183" s="248"/>
      <c r="X183" s="248"/>
      <c r="Y183" s="248"/>
      <c r="Z183" s="248"/>
      <c r="AA183" s="248"/>
      <c r="AB183" s="248"/>
      <c r="AC183" s="248"/>
      <c r="AD183" s="248"/>
      <c r="AE183" s="248"/>
      <c r="AF183" s="248"/>
      <c r="AG183" s="248"/>
      <c r="AH183" s="248"/>
      <c r="AI183" s="248"/>
      <c r="AJ183" s="248"/>
      <c r="AK183" s="248"/>
      <c r="AL183" s="248"/>
      <c r="AM183" s="248"/>
      <c r="AN183" s="248"/>
      <c r="AO183" s="248"/>
      <c r="AP183" s="248"/>
      <c r="AQ183" s="248"/>
      <c r="AR183" s="248"/>
      <c r="AS183" s="248"/>
      <c r="AT183" s="248"/>
      <c r="AU183" s="248"/>
      <c r="AV183" s="248"/>
      <c r="AW183" s="248"/>
      <c r="AX183" s="248"/>
      <c r="AY183" s="248"/>
      <c r="AZ183" s="248"/>
      <c r="BA183" s="248"/>
      <c r="BB183" s="248"/>
      <c r="BC183" s="248"/>
      <c r="BD183" s="248"/>
      <c r="BE183" s="248"/>
      <c r="BF183" s="248"/>
      <c r="BG183" s="248"/>
      <c r="BH183" s="248"/>
      <c r="BI183" s="248"/>
      <c r="BJ183" s="248"/>
      <c r="BK183" s="248"/>
      <c r="BL183" s="248"/>
      <c r="BM183" s="248"/>
      <c r="BN183" s="248"/>
      <c r="BO183" s="248"/>
      <c r="BP183" s="248"/>
      <c r="BQ183" s="248"/>
      <c r="BR183" s="248"/>
      <c r="BS183" s="248"/>
      <c r="BT183" s="248"/>
      <c r="BU183" s="248"/>
      <c r="BV183" s="248"/>
      <c r="BW183" s="248"/>
      <c r="BX183" s="248"/>
      <c r="BY183" s="248"/>
      <c r="BZ183" s="248"/>
      <c r="CA183" s="248"/>
      <c r="CB183" s="248"/>
      <c r="CC183" s="248"/>
      <c r="CD183" s="248"/>
      <c r="CE183" s="248"/>
      <c r="CF183" s="248"/>
    </row>
    <row r="184" spans="3:84">
      <c r="D184" s="248"/>
      <c r="E184" s="248"/>
      <c r="F184" s="248"/>
      <c r="G184" s="248"/>
      <c r="H184" s="248"/>
      <c r="I184" s="248"/>
      <c r="J184" s="248"/>
      <c r="K184" s="248"/>
      <c r="L184" s="248"/>
      <c r="M184" s="248"/>
      <c r="N184" s="248"/>
      <c r="O184" s="248"/>
      <c r="P184" s="248"/>
      <c r="Q184" s="248"/>
      <c r="R184" s="248"/>
      <c r="S184" s="248"/>
      <c r="T184" s="248"/>
      <c r="U184" s="248"/>
      <c r="V184" s="248"/>
      <c r="W184" s="248"/>
      <c r="X184" s="248"/>
      <c r="Y184" s="248"/>
      <c r="Z184" s="248"/>
      <c r="AA184" s="248"/>
      <c r="AB184" s="248"/>
      <c r="AC184" s="248"/>
      <c r="AD184" s="248"/>
      <c r="AE184" s="248"/>
      <c r="AF184" s="248"/>
      <c r="AG184" s="248"/>
      <c r="AH184" s="248"/>
      <c r="AI184" s="248"/>
      <c r="AJ184" s="248"/>
      <c r="AK184" s="248"/>
      <c r="AL184" s="248"/>
      <c r="AM184" s="248"/>
      <c r="AN184" s="248"/>
      <c r="AO184" s="248"/>
      <c r="AP184" s="248"/>
      <c r="AQ184" s="248"/>
      <c r="AR184" s="248"/>
      <c r="AS184" s="248"/>
      <c r="AT184" s="248"/>
      <c r="AU184" s="248"/>
      <c r="AV184" s="248"/>
      <c r="AW184" s="248"/>
      <c r="AX184" s="248"/>
      <c r="AY184" s="248"/>
      <c r="AZ184" s="248"/>
      <c r="BA184" s="248"/>
      <c r="BB184" s="248"/>
      <c r="BC184" s="248"/>
      <c r="BD184" s="248"/>
      <c r="BE184" s="248"/>
      <c r="BF184" s="248"/>
      <c r="BG184" s="248"/>
      <c r="BH184" s="248"/>
      <c r="BI184" s="248"/>
      <c r="BJ184" s="248"/>
      <c r="BK184" s="248"/>
      <c r="BL184" s="248"/>
      <c r="BM184" s="248"/>
      <c r="BN184" s="248"/>
      <c r="BO184" s="248"/>
      <c r="BP184" s="248"/>
      <c r="BQ184" s="248"/>
      <c r="BR184" s="248"/>
      <c r="BS184" s="248"/>
      <c r="BT184" s="248"/>
      <c r="BU184" s="248"/>
      <c r="BV184" s="248"/>
      <c r="BW184" s="248"/>
      <c r="BX184" s="248"/>
      <c r="BY184" s="248"/>
      <c r="BZ184" s="248"/>
      <c r="CA184" s="248"/>
      <c r="CB184" s="248"/>
      <c r="CC184" s="248"/>
      <c r="CD184" s="248"/>
      <c r="CE184" s="248"/>
      <c r="CF184" s="248"/>
    </row>
    <row r="185" spans="3:84">
      <c r="D185" s="248"/>
      <c r="E185" s="248"/>
      <c r="F185" s="248"/>
      <c r="G185" s="248"/>
      <c r="H185" s="248"/>
      <c r="I185" s="248"/>
      <c r="J185" s="248"/>
      <c r="K185" s="248"/>
      <c r="L185" s="248"/>
      <c r="M185" s="248"/>
      <c r="N185" s="248"/>
      <c r="O185" s="248"/>
      <c r="P185" s="248"/>
      <c r="Q185" s="248"/>
      <c r="R185" s="248"/>
      <c r="S185" s="248"/>
      <c r="T185" s="248"/>
      <c r="U185" s="248"/>
      <c r="V185" s="248"/>
      <c r="W185" s="248"/>
      <c r="X185" s="248"/>
      <c r="Y185" s="248"/>
      <c r="Z185" s="248"/>
      <c r="AA185" s="248"/>
      <c r="AB185" s="248"/>
      <c r="AC185" s="248"/>
      <c r="AD185" s="248"/>
      <c r="AE185" s="248"/>
      <c r="AF185" s="248"/>
      <c r="AG185" s="248"/>
      <c r="AH185" s="248"/>
      <c r="AI185" s="248"/>
      <c r="AJ185" s="248"/>
      <c r="AK185" s="248"/>
      <c r="AL185" s="248"/>
      <c r="AM185" s="248"/>
      <c r="AN185" s="248"/>
      <c r="AO185" s="248"/>
      <c r="AP185" s="248"/>
      <c r="AQ185" s="248"/>
      <c r="AR185" s="248"/>
      <c r="AS185" s="248"/>
      <c r="AT185" s="248"/>
      <c r="AU185" s="248"/>
      <c r="AV185" s="248"/>
      <c r="AW185" s="248"/>
      <c r="AX185" s="248"/>
      <c r="AY185" s="248"/>
      <c r="AZ185" s="248"/>
      <c r="BA185" s="248"/>
      <c r="BB185" s="248"/>
      <c r="BC185" s="248"/>
      <c r="BD185" s="248"/>
      <c r="BE185" s="248"/>
      <c r="BF185" s="248"/>
      <c r="BG185" s="248"/>
      <c r="BH185" s="248"/>
      <c r="BI185" s="248"/>
      <c r="BJ185" s="248"/>
      <c r="BK185" s="248"/>
      <c r="BL185" s="248"/>
      <c r="BM185" s="248"/>
      <c r="BN185" s="248"/>
      <c r="BO185" s="248"/>
      <c r="BP185" s="248"/>
      <c r="BQ185" s="248"/>
      <c r="BR185" s="248"/>
      <c r="BS185" s="248"/>
      <c r="BT185" s="248"/>
      <c r="BU185" s="248"/>
      <c r="BV185" s="248"/>
      <c r="BW185" s="248"/>
      <c r="BX185" s="248"/>
      <c r="BY185" s="248"/>
      <c r="BZ185" s="248"/>
      <c r="CA185" s="248"/>
      <c r="CB185" s="248"/>
      <c r="CC185" s="248"/>
      <c r="CD185" s="248"/>
      <c r="CE185" s="248"/>
      <c r="CF185" s="248"/>
    </row>
    <row r="186" spans="3:84">
      <c r="D186" s="248"/>
      <c r="E186" s="248"/>
      <c r="F186" s="248"/>
      <c r="G186" s="248"/>
      <c r="H186" s="248"/>
      <c r="I186" s="248"/>
      <c r="J186" s="248"/>
      <c r="K186" s="248"/>
      <c r="L186" s="248"/>
      <c r="M186" s="248"/>
      <c r="N186" s="248"/>
      <c r="O186" s="248"/>
      <c r="P186" s="248"/>
      <c r="Q186" s="248"/>
      <c r="R186" s="248"/>
      <c r="S186" s="248"/>
      <c r="T186" s="248"/>
      <c r="U186" s="248"/>
      <c r="V186" s="248"/>
      <c r="W186" s="248"/>
      <c r="X186" s="248"/>
      <c r="Y186" s="248"/>
      <c r="Z186" s="248"/>
      <c r="AA186" s="248"/>
      <c r="AB186" s="248"/>
      <c r="AC186" s="248"/>
      <c r="AD186" s="248"/>
      <c r="AE186" s="248"/>
      <c r="AF186" s="248"/>
      <c r="AG186" s="248"/>
      <c r="AH186" s="248"/>
      <c r="AI186" s="248"/>
      <c r="AJ186" s="248"/>
      <c r="AK186" s="248"/>
      <c r="AL186" s="248"/>
      <c r="AM186" s="248"/>
      <c r="AN186" s="248"/>
      <c r="AO186" s="248"/>
      <c r="AP186" s="248"/>
      <c r="AQ186" s="248"/>
      <c r="AR186" s="248"/>
      <c r="AS186" s="248"/>
      <c r="AT186" s="248"/>
      <c r="AU186" s="248"/>
      <c r="AV186" s="248"/>
      <c r="AW186" s="248"/>
      <c r="AX186" s="248"/>
      <c r="AY186" s="248"/>
      <c r="AZ186" s="248"/>
      <c r="BA186" s="248"/>
      <c r="BB186" s="248"/>
      <c r="BC186" s="248"/>
      <c r="BD186" s="248"/>
      <c r="BE186" s="248"/>
      <c r="BF186" s="248"/>
      <c r="BG186" s="248"/>
      <c r="BH186" s="248"/>
      <c r="BI186" s="248"/>
      <c r="BJ186" s="248"/>
      <c r="BK186" s="248"/>
      <c r="BL186" s="248"/>
      <c r="BM186" s="248"/>
      <c r="BN186" s="248"/>
      <c r="BO186" s="248"/>
      <c r="BP186" s="248"/>
      <c r="BQ186" s="248"/>
      <c r="BR186" s="248"/>
      <c r="BS186" s="248"/>
      <c r="BT186" s="248"/>
      <c r="BU186" s="248"/>
      <c r="BV186" s="248"/>
      <c r="BW186" s="248"/>
      <c r="BX186" s="248"/>
      <c r="BY186" s="248"/>
      <c r="BZ186" s="248"/>
      <c r="CA186" s="248"/>
      <c r="CB186" s="248"/>
      <c r="CC186" s="248"/>
      <c r="CD186" s="248"/>
      <c r="CE186" s="248"/>
      <c r="CF186" s="248"/>
    </row>
    <row r="187" spans="3:84">
      <c r="D187" s="248"/>
      <c r="E187" s="248"/>
      <c r="F187" s="248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8"/>
      <c r="S187" s="248"/>
      <c r="T187" s="248"/>
      <c r="U187" s="248"/>
      <c r="V187" s="248"/>
      <c r="W187" s="248"/>
      <c r="X187" s="248"/>
      <c r="Y187" s="248"/>
      <c r="Z187" s="248"/>
      <c r="AA187" s="248"/>
      <c r="AB187" s="248"/>
      <c r="AC187" s="248"/>
      <c r="AD187" s="248"/>
      <c r="AE187" s="248"/>
      <c r="AF187" s="248"/>
      <c r="AG187" s="248"/>
      <c r="AH187" s="248"/>
      <c r="AI187" s="248"/>
      <c r="AJ187" s="248"/>
      <c r="AK187" s="248"/>
      <c r="AL187" s="248"/>
      <c r="AM187" s="248"/>
      <c r="AN187" s="248"/>
      <c r="AO187" s="248"/>
      <c r="AP187" s="248"/>
      <c r="AQ187" s="248"/>
      <c r="AR187" s="248"/>
      <c r="AS187" s="248"/>
      <c r="AT187" s="248"/>
      <c r="AU187" s="248"/>
      <c r="AV187" s="248"/>
      <c r="AW187" s="248"/>
      <c r="AX187" s="248"/>
      <c r="AY187" s="248"/>
      <c r="AZ187" s="248"/>
      <c r="BA187" s="248"/>
      <c r="BB187" s="248"/>
      <c r="BC187" s="248"/>
      <c r="BD187" s="248"/>
      <c r="BE187" s="248"/>
      <c r="BF187" s="248"/>
      <c r="BG187" s="248"/>
      <c r="BH187" s="248"/>
      <c r="BI187" s="248"/>
      <c r="BJ187" s="248"/>
      <c r="BK187" s="248"/>
      <c r="BL187" s="248"/>
      <c r="BM187" s="248"/>
      <c r="BN187" s="248"/>
      <c r="BO187" s="248"/>
      <c r="BP187" s="248"/>
      <c r="BQ187" s="248"/>
      <c r="BR187" s="248"/>
      <c r="BS187" s="248"/>
      <c r="BT187" s="248"/>
      <c r="BU187" s="248"/>
      <c r="BV187" s="248"/>
      <c r="BW187" s="248"/>
      <c r="BX187" s="248"/>
      <c r="BY187" s="248"/>
      <c r="BZ187" s="248"/>
      <c r="CA187" s="248"/>
      <c r="CB187" s="248"/>
      <c r="CC187" s="248"/>
      <c r="CD187" s="248"/>
      <c r="CE187" s="248"/>
      <c r="CF187" s="248"/>
    </row>
    <row r="188" spans="3:84">
      <c r="D188" s="248"/>
      <c r="E188" s="248"/>
      <c r="F188" s="248"/>
      <c r="G188" s="248"/>
      <c r="H188" s="248"/>
      <c r="I188" s="248"/>
      <c r="J188" s="248"/>
      <c r="K188" s="248"/>
      <c r="L188" s="248"/>
      <c r="M188" s="248"/>
      <c r="N188" s="248"/>
      <c r="O188" s="248"/>
      <c r="P188" s="248"/>
      <c r="Q188" s="248"/>
      <c r="R188" s="248"/>
      <c r="S188" s="248"/>
      <c r="T188" s="248"/>
      <c r="U188" s="248"/>
      <c r="V188" s="248"/>
      <c r="W188" s="248"/>
      <c r="X188" s="248"/>
      <c r="Y188" s="248"/>
      <c r="Z188" s="248"/>
      <c r="AA188" s="248"/>
      <c r="AB188" s="248"/>
      <c r="AC188" s="248"/>
      <c r="AD188" s="248"/>
      <c r="AE188" s="248"/>
      <c r="AF188" s="248"/>
      <c r="AG188" s="248"/>
      <c r="AH188" s="248"/>
      <c r="AI188" s="248"/>
      <c r="AJ188" s="248"/>
      <c r="AK188" s="248"/>
      <c r="AL188" s="248"/>
      <c r="AM188" s="248"/>
      <c r="AN188" s="248"/>
      <c r="AO188" s="248"/>
      <c r="AP188" s="248"/>
      <c r="AQ188" s="248"/>
      <c r="AR188" s="248"/>
      <c r="AS188" s="248"/>
      <c r="AT188" s="248"/>
      <c r="AU188" s="248"/>
      <c r="AV188" s="248"/>
      <c r="AW188" s="248"/>
      <c r="AX188" s="248"/>
      <c r="AY188" s="248"/>
      <c r="AZ188" s="248"/>
      <c r="BA188" s="248"/>
      <c r="BB188" s="248"/>
      <c r="BC188" s="248"/>
      <c r="BD188" s="248"/>
      <c r="BE188" s="248"/>
      <c r="BF188" s="248"/>
      <c r="BG188" s="248"/>
      <c r="BH188" s="248"/>
      <c r="BI188" s="248"/>
      <c r="BJ188" s="248"/>
      <c r="BK188" s="248"/>
      <c r="BL188" s="248"/>
      <c r="BM188" s="248"/>
      <c r="BN188" s="248"/>
      <c r="BO188" s="248"/>
      <c r="BP188" s="248"/>
      <c r="BQ188" s="248"/>
      <c r="BR188" s="248"/>
      <c r="BS188" s="248"/>
      <c r="BT188" s="248"/>
      <c r="BU188" s="248"/>
      <c r="BV188" s="248"/>
      <c r="BW188" s="248"/>
      <c r="BX188" s="248"/>
      <c r="BY188" s="248"/>
      <c r="BZ188" s="248"/>
      <c r="CA188" s="248"/>
      <c r="CB188" s="248"/>
      <c r="CC188" s="248"/>
      <c r="CD188" s="248"/>
      <c r="CE188" s="248"/>
      <c r="CF188" s="248"/>
    </row>
    <row r="189" spans="3:84">
      <c r="D189" s="248"/>
      <c r="E189" s="248"/>
      <c r="F189" s="248"/>
      <c r="G189" s="248"/>
      <c r="H189" s="248"/>
      <c r="I189" s="248"/>
      <c r="J189" s="248"/>
      <c r="K189" s="248"/>
      <c r="L189" s="248"/>
      <c r="M189" s="248"/>
      <c r="N189" s="248"/>
      <c r="O189" s="248"/>
      <c r="P189" s="248"/>
      <c r="Q189" s="248"/>
      <c r="R189" s="248"/>
      <c r="S189" s="248"/>
      <c r="T189" s="248"/>
      <c r="U189" s="248"/>
      <c r="V189" s="248"/>
      <c r="W189" s="248"/>
      <c r="X189" s="248"/>
      <c r="Y189" s="248"/>
      <c r="Z189" s="248"/>
      <c r="AA189" s="248"/>
      <c r="AB189" s="248"/>
      <c r="AC189" s="248"/>
      <c r="AD189" s="248"/>
      <c r="AE189" s="248"/>
      <c r="AF189" s="248"/>
      <c r="AG189" s="248"/>
      <c r="AH189" s="248"/>
      <c r="AI189" s="248"/>
      <c r="AJ189" s="248"/>
      <c r="AK189" s="248"/>
      <c r="AL189" s="248"/>
      <c r="AM189" s="248"/>
      <c r="AN189" s="248"/>
      <c r="AO189" s="248"/>
      <c r="AP189" s="248"/>
      <c r="AQ189" s="248"/>
      <c r="AR189" s="248"/>
      <c r="AS189" s="248"/>
      <c r="AT189" s="248"/>
      <c r="AU189" s="248"/>
      <c r="AV189" s="248"/>
      <c r="AW189" s="248"/>
      <c r="AX189" s="248"/>
      <c r="AY189" s="248"/>
      <c r="AZ189" s="248"/>
      <c r="BA189" s="248"/>
      <c r="BB189" s="248"/>
      <c r="BC189" s="248"/>
      <c r="BD189" s="248"/>
      <c r="BE189" s="248"/>
      <c r="BF189" s="248"/>
      <c r="BG189" s="248"/>
      <c r="BH189" s="248"/>
      <c r="BI189" s="248"/>
      <c r="BJ189" s="248"/>
      <c r="BK189" s="248"/>
      <c r="BL189" s="248"/>
      <c r="BM189" s="248"/>
      <c r="BN189" s="248"/>
      <c r="BO189" s="248"/>
      <c r="BP189" s="248"/>
      <c r="BQ189" s="248"/>
      <c r="BR189" s="248"/>
      <c r="BS189" s="248"/>
      <c r="BT189" s="248"/>
      <c r="BU189" s="248"/>
      <c r="BV189" s="248"/>
      <c r="BW189" s="248"/>
      <c r="BX189" s="248"/>
      <c r="BY189" s="248"/>
      <c r="BZ189" s="248"/>
      <c r="CA189" s="248"/>
      <c r="CB189" s="248"/>
      <c r="CC189" s="248"/>
      <c r="CD189" s="248"/>
      <c r="CE189" s="248"/>
      <c r="CF189" s="248"/>
    </row>
    <row r="190" spans="3:84">
      <c r="D190" s="248"/>
      <c r="E190" s="248"/>
      <c r="F190" s="248"/>
      <c r="G190" s="248"/>
      <c r="H190" s="248"/>
      <c r="I190" s="248"/>
      <c r="J190" s="248"/>
      <c r="K190" s="248"/>
      <c r="L190" s="248"/>
      <c r="M190" s="248"/>
      <c r="N190" s="248"/>
      <c r="O190" s="248"/>
      <c r="P190" s="248"/>
      <c r="Q190" s="248"/>
      <c r="R190" s="248"/>
      <c r="S190" s="248"/>
      <c r="T190" s="248"/>
      <c r="U190" s="248"/>
      <c r="V190" s="248"/>
      <c r="W190" s="248"/>
      <c r="X190" s="248"/>
      <c r="Y190" s="248"/>
      <c r="Z190" s="248"/>
      <c r="AA190" s="248"/>
      <c r="AB190" s="248"/>
      <c r="AC190" s="248"/>
      <c r="AD190" s="248"/>
      <c r="AE190" s="248"/>
      <c r="AF190" s="248"/>
      <c r="AG190" s="248"/>
      <c r="AH190" s="248"/>
      <c r="AI190" s="248"/>
      <c r="AJ190" s="248"/>
      <c r="AK190" s="248"/>
      <c r="AL190" s="248"/>
      <c r="AM190" s="248"/>
      <c r="AN190" s="248"/>
      <c r="AO190" s="248"/>
      <c r="AP190" s="248"/>
      <c r="AQ190" s="248"/>
      <c r="AR190" s="248"/>
      <c r="AS190" s="248"/>
      <c r="AT190" s="248"/>
      <c r="AU190" s="248"/>
      <c r="AV190" s="248"/>
      <c r="AW190" s="248"/>
      <c r="AX190" s="248"/>
      <c r="AY190" s="248"/>
      <c r="AZ190" s="248"/>
      <c r="BA190" s="248"/>
      <c r="BB190" s="248"/>
      <c r="BC190" s="248"/>
      <c r="BD190" s="248"/>
      <c r="BE190" s="248"/>
      <c r="BF190" s="248"/>
      <c r="BG190" s="248"/>
      <c r="BH190" s="248"/>
      <c r="BI190" s="248"/>
      <c r="BJ190" s="248"/>
      <c r="BK190" s="248"/>
      <c r="BL190" s="248"/>
      <c r="BM190" s="248"/>
      <c r="BN190" s="248"/>
      <c r="BO190" s="248"/>
      <c r="BP190" s="248"/>
      <c r="BQ190" s="248"/>
      <c r="BR190" s="248"/>
      <c r="BS190" s="248"/>
      <c r="BT190" s="248"/>
      <c r="BU190" s="248"/>
      <c r="BV190" s="248"/>
      <c r="BW190" s="248"/>
      <c r="BX190" s="248"/>
      <c r="BY190" s="248"/>
      <c r="BZ190" s="248"/>
      <c r="CA190" s="248"/>
      <c r="CB190" s="248"/>
      <c r="CC190" s="248"/>
      <c r="CD190" s="248"/>
      <c r="CE190" s="248"/>
      <c r="CF190" s="248"/>
    </row>
    <row r="191" spans="3:84">
      <c r="D191" s="248"/>
      <c r="E191" s="248"/>
      <c r="F191" s="248"/>
      <c r="G191" s="248"/>
      <c r="H191" s="248"/>
      <c r="I191" s="248"/>
      <c r="J191" s="248"/>
      <c r="K191" s="248"/>
      <c r="L191" s="248"/>
      <c r="M191" s="248"/>
      <c r="N191" s="248"/>
      <c r="O191" s="248"/>
      <c r="P191" s="248"/>
      <c r="Q191" s="248"/>
      <c r="R191" s="248"/>
      <c r="S191" s="248"/>
      <c r="T191" s="248"/>
      <c r="U191" s="248"/>
      <c r="V191" s="248"/>
      <c r="W191" s="248"/>
      <c r="X191" s="248"/>
      <c r="Y191" s="248"/>
      <c r="Z191" s="248"/>
      <c r="AA191" s="248"/>
      <c r="AB191" s="248"/>
      <c r="AC191" s="248"/>
      <c r="AD191" s="248"/>
      <c r="AE191" s="248"/>
      <c r="AF191" s="248"/>
      <c r="AG191" s="248"/>
      <c r="AH191" s="248"/>
      <c r="AI191" s="248"/>
      <c r="AJ191" s="248"/>
      <c r="AK191" s="248"/>
      <c r="AL191" s="248"/>
      <c r="AM191" s="248"/>
      <c r="AN191" s="248"/>
      <c r="AO191" s="248"/>
      <c r="AP191" s="248"/>
      <c r="AQ191" s="248"/>
      <c r="AR191" s="248"/>
      <c r="AS191" s="248"/>
      <c r="AT191" s="248"/>
      <c r="AU191" s="248"/>
      <c r="AV191" s="248"/>
      <c r="AW191" s="248"/>
      <c r="AX191" s="248"/>
      <c r="AY191" s="248"/>
      <c r="AZ191" s="248"/>
      <c r="BA191" s="248"/>
      <c r="BB191" s="248"/>
      <c r="BC191" s="248"/>
      <c r="BD191" s="248"/>
      <c r="BE191" s="248"/>
      <c r="BF191" s="248"/>
      <c r="BG191" s="248"/>
      <c r="BH191" s="248"/>
      <c r="BI191" s="248"/>
      <c r="BJ191" s="248"/>
      <c r="BK191" s="248"/>
      <c r="BL191" s="248"/>
      <c r="BM191" s="248"/>
      <c r="BN191" s="248"/>
      <c r="BO191" s="248"/>
      <c r="BP191" s="248"/>
      <c r="BQ191" s="248"/>
      <c r="BR191" s="248"/>
      <c r="BS191" s="248"/>
      <c r="BT191" s="248"/>
      <c r="BU191" s="248"/>
      <c r="BV191" s="248"/>
      <c r="BW191" s="248"/>
      <c r="BX191" s="248"/>
      <c r="BY191" s="248"/>
      <c r="BZ191" s="248"/>
      <c r="CA191" s="248"/>
      <c r="CB191" s="248"/>
      <c r="CC191" s="248"/>
      <c r="CD191" s="248"/>
      <c r="CE191" s="248"/>
      <c r="CF191" s="248"/>
    </row>
    <row r="192" spans="3:84">
      <c r="D192" s="248"/>
      <c r="E192" s="248"/>
      <c r="F192" s="248"/>
      <c r="G192" s="248"/>
      <c r="H192" s="248"/>
      <c r="I192" s="248"/>
      <c r="J192" s="248"/>
      <c r="K192" s="248"/>
      <c r="L192" s="248"/>
      <c r="M192" s="248"/>
      <c r="N192" s="248"/>
      <c r="O192" s="248"/>
      <c r="P192" s="248"/>
      <c r="Q192" s="248"/>
      <c r="R192" s="248"/>
      <c r="S192" s="248"/>
      <c r="T192" s="248"/>
      <c r="U192" s="248"/>
      <c r="V192" s="248"/>
      <c r="W192" s="248"/>
      <c r="X192" s="248"/>
      <c r="Y192" s="248"/>
      <c r="Z192" s="248"/>
      <c r="AA192" s="248"/>
      <c r="AB192" s="248"/>
      <c r="AC192" s="248"/>
      <c r="AD192" s="248"/>
      <c r="AE192" s="248"/>
      <c r="AF192" s="248"/>
      <c r="AG192" s="248"/>
      <c r="AH192" s="248"/>
      <c r="AI192" s="248"/>
      <c r="AJ192" s="248"/>
      <c r="AK192" s="248"/>
      <c r="AL192" s="248"/>
      <c r="AM192" s="248"/>
      <c r="AN192" s="248"/>
      <c r="AO192" s="248"/>
      <c r="AP192" s="248"/>
      <c r="AQ192" s="248"/>
      <c r="AR192" s="248"/>
      <c r="AS192" s="248"/>
      <c r="AT192" s="248"/>
      <c r="AU192" s="248"/>
      <c r="AV192" s="248"/>
      <c r="AW192" s="248"/>
      <c r="AX192" s="248"/>
      <c r="AY192" s="248"/>
      <c r="AZ192" s="248"/>
      <c r="BA192" s="248"/>
      <c r="BB192" s="248"/>
      <c r="BC192" s="248"/>
      <c r="BD192" s="248"/>
      <c r="BE192" s="248"/>
      <c r="BF192" s="248"/>
      <c r="BG192" s="248"/>
      <c r="BH192" s="248"/>
      <c r="BI192" s="248"/>
      <c r="BJ192" s="248"/>
      <c r="BK192" s="248"/>
      <c r="BL192" s="248"/>
      <c r="BM192" s="248"/>
      <c r="BN192" s="248"/>
      <c r="BO192" s="248"/>
      <c r="BP192" s="248"/>
      <c r="BQ192" s="248"/>
      <c r="BR192" s="248"/>
      <c r="BS192" s="248"/>
      <c r="BT192" s="248"/>
      <c r="BU192" s="248"/>
      <c r="BV192" s="248"/>
      <c r="BW192" s="248"/>
      <c r="BX192" s="248"/>
      <c r="BY192" s="248"/>
      <c r="BZ192" s="248"/>
      <c r="CA192" s="248"/>
      <c r="CB192" s="248"/>
      <c r="CC192" s="248"/>
      <c r="CD192" s="248"/>
      <c r="CE192" s="248"/>
      <c r="CF192" s="248"/>
    </row>
    <row r="193" spans="4:84">
      <c r="D193" s="248"/>
      <c r="E193" s="248"/>
      <c r="F193" s="248"/>
      <c r="G193" s="248"/>
      <c r="H193" s="248"/>
      <c r="I193" s="248"/>
      <c r="J193" s="248"/>
      <c r="K193" s="248"/>
      <c r="L193" s="248"/>
      <c r="M193" s="248"/>
      <c r="N193" s="248"/>
      <c r="O193" s="248"/>
      <c r="P193" s="248"/>
      <c r="Q193" s="248"/>
      <c r="R193" s="248"/>
      <c r="S193" s="248"/>
      <c r="T193" s="248"/>
      <c r="U193" s="248"/>
      <c r="V193" s="248"/>
      <c r="W193" s="248"/>
      <c r="X193" s="248"/>
      <c r="Y193" s="248"/>
      <c r="Z193" s="248"/>
      <c r="AA193" s="248"/>
      <c r="AB193" s="248"/>
      <c r="AC193" s="248"/>
      <c r="AD193" s="248"/>
      <c r="AE193" s="248"/>
      <c r="AF193" s="248"/>
      <c r="AG193" s="248"/>
      <c r="AH193" s="248"/>
      <c r="AI193" s="248"/>
      <c r="AJ193" s="248"/>
      <c r="AK193" s="248"/>
      <c r="AL193" s="248"/>
      <c r="AM193" s="248"/>
      <c r="AN193" s="248"/>
      <c r="AO193" s="248"/>
      <c r="AP193" s="248"/>
      <c r="AQ193" s="248"/>
      <c r="AR193" s="248"/>
      <c r="AS193" s="248"/>
      <c r="AT193" s="248"/>
      <c r="AU193" s="248"/>
      <c r="AV193" s="248"/>
      <c r="AW193" s="248"/>
      <c r="AX193" s="248"/>
      <c r="AY193" s="248"/>
      <c r="AZ193" s="248"/>
      <c r="BA193" s="248"/>
      <c r="BB193" s="248"/>
      <c r="BC193" s="248"/>
      <c r="BD193" s="248"/>
      <c r="BE193" s="248"/>
      <c r="BF193" s="248"/>
      <c r="BG193" s="248"/>
      <c r="BH193" s="248"/>
      <c r="BI193" s="248"/>
      <c r="BJ193" s="248"/>
      <c r="BK193" s="248"/>
      <c r="BL193" s="248"/>
      <c r="BM193" s="248"/>
      <c r="BN193" s="248"/>
      <c r="BO193" s="248"/>
      <c r="BP193" s="248"/>
      <c r="BQ193" s="248"/>
      <c r="BR193" s="248"/>
      <c r="BS193" s="248"/>
      <c r="BT193" s="248"/>
      <c r="BU193" s="248"/>
      <c r="BV193" s="248"/>
      <c r="BW193" s="248"/>
      <c r="BX193" s="248"/>
      <c r="BY193" s="248"/>
      <c r="BZ193" s="248"/>
      <c r="CA193" s="248"/>
      <c r="CB193" s="248"/>
      <c r="CC193" s="248"/>
      <c r="CD193" s="248"/>
      <c r="CE193" s="248"/>
      <c r="CF193" s="248"/>
    </row>
    <row r="194" spans="4:84">
      <c r="D194" s="248"/>
      <c r="E194" s="248"/>
      <c r="F194" s="248"/>
      <c r="G194" s="248"/>
      <c r="H194" s="248"/>
      <c r="I194" s="248"/>
      <c r="J194" s="248"/>
      <c r="K194" s="248"/>
      <c r="L194" s="248"/>
      <c r="M194" s="248"/>
      <c r="N194" s="248"/>
      <c r="O194" s="248"/>
      <c r="P194" s="248"/>
      <c r="Q194" s="248"/>
      <c r="R194" s="248"/>
      <c r="S194" s="248"/>
      <c r="T194" s="248"/>
      <c r="U194" s="248"/>
      <c r="V194" s="248"/>
      <c r="W194" s="248"/>
      <c r="X194" s="248"/>
      <c r="Y194" s="248"/>
      <c r="Z194" s="248"/>
      <c r="AA194" s="248"/>
      <c r="AB194" s="248"/>
      <c r="AC194" s="248"/>
      <c r="AD194" s="248"/>
      <c r="AE194" s="248"/>
      <c r="AF194" s="248"/>
      <c r="AG194" s="248"/>
      <c r="AH194" s="248"/>
      <c r="AI194" s="248"/>
      <c r="AJ194" s="248"/>
      <c r="AK194" s="248"/>
      <c r="AL194" s="248"/>
      <c r="AM194" s="248"/>
      <c r="AN194" s="248"/>
      <c r="AO194" s="248"/>
      <c r="AP194" s="248"/>
      <c r="AQ194" s="248"/>
      <c r="AR194" s="248"/>
      <c r="AS194" s="248"/>
      <c r="AT194" s="248"/>
      <c r="AU194" s="248"/>
      <c r="AV194" s="248"/>
      <c r="AW194" s="248"/>
      <c r="AX194" s="248"/>
      <c r="AY194" s="248"/>
      <c r="AZ194" s="248"/>
      <c r="BA194" s="248"/>
      <c r="BB194" s="248"/>
      <c r="BC194" s="248"/>
      <c r="BD194" s="248"/>
      <c r="BE194" s="248"/>
      <c r="BF194" s="248"/>
      <c r="BG194" s="248"/>
      <c r="BH194" s="248"/>
      <c r="BI194" s="248"/>
      <c r="BJ194" s="248"/>
      <c r="BK194" s="248"/>
      <c r="BL194" s="248"/>
      <c r="BM194" s="248"/>
      <c r="BN194" s="248"/>
      <c r="BO194" s="248"/>
      <c r="BP194" s="248"/>
      <c r="BQ194" s="248"/>
      <c r="BR194" s="248"/>
      <c r="BS194" s="248"/>
      <c r="BT194" s="248"/>
      <c r="BU194" s="248"/>
      <c r="BV194" s="248"/>
      <c r="BW194" s="248"/>
      <c r="BX194" s="248"/>
      <c r="BY194" s="248"/>
      <c r="BZ194" s="248"/>
      <c r="CA194" s="248"/>
      <c r="CB194" s="248"/>
      <c r="CC194" s="248"/>
      <c r="CD194" s="248"/>
      <c r="CE194" s="248"/>
      <c r="CF194" s="248"/>
    </row>
    <row r="195" spans="4:84">
      <c r="D195" s="248"/>
      <c r="E195" s="248"/>
      <c r="F195" s="248"/>
      <c r="G195" s="248"/>
      <c r="H195" s="248"/>
      <c r="I195" s="248"/>
      <c r="J195" s="248"/>
      <c r="K195" s="248"/>
      <c r="L195" s="248"/>
      <c r="M195" s="248"/>
      <c r="N195" s="248"/>
      <c r="O195" s="248"/>
      <c r="P195" s="248"/>
      <c r="Q195" s="248"/>
      <c r="R195" s="248"/>
      <c r="S195" s="248"/>
      <c r="T195" s="248"/>
      <c r="U195" s="248"/>
      <c r="V195" s="248"/>
      <c r="W195" s="248"/>
      <c r="X195" s="248"/>
      <c r="Y195" s="248"/>
      <c r="Z195" s="248"/>
      <c r="AA195" s="248"/>
      <c r="AB195" s="248"/>
      <c r="AC195" s="248"/>
      <c r="AD195" s="248"/>
      <c r="AE195" s="248"/>
      <c r="AF195" s="248"/>
      <c r="AG195" s="248"/>
      <c r="AH195" s="248"/>
      <c r="AI195" s="248"/>
      <c r="AJ195" s="248"/>
      <c r="AK195" s="248"/>
      <c r="AL195" s="248"/>
      <c r="AM195" s="248"/>
      <c r="AN195" s="248"/>
      <c r="AO195" s="248"/>
      <c r="AP195" s="248"/>
      <c r="AQ195" s="248"/>
      <c r="AR195" s="248"/>
      <c r="AS195" s="248"/>
      <c r="AT195" s="248"/>
      <c r="AU195" s="248"/>
      <c r="AV195" s="248"/>
      <c r="AW195" s="248"/>
      <c r="AX195" s="248"/>
      <c r="AY195" s="248"/>
      <c r="AZ195" s="248"/>
      <c r="BA195" s="248"/>
      <c r="BB195" s="248"/>
      <c r="BC195" s="248"/>
      <c r="BD195" s="248"/>
      <c r="BE195" s="248"/>
      <c r="BF195" s="248"/>
      <c r="BG195" s="248"/>
      <c r="BH195" s="248"/>
      <c r="BI195" s="248"/>
      <c r="BJ195" s="248"/>
      <c r="BK195" s="248"/>
      <c r="BL195" s="248"/>
      <c r="BM195" s="248"/>
      <c r="BN195" s="248"/>
      <c r="BO195" s="248"/>
      <c r="BP195" s="248"/>
      <c r="BQ195" s="248"/>
      <c r="BR195" s="248"/>
      <c r="BS195" s="248"/>
      <c r="BT195" s="248"/>
      <c r="BU195" s="248"/>
      <c r="BV195" s="248"/>
      <c r="BW195" s="248"/>
      <c r="BX195" s="248"/>
      <c r="BY195" s="248"/>
      <c r="BZ195" s="248"/>
      <c r="CA195" s="248"/>
      <c r="CB195" s="248"/>
      <c r="CC195" s="248"/>
      <c r="CD195" s="248"/>
      <c r="CE195" s="248"/>
      <c r="CF195" s="248"/>
    </row>
    <row r="196" spans="4:84">
      <c r="D196" s="248"/>
      <c r="E196" s="248"/>
      <c r="F196" s="248"/>
      <c r="G196" s="248"/>
      <c r="H196" s="248"/>
      <c r="I196" s="248"/>
      <c r="J196" s="248"/>
      <c r="K196" s="248"/>
      <c r="L196" s="248"/>
      <c r="M196" s="248"/>
      <c r="N196" s="248"/>
      <c r="O196" s="248"/>
      <c r="P196" s="248"/>
      <c r="Q196" s="248"/>
      <c r="R196" s="248"/>
      <c r="S196" s="248"/>
      <c r="T196" s="248"/>
      <c r="U196" s="248"/>
      <c r="V196" s="248"/>
      <c r="W196" s="248"/>
      <c r="X196" s="248"/>
      <c r="Y196" s="248"/>
      <c r="Z196" s="248"/>
      <c r="AA196" s="248"/>
      <c r="AB196" s="248"/>
      <c r="AC196" s="248"/>
      <c r="AD196" s="248"/>
      <c r="AE196" s="248"/>
      <c r="AF196" s="248"/>
      <c r="AG196" s="248"/>
      <c r="AH196" s="248"/>
      <c r="AI196" s="248"/>
      <c r="AJ196" s="248"/>
      <c r="AK196" s="248"/>
      <c r="AL196" s="248"/>
      <c r="AM196" s="248"/>
      <c r="AN196" s="248"/>
      <c r="AO196" s="248"/>
      <c r="AP196" s="248"/>
      <c r="AQ196" s="248"/>
      <c r="AR196" s="248"/>
      <c r="AS196" s="248"/>
      <c r="AT196" s="248"/>
      <c r="AU196" s="248"/>
      <c r="AV196" s="248"/>
      <c r="AW196" s="248"/>
      <c r="AX196" s="248"/>
      <c r="AY196" s="248"/>
      <c r="AZ196" s="248"/>
      <c r="BA196" s="248"/>
      <c r="BB196" s="248"/>
      <c r="BC196" s="248"/>
      <c r="BD196" s="248"/>
      <c r="BE196" s="248"/>
      <c r="BF196" s="248"/>
      <c r="BG196" s="248"/>
      <c r="BH196" s="248"/>
      <c r="BI196" s="248"/>
      <c r="BJ196" s="248"/>
      <c r="BK196" s="248"/>
      <c r="BL196" s="248"/>
      <c r="BM196" s="248"/>
      <c r="BN196" s="248"/>
      <c r="BO196" s="248"/>
      <c r="BP196" s="248"/>
      <c r="BQ196" s="248"/>
      <c r="BR196" s="248"/>
      <c r="BS196" s="248"/>
      <c r="BT196" s="248"/>
      <c r="BU196" s="248"/>
      <c r="BV196" s="248"/>
      <c r="BW196" s="248"/>
      <c r="BX196" s="248"/>
      <c r="BY196" s="248"/>
      <c r="BZ196" s="248"/>
      <c r="CA196" s="248"/>
      <c r="CB196" s="248"/>
      <c r="CC196" s="248"/>
      <c r="CD196" s="248"/>
      <c r="CE196" s="248"/>
      <c r="CF196" s="248"/>
    </row>
    <row r="197" spans="4:84">
      <c r="D197" s="248"/>
      <c r="E197" s="248"/>
      <c r="F197" s="248"/>
      <c r="G197" s="248"/>
      <c r="H197" s="248"/>
      <c r="I197" s="248"/>
      <c r="J197" s="248"/>
      <c r="K197" s="248"/>
      <c r="L197" s="248"/>
      <c r="M197" s="248"/>
      <c r="N197" s="248"/>
      <c r="O197" s="248"/>
      <c r="P197" s="248"/>
      <c r="Q197" s="248"/>
      <c r="R197" s="248"/>
      <c r="S197" s="248"/>
      <c r="T197" s="248"/>
      <c r="U197" s="248"/>
      <c r="V197" s="248"/>
      <c r="W197" s="248"/>
      <c r="X197" s="248"/>
      <c r="Y197" s="248"/>
      <c r="Z197" s="248"/>
      <c r="AA197" s="248"/>
      <c r="AB197" s="248"/>
      <c r="AC197" s="248"/>
      <c r="AD197" s="248"/>
      <c r="AE197" s="248"/>
      <c r="AF197" s="248"/>
      <c r="AG197" s="248"/>
      <c r="AH197" s="248"/>
      <c r="AI197" s="248"/>
      <c r="AJ197" s="248"/>
      <c r="AK197" s="248"/>
      <c r="AL197" s="248"/>
      <c r="AM197" s="248"/>
      <c r="AN197" s="248"/>
      <c r="AO197" s="248"/>
      <c r="AP197" s="248"/>
      <c r="AQ197" s="248"/>
      <c r="AR197" s="248"/>
      <c r="AS197" s="248"/>
      <c r="AT197" s="248"/>
      <c r="AU197" s="248"/>
      <c r="AV197" s="248"/>
      <c r="AW197" s="248"/>
      <c r="AX197" s="248"/>
      <c r="AY197" s="248"/>
      <c r="AZ197" s="248"/>
      <c r="BA197" s="248"/>
      <c r="BB197" s="248"/>
      <c r="BC197" s="248"/>
      <c r="BD197" s="248"/>
      <c r="BE197" s="248"/>
      <c r="BF197" s="248"/>
      <c r="BG197" s="248"/>
      <c r="BH197" s="248"/>
      <c r="BI197" s="248"/>
      <c r="BJ197" s="248"/>
      <c r="BK197" s="248"/>
      <c r="BL197" s="248"/>
      <c r="BM197" s="248"/>
      <c r="BN197" s="248"/>
      <c r="BO197" s="248"/>
      <c r="BP197" s="248"/>
      <c r="BQ197" s="248"/>
      <c r="BR197" s="248"/>
      <c r="BS197" s="248"/>
      <c r="BT197" s="248"/>
      <c r="BU197" s="248"/>
      <c r="BV197" s="248"/>
      <c r="BW197" s="248"/>
      <c r="BX197" s="248"/>
      <c r="BY197" s="248"/>
      <c r="BZ197" s="248"/>
      <c r="CA197" s="248"/>
      <c r="CB197" s="248"/>
      <c r="CC197" s="248"/>
      <c r="CD197" s="248"/>
      <c r="CE197" s="248"/>
      <c r="CF197" s="248"/>
    </row>
    <row r="198" spans="4:84">
      <c r="D198" s="248"/>
      <c r="E198" s="248"/>
      <c r="F198" s="248"/>
      <c r="G198" s="248"/>
      <c r="H198" s="248"/>
      <c r="I198" s="248"/>
      <c r="J198" s="248"/>
      <c r="K198" s="248"/>
      <c r="L198" s="248"/>
      <c r="M198" s="248"/>
      <c r="N198" s="248"/>
      <c r="O198" s="248"/>
      <c r="P198" s="248"/>
      <c r="Q198" s="248"/>
      <c r="R198" s="248"/>
      <c r="S198" s="248"/>
      <c r="T198" s="248"/>
      <c r="U198" s="248"/>
      <c r="V198" s="248"/>
      <c r="W198" s="248"/>
      <c r="X198" s="248"/>
      <c r="Y198" s="248"/>
      <c r="Z198" s="248"/>
      <c r="AA198" s="248"/>
      <c r="AB198" s="248"/>
      <c r="AC198" s="248"/>
      <c r="AD198" s="248"/>
      <c r="AE198" s="248"/>
      <c r="AF198" s="248"/>
      <c r="AG198" s="248"/>
      <c r="AH198" s="248"/>
      <c r="AI198" s="248"/>
      <c r="AJ198" s="248"/>
      <c r="AK198" s="248"/>
      <c r="AL198" s="248"/>
      <c r="AM198" s="248"/>
      <c r="AN198" s="248"/>
      <c r="AO198" s="248"/>
      <c r="AP198" s="248"/>
      <c r="AQ198" s="248"/>
      <c r="AR198" s="248"/>
      <c r="AS198" s="248"/>
      <c r="AT198" s="248"/>
      <c r="AU198" s="248"/>
      <c r="AV198" s="248"/>
      <c r="AW198" s="248"/>
      <c r="AX198" s="248"/>
      <c r="AY198" s="248"/>
      <c r="AZ198" s="248"/>
      <c r="BA198" s="248"/>
      <c r="BB198" s="248"/>
      <c r="BC198" s="248"/>
      <c r="BD198" s="248"/>
      <c r="BE198" s="248"/>
      <c r="BF198" s="248"/>
      <c r="BG198" s="248"/>
      <c r="BH198" s="248"/>
      <c r="BI198" s="248"/>
      <c r="BJ198" s="248"/>
      <c r="BK198" s="248"/>
      <c r="BL198" s="248"/>
      <c r="BM198" s="248"/>
      <c r="BN198" s="248"/>
      <c r="BO198" s="248"/>
      <c r="BP198" s="248"/>
      <c r="BQ198" s="248"/>
      <c r="BR198" s="248"/>
      <c r="BS198" s="248"/>
      <c r="BT198" s="248"/>
      <c r="BU198" s="248"/>
      <c r="BV198" s="248"/>
      <c r="BW198" s="248"/>
      <c r="BX198" s="248"/>
      <c r="BY198" s="248"/>
      <c r="BZ198" s="248"/>
      <c r="CA198" s="248"/>
      <c r="CB198" s="248"/>
      <c r="CC198" s="248"/>
      <c r="CD198" s="248"/>
      <c r="CE198" s="248"/>
      <c r="CF198" s="248"/>
    </row>
    <row r="199" spans="4:84">
      <c r="D199" s="248"/>
      <c r="E199" s="248"/>
      <c r="F199" s="248"/>
      <c r="G199" s="248"/>
      <c r="H199" s="248"/>
      <c r="I199" s="248"/>
      <c r="J199" s="248"/>
      <c r="K199" s="248"/>
      <c r="L199" s="248"/>
      <c r="M199" s="248"/>
      <c r="N199" s="248"/>
      <c r="O199" s="248"/>
      <c r="P199" s="248"/>
      <c r="Q199" s="248"/>
      <c r="R199" s="248"/>
      <c r="S199" s="248"/>
      <c r="T199" s="248"/>
      <c r="U199" s="248"/>
      <c r="V199" s="248"/>
      <c r="W199" s="248"/>
      <c r="X199" s="248"/>
      <c r="Y199" s="248"/>
      <c r="Z199" s="248"/>
      <c r="AA199" s="248"/>
      <c r="AB199" s="248"/>
      <c r="AC199" s="248"/>
      <c r="AD199" s="248"/>
      <c r="AE199" s="248"/>
      <c r="AF199" s="248"/>
      <c r="AG199" s="248"/>
      <c r="AH199" s="248"/>
      <c r="AI199" s="248"/>
      <c r="AJ199" s="248"/>
      <c r="AK199" s="248"/>
      <c r="AL199" s="248"/>
      <c r="AM199" s="248"/>
      <c r="AN199" s="248"/>
      <c r="AO199" s="248"/>
      <c r="AP199" s="248"/>
      <c r="AQ199" s="248"/>
      <c r="AR199" s="248"/>
      <c r="AS199" s="248"/>
      <c r="AT199" s="248"/>
      <c r="AU199" s="248"/>
      <c r="AV199" s="248"/>
      <c r="AW199" s="248"/>
      <c r="AX199" s="248"/>
      <c r="AY199" s="248"/>
      <c r="AZ199" s="248"/>
      <c r="BA199" s="248"/>
      <c r="BB199" s="248"/>
      <c r="BC199" s="248"/>
      <c r="BD199" s="248"/>
      <c r="BE199" s="248"/>
      <c r="BF199" s="248"/>
      <c r="BG199" s="248"/>
      <c r="BH199" s="248"/>
      <c r="BI199" s="248"/>
      <c r="BJ199" s="248"/>
      <c r="BK199" s="248"/>
      <c r="BL199" s="248"/>
      <c r="BM199" s="248"/>
      <c r="BN199" s="248"/>
      <c r="BO199" s="248"/>
      <c r="BP199" s="248"/>
      <c r="BQ199" s="248"/>
      <c r="BR199" s="248"/>
      <c r="BS199" s="248"/>
      <c r="BT199" s="248"/>
      <c r="BU199" s="248"/>
      <c r="BV199" s="248"/>
      <c r="BW199" s="248"/>
      <c r="BX199" s="248"/>
      <c r="BY199" s="248"/>
      <c r="BZ199" s="248"/>
      <c r="CA199" s="248"/>
      <c r="CB199" s="248"/>
      <c r="CC199" s="248"/>
      <c r="CD199" s="248"/>
      <c r="CE199" s="248"/>
      <c r="CF199" s="248"/>
    </row>
    <row r="200" spans="4:84">
      <c r="D200" s="248"/>
      <c r="E200" s="248"/>
      <c r="F200" s="248"/>
      <c r="G200" s="248"/>
      <c r="H200" s="248"/>
      <c r="I200" s="248"/>
      <c r="J200" s="248"/>
      <c r="K200" s="248"/>
      <c r="L200" s="248"/>
      <c r="M200" s="248"/>
      <c r="N200" s="248"/>
      <c r="O200" s="248"/>
      <c r="P200" s="248"/>
      <c r="Q200" s="248"/>
      <c r="R200" s="248"/>
      <c r="S200" s="248"/>
      <c r="T200" s="248"/>
      <c r="U200" s="248"/>
      <c r="V200" s="248"/>
      <c r="W200" s="248"/>
      <c r="X200" s="248"/>
      <c r="Y200" s="248"/>
      <c r="Z200" s="248"/>
      <c r="AA200" s="248"/>
      <c r="AB200" s="248"/>
      <c r="AC200" s="248"/>
      <c r="AD200" s="248"/>
      <c r="AE200" s="248"/>
      <c r="AF200" s="248"/>
      <c r="AG200" s="248"/>
      <c r="AH200" s="248"/>
      <c r="AI200" s="248"/>
      <c r="AJ200" s="248"/>
      <c r="AK200" s="248"/>
      <c r="AL200" s="248"/>
      <c r="AM200" s="248"/>
      <c r="AN200" s="248"/>
      <c r="AO200" s="248"/>
      <c r="AP200" s="248"/>
      <c r="AQ200" s="248"/>
      <c r="AR200" s="248"/>
      <c r="AS200" s="248"/>
      <c r="AT200" s="248"/>
      <c r="AU200" s="248"/>
      <c r="AV200" s="248"/>
      <c r="AW200" s="248"/>
      <c r="AX200" s="248"/>
      <c r="AY200" s="248"/>
      <c r="AZ200" s="248"/>
      <c r="BA200" s="248"/>
      <c r="BB200" s="248"/>
      <c r="BC200" s="248"/>
      <c r="BD200" s="248"/>
      <c r="BE200" s="248"/>
      <c r="BF200" s="248"/>
      <c r="BG200" s="248"/>
      <c r="BH200" s="248"/>
      <c r="BI200" s="248"/>
      <c r="BJ200" s="248"/>
      <c r="BK200" s="248"/>
      <c r="BL200" s="248"/>
      <c r="BM200" s="248"/>
      <c r="BN200" s="248"/>
      <c r="BO200" s="248"/>
      <c r="BP200" s="248"/>
      <c r="BQ200" s="248"/>
      <c r="BR200" s="248"/>
      <c r="BS200" s="248"/>
      <c r="BT200" s="248"/>
      <c r="BU200" s="248"/>
      <c r="BV200" s="248"/>
      <c r="BW200" s="248"/>
      <c r="BX200" s="248"/>
      <c r="BY200" s="248"/>
      <c r="BZ200" s="248"/>
      <c r="CA200" s="248"/>
      <c r="CB200" s="248"/>
      <c r="CC200" s="248"/>
      <c r="CD200" s="248"/>
      <c r="CE200" s="248"/>
      <c r="CF200" s="248"/>
    </row>
    <row r="201" spans="4:84">
      <c r="D201" s="248"/>
      <c r="E201" s="248"/>
      <c r="F201" s="248"/>
      <c r="G201" s="248"/>
      <c r="H201" s="248"/>
      <c r="I201" s="248"/>
      <c r="J201" s="248"/>
      <c r="K201" s="248"/>
      <c r="L201" s="248"/>
      <c r="M201" s="248"/>
      <c r="N201" s="248"/>
      <c r="O201" s="248"/>
      <c r="P201" s="248"/>
      <c r="Q201" s="248"/>
      <c r="R201" s="248"/>
      <c r="S201" s="248"/>
      <c r="T201" s="248"/>
      <c r="U201" s="248"/>
      <c r="V201" s="248"/>
      <c r="W201" s="248"/>
      <c r="X201" s="248"/>
      <c r="Y201" s="248"/>
      <c r="Z201" s="248"/>
      <c r="AA201" s="248"/>
      <c r="AB201" s="248"/>
      <c r="AC201" s="248"/>
      <c r="AD201" s="248"/>
      <c r="AE201" s="248"/>
      <c r="AF201" s="248"/>
      <c r="AG201" s="248"/>
      <c r="AH201" s="248"/>
      <c r="AI201" s="248"/>
      <c r="AJ201" s="248"/>
      <c r="AK201" s="248"/>
      <c r="AL201" s="248"/>
      <c r="AM201" s="248"/>
      <c r="AN201" s="248"/>
      <c r="AO201" s="248"/>
      <c r="AP201" s="248"/>
      <c r="AQ201" s="248"/>
      <c r="AR201" s="248"/>
      <c r="AS201" s="248"/>
      <c r="AT201" s="248"/>
      <c r="AU201" s="248"/>
      <c r="AV201" s="248"/>
      <c r="AW201" s="248"/>
      <c r="AX201" s="248"/>
      <c r="AY201" s="248"/>
      <c r="AZ201" s="248"/>
      <c r="BA201" s="248"/>
      <c r="BB201" s="248"/>
      <c r="BC201" s="248"/>
      <c r="BD201" s="248"/>
      <c r="BE201" s="248"/>
      <c r="BF201" s="248"/>
      <c r="BG201" s="248"/>
      <c r="BH201" s="248"/>
      <c r="BI201" s="248"/>
      <c r="BJ201" s="248"/>
      <c r="BK201" s="248"/>
      <c r="BL201" s="248"/>
      <c r="BM201" s="248"/>
      <c r="BN201" s="248"/>
      <c r="BO201" s="248"/>
      <c r="BP201" s="248"/>
      <c r="BQ201" s="248"/>
      <c r="BR201" s="248"/>
      <c r="BS201" s="248"/>
      <c r="BT201" s="248"/>
      <c r="BU201" s="248"/>
      <c r="BV201" s="248"/>
      <c r="BW201" s="248"/>
      <c r="BX201" s="248"/>
      <c r="BY201" s="248"/>
      <c r="BZ201" s="248"/>
      <c r="CA201" s="248"/>
      <c r="CB201" s="248"/>
      <c r="CC201" s="248"/>
      <c r="CD201" s="248"/>
      <c r="CE201" s="248"/>
      <c r="CF201" s="248"/>
    </row>
    <row r="202" spans="4:84">
      <c r="D202" s="248"/>
      <c r="E202" s="248"/>
      <c r="F202" s="248"/>
      <c r="G202" s="248"/>
      <c r="H202" s="248"/>
      <c r="I202" s="248"/>
      <c r="J202" s="248"/>
      <c r="K202" s="248"/>
      <c r="L202" s="248"/>
      <c r="M202" s="248"/>
      <c r="N202" s="248"/>
      <c r="O202" s="248"/>
      <c r="P202" s="248"/>
      <c r="Q202" s="248"/>
      <c r="R202" s="248"/>
      <c r="S202" s="248"/>
      <c r="T202" s="248"/>
      <c r="U202" s="248"/>
      <c r="V202" s="248"/>
      <c r="W202" s="248"/>
      <c r="X202" s="248"/>
      <c r="Y202" s="248"/>
      <c r="Z202" s="248"/>
      <c r="AA202" s="248"/>
      <c r="AB202" s="248"/>
      <c r="AC202" s="248"/>
      <c r="AD202" s="248"/>
      <c r="AE202" s="248"/>
      <c r="AF202" s="248"/>
      <c r="AG202" s="248"/>
      <c r="AH202" s="248"/>
      <c r="AI202" s="248"/>
      <c r="AJ202" s="248"/>
      <c r="AK202" s="248"/>
      <c r="AL202" s="248"/>
      <c r="AM202" s="248"/>
      <c r="AN202" s="248"/>
      <c r="AO202" s="248"/>
      <c r="AP202" s="248"/>
      <c r="AQ202" s="248"/>
      <c r="AR202" s="248"/>
      <c r="AS202" s="248"/>
      <c r="AT202" s="248"/>
      <c r="AU202" s="248"/>
      <c r="AV202" s="248"/>
      <c r="AW202" s="248"/>
      <c r="AX202" s="248"/>
      <c r="AY202" s="248"/>
      <c r="AZ202" s="248"/>
      <c r="BA202" s="248"/>
      <c r="BB202" s="248"/>
      <c r="BC202" s="248"/>
      <c r="BD202" s="248"/>
      <c r="BE202" s="248"/>
      <c r="BF202" s="248"/>
      <c r="BG202" s="248"/>
      <c r="BH202" s="248"/>
      <c r="BI202" s="248"/>
      <c r="BJ202" s="248"/>
      <c r="BK202" s="248"/>
      <c r="BL202" s="248"/>
      <c r="BM202" s="248"/>
      <c r="BN202" s="248"/>
      <c r="BO202" s="248"/>
      <c r="BP202" s="248"/>
      <c r="BQ202" s="248"/>
      <c r="BR202" s="248"/>
      <c r="BS202" s="248"/>
      <c r="BT202" s="248"/>
      <c r="BU202" s="248"/>
      <c r="BV202" s="248"/>
      <c r="BW202" s="248"/>
      <c r="BX202" s="248"/>
      <c r="BY202" s="248"/>
      <c r="BZ202" s="248"/>
      <c r="CA202" s="248"/>
      <c r="CB202" s="248"/>
      <c r="CC202" s="248"/>
      <c r="CD202" s="248"/>
      <c r="CE202" s="248"/>
      <c r="CF202" s="248"/>
    </row>
    <row r="203" spans="4:84">
      <c r="D203" s="248"/>
      <c r="E203" s="248"/>
      <c r="F203" s="248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8"/>
      <c r="S203" s="248"/>
      <c r="T203" s="248"/>
      <c r="U203" s="248"/>
      <c r="V203" s="248"/>
      <c r="W203" s="248"/>
      <c r="X203" s="248"/>
      <c r="Y203" s="248"/>
      <c r="Z203" s="248"/>
      <c r="AA203" s="248"/>
      <c r="AB203" s="248"/>
      <c r="AC203" s="248"/>
      <c r="AD203" s="248"/>
      <c r="AE203" s="248"/>
      <c r="AF203" s="248"/>
      <c r="AG203" s="248"/>
      <c r="AH203" s="248"/>
      <c r="AI203" s="248"/>
      <c r="AJ203" s="248"/>
      <c r="AK203" s="248"/>
      <c r="AL203" s="248"/>
      <c r="AM203" s="248"/>
      <c r="AN203" s="248"/>
      <c r="AO203" s="248"/>
      <c r="AP203" s="248"/>
      <c r="AQ203" s="248"/>
      <c r="AR203" s="248"/>
      <c r="AS203" s="248"/>
      <c r="AT203" s="248"/>
      <c r="AU203" s="248"/>
      <c r="AV203" s="248"/>
      <c r="AW203" s="248"/>
      <c r="AX203" s="248"/>
      <c r="AY203" s="248"/>
      <c r="AZ203" s="248"/>
      <c r="BA203" s="248"/>
      <c r="BB203" s="248"/>
      <c r="BC203" s="248"/>
      <c r="BD203" s="248"/>
      <c r="BE203" s="248"/>
      <c r="BF203" s="248"/>
      <c r="BG203" s="248"/>
      <c r="BH203" s="248"/>
      <c r="BI203" s="248"/>
      <c r="BJ203" s="248"/>
      <c r="BK203" s="248"/>
      <c r="BL203" s="248"/>
      <c r="BM203" s="248"/>
      <c r="BN203" s="248"/>
      <c r="BO203" s="248"/>
      <c r="BP203" s="248"/>
      <c r="BQ203" s="248"/>
      <c r="BR203" s="248"/>
      <c r="BS203" s="248"/>
      <c r="BT203" s="248"/>
      <c r="BU203" s="248"/>
      <c r="BV203" s="248"/>
      <c r="BW203" s="248"/>
      <c r="BX203" s="248"/>
      <c r="BY203" s="248"/>
      <c r="BZ203" s="248"/>
      <c r="CA203" s="248"/>
      <c r="CB203" s="248"/>
      <c r="CC203" s="248"/>
      <c r="CD203" s="248"/>
      <c r="CE203" s="248"/>
      <c r="CF203" s="248"/>
    </row>
  </sheetData>
  <mergeCells count="16">
    <mergeCell ref="BZ11:CG11"/>
    <mergeCell ref="CH11:CO11"/>
    <mergeCell ref="CP11:CW11"/>
    <mergeCell ref="CX11:DE11"/>
    <mergeCell ref="F7:AI9"/>
    <mergeCell ref="AK11:AR11"/>
    <mergeCell ref="AS11:AZ11"/>
    <mergeCell ref="BA11:BH11"/>
    <mergeCell ref="BI11:BP11"/>
    <mergeCell ref="BQ11:BX11"/>
    <mergeCell ref="AM7:BX9"/>
    <mergeCell ref="C8:C9"/>
    <mergeCell ref="D11:K11"/>
    <mergeCell ref="L11:S11"/>
    <mergeCell ref="T11:AA11"/>
    <mergeCell ref="AB11:AI11"/>
  </mergeCells>
  <dataValidations count="1">
    <dataValidation type="list" allowBlank="1" showInputMessage="1" showErrorMessage="1" sqref="C15 C145 C28 C41 C54 C67 C80 C93 C106 C119 C132 C158" xr:uid="{00000000-0002-0000-0500-000000000000}">
      <formula1>$C$172:$C$183</formula1>
    </dataValidation>
  </dataValidations>
  <pageMargins left="0.70866141732283472" right="0.70866141732283472" top="0.74803149606299213" bottom="0.74803149606299213" header="0.31496062992125984" footer="0.31496062992125984"/>
  <pageSetup paperSize="8" scale="30" orientation="portrait" r:id="rId1"/>
  <headerFooter>
    <oddFooter>&amp;L&amp;Z&amp;F&amp;C&amp;A&amp;R&amp;D&amp;T</oddFooter>
  </headerFooter>
  <rowBreaks count="1" manualBreakCount="1">
    <brk id="118" max="75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4">
    <pageSetUpPr fitToPage="1"/>
  </sheetPr>
  <dimension ref="A1:DE203"/>
  <sheetViews>
    <sheetView showGridLines="0" view="pageBreakPreview" zoomScale="70" zoomScaleNormal="55" zoomScaleSheetLayoutView="70" workbookViewId="0">
      <pane xSplit="3" ySplit="13" topLeftCell="AX14" activePane="bottomRight" state="frozen"/>
      <selection activeCell="I65" sqref="I65"/>
      <selection pane="topRight" activeCell="I65" sqref="I65"/>
      <selection pane="bottomLeft" activeCell="I65" sqref="I65"/>
      <selection pane="bottomRight"/>
    </sheetView>
  </sheetViews>
  <sheetFormatPr baseColWidth="10" defaultColWidth="11.41015625" defaultRowHeight="15.7" outlineLevelRow="1" outlineLevelCol="1"/>
  <cols>
    <col min="1" max="1" width="52.3515625" style="238" customWidth="1" outlineLevel="1"/>
    <col min="2" max="2" width="16.1171875" style="239" customWidth="1" outlineLevel="1"/>
    <col min="3" max="3" width="55.41015625" style="237" bestFit="1" customWidth="1"/>
    <col min="4" max="5" width="10.87890625" style="237" hidden="1" customWidth="1" outlineLevel="1"/>
    <col min="6" max="6" width="12.64453125" style="237" hidden="1" customWidth="1" outlineLevel="1" collapsed="1"/>
    <col min="7" max="39" width="12.64453125" style="237" hidden="1" customWidth="1" outlineLevel="1"/>
    <col min="40" max="40" width="11.3515625" style="237" customWidth="1" collapsed="1"/>
    <col min="41" max="44" width="11.3515625" style="237" customWidth="1"/>
    <col min="45" max="47" width="11.3515625" style="237" hidden="1" customWidth="1" outlineLevel="1"/>
    <col min="48" max="48" width="11.3515625" style="237" customWidth="1" collapsed="1"/>
    <col min="49" max="52" width="11.3515625" style="237" customWidth="1"/>
    <col min="53" max="55" width="11.3515625" style="237" hidden="1" customWidth="1" outlineLevel="1"/>
    <col min="56" max="56" width="11.3515625" style="237" customWidth="1" collapsed="1"/>
    <col min="57" max="60" width="11.3515625" style="237" customWidth="1"/>
    <col min="61" max="63" width="11.3515625" style="237" hidden="1" customWidth="1" outlineLevel="1"/>
    <col min="64" max="64" width="11.3515625" style="237" customWidth="1" collapsed="1"/>
    <col min="65" max="68" width="11.3515625" style="237" customWidth="1"/>
    <col min="69" max="71" width="11.3515625" style="237" hidden="1" customWidth="1" outlineLevel="1"/>
    <col min="72" max="72" width="11.3515625" style="237" customWidth="1" collapsed="1"/>
    <col min="73" max="76" width="11.3515625" style="237" customWidth="1"/>
    <col min="77" max="77" width="15.41015625" style="237" customWidth="1"/>
    <col min="78" max="109" width="11.41015625" style="237" customWidth="1"/>
    <col min="110" max="16384" width="11.41015625" style="237"/>
  </cols>
  <sheetData>
    <row r="1" spans="1:109">
      <c r="A1" s="234" t="s">
        <v>20</v>
      </c>
      <c r="B1" s="235"/>
      <c r="C1" s="236" t="str">
        <f>Cube</f>
        <v>tango_core_model:Report_LTP</v>
      </c>
    </row>
    <row r="2" spans="1:109">
      <c r="A2" s="234" t="s">
        <v>21</v>
      </c>
      <c r="B2" s="235"/>
      <c r="C2" s="236" t="str">
        <f ca="1">Weighting_LTP</f>
        <v>W_APP</v>
      </c>
    </row>
    <row r="3" spans="1:109">
      <c r="A3" s="234" t="s">
        <v>13</v>
      </c>
      <c r="B3" s="235"/>
      <c r="C3" s="236" t="str">
        <f ca="1">_xll.SUBNM("tango_core_model:Currency","","MEUR")</f>
        <v>RECALC_0_10_</v>
      </c>
    </row>
    <row r="4" spans="1:109">
      <c r="A4" s="234" t="s">
        <v>22</v>
      </c>
      <c r="B4" s="235"/>
      <c r="C4" s="236" t="str">
        <f ca="1">LY_LTP</f>
        <v>RECALC_0_0_</v>
      </c>
    </row>
    <row r="7" spans="1:109" ht="15" customHeight="1">
      <c r="F7" s="420" t="s">
        <v>121</v>
      </c>
      <c r="G7" s="420"/>
      <c r="H7" s="420"/>
      <c r="I7" s="420"/>
      <c r="J7" s="420"/>
      <c r="K7" s="420"/>
      <c r="L7" s="420"/>
      <c r="M7" s="420"/>
      <c r="N7" s="420"/>
      <c r="O7" s="420"/>
      <c r="P7" s="420"/>
      <c r="Q7" s="420"/>
      <c r="R7" s="420"/>
      <c r="S7" s="420"/>
      <c r="T7" s="420"/>
      <c r="U7" s="420"/>
      <c r="V7" s="420"/>
      <c r="W7" s="420"/>
      <c r="X7" s="420"/>
      <c r="Y7" s="420"/>
      <c r="Z7" s="420"/>
      <c r="AA7" s="420"/>
      <c r="AB7" s="420"/>
      <c r="AC7" s="420"/>
      <c r="AD7" s="420"/>
      <c r="AE7" s="420"/>
      <c r="AF7" s="420"/>
      <c r="AG7" s="420"/>
      <c r="AH7" s="420"/>
      <c r="AI7" s="420"/>
      <c r="AM7" s="421" t="s">
        <v>125</v>
      </c>
      <c r="AN7" s="421"/>
      <c r="AO7" s="421"/>
      <c r="AP7" s="421"/>
      <c r="AQ7" s="421"/>
      <c r="AR7" s="421"/>
      <c r="AS7" s="421"/>
      <c r="AT7" s="421"/>
      <c r="AU7" s="421"/>
      <c r="AV7" s="421"/>
      <c r="AW7" s="421"/>
      <c r="AX7" s="421"/>
      <c r="AY7" s="421"/>
      <c r="AZ7" s="421"/>
      <c r="BA7" s="421"/>
      <c r="BB7" s="421"/>
      <c r="BC7" s="421"/>
      <c r="BD7" s="421"/>
      <c r="BE7" s="421"/>
      <c r="BF7" s="421"/>
      <c r="BG7" s="421"/>
      <c r="BH7" s="421"/>
      <c r="BI7" s="421"/>
      <c r="BJ7" s="421"/>
      <c r="BK7" s="421"/>
      <c r="BL7" s="421"/>
      <c r="BM7" s="421"/>
      <c r="BN7" s="421"/>
      <c r="BO7" s="421"/>
      <c r="BP7" s="421"/>
      <c r="BQ7" s="421"/>
      <c r="BR7" s="421"/>
      <c r="BS7" s="421"/>
      <c r="BT7" s="421"/>
      <c r="BU7" s="421"/>
      <c r="BV7" s="421"/>
      <c r="BW7" s="421"/>
      <c r="BX7" s="421"/>
    </row>
    <row r="8" spans="1:109" ht="16.5" customHeight="1">
      <c r="C8" s="415" t="str">
        <f ca="1">C4</f>
        <v>RECALC_0_0_</v>
      </c>
      <c r="F8" s="420"/>
      <c r="G8" s="420"/>
      <c r="H8" s="420"/>
      <c r="I8" s="420"/>
      <c r="J8" s="420"/>
      <c r="K8" s="420"/>
      <c r="L8" s="420"/>
      <c r="M8" s="420"/>
      <c r="N8" s="420"/>
      <c r="O8" s="420"/>
      <c r="P8" s="420"/>
      <c r="Q8" s="420"/>
      <c r="R8" s="420"/>
      <c r="S8" s="420"/>
      <c r="T8" s="420"/>
      <c r="U8" s="420"/>
      <c r="V8" s="420"/>
      <c r="W8" s="420"/>
      <c r="X8" s="420"/>
      <c r="Y8" s="420"/>
      <c r="Z8" s="420"/>
      <c r="AA8" s="420"/>
      <c r="AB8" s="420"/>
      <c r="AC8" s="420"/>
      <c r="AD8" s="420"/>
      <c r="AE8" s="420"/>
      <c r="AF8" s="420"/>
      <c r="AG8" s="420"/>
      <c r="AH8" s="420"/>
      <c r="AI8" s="420"/>
      <c r="AM8" s="421"/>
      <c r="AN8" s="421"/>
      <c r="AO8" s="421"/>
      <c r="AP8" s="421"/>
      <c r="AQ8" s="421"/>
      <c r="AR8" s="421"/>
      <c r="AS8" s="421"/>
      <c r="AT8" s="421"/>
      <c r="AU8" s="421"/>
      <c r="AV8" s="421"/>
      <c r="AW8" s="421"/>
      <c r="AX8" s="421"/>
      <c r="AY8" s="421"/>
      <c r="AZ8" s="421"/>
      <c r="BA8" s="421"/>
      <c r="BB8" s="421"/>
      <c r="BC8" s="421"/>
      <c r="BD8" s="421"/>
      <c r="BE8" s="421"/>
      <c r="BF8" s="421"/>
      <c r="BG8" s="421"/>
      <c r="BH8" s="421"/>
      <c r="BI8" s="421"/>
      <c r="BJ8" s="421"/>
      <c r="BK8" s="421"/>
      <c r="BL8" s="421"/>
      <c r="BM8" s="421"/>
      <c r="BN8" s="421"/>
      <c r="BO8" s="421"/>
      <c r="BP8" s="421"/>
      <c r="BQ8" s="421"/>
      <c r="BR8" s="421"/>
      <c r="BS8" s="421"/>
      <c r="BT8" s="421"/>
      <c r="BU8" s="421"/>
      <c r="BV8" s="421"/>
      <c r="BW8" s="421"/>
      <c r="BX8" s="421"/>
    </row>
    <row r="9" spans="1:109" ht="15" customHeight="1">
      <c r="C9" s="415"/>
      <c r="F9" s="420"/>
      <c r="G9" s="420"/>
      <c r="H9" s="420"/>
      <c r="I9" s="420"/>
      <c r="J9" s="420"/>
      <c r="K9" s="420"/>
      <c r="L9" s="420"/>
      <c r="M9" s="420"/>
      <c r="N9" s="420"/>
      <c r="O9" s="420"/>
      <c r="P9" s="420"/>
      <c r="Q9" s="420"/>
      <c r="R9" s="420"/>
      <c r="S9" s="420"/>
      <c r="T9" s="420"/>
      <c r="U9" s="420"/>
      <c r="V9" s="420"/>
      <c r="W9" s="420"/>
      <c r="X9" s="420"/>
      <c r="Y9" s="420"/>
      <c r="Z9" s="420"/>
      <c r="AA9" s="420"/>
      <c r="AB9" s="420"/>
      <c r="AC9" s="420"/>
      <c r="AD9" s="420"/>
      <c r="AE9" s="420"/>
      <c r="AF9" s="420"/>
      <c r="AG9" s="420"/>
      <c r="AH9" s="420"/>
      <c r="AI9" s="420"/>
      <c r="AM9" s="421"/>
      <c r="AN9" s="421"/>
      <c r="AO9" s="421"/>
      <c r="AP9" s="421"/>
      <c r="AQ9" s="421"/>
      <c r="AR9" s="421"/>
      <c r="AS9" s="421"/>
      <c r="AT9" s="421"/>
      <c r="AU9" s="421"/>
      <c r="AV9" s="421"/>
      <c r="AW9" s="421"/>
      <c r="AX9" s="421"/>
      <c r="AY9" s="421"/>
      <c r="AZ9" s="421"/>
      <c r="BA9" s="421"/>
      <c r="BB9" s="421"/>
      <c r="BC9" s="421"/>
      <c r="BD9" s="421"/>
      <c r="BE9" s="421"/>
      <c r="BF9" s="421"/>
      <c r="BG9" s="421"/>
      <c r="BH9" s="421"/>
      <c r="BI9" s="421"/>
      <c r="BJ9" s="421"/>
      <c r="BK9" s="421"/>
      <c r="BL9" s="421"/>
      <c r="BM9" s="421"/>
      <c r="BN9" s="421"/>
      <c r="BO9" s="421"/>
      <c r="BP9" s="421"/>
      <c r="BQ9" s="421"/>
      <c r="BR9" s="421"/>
      <c r="BS9" s="421"/>
      <c r="BT9" s="421"/>
      <c r="BU9" s="421"/>
      <c r="BV9" s="421"/>
      <c r="BW9" s="421"/>
      <c r="BX9" s="421"/>
    </row>
    <row r="11" spans="1:109" s="271" customFormat="1" ht="21.75" customHeight="1">
      <c r="A11" s="269"/>
      <c r="B11" s="270"/>
      <c r="D11" s="416" t="s">
        <v>23</v>
      </c>
      <c r="E11" s="417"/>
      <c r="F11" s="417"/>
      <c r="G11" s="417"/>
      <c r="H11" s="417"/>
      <c r="I11" s="417"/>
      <c r="J11" s="417"/>
      <c r="K11" s="418"/>
      <c r="L11" s="416" t="s">
        <v>24</v>
      </c>
      <c r="M11" s="417"/>
      <c r="N11" s="417"/>
      <c r="O11" s="417"/>
      <c r="P11" s="417"/>
      <c r="Q11" s="417"/>
      <c r="R11" s="417"/>
      <c r="S11" s="418"/>
      <c r="T11" s="416" t="s">
        <v>25</v>
      </c>
      <c r="U11" s="417"/>
      <c r="V11" s="417"/>
      <c r="W11" s="417"/>
      <c r="X11" s="417"/>
      <c r="Y11" s="417"/>
      <c r="Z11" s="417"/>
      <c r="AA11" s="418"/>
      <c r="AB11" s="416" t="s">
        <v>26</v>
      </c>
      <c r="AC11" s="417"/>
      <c r="AD11" s="417"/>
      <c r="AE11" s="417"/>
      <c r="AF11" s="417"/>
      <c r="AG11" s="417"/>
      <c r="AH11" s="417"/>
      <c r="AI11" s="418"/>
      <c r="AK11" s="416" t="s">
        <v>23</v>
      </c>
      <c r="AL11" s="417"/>
      <c r="AM11" s="417"/>
      <c r="AN11" s="417"/>
      <c r="AO11" s="417"/>
      <c r="AP11" s="417"/>
      <c r="AQ11" s="417"/>
      <c r="AR11" s="418"/>
      <c r="AS11" s="416" t="s">
        <v>24</v>
      </c>
      <c r="AT11" s="417"/>
      <c r="AU11" s="417"/>
      <c r="AV11" s="417"/>
      <c r="AW11" s="417"/>
      <c r="AX11" s="417"/>
      <c r="AY11" s="417"/>
      <c r="AZ11" s="418"/>
      <c r="BA11" s="416" t="s">
        <v>25</v>
      </c>
      <c r="BB11" s="417"/>
      <c r="BC11" s="417"/>
      <c r="BD11" s="417"/>
      <c r="BE11" s="417"/>
      <c r="BF11" s="417"/>
      <c r="BG11" s="417"/>
      <c r="BH11" s="418"/>
      <c r="BI11" s="416" t="s">
        <v>26</v>
      </c>
      <c r="BJ11" s="417"/>
      <c r="BK11" s="417"/>
      <c r="BL11" s="417"/>
      <c r="BM11" s="417"/>
      <c r="BN11" s="417"/>
      <c r="BO11" s="417"/>
      <c r="BP11" s="418"/>
      <c r="BQ11" s="416" t="s">
        <v>38</v>
      </c>
      <c r="BR11" s="417"/>
      <c r="BS11" s="417"/>
      <c r="BT11" s="417"/>
      <c r="BU11" s="417"/>
      <c r="BV11" s="417"/>
      <c r="BW11" s="417"/>
      <c r="BX11" s="418"/>
      <c r="BZ11" s="419"/>
      <c r="CA11" s="419"/>
      <c r="CB11" s="419"/>
      <c r="CC11" s="419"/>
      <c r="CD11" s="419"/>
      <c r="CE11" s="419"/>
      <c r="CF11" s="419"/>
      <c r="CG11" s="419"/>
      <c r="CH11" s="419"/>
      <c r="CI11" s="419"/>
      <c r="CJ11" s="419"/>
      <c r="CK11" s="419"/>
      <c r="CL11" s="419"/>
      <c r="CM11" s="419"/>
      <c r="CN11" s="419"/>
      <c r="CO11" s="419"/>
      <c r="CP11" s="419"/>
      <c r="CQ11" s="419"/>
      <c r="CR11" s="419"/>
      <c r="CS11" s="419"/>
      <c r="CT11" s="419"/>
      <c r="CU11" s="419"/>
      <c r="CV11" s="419"/>
      <c r="CW11" s="419"/>
      <c r="CX11" s="419"/>
      <c r="CY11" s="419"/>
      <c r="CZ11" s="419"/>
      <c r="DA11" s="419"/>
      <c r="DB11" s="419"/>
      <c r="DC11" s="419"/>
      <c r="DD11" s="419"/>
      <c r="DE11" s="419"/>
    </row>
    <row r="12" spans="1:109" s="274" customFormat="1" ht="31.35" hidden="1" outlineLevel="1">
      <c r="A12" s="272"/>
      <c r="B12" s="273"/>
      <c r="D12" s="275" t="str">
        <f>$D$11</f>
        <v>ZGP&amp;Action_Plans</v>
      </c>
      <c r="E12" s="276" t="str">
        <f t="shared" ref="E12:K12" si="0">$D$11</f>
        <v>ZGP&amp;Action_Plans</v>
      </c>
      <c r="F12" s="276" t="str">
        <f t="shared" si="0"/>
        <v>ZGP&amp;Action_Plans</v>
      </c>
      <c r="G12" s="276" t="str">
        <f t="shared" si="0"/>
        <v>ZGP&amp;Action_Plans</v>
      </c>
      <c r="H12" s="276" t="str">
        <f t="shared" si="0"/>
        <v>ZGP&amp;Action_Plans</v>
      </c>
      <c r="I12" s="276" t="str">
        <f t="shared" si="0"/>
        <v>ZGP&amp;Action_Plans</v>
      </c>
      <c r="J12" s="276" t="str">
        <f t="shared" si="0"/>
        <v>ZGP&amp;Action_Plans</v>
      </c>
      <c r="K12" s="277" t="str">
        <f t="shared" si="0"/>
        <v>ZGP&amp;Action_Plans</v>
      </c>
      <c r="L12" s="275" t="str">
        <f>$L$11</f>
        <v>Disp_Plan</v>
      </c>
      <c r="M12" s="276" t="str">
        <f t="shared" ref="M12:S12" si="1">$L$11</f>
        <v>Disp_Plan</v>
      </c>
      <c r="N12" s="276" t="str">
        <f t="shared" si="1"/>
        <v>Disp_Plan</v>
      </c>
      <c r="O12" s="276" t="str">
        <f t="shared" si="1"/>
        <v>Disp_Plan</v>
      </c>
      <c r="P12" s="276" t="str">
        <f t="shared" si="1"/>
        <v>Disp_Plan</v>
      </c>
      <c r="Q12" s="276" t="str">
        <f t="shared" si="1"/>
        <v>Disp_Plan</v>
      </c>
      <c r="R12" s="276" t="str">
        <f t="shared" si="1"/>
        <v>Disp_Plan</v>
      </c>
      <c r="S12" s="277" t="str">
        <f t="shared" si="1"/>
        <v>Disp_Plan</v>
      </c>
      <c r="T12" s="275" t="str">
        <f>$T$11</f>
        <v>Growth_Plan_Orga</v>
      </c>
      <c r="U12" s="276" t="str">
        <f t="shared" ref="U12:AA12" si="2">$T$11</f>
        <v>Growth_Plan_Orga</v>
      </c>
      <c r="V12" s="276" t="str">
        <f t="shared" si="2"/>
        <v>Growth_Plan_Orga</v>
      </c>
      <c r="W12" s="276" t="str">
        <f t="shared" si="2"/>
        <v>Growth_Plan_Orga</v>
      </c>
      <c r="X12" s="276" t="str">
        <f t="shared" si="2"/>
        <v>Growth_Plan_Orga</v>
      </c>
      <c r="Y12" s="276" t="str">
        <f t="shared" si="2"/>
        <v>Growth_Plan_Orga</v>
      </c>
      <c r="Z12" s="276" t="str">
        <f t="shared" si="2"/>
        <v>Growth_Plan_Orga</v>
      </c>
      <c r="AA12" s="277" t="str">
        <f t="shared" si="2"/>
        <v>Growth_Plan_Orga</v>
      </c>
      <c r="AB12" s="275" t="str">
        <f>$AB$11</f>
        <v>Growth_Plan_Ext</v>
      </c>
      <c r="AC12" s="276" t="str">
        <f t="shared" ref="AC12:AI12" si="3">$AB$11</f>
        <v>Growth_Plan_Ext</v>
      </c>
      <c r="AD12" s="276" t="str">
        <f t="shared" si="3"/>
        <v>Growth_Plan_Ext</v>
      </c>
      <c r="AE12" s="276" t="str">
        <f t="shared" si="3"/>
        <v>Growth_Plan_Ext</v>
      </c>
      <c r="AF12" s="276" t="str">
        <f t="shared" si="3"/>
        <v>Growth_Plan_Ext</v>
      </c>
      <c r="AG12" s="276" t="str">
        <f t="shared" si="3"/>
        <v>Growth_Plan_Ext</v>
      </c>
      <c r="AH12" s="276" t="str">
        <f t="shared" si="3"/>
        <v>Growth_Plan_Ext</v>
      </c>
      <c r="AI12" s="277" t="str">
        <f t="shared" si="3"/>
        <v>Growth_Plan_Ext</v>
      </c>
      <c r="AK12" s="275" t="str">
        <f>$D$11</f>
        <v>ZGP&amp;Action_Plans</v>
      </c>
      <c r="AL12" s="276" t="str">
        <f t="shared" ref="AL12:AR12" si="4">$D$11</f>
        <v>ZGP&amp;Action_Plans</v>
      </c>
      <c r="AM12" s="276" t="str">
        <f t="shared" si="4"/>
        <v>ZGP&amp;Action_Plans</v>
      </c>
      <c r="AN12" s="276" t="str">
        <f t="shared" si="4"/>
        <v>ZGP&amp;Action_Plans</v>
      </c>
      <c r="AO12" s="276" t="str">
        <f t="shared" si="4"/>
        <v>ZGP&amp;Action_Plans</v>
      </c>
      <c r="AP12" s="276" t="str">
        <f t="shared" si="4"/>
        <v>ZGP&amp;Action_Plans</v>
      </c>
      <c r="AQ12" s="276" t="str">
        <f t="shared" si="4"/>
        <v>ZGP&amp;Action_Plans</v>
      </c>
      <c r="AR12" s="277" t="str">
        <f t="shared" si="4"/>
        <v>ZGP&amp;Action_Plans</v>
      </c>
      <c r="AS12" s="275" t="str">
        <f>$L$11</f>
        <v>Disp_Plan</v>
      </c>
      <c r="AT12" s="276" t="str">
        <f t="shared" ref="AT12:AZ12" si="5">$L$11</f>
        <v>Disp_Plan</v>
      </c>
      <c r="AU12" s="276" t="str">
        <f t="shared" si="5"/>
        <v>Disp_Plan</v>
      </c>
      <c r="AV12" s="276" t="str">
        <f t="shared" si="5"/>
        <v>Disp_Plan</v>
      </c>
      <c r="AW12" s="276" t="str">
        <f t="shared" si="5"/>
        <v>Disp_Plan</v>
      </c>
      <c r="AX12" s="276" t="str">
        <f t="shared" si="5"/>
        <v>Disp_Plan</v>
      </c>
      <c r="AY12" s="276" t="str">
        <f t="shared" si="5"/>
        <v>Disp_Plan</v>
      </c>
      <c r="AZ12" s="277" t="str">
        <f t="shared" si="5"/>
        <v>Disp_Plan</v>
      </c>
      <c r="BA12" s="275" t="str">
        <f>$T$11</f>
        <v>Growth_Plan_Orga</v>
      </c>
      <c r="BB12" s="276" t="str">
        <f t="shared" ref="BB12:BH12" si="6">$T$11</f>
        <v>Growth_Plan_Orga</v>
      </c>
      <c r="BC12" s="276" t="str">
        <f t="shared" si="6"/>
        <v>Growth_Plan_Orga</v>
      </c>
      <c r="BD12" s="276" t="str">
        <f t="shared" si="6"/>
        <v>Growth_Plan_Orga</v>
      </c>
      <c r="BE12" s="276" t="str">
        <f t="shared" si="6"/>
        <v>Growth_Plan_Orga</v>
      </c>
      <c r="BF12" s="276" t="str">
        <f t="shared" si="6"/>
        <v>Growth_Plan_Orga</v>
      </c>
      <c r="BG12" s="276" t="str">
        <f t="shared" si="6"/>
        <v>Growth_Plan_Orga</v>
      </c>
      <c r="BH12" s="277" t="str">
        <f t="shared" si="6"/>
        <v>Growth_Plan_Orga</v>
      </c>
      <c r="BI12" s="275" t="str">
        <f>$AB$11</f>
        <v>Growth_Plan_Ext</v>
      </c>
      <c r="BJ12" s="276" t="str">
        <f t="shared" ref="BJ12:BP12" si="7">$AB$11</f>
        <v>Growth_Plan_Ext</v>
      </c>
      <c r="BK12" s="276" t="str">
        <f t="shared" si="7"/>
        <v>Growth_Plan_Ext</v>
      </c>
      <c r="BL12" s="276" t="str">
        <f t="shared" si="7"/>
        <v>Growth_Plan_Ext</v>
      </c>
      <c r="BM12" s="276" t="str">
        <f t="shared" si="7"/>
        <v>Growth_Plan_Ext</v>
      </c>
      <c r="BN12" s="276" t="str">
        <f t="shared" si="7"/>
        <v>Growth_Plan_Ext</v>
      </c>
      <c r="BO12" s="276" t="str">
        <f t="shared" si="7"/>
        <v>Growth_Plan_Ext</v>
      </c>
      <c r="BP12" s="277" t="str">
        <f t="shared" si="7"/>
        <v>Growth_Plan_Ext</v>
      </c>
      <c r="BQ12" s="275" t="str">
        <f>$BQ$11</f>
        <v>TOT_LTP</v>
      </c>
      <c r="BR12" s="276" t="str">
        <f t="shared" ref="BR12:BX12" si="8">$BQ$11</f>
        <v>TOT_LTP</v>
      </c>
      <c r="BS12" s="276" t="str">
        <f t="shared" si="8"/>
        <v>TOT_LTP</v>
      </c>
      <c r="BT12" s="276" t="str">
        <f t="shared" si="8"/>
        <v>TOT_LTP</v>
      </c>
      <c r="BU12" s="276" t="str">
        <f t="shared" si="8"/>
        <v>TOT_LTP</v>
      </c>
      <c r="BV12" s="276" t="str">
        <f t="shared" si="8"/>
        <v>TOT_LTP</v>
      </c>
      <c r="BW12" s="276" t="str">
        <f t="shared" si="8"/>
        <v>TOT_LTP</v>
      </c>
      <c r="BX12" s="277" t="str">
        <f t="shared" si="8"/>
        <v>TOT_LTP</v>
      </c>
      <c r="BZ12" s="278"/>
      <c r="CA12" s="278"/>
      <c r="CB12" s="278"/>
      <c r="CC12" s="278"/>
      <c r="CD12" s="278"/>
      <c r="CE12" s="278"/>
      <c r="CF12" s="278"/>
      <c r="CG12" s="278"/>
      <c r="CH12" s="278"/>
      <c r="CI12" s="278"/>
      <c r="CJ12" s="278"/>
      <c r="CK12" s="278"/>
      <c r="CL12" s="278"/>
      <c r="CM12" s="278"/>
      <c r="CN12" s="278"/>
      <c r="CO12" s="278"/>
      <c r="CP12" s="278"/>
      <c r="CQ12" s="278"/>
      <c r="CR12" s="278"/>
      <c r="CS12" s="278"/>
      <c r="CT12" s="278"/>
      <c r="CU12" s="278"/>
      <c r="CV12" s="278"/>
      <c r="CW12" s="278"/>
      <c r="CX12" s="278"/>
      <c r="CY12" s="278"/>
      <c r="CZ12" s="278"/>
      <c r="DA12" s="278"/>
      <c r="DB12" s="278"/>
      <c r="DC12" s="278"/>
      <c r="DD12" s="278"/>
      <c r="DE12" s="278"/>
    </row>
    <row r="13" spans="1:109" s="274" customFormat="1" hidden="1" outlineLevel="1">
      <c r="A13" s="272"/>
      <c r="B13" s="273"/>
      <c r="D13" s="279" t="e">
        <f ca="1">Context!J18</f>
        <v>#VALUE!</v>
      </c>
      <c r="E13" s="280" t="str">
        <f ca="1">Context!K18</f>
        <v>f_year_LC_0</v>
      </c>
      <c r="F13" s="280" t="e">
        <f ca="1">Context!L18</f>
        <v>#VALUE!</v>
      </c>
      <c r="G13" s="280" t="e">
        <f ca="1">Context!M18</f>
        <v>#VALUE!</v>
      </c>
      <c r="H13" s="280" t="e">
        <f ca="1">Context!N18</f>
        <v>#VALUE!</v>
      </c>
      <c r="I13" s="280" t="e">
        <f ca="1">Context!O18</f>
        <v>#VALUE!</v>
      </c>
      <c r="J13" s="280" t="e">
        <f ca="1">Context!P18</f>
        <v>#VALUE!</v>
      </c>
      <c r="K13" s="281" t="e">
        <f ca="1">Context!Q18</f>
        <v>#VALUE!</v>
      </c>
      <c r="L13" s="279" t="e">
        <f ca="1">D13</f>
        <v>#VALUE!</v>
      </c>
      <c r="M13" s="280" t="str">
        <f t="shared" ref="M13:AB14" ca="1" si="9">E13</f>
        <v>f_year_LC_0</v>
      </c>
      <c r="N13" s="280" t="e">
        <f t="shared" ca="1" si="9"/>
        <v>#VALUE!</v>
      </c>
      <c r="O13" s="280" t="e">
        <f t="shared" ca="1" si="9"/>
        <v>#VALUE!</v>
      </c>
      <c r="P13" s="280" t="e">
        <f t="shared" ca="1" si="9"/>
        <v>#VALUE!</v>
      </c>
      <c r="Q13" s="280" t="e">
        <f t="shared" ca="1" si="9"/>
        <v>#VALUE!</v>
      </c>
      <c r="R13" s="280" t="e">
        <f t="shared" ca="1" si="9"/>
        <v>#VALUE!</v>
      </c>
      <c r="S13" s="281" t="e">
        <f t="shared" ca="1" si="9"/>
        <v>#VALUE!</v>
      </c>
      <c r="T13" s="279" t="e">
        <f t="shared" ca="1" si="9"/>
        <v>#VALUE!</v>
      </c>
      <c r="U13" s="280" t="str">
        <f t="shared" ca="1" si="9"/>
        <v>f_year_LC_0</v>
      </c>
      <c r="V13" s="280" t="e">
        <f t="shared" ca="1" si="9"/>
        <v>#VALUE!</v>
      </c>
      <c r="W13" s="280" t="e">
        <f t="shared" ca="1" si="9"/>
        <v>#VALUE!</v>
      </c>
      <c r="X13" s="280" t="e">
        <f t="shared" ca="1" si="9"/>
        <v>#VALUE!</v>
      </c>
      <c r="Y13" s="280" t="e">
        <f t="shared" ca="1" si="9"/>
        <v>#VALUE!</v>
      </c>
      <c r="Z13" s="280" t="e">
        <f t="shared" ca="1" si="9"/>
        <v>#VALUE!</v>
      </c>
      <c r="AA13" s="281" t="e">
        <f t="shared" ca="1" si="9"/>
        <v>#VALUE!</v>
      </c>
      <c r="AB13" s="279" t="e">
        <f t="shared" ca="1" si="9"/>
        <v>#VALUE!</v>
      </c>
      <c r="AC13" s="280" t="str">
        <f t="shared" ref="AC13:AI14" ca="1" si="10">U13</f>
        <v>f_year_LC_0</v>
      </c>
      <c r="AD13" s="280" t="e">
        <f t="shared" ca="1" si="10"/>
        <v>#VALUE!</v>
      </c>
      <c r="AE13" s="280" t="e">
        <f t="shared" ca="1" si="10"/>
        <v>#VALUE!</v>
      </c>
      <c r="AF13" s="280" t="e">
        <f t="shared" ca="1" si="10"/>
        <v>#VALUE!</v>
      </c>
      <c r="AG13" s="280" t="e">
        <f t="shared" ca="1" si="10"/>
        <v>#VALUE!</v>
      </c>
      <c r="AH13" s="280" t="e">
        <f t="shared" ca="1" si="10"/>
        <v>#VALUE!</v>
      </c>
      <c r="AI13" s="281" t="e">
        <f t="shared" ca="1" si="10"/>
        <v>#VALUE!</v>
      </c>
      <c r="AK13" s="279" t="e">
        <f ca="1">D13</f>
        <v>#VALUE!</v>
      </c>
      <c r="AL13" s="280" t="str">
        <f t="shared" ref="AL13:BA14" ca="1" si="11">E13</f>
        <v>f_year_LC_0</v>
      </c>
      <c r="AM13" s="280" t="e">
        <f t="shared" ca="1" si="11"/>
        <v>#VALUE!</v>
      </c>
      <c r="AN13" s="280" t="e">
        <f t="shared" ca="1" si="11"/>
        <v>#VALUE!</v>
      </c>
      <c r="AO13" s="280" t="e">
        <f t="shared" ca="1" si="11"/>
        <v>#VALUE!</v>
      </c>
      <c r="AP13" s="280" t="e">
        <f t="shared" ca="1" si="11"/>
        <v>#VALUE!</v>
      </c>
      <c r="AQ13" s="280" t="e">
        <f t="shared" ca="1" si="11"/>
        <v>#VALUE!</v>
      </c>
      <c r="AR13" s="281" t="e">
        <f t="shared" ca="1" si="11"/>
        <v>#VALUE!</v>
      </c>
      <c r="AS13" s="279" t="e">
        <f t="shared" ca="1" si="11"/>
        <v>#VALUE!</v>
      </c>
      <c r="AT13" s="280" t="str">
        <f t="shared" ca="1" si="11"/>
        <v>f_year_LC_0</v>
      </c>
      <c r="AU13" s="280" t="e">
        <f t="shared" ca="1" si="11"/>
        <v>#VALUE!</v>
      </c>
      <c r="AV13" s="280" t="e">
        <f t="shared" ca="1" si="11"/>
        <v>#VALUE!</v>
      </c>
      <c r="AW13" s="280" t="e">
        <f t="shared" ca="1" si="11"/>
        <v>#VALUE!</v>
      </c>
      <c r="AX13" s="280" t="e">
        <f t="shared" ca="1" si="11"/>
        <v>#VALUE!</v>
      </c>
      <c r="AY13" s="280" t="e">
        <f t="shared" ca="1" si="11"/>
        <v>#VALUE!</v>
      </c>
      <c r="AZ13" s="281" t="e">
        <f t="shared" ca="1" si="11"/>
        <v>#VALUE!</v>
      </c>
      <c r="BA13" s="279" t="e">
        <f t="shared" ca="1" si="11"/>
        <v>#VALUE!</v>
      </c>
      <c r="BB13" s="280" t="str">
        <f t="shared" ref="BB13:BP14" ca="1" si="12">U13</f>
        <v>f_year_LC_0</v>
      </c>
      <c r="BC13" s="280" t="e">
        <f t="shared" ca="1" si="12"/>
        <v>#VALUE!</v>
      </c>
      <c r="BD13" s="280" t="e">
        <f t="shared" ca="1" si="12"/>
        <v>#VALUE!</v>
      </c>
      <c r="BE13" s="280" t="e">
        <f t="shared" ca="1" si="12"/>
        <v>#VALUE!</v>
      </c>
      <c r="BF13" s="280" t="e">
        <f t="shared" ca="1" si="12"/>
        <v>#VALUE!</v>
      </c>
      <c r="BG13" s="280" t="e">
        <f t="shared" ca="1" si="12"/>
        <v>#VALUE!</v>
      </c>
      <c r="BH13" s="281" t="e">
        <f t="shared" ca="1" si="12"/>
        <v>#VALUE!</v>
      </c>
      <c r="BI13" s="279" t="e">
        <f t="shared" ca="1" si="12"/>
        <v>#VALUE!</v>
      </c>
      <c r="BJ13" s="280" t="str">
        <f t="shared" ca="1" si="12"/>
        <v>f_year_LC_0</v>
      </c>
      <c r="BK13" s="280" t="e">
        <f t="shared" ca="1" si="12"/>
        <v>#VALUE!</v>
      </c>
      <c r="BL13" s="280" t="e">
        <f t="shared" ca="1" si="12"/>
        <v>#VALUE!</v>
      </c>
      <c r="BM13" s="280" t="e">
        <f t="shared" ca="1" si="12"/>
        <v>#VALUE!</v>
      </c>
      <c r="BN13" s="280" t="e">
        <f t="shared" ca="1" si="12"/>
        <v>#VALUE!</v>
      </c>
      <c r="BO13" s="280" t="e">
        <f t="shared" ca="1" si="12"/>
        <v>#VALUE!</v>
      </c>
      <c r="BP13" s="281" t="e">
        <f t="shared" ca="1" si="12"/>
        <v>#VALUE!</v>
      </c>
      <c r="BQ13" s="279" t="e">
        <f ca="1">BI13</f>
        <v>#VALUE!</v>
      </c>
      <c r="BR13" s="280" t="str">
        <f t="shared" ref="BR13:BX14" ca="1" si="13">BJ13</f>
        <v>f_year_LC_0</v>
      </c>
      <c r="BS13" s="280" t="e">
        <f t="shared" ca="1" si="13"/>
        <v>#VALUE!</v>
      </c>
      <c r="BT13" s="280" t="e">
        <f t="shared" ca="1" si="13"/>
        <v>#VALUE!</v>
      </c>
      <c r="BU13" s="280" t="e">
        <f t="shared" ca="1" si="13"/>
        <v>#VALUE!</v>
      </c>
      <c r="BV13" s="280" t="e">
        <f t="shared" ca="1" si="13"/>
        <v>#VALUE!</v>
      </c>
      <c r="BW13" s="280" t="e">
        <f t="shared" ca="1" si="13"/>
        <v>#VALUE!</v>
      </c>
      <c r="BX13" s="281" t="e">
        <f t="shared" ca="1" si="13"/>
        <v>#VALUE!</v>
      </c>
      <c r="BZ13" s="278"/>
      <c r="CA13" s="278"/>
      <c r="CB13" s="278"/>
      <c r="CC13" s="278"/>
      <c r="CD13" s="278"/>
      <c r="CE13" s="278"/>
      <c r="CF13" s="278"/>
      <c r="CG13" s="278"/>
      <c r="CH13" s="278"/>
      <c r="CI13" s="278"/>
      <c r="CJ13" s="278"/>
      <c r="CK13" s="278"/>
      <c r="CL13" s="278"/>
      <c r="CM13" s="278"/>
      <c r="CN13" s="278"/>
      <c r="CO13" s="278"/>
      <c r="CP13" s="278"/>
      <c r="CQ13" s="278"/>
      <c r="CR13" s="278"/>
      <c r="CS13" s="278"/>
      <c r="CT13" s="278"/>
      <c r="CU13" s="278"/>
      <c r="CV13" s="278"/>
      <c r="CW13" s="278"/>
      <c r="CX13" s="278"/>
      <c r="CY13" s="278"/>
      <c r="CZ13" s="278"/>
      <c r="DA13" s="278"/>
      <c r="DB13" s="278"/>
      <c r="DC13" s="278"/>
      <c r="DD13" s="278"/>
      <c r="DE13" s="278"/>
    </row>
    <row r="14" spans="1:109" collapsed="1">
      <c r="D14" s="240" t="e">
        <f ca="1">Context!J17</f>
        <v>#VALUE!</v>
      </c>
      <c r="E14" s="241" t="str">
        <f ca="1">Context!K17</f>
        <v>LC_0</v>
      </c>
      <c r="F14" s="241" t="e">
        <f ca="1">Context!L17</f>
        <v>#VALUE!</v>
      </c>
      <c r="G14" s="241" t="e">
        <f ca="1">Context!M17</f>
        <v>#VALUE!</v>
      </c>
      <c r="H14" s="241" t="e">
        <f ca="1">Context!N17</f>
        <v>#VALUE!</v>
      </c>
      <c r="I14" s="241" t="e">
        <f ca="1">Context!O17</f>
        <v>#VALUE!</v>
      </c>
      <c r="J14" s="241" t="e">
        <f ca="1">Context!P17</f>
        <v>#VALUE!</v>
      </c>
      <c r="K14" s="242" t="e">
        <f ca="1">Context!Q17</f>
        <v>#VALUE!</v>
      </c>
      <c r="L14" s="240" t="e">
        <f ca="1">D14</f>
        <v>#VALUE!</v>
      </c>
      <c r="M14" s="241" t="str">
        <f t="shared" ca="1" si="9"/>
        <v>LC_0</v>
      </c>
      <c r="N14" s="241" t="e">
        <f t="shared" ca="1" si="9"/>
        <v>#VALUE!</v>
      </c>
      <c r="O14" s="241" t="e">
        <f t="shared" ca="1" si="9"/>
        <v>#VALUE!</v>
      </c>
      <c r="P14" s="241" t="e">
        <f t="shared" ca="1" si="9"/>
        <v>#VALUE!</v>
      </c>
      <c r="Q14" s="241" t="e">
        <f t="shared" ca="1" si="9"/>
        <v>#VALUE!</v>
      </c>
      <c r="R14" s="241" t="e">
        <f t="shared" ca="1" si="9"/>
        <v>#VALUE!</v>
      </c>
      <c r="S14" s="242" t="e">
        <f t="shared" ca="1" si="9"/>
        <v>#VALUE!</v>
      </c>
      <c r="T14" s="240" t="e">
        <f t="shared" ca="1" si="9"/>
        <v>#VALUE!</v>
      </c>
      <c r="U14" s="241" t="str">
        <f t="shared" ca="1" si="9"/>
        <v>LC_0</v>
      </c>
      <c r="V14" s="241" t="e">
        <f t="shared" ca="1" si="9"/>
        <v>#VALUE!</v>
      </c>
      <c r="W14" s="241" t="e">
        <f t="shared" ca="1" si="9"/>
        <v>#VALUE!</v>
      </c>
      <c r="X14" s="241" t="e">
        <f t="shared" ca="1" si="9"/>
        <v>#VALUE!</v>
      </c>
      <c r="Y14" s="241" t="e">
        <f t="shared" ca="1" si="9"/>
        <v>#VALUE!</v>
      </c>
      <c r="Z14" s="241" t="e">
        <f t="shared" ca="1" si="9"/>
        <v>#VALUE!</v>
      </c>
      <c r="AA14" s="242" t="e">
        <f t="shared" ca="1" si="9"/>
        <v>#VALUE!</v>
      </c>
      <c r="AB14" s="240" t="e">
        <f t="shared" ca="1" si="9"/>
        <v>#VALUE!</v>
      </c>
      <c r="AC14" s="241" t="str">
        <f t="shared" ca="1" si="10"/>
        <v>LC_0</v>
      </c>
      <c r="AD14" s="241" t="e">
        <f t="shared" ca="1" si="10"/>
        <v>#VALUE!</v>
      </c>
      <c r="AE14" s="241" t="e">
        <f t="shared" ca="1" si="10"/>
        <v>#VALUE!</v>
      </c>
      <c r="AF14" s="241" t="e">
        <f t="shared" ca="1" si="10"/>
        <v>#VALUE!</v>
      </c>
      <c r="AG14" s="241" t="e">
        <f t="shared" ca="1" si="10"/>
        <v>#VALUE!</v>
      </c>
      <c r="AH14" s="241" t="e">
        <f t="shared" ca="1" si="10"/>
        <v>#VALUE!</v>
      </c>
      <c r="AI14" s="242" t="e">
        <f t="shared" ca="1" si="10"/>
        <v>#VALUE!</v>
      </c>
      <c r="AK14" s="240" t="e">
        <f ca="1">D14</f>
        <v>#VALUE!</v>
      </c>
      <c r="AL14" s="241" t="str">
        <f t="shared" ca="1" si="11"/>
        <v>LC_0</v>
      </c>
      <c r="AM14" s="241" t="e">
        <f t="shared" ca="1" si="11"/>
        <v>#VALUE!</v>
      </c>
      <c r="AN14" s="241" t="e">
        <f t="shared" ca="1" si="11"/>
        <v>#VALUE!</v>
      </c>
      <c r="AO14" s="241" t="e">
        <f t="shared" ca="1" si="11"/>
        <v>#VALUE!</v>
      </c>
      <c r="AP14" s="241" t="e">
        <f t="shared" ca="1" si="11"/>
        <v>#VALUE!</v>
      </c>
      <c r="AQ14" s="241" t="e">
        <f t="shared" ca="1" si="11"/>
        <v>#VALUE!</v>
      </c>
      <c r="AR14" s="242" t="e">
        <f t="shared" ca="1" si="11"/>
        <v>#VALUE!</v>
      </c>
      <c r="AS14" s="240" t="e">
        <f t="shared" ca="1" si="11"/>
        <v>#VALUE!</v>
      </c>
      <c r="AT14" s="241" t="str">
        <f t="shared" ca="1" si="11"/>
        <v>LC_0</v>
      </c>
      <c r="AU14" s="241" t="e">
        <f t="shared" ca="1" si="11"/>
        <v>#VALUE!</v>
      </c>
      <c r="AV14" s="241" t="e">
        <f t="shared" ca="1" si="11"/>
        <v>#VALUE!</v>
      </c>
      <c r="AW14" s="241" t="e">
        <f t="shared" ca="1" si="11"/>
        <v>#VALUE!</v>
      </c>
      <c r="AX14" s="241" t="e">
        <f t="shared" ca="1" si="11"/>
        <v>#VALUE!</v>
      </c>
      <c r="AY14" s="241" t="e">
        <f t="shared" ca="1" si="11"/>
        <v>#VALUE!</v>
      </c>
      <c r="AZ14" s="242" t="e">
        <f t="shared" ca="1" si="11"/>
        <v>#VALUE!</v>
      </c>
      <c r="BA14" s="240" t="e">
        <f t="shared" ca="1" si="11"/>
        <v>#VALUE!</v>
      </c>
      <c r="BB14" s="241" t="str">
        <f t="shared" ca="1" si="12"/>
        <v>LC_0</v>
      </c>
      <c r="BC14" s="241" t="e">
        <f t="shared" ca="1" si="12"/>
        <v>#VALUE!</v>
      </c>
      <c r="BD14" s="241" t="e">
        <f t="shared" ca="1" si="12"/>
        <v>#VALUE!</v>
      </c>
      <c r="BE14" s="241" t="e">
        <f t="shared" ca="1" si="12"/>
        <v>#VALUE!</v>
      </c>
      <c r="BF14" s="241" t="e">
        <f t="shared" ca="1" si="12"/>
        <v>#VALUE!</v>
      </c>
      <c r="BG14" s="241" t="e">
        <f t="shared" ca="1" si="12"/>
        <v>#VALUE!</v>
      </c>
      <c r="BH14" s="242" t="e">
        <f t="shared" ca="1" si="12"/>
        <v>#VALUE!</v>
      </c>
      <c r="BI14" s="240" t="e">
        <f t="shared" ca="1" si="12"/>
        <v>#VALUE!</v>
      </c>
      <c r="BJ14" s="241" t="str">
        <f t="shared" ca="1" si="12"/>
        <v>LC_0</v>
      </c>
      <c r="BK14" s="241" t="e">
        <f t="shared" ca="1" si="12"/>
        <v>#VALUE!</v>
      </c>
      <c r="BL14" s="241" t="e">
        <f t="shared" ca="1" si="12"/>
        <v>#VALUE!</v>
      </c>
      <c r="BM14" s="241" t="e">
        <f t="shared" ca="1" si="12"/>
        <v>#VALUE!</v>
      </c>
      <c r="BN14" s="241" t="e">
        <f t="shared" ca="1" si="12"/>
        <v>#VALUE!</v>
      </c>
      <c r="BO14" s="241" t="e">
        <f t="shared" ca="1" si="12"/>
        <v>#VALUE!</v>
      </c>
      <c r="BP14" s="242" t="e">
        <f t="shared" ca="1" si="12"/>
        <v>#VALUE!</v>
      </c>
      <c r="BQ14" s="240" t="e">
        <f ca="1">BI14</f>
        <v>#VALUE!</v>
      </c>
      <c r="BR14" s="241" t="str">
        <f t="shared" ca="1" si="13"/>
        <v>LC_0</v>
      </c>
      <c r="BS14" s="241" t="e">
        <f t="shared" ca="1" si="13"/>
        <v>#VALUE!</v>
      </c>
      <c r="BT14" s="241" t="e">
        <f t="shared" ca="1" si="13"/>
        <v>#VALUE!</v>
      </c>
      <c r="BU14" s="241" t="e">
        <f t="shared" ca="1" si="13"/>
        <v>#VALUE!</v>
      </c>
      <c r="BV14" s="241" t="e">
        <f t="shared" ca="1" si="13"/>
        <v>#VALUE!</v>
      </c>
      <c r="BW14" s="241" t="e">
        <f t="shared" ca="1" si="13"/>
        <v>#VALUE!</v>
      </c>
      <c r="BX14" s="242" t="e">
        <f t="shared" ca="1" si="13"/>
        <v>#VALUE!</v>
      </c>
    </row>
    <row r="15" spans="1:109" ht="21.75" customHeight="1">
      <c r="A15" s="243" t="s">
        <v>122</v>
      </c>
      <c r="B15" s="244" t="s">
        <v>123</v>
      </c>
      <c r="C15" s="243" t="s">
        <v>27</v>
      </c>
      <c r="D15" s="245">
        <f>SUM(D16:D25)</f>
        <v>0</v>
      </c>
      <c r="E15" s="246">
        <f t="shared" ref="E15:AI15" si="14">SUM(E16:E25)</f>
        <v>0</v>
      </c>
      <c r="F15" s="246">
        <f t="shared" si="14"/>
        <v>0</v>
      </c>
      <c r="G15" s="246">
        <f t="shared" si="14"/>
        <v>0</v>
      </c>
      <c r="H15" s="246">
        <f t="shared" si="14"/>
        <v>0</v>
      </c>
      <c r="I15" s="246">
        <f t="shared" si="14"/>
        <v>0</v>
      </c>
      <c r="J15" s="246">
        <f t="shared" si="14"/>
        <v>0</v>
      </c>
      <c r="K15" s="247">
        <f t="shared" si="14"/>
        <v>0</v>
      </c>
      <c r="L15" s="245">
        <f t="shared" si="14"/>
        <v>0</v>
      </c>
      <c r="M15" s="246">
        <f t="shared" si="14"/>
        <v>0</v>
      </c>
      <c r="N15" s="246">
        <f t="shared" si="14"/>
        <v>0</v>
      </c>
      <c r="O15" s="246">
        <f t="shared" si="14"/>
        <v>0</v>
      </c>
      <c r="P15" s="246">
        <f t="shared" si="14"/>
        <v>0</v>
      </c>
      <c r="Q15" s="246">
        <f t="shared" si="14"/>
        <v>0</v>
      </c>
      <c r="R15" s="246">
        <f t="shared" si="14"/>
        <v>0</v>
      </c>
      <c r="S15" s="247">
        <f t="shared" si="14"/>
        <v>0</v>
      </c>
      <c r="T15" s="245">
        <f t="shared" si="14"/>
        <v>0</v>
      </c>
      <c r="U15" s="246">
        <f t="shared" si="14"/>
        <v>0</v>
      </c>
      <c r="V15" s="246">
        <f t="shared" si="14"/>
        <v>0</v>
      </c>
      <c r="W15" s="246">
        <f t="shared" si="14"/>
        <v>0</v>
      </c>
      <c r="X15" s="246">
        <f t="shared" si="14"/>
        <v>0</v>
      </c>
      <c r="Y15" s="246">
        <f t="shared" si="14"/>
        <v>0</v>
      </c>
      <c r="Z15" s="246">
        <f t="shared" si="14"/>
        <v>0</v>
      </c>
      <c r="AA15" s="247">
        <f t="shared" si="14"/>
        <v>0</v>
      </c>
      <c r="AB15" s="245">
        <f t="shared" si="14"/>
        <v>0</v>
      </c>
      <c r="AC15" s="246">
        <f t="shared" si="14"/>
        <v>0</v>
      </c>
      <c r="AD15" s="246">
        <f t="shared" si="14"/>
        <v>0</v>
      </c>
      <c r="AE15" s="246">
        <f t="shared" si="14"/>
        <v>0</v>
      </c>
      <c r="AF15" s="246">
        <f t="shared" si="14"/>
        <v>0</v>
      </c>
      <c r="AG15" s="246">
        <f t="shared" si="14"/>
        <v>0</v>
      </c>
      <c r="AH15" s="246">
        <f t="shared" si="14"/>
        <v>0</v>
      </c>
      <c r="AI15" s="247">
        <f t="shared" si="14"/>
        <v>0</v>
      </c>
      <c r="AJ15" s="248"/>
      <c r="AK15" s="245" t="e">
        <f ca="1">SUM(AK16:AK25)</f>
        <v>#VALUE!</v>
      </c>
      <c r="AL15" s="246">
        <f t="shared" ref="AL15:BX15" ca="1" si="15">SUM(AL16:AL25)</f>
        <v>0</v>
      </c>
      <c r="AM15" s="246" t="e">
        <f t="shared" ca="1" si="15"/>
        <v>#VALUE!</v>
      </c>
      <c r="AN15" s="246" t="e">
        <f t="shared" ca="1" si="15"/>
        <v>#VALUE!</v>
      </c>
      <c r="AO15" s="246" t="e">
        <f t="shared" ca="1" si="15"/>
        <v>#VALUE!</v>
      </c>
      <c r="AP15" s="246" t="e">
        <f t="shared" ca="1" si="15"/>
        <v>#VALUE!</v>
      </c>
      <c r="AQ15" s="246" t="e">
        <f t="shared" ca="1" si="15"/>
        <v>#VALUE!</v>
      </c>
      <c r="AR15" s="247" t="e">
        <f t="shared" ca="1" si="15"/>
        <v>#VALUE!</v>
      </c>
      <c r="AS15" s="245" t="e">
        <f t="shared" ca="1" si="15"/>
        <v>#VALUE!</v>
      </c>
      <c r="AT15" s="246">
        <f t="shared" ca="1" si="15"/>
        <v>0</v>
      </c>
      <c r="AU15" s="246" t="e">
        <f t="shared" ca="1" si="15"/>
        <v>#VALUE!</v>
      </c>
      <c r="AV15" s="246" t="e">
        <f t="shared" ca="1" si="15"/>
        <v>#VALUE!</v>
      </c>
      <c r="AW15" s="246" t="e">
        <f t="shared" ca="1" si="15"/>
        <v>#VALUE!</v>
      </c>
      <c r="AX15" s="246" t="e">
        <f t="shared" ca="1" si="15"/>
        <v>#VALUE!</v>
      </c>
      <c r="AY15" s="246" t="e">
        <f t="shared" ca="1" si="15"/>
        <v>#VALUE!</v>
      </c>
      <c r="AZ15" s="247" t="e">
        <f t="shared" ca="1" si="15"/>
        <v>#VALUE!</v>
      </c>
      <c r="BA15" s="245" t="e">
        <f t="shared" ca="1" si="15"/>
        <v>#VALUE!</v>
      </c>
      <c r="BB15" s="246">
        <f t="shared" ca="1" si="15"/>
        <v>0</v>
      </c>
      <c r="BC15" s="246" t="e">
        <f t="shared" ca="1" si="15"/>
        <v>#VALUE!</v>
      </c>
      <c r="BD15" s="246" t="e">
        <f t="shared" ca="1" si="15"/>
        <v>#VALUE!</v>
      </c>
      <c r="BE15" s="246" t="e">
        <f t="shared" ca="1" si="15"/>
        <v>#VALUE!</v>
      </c>
      <c r="BF15" s="246" t="e">
        <f t="shared" ca="1" si="15"/>
        <v>#VALUE!</v>
      </c>
      <c r="BG15" s="246" t="e">
        <f t="shared" ca="1" si="15"/>
        <v>#VALUE!</v>
      </c>
      <c r="BH15" s="247" t="e">
        <f t="shared" ca="1" si="15"/>
        <v>#VALUE!</v>
      </c>
      <c r="BI15" s="245" t="e">
        <f t="shared" ca="1" si="15"/>
        <v>#VALUE!</v>
      </c>
      <c r="BJ15" s="246">
        <f t="shared" ca="1" si="15"/>
        <v>0</v>
      </c>
      <c r="BK15" s="246" t="e">
        <f t="shared" ca="1" si="15"/>
        <v>#VALUE!</v>
      </c>
      <c r="BL15" s="246" t="e">
        <f t="shared" ca="1" si="15"/>
        <v>#VALUE!</v>
      </c>
      <c r="BM15" s="246" t="e">
        <f t="shared" ca="1" si="15"/>
        <v>#VALUE!</v>
      </c>
      <c r="BN15" s="246" t="e">
        <f t="shared" ca="1" si="15"/>
        <v>#VALUE!</v>
      </c>
      <c r="BO15" s="246" t="e">
        <f t="shared" ca="1" si="15"/>
        <v>#VALUE!</v>
      </c>
      <c r="BP15" s="247" t="e">
        <f t="shared" ca="1" si="15"/>
        <v>#VALUE!</v>
      </c>
      <c r="BQ15" s="245" t="e">
        <f t="shared" ca="1" si="15"/>
        <v>#VALUE!</v>
      </c>
      <c r="BR15" s="246">
        <f t="shared" ca="1" si="15"/>
        <v>0</v>
      </c>
      <c r="BS15" s="246" t="e">
        <f t="shared" ca="1" si="15"/>
        <v>#VALUE!</v>
      </c>
      <c r="BT15" s="246" t="e">
        <f t="shared" ca="1" si="15"/>
        <v>#VALUE!</v>
      </c>
      <c r="BU15" s="246" t="e">
        <f t="shared" ca="1" si="15"/>
        <v>#VALUE!</v>
      </c>
      <c r="BV15" s="246" t="e">
        <f t="shared" ca="1" si="15"/>
        <v>#VALUE!</v>
      </c>
      <c r="BW15" s="246" t="e">
        <f t="shared" ca="1" si="15"/>
        <v>#VALUE!</v>
      </c>
      <c r="BX15" s="247" t="e">
        <f t="shared" ca="1" si="15"/>
        <v>#VALUE!</v>
      </c>
      <c r="BY15" s="248"/>
      <c r="BZ15" s="248"/>
      <c r="CA15" s="248"/>
      <c r="CB15" s="248"/>
      <c r="CC15" s="248"/>
      <c r="CD15" s="248"/>
      <c r="CE15" s="248"/>
      <c r="CF15" s="248"/>
    </row>
    <row r="16" spans="1:109" s="261" customFormat="1">
      <c r="A16" s="296" t="s">
        <v>37</v>
      </c>
      <c r="B16" s="297" t="str">
        <f ca="1">_xll.SUBNM("tango_core_model:Activity","","HO","English")</f>
        <v>RECALC_0_1_</v>
      </c>
      <c r="C16" s="298" t="s">
        <v>196</v>
      </c>
      <c r="D16" s="299"/>
      <c r="E16" s="259"/>
      <c r="F16" s="259"/>
      <c r="G16" s="259"/>
      <c r="H16" s="259"/>
      <c r="I16" s="259"/>
      <c r="J16" s="259"/>
      <c r="K16" s="300"/>
      <c r="L16" s="299"/>
      <c r="M16" s="259"/>
      <c r="N16" s="259"/>
      <c r="O16" s="259"/>
      <c r="P16" s="259"/>
      <c r="Q16" s="259"/>
      <c r="R16" s="259"/>
      <c r="S16" s="300"/>
      <c r="T16" s="299"/>
      <c r="U16" s="259"/>
      <c r="V16" s="259"/>
      <c r="W16" s="259"/>
      <c r="X16" s="259"/>
      <c r="Y16" s="259"/>
      <c r="Z16" s="259"/>
      <c r="AA16" s="300"/>
      <c r="AB16" s="299"/>
      <c r="AC16" s="259"/>
      <c r="AD16" s="259"/>
      <c r="AE16" s="259"/>
      <c r="AF16" s="259"/>
      <c r="AG16" s="259"/>
      <c r="AH16" s="259"/>
      <c r="AI16" s="300"/>
      <c r="AJ16" s="259"/>
      <c r="AK16" s="299" t="e">
        <f ca="1">_xll.DBRW($C$1,$B16,$C$3,AK$12,$C$2,$A16,AK$13,$C$4,C15)</f>
        <v>#VALUE!</v>
      </c>
      <c r="AL16" s="259" t="str">
        <f ca="1">_xll.DBRW($C$1,$B16,$C$3,AL$12,$C$2,$A16,AL$13,$C$4,C15)</f>
        <v>RECALC_1_1078_</v>
      </c>
      <c r="AM16" s="259" t="e">
        <f ca="1">_xll.DBRW($C$1,$B16,$C$3,AM$12,$C$2,$A16,AM$13,$C$4,C15)</f>
        <v>#VALUE!</v>
      </c>
      <c r="AN16" s="259" t="e">
        <f ca="1">_xll.DBRW($C$1,$B16,$C$3,AN$12,$C$2,$A16,AN$13,$C$4,C15)</f>
        <v>#VALUE!</v>
      </c>
      <c r="AO16" s="259" t="e">
        <f ca="1">_xll.DBRW($C$1,$B16,$C$3,AO$12,$C$2,$A16,AO$13,$C$4,C15)</f>
        <v>#VALUE!</v>
      </c>
      <c r="AP16" s="259" t="e">
        <f ca="1">_xll.DBRW($C$1,$B16,$C$3,AP$12,$C$2,$A16,AP$13,$C$4,C15)</f>
        <v>#VALUE!</v>
      </c>
      <c r="AQ16" s="259" t="e">
        <f ca="1">_xll.DBRW($C$1,$B16,$C$3,AQ$12,$C$2,$A16,AQ$13,$C$4,C15)</f>
        <v>#VALUE!</v>
      </c>
      <c r="AR16" s="300" t="e">
        <f ca="1">_xll.DBRW($C$1,$B16,$C$3,AR$12,$C$2,$A16,AR$13,$C$4,C15)</f>
        <v>#VALUE!</v>
      </c>
      <c r="AS16" s="299" t="e">
        <f ca="1">_xll.DBRW($C$1,$B16,$C$3,AS$12,$C$2,$A16,AS$13,$C$4,C15)</f>
        <v>#VALUE!</v>
      </c>
      <c r="AT16" s="259" t="str">
        <f ca="1">_xll.DBRW($C$1,$B16,$C$3,AT$12,$C$2,$A16,AT$13,$C$4,C15)</f>
        <v>RECALC_1_1388_</v>
      </c>
      <c r="AU16" s="259" t="e">
        <f ca="1">_xll.DBRW($C$1,$B16,$C$3,AU$12,$C$2,$A16,AU$13,$C$4,C15)</f>
        <v>#VALUE!</v>
      </c>
      <c r="AV16" s="259" t="e">
        <f ca="1">_xll.DBRW($C$1,$B16,$C$3,AV$12,$C$2,$A16,AV$13,$C$4,C15)</f>
        <v>#VALUE!</v>
      </c>
      <c r="AW16" s="259" t="e">
        <f ca="1">_xll.DBRW($C$1,$B16,$C$3,AW$12,$C$2,$A16,AW$13,$C$4,C15)</f>
        <v>#VALUE!</v>
      </c>
      <c r="AX16" s="259" t="e">
        <f ca="1">_xll.DBRW($C$1,$B16,$C$3,AX$12,$C$2,$A16,AX$13,$C$4,C15)</f>
        <v>#VALUE!</v>
      </c>
      <c r="AY16" s="259" t="e">
        <f ca="1">_xll.DBRW($C$1,$B16,$C$3,AY$12,$C$2,$A16,AY$13,$C$4,C15)</f>
        <v>#VALUE!</v>
      </c>
      <c r="AZ16" s="300" t="e">
        <f ca="1">_xll.DBRW($C$1,$B16,$C$3,AZ$12,$C$2,$A16,AZ$13,$C$4,C15)</f>
        <v>#VALUE!</v>
      </c>
      <c r="BA16" s="299" t="e">
        <f ca="1">_xll.DBRW($C$1,$B16,$C$3,BA$12,$C$2,$A16,BA$13,$C$4,C15)</f>
        <v>#VALUE!</v>
      </c>
      <c r="BB16" s="259" t="str">
        <f ca="1">_xll.DBRW($C$1,$B16,$C$3,BB$12,$C$2,$A16,BB$13,$C$4,C15)</f>
        <v>RECALC_1_1775_</v>
      </c>
      <c r="BC16" s="259" t="e">
        <f ca="1">_xll.DBRW($C$1,$B16,$C$3,BC$12,$C$2,$A16,BC$13,$C$4,C15)</f>
        <v>#VALUE!</v>
      </c>
      <c r="BD16" s="259" t="e">
        <f ca="1">_xll.DBRW($C$1,$B16,$C$3,BD$12,$C$2,$A16,BD$13,$C$4,C15)</f>
        <v>#VALUE!</v>
      </c>
      <c r="BE16" s="259" t="e">
        <f ca="1">_xll.DBRW($C$1,$B16,$C$3,BE$12,$C$2,$A16,BE$13,$C$4,C15)</f>
        <v>#VALUE!</v>
      </c>
      <c r="BF16" s="259" t="e">
        <f ca="1">_xll.DBRW($C$1,$B16,$C$3,BF$12,$C$2,$A16,BF$13,$C$4,C15)</f>
        <v>#VALUE!</v>
      </c>
      <c r="BG16" s="259" t="e">
        <f ca="1">_xll.DBRW($C$1,$B16,$C$3,BG$12,$C$2,$A16,BG$13,$C$4,C15)</f>
        <v>#VALUE!</v>
      </c>
      <c r="BH16" s="300" t="e">
        <f ca="1">_xll.DBRW($C$1,$B16,$C$3,BH$12,$C$2,$A16,BH$13,$C$4,C15)</f>
        <v>#VALUE!</v>
      </c>
      <c r="BI16" s="299" t="e">
        <f ca="1">_xll.DBRW($C$1,$B16,$C$3,BI$12,$C$2,$A16,BI$13,$C$4,C15)</f>
        <v>#VALUE!</v>
      </c>
      <c r="BJ16" s="259" t="str">
        <f ca="1">_xll.DBRW($C$1,$B16,$C$3,BJ$12,$C$2,$A16,BJ$13,$C$4,C15)</f>
        <v>RECALC_1_2109_</v>
      </c>
      <c r="BK16" s="259" t="e">
        <f ca="1">_xll.DBRW($C$1,$B16,$C$3,BK$12,$C$2,$A16,BK$13,$C$4,C15)</f>
        <v>#VALUE!</v>
      </c>
      <c r="BL16" s="259" t="e">
        <f ca="1">_xll.DBRW($C$1,$B16,$C$3,BL$12,$C$2,$A16,BL$13,$C$4,C15)</f>
        <v>#VALUE!</v>
      </c>
      <c r="BM16" s="259" t="e">
        <f ca="1">_xll.DBRW($C$1,$B16,$C$3,BM$12,$C$2,$A16,BM$13,$C$4,C15)</f>
        <v>#VALUE!</v>
      </c>
      <c r="BN16" s="259" t="e">
        <f ca="1">_xll.DBRW($C$1,$B16,$C$3,BN$12,$C$2,$A16,BN$13,$C$4,C15)</f>
        <v>#VALUE!</v>
      </c>
      <c r="BO16" s="259" t="e">
        <f ca="1">_xll.DBRW($C$1,$B16,$C$3,BO$12,$C$2,$A16,BO$13,$C$4,C15)</f>
        <v>#VALUE!</v>
      </c>
      <c r="BP16" s="300" t="e">
        <f ca="1">_xll.DBRW($C$1,$B16,$C$3,BP$12,$C$2,$A16,BP$13,$C$4,C15)</f>
        <v>#VALUE!</v>
      </c>
      <c r="BQ16" s="299" t="e">
        <f ca="1">_xll.DBRW($C$1,$B16,$C$3,BQ$12,$C$2,$A16,BQ$13,$C$4,$C$15)</f>
        <v>#VALUE!</v>
      </c>
      <c r="BR16" s="259" t="str">
        <f ca="1">_xll.DBRW($C$1,$B16,$C$3,BR$12,$C$2,$A16,BR$13,$C$4,$C$15)</f>
        <v>RECALC_1_2240_</v>
      </c>
      <c r="BS16" s="259" t="e">
        <f ca="1">_xll.DBRW($C$1,$B16,$C$3,BS$12,$C$2,$A16,BS$13,$C$4,$C$15)</f>
        <v>#VALUE!</v>
      </c>
      <c r="BT16" s="259" t="e">
        <f ca="1">_xll.DBRW($C$1,$B16,$C$3,BT$12,$C$2,$A16,BT$13,$C$4,$C$15)</f>
        <v>#VALUE!</v>
      </c>
      <c r="BU16" s="259" t="e">
        <f ca="1">_xll.DBRW($C$1,$B16,$C$3,BU$12,$C$2,$A16,BU$13,$C$4,$C$15)</f>
        <v>#VALUE!</v>
      </c>
      <c r="BV16" s="259" t="e">
        <f ca="1">_xll.DBRW($C$1,$B16,$C$3,BV$12,$C$2,$A16,BV$13,$C$4,$C$15)</f>
        <v>#VALUE!</v>
      </c>
      <c r="BW16" s="259" t="e">
        <f ca="1">_xll.DBRW($C$1,$B16,$C$3,BW$12,$C$2,$A16,BW$13,$C$4,$C$15)</f>
        <v>#VALUE!</v>
      </c>
      <c r="BX16" s="300" t="e">
        <f ca="1">_xll.DBRW($C$1,$B16,$C$3,BX$12,$C$2,$A16,BX$13,$C$4,$C$15)</f>
        <v>#VALUE!</v>
      </c>
      <c r="BY16" s="259"/>
      <c r="BZ16" s="259"/>
      <c r="CA16" s="259"/>
      <c r="CB16" s="259"/>
      <c r="CC16" s="259"/>
      <c r="CD16" s="259"/>
      <c r="CE16" s="259"/>
      <c r="CF16" s="259"/>
    </row>
    <row r="17" spans="1:109" s="261" customFormat="1" ht="21.75" customHeight="1">
      <c r="A17" s="296" t="s">
        <v>100</v>
      </c>
      <c r="B17" s="297" t="str">
        <f ca="1">_xll.SUBNM("tango_core_model:Activity","","HO","English")</f>
        <v>RECALC_0_1_</v>
      </c>
      <c r="C17" s="298" t="s">
        <v>321</v>
      </c>
      <c r="D17" s="299"/>
      <c r="E17" s="259"/>
      <c r="F17" s="259"/>
      <c r="G17" s="259"/>
      <c r="H17" s="259"/>
      <c r="I17" s="259"/>
      <c r="J17" s="259"/>
      <c r="K17" s="300"/>
      <c r="L17" s="299"/>
      <c r="M17" s="259"/>
      <c r="N17" s="259"/>
      <c r="O17" s="259"/>
      <c r="P17" s="259"/>
      <c r="Q17" s="259"/>
      <c r="R17" s="259"/>
      <c r="S17" s="300"/>
      <c r="T17" s="299"/>
      <c r="U17" s="259"/>
      <c r="V17" s="259"/>
      <c r="W17" s="259"/>
      <c r="X17" s="259"/>
      <c r="Y17" s="259"/>
      <c r="Z17" s="259"/>
      <c r="AA17" s="300"/>
      <c r="AB17" s="299"/>
      <c r="AC17" s="259"/>
      <c r="AD17" s="259"/>
      <c r="AE17" s="259"/>
      <c r="AF17" s="259"/>
      <c r="AG17" s="259"/>
      <c r="AH17" s="259"/>
      <c r="AI17" s="300"/>
      <c r="AJ17" s="259"/>
      <c r="AK17" s="299" t="e">
        <f ca="1">_xll.DBRW($C$1,$B17,$C$3,AK$12,$C$2,$A17,AK$13,$C$4,C15)</f>
        <v>#VALUE!</v>
      </c>
      <c r="AL17" s="259" t="str">
        <f ca="1">_xll.DBRW($C$1,$B17,$C$3,AL$12,$C$2,$A17,AL$13,$C$4,C15)</f>
        <v>RECALC_1_1072_</v>
      </c>
      <c r="AM17" s="259" t="e">
        <f ca="1">_xll.DBRW($C$1,$B17,$C$3,AM$12,$C$2,$A17,AM$13,$C$4,C15)</f>
        <v>#VALUE!</v>
      </c>
      <c r="AN17" s="259" t="e">
        <f ca="1">_xll.DBRW($C$1,$B17,$C$3,AN$12,$C$2,$A17,AN$13,$C$4,C15)</f>
        <v>#VALUE!</v>
      </c>
      <c r="AO17" s="259" t="e">
        <f ca="1">_xll.DBRW($C$1,$B17,$C$3,AO$12,$C$2,$A17,AO$13,$C$4,C15)</f>
        <v>#VALUE!</v>
      </c>
      <c r="AP17" s="259" t="e">
        <f ca="1">_xll.DBRW($C$1,$B17,$C$3,AP$12,$C$2,$A17,AP$13,$C$4,C15)</f>
        <v>#VALUE!</v>
      </c>
      <c r="AQ17" s="259" t="e">
        <f ca="1">_xll.DBRW($C$1,$B17,$C$3,AQ$12,$C$2,$A17,AQ$13,$C$4,C15)</f>
        <v>#VALUE!</v>
      </c>
      <c r="AR17" s="300" t="e">
        <f ca="1">_xll.DBRW($C$1,$B17,$C$3,AR$12,$C$2,$A17,AR$13,$C$4,C15)</f>
        <v>#VALUE!</v>
      </c>
      <c r="AS17" s="299" t="e">
        <f ca="1">_xll.DBRW($C$1,$B17,$C$3,AS$12,$C$2,$A17,AS$13,$C$4,C15)</f>
        <v>#VALUE!</v>
      </c>
      <c r="AT17" s="259" t="str">
        <f ca="1">_xll.DBRW($C$1,$B17,$C$3,AT$12,$C$2,$A17,AT$13,$C$4,C15)</f>
        <v>RECALC_1_1390_</v>
      </c>
      <c r="AU17" s="259" t="e">
        <f ca="1">_xll.DBRW($C$1,$B17,$C$3,AU$12,$C$2,$A17,AU$13,$C$4,C15)</f>
        <v>#VALUE!</v>
      </c>
      <c r="AV17" s="259" t="e">
        <f ca="1">_xll.DBRW($C$1,$B17,$C$3,AV$12,$C$2,$A17,AV$13,$C$4,C15)</f>
        <v>#VALUE!</v>
      </c>
      <c r="AW17" s="259" t="e">
        <f ca="1">_xll.DBRW($C$1,$B17,$C$3,AW$12,$C$2,$A17,AW$13,$C$4,C15)</f>
        <v>#VALUE!</v>
      </c>
      <c r="AX17" s="259" t="e">
        <f ca="1">_xll.DBRW($C$1,$B17,$C$3,AX$12,$C$2,$A17,AX$13,$C$4,C15)</f>
        <v>#VALUE!</v>
      </c>
      <c r="AY17" s="259" t="e">
        <f ca="1">_xll.DBRW($C$1,$B17,$C$3,AY$12,$C$2,$A17,AY$13,$C$4,C15)</f>
        <v>#VALUE!</v>
      </c>
      <c r="AZ17" s="300" t="e">
        <f ca="1">_xll.DBRW($C$1,$B17,$C$3,AZ$12,$C$2,$A17,AZ$13,$C$4,C15)</f>
        <v>#VALUE!</v>
      </c>
      <c r="BA17" s="299" t="e">
        <f ca="1">_xll.DBRW($C$1,$B17,$C$3,BA$12,$C$2,$A17,BA$13,$C$4,C15)</f>
        <v>#VALUE!</v>
      </c>
      <c r="BB17" s="259" t="str">
        <f ca="1">_xll.DBRW($C$1,$B17,$C$3,BB$12,$C$2,$A17,BB$13,$C$4,C15)</f>
        <v>RECALC_1_1776_</v>
      </c>
      <c r="BC17" s="259" t="e">
        <f ca="1">_xll.DBRW($C$1,$B17,$C$3,BC$12,$C$2,$A17,BC$13,$C$4,C15)</f>
        <v>#VALUE!</v>
      </c>
      <c r="BD17" s="259" t="e">
        <f ca="1">_xll.DBRW($C$1,$B17,$C$3,BD$12,$C$2,$A17,BD$13,$C$4,C15)</f>
        <v>#VALUE!</v>
      </c>
      <c r="BE17" s="259" t="e">
        <f ca="1">_xll.DBRW($C$1,$B17,$C$3,BE$12,$C$2,$A17,BE$13,$C$4,C15)</f>
        <v>#VALUE!</v>
      </c>
      <c r="BF17" s="259" t="e">
        <f ca="1">_xll.DBRW($C$1,$B17,$C$3,BF$12,$C$2,$A17,BF$13,$C$4,C15)</f>
        <v>#VALUE!</v>
      </c>
      <c r="BG17" s="259" t="e">
        <f ca="1">_xll.DBRW($C$1,$B17,$C$3,BG$12,$C$2,$A17,BG$13,$C$4,C15)</f>
        <v>#VALUE!</v>
      </c>
      <c r="BH17" s="300" t="e">
        <f ca="1">_xll.DBRW($C$1,$B17,$C$3,BH$12,$C$2,$A17,BH$13,$C$4,C15)</f>
        <v>#VALUE!</v>
      </c>
      <c r="BI17" s="299" t="e">
        <f ca="1">_xll.DBRW($C$1,$B17,$C$3,BI$12,$C$2,$A17,BI$13,$C$4,C15)</f>
        <v>#VALUE!</v>
      </c>
      <c r="BJ17" s="259" t="str">
        <f ca="1">_xll.DBRW($C$1,$B17,$C$3,BJ$12,$C$2,$A17,BJ$13,$C$4,C15)</f>
        <v>RECALC_1_2104_</v>
      </c>
      <c r="BK17" s="259" t="e">
        <f ca="1">_xll.DBRW($C$1,$B17,$C$3,BK$12,$C$2,$A17,BK$13,$C$4,C15)</f>
        <v>#VALUE!</v>
      </c>
      <c r="BL17" s="259" t="e">
        <f ca="1">_xll.DBRW($C$1,$B17,$C$3,BL$12,$C$2,$A17,BL$13,$C$4,C15)</f>
        <v>#VALUE!</v>
      </c>
      <c r="BM17" s="259" t="e">
        <f ca="1">_xll.DBRW($C$1,$B17,$C$3,BM$12,$C$2,$A17,BM$13,$C$4,C15)</f>
        <v>#VALUE!</v>
      </c>
      <c r="BN17" s="259" t="e">
        <f ca="1">_xll.DBRW($C$1,$B17,$C$3,BN$12,$C$2,$A17,BN$13,$C$4,C15)</f>
        <v>#VALUE!</v>
      </c>
      <c r="BO17" s="259" t="e">
        <f ca="1">_xll.DBRW($C$1,$B17,$C$3,BO$12,$C$2,$A17,BO$13,$C$4,C15)</f>
        <v>#VALUE!</v>
      </c>
      <c r="BP17" s="300" t="e">
        <f ca="1">_xll.DBRW($C$1,$B17,$C$3,BP$12,$C$2,$A17,BP$13,$C$4,C15)</f>
        <v>#VALUE!</v>
      </c>
      <c r="BQ17" s="299" t="e">
        <f ca="1">_xll.DBRW($C$1,$B17,$C$3,BQ$12,$C$2,$A17,BQ$13,$C$4,$C$15)</f>
        <v>#VALUE!</v>
      </c>
      <c r="BR17" s="259" t="str">
        <f ca="1">_xll.DBRW($C$1,$B17,$C$3,BR$12,$C$2,$A17,BR$13,$C$4,$C$15)</f>
        <v>RECALC_1_2247_</v>
      </c>
      <c r="BS17" s="259" t="e">
        <f ca="1">_xll.DBRW($C$1,$B17,$C$3,BS$12,$C$2,$A17,BS$13,$C$4,$C$15)</f>
        <v>#VALUE!</v>
      </c>
      <c r="BT17" s="259" t="e">
        <f ca="1">_xll.DBRW($C$1,$B17,$C$3,BT$12,$C$2,$A17,BT$13,$C$4,$C$15)</f>
        <v>#VALUE!</v>
      </c>
      <c r="BU17" s="259" t="e">
        <f ca="1">_xll.DBRW($C$1,$B17,$C$3,BU$12,$C$2,$A17,BU$13,$C$4,$C$15)</f>
        <v>#VALUE!</v>
      </c>
      <c r="BV17" s="259" t="e">
        <f ca="1">_xll.DBRW($C$1,$B17,$C$3,BV$12,$C$2,$A17,BV$13,$C$4,$C$15)</f>
        <v>#VALUE!</v>
      </c>
      <c r="BW17" s="259" t="e">
        <f ca="1">_xll.DBRW($C$1,$B17,$C$3,BW$12,$C$2,$A17,BW$13,$C$4,$C$15)</f>
        <v>#VALUE!</v>
      </c>
      <c r="BX17" s="300" t="e">
        <f ca="1">_xll.DBRW($C$1,$B17,$C$3,BX$12,$C$2,$A17,BX$13,$C$4,$C$15)</f>
        <v>#VALUE!</v>
      </c>
      <c r="BY17" s="259"/>
      <c r="BZ17" s="259"/>
      <c r="CA17" s="259"/>
      <c r="CB17" s="259"/>
      <c r="CC17" s="259"/>
      <c r="CD17" s="259"/>
      <c r="CE17" s="259"/>
      <c r="CF17" s="259"/>
    </row>
    <row r="18" spans="1:109" s="261" customFormat="1" ht="21.75" customHeight="1">
      <c r="A18" s="296" t="s">
        <v>101</v>
      </c>
      <c r="B18" s="297" t="str">
        <f ca="1">_xll.SUBNM("tango_core_model:Activity","","UR_BU","English")</f>
        <v>RECALC_0_20_</v>
      </c>
      <c r="C18" s="298" t="s">
        <v>214</v>
      </c>
      <c r="D18" s="299"/>
      <c r="E18" s="259"/>
      <c r="F18" s="259"/>
      <c r="G18" s="259"/>
      <c r="H18" s="259"/>
      <c r="I18" s="259"/>
      <c r="J18" s="259"/>
      <c r="K18" s="300"/>
      <c r="L18" s="299"/>
      <c r="M18" s="259"/>
      <c r="N18" s="259"/>
      <c r="O18" s="259"/>
      <c r="P18" s="259"/>
      <c r="Q18" s="259"/>
      <c r="R18" s="259"/>
      <c r="S18" s="300"/>
      <c r="T18" s="299"/>
      <c r="U18" s="259"/>
      <c r="V18" s="259"/>
      <c r="W18" s="259"/>
      <c r="X18" s="259"/>
      <c r="Y18" s="259"/>
      <c r="Z18" s="259"/>
      <c r="AA18" s="300"/>
      <c r="AB18" s="299"/>
      <c r="AC18" s="259"/>
      <c r="AD18" s="259"/>
      <c r="AE18" s="259"/>
      <c r="AF18" s="259"/>
      <c r="AG18" s="259"/>
      <c r="AH18" s="259"/>
      <c r="AI18" s="300"/>
      <c r="AJ18" s="259"/>
      <c r="AK18" s="299" t="e">
        <f ca="1">_xll.DBRW($C$1,$B18,$C$3,AK$12,$C$2,$A18,AK$13,$C$4,C15)</f>
        <v>#VALUE!</v>
      </c>
      <c r="AL18" s="259" t="str">
        <f ca="1">_xll.DBRW($C$1,$B18,$C$3,AL$12,$C$2,$A18,AL$13,$C$4,C15)</f>
        <v>RECALC_1_1073_</v>
      </c>
      <c r="AM18" s="259" t="e">
        <f ca="1">_xll.DBRW($C$1,$B18,$C$3,AM$12,$C$2,$A18,AM$13,$C$4,C15)</f>
        <v>#VALUE!</v>
      </c>
      <c r="AN18" s="259" t="e">
        <f ca="1">_xll.DBRW($C$1,$B18,$C$3,AN$12,$C$2,$A18,AN$13,$C$4,C15)</f>
        <v>#VALUE!</v>
      </c>
      <c r="AO18" s="259" t="e">
        <f ca="1">_xll.DBRW($C$1,$B18,$C$3,AO$12,$C$2,$A18,AO$13,$C$4,C15)</f>
        <v>#VALUE!</v>
      </c>
      <c r="AP18" s="259" t="e">
        <f ca="1">_xll.DBRW($C$1,$B18,$C$3,AP$12,$C$2,$A18,AP$13,$C$4,C15)</f>
        <v>#VALUE!</v>
      </c>
      <c r="AQ18" s="259" t="e">
        <f ca="1">_xll.DBRW($C$1,$B18,$C$3,AQ$12,$C$2,$A18,AQ$13,$C$4,C15)</f>
        <v>#VALUE!</v>
      </c>
      <c r="AR18" s="300" t="e">
        <f ca="1">_xll.DBRW($C$1,$B18,$C$3,AR$12,$C$2,$A18,AR$13,$C$4,C15)</f>
        <v>#VALUE!</v>
      </c>
      <c r="AS18" s="299" t="e">
        <f ca="1">_xll.DBRW($C$1,$B18,$C$3,AS$12,$C$2,$A18,AS$13,$C$4,C15)</f>
        <v>#VALUE!</v>
      </c>
      <c r="AT18" s="259" t="str">
        <f ca="1">_xll.DBRW($C$1,$B18,$C$3,AT$12,$C$2,$A18,AT$13,$C$4,C15)</f>
        <v>RECALC_1_1391_</v>
      </c>
      <c r="AU18" s="259" t="e">
        <f ca="1">_xll.DBRW($C$1,$B18,$C$3,AU$12,$C$2,$A18,AU$13,$C$4,C15)</f>
        <v>#VALUE!</v>
      </c>
      <c r="AV18" s="259" t="e">
        <f ca="1">_xll.DBRW($C$1,$B18,$C$3,AV$12,$C$2,$A18,AV$13,$C$4,C15)</f>
        <v>#VALUE!</v>
      </c>
      <c r="AW18" s="259" t="e">
        <f ca="1">_xll.DBRW($C$1,$B18,$C$3,AW$12,$C$2,$A18,AW$13,$C$4,C15)</f>
        <v>#VALUE!</v>
      </c>
      <c r="AX18" s="259" t="e">
        <f ca="1">_xll.DBRW($C$1,$B18,$C$3,AX$12,$C$2,$A18,AX$13,$C$4,C15)</f>
        <v>#VALUE!</v>
      </c>
      <c r="AY18" s="259" t="e">
        <f ca="1">_xll.DBRW($C$1,$B18,$C$3,AY$12,$C$2,$A18,AY$13,$C$4,C15)</f>
        <v>#VALUE!</v>
      </c>
      <c r="AZ18" s="300" t="e">
        <f ca="1">_xll.DBRW($C$1,$B18,$C$3,AZ$12,$C$2,$A18,AZ$13,$C$4,C15)</f>
        <v>#VALUE!</v>
      </c>
      <c r="BA18" s="299" t="e">
        <f ca="1">_xll.DBRW($C$1,$B18,$C$3,BA$12,$C$2,$A18,BA$13,$C$4,C15)</f>
        <v>#VALUE!</v>
      </c>
      <c r="BB18" s="259" t="str">
        <f ca="1">_xll.DBRW($C$1,$B18,$C$3,BB$12,$C$2,$A18,BB$13,$C$4,C15)</f>
        <v>RECALC_1_1777_</v>
      </c>
      <c r="BC18" s="259" t="e">
        <f ca="1">_xll.DBRW($C$1,$B18,$C$3,BC$12,$C$2,$A18,BC$13,$C$4,C15)</f>
        <v>#VALUE!</v>
      </c>
      <c r="BD18" s="259" t="e">
        <f ca="1">_xll.DBRW($C$1,$B18,$C$3,BD$12,$C$2,$A18,BD$13,$C$4,C15)</f>
        <v>#VALUE!</v>
      </c>
      <c r="BE18" s="259" t="e">
        <f ca="1">_xll.DBRW($C$1,$B18,$C$3,BE$12,$C$2,$A18,BE$13,$C$4,C15)</f>
        <v>#VALUE!</v>
      </c>
      <c r="BF18" s="259" t="e">
        <f ca="1">_xll.DBRW($C$1,$B18,$C$3,BF$12,$C$2,$A18,BF$13,$C$4,C15)</f>
        <v>#VALUE!</v>
      </c>
      <c r="BG18" s="259" t="e">
        <f ca="1">_xll.DBRW($C$1,$B18,$C$3,BG$12,$C$2,$A18,BG$13,$C$4,C15)</f>
        <v>#VALUE!</v>
      </c>
      <c r="BH18" s="300" t="e">
        <f ca="1">_xll.DBRW($C$1,$B18,$C$3,BH$12,$C$2,$A18,BH$13,$C$4,C15)</f>
        <v>#VALUE!</v>
      </c>
      <c r="BI18" s="299" t="e">
        <f ca="1">_xll.DBRW($C$1,$B18,$C$3,BI$12,$C$2,$A18,BI$13,$C$4,C15)</f>
        <v>#VALUE!</v>
      </c>
      <c r="BJ18" s="259" t="str">
        <f ca="1">_xll.DBRW($C$1,$B18,$C$3,BJ$12,$C$2,$A18,BJ$13,$C$4,C15)</f>
        <v>RECALC_1_2105_</v>
      </c>
      <c r="BK18" s="259" t="e">
        <f ca="1">_xll.DBRW($C$1,$B18,$C$3,BK$12,$C$2,$A18,BK$13,$C$4,C15)</f>
        <v>#VALUE!</v>
      </c>
      <c r="BL18" s="259" t="e">
        <f ca="1">_xll.DBRW($C$1,$B18,$C$3,BL$12,$C$2,$A18,BL$13,$C$4,C15)</f>
        <v>#VALUE!</v>
      </c>
      <c r="BM18" s="259" t="e">
        <f ca="1">_xll.DBRW($C$1,$B18,$C$3,BM$12,$C$2,$A18,BM$13,$C$4,C15)</f>
        <v>#VALUE!</v>
      </c>
      <c r="BN18" s="259" t="e">
        <f ca="1">_xll.DBRW($C$1,$B18,$C$3,BN$12,$C$2,$A18,BN$13,$C$4,C15)</f>
        <v>#VALUE!</v>
      </c>
      <c r="BO18" s="259" t="e">
        <f ca="1">_xll.DBRW($C$1,$B18,$C$3,BO$12,$C$2,$A18,BO$13,$C$4,C15)</f>
        <v>#VALUE!</v>
      </c>
      <c r="BP18" s="300" t="e">
        <f ca="1">_xll.DBRW($C$1,$B18,$C$3,BP$12,$C$2,$A18,BP$13,$C$4,C15)</f>
        <v>#VALUE!</v>
      </c>
      <c r="BQ18" s="299" t="e">
        <f ca="1">_xll.DBRW($C$1,$B18,$C$3,BQ$12,$C$2,$A18,BQ$13,$C$4,$C$15)</f>
        <v>#VALUE!</v>
      </c>
      <c r="BR18" s="259" t="str">
        <f ca="1">_xll.DBRW($C$1,$B18,$C$3,BR$12,$C$2,$A18,BR$13,$C$4,$C$15)</f>
        <v>RECALC_1_2242_</v>
      </c>
      <c r="BS18" s="259" t="e">
        <f ca="1">_xll.DBRW($C$1,$B18,$C$3,BS$12,$C$2,$A18,BS$13,$C$4,$C$15)</f>
        <v>#VALUE!</v>
      </c>
      <c r="BT18" s="259" t="e">
        <f ca="1">_xll.DBRW($C$1,$B18,$C$3,BT$12,$C$2,$A18,BT$13,$C$4,$C$15)</f>
        <v>#VALUE!</v>
      </c>
      <c r="BU18" s="259" t="e">
        <f ca="1">_xll.DBRW($C$1,$B18,$C$3,BU$12,$C$2,$A18,BU$13,$C$4,$C$15)</f>
        <v>#VALUE!</v>
      </c>
      <c r="BV18" s="259" t="e">
        <f ca="1">_xll.DBRW($C$1,$B18,$C$3,BV$12,$C$2,$A18,BV$13,$C$4,$C$15)</f>
        <v>#VALUE!</v>
      </c>
      <c r="BW18" s="259" t="e">
        <f ca="1">_xll.DBRW($C$1,$B18,$C$3,BW$12,$C$2,$A18,BW$13,$C$4,$C$15)</f>
        <v>#VALUE!</v>
      </c>
      <c r="BX18" s="300" t="e">
        <f ca="1">_xll.DBRW($C$1,$B18,$C$3,BX$12,$C$2,$A18,BX$13,$C$4,$C$15)</f>
        <v>#VALUE!</v>
      </c>
      <c r="BY18" s="259"/>
      <c r="BZ18" s="259"/>
      <c r="CA18" s="259"/>
      <c r="CB18" s="259"/>
      <c r="CC18" s="259"/>
      <c r="CD18" s="259"/>
      <c r="CE18" s="259"/>
      <c r="CF18" s="259"/>
    </row>
    <row r="19" spans="1:109" ht="21.75" customHeight="1">
      <c r="A19" s="249" t="s">
        <v>102</v>
      </c>
      <c r="B19" s="250" t="str">
        <f ca="1">_xll.SUBNM("tango_core_model:Activity","","HO","English")</f>
        <v>RECALC_0_1_</v>
      </c>
      <c r="C19" s="251" t="s">
        <v>230</v>
      </c>
      <c r="D19" s="252"/>
      <c r="E19" s="248"/>
      <c r="F19" s="248"/>
      <c r="G19" s="248"/>
      <c r="H19" s="248"/>
      <c r="I19" s="248"/>
      <c r="J19" s="248"/>
      <c r="K19" s="253"/>
      <c r="L19" s="252"/>
      <c r="M19" s="248"/>
      <c r="N19" s="248"/>
      <c r="O19" s="248"/>
      <c r="P19" s="248"/>
      <c r="Q19" s="248"/>
      <c r="R19" s="248"/>
      <c r="S19" s="253"/>
      <c r="T19" s="252"/>
      <c r="U19" s="248"/>
      <c r="V19" s="248"/>
      <c r="W19" s="248"/>
      <c r="X19" s="248"/>
      <c r="Y19" s="248"/>
      <c r="Z19" s="248"/>
      <c r="AA19" s="253"/>
      <c r="AB19" s="252"/>
      <c r="AC19" s="248"/>
      <c r="AD19" s="248"/>
      <c r="AE19" s="248"/>
      <c r="AF19" s="248"/>
      <c r="AG19" s="248"/>
      <c r="AH19" s="248"/>
      <c r="AI19" s="253"/>
      <c r="AJ19" s="248"/>
      <c r="AK19" s="252" t="e">
        <f ca="1">_xll.DBRW($C$1,$B19,$C$3,AK$12,$C$2,$A19,AK$13,$C$4,C15)</f>
        <v>#VALUE!</v>
      </c>
      <c r="AL19" s="248" t="str">
        <f ca="1">_xll.DBRW($C$1,$B19,$C$3,AL$12,$C$2,$A19,AL$13,$C$4,C15)</f>
        <v>RECALC_1_1079_</v>
      </c>
      <c r="AM19" s="248" t="e">
        <f ca="1">_xll.DBRW($C$1,$B19,$C$3,AM$12,$C$2,$A19,AM$13,$C$4,C15)</f>
        <v>#VALUE!</v>
      </c>
      <c r="AN19" s="248" t="e">
        <f ca="1">_xll.DBRW($C$1,$B19,$C$3,AN$12,$C$2,$A19,AN$13,$C$4,C15)</f>
        <v>#VALUE!</v>
      </c>
      <c r="AO19" s="248" t="e">
        <f ca="1">_xll.DBRW($C$1,$B19,$C$3,AO$12,$C$2,$A19,AO$13,$C$4,C15)</f>
        <v>#VALUE!</v>
      </c>
      <c r="AP19" s="248" t="e">
        <f ca="1">_xll.DBRW($C$1,$B19,$C$3,AP$12,$C$2,$A19,AP$13,$C$4,C15)</f>
        <v>#VALUE!</v>
      </c>
      <c r="AQ19" s="248" t="e">
        <f ca="1">_xll.DBRW($C$1,$B19,$C$3,AQ$12,$C$2,$A19,AQ$13,$C$4,C15)</f>
        <v>#VALUE!</v>
      </c>
      <c r="AR19" s="253" t="e">
        <f ca="1">_xll.DBRW($C$1,$B19,$C$3,AR$12,$C$2,$A19,AR$13,$C$4,C15)</f>
        <v>#VALUE!</v>
      </c>
      <c r="AS19" s="252" t="e">
        <f ca="1">_xll.DBRW($C$1,$B19,$C$3,AS$12,$C$2,$A19,AS$13,$C$4,C15)</f>
        <v>#VALUE!</v>
      </c>
      <c r="AT19" s="248" t="str">
        <f ca="1">_xll.DBRW($C$1,$B19,$C$3,AT$12,$C$2,$A19,AT$13,$C$4,C15)</f>
        <v>RECALC_1_1392_</v>
      </c>
      <c r="AU19" s="248" t="e">
        <f ca="1">_xll.DBRW($C$1,$B19,$C$3,AU$12,$C$2,$A19,AU$13,$C$4,C15)</f>
        <v>#VALUE!</v>
      </c>
      <c r="AV19" s="248" t="e">
        <f ca="1">_xll.DBRW($C$1,$B19,$C$3,AV$12,$C$2,$A19,AV$13,$C$4,C15)</f>
        <v>#VALUE!</v>
      </c>
      <c r="AW19" s="248" t="e">
        <f ca="1">_xll.DBRW($C$1,$B19,$C$3,AW$12,$C$2,$A19,AW$13,$C$4,C15)</f>
        <v>#VALUE!</v>
      </c>
      <c r="AX19" s="248" t="e">
        <f ca="1">_xll.DBRW($C$1,$B19,$C$3,AX$12,$C$2,$A19,AX$13,$C$4,C15)</f>
        <v>#VALUE!</v>
      </c>
      <c r="AY19" s="248" t="e">
        <f ca="1">_xll.DBRW($C$1,$B19,$C$3,AY$12,$C$2,$A19,AY$13,$C$4,C15)</f>
        <v>#VALUE!</v>
      </c>
      <c r="AZ19" s="253" t="e">
        <f ca="1">_xll.DBRW($C$1,$B19,$C$3,AZ$12,$C$2,$A19,AZ$13,$C$4,C15)</f>
        <v>#VALUE!</v>
      </c>
      <c r="BA19" s="252" t="e">
        <f ca="1">_xll.DBRW($C$1,$B19,$C$3,BA$12,$C$2,$A19,BA$13,$C$4,C15)</f>
        <v>#VALUE!</v>
      </c>
      <c r="BB19" s="248" t="str">
        <f ca="1">_xll.DBRW($C$1,$B19,$C$3,BB$12,$C$2,$A19,BB$13,$C$4,C15)</f>
        <v>RECALC_1_1778_</v>
      </c>
      <c r="BC19" s="248" t="e">
        <f ca="1">_xll.DBRW($C$1,$B19,$C$3,BC$12,$C$2,$A19,BC$13,$C$4,C15)</f>
        <v>#VALUE!</v>
      </c>
      <c r="BD19" s="248" t="e">
        <f ca="1">_xll.DBRW($C$1,$B19,$C$3,BD$12,$C$2,$A19,BD$13,$C$4,C15)</f>
        <v>#VALUE!</v>
      </c>
      <c r="BE19" s="248" t="e">
        <f ca="1">_xll.DBRW($C$1,$B19,$C$3,BE$12,$C$2,$A19,BE$13,$C$4,C15)</f>
        <v>#VALUE!</v>
      </c>
      <c r="BF19" s="248" t="e">
        <f ca="1">_xll.DBRW($C$1,$B19,$C$3,BF$12,$C$2,$A19,BF$13,$C$4,C15)</f>
        <v>#VALUE!</v>
      </c>
      <c r="BG19" s="248" t="e">
        <f ca="1">_xll.DBRW($C$1,$B19,$C$3,BG$12,$C$2,$A19,BG$13,$C$4,C15)</f>
        <v>#VALUE!</v>
      </c>
      <c r="BH19" s="253" t="e">
        <f ca="1">_xll.DBRW($C$1,$B19,$C$3,BH$12,$C$2,$A19,BH$13,$C$4,C15)</f>
        <v>#VALUE!</v>
      </c>
      <c r="BI19" s="252" t="e">
        <f ca="1">_xll.DBRW($C$1,$B19,$C$3,BI$12,$C$2,$A19,BI$13,$C$4,C15)</f>
        <v>#VALUE!</v>
      </c>
      <c r="BJ19" s="248" t="str">
        <f ca="1">_xll.DBRW($C$1,$B19,$C$3,BJ$12,$C$2,$A19,BJ$13,$C$4,C15)</f>
        <v>RECALC_1_2110_</v>
      </c>
      <c r="BK19" s="248" t="e">
        <f ca="1">_xll.DBRW($C$1,$B19,$C$3,BK$12,$C$2,$A19,BK$13,$C$4,C15)</f>
        <v>#VALUE!</v>
      </c>
      <c r="BL19" s="248" t="e">
        <f ca="1">_xll.DBRW($C$1,$B19,$C$3,BL$12,$C$2,$A19,BL$13,$C$4,C15)</f>
        <v>#VALUE!</v>
      </c>
      <c r="BM19" s="248" t="e">
        <f ca="1">_xll.DBRW($C$1,$B19,$C$3,BM$12,$C$2,$A19,BM$13,$C$4,C15)</f>
        <v>#VALUE!</v>
      </c>
      <c r="BN19" s="248" t="e">
        <f ca="1">_xll.DBRW($C$1,$B19,$C$3,BN$12,$C$2,$A19,BN$13,$C$4,C15)</f>
        <v>#VALUE!</v>
      </c>
      <c r="BO19" s="248" t="e">
        <f ca="1">_xll.DBRW($C$1,$B19,$C$3,BO$12,$C$2,$A19,BO$13,$C$4,C15)</f>
        <v>#VALUE!</v>
      </c>
      <c r="BP19" s="253" t="e">
        <f ca="1">_xll.DBRW($C$1,$B19,$C$3,BP$12,$C$2,$A19,BP$13,$C$4,C15)</f>
        <v>#VALUE!</v>
      </c>
      <c r="BQ19" s="252" t="e">
        <f ca="1">_xll.DBRW($C$1,$B19,$C$3,BQ$12,$C$2,$A19,BQ$13,$C$4,$C$15)</f>
        <v>#VALUE!</v>
      </c>
      <c r="BR19" s="248" t="str">
        <f ca="1">_xll.DBRW($C$1,$B19,$C$3,BR$12,$C$2,$A19,BR$13,$C$4,$C$15)</f>
        <v>RECALC_1_2238_</v>
      </c>
      <c r="BS19" s="248" t="e">
        <f ca="1">_xll.DBRW($C$1,$B19,$C$3,BS$12,$C$2,$A19,BS$13,$C$4,$C$15)</f>
        <v>#VALUE!</v>
      </c>
      <c r="BT19" s="248" t="e">
        <f ca="1">_xll.DBRW($C$1,$B19,$C$3,BT$12,$C$2,$A19,BT$13,$C$4,$C$15)</f>
        <v>#VALUE!</v>
      </c>
      <c r="BU19" s="248" t="e">
        <f ca="1">_xll.DBRW($C$1,$B19,$C$3,BU$12,$C$2,$A19,BU$13,$C$4,$C$15)</f>
        <v>#VALUE!</v>
      </c>
      <c r="BV19" s="248" t="e">
        <f ca="1">_xll.DBRW($C$1,$B19,$C$3,BV$12,$C$2,$A19,BV$13,$C$4,$C$15)</f>
        <v>#VALUE!</v>
      </c>
      <c r="BW19" s="248" t="e">
        <f ca="1">_xll.DBRW($C$1,$B19,$C$3,BW$12,$C$2,$A19,BW$13,$C$4,$C$15)</f>
        <v>#VALUE!</v>
      </c>
      <c r="BX19" s="253" t="e">
        <f ca="1">_xll.DBRW($C$1,$B19,$C$3,BX$12,$C$2,$A19,BX$13,$C$4,$C$15)</f>
        <v>#VALUE!</v>
      </c>
      <c r="BY19" s="248"/>
      <c r="BZ19" s="248"/>
      <c r="CA19" s="248"/>
      <c r="CB19" s="248"/>
      <c r="CC19" s="248"/>
      <c r="CD19" s="248"/>
      <c r="CE19" s="248"/>
      <c r="CF19" s="248"/>
    </row>
    <row r="20" spans="1:109" ht="21.75" customHeight="1">
      <c r="A20" s="249" t="s">
        <v>103</v>
      </c>
      <c r="B20" s="250" t="str">
        <f ca="1">_xll.SUBNM("tango_core_model:Activity","","Tot_act","English")</f>
        <v>RECALC_0_21_</v>
      </c>
      <c r="C20" s="251" t="s">
        <v>321</v>
      </c>
      <c r="D20" s="252"/>
      <c r="E20" s="248"/>
      <c r="F20" s="248"/>
      <c r="G20" s="248"/>
      <c r="H20" s="248"/>
      <c r="I20" s="248"/>
      <c r="J20" s="248"/>
      <c r="K20" s="253"/>
      <c r="L20" s="252"/>
      <c r="M20" s="248"/>
      <c r="N20" s="248"/>
      <c r="O20" s="248"/>
      <c r="P20" s="248"/>
      <c r="Q20" s="248"/>
      <c r="R20" s="248"/>
      <c r="S20" s="253"/>
      <c r="T20" s="252"/>
      <c r="U20" s="248"/>
      <c r="V20" s="248"/>
      <c r="W20" s="248"/>
      <c r="X20" s="248"/>
      <c r="Y20" s="248"/>
      <c r="Z20" s="248"/>
      <c r="AA20" s="253"/>
      <c r="AB20" s="252"/>
      <c r="AC20" s="248"/>
      <c r="AD20" s="248"/>
      <c r="AE20" s="248"/>
      <c r="AF20" s="248"/>
      <c r="AG20" s="248"/>
      <c r="AH20" s="248"/>
      <c r="AI20" s="253"/>
      <c r="AJ20" s="248"/>
      <c r="AK20" s="252" t="e">
        <f ca="1">_xll.DBRW($C$1,$B20,$C$3,AK$12,$C$2,$A20,AK$13,$C$4,C15)</f>
        <v>#VALUE!</v>
      </c>
      <c r="AL20" s="248" t="str">
        <f ca="1">_xll.DBRW($C$1,$B20,$C$3,AL$12,$C$2,$A20,AL$13,$C$4,C15)</f>
        <v>RECALC_1_1068_</v>
      </c>
      <c r="AM20" s="248" t="e">
        <f ca="1">_xll.DBRW($C$1,$B20,$C$3,AM$12,$C$2,$A20,AM$13,$C$4,C15)</f>
        <v>#VALUE!</v>
      </c>
      <c r="AN20" s="248" t="e">
        <f ca="1">_xll.DBRW($C$1,$B20,$C$3,AN$12,$C$2,$A20,AN$13,$C$4,C15)</f>
        <v>#VALUE!</v>
      </c>
      <c r="AO20" s="248" t="e">
        <f ca="1">_xll.DBRW($C$1,$B20,$C$3,AO$12,$C$2,$A20,AO$13,$C$4,C15)</f>
        <v>#VALUE!</v>
      </c>
      <c r="AP20" s="248" t="e">
        <f ca="1">_xll.DBRW($C$1,$B20,$C$3,AP$12,$C$2,$A20,AP$13,$C$4,C15)</f>
        <v>#VALUE!</v>
      </c>
      <c r="AQ20" s="248" t="e">
        <f ca="1">_xll.DBRW($C$1,$B20,$C$3,AQ$12,$C$2,$A20,AQ$13,$C$4,C15)</f>
        <v>#VALUE!</v>
      </c>
      <c r="AR20" s="253" t="e">
        <f ca="1">_xll.DBRW($C$1,$B20,$C$3,AR$12,$C$2,$A20,AR$13,$C$4,C15)</f>
        <v>#VALUE!</v>
      </c>
      <c r="AS20" s="252" t="e">
        <f ca="1">_xll.DBRW($C$1,$B20,$C$3,AS$12,$C$2,$A20,AS$13,$C$4,C15)</f>
        <v>#VALUE!</v>
      </c>
      <c r="AT20" s="248" t="str">
        <f ca="1">_xll.DBRW($C$1,$B20,$C$3,AT$12,$C$2,$A20,AT$13,$C$4,C15)</f>
        <v>RECALC_1_1381_</v>
      </c>
      <c r="AU20" s="248" t="e">
        <f ca="1">_xll.DBRW($C$1,$B20,$C$3,AU$12,$C$2,$A20,AU$13,$C$4,C15)</f>
        <v>#VALUE!</v>
      </c>
      <c r="AV20" s="248" t="e">
        <f ca="1">_xll.DBRW($C$1,$B20,$C$3,AV$12,$C$2,$A20,AV$13,$C$4,C15)</f>
        <v>#VALUE!</v>
      </c>
      <c r="AW20" s="248" t="e">
        <f ca="1">_xll.DBRW($C$1,$B20,$C$3,AW$12,$C$2,$A20,AW$13,$C$4,C15)</f>
        <v>#VALUE!</v>
      </c>
      <c r="AX20" s="248" t="e">
        <f ca="1">_xll.DBRW($C$1,$B20,$C$3,AX$12,$C$2,$A20,AX$13,$C$4,C15)</f>
        <v>#VALUE!</v>
      </c>
      <c r="AY20" s="248" t="e">
        <f ca="1">_xll.DBRW($C$1,$B20,$C$3,AY$12,$C$2,$A20,AY$13,$C$4,C15)</f>
        <v>#VALUE!</v>
      </c>
      <c r="AZ20" s="253" t="e">
        <f ca="1">_xll.DBRW($C$1,$B20,$C$3,AZ$12,$C$2,$A20,AZ$13,$C$4,C15)</f>
        <v>#VALUE!</v>
      </c>
      <c r="BA20" s="252" t="e">
        <f ca="1">_xll.DBRW($C$1,$B20,$C$3,BA$12,$C$2,$A20,BA$13,$C$4,C15)</f>
        <v>#VALUE!</v>
      </c>
      <c r="BB20" s="248" t="str">
        <f ca="1">_xll.DBRW($C$1,$B20,$C$3,BB$12,$C$2,$A20,BB$13,$C$4,C15)</f>
        <v>RECALC_1_1768_</v>
      </c>
      <c r="BC20" s="248" t="e">
        <f ca="1">_xll.DBRW($C$1,$B20,$C$3,BC$12,$C$2,$A20,BC$13,$C$4,C15)</f>
        <v>#VALUE!</v>
      </c>
      <c r="BD20" s="248" t="e">
        <f ca="1">_xll.DBRW($C$1,$B20,$C$3,BD$12,$C$2,$A20,BD$13,$C$4,C15)</f>
        <v>#VALUE!</v>
      </c>
      <c r="BE20" s="248" t="e">
        <f ca="1">_xll.DBRW($C$1,$B20,$C$3,BE$12,$C$2,$A20,BE$13,$C$4,C15)</f>
        <v>#VALUE!</v>
      </c>
      <c r="BF20" s="248" t="e">
        <f ca="1">_xll.DBRW($C$1,$B20,$C$3,BF$12,$C$2,$A20,BF$13,$C$4,C15)</f>
        <v>#VALUE!</v>
      </c>
      <c r="BG20" s="248" t="e">
        <f ca="1">_xll.DBRW($C$1,$B20,$C$3,BG$12,$C$2,$A20,BG$13,$C$4,C15)</f>
        <v>#VALUE!</v>
      </c>
      <c r="BH20" s="253" t="e">
        <f ca="1">_xll.DBRW($C$1,$B20,$C$3,BH$12,$C$2,$A20,BH$13,$C$4,C15)</f>
        <v>#VALUE!</v>
      </c>
      <c r="BI20" s="252" t="e">
        <f ca="1">_xll.DBRW($C$1,$B20,$C$3,BI$12,$C$2,$A20,BI$13,$C$4,C15)</f>
        <v>#VALUE!</v>
      </c>
      <c r="BJ20" s="248" t="str">
        <f ca="1">_xll.DBRW($C$1,$B20,$C$3,BJ$12,$C$2,$A20,BJ$13,$C$4,C15)</f>
        <v>RECALC_1_2100_</v>
      </c>
      <c r="BK20" s="248" t="e">
        <f ca="1">_xll.DBRW($C$1,$B20,$C$3,BK$12,$C$2,$A20,BK$13,$C$4,C15)</f>
        <v>#VALUE!</v>
      </c>
      <c r="BL20" s="248" t="e">
        <f ca="1">_xll.DBRW($C$1,$B20,$C$3,BL$12,$C$2,$A20,BL$13,$C$4,C15)</f>
        <v>#VALUE!</v>
      </c>
      <c r="BM20" s="248" t="e">
        <f ca="1">_xll.DBRW($C$1,$B20,$C$3,BM$12,$C$2,$A20,BM$13,$C$4,C15)</f>
        <v>#VALUE!</v>
      </c>
      <c r="BN20" s="248" t="e">
        <f ca="1">_xll.DBRW($C$1,$B20,$C$3,BN$12,$C$2,$A20,BN$13,$C$4,C15)</f>
        <v>#VALUE!</v>
      </c>
      <c r="BO20" s="248" t="e">
        <f ca="1">_xll.DBRW($C$1,$B20,$C$3,BO$12,$C$2,$A20,BO$13,$C$4,C15)</f>
        <v>#VALUE!</v>
      </c>
      <c r="BP20" s="253" t="e">
        <f ca="1">_xll.DBRW($C$1,$B20,$C$3,BP$12,$C$2,$A20,BP$13,$C$4,C15)</f>
        <v>#VALUE!</v>
      </c>
      <c r="BQ20" s="252" t="e">
        <f ca="1">_xll.DBRW($C$1,$B20,$C$3,BQ$12,$C$2,$A20,BQ$13,$C$4,$C$15)</f>
        <v>#VALUE!</v>
      </c>
      <c r="BR20" s="248" t="str">
        <f ca="1">_xll.DBRW($C$1,$B20,$C$3,BR$12,$C$2,$A20,BR$13,$C$4,$C$15)</f>
        <v>RECALC_1_2245_</v>
      </c>
      <c r="BS20" s="248" t="e">
        <f ca="1">_xll.DBRW($C$1,$B20,$C$3,BS$12,$C$2,$A20,BS$13,$C$4,$C$15)</f>
        <v>#VALUE!</v>
      </c>
      <c r="BT20" s="248" t="e">
        <f ca="1">_xll.DBRW($C$1,$B20,$C$3,BT$12,$C$2,$A20,BT$13,$C$4,$C$15)</f>
        <v>#VALUE!</v>
      </c>
      <c r="BU20" s="248" t="e">
        <f ca="1">_xll.DBRW($C$1,$B20,$C$3,BU$12,$C$2,$A20,BU$13,$C$4,$C$15)</f>
        <v>#VALUE!</v>
      </c>
      <c r="BV20" s="248" t="e">
        <f ca="1">_xll.DBRW($C$1,$B20,$C$3,BV$12,$C$2,$A20,BV$13,$C$4,$C$15)</f>
        <v>#VALUE!</v>
      </c>
      <c r="BW20" s="248" t="e">
        <f ca="1">_xll.DBRW($C$1,$B20,$C$3,BW$12,$C$2,$A20,BW$13,$C$4,$C$15)</f>
        <v>#VALUE!</v>
      </c>
      <c r="BX20" s="253" t="e">
        <f ca="1">_xll.DBRW($C$1,$B20,$C$3,BX$12,$C$2,$A20,BX$13,$C$4,$C$15)</f>
        <v>#VALUE!</v>
      </c>
      <c r="BY20" s="248"/>
      <c r="BZ20" s="248"/>
      <c r="CA20" s="248"/>
      <c r="CB20" s="248"/>
      <c r="CC20" s="248"/>
      <c r="CD20" s="248"/>
      <c r="CE20" s="248"/>
      <c r="CF20" s="248"/>
    </row>
    <row r="21" spans="1:109" ht="21.75" customHeight="1">
      <c r="A21" s="249" t="s">
        <v>104</v>
      </c>
      <c r="B21" s="250" t="str">
        <f ca="1">_xll.SUBNM("tango_core_model:Activity","","HO","English")</f>
        <v>RECALC_0_1_</v>
      </c>
      <c r="C21" s="251" t="s">
        <v>241</v>
      </c>
      <c r="D21" s="252"/>
      <c r="E21" s="248"/>
      <c r="F21" s="248"/>
      <c r="G21" s="248"/>
      <c r="H21" s="248"/>
      <c r="I21" s="248"/>
      <c r="J21" s="248"/>
      <c r="K21" s="253"/>
      <c r="L21" s="252"/>
      <c r="M21" s="248"/>
      <c r="N21" s="248"/>
      <c r="O21" s="248"/>
      <c r="P21" s="248"/>
      <c r="Q21" s="248"/>
      <c r="R21" s="248"/>
      <c r="S21" s="253"/>
      <c r="T21" s="252"/>
      <c r="U21" s="248"/>
      <c r="V21" s="248"/>
      <c r="W21" s="248"/>
      <c r="X21" s="248"/>
      <c r="Y21" s="248"/>
      <c r="Z21" s="248"/>
      <c r="AA21" s="253"/>
      <c r="AB21" s="252"/>
      <c r="AC21" s="248"/>
      <c r="AD21" s="248"/>
      <c r="AE21" s="248"/>
      <c r="AF21" s="248"/>
      <c r="AG21" s="248"/>
      <c r="AH21" s="248"/>
      <c r="AI21" s="253"/>
      <c r="AJ21" s="248"/>
      <c r="AK21" s="252" t="e">
        <f ca="1">_xll.DBRW($C$1,$B21,$C$3,AK$12,$C$2,$A21,AK$13,$C$4,C15)</f>
        <v>#VALUE!</v>
      </c>
      <c r="AL21" s="248" t="str">
        <f ca="1">_xll.DBRW($C$1,$B21,$C$3,AL$12,$C$2,$A21,AL$13,$C$4,C15)</f>
        <v>RECALC_1_1082_</v>
      </c>
      <c r="AM21" s="248" t="e">
        <f ca="1">_xll.DBRW($C$1,$B21,$C$3,AM$12,$C$2,$A21,AM$13,$C$4,C15)</f>
        <v>#VALUE!</v>
      </c>
      <c r="AN21" s="248" t="e">
        <f ca="1">_xll.DBRW($C$1,$B21,$C$3,AN$12,$C$2,$A21,AN$13,$C$4,C15)</f>
        <v>#VALUE!</v>
      </c>
      <c r="AO21" s="248" t="e">
        <f ca="1">_xll.DBRW($C$1,$B21,$C$3,AO$12,$C$2,$A21,AO$13,$C$4,C15)</f>
        <v>#VALUE!</v>
      </c>
      <c r="AP21" s="248" t="e">
        <f ca="1">_xll.DBRW($C$1,$B21,$C$3,AP$12,$C$2,$A21,AP$13,$C$4,C15)</f>
        <v>#VALUE!</v>
      </c>
      <c r="AQ21" s="248" t="e">
        <f ca="1">_xll.DBRW($C$1,$B21,$C$3,AQ$12,$C$2,$A21,AQ$13,$C$4,C15)</f>
        <v>#VALUE!</v>
      </c>
      <c r="AR21" s="253" t="e">
        <f ca="1">_xll.DBRW($C$1,$B21,$C$3,AR$12,$C$2,$A21,AR$13,$C$4,C15)</f>
        <v>#VALUE!</v>
      </c>
      <c r="AS21" s="252" t="e">
        <f ca="1">_xll.DBRW($C$1,$B21,$C$3,AS$12,$C$2,$A21,AS$13,$C$4,C15)</f>
        <v>#VALUE!</v>
      </c>
      <c r="AT21" s="248" t="str">
        <f ca="1">_xll.DBRW($C$1,$B21,$C$3,AT$12,$C$2,$A21,AT$13,$C$4,C15)</f>
        <v>RECALC_1_1394_</v>
      </c>
      <c r="AU21" s="248" t="e">
        <f ca="1">_xll.DBRW($C$1,$B21,$C$3,AU$12,$C$2,$A21,AU$13,$C$4,C15)</f>
        <v>#VALUE!</v>
      </c>
      <c r="AV21" s="248" t="e">
        <f ca="1">_xll.DBRW($C$1,$B21,$C$3,AV$12,$C$2,$A21,AV$13,$C$4,C15)</f>
        <v>#VALUE!</v>
      </c>
      <c r="AW21" s="248" t="e">
        <f ca="1">_xll.DBRW($C$1,$B21,$C$3,AW$12,$C$2,$A21,AW$13,$C$4,C15)</f>
        <v>#VALUE!</v>
      </c>
      <c r="AX21" s="248" t="e">
        <f ca="1">_xll.DBRW($C$1,$B21,$C$3,AX$12,$C$2,$A21,AX$13,$C$4,C15)</f>
        <v>#VALUE!</v>
      </c>
      <c r="AY21" s="248" t="e">
        <f ca="1">_xll.DBRW($C$1,$B21,$C$3,AY$12,$C$2,$A21,AY$13,$C$4,C15)</f>
        <v>#VALUE!</v>
      </c>
      <c r="AZ21" s="253" t="e">
        <f ca="1">_xll.DBRW($C$1,$B21,$C$3,AZ$12,$C$2,$A21,AZ$13,$C$4,C15)</f>
        <v>#VALUE!</v>
      </c>
      <c r="BA21" s="252" t="e">
        <f ca="1">_xll.DBRW($C$1,$B21,$C$3,BA$12,$C$2,$A21,BA$13,$C$4,C15)</f>
        <v>#VALUE!</v>
      </c>
      <c r="BB21" s="248" t="str">
        <f ca="1">_xll.DBRW($C$1,$B21,$C$3,BB$12,$C$2,$A21,BB$13,$C$4,C15)</f>
        <v>RECALC_1_1782_</v>
      </c>
      <c r="BC21" s="248" t="e">
        <f ca="1">_xll.DBRW($C$1,$B21,$C$3,BC$12,$C$2,$A21,BC$13,$C$4,C15)</f>
        <v>#VALUE!</v>
      </c>
      <c r="BD21" s="248" t="e">
        <f ca="1">_xll.DBRW($C$1,$B21,$C$3,BD$12,$C$2,$A21,BD$13,$C$4,C15)</f>
        <v>#VALUE!</v>
      </c>
      <c r="BE21" s="248" t="e">
        <f ca="1">_xll.DBRW($C$1,$B21,$C$3,BE$12,$C$2,$A21,BE$13,$C$4,C15)</f>
        <v>#VALUE!</v>
      </c>
      <c r="BF21" s="248" t="e">
        <f ca="1">_xll.DBRW($C$1,$B21,$C$3,BF$12,$C$2,$A21,BF$13,$C$4,C15)</f>
        <v>#VALUE!</v>
      </c>
      <c r="BG21" s="248" t="e">
        <f ca="1">_xll.DBRW($C$1,$B21,$C$3,BG$12,$C$2,$A21,BG$13,$C$4,C15)</f>
        <v>#VALUE!</v>
      </c>
      <c r="BH21" s="253" t="e">
        <f ca="1">_xll.DBRW($C$1,$B21,$C$3,BH$12,$C$2,$A21,BH$13,$C$4,C15)</f>
        <v>#VALUE!</v>
      </c>
      <c r="BI21" s="252" t="e">
        <f ca="1">_xll.DBRW($C$1,$B21,$C$3,BI$12,$C$2,$A21,BI$13,$C$4,C15)</f>
        <v>#VALUE!</v>
      </c>
      <c r="BJ21" s="248" t="str">
        <f ca="1">_xll.DBRW($C$1,$B21,$C$3,BJ$12,$C$2,$A21,BJ$13,$C$4,C15)</f>
        <v>RECALC_1_2116_</v>
      </c>
      <c r="BK21" s="248" t="e">
        <f ca="1">_xll.DBRW($C$1,$B21,$C$3,BK$12,$C$2,$A21,BK$13,$C$4,C15)</f>
        <v>#VALUE!</v>
      </c>
      <c r="BL21" s="248" t="e">
        <f ca="1">_xll.DBRW($C$1,$B21,$C$3,BL$12,$C$2,$A21,BL$13,$C$4,C15)</f>
        <v>#VALUE!</v>
      </c>
      <c r="BM21" s="248" t="e">
        <f ca="1">_xll.DBRW($C$1,$B21,$C$3,BM$12,$C$2,$A21,BM$13,$C$4,C15)</f>
        <v>#VALUE!</v>
      </c>
      <c r="BN21" s="248" t="e">
        <f ca="1">_xll.DBRW($C$1,$B21,$C$3,BN$12,$C$2,$A21,BN$13,$C$4,C15)</f>
        <v>#VALUE!</v>
      </c>
      <c r="BO21" s="248" t="e">
        <f ca="1">_xll.DBRW($C$1,$B21,$C$3,BO$12,$C$2,$A21,BO$13,$C$4,C15)</f>
        <v>#VALUE!</v>
      </c>
      <c r="BP21" s="253" t="e">
        <f ca="1">_xll.DBRW($C$1,$B21,$C$3,BP$12,$C$2,$A21,BP$13,$C$4,C15)</f>
        <v>#VALUE!</v>
      </c>
      <c r="BQ21" s="252" t="e">
        <f ca="1">_xll.DBRW($C$1,$B21,$C$3,BQ$12,$C$2,$A21,BQ$13,$C$4,$C$15)</f>
        <v>#VALUE!</v>
      </c>
      <c r="BR21" s="248" t="str">
        <f ca="1">_xll.DBRW($C$1,$B21,$C$3,BR$12,$C$2,$A21,BR$13,$C$4,$C$15)</f>
        <v>RECALC_1_2259_</v>
      </c>
      <c r="BS21" s="248" t="e">
        <f ca="1">_xll.DBRW($C$1,$B21,$C$3,BS$12,$C$2,$A21,BS$13,$C$4,$C$15)</f>
        <v>#VALUE!</v>
      </c>
      <c r="BT21" s="248" t="e">
        <f ca="1">_xll.DBRW($C$1,$B21,$C$3,BT$12,$C$2,$A21,BT$13,$C$4,$C$15)</f>
        <v>#VALUE!</v>
      </c>
      <c r="BU21" s="248" t="e">
        <f ca="1">_xll.DBRW($C$1,$B21,$C$3,BU$12,$C$2,$A21,BU$13,$C$4,$C$15)</f>
        <v>#VALUE!</v>
      </c>
      <c r="BV21" s="248" t="e">
        <f ca="1">_xll.DBRW($C$1,$B21,$C$3,BV$12,$C$2,$A21,BV$13,$C$4,$C$15)</f>
        <v>#VALUE!</v>
      </c>
      <c r="BW21" s="248" t="e">
        <f ca="1">_xll.DBRW($C$1,$B21,$C$3,BW$12,$C$2,$A21,BW$13,$C$4,$C$15)</f>
        <v>#VALUE!</v>
      </c>
      <c r="BX21" s="253" t="e">
        <f ca="1">_xll.DBRW($C$1,$B21,$C$3,BX$12,$C$2,$A21,BX$13,$C$4,$C$15)</f>
        <v>#VALUE!</v>
      </c>
      <c r="BY21" s="248"/>
      <c r="BZ21" s="248"/>
      <c r="CA21" s="248"/>
      <c r="CB21" s="248"/>
      <c r="CC21" s="248"/>
      <c r="CD21" s="248"/>
      <c r="CE21" s="248"/>
      <c r="CF21" s="248"/>
    </row>
    <row r="22" spans="1:109" s="261" customFormat="1" ht="21.75" customHeight="1">
      <c r="A22" s="296" t="s">
        <v>105</v>
      </c>
      <c r="B22" s="297" t="str">
        <f ca="1">_xll.SUBNM("tango_core_model:Activity","","HO","English")</f>
        <v>RECALC_0_1_</v>
      </c>
      <c r="C22" s="298" t="s">
        <v>215</v>
      </c>
      <c r="D22" s="299"/>
      <c r="E22" s="259"/>
      <c r="F22" s="259"/>
      <c r="G22" s="259"/>
      <c r="H22" s="259"/>
      <c r="I22" s="259"/>
      <c r="J22" s="259"/>
      <c r="K22" s="300"/>
      <c r="L22" s="299"/>
      <c r="M22" s="259"/>
      <c r="N22" s="259"/>
      <c r="O22" s="259"/>
      <c r="P22" s="259"/>
      <c r="Q22" s="259"/>
      <c r="R22" s="259"/>
      <c r="S22" s="300"/>
      <c r="T22" s="299"/>
      <c r="U22" s="259"/>
      <c r="V22" s="259"/>
      <c r="W22" s="259"/>
      <c r="X22" s="259"/>
      <c r="Y22" s="259"/>
      <c r="Z22" s="259"/>
      <c r="AA22" s="300"/>
      <c r="AB22" s="299"/>
      <c r="AC22" s="259"/>
      <c r="AD22" s="259"/>
      <c r="AE22" s="259"/>
      <c r="AF22" s="259"/>
      <c r="AG22" s="259"/>
      <c r="AH22" s="259"/>
      <c r="AI22" s="300"/>
      <c r="AJ22" s="259"/>
      <c r="AK22" s="299" t="e">
        <f ca="1">_xll.DBRW($C$1,$B22,$C$3,AK$12,$C$2,$A22,AK$13,$C$4,C15)</f>
        <v>#VALUE!</v>
      </c>
      <c r="AL22" s="259" t="str">
        <f ca="1">_xll.DBRW($C$1,$B22,$C$3,AL$12,$C$2,$A22,AL$13,$C$4,C15)</f>
        <v>RECALC_1_1074_</v>
      </c>
      <c r="AM22" s="259" t="e">
        <f ca="1">_xll.DBRW($C$1,$B22,$C$3,AM$12,$C$2,$A22,AM$13,$C$4,C15)</f>
        <v>#VALUE!</v>
      </c>
      <c r="AN22" s="259" t="e">
        <f ca="1">_xll.DBRW($C$1,$B22,$C$3,AN$12,$C$2,$A22,AN$13,$C$4,C15)</f>
        <v>#VALUE!</v>
      </c>
      <c r="AO22" s="259" t="e">
        <f ca="1">_xll.DBRW($C$1,$B22,$C$3,AO$12,$C$2,$A22,AO$13,$C$4,C15)</f>
        <v>#VALUE!</v>
      </c>
      <c r="AP22" s="259" t="e">
        <f ca="1">_xll.DBRW($C$1,$B22,$C$3,AP$12,$C$2,$A22,AP$13,$C$4,C15)</f>
        <v>#VALUE!</v>
      </c>
      <c r="AQ22" s="259" t="e">
        <f ca="1">_xll.DBRW($C$1,$B22,$C$3,AQ$12,$C$2,$A22,AQ$13,$C$4,C15)</f>
        <v>#VALUE!</v>
      </c>
      <c r="AR22" s="300" t="e">
        <f ca="1">_xll.DBRW($C$1,$B22,$C$3,AR$12,$C$2,$A22,AR$13,$C$4,C15)</f>
        <v>#VALUE!</v>
      </c>
      <c r="AS22" s="299" t="e">
        <f ca="1">_xll.DBRW($C$1,$B22,$C$3,AS$12,$C$2,$A22,AS$13,$C$4,C15)</f>
        <v>#VALUE!</v>
      </c>
      <c r="AT22" s="259" t="str">
        <f ca="1">_xll.DBRW($C$1,$B22,$C$3,AT$12,$C$2,$A22,AT$13,$C$4,C15)</f>
        <v>RECALC_1_1385_</v>
      </c>
      <c r="AU22" s="259" t="e">
        <f ca="1">_xll.DBRW($C$1,$B22,$C$3,AU$12,$C$2,$A22,AU$13,$C$4,C15)</f>
        <v>#VALUE!</v>
      </c>
      <c r="AV22" s="259" t="e">
        <f ca="1">_xll.DBRW($C$1,$B22,$C$3,AV$12,$C$2,$A22,AV$13,$C$4,C15)</f>
        <v>#VALUE!</v>
      </c>
      <c r="AW22" s="259" t="e">
        <f ca="1">_xll.DBRW($C$1,$B22,$C$3,AW$12,$C$2,$A22,AW$13,$C$4,C15)</f>
        <v>#VALUE!</v>
      </c>
      <c r="AX22" s="259" t="e">
        <f ca="1">_xll.DBRW($C$1,$B22,$C$3,AX$12,$C$2,$A22,AX$13,$C$4,C15)</f>
        <v>#VALUE!</v>
      </c>
      <c r="AY22" s="259" t="e">
        <f ca="1">_xll.DBRW($C$1,$B22,$C$3,AY$12,$C$2,$A22,AY$13,$C$4,C15)</f>
        <v>#VALUE!</v>
      </c>
      <c r="AZ22" s="300" t="e">
        <f ca="1">_xll.DBRW($C$1,$B22,$C$3,AZ$12,$C$2,$A22,AZ$13,$C$4,C15)</f>
        <v>#VALUE!</v>
      </c>
      <c r="BA22" s="299" t="e">
        <f ca="1">_xll.DBRW($C$1,$B22,$C$3,BA$12,$C$2,$A22,BA$13,$C$4,C15)</f>
        <v>#VALUE!</v>
      </c>
      <c r="BB22" s="259" t="str">
        <f ca="1">_xll.DBRW($C$1,$B22,$C$3,BB$12,$C$2,$A22,BB$13,$C$4,C15)</f>
        <v>RECALC_1_1769_</v>
      </c>
      <c r="BC22" s="259" t="e">
        <f ca="1">_xll.DBRW($C$1,$B22,$C$3,BC$12,$C$2,$A22,BC$13,$C$4,C15)</f>
        <v>#VALUE!</v>
      </c>
      <c r="BD22" s="259" t="e">
        <f ca="1">_xll.DBRW($C$1,$B22,$C$3,BD$12,$C$2,$A22,BD$13,$C$4,C15)</f>
        <v>#VALUE!</v>
      </c>
      <c r="BE22" s="259" t="e">
        <f ca="1">_xll.DBRW($C$1,$B22,$C$3,BE$12,$C$2,$A22,BE$13,$C$4,C15)</f>
        <v>#VALUE!</v>
      </c>
      <c r="BF22" s="259" t="e">
        <f ca="1">_xll.DBRW($C$1,$B22,$C$3,BF$12,$C$2,$A22,BF$13,$C$4,C15)</f>
        <v>#VALUE!</v>
      </c>
      <c r="BG22" s="259" t="e">
        <f ca="1">_xll.DBRW($C$1,$B22,$C$3,BG$12,$C$2,$A22,BG$13,$C$4,C15)</f>
        <v>#VALUE!</v>
      </c>
      <c r="BH22" s="300" t="e">
        <f ca="1">_xll.DBRW($C$1,$B22,$C$3,BH$12,$C$2,$A22,BH$13,$C$4,C15)</f>
        <v>#VALUE!</v>
      </c>
      <c r="BI22" s="299" t="e">
        <f ca="1">_xll.DBRW($C$1,$B22,$C$3,BI$12,$C$2,$A22,BI$13,$C$4,C15)</f>
        <v>#VALUE!</v>
      </c>
      <c r="BJ22" s="259" t="str">
        <f ca="1">_xll.DBRW($C$1,$B22,$C$3,BJ$12,$C$2,$A22,BJ$13,$C$4,C15)</f>
        <v>RECALC_1_2101_</v>
      </c>
      <c r="BK22" s="259" t="e">
        <f ca="1">_xll.DBRW($C$1,$B22,$C$3,BK$12,$C$2,$A22,BK$13,$C$4,C15)</f>
        <v>#VALUE!</v>
      </c>
      <c r="BL22" s="259" t="e">
        <f ca="1">_xll.DBRW($C$1,$B22,$C$3,BL$12,$C$2,$A22,BL$13,$C$4,C15)</f>
        <v>#VALUE!</v>
      </c>
      <c r="BM22" s="259" t="e">
        <f ca="1">_xll.DBRW($C$1,$B22,$C$3,BM$12,$C$2,$A22,BM$13,$C$4,C15)</f>
        <v>#VALUE!</v>
      </c>
      <c r="BN22" s="259" t="e">
        <f ca="1">_xll.DBRW($C$1,$B22,$C$3,BN$12,$C$2,$A22,BN$13,$C$4,C15)</f>
        <v>#VALUE!</v>
      </c>
      <c r="BO22" s="259" t="e">
        <f ca="1">_xll.DBRW($C$1,$B22,$C$3,BO$12,$C$2,$A22,BO$13,$C$4,C15)</f>
        <v>#VALUE!</v>
      </c>
      <c r="BP22" s="300" t="e">
        <f ca="1">_xll.DBRW($C$1,$B22,$C$3,BP$12,$C$2,$A22,BP$13,$C$4,C15)</f>
        <v>#VALUE!</v>
      </c>
      <c r="BQ22" s="299" t="e">
        <f ca="1">_xll.DBRW($C$1,$B22,$C$3,BQ$12,$C$2,$A22,BQ$13,$C$4,$C$15)</f>
        <v>#VALUE!</v>
      </c>
      <c r="BR22" s="259" t="str">
        <f ca="1">_xll.DBRW($C$1,$B22,$C$3,BR$12,$C$2,$A22,BR$13,$C$4,$C$15)</f>
        <v>RECALC_1_2248_</v>
      </c>
      <c r="BS22" s="259" t="e">
        <f ca="1">_xll.DBRW($C$1,$B22,$C$3,BS$12,$C$2,$A22,BS$13,$C$4,$C$15)</f>
        <v>#VALUE!</v>
      </c>
      <c r="BT22" s="259" t="e">
        <f ca="1">_xll.DBRW($C$1,$B22,$C$3,BT$12,$C$2,$A22,BT$13,$C$4,$C$15)</f>
        <v>#VALUE!</v>
      </c>
      <c r="BU22" s="259" t="e">
        <f ca="1">_xll.DBRW($C$1,$B22,$C$3,BU$12,$C$2,$A22,BU$13,$C$4,$C$15)</f>
        <v>#VALUE!</v>
      </c>
      <c r="BV22" s="259" t="e">
        <f ca="1">_xll.DBRW($C$1,$B22,$C$3,BV$12,$C$2,$A22,BV$13,$C$4,$C$15)</f>
        <v>#VALUE!</v>
      </c>
      <c r="BW22" s="259" t="e">
        <f ca="1">_xll.DBRW($C$1,$B22,$C$3,BW$12,$C$2,$A22,BW$13,$C$4,$C$15)</f>
        <v>#VALUE!</v>
      </c>
      <c r="BX22" s="300" t="e">
        <f ca="1">_xll.DBRW($C$1,$B22,$C$3,BX$12,$C$2,$A22,BX$13,$C$4,$C$15)</f>
        <v>#VALUE!</v>
      </c>
      <c r="BY22" s="259"/>
      <c r="BZ22" s="259"/>
      <c r="CA22" s="259"/>
      <c r="CB22" s="259"/>
      <c r="CC22" s="259"/>
      <c r="CD22" s="259"/>
      <c r="CE22" s="259"/>
      <c r="CF22" s="259"/>
    </row>
    <row r="23" spans="1:109" ht="21.75" customHeight="1">
      <c r="A23" s="249" t="s">
        <v>106</v>
      </c>
      <c r="B23" s="250" t="str">
        <f ca="1">_xll.SUBNM("tango_core_model:Activity","","HO","English")</f>
        <v>RECALC_0_1_</v>
      </c>
      <c r="C23" s="251" t="s">
        <v>321</v>
      </c>
      <c r="D23" s="252"/>
      <c r="E23" s="248"/>
      <c r="F23" s="248"/>
      <c r="G23" s="248"/>
      <c r="H23" s="248"/>
      <c r="I23" s="248"/>
      <c r="J23" s="248"/>
      <c r="K23" s="253"/>
      <c r="L23" s="252"/>
      <c r="M23" s="248"/>
      <c r="N23" s="248"/>
      <c r="O23" s="248"/>
      <c r="P23" s="248"/>
      <c r="Q23" s="248"/>
      <c r="R23" s="248"/>
      <c r="S23" s="253"/>
      <c r="T23" s="252"/>
      <c r="U23" s="248"/>
      <c r="V23" s="248"/>
      <c r="W23" s="248"/>
      <c r="X23" s="248"/>
      <c r="Y23" s="248"/>
      <c r="Z23" s="248"/>
      <c r="AA23" s="253"/>
      <c r="AB23" s="252"/>
      <c r="AC23" s="248"/>
      <c r="AD23" s="248"/>
      <c r="AE23" s="248"/>
      <c r="AF23" s="248"/>
      <c r="AG23" s="248"/>
      <c r="AH23" s="248"/>
      <c r="AI23" s="253"/>
      <c r="AJ23" s="248"/>
      <c r="AK23" s="252" t="e">
        <f ca="1">_xll.DBRW($C$1,$B23,$C$3,AK$12,$C$2,$A23,AK$13,$C$4,C15)</f>
        <v>#VALUE!</v>
      </c>
      <c r="AL23" s="248" t="str">
        <f ca="1">_xll.DBRW($C$1,$B23,$C$3,AL$12,$C$2,$A23,AL$13,$C$4,C15)</f>
        <v>RECALC_1_1075_</v>
      </c>
      <c r="AM23" s="248" t="e">
        <f ca="1">_xll.DBRW($C$1,$B23,$C$3,AM$12,$C$2,$A23,AM$13,$C$4,C15)</f>
        <v>#VALUE!</v>
      </c>
      <c r="AN23" s="248" t="e">
        <f ca="1">_xll.DBRW($C$1,$B23,$C$3,AN$12,$C$2,$A23,AN$13,$C$4,C15)</f>
        <v>#VALUE!</v>
      </c>
      <c r="AO23" s="248" t="e">
        <f ca="1">_xll.DBRW($C$1,$B23,$C$3,AO$12,$C$2,$A23,AO$13,$C$4,C15)</f>
        <v>#VALUE!</v>
      </c>
      <c r="AP23" s="248" t="e">
        <f ca="1">_xll.DBRW($C$1,$B23,$C$3,AP$12,$C$2,$A23,AP$13,$C$4,C15)</f>
        <v>#VALUE!</v>
      </c>
      <c r="AQ23" s="248" t="e">
        <f ca="1">_xll.DBRW($C$1,$B23,$C$3,AQ$12,$C$2,$A23,AQ$13,$C$4,C15)</f>
        <v>#VALUE!</v>
      </c>
      <c r="AR23" s="253" t="e">
        <f ca="1">_xll.DBRW($C$1,$B23,$C$3,AR$12,$C$2,$A23,AR$13,$C$4,C15)</f>
        <v>#VALUE!</v>
      </c>
      <c r="AS23" s="252" t="e">
        <f ca="1">_xll.DBRW($C$1,$B23,$C$3,AS$12,$C$2,$A23,AS$13,$C$4,C15)</f>
        <v>#VALUE!</v>
      </c>
      <c r="AT23" s="248" t="str">
        <f ca="1">_xll.DBRW($C$1,$B23,$C$3,AT$12,$C$2,$A23,AT$13,$C$4,C15)</f>
        <v>RECALC_1_1383_</v>
      </c>
      <c r="AU23" s="248" t="e">
        <f ca="1">_xll.DBRW($C$1,$B23,$C$3,AU$12,$C$2,$A23,AU$13,$C$4,C15)</f>
        <v>#VALUE!</v>
      </c>
      <c r="AV23" s="248" t="e">
        <f ca="1">_xll.DBRW($C$1,$B23,$C$3,AV$12,$C$2,$A23,AV$13,$C$4,C15)</f>
        <v>#VALUE!</v>
      </c>
      <c r="AW23" s="248" t="e">
        <f ca="1">_xll.DBRW($C$1,$B23,$C$3,AW$12,$C$2,$A23,AW$13,$C$4,C15)</f>
        <v>#VALUE!</v>
      </c>
      <c r="AX23" s="248" t="e">
        <f ca="1">_xll.DBRW($C$1,$B23,$C$3,AX$12,$C$2,$A23,AX$13,$C$4,C15)</f>
        <v>#VALUE!</v>
      </c>
      <c r="AY23" s="248" t="e">
        <f ca="1">_xll.DBRW($C$1,$B23,$C$3,AY$12,$C$2,$A23,AY$13,$C$4,C15)</f>
        <v>#VALUE!</v>
      </c>
      <c r="AZ23" s="253" t="e">
        <f ca="1">_xll.DBRW($C$1,$B23,$C$3,AZ$12,$C$2,$A23,AZ$13,$C$4,C15)</f>
        <v>#VALUE!</v>
      </c>
      <c r="BA23" s="252" t="e">
        <f ca="1">_xll.DBRW($C$1,$B23,$C$3,BA$12,$C$2,$A23,BA$13,$C$4,C15)</f>
        <v>#VALUE!</v>
      </c>
      <c r="BB23" s="248" t="str">
        <f ca="1">_xll.DBRW($C$1,$B23,$C$3,BB$12,$C$2,$A23,BB$13,$C$4,C15)</f>
        <v>RECALC_1_1770_</v>
      </c>
      <c r="BC23" s="248" t="e">
        <f ca="1">_xll.DBRW($C$1,$B23,$C$3,BC$12,$C$2,$A23,BC$13,$C$4,C15)</f>
        <v>#VALUE!</v>
      </c>
      <c r="BD23" s="248" t="e">
        <f ca="1">_xll.DBRW($C$1,$B23,$C$3,BD$12,$C$2,$A23,BD$13,$C$4,C15)</f>
        <v>#VALUE!</v>
      </c>
      <c r="BE23" s="248" t="e">
        <f ca="1">_xll.DBRW($C$1,$B23,$C$3,BE$12,$C$2,$A23,BE$13,$C$4,C15)</f>
        <v>#VALUE!</v>
      </c>
      <c r="BF23" s="248" t="e">
        <f ca="1">_xll.DBRW($C$1,$B23,$C$3,BF$12,$C$2,$A23,BF$13,$C$4,C15)</f>
        <v>#VALUE!</v>
      </c>
      <c r="BG23" s="248" t="e">
        <f ca="1">_xll.DBRW($C$1,$B23,$C$3,BG$12,$C$2,$A23,BG$13,$C$4,C15)</f>
        <v>#VALUE!</v>
      </c>
      <c r="BH23" s="253" t="e">
        <f ca="1">_xll.DBRW($C$1,$B23,$C$3,BH$12,$C$2,$A23,BH$13,$C$4,C15)</f>
        <v>#VALUE!</v>
      </c>
      <c r="BI23" s="252" t="e">
        <f ca="1">_xll.DBRW($C$1,$B23,$C$3,BI$12,$C$2,$A23,BI$13,$C$4,C15)</f>
        <v>#VALUE!</v>
      </c>
      <c r="BJ23" s="248" t="str">
        <f ca="1">_xll.DBRW($C$1,$B23,$C$3,BJ$12,$C$2,$A23,BJ$13,$C$4,C15)</f>
        <v>RECALC_1_2102_</v>
      </c>
      <c r="BK23" s="248" t="e">
        <f ca="1">_xll.DBRW($C$1,$B23,$C$3,BK$12,$C$2,$A23,BK$13,$C$4,C15)</f>
        <v>#VALUE!</v>
      </c>
      <c r="BL23" s="248" t="e">
        <f ca="1">_xll.DBRW($C$1,$B23,$C$3,BL$12,$C$2,$A23,BL$13,$C$4,C15)</f>
        <v>#VALUE!</v>
      </c>
      <c r="BM23" s="248" t="e">
        <f ca="1">_xll.DBRW($C$1,$B23,$C$3,BM$12,$C$2,$A23,BM$13,$C$4,C15)</f>
        <v>#VALUE!</v>
      </c>
      <c r="BN23" s="248" t="e">
        <f ca="1">_xll.DBRW($C$1,$B23,$C$3,BN$12,$C$2,$A23,BN$13,$C$4,C15)</f>
        <v>#VALUE!</v>
      </c>
      <c r="BO23" s="248" t="e">
        <f ca="1">_xll.DBRW($C$1,$B23,$C$3,BO$12,$C$2,$A23,BO$13,$C$4,C15)</f>
        <v>#VALUE!</v>
      </c>
      <c r="BP23" s="253" t="e">
        <f ca="1">_xll.DBRW($C$1,$B23,$C$3,BP$12,$C$2,$A23,BP$13,$C$4,C15)</f>
        <v>#VALUE!</v>
      </c>
      <c r="BQ23" s="252" t="e">
        <f ca="1">_xll.DBRW($C$1,$B23,$C$3,BQ$12,$C$2,$A23,BQ$13,$C$4,$C$15)</f>
        <v>#VALUE!</v>
      </c>
      <c r="BR23" s="248" t="str">
        <f ca="1">_xll.DBRW($C$1,$B23,$C$3,BR$12,$C$2,$A23,BR$13,$C$4,$C$15)</f>
        <v>RECALC_1_2243_</v>
      </c>
      <c r="BS23" s="248" t="e">
        <f ca="1">_xll.DBRW($C$1,$B23,$C$3,BS$12,$C$2,$A23,BS$13,$C$4,$C$15)</f>
        <v>#VALUE!</v>
      </c>
      <c r="BT23" s="248" t="e">
        <f ca="1">_xll.DBRW($C$1,$B23,$C$3,BT$12,$C$2,$A23,BT$13,$C$4,$C$15)</f>
        <v>#VALUE!</v>
      </c>
      <c r="BU23" s="248" t="e">
        <f ca="1">_xll.DBRW($C$1,$B23,$C$3,BU$12,$C$2,$A23,BU$13,$C$4,$C$15)</f>
        <v>#VALUE!</v>
      </c>
      <c r="BV23" s="248" t="e">
        <f ca="1">_xll.DBRW($C$1,$B23,$C$3,BV$12,$C$2,$A23,BV$13,$C$4,$C$15)</f>
        <v>#VALUE!</v>
      </c>
      <c r="BW23" s="248" t="e">
        <f ca="1">_xll.DBRW($C$1,$B23,$C$3,BW$12,$C$2,$A23,BW$13,$C$4,$C$15)</f>
        <v>#VALUE!</v>
      </c>
      <c r="BX23" s="253" t="e">
        <f ca="1">_xll.DBRW($C$1,$B23,$C$3,BX$12,$C$2,$A23,BX$13,$C$4,$C$15)</f>
        <v>#VALUE!</v>
      </c>
      <c r="BY23" s="248"/>
      <c r="BZ23" s="248"/>
      <c r="CA23" s="248"/>
      <c r="CB23" s="248"/>
      <c r="CC23" s="248"/>
      <c r="CD23" s="248"/>
      <c r="CE23" s="248"/>
      <c r="CF23" s="248"/>
    </row>
    <row r="24" spans="1:109" ht="21.75" customHeight="1">
      <c r="A24" s="249" t="s">
        <v>107</v>
      </c>
      <c r="B24" s="250" t="str">
        <f ca="1">_xll.SUBNM("tango_core_model:Activity","","HO","English")</f>
        <v>RECALC_0_1_</v>
      </c>
      <c r="C24" s="251" t="s">
        <v>227</v>
      </c>
      <c r="D24" s="252"/>
      <c r="E24" s="248"/>
      <c r="F24" s="248"/>
      <c r="G24" s="248"/>
      <c r="H24" s="248"/>
      <c r="I24" s="248"/>
      <c r="J24" s="248"/>
      <c r="K24" s="253"/>
      <c r="L24" s="252"/>
      <c r="M24" s="248"/>
      <c r="N24" s="248"/>
      <c r="O24" s="248"/>
      <c r="P24" s="248"/>
      <c r="Q24" s="248"/>
      <c r="R24" s="248"/>
      <c r="S24" s="253"/>
      <c r="T24" s="252"/>
      <c r="U24" s="248"/>
      <c r="V24" s="248"/>
      <c r="W24" s="248"/>
      <c r="X24" s="248"/>
      <c r="Y24" s="248"/>
      <c r="Z24" s="248"/>
      <c r="AA24" s="253"/>
      <c r="AB24" s="252"/>
      <c r="AC24" s="248"/>
      <c r="AD24" s="248"/>
      <c r="AE24" s="248"/>
      <c r="AF24" s="248"/>
      <c r="AG24" s="248"/>
      <c r="AH24" s="248"/>
      <c r="AI24" s="253"/>
      <c r="AJ24" s="248"/>
      <c r="AK24" s="252" t="e">
        <f ca="1">_xll.DBRW($C$1,$B24,$C$3,AK$12,$C$2,$A24,AK$13,$C$4,C15)</f>
        <v>#VALUE!</v>
      </c>
      <c r="AL24" s="248" t="str">
        <f ca="1">_xll.DBRW($C$1,$B24,$C$3,AL$12,$C$2,$A24,AL$13,$C$4,C15)</f>
        <v>RECALC_1_1076_</v>
      </c>
      <c r="AM24" s="248" t="e">
        <f ca="1">_xll.DBRW($C$1,$B24,$C$3,AM$12,$C$2,$A24,AM$13,$C$4,C15)</f>
        <v>#VALUE!</v>
      </c>
      <c r="AN24" s="248" t="e">
        <f ca="1">_xll.DBRW($C$1,$B24,$C$3,AN$12,$C$2,$A24,AN$13,$C$4,C15)</f>
        <v>#VALUE!</v>
      </c>
      <c r="AO24" s="248" t="e">
        <f ca="1">_xll.DBRW($C$1,$B24,$C$3,AO$12,$C$2,$A24,AO$13,$C$4,C15)</f>
        <v>#VALUE!</v>
      </c>
      <c r="AP24" s="248" t="e">
        <f ca="1">_xll.DBRW($C$1,$B24,$C$3,AP$12,$C$2,$A24,AP$13,$C$4,C15)</f>
        <v>#VALUE!</v>
      </c>
      <c r="AQ24" s="248" t="e">
        <f ca="1">_xll.DBRW($C$1,$B24,$C$3,AQ$12,$C$2,$A24,AQ$13,$C$4,C15)</f>
        <v>#VALUE!</v>
      </c>
      <c r="AR24" s="253" t="e">
        <f ca="1">_xll.DBRW($C$1,$B24,$C$3,AR$12,$C$2,$A24,AR$13,$C$4,C15)</f>
        <v>#VALUE!</v>
      </c>
      <c r="AS24" s="252" t="e">
        <f ca="1">_xll.DBRW($C$1,$B24,$C$3,AS$12,$C$2,$A24,AS$13,$C$4,C15)</f>
        <v>#VALUE!</v>
      </c>
      <c r="AT24" s="248" t="str">
        <f ca="1">_xll.DBRW($C$1,$B24,$C$3,AT$12,$C$2,$A24,AT$13,$C$4,C15)</f>
        <v>RECALC_1_1386_</v>
      </c>
      <c r="AU24" s="248" t="e">
        <f ca="1">_xll.DBRW($C$1,$B24,$C$3,AU$12,$C$2,$A24,AU$13,$C$4,C15)</f>
        <v>#VALUE!</v>
      </c>
      <c r="AV24" s="248" t="e">
        <f ca="1">_xll.DBRW($C$1,$B24,$C$3,AV$12,$C$2,$A24,AV$13,$C$4,C15)</f>
        <v>#VALUE!</v>
      </c>
      <c r="AW24" s="248" t="e">
        <f ca="1">_xll.DBRW($C$1,$B24,$C$3,AW$12,$C$2,$A24,AW$13,$C$4,C15)</f>
        <v>#VALUE!</v>
      </c>
      <c r="AX24" s="248" t="e">
        <f ca="1">_xll.DBRW($C$1,$B24,$C$3,AX$12,$C$2,$A24,AX$13,$C$4,C15)</f>
        <v>#VALUE!</v>
      </c>
      <c r="AY24" s="248" t="e">
        <f ca="1">_xll.DBRW($C$1,$B24,$C$3,AY$12,$C$2,$A24,AY$13,$C$4,C15)</f>
        <v>#VALUE!</v>
      </c>
      <c r="AZ24" s="253" t="e">
        <f ca="1">_xll.DBRW($C$1,$B24,$C$3,AZ$12,$C$2,$A24,AZ$13,$C$4,C15)</f>
        <v>#VALUE!</v>
      </c>
      <c r="BA24" s="252" t="e">
        <f ca="1">_xll.DBRW($C$1,$B24,$C$3,BA$12,$C$2,$A24,BA$13,$C$4,C15)</f>
        <v>#VALUE!</v>
      </c>
      <c r="BB24" s="248" t="str">
        <f ca="1">_xll.DBRW($C$1,$B24,$C$3,BB$12,$C$2,$A24,BB$13,$C$4,C15)</f>
        <v>RECALC_1_1773_</v>
      </c>
      <c r="BC24" s="248" t="e">
        <f ca="1">_xll.DBRW($C$1,$B24,$C$3,BC$12,$C$2,$A24,BC$13,$C$4,C15)</f>
        <v>#VALUE!</v>
      </c>
      <c r="BD24" s="248" t="e">
        <f ca="1">_xll.DBRW($C$1,$B24,$C$3,BD$12,$C$2,$A24,BD$13,$C$4,C15)</f>
        <v>#VALUE!</v>
      </c>
      <c r="BE24" s="248" t="e">
        <f ca="1">_xll.DBRW($C$1,$B24,$C$3,BE$12,$C$2,$A24,BE$13,$C$4,C15)</f>
        <v>#VALUE!</v>
      </c>
      <c r="BF24" s="248" t="e">
        <f ca="1">_xll.DBRW($C$1,$B24,$C$3,BF$12,$C$2,$A24,BF$13,$C$4,C15)</f>
        <v>#VALUE!</v>
      </c>
      <c r="BG24" s="248" t="e">
        <f ca="1">_xll.DBRW($C$1,$B24,$C$3,BG$12,$C$2,$A24,BG$13,$C$4,C15)</f>
        <v>#VALUE!</v>
      </c>
      <c r="BH24" s="253" t="e">
        <f ca="1">_xll.DBRW($C$1,$B24,$C$3,BH$12,$C$2,$A24,BH$13,$C$4,C15)</f>
        <v>#VALUE!</v>
      </c>
      <c r="BI24" s="252" t="e">
        <f ca="1">_xll.DBRW($C$1,$B24,$C$3,BI$12,$C$2,$A24,BI$13,$C$4,C15)</f>
        <v>#VALUE!</v>
      </c>
      <c r="BJ24" s="248" t="str">
        <f ca="1">_xll.DBRW($C$1,$B24,$C$3,BJ$12,$C$2,$A24,BJ$13,$C$4,C15)</f>
        <v>RECALC_1_2106_</v>
      </c>
      <c r="BK24" s="248" t="e">
        <f ca="1">_xll.DBRW($C$1,$B24,$C$3,BK$12,$C$2,$A24,BK$13,$C$4,C15)</f>
        <v>#VALUE!</v>
      </c>
      <c r="BL24" s="248" t="e">
        <f ca="1">_xll.DBRW($C$1,$B24,$C$3,BL$12,$C$2,$A24,BL$13,$C$4,C15)</f>
        <v>#VALUE!</v>
      </c>
      <c r="BM24" s="248" t="e">
        <f ca="1">_xll.DBRW($C$1,$B24,$C$3,BM$12,$C$2,$A24,BM$13,$C$4,C15)</f>
        <v>#VALUE!</v>
      </c>
      <c r="BN24" s="248" t="e">
        <f ca="1">_xll.DBRW($C$1,$B24,$C$3,BN$12,$C$2,$A24,BN$13,$C$4,C15)</f>
        <v>#VALUE!</v>
      </c>
      <c r="BO24" s="248" t="e">
        <f ca="1">_xll.DBRW($C$1,$B24,$C$3,BO$12,$C$2,$A24,BO$13,$C$4,C15)</f>
        <v>#VALUE!</v>
      </c>
      <c r="BP24" s="253" t="e">
        <f ca="1">_xll.DBRW($C$1,$B24,$C$3,BP$12,$C$2,$A24,BP$13,$C$4,C15)</f>
        <v>#VALUE!</v>
      </c>
      <c r="BQ24" s="252" t="e">
        <f ca="1">_xll.DBRW($C$1,$B24,$C$3,BQ$12,$C$2,$A24,BQ$13,$C$4,$C$15)</f>
        <v>#VALUE!</v>
      </c>
      <c r="BR24" s="248" t="str">
        <f ca="1">_xll.DBRW($C$1,$B24,$C$3,BR$12,$C$2,$A24,BR$13,$C$4,$C$15)</f>
        <v>RECALC_1_2239_</v>
      </c>
      <c r="BS24" s="248" t="e">
        <f ca="1">_xll.DBRW($C$1,$B24,$C$3,BS$12,$C$2,$A24,BS$13,$C$4,$C$15)</f>
        <v>#VALUE!</v>
      </c>
      <c r="BT24" s="248" t="e">
        <f ca="1">_xll.DBRW($C$1,$B24,$C$3,BT$12,$C$2,$A24,BT$13,$C$4,$C$15)</f>
        <v>#VALUE!</v>
      </c>
      <c r="BU24" s="248" t="e">
        <f ca="1">_xll.DBRW($C$1,$B24,$C$3,BU$12,$C$2,$A24,BU$13,$C$4,$C$15)</f>
        <v>#VALUE!</v>
      </c>
      <c r="BV24" s="248" t="e">
        <f ca="1">_xll.DBRW($C$1,$B24,$C$3,BV$12,$C$2,$A24,BV$13,$C$4,$C$15)</f>
        <v>#VALUE!</v>
      </c>
      <c r="BW24" s="248" t="e">
        <f ca="1">_xll.DBRW($C$1,$B24,$C$3,BW$12,$C$2,$A24,BW$13,$C$4,$C$15)</f>
        <v>#VALUE!</v>
      </c>
      <c r="BX24" s="253" t="e">
        <f ca="1">_xll.DBRW($C$1,$B24,$C$3,BX$12,$C$2,$A24,BX$13,$C$4,$C$15)</f>
        <v>#VALUE!</v>
      </c>
      <c r="BY24" s="248"/>
      <c r="BZ24" s="248"/>
      <c r="CA24" s="248"/>
      <c r="CB24" s="248"/>
      <c r="CC24" s="248"/>
      <c r="CD24" s="248"/>
      <c r="CE24" s="248"/>
      <c r="CF24" s="248"/>
    </row>
    <row r="25" spans="1:109" ht="21.75" customHeight="1">
      <c r="A25" s="249" t="s">
        <v>108</v>
      </c>
      <c r="B25" s="250" t="str">
        <f ca="1">_xll.SUBNM("tango_core_model:Activity","","HO","English")</f>
        <v>RECALC_0_1_</v>
      </c>
      <c r="C25" s="251" t="s">
        <v>228</v>
      </c>
      <c r="D25" s="252"/>
      <c r="E25" s="248"/>
      <c r="F25" s="248"/>
      <c r="G25" s="248"/>
      <c r="H25" s="248"/>
      <c r="I25" s="248"/>
      <c r="J25" s="248"/>
      <c r="K25" s="253"/>
      <c r="L25" s="252"/>
      <c r="M25" s="248"/>
      <c r="N25" s="248"/>
      <c r="O25" s="248"/>
      <c r="P25" s="248"/>
      <c r="Q25" s="248"/>
      <c r="R25" s="248"/>
      <c r="S25" s="253"/>
      <c r="T25" s="252"/>
      <c r="U25" s="248"/>
      <c r="V25" s="248"/>
      <c r="W25" s="248"/>
      <c r="X25" s="248"/>
      <c r="Y25" s="248"/>
      <c r="Z25" s="248"/>
      <c r="AA25" s="253"/>
      <c r="AB25" s="252"/>
      <c r="AC25" s="248"/>
      <c r="AD25" s="248"/>
      <c r="AE25" s="248"/>
      <c r="AF25" s="248"/>
      <c r="AG25" s="248"/>
      <c r="AH25" s="248"/>
      <c r="AI25" s="253"/>
      <c r="AJ25" s="248"/>
      <c r="AK25" s="252" t="e">
        <f ca="1">_xll.DBRW($C$1,$B25,$C$3,AK$12,$C$2,$A25,AK$13,$C$4,C15)</f>
        <v>#VALUE!</v>
      </c>
      <c r="AL25" s="248" t="str">
        <f ca="1">_xll.DBRW($C$1,$B25,$C$3,AL$12,$C$2,$A25,AL$13,$C$4,C15)</f>
        <v>RECALC_1_1070_</v>
      </c>
      <c r="AM25" s="248" t="e">
        <f ca="1">_xll.DBRW($C$1,$B25,$C$3,AM$12,$C$2,$A25,AM$13,$C$4,C15)</f>
        <v>#VALUE!</v>
      </c>
      <c r="AN25" s="248" t="e">
        <f ca="1">_xll.DBRW($C$1,$B25,$C$3,AN$12,$C$2,$A25,AN$13,$C$4,C15)</f>
        <v>#VALUE!</v>
      </c>
      <c r="AO25" s="248" t="e">
        <f ca="1">_xll.DBRW($C$1,$B25,$C$3,AO$12,$C$2,$A25,AO$13,$C$4,C15)</f>
        <v>#VALUE!</v>
      </c>
      <c r="AP25" s="248" t="e">
        <f ca="1">_xll.DBRW($C$1,$B25,$C$3,AP$12,$C$2,$A25,AP$13,$C$4,C15)</f>
        <v>#VALUE!</v>
      </c>
      <c r="AQ25" s="248" t="e">
        <f ca="1">_xll.DBRW($C$1,$B25,$C$3,AQ$12,$C$2,$A25,AQ$13,$C$4,C15)</f>
        <v>#VALUE!</v>
      </c>
      <c r="AR25" s="253" t="e">
        <f ca="1">_xll.DBRW($C$1,$B25,$C$3,AR$12,$C$2,$A25,AR$13,$C$4,C15)</f>
        <v>#VALUE!</v>
      </c>
      <c r="AS25" s="252" t="e">
        <f ca="1">_xll.DBRW($C$1,$B25,$C$3,AS$12,$C$2,$A25,AS$13,$C$4,C15)</f>
        <v>#VALUE!</v>
      </c>
      <c r="AT25" s="248" t="str">
        <f ca="1">_xll.DBRW($C$1,$B25,$C$3,AT$12,$C$2,$A25,AT$13,$C$4,C15)</f>
        <v>RECALC_1_1384_</v>
      </c>
      <c r="AU25" s="248" t="e">
        <f ca="1">_xll.DBRW($C$1,$B25,$C$3,AU$12,$C$2,$A25,AU$13,$C$4,C15)</f>
        <v>#VALUE!</v>
      </c>
      <c r="AV25" s="248" t="e">
        <f ca="1">_xll.DBRW($C$1,$B25,$C$3,AV$12,$C$2,$A25,AV$13,$C$4,C15)</f>
        <v>#VALUE!</v>
      </c>
      <c r="AW25" s="248" t="e">
        <f ca="1">_xll.DBRW($C$1,$B25,$C$3,AW$12,$C$2,$A25,AW$13,$C$4,C15)</f>
        <v>#VALUE!</v>
      </c>
      <c r="AX25" s="248" t="e">
        <f ca="1">_xll.DBRW($C$1,$B25,$C$3,AX$12,$C$2,$A25,AX$13,$C$4,C15)</f>
        <v>#VALUE!</v>
      </c>
      <c r="AY25" s="248" t="e">
        <f ca="1">_xll.DBRW($C$1,$B25,$C$3,AY$12,$C$2,$A25,AY$13,$C$4,C15)</f>
        <v>#VALUE!</v>
      </c>
      <c r="AZ25" s="253" t="e">
        <f ca="1">_xll.DBRW($C$1,$B25,$C$3,AZ$12,$C$2,$A25,AZ$13,$C$4,C15)</f>
        <v>#VALUE!</v>
      </c>
      <c r="BA25" s="252" t="e">
        <f ca="1">_xll.DBRW($C$1,$B25,$C$3,BA$12,$C$2,$A25,BA$13,$C$4,C15)</f>
        <v>#VALUE!</v>
      </c>
      <c r="BB25" s="248" t="str">
        <f ca="1">_xll.DBRW($C$1,$B25,$C$3,BB$12,$C$2,$A25,BB$13,$C$4,C15)</f>
        <v>RECALC_1_1771_</v>
      </c>
      <c r="BC25" s="248" t="e">
        <f ca="1">_xll.DBRW($C$1,$B25,$C$3,BC$12,$C$2,$A25,BC$13,$C$4,C15)</f>
        <v>#VALUE!</v>
      </c>
      <c r="BD25" s="248" t="e">
        <f ca="1">_xll.DBRW($C$1,$B25,$C$3,BD$12,$C$2,$A25,BD$13,$C$4,C15)</f>
        <v>#VALUE!</v>
      </c>
      <c r="BE25" s="248" t="e">
        <f ca="1">_xll.DBRW($C$1,$B25,$C$3,BE$12,$C$2,$A25,BE$13,$C$4,C15)</f>
        <v>#VALUE!</v>
      </c>
      <c r="BF25" s="248" t="e">
        <f ca="1">_xll.DBRW($C$1,$B25,$C$3,BF$12,$C$2,$A25,BF$13,$C$4,C15)</f>
        <v>#VALUE!</v>
      </c>
      <c r="BG25" s="248" t="e">
        <f ca="1">_xll.DBRW($C$1,$B25,$C$3,BG$12,$C$2,$A25,BG$13,$C$4,C15)</f>
        <v>#VALUE!</v>
      </c>
      <c r="BH25" s="253" t="e">
        <f ca="1">_xll.DBRW($C$1,$B25,$C$3,BH$12,$C$2,$A25,BH$13,$C$4,C15)</f>
        <v>#VALUE!</v>
      </c>
      <c r="BI25" s="252" t="e">
        <f ca="1">_xll.DBRW($C$1,$B25,$C$3,BI$12,$C$2,$A25,BI$13,$C$4,C15)</f>
        <v>#VALUE!</v>
      </c>
      <c r="BJ25" s="248" t="str">
        <f ca="1">_xll.DBRW($C$1,$B25,$C$3,BJ$12,$C$2,$A25,BJ$13,$C$4,C15)</f>
        <v>RECALC_1_2103_</v>
      </c>
      <c r="BK25" s="248" t="e">
        <f ca="1">_xll.DBRW($C$1,$B25,$C$3,BK$12,$C$2,$A25,BK$13,$C$4,C15)</f>
        <v>#VALUE!</v>
      </c>
      <c r="BL25" s="248" t="e">
        <f ca="1">_xll.DBRW($C$1,$B25,$C$3,BL$12,$C$2,$A25,BL$13,$C$4,C15)</f>
        <v>#VALUE!</v>
      </c>
      <c r="BM25" s="248" t="e">
        <f ca="1">_xll.DBRW($C$1,$B25,$C$3,BM$12,$C$2,$A25,BM$13,$C$4,C15)</f>
        <v>#VALUE!</v>
      </c>
      <c r="BN25" s="248" t="e">
        <f ca="1">_xll.DBRW($C$1,$B25,$C$3,BN$12,$C$2,$A25,BN$13,$C$4,C15)</f>
        <v>#VALUE!</v>
      </c>
      <c r="BO25" s="248" t="e">
        <f ca="1">_xll.DBRW($C$1,$B25,$C$3,BO$12,$C$2,$A25,BO$13,$C$4,C15)</f>
        <v>#VALUE!</v>
      </c>
      <c r="BP25" s="253" t="e">
        <f ca="1">_xll.DBRW($C$1,$B25,$C$3,BP$12,$C$2,$A25,BP$13,$C$4,C15)</f>
        <v>#VALUE!</v>
      </c>
      <c r="BQ25" s="252" t="e">
        <f ca="1">_xll.DBRW($C$1,$B25,$C$3,BQ$12,$C$2,$A25,BQ$13,$C$4,$C$15)</f>
        <v>#VALUE!</v>
      </c>
      <c r="BR25" s="248" t="str">
        <f ca="1">_xll.DBRW($C$1,$B25,$C$3,BR$12,$C$2,$A25,BR$13,$C$4,$C$15)</f>
        <v>RECALC_1_2246_</v>
      </c>
      <c r="BS25" s="248" t="e">
        <f ca="1">_xll.DBRW($C$1,$B25,$C$3,BS$12,$C$2,$A25,BS$13,$C$4,$C$15)</f>
        <v>#VALUE!</v>
      </c>
      <c r="BT25" s="248" t="e">
        <f ca="1">_xll.DBRW($C$1,$B25,$C$3,BT$12,$C$2,$A25,BT$13,$C$4,$C$15)</f>
        <v>#VALUE!</v>
      </c>
      <c r="BU25" s="248" t="e">
        <f ca="1">_xll.DBRW($C$1,$B25,$C$3,BU$12,$C$2,$A25,BU$13,$C$4,$C$15)</f>
        <v>#VALUE!</v>
      </c>
      <c r="BV25" s="248" t="e">
        <f ca="1">_xll.DBRW($C$1,$B25,$C$3,BV$12,$C$2,$A25,BV$13,$C$4,$C$15)</f>
        <v>#VALUE!</v>
      </c>
      <c r="BW25" s="248" t="e">
        <f ca="1">_xll.DBRW($C$1,$B25,$C$3,BW$12,$C$2,$A25,BW$13,$C$4,$C$15)</f>
        <v>#VALUE!</v>
      </c>
      <c r="BX25" s="253" t="e">
        <f ca="1">_xll.DBRW($C$1,$B25,$C$3,BX$12,$C$2,$A25,BX$13,$C$4,$C$15)</f>
        <v>#VALUE!</v>
      </c>
      <c r="BY25" s="248"/>
      <c r="BZ25" s="248"/>
      <c r="CA25" s="248"/>
      <c r="CB25" s="248"/>
      <c r="CC25" s="248"/>
      <c r="CD25" s="248"/>
      <c r="CE25" s="248"/>
      <c r="CF25" s="248"/>
    </row>
    <row r="26" spans="1:109" s="261" customFormat="1" ht="21.75" customHeight="1">
      <c r="A26" s="254" t="s">
        <v>120</v>
      </c>
      <c r="B26" s="254" t="str">
        <f ca="1">_xll.SUBNM("tango_core_model:Activity","","Tot_act","English")</f>
        <v>RECALC_0_21_</v>
      </c>
      <c r="C26" s="254" t="str">
        <f>"Contrôle "&amp;C15</f>
        <v>Contrôle Produit des activités ordinaires</v>
      </c>
      <c r="D26" s="255" t="e">
        <f ca="1">_xll.DBRW($C$1,$B$26,$C$3,D$12,$C$2,$A26,D$13,$C$4,$C15)-D15</f>
        <v>#VALUE!</v>
      </c>
      <c r="E26" s="256" t="e">
        <f ca="1">_xll.DBRW($C$1,$B$26,$C$3,E$12,$C$2,$A26,E$13,$C$4,$C15)-E15</f>
        <v>#VALUE!</v>
      </c>
      <c r="F26" s="256" t="e">
        <f ca="1">_xll.DBRW($C$1,$B$26,$C$3,F$12,$C$2,$A26,F$13,$C$4,$C15)-F15</f>
        <v>#VALUE!</v>
      </c>
      <c r="G26" s="256" t="e">
        <f ca="1">_xll.DBRW($C$1,$B$26,$C$3,G$12,$C$2,$A26,G$13,$C$4,$C15)-G15</f>
        <v>#VALUE!</v>
      </c>
      <c r="H26" s="256" t="e">
        <f ca="1">_xll.DBRW($C$1,$B$26,$C$3,H$12,$C$2,$A26,H$13,$C$4,$C15)-H15</f>
        <v>#VALUE!</v>
      </c>
      <c r="I26" s="256" t="e">
        <f ca="1">_xll.DBRW($C$1,$B$26,$C$3,I$12,$C$2,$A26,I$13,$C$4,$C15)-I15</f>
        <v>#VALUE!</v>
      </c>
      <c r="J26" s="256" t="e">
        <f ca="1">_xll.DBRW($C$1,$B$26,$C$3,J$12,$C$2,$A26,J$13,$C$4,$C15)-J15</f>
        <v>#VALUE!</v>
      </c>
      <c r="K26" s="257" t="e">
        <f ca="1">_xll.DBRW($C$1,$B$26,$C$3,K$12,$C$2,$A26,K$13,$C$4,$C15)-K15</f>
        <v>#VALUE!</v>
      </c>
      <c r="L26" s="255" t="e">
        <f ca="1">_xll.DBRW($C$1,$B$26,$C$3,L$12,$C$2,$A26,L$13,$C$4,$C15)-L15</f>
        <v>#VALUE!</v>
      </c>
      <c r="M26" s="256" t="e">
        <f ca="1">_xll.DBRW($C$1,$B$26,$C$3,M$12,$C$2,$A26,M$13,$C$4,$C15)-M15</f>
        <v>#VALUE!</v>
      </c>
      <c r="N26" s="256" t="e">
        <f ca="1">_xll.DBRW($C$1,$B$26,$C$3,N$12,$C$2,$A26,N$13,$C$4,$C15)-N15</f>
        <v>#VALUE!</v>
      </c>
      <c r="O26" s="256" t="e">
        <f ca="1">_xll.DBRW($C$1,$B$26,$C$3,O$12,$C$2,$A26,O$13,$C$4,$C15)-O15</f>
        <v>#VALUE!</v>
      </c>
      <c r="P26" s="256" t="e">
        <f ca="1">_xll.DBRW($C$1,$B$26,$C$3,P$12,$C$2,$A26,P$13,$C$4,$C15)-P15</f>
        <v>#VALUE!</v>
      </c>
      <c r="Q26" s="256" t="e">
        <f ca="1">_xll.DBRW($C$1,$B$26,$C$3,Q$12,$C$2,$A26,Q$13,$C$4,$C15)-Q15</f>
        <v>#VALUE!</v>
      </c>
      <c r="R26" s="256" t="e">
        <f ca="1">_xll.DBRW($C$1,$B$26,$C$3,R$12,$C$2,$A26,R$13,$C$4,$C15)-R15</f>
        <v>#VALUE!</v>
      </c>
      <c r="S26" s="257" t="e">
        <f ca="1">_xll.DBRW($C$1,$B$26,$C$3,S$12,$C$2,$A26,S$13,$C$4,$C15)-S15</f>
        <v>#VALUE!</v>
      </c>
      <c r="T26" s="255" t="e">
        <f ca="1">_xll.DBRW($C$1,$B$26,$C$3,T$12,$C$2,$A26,T$13,$C$4,$C15)-T15</f>
        <v>#VALUE!</v>
      </c>
      <c r="U26" s="256" t="e">
        <f ca="1">_xll.DBRW($C$1,$B$26,$C$3,U$12,$C$2,$A26,U$13,$C$4,$C15)-U15</f>
        <v>#VALUE!</v>
      </c>
      <c r="V26" s="256" t="e">
        <f ca="1">_xll.DBRW($C$1,$B$26,$C$3,V$12,$C$2,$A26,V$13,$C$4,$C15)-V15</f>
        <v>#VALUE!</v>
      </c>
      <c r="W26" s="256" t="e">
        <f ca="1">_xll.DBRW($C$1,$B$26,$C$3,W$12,$C$2,$A26,W$13,$C$4,$C15)-W15</f>
        <v>#VALUE!</v>
      </c>
      <c r="X26" s="256" t="e">
        <f ca="1">_xll.DBRW($C$1,$B$26,$C$3,X$12,$C$2,$A26,X$13,$C$4,$C15)-X15</f>
        <v>#VALUE!</v>
      </c>
      <c r="Y26" s="256" t="e">
        <f ca="1">_xll.DBRW($C$1,$B$26,$C$3,Y$12,$C$2,$A26,Y$13,$C$4,$C15)-Y15</f>
        <v>#VALUE!</v>
      </c>
      <c r="Z26" s="256" t="e">
        <f ca="1">_xll.DBRW($C$1,$B$26,$C$3,Z$12,$C$2,$A26,Z$13,$C$4,$C15)-Z15</f>
        <v>#VALUE!</v>
      </c>
      <c r="AA26" s="257" t="e">
        <f ca="1">_xll.DBRW($C$1,$B$26,$C$3,AA$12,$C$2,$A26,AA$13,$C$4,$C15)-AA15</f>
        <v>#VALUE!</v>
      </c>
      <c r="AB26" s="255" t="e">
        <f ca="1">_xll.DBRW($C$1,$B$26,$C$3,AB$12,$C$2,$A26,AB$13,$C$4,$C15)-AB15</f>
        <v>#VALUE!</v>
      </c>
      <c r="AC26" s="256" t="e">
        <f ca="1">_xll.DBRW($C$1,$B$26,$C$3,AC$12,$C$2,$A26,AC$13,$C$4,$C15)-AC15</f>
        <v>#VALUE!</v>
      </c>
      <c r="AD26" s="256" t="e">
        <f ca="1">_xll.DBRW($C$1,$B$26,$C$3,AD$12,$C$2,$A26,AD$13,$C$4,$C15)-AD15</f>
        <v>#VALUE!</v>
      </c>
      <c r="AE26" s="256" t="e">
        <f ca="1">_xll.DBRW($C$1,$B$26,$C$3,AE$12,$C$2,$A26,AE$13,$C$4,$C15)-AE15</f>
        <v>#VALUE!</v>
      </c>
      <c r="AF26" s="256" t="e">
        <f ca="1">_xll.DBRW($C$1,$B$26,$C$3,AF$12,$C$2,$A26,AF$13,$C$4,$C15)-AF15</f>
        <v>#VALUE!</v>
      </c>
      <c r="AG26" s="256" t="e">
        <f ca="1">_xll.DBRW($C$1,$B$26,$C$3,AG$12,$C$2,$A26,AG$13,$C$4,$C15)-AG15</f>
        <v>#VALUE!</v>
      </c>
      <c r="AH26" s="256" t="e">
        <f ca="1">_xll.DBRW($C$1,$B$26,$C$3,AH$12,$C$2,$A26,AH$13,$C$4,$C15)-AH15</f>
        <v>#VALUE!</v>
      </c>
      <c r="AI26" s="257" t="e">
        <f ca="1">_xll.DBRW($C$1,$B$26,$C$3,AI$12,$C$2,$A26,AI$13,$C$4,$C15)-AI15</f>
        <v>#VALUE!</v>
      </c>
      <c r="AJ26" s="258"/>
      <c r="AK26" s="255" t="e">
        <f ca="1">_xll.DBRW($C$1,$B26,$C$3,AK$12,$C$2,$A26,AK$13,$C$4,C15)-AK15</f>
        <v>#VALUE!</v>
      </c>
      <c r="AL26" s="256" t="e">
        <f ca="1">_xll.DBRW($C$1,$B26,$C$3,AL$12,$C$2,$A26,AL$13,$C$4,C15)-AL15</f>
        <v>#VALUE!</v>
      </c>
      <c r="AM26" s="256" t="e">
        <f ca="1">_xll.DBRW($C$1,$B26,$C$3,AM$12,$C$2,$A26,AM$13,$C$4,C15)-AM15</f>
        <v>#VALUE!</v>
      </c>
      <c r="AN26" s="256" t="e">
        <f ca="1">_xll.DBRW($C$1,$B26,$C$3,AN$12,$C$2,$A26,AN$13,$C$4,C15)-AN15</f>
        <v>#VALUE!</v>
      </c>
      <c r="AO26" s="256" t="e">
        <f ca="1">_xll.DBRW($C$1,$B26,$C$3,AO$12,$C$2,$A26,AO$13,$C$4,C15)-AO15</f>
        <v>#VALUE!</v>
      </c>
      <c r="AP26" s="256" t="e">
        <f ca="1">_xll.DBRW($C$1,$B26,$C$3,AP$12,$C$2,$A26,AP$13,$C$4,C15)-AP15</f>
        <v>#VALUE!</v>
      </c>
      <c r="AQ26" s="256" t="e">
        <f ca="1">_xll.DBRW($C$1,$B26,$C$3,AQ$12,$C$2,$A26,AQ$13,$C$4,C15)-AQ15</f>
        <v>#VALUE!</v>
      </c>
      <c r="AR26" s="257" t="e">
        <f ca="1">_xll.DBRW($C$1,$B26,$C$3,AR$12,$C$2,$A26,AR$13,$C$4,C15)-AR15</f>
        <v>#VALUE!</v>
      </c>
      <c r="AS26" s="255" t="e">
        <f ca="1">_xll.DBRW($C$1,$B26,$C$3,AS$12,$C$2,$A26,AS$13,$C$4,C15)-AS15</f>
        <v>#VALUE!</v>
      </c>
      <c r="AT26" s="256" t="e">
        <f ca="1">_xll.DBRW($C$1,$B26,$C$3,AT$12,$C$2,$A26,AT$13,$C$4,C15)-AT15</f>
        <v>#VALUE!</v>
      </c>
      <c r="AU26" s="256" t="e">
        <f ca="1">_xll.DBRW($C$1,$B26,$C$3,AU$12,$C$2,$A26,AU$13,$C$4,C15)-AU15</f>
        <v>#VALUE!</v>
      </c>
      <c r="AV26" s="256" t="e">
        <f ca="1">_xll.DBRW($C$1,$B26,$C$3,AV$12,$C$2,$A26,AV$13,$C$4,C15)-AV15</f>
        <v>#VALUE!</v>
      </c>
      <c r="AW26" s="256" t="e">
        <f ca="1">_xll.DBRW($C$1,$B26,$C$3,AW$12,$C$2,$A26,AW$13,$C$4,C15)-AW15</f>
        <v>#VALUE!</v>
      </c>
      <c r="AX26" s="256" t="e">
        <f ca="1">_xll.DBRW($C$1,$B26,$C$3,AX$12,$C$2,$A26,AX$13,$C$4,C15)-AX15</f>
        <v>#VALUE!</v>
      </c>
      <c r="AY26" s="256" t="e">
        <f ca="1">_xll.DBRW($C$1,$B26,$C$3,AY$12,$C$2,$A26,AY$13,$C$4,C15)-AY15</f>
        <v>#VALUE!</v>
      </c>
      <c r="AZ26" s="257" t="e">
        <f ca="1">_xll.DBRW($C$1,$B26,$C$3,AZ$12,$C$2,$A26,AZ$13,$C$4,C15)-AZ15</f>
        <v>#VALUE!</v>
      </c>
      <c r="BA26" s="255" t="e">
        <f ca="1">_xll.DBRW($C$1,$B26,$C$3,BA$12,$C$2,$A26,BA$13,$C$4,C15)-BA15</f>
        <v>#VALUE!</v>
      </c>
      <c r="BB26" s="256" t="e">
        <f ca="1">_xll.DBRW($C$1,$B26,$C$3,BB$12,$C$2,$A26,BB$13,$C$4,C15)-BB15</f>
        <v>#VALUE!</v>
      </c>
      <c r="BC26" s="256" t="e">
        <f ca="1">_xll.DBRW($C$1,$B26,$C$3,BC$12,$C$2,$A26,BC$13,$C$4,C15)-BC15</f>
        <v>#VALUE!</v>
      </c>
      <c r="BD26" s="256" t="e">
        <f ca="1">_xll.DBRW($C$1,$B26,$C$3,BD$12,$C$2,$A26,BD$13,$C$4,C15)-BD15</f>
        <v>#VALUE!</v>
      </c>
      <c r="BE26" s="256" t="e">
        <f ca="1">_xll.DBRW($C$1,$B26,$C$3,BE$12,$C$2,$A26,BE$13,$C$4,C15)-BE15</f>
        <v>#VALUE!</v>
      </c>
      <c r="BF26" s="256" t="e">
        <f ca="1">_xll.DBRW($C$1,$B26,$C$3,BF$12,$C$2,$A26,BF$13,$C$4,C15)-BF15</f>
        <v>#VALUE!</v>
      </c>
      <c r="BG26" s="256" t="e">
        <f ca="1">_xll.DBRW($C$1,$B26,$C$3,BG$12,$C$2,$A26,BG$13,$C$4,C15)-BG15</f>
        <v>#VALUE!</v>
      </c>
      <c r="BH26" s="257" t="e">
        <f ca="1">_xll.DBRW($C$1,$B26,$C$3,BH$12,$C$2,$A26,BH$13,$C$4,C15)-BH15</f>
        <v>#VALUE!</v>
      </c>
      <c r="BI26" s="255" t="e">
        <f ca="1">_xll.DBRW($C$1,$B26,$C$3,BI$12,$C$2,$A26,BI$13,$C$4,C15)-BI15</f>
        <v>#VALUE!</v>
      </c>
      <c r="BJ26" s="256" t="e">
        <f ca="1">_xll.DBRW($C$1,$B26,$C$3,BJ$12,$C$2,$A26,BJ$13,$C$4,C15)-BJ15</f>
        <v>#VALUE!</v>
      </c>
      <c r="BK26" s="256" t="e">
        <f ca="1">_xll.DBRW($C$1,$B26,$C$3,BK$12,$C$2,$A26,BK$13,$C$4,C15)-BK15</f>
        <v>#VALUE!</v>
      </c>
      <c r="BL26" s="256" t="e">
        <f ca="1">_xll.DBRW($C$1,$B26,$C$3,BL$12,$C$2,$A26,BL$13,$C$4,C15)-BL15</f>
        <v>#VALUE!</v>
      </c>
      <c r="BM26" s="256" t="e">
        <f ca="1">_xll.DBRW($C$1,$B26,$C$3,BM$12,$C$2,$A26,BM$13,$C$4,C15)-BM15</f>
        <v>#VALUE!</v>
      </c>
      <c r="BN26" s="256" t="e">
        <f ca="1">_xll.DBRW($C$1,$B26,$C$3,BN$12,$C$2,$A26,BN$13,$C$4,C15)-BN15</f>
        <v>#VALUE!</v>
      </c>
      <c r="BO26" s="256" t="e">
        <f ca="1">_xll.DBRW($C$1,$B26,$C$3,BO$12,$C$2,$A26,BO$13,$C$4,C15)-BO15</f>
        <v>#VALUE!</v>
      </c>
      <c r="BP26" s="257" t="e">
        <f ca="1">_xll.DBRW($C$1,$B26,$C$3,BP$12,$C$2,$A26,BP$13,$C$4,C15)-BP15</f>
        <v>#VALUE!</v>
      </c>
      <c r="BQ26" s="255" t="e">
        <f ca="1">_xll.DBRW($C$1,$B26,$C$3,BQ$12,$C$2,$A26,BQ$13,$C$4,$C$15)</f>
        <v>#VALUE!</v>
      </c>
      <c r="BR26" s="256" t="str">
        <f ca="1">_xll.DBRW($C$1,$B26,$C$3,BR$12,$C$2,$A26,BR$13,$C$4,$C$15)</f>
        <v>RECALC_1_2237_</v>
      </c>
      <c r="BS26" s="256" t="e">
        <f ca="1">_xll.DBRW($C$1,$B26,$C$3,BS$12,$C$2,$A26,BS$13,$C$4,$C$15)</f>
        <v>#VALUE!</v>
      </c>
      <c r="BT26" s="256" t="e">
        <f ca="1">_xll.DBRW($C$1,$B26,$C$3,BT$12,$C$2,$A26,BT$13,$C$4,$C$15)</f>
        <v>#VALUE!</v>
      </c>
      <c r="BU26" s="256" t="e">
        <f ca="1">_xll.DBRW($C$1,$B26,$C$3,BU$12,$C$2,$A26,BU$13,$C$4,$C$15)</f>
        <v>#VALUE!</v>
      </c>
      <c r="BV26" s="256" t="e">
        <f ca="1">_xll.DBRW($C$1,$B26,$C$3,BV$12,$C$2,$A26,BV$13,$C$4,$C$15)</f>
        <v>#VALUE!</v>
      </c>
      <c r="BW26" s="256" t="e">
        <f ca="1">_xll.DBRW($C$1,$B26,$C$3,BW$12,$C$2,$A26,BW$13,$C$4,$C$15)</f>
        <v>#VALUE!</v>
      </c>
      <c r="BX26" s="257" t="e">
        <f ca="1">_xll.DBRW($C$1,$B26,$C$3,BX$12,$C$2,$A26,BX$13,$C$4,$C$15)</f>
        <v>#VALUE!</v>
      </c>
      <c r="BY26" s="259"/>
      <c r="BZ26" s="259"/>
      <c r="CA26" s="259"/>
      <c r="CB26" s="259"/>
      <c r="CC26" s="259"/>
      <c r="CD26" s="259"/>
      <c r="CE26" s="259"/>
      <c r="CF26" s="259"/>
      <c r="CG26" s="260"/>
      <c r="CH26" s="260"/>
      <c r="CI26" s="260"/>
      <c r="CJ26" s="260"/>
      <c r="CK26" s="260"/>
      <c r="CL26" s="260"/>
      <c r="CM26" s="260"/>
      <c r="CN26" s="260"/>
      <c r="CO26" s="260"/>
      <c r="CP26" s="260"/>
      <c r="CQ26" s="260"/>
      <c r="CR26" s="260"/>
      <c r="CS26" s="260"/>
      <c r="CT26" s="260"/>
      <c r="CU26" s="260"/>
      <c r="CV26" s="260"/>
      <c r="CW26" s="260"/>
      <c r="CX26" s="260"/>
      <c r="CY26" s="260"/>
      <c r="CZ26" s="260"/>
      <c r="DA26" s="260"/>
      <c r="DB26" s="260"/>
      <c r="DC26" s="260"/>
      <c r="DD26" s="260"/>
      <c r="DE26" s="260"/>
    </row>
    <row r="27" spans="1:109" s="264" customFormat="1" ht="21.75" customHeight="1">
      <c r="A27" s="262"/>
      <c r="B27" s="263"/>
      <c r="D27" s="265"/>
      <c r="E27" s="265"/>
      <c r="F27" s="265"/>
      <c r="G27" s="265"/>
      <c r="H27" s="265"/>
      <c r="I27" s="265"/>
      <c r="J27" s="265"/>
      <c r="K27" s="265"/>
      <c r="L27" s="265"/>
      <c r="M27" s="265"/>
      <c r="N27" s="265"/>
      <c r="O27" s="265"/>
      <c r="P27" s="265"/>
      <c r="Q27" s="265"/>
      <c r="R27" s="265"/>
      <c r="S27" s="265"/>
      <c r="T27" s="265"/>
      <c r="U27" s="265"/>
      <c r="V27" s="265"/>
      <c r="W27" s="265"/>
      <c r="X27" s="265"/>
      <c r="Y27" s="265"/>
      <c r="Z27" s="265"/>
      <c r="AA27" s="265"/>
      <c r="AB27" s="265"/>
      <c r="AC27" s="265"/>
      <c r="AD27" s="265"/>
      <c r="AE27" s="265"/>
      <c r="AF27" s="265"/>
      <c r="AG27" s="265"/>
      <c r="AH27" s="265"/>
      <c r="AI27" s="265"/>
      <c r="AJ27" s="265"/>
      <c r="AK27" s="265"/>
      <c r="AL27" s="265"/>
      <c r="AM27" s="265"/>
      <c r="AN27" s="265"/>
      <c r="AO27" s="265"/>
      <c r="AP27" s="265"/>
      <c r="AQ27" s="265"/>
      <c r="AR27" s="265"/>
      <c r="AS27" s="265"/>
      <c r="AT27" s="265"/>
      <c r="AU27" s="265"/>
      <c r="AV27" s="265"/>
      <c r="AW27" s="265"/>
      <c r="AX27" s="265"/>
      <c r="AY27" s="265"/>
      <c r="AZ27" s="265"/>
      <c r="BA27" s="265"/>
      <c r="BB27" s="265"/>
      <c r="BC27" s="265"/>
      <c r="BD27" s="265"/>
      <c r="BE27" s="265"/>
      <c r="BF27" s="265"/>
      <c r="BG27" s="265"/>
      <c r="BH27" s="265"/>
      <c r="BI27" s="265"/>
      <c r="BJ27" s="265"/>
      <c r="BK27" s="265"/>
      <c r="BL27" s="265"/>
      <c r="BM27" s="265"/>
      <c r="BN27" s="265"/>
      <c r="BO27" s="265"/>
      <c r="BP27" s="265"/>
      <c r="BQ27" s="265"/>
      <c r="BR27" s="265"/>
      <c r="BS27" s="265"/>
      <c r="BT27" s="265"/>
      <c r="BU27" s="265"/>
      <c r="BV27" s="265"/>
      <c r="BW27" s="265"/>
      <c r="BX27" s="265"/>
      <c r="BY27" s="265"/>
      <c r="BZ27" s="265"/>
      <c r="CA27" s="265"/>
      <c r="CB27" s="265"/>
      <c r="CC27" s="265"/>
      <c r="CD27" s="265"/>
      <c r="CE27" s="265"/>
      <c r="CF27" s="265"/>
    </row>
    <row r="28" spans="1:109" ht="21.75" customHeight="1">
      <c r="A28" s="266"/>
      <c r="B28" s="267"/>
      <c r="C28" s="243" t="s">
        <v>127</v>
      </c>
      <c r="D28" s="245">
        <f>SUM(D29:D38)</f>
        <v>0</v>
      </c>
      <c r="E28" s="246">
        <f t="shared" ref="E28:AI28" si="16">SUM(E29:E38)</f>
        <v>0</v>
      </c>
      <c r="F28" s="246">
        <f t="shared" si="16"/>
        <v>0</v>
      </c>
      <c r="G28" s="246">
        <f t="shared" si="16"/>
        <v>0</v>
      </c>
      <c r="H28" s="246">
        <f t="shared" si="16"/>
        <v>0</v>
      </c>
      <c r="I28" s="246">
        <f t="shared" si="16"/>
        <v>0</v>
      </c>
      <c r="J28" s="246">
        <f t="shared" si="16"/>
        <v>0</v>
      </c>
      <c r="K28" s="247">
        <f t="shared" si="16"/>
        <v>0</v>
      </c>
      <c r="L28" s="245">
        <f t="shared" si="16"/>
        <v>0</v>
      </c>
      <c r="M28" s="246">
        <f t="shared" si="16"/>
        <v>0</v>
      </c>
      <c r="N28" s="246">
        <f t="shared" si="16"/>
        <v>0</v>
      </c>
      <c r="O28" s="246">
        <f t="shared" si="16"/>
        <v>0</v>
      </c>
      <c r="P28" s="246">
        <f t="shared" si="16"/>
        <v>0</v>
      </c>
      <c r="Q28" s="246">
        <f t="shared" si="16"/>
        <v>0</v>
      </c>
      <c r="R28" s="246">
        <f t="shared" si="16"/>
        <v>0</v>
      </c>
      <c r="S28" s="247">
        <f t="shared" si="16"/>
        <v>0</v>
      </c>
      <c r="T28" s="245">
        <f t="shared" si="16"/>
        <v>0</v>
      </c>
      <c r="U28" s="246">
        <f t="shared" si="16"/>
        <v>0</v>
      </c>
      <c r="V28" s="246">
        <f t="shared" si="16"/>
        <v>0</v>
      </c>
      <c r="W28" s="246">
        <f t="shared" si="16"/>
        <v>0</v>
      </c>
      <c r="X28" s="246">
        <f t="shared" si="16"/>
        <v>0</v>
      </c>
      <c r="Y28" s="246">
        <f t="shared" si="16"/>
        <v>0</v>
      </c>
      <c r="Z28" s="246">
        <f t="shared" si="16"/>
        <v>0</v>
      </c>
      <c r="AA28" s="247">
        <f t="shared" si="16"/>
        <v>0</v>
      </c>
      <c r="AB28" s="245">
        <f t="shared" si="16"/>
        <v>0</v>
      </c>
      <c r="AC28" s="246">
        <f t="shared" si="16"/>
        <v>0</v>
      </c>
      <c r="AD28" s="246">
        <f t="shared" si="16"/>
        <v>0</v>
      </c>
      <c r="AE28" s="246">
        <f t="shared" si="16"/>
        <v>0</v>
      </c>
      <c r="AF28" s="246">
        <f t="shared" si="16"/>
        <v>0</v>
      </c>
      <c r="AG28" s="246">
        <f t="shared" si="16"/>
        <v>0</v>
      </c>
      <c r="AH28" s="246">
        <f t="shared" si="16"/>
        <v>0</v>
      </c>
      <c r="AI28" s="247">
        <f t="shared" si="16"/>
        <v>0</v>
      </c>
      <c r="AJ28" s="248"/>
      <c r="AK28" s="245" t="e">
        <f ca="1">SUM(AK29:AK38)</f>
        <v>#VALUE!</v>
      </c>
      <c r="AL28" s="246">
        <f t="shared" ref="AL28:BX28" ca="1" si="17">SUM(AL29:AL38)</f>
        <v>0</v>
      </c>
      <c r="AM28" s="246" t="e">
        <f t="shared" ca="1" si="17"/>
        <v>#VALUE!</v>
      </c>
      <c r="AN28" s="246" t="e">
        <f t="shared" ca="1" si="17"/>
        <v>#VALUE!</v>
      </c>
      <c r="AO28" s="246" t="e">
        <f t="shared" ca="1" si="17"/>
        <v>#VALUE!</v>
      </c>
      <c r="AP28" s="246" t="e">
        <f t="shared" ca="1" si="17"/>
        <v>#VALUE!</v>
      </c>
      <c r="AQ28" s="246" t="e">
        <f t="shared" ca="1" si="17"/>
        <v>#VALUE!</v>
      </c>
      <c r="AR28" s="247" t="e">
        <f t="shared" ca="1" si="17"/>
        <v>#VALUE!</v>
      </c>
      <c r="AS28" s="245" t="e">
        <f t="shared" ca="1" si="17"/>
        <v>#VALUE!</v>
      </c>
      <c r="AT28" s="246">
        <f t="shared" ca="1" si="17"/>
        <v>0</v>
      </c>
      <c r="AU28" s="246" t="e">
        <f t="shared" ca="1" si="17"/>
        <v>#VALUE!</v>
      </c>
      <c r="AV28" s="246" t="e">
        <f t="shared" ca="1" si="17"/>
        <v>#VALUE!</v>
      </c>
      <c r="AW28" s="246" t="e">
        <f t="shared" ca="1" si="17"/>
        <v>#VALUE!</v>
      </c>
      <c r="AX28" s="246" t="e">
        <f t="shared" ca="1" si="17"/>
        <v>#VALUE!</v>
      </c>
      <c r="AY28" s="246" t="e">
        <f t="shared" ca="1" si="17"/>
        <v>#VALUE!</v>
      </c>
      <c r="AZ28" s="247" t="e">
        <f t="shared" ca="1" si="17"/>
        <v>#VALUE!</v>
      </c>
      <c r="BA28" s="245" t="e">
        <f t="shared" ca="1" si="17"/>
        <v>#VALUE!</v>
      </c>
      <c r="BB28" s="246">
        <f t="shared" ca="1" si="17"/>
        <v>0</v>
      </c>
      <c r="BC28" s="246" t="e">
        <f t="shared" ca="1" si="17"/>
        <v>#VALUE!</v>
      </c>
      <c r="BD28" s="246" t="e">
        <f t="shared" ca="1" si="17"/>
        <v>#VALUE!</v>
      </c>
      <c r="BE28" s="246" t="e">
        <f t="shared" ca="1" si="17"/>
        <v>#VALUE!</v>
      </c>
      <c r="BF28" s="246" t="e">
        <f t="shared" ca="1" si="17"/>
        <v>#VALUE!</v>
      </c>
      <c r="BG28" s="246" t="e">
        <f t="shared" ca="1" si="17"/>
        <v>#VALUE!</v>
      </c>
      <c r="BH28" s="247" t="e">
        <f t="shared" ca="1" si="17"/>
        <v>#VALUE!</v>
      </c>
      <c r="BI28" s="245" t="e">
        <f t="shared" ca="1" si="17"/>
        <v>#VALUE!</v>
      </c>
      <c r="BJ28" s="246">
        <f t="shared" ca="1" si="17"/>
        <v>0</v>
      </c>
      <c r="BK28" s="246" t="e">
        <f t="shared" ca="1" si="17"/>
        <v>#VALUE!</v>
      </c>
      <c r="BL28" s="246" t="e">
        <f t="shared" ca="1" si="17"/>
        <v>#VALUE!</v>
      </c>
      <c r="BM28" s="246" t="e">
        <f t="shared" ca="1" si="17"/>
        <v>#VALUE!</v>
      </c>
      <c r="BN28" s="246" t="e">
        <f t="shared" ca="1" si="17"/>
        <v>#VALUE!</v>
      </c>
      <c r="BO28" s="246" t="e">
        <f t="shared" ca="1" si="17"/>
        <v>#VALUE!</v>
      </c>
      <c r="BP28" s="247" t="e">
        <f t="shared" ca="1" si="17"/>
        <v>#VALUE!</v>
      </c>
      <c r="BQ28" s="245" t="e">
        <f t="shared" ca="1" si="17"/>
        <v>#VALUE!</v>
      </c>
      <c r="BR28" s="246">
        <f t="shared" ca="1" si="17"/>
        <v>0</v>
      </c>
      <c r="BS28" s="246" t="e">
        <f t="shared" ca="1" si="17"/>
        <v>#VALUE!</v>
      </c>
      <c r="BT28" s="246" t="e">
        <f t="shared" ca="1" si="17"/>
        <v>#VALUE!</v>
      </c>
      <c r="BU28" s="246" t="e">
        <f t="shared" ca="1" si="17"/>
        <v>#VALUE!</v>
      </c>
      <c r="BV28" s="246" t="e">
        <f t="shared" ca="1" si="17"/>
        <v>#VALUE!</v>
      </c>
      <c r="BW28" s="246" t="e">
        <f t="shared" ca="1" si="17"/>
        <v>#VALUE!</v>
      </c>
      <c r="BX28" s="247" t="e">
        <f t="shared" ca="1" si="17"/>
        <v>#VALUE!</v>
      </c>
      <c r="BY28" s="248"/>
      <c r="BZ28" s="248"/>
      <c r="CA28" s="248"/>
      <c r="CB28" s="248"/>
      <c r="CC28" s="248"/>
      <c r="CD28" s="248"/>
      <c r="CE28" s="248"/>
      <c r="CF28" s="248"/>
    </row>
    <row r="29" spans="1:109">
      <c r="A29" s="262" t="str">
        <f>A16</f>
        <v>VTD_Corp_TopAdj_Not_allocated_Input1</v>
      </c>
      <c r="B29" s="263" t="str">
        <f t="shared" ref="B29:C29" ca="1" si="18">B16</f>
        <v>RECALC_0_1_</v>
      </c>
      <c r="C29" s="237" t="str">
        <f t="shared" si="18"/>
        <v>Sécurité top générale</v>
      </c>
      <c r="D29" s="252"/>
      <c r="E29" s="248"/>
      <c r="F29" s="248"/>
      <c r="G29" s="248"/>
      <c r="H29" s="248"/>
      <c r="I29" s="248"/>
      <c r="J29" s="248"/>
      <c r="K29" s="253"/>
      <c r="L29" s="252"/>
      <c r="M29" s="248"/>
      <c r="N29" s="248"/>
      <c r="O29" s="248"/>
      <c r="P29" s="248"/>
      <c r="Q29" s="248"/>
      <c r="R29" s="248"/>
      <c r="S29" s="253"/>
      <c r="T29" s="252"/>
      <c r="U29" s="248"/>
      <c r="V29" s="248"/>
      <c r="W29" s="248"/>
      <c r="X29" s="248"/>
      <c r="Y29" s="248"/>
      <c r="Z29" s="248"/>
      <c r="AA29" s="253"/>
      <c r="AB29" s="252"/>
      <c r="AC29" s="248"/>
      <c r="AD29" s="248"/>
      <c r="AE29" s="248"/>
      <c r="AF29" s="248"/>
      <c r="AG29" s="248"/>
      <c r="AH29" s="248"/>
      <c r="AI29" s="253"/>
      <c r="AJ29" s="248"/>
      <c r="AK29" s="252" t="e">
        <f ca="1">_xll.DBRW($C$1,$B29,$C$3,AK$12,$C$2,$A29,AK$13,$C$4,C28)</f>
        <v>#VALUE!</v>
      </c>
      <c r="AL29" s="248" t="str">
        <f ca="1">_xll.DBRW($C$1,$B29,$C$3,AL$12,$C$2,$A29,AL$13,$C$4,C28)</f>
        <v>RECALC_1_1088_</v>
      </c>
      <c r="AM29" s="248" t="e">
        <f ca="1">_xll.DBRW($C$1,$B29,$C$3,AM$12,$C$2,$A29,AM$13,$C$4,C28)</f>
        <v>#VALUE!</v>
      </c>
      <c r="AN29" s="248" t="e">
        <f ca="1">_xll.DBRW($C$1,$B29,$C$3,AN$12,$C$2,$A29,AN$13,$C$4,C28)</f>
        <v>#VALUE!</v>
      </c>
      <c r="AO29" s="248" t="e">
        <f ca="1">_xll.DBRW($C$1,$B29,$C$3,AO$12,$C$2,$A29,AO$13,$C$4,C28)</f>
        <v>#VALUE!</v>
      </c>
      <c r="AP29" s="248" t="e">
        <f ca="1">_xll.DBRW($C$1,$B29,$C$3,AP$12,$C$2,$A29,AP$13,$C$4,C28)</f>
        <v>#VALUE!</v>
      </c>
      <c r="AQ29" s="248" t="e">
        <f ca="1">_xll.DBRW($C$1,$B29,$C$3,AQ$12,$C$2,$A29,AQ$13,$C$4,C28)</f>
        <v>#VALUE!</v>
      </c>
      <c r="AR29" s="253" t="e">
        <f ca="1">_xll.DBRW($C$1,$B29,$C$3,AR$12,$C$2,$A29,AR$13,$C$4,C28)</f>
        <v>#VALUE!</v>
      </c>
      <c r="AS29" s="252" t="e">
        <f ca="1">_xll.DBRW($C$1,$B29,$C$3,AS$12,$C$2,$A29,AS$13,$C$4,C28)</f>
        <v>#VALUE!</v>
      </c>
      <c r="AT29" s="248" t="str">
        <f ca="1">_xll.DBRW($C$1,$B29,$C$3,AT$12,$C$2,$A29,AT$13,$C$4,C28)</f>
        <v>RECALC_1_1400_</v>
      </c>
      <c r="AU29" s="248" t="e">
        <f ca="1">_xll.DBRW($C$1,$B29,$C$3,AU$12,$C$2,$A29,AU$13,$C$4,C28)</f>
        <v>#VALUE!</v>
      </c>
      <c r="AV29" s="248" t="e">
        <f ca="1">_xll.DBRW($C$1,$B29,$C$3,AV$12,$C$2,$A29,AV$13,$C$4,C28)</f>
        <v>#VALUE!</v>
      </c>
      <c r="AW29" s="248" t="e">
        <f ca="1">_xll.DBRW($C$1,$B29,$C$3,AW$12,$C$2,$A29,AW$13,$C$4,C28)</f>
        <v>#VALUE!</v>
      </c>
      <c r="AX29" s="248" t="e">
        <f ca="1">_xll.DBRW($C$1,$B29,$C$3,AX$12,$C$2,$A29,AX$13,$C$4,C28)</f>
        <v>#VALUE!</v>
      </c>
      <c r="AY29" s="248" t="e">
        <f ca="1">_xll.DBRW($C$1,$B29,$C$3,AY$12,$C$2,$A29,AY$13,$C$4,C28)</f>
        <v>#VALUE!</v>
      </c>
      <c r="AZ29" s="253" t="e">
        <f ca="1">_xll.DBRW($C$1,$B29,$C$3,AZ$12,$C$2,$A29,AZ$13,$C$4,C28)</f>
        <v>#VALUE!</v>
      </c>
      <c r="BA29" s="252" t="e">
        <f ca="1">_xll.DBRW($C$1,$B29,$C$3,BA$12,$C$2,$A29,BA$13,$C$4,C28)</f>
        <v>#VALUE!</v>
      </c>
      <c r="BB29" s="248" t="str">
        <f ca="1">_xll.DBRW($C$1,$B29,$C$3,BB$12,$C$2,$A29,BB$13,$C$4,C28)</f>
        <v>RECALC_1_1788_</v>
      </c>
      <c r="BC29" s="248" t="e">
        <f ca="1">_xll.DBRW($C$1,$B29,$C$3,BC$12,$C$2,$A29,BC$13,$C$4,C28)</f>
        <v>#VALUE!</v>
      </c>
      <c r="BD29" s="248" t="e">
        <f ca="1">_xll.DBRW($C$1,$B29,$C$3,BD$12,$C$2,$A29,BD$13,$C$4,C28)</f>
        <v>#VALUE!</v>
      </c>
      <c r="BE29" s="248" t="e">
        <f ca="1">_xll.DBRW($C$1,$B29,$C$3,BE$12,$C$2,$A29,BE$13,$C$4,C28)</f>
        <v>#VALUE!</v>
      </c>
      <c r="BF29" s="248" t="e">
        <f ca="1">_xll.DBRW($C$1,$B29,$C$3,BF$12,$C$2,$A29,BF$13,$C$4,C28)</f>
        <v>#VALUE!</v>
      </c>
      <c r="BG29" s="248" t="e">
        <f ca="1">_xll.DBRW($C$1,$B29,$C$3,BG$12,$C$2,$A29,BG$13,$C$4,C28)</f>
        <v>#VALUE!</v>
      </c>
      <c r="BH29" s="253" t="e">
        <f ca="1">_xll.DBRW($C$1,$B29,$C$3,BH$12,$C$2,$A29,BH$13,$C$4,C28)</f>
        <v>#VALUE!</v>
      </c>
      <c r="BI29" s="252" t="e">
        <f ca="1">_xll.DBRW($C$1,$B29,$C$3,BI$12,$C$2,$A29,BI$13,$C$4,C28)</f>
        <v>#VALUE!</v>
      </c>
      <c r="BJ29" s="248" t="str">
        <f ca="1">_xll.DBRW($C$1,$B29,$C$3,BJ$12,$C$2,$A29,BJ$13,$C$4,C28)</f>
        <v>RECALC_1_2122_</v>
      </c>
      <c r="BK29" s="248" t="e">
        <f ca="1">_xll.DBRW($C$1,$B29,$C$3,BK$12,$C$2,$A29,BK$13,$C$4,C28)</f>
        <v>#VALUE!</v>
      </c>
      <c r="BL29" s="248" t="e">
        <f ca="1">_xll.DBRW($C$1,$B29,$C$3,BL$12,$C$2,$A29,BL$13,$C$4,C28)</f>
        <v>#VALUE!</v>
      </c>
      <c r="BM29" s="248" t="e">
        <f ca="1">_xll.DBRW($C$1,$B29,$C$3,BM$12,$C$2,$A29,BM$13,$C$4,C28)</f>
        <v>#VALUE!</v>
      </c>
      <c r="BN29" s="248" t="e">
        <f ca="1">_xll.DBRW($C$1,$B29,$C$3,BN$12,$C$2,$A29,BN$13,$C$4,C28)</f>
        <v>#VALUE!</v>
      </c>
      <c r="BO29" s="248" t="e">
        <f ca="1">_xll.DBRW($C$1,$B29,$C$3,BO$12,$C$2,$A29,BO$13,$C$4,C28)</f>
        <v>#VALUE!</v>
      </c>
      <c r="BP29" s="253" t="e">
        <f ca="1">_xll.DBRW($C$1,$B29,$C$3,BP$12,$C$2,$A29,BP$13,$C$4,C28)</f>
        <v>#VALUE!</v>
      </c>
      <c r="BQ29" s="252" t="e">
        <f ca="1">_xll.DBRW($C$1,$B29,$C$3,BQ$12,$C$2,$A29,BQ$13,$C$4,$C$28)</f>
        <v>#VALUE!</v>
      </c>
      <c r="BR29" s="248" t="str">
        <f ca="1">_xll.DBRW($C$1,$B29,$C$3,BR$12,$C$2,$A29,BR$13,$C$4,$C$28)</f>
        <v>RECALC_1_2265_</v>
      </c>
      <c r="BS29" s="248" t="e">
        <f ca="1">_xll.DBRW($C$1,$B29,$C$3,BS$12,$C$2,$A29,BS$13,$C$4,$C$28)</f>
        <v>#VALUE!</v>
      </c>
      <c r="BT29" s="248" t="e">
        <f ca="1">_xll.DBRW($C$1,$B29,$C$3,BT$12,$C$2,$A29,BT$13,$C$4,$C$28)</f>
        <v>#VALUE!</v>
      </c>
      <c r="BU29" s="248" t="e">
        <f ca="1">_xll.DBRW($C$1,$B29,$C$3,BU$12,$C$2,$A29,BU$13,$C$4,$C$28)</f>
        <v>#VALUE!</v>
      </c>
      <c r="BV29" s="248" t="e">
        <f ca="1">_xll.DBRW($C$1,$B29,$C$3,BV$12,$C$2,$A29,BV$13,$C$4,$C$28)</f>
        <v>#VALUE!</v>
      </c>
      <c r="BW29" s="248" t="e">
        <f ca="1">_xll.DBRW($C$1,$B29,$C$3,BW$12,$C$2,$A29,BW$13,$C$4,$C$28)</f>
        <v>#VALUE!</v>
      </c>
      <c r="BX29" s="253" t="e">
        <f ca="1">_xll.DBRW($C$1,$B29,$C$3,BX$12,$C$2,$A29,BX$13,$C$4,$C$28)</f>
        <v>#VALUE!</v>
      </c>
      <c r="BY29" s="248"/>
      <c r="BZ29" s="248"/>
      <c r="CA29" s="248"/>
      <c r="CB29" s="248"/>
      <c r="CC29" s="248"/>
      <c r="CD29" s="248"/>
      <c r="CE29" s="248"/>
      <c r="CF29" s="248"/>
    </row>
    <row r="30" spans="1:109" ht="21.75" customHeight="1">
      <c r="A30" s="262" t="str">
        <f t="shared" ref="A30:C38" si="19">A17</f>
        <v>VTD_Corp_TopAdj_Not_allocated_Input2</v>
      </c>
      <c r="B30" s="263" t="str">
        <f t="shared" ca="1" si="19"/>
        <v>RECALC_0_1_</v>
      </c>
      <c r="C30" s="237" t="str">
        <f t="shared" si="19"/>
        <v>A recycler</v>
      </c>
      <c r="D30" s="252"/>
      <c r="E30" s="248"/>
      <c r="F30" s="248"/>
      <c r="G30" s="248"/>
      <c r="H30" s="248"/>
      <c r="I30" s="248"/>
      <c r="J30" s="248"/>
      <c r="K30" s="253"/>
      <c r="L30" s="252"/>
      <c r="M30" s="248"/>
      <c r="N30" s="248"/>
      <c r="O30" s="248"/>
      <c r="P30" s="248"/>
      <c r="Q30" s="248"/>
      <c r="R30" s="248"/>
      <c r="S30" s="253"/>
      <c r="T30" s="252"/>
      <c r="U30" s="248"/>
      <c r="V30" s="248"/>
      <c r="W30" s="248"/>
      <c r="X30" s="248"/>
      <c r="Y30" s="248"/>
      <c r="Z30" s="248"/>
      <c r="AA30" s="253"/>
      <c r="AB30" s="252"/>
      <c r="AC30" s="248"/>
      <c r="AD30" s="248"/>
      <c r="AE30" s="248"/>
      <c r="AF30" s="248"/>
      <c r="AG30" s="248"/>
      <c r="AH30" s="248"/>
      <c r="AI30" s="253"/>
      <c r="AJ30" s="248"/>
      <c r="AK30" s="252" t="e">
        <f ca="1">_xll.DBRW($C$1,$B30,$C$3,AK$12,$C$2,$A30,AK$13,$C$4,C28)</f>
        <v>#VALUE!</v>
      </c>
      <c r="AL30" s="248" t="str">
        <f ca="1">_xll.DBRW($C$1,$B30,$C$3,AL$12,$C$2,$A30,AL$13,$C$4,C28)</f>
        <v>RECALC_1_1089_</v>
      </c>
      <c r="AM30" s="248" t="e">
        <f ca="1">_xll.DBRW($C$1,$B30,$C$3,AM$12,$C$2,$A30,AM$13,$C$4,C28)</f>
        <v>#VALUE!</v>
      </c>
      <c r="AN30" s="248" t="e">
        <f ca="1">_xll.DBRW($C$1,$B30,$C$3,AN$12,$C$2,$A30,AN$13,$C$4,C28)</f>
        <v>#VALUE!</v>
      </c>
      <c r="AO30" s="248" t="e">
        <f ca="1">_xll.DBRW($C$1,$B30,$C$3,AO$12,$C$2,$A30,AO$13,$C$4,C28)</f>
        <v>#VALUE!</v>
      </c>
      <c r="AP30" s="248" t="e">
        <f ca="1">_xll.DBRW($C$1,$B30,$C$3,AP$12,$C$2,$A30,AP$13,$C$4,C28)</f>
        <v>#VALUE!</v>
      </c>
      <c r="AQ30" s="248" t="e">
        <f ca="1">_xll.DBRW($C$1,$B30,$C$3,AQ$12,$C$2,$A30,AQ$13,$C$4,C28)</f>
        <v>#VALUE!</v>
      </c>
      <c r="AR30" s="253" t="e">
        <f ca="1">_xll.DBRW($C$1,$B30,$C$3,AR$12,$C$2,$A30,AR$13,$C$4,C28)</f>
        <v>#VALUE!</v>
      </c>
      <c r="AS30" s="252" t="e">
        <f ca="1">_xll.DBRW($C$1,$B30,$C$3,AS$12,$C$2,$A30,AS$13,$C$4,C28)</f>
        <v>#VALUE!</v>
      </c>
      <c r="AT30" s="248" t="str">
        <f ca="1">_xll.DBRW($C$1,$B30,$C$3,AT$12,$C$2,$A30,AT$13,$C$4,C28)</f>
        <v>RECALC_1_1401_</v>
      </c>
      <c r="AU30" s="248" t="e">
        <f ca="1">_xll.DBRW($C$1,$B30,$C$3,AU$12,$C$2,$A30,AU$13,$C$4,C28)</f>
        <v>#VALUE!</v>
      </c>
      <c r="AV30" s="248" t="e">
        <f ca="1">_xll.DBRW($C$1,$B30,$C$3,AV$12,$C$2,$A30,AV$13,$C$4,C28)</f>
        <v>#VALUE!</v>
      </c>
      <c r="AW30" s="248" t="e">
        <f ca="1">_xll.DBRW($C$1,$B30,$C$3,AW$12,$C$2,$A30,AW$13,$C$4,C28)</f>
        <v>#VALUE!</v>
      </c>
      <c r="AX30" s="248" t="e">
        <f ca="1">_xll.DBRW($C$1,$B30,$C$3,AX$12,$C$2,$A30,AX$13,$C$4,C28)</f>
        <v>#VALUE!</v>
      </c>
      <c r="AY30" s="248" t="e">
        <f ca="1">_xll.DBRW($C$1,$B30,$C$3,AY$12,$C$2,$A30,AY$13,$C$4,C28)</f>
        <v>#VALUE!</v>
      </c>
      <c r="AZ30" s="253" t="e">
        <f ca="1">_xll.DBRW($C$1,$B30,$C$3,AZ$12,$C$2,$A30,AZ$13,$C$4,C28)</f>
        <v>#VALUE!</v>
      </c>
      <c r="BA30" s="252" t="e">
        <f ca="1">_xll.DBRW($C$1,$B30,$C$3,BA$12,$C$2,$A30,BA$13,$C$4,C28)</f>
        <v>#VALUE!</v>
      </c>
      <c r="BB30" s="248" t="str">
        <f ca="1">_xll.DBRW($C$1,$B30,$C$3,BB$12,$C$2,$A30,BB$13,$C$4,C28)</f>
        <v>RECALC_1_1789_</v>
      </c>
      <c r="BC30" s="248" t="e">
        <f ca="1">_xll.DBRW($C$1,$B30,$C$3,BC$12,$C$2,$A30,BC$13,$C$4,C28)</f>
        <v>#VALUE!</v>
      </c>
      <c r="BD30" s="248" t="e">
        <f ca="1">_xll.DBRW($C$1,$B30,$C$3,BD$12,$C$2,$A30,BD$13,$C$4,C28)</f>
        <v>#VALUE!</v>
      </c>
      <c r="BE30" s="248" t="e">
        <f ca="1">_xll.DBRW($C$1,$B30,$C$3,BE$12,$C$2,$A30,BE$13,$C$4,C28)</f>
        <v>#VALUE!</v>
      </c>
      <c r="BF30" s="248" t="e">
        <f ca="1">_xll.DBRW($C$1,$B30,$C$3,BF$12,$C$2,$A30,BF$13,$C$4,C28)</f>
        <v>#VALUE!</v>
      </c>
      <c r="BG30" s="248" t="e">
        <f ca="1">_xll.DBRW($C$1,$B30,$C$3,BG$12,$C$2,$A30,BG$13,$C$4,C28)</f>
        <v>#VALUE!</v>
      </c>
      <c r="BH30" s="253" t="e">
        <f ca="1">_xll.DBRW($C$1,$B30,$C$3,BH$12,$C$2,$A30,BH$13,$C$4,C28)</f>
        <v>#VALUE!</v>
      </c>
      <c r="BI30" s="252" t="e">
        <f ca="1">_xll.DBRW($C$1,$B30,$C$3,BI$12,$C$2,$A30,BI$13,$C$4,C28)</f>
        <v>#VALUE!</v>
      </c>
      <c r="BJ30" s="248" t="str">
        <f ca="1">_xll.DBRW($C$1,$B30,$C$3,BJ$12,$C$2,$A30,BJ$13,$C$4,C28)</f>
        <v>RECALC_1_2123_</v>
      </c>
      <c r="BK30" s="248" t="e">
        <f ca="1">_xll.DBRW($C$1,$B30,$C$3,BK$12,$C$2,$A30,BK$13,$C$4,C28)</f>
        <v>#VALUE!</v>
      </c>
      <c r="BL30" s="248" t="e">
        <f ca="1">_xll.DBRW($C$1,$B30,$C$3,BL$12,$C$2,$A30,BL$13,$C$4,C28)</f>
        <v>#VALUE!</v>
      </c>
      <c r="BM30" s="248" t="e">
        <f ca="1">_xll.DBRW($C$1,$B30,$C$3,BM$12,$C$2,$A30,BM$13,$C$4,C28)</f>
        <v>#VALUE!</v>
      </c>
      <c r="BN30" s="248" t="e">
        <f ca="1">_xll.DBRW($C$1,$B30,$C$3,BN$12,$C$2,$A30,BN$13,$C$4,C28)</f>
        <v>#VALUE!</v>
      </c>
      <c r="BO30" s="248" t="e">
        <f ca="1">_xll.DBRW($C$1,$B30,$C$3,BO$12,$C$2,$A30,BO$13,$C$4,C28)</f>
        <v>#VALUE!</v>
      </c>
      <c r="BP30" s="253" t="e">
        <f ca="1">_xll.DBRW($C$1,$B30,$C$3,BP$12,$C$2,$A30,BP$13,$C$4,C28)</f>
        <v>#VALUE!</v>
      </c>
      <c r="BQ30" s="252" t="e">
        <f ca="1">_xll.DBRW($C$1,$B30,$C$3,BQ$12,$C$2,$A30,BQ$13,$C$4,$C$28)</f>
        <v>#VALUE!</v>
      </c>
      <c r="BR30" s="248" t="str">
        <f ca="1">_xll.DBRW($C$1,$B30,$C$3,BR$12,$C$2,$A30,BR$13,$C$4,$C$28)</f>
        <v>RECALC_1_2266_</v>
      </c>
      <c r="BS30" s="248" t="e">
        <f ca="1">_xll.DBRW($C$1,$B30,$C$3,BS$12,$C$2,$A30,BS$13,$C$4,$C$28)</f>
        <v>#VALUE!</v>
      </c>
      <c r="BT30" s="248" t="e">
        <f ca="1">_xll.DBRW($C$1,$B30,$C$3,BT$12,$C$2,$A30,BT$13,$C$4,$C$28)</f>
        <v>#VALUE!</v>
      </c>
      <c r="BU30" s="248" t="e">
        <f ca="1">_xll.DBRW($C$1,$B30,$C$3,BU$12,$C$2,$A30,BU$13,$C$4,$C$28)</f>
        <v>#VALUE!</v>
      </c>
      <c r="BV30" s="248" t="e">
        <f ca="1">_xll.DBRW($C$1,$B30,$C$3,BV$12,$C$2,$A30,BV$13,$C$4,$C$28)</f>
        <v>#VALUE!</v>
      </c>
      <c r="BW30" s="248" t="e">
        <f ca="1">_xll.DBRW($C$1,$B30,$C$3,BW$12,$C$2,$A30,BW$13,$C$4,$C$28)</f>
        <v>#VALUE!</v>
      </c>
      <c r="BX30" s="253" t="e">
        <f ca="1">_xll.DBRW($C$1,$B30,$C$3,BX$12,$C$2,$A30,BX$13,$C$4,$C$28)</f>
        <v>#VALUE!</v>
      </c>
      <c r="BY30" s="248"/>
      <c r="BZ30" s="248"/>
      <c r="CA30" s="248"/>
      <c r="CB30" s="248"/>
      <c r="CC30" s="248"/>
      <c r="CD30" s="248"/>
      <c r="CE30" s="248"/>
      <c r="CF30" s="248"/>
    </row>
    <row r="31" spans="1:109" ht="21.75" customHeight="1">
      <c r="A31" s="262" t="str">
        <f t="shared" si="19"/>
        <v>VTD_Corp_TopAdj_Not_allocated_Input3</v>
      </c>
      <c r="B31" s="263" t="str">
        <f t="shared" ca="1" si="19"/>
        <v>RECALC_0_20_</v>
      </c>
      <c r="C31" s="237" t="str">
        <f>C18</f>
        <v xml:space="preserve">Décote de 25% de 4 projets croissance </v>
      </c>
      <c r="D31" s="252"/>
      <c r="E31" s="248"/>
      <c r="F31" s="248"/>
      <c r="G31" s="248"/>
      <c r="H31" s="248"/>
      <c r="I31" s="248"/>
      <c r="J31" s="248"/>
      <c r="K31" s="253"/>
      <c r="L31" s="252"/>
      <c r="M31" s="248"/>
      <c r="N31" s="248"/>
      <c r="O31" s="248"/>
      <c r="P31" s="248"/>
      <c r="Q31" s="248"/>
      <c r="R31" s="248"/>
      <c r="S31" s="253"/>
      <c r="T31" s="252"/>
      <c r="U31" s="248"/>
      <c r="V31" s="248"/>
      <c r="W31" s="248"/>
      <c r="X31" s="248"/>
      <c r="Y31" s="248"/>
      <c r="Z31" s="248"/>
      <c r="AA31" s="253"/>
      <c r="AB31" s="252"/>
      <c r="AC31" s="248"/>
      <c r="AD31" s="248"/>
      <c r="AE31" s="248"/>
      <c r="AF31" s="248"/>
      <c r="AG31" s="248"/>
      <c r="AH31" s="248"/>
      <c r="AI31" s="253"/>
      <c r="AJ31" s="248"/>
      <c r="AK31" s="252" t="e">
        <f ca="1">_xll.DBRW($C$1,$B31,$C$3,AK$12,$C$2,$A31,AK$13,$C$4,C28)</f>
        <v>#VALUE!</v>
      </c>
      <c r="AL31" s="248" t="str">
        <f ca="1">_xll.DBRW($C$1,$B31,$C$3,AL$12,$C$2,$A31,AL$13,$C$4,C28)</f>
        <v>RECALC_1_1084_</v>
      </c>
      <c r="AM31" s="248" t="e">
        <f ca="1">_xll.DBRW($C$1,$B31,$C$3,AM$12,$C$2,$A31,AM$13,$C$4,C28)</f>
        <v>#VALUE!</v>
      </c>
      <c r="AN31" s="248" t="e">
        <f ca="1">_xll.DBRW($C$1,$B31,$C$3,AN$12,$C$2,$A31,AN$13,$C$4,C28)</f>
        <v>#VALUE!</v>
      </c>
      <c r="AO31" s="248" t="e">
        <f ca="1">_xll.DBRW($C$1,$B31,$C$3,AO$12,$C$2,$A31,AO$13,$C$4,C28)</f>
        <v>#VALUE!</v>
      </c>
      <c r="AP31" s="248" t="e">
        <f ca="1">_xll.DBRW($C$1,$B31,$C$3,AP$12,$C$2,$A31,AP$13,$C$4,C28)</f>
        <v>#VALUE!</v>
      </c>
      <c r="AQ31" s="248" t="e">
        <f ca="1">_xll.DBRW($C$1,$B31,$C$3,AQ$12,$C$2,$A31,AQ$13,$C$4,C28)</f>
        <v>#VALUE!</v>
      </c>
      <c r="AR31" s="253" t="e">
        <f ca="1">_xll.DBRW($C$1,$B31,$C$3,AR$12,$C$2,$A31,AR$13,$C$4,C28)</f>
        <v>#VALUE!</v>
      </c>
      <c r="AS31" s="252" t="e">
        <f ca="1">_xll.DBRW($C$1,$B31,$C$3,AS$12,$C$2,$A31,AS$13,$C$4,C28)</f>
        <v>#VALUE!</v>
      </c>
      <c r="AT31" s="248" t="str">
        <f ca="1">_xll.DBRW($C$1,$B31,$C$3,AT$12,$C$2,$A31,AT$13,$C$4,C28)</f>
        <v>RECALC_1_1396_</v>
      </c>
      <c r="AU31" s="248" t="e">
        <f ca="1">_xll.DBRW($C$1,$B31,$C$3,AU$12,$C$2,$A31,AU$13,$C$4,C28)</f>
        <v>#VALUE!</v>
      </c>
      <c r="AV31" s="248" t="e">
        <f ca="1">_xll.DBRW($C$1,$B31,$C$3,AV$12,$C$2,$A31,AV$13,$C$4,C28)</f>
        <v>#VALUE!</v>
      </c>
      <c r="AW31" s="248" t="e">
        <f ca="1">_xll.DBRW($C$1,$B31,$C$3,AW$12,$C$2,$A31,AW$13,$C$4,C28)</f>
        <v>#VALUE!</v>
      </c>
      <c r="AX31" s="248" t="e">
        <f ca="1">_xll.DBRW($C$1,$B31,$C$3,AX$12,$C$2,$A31,AX$13,$C$4,C28)</f>
        <v>#VALUE!</v>
      </c>
      <c r="AY31" s="248" t="e">
        <f ca="1">_xll.DBRW($C$1,$B31,$C$3,AY$12,$C$2,$A31,AY$13,$C$4,C28)</f>
        <v>#VALUE!</v>
      </c>
      <c r="AZ31" s="253" t="e">
        <f ca="1">_xll.DBRW($C$1,$B31,$C$3,AZ$12,$C$2,$A31,AZ$13,$C$4,C28)</f>
        <v>#VALUE!</v>
      </c>
      <c r="BA31" s="252" t="e">
        <f ca="1">_xll.DBRW($C$1,$B31,$C$3,BA$12,$C$2,$A31,BA$13,$C$4,C28)</f>
        <v>#VALUE!</v>
      </c>
      <c r="BB31" s="248" t="str">
        <f ca="1">_xll.DBRW($C$1,$B31,$C$3,BB$12,$C$2,$A31,BB$13,$C$4,C28)</f>
        <v>RECALC_1_1784_</v>
      </c>
      <c r="BC31" s="248" t="e">
        <f ca="1">_xll.DBRW($C$1,$B31,$C$3,BC$12,$C$2,$A31,BC$13,$C$4,C28)</f>
        <v>#VALUE!</v>
      </c>
      <c r="BD31" s="248" t="e">
        <f ca="1">_xll.DBRW($C$1,$B31,$C$3,BD$12,$C$2,$A31,BD$13,$C$4,C28)</f>
        <v>#VALUE!</v>
      </c>
      <c r="BE31" s="248" t="e">
        <f ca="1">_xll.DBRW($C$1,$B31,$C$3,BE$12,$C$2,$A31,BE$13,$C$4,C28)</f>
        <v>#VALUE!</v>
      </c>
      <c r="BF31" s="248" t="e">
        <f ca="1">_xll.DBRW($C$1,$B31,$C$3,BF$12,$C$2,$A31,BF$13,$C$4,C28)</f>
        <v>#VALUE!</v>
      </c>
      <c r="BG31" s="248" t="e">
        <f ca="1">_xll.DBRW($C$1,$B31,$C$3,BG$12,$C$2,$A31,BG$13,$C$4,C28)</f>
        <v>#VALUE!</v>
      </c>
      <c r="BH31" s="253" t="e">
        <f ca="1">_xll.DBRW($C$1,$B31,$C$3,BH$12,$C$2,$A31,BH$13,$C$4,C28)</f>
        <v>#VALUE!</v>
      </c>
      <c r="BI31" s="252" t="e">
        <f ca="1">_xll.DBRW($C$1,$B31,$C$3,BI$12,$C$2,$A31,BI$13,$C$4,C28)</f>
        <v>#VALUE!</v>
      </c>
      <c r="BJ31" s="248" t="str">
        <f ca="1">_xll.DBRW($C$1,$B31,$C$3,BJ$12,$C$2,$A31,BJ$13,$C$4,C28)</f>
        <v>RECALC_1_2118_</v>
      </c>
      <c r="BK31" s="248" t="e">
        <f ca="1">_xll.DBRW($C$1,$B31,$C$3,BK$12,$C$2,$A31,BK$13,$C$4,C28)</f>
        <v>#VALUE!</v>
      </c>
      <c r="BL31" s="248" t="e">
        <f ca="1">_xll.DBRW($C$1,$B31,$C$3,BL$12,$C$2,$A31,BL$13,$C$4,C28)</f>
        <v>#VALUE!</v>
      </c>
      <c r="BM31" s="248" t="e">
        <f ca="1">_xll.DBRW($C$1,$B31,$C$3,BM$12,$C$2,$A31,BM$13,$C$4,C28)</f>
        <v>#VALUE!</v>
      </c>
      <c r="BN31" s="248" t="e">
        <f ca="1">_xll.DBRW($C$1,$B31,$C$3,BN$12,$C$2,$A31,BN$13,$C$4,C28)</f>
        <v>#VALUE!</v>
      </c>
      <c r="BO31" s="248" t="e">
        <f ca="1">_xll.DBRW($C$1,$B31,$C$3,BO$12,$C$2,$A31,BO$13,$C$4,C28)</f>
        <v>#VALUE!</v>
      </c>
      <c r="BP31" s="253" t="e">
        <f ca="1">_xll.DBRW($C$1,$B31,$C$3,BP$12,$C$2,$A31,BP$13,$C$4,C28)</f>
        <v>#VALUE!</v>
      </c>
      <c r="BQ31" s="252" t="e">
        <f ca="1">_xll.DBRW($C$1,$B31,$C$3,BQ$12,$C$2,$A31,BQ$13,$C$4,$C$28)</f>
        <v>#VALUE!</v>
      </c>
      <c r="BR31" s="248" t="str">
        <f ca="1">_xll.DBRW($C$1,$B31,$C$3,BR$12,$C$2,$A31,BR$13,$C$4,$C$28)</f>
        <v>RECALC_1_2261_</v>
      </c>
      <c r="BS31" s="248" t="e">
        <f ca="1">_xll.DBRW($C$1,$B31,$C$3,BS$12,$C$2,$A31,BS$13,$C$4,$C$28)</f>
        <v>#VALUE!</v>
      </c>
      <c r="BT31" s="248" t="e">
        <f ca="1">_xll.DBRW($C$1,$B31,$C$3,BT$12,$C$2,$A31,BT$13,$C$4,$C$28)</f>
        <v>#VALUE!</v>
      </c>
      <c r="BU31" s="248" t="e">
        <f ca="1">_xll.DBRW($C$1,$B31,$C$3,BU$12,$C$2,$A31,BU$13,$C$4,$C$28)</f>
        <v>#VALUE!</v>
      </c>
      <c r="BV31" s="248" t="e">
        <f ca="1">_xll.DBRW($C$1,$B31,$C$3,BV$12,$C$2,$A31,BV$13,$C$4,$C$28)</f>
        <v>#VALUE!</v>
      </c>
      <c r="BW31" s="248" t="e">
        <f ca="1">_xll.DBRW($C$1,$B31,$C$3,BW$12,$C$2,$A31,BW$13,$C$4,$C$28)</f>
        <v>#VALUE!</v>
      </c>
      <c r="BX31" s="253" t="e">
        <f ca="1">_xll.DBRW($C$1,$B31,$C$3,BX$12,$C$2,$A31,BX$13,$C$4,$C$28)</f>
        <v>#VALUE!</v>
      </c>
      <c r="BY31" s="248"/>
      <c r="BZ31" s="248"/>
      <c r="CA31" s="248"/>
      <c r="CB31" s="248"/>
      <c r="CC31" s="248"/>
      <c r="CD31" s="248"/>
      <c r="CE31" s="248"/>
      <c r="CF31" s="248"/>
    </row>
    <row r="32" spans="1:109" ht="21.75" customHeight="1">
      <c r="A32" s="262" t="str">
        <f t="shared" si="19"/>
        <v>VTD_Corp_TopAdj_Not_allocated_Input4</v>
      </c>
      <c r="B32" s="263" t="str">
        <f t="shared" ca="1" si="19"/>
        <v>RECALC_0_1_</v>
      </c>
      <c r="C32" s="237" t="str">
        <f t="shared" si="19"/>
        <v>Sécurité générale invts financiers</v>
      </c>
      <c r="D32" s="252"/>
      <c r="E32" s="248"/>
      <c r="F32" s="248"/>
      <c r="G32" s="248"/>
      <c r="H32" s="248"/>
      <c r="I32" s="248"/>
      <c r="J32" s="248"/>
      <c r="K32" s="253"/>
      <c r="L32" s="252"/>
      <c r="M32" s="248"/>
      <c r="N32" s="248"/>
      <c r="O32" s="248"/>
      <c r="P32" s="248"/>
      <c r="Q32" s="248"/>
      <c r="R32" s="248"/>
      <c r="S32" s="253"/>
      <c r="T32" s="252"/>
      <c r="U32" s="248"/>
      <c r="V32" s="248"/>
      <c r="W32" s="248"/>
      <c r="X32" s="248"/>
      <c r="Y32" s="248"/>
      <c r="Z32" s="248"/>
      <c r="AA32" s="253"/>
      <c r="AB32" s="252"/>
      <c r="AC32" s="248"/>
      <c r="AD32" s="248"/>
      <c r="AE32" s="248"/>
      <c r="AF32" s="248"/>
      <c r="AG32" s="248"/>
      <c r="AH32" s="248"/>
      <c r="AI32" s="253"/>
      <c r="AJ32" s="248"/>
      <c r="AK32" s="252" t="e">
        <f ca="1">_xll.DBRW($C$1,$B32,$C$3,AK$12,$C$2,$A32,AK$13,$C$4,C28)</f>
        <v>#VALUE!</v>
      </c>
      <c r="AL32" s="248" t="str">
        <f ca="1">_xll.DBRW($C$1,$B32,$C$3,AL$12,$C$2,$A32,AL$13,$C$4,C28)</f>
        <v>RECALC_1_1061_</v>
      </c>
      <c r="AM32" s="248" t="e">
        <f ca="1">_xll.DBRW($C$1,$B32,$C$3,AM$12,$C$2,$A32,AM$13,$C$4,C28)</f>
        <v>#VALUE!</v>
      </c>
      <c r="AN32" s="248" t="e">
        <f ca="1">_xll.DBRW($C$1,$B32,$C$3,AN$12,$C$2,$A32,AN$13,$C$4,C28)</f>
        <v>#VALUE!</v>
      </c>
      <c r="AO32" s="248" t="e">
        <f ca="1">_xll.DBRW($C$1,$B32,$C$3,AO$12,$C$2,$A32,AO$13,$C$4,C28)</f>
        <v>#VALUE!</v>
      </c>
      <c r="AP32" s="248" t="e">
        <f ca="1">_xll.DBRW($C$1,$B32,$C$3,AP$12,$C$2,$A32,AP$13,$C$4,C28)</f>
        <v>#VALUE!</v>
      </c>
      <c r="AQ32" s="248" t="e">
        <f ca="1">_xll.DBRW($C$1,$B32,$C$3,AQ$12,$C$2,$A32,AQ$13,$C$4,C28)</f>
        <v>#VALUE!</v>
      </c>
      <c r="AR32" s="253" t="e">
        <f ca="1">_xll.DBRW($C$1,$B32,$C$3,AR$12,$C$2,$A32,AR$13,$C$4,C28)</f>
        <v>#VALUE!</v>
      </c>
      <c r="AS32" s="252" t="e">
        <f ca="1">_xll.DBRW($C$1,$B32,$C$3,AS$12,$C$2,$A32,AS$13,$C$4,C28)</f>
        <v>#VALUE!</v>
      </c>
      <c r="AT32" s="248" t="str">
        <f ca="1">_xll.DBRW($C$1,$B32,$C$3,AT$12,$C$2,$A32,AT$13,$C$4,C28)</f>
        <v>RECALC_1_1373_</v>
      </c>
      <c r="AU32" s="248" t="e">
        <f ca="1">_xll.DBRW($C$1,$B32,$C$3,AU$12,$C$2,$A32,AU$13,$C$4,C28)</f>
        <v>#VALUE!</v>
      </c>
      <c r="AV32" s="248" t="e">
        <f ca="1">_xll.DBRW($C$1,$B32,$C$3,AV$12,$C$2,$A32,AV$13,$C$4,C28)</f>
        <v>#VALUE!</v>
      </c>
      <c r="AW32" s="248" t="e">
        <f ca="1">_xll.DBRW($C$1,$B32,$C$3,AW$12,$C$2,$A32,AW$13,$C$4,C28)</f>
        <v>#VALUE!</v>
      </c>
      <c r="AX32" s="248" t="e">
        <f ca="1">_xll.DBRW($C$1,$B32,$C$3,AX$12,$C$2,$A32,AX$13,$C$4,C28)</f>
        <v>#VALUE!</v>
      </c>
      <c r="AY32" s="248" t="e">
        <f ca="1">_xll.DBRW($C$1,$B32,$C$3,AY$12,$C$2,$A32,AY$13,$C$4,C28)</f>
        <v>#VALUE!</v>
      </c>
      <c r="AZ32" s="253" t="e">
        <f ca="1">_xll.DBRW($C$1,$B32,$C$3,AZ$12,$C$2,$A32,AZ$13,$C$4,C28)</f>
        <v>#VALUE!</v>
      </c>
      <c r="BA32" s="252" t="e">
        <f ca="1">_xll.DBRW($C$1,$B32,$C$3,BA$12,$C$2,$A32,BA$13,$C$4,C28)</f>
        <v>#VALUE!</v>
      </c>
      <c r="BB32" s="248" t="str">
        <f ca="1">_xll.DBRW($C$1,$B32,$C$3,BB$12,$C$2,$A32,BB$13,$C$4,C28)</f>
        <v>RECALC_1_1761_</v>
      </c>
      <c r="BC32" s="248" t="e">
        <f ca="1">_xll.DBRW($C$1,$B32,$C$3,BC$12,$C$2,$A32,BC$13,$C$4,C28)</f>
        <v>#VALUE!</v>
      </c>
      <c r="BD32" s="248" t="e">
        <f ca="1">_xll.DBRW($C$1,$B32,$C$3,BD$12,$C$2,$A32,BD$13,$C$4,C28)</f>
        <v>#VALUE!</v>
      </c>
      <c r="BE32" s="248" t="e">
        <f ca="1">_xll.DBRW($C$1,$B32,$C$3,BE$12,$C$2,$A32,BE$13,$C$4,C28)</f>
        <v>#VALUE!</v>
      </c>
      <c r="BF32" s="248" t="e">
        <f ca="1">_xll.DBRW($C$1,$B32,$C$3,BF$12,$C$2,$A32,BF$13,$C$4,C28)</f>
        <v>#VALUE!</v>
      </c>
      <c r="BG32" s="248" t="e">
        <f ca="1">_xll.DBRW($C$1,$B32,$C$3,BG$12,$C$2,$A32,BG$13,$C$4,C28)</f>
        <v>#VALUE!</v>
      </c>
      <c r="BH32" s="253" t="e">
        <f ca="1">_xll.DBRW($C$1,$B32,$C$3,BH$12,$C$2,$A32,BH$13,$C$4,C28)</f>
        <v>#VALUE!</v>
      </c>
      <c r="BI32" s="252" t="e">
        <f ca="1">_xll.DBRW($C$1,$B32,$C$3,BI$12,$C$2,$A32,BI$13,$C$4,C28)</f>
        <v>#VALUE!</v>
      </c>
      <c r="BJ32" s="248" t="str">
        <f ca="1">_xll.DBRW($C$1,$B32,$C$3,BJ$12,$C$2,$A32,BJ$13,$C$4,C28)</f>
        <v>RECALC_1_2095_</v>
      </c>
      <c r="BK32" s="248" t="e">
        <f ca="1">_xll.DBRW($C$1,$B32,$C$3,BK$12,$C$2,$A32,BK$13,$C$4,C28)</f>
        <v>#VALUE!</v>
      </c>
      <c r="BL32" s="248" t="e">
        <f ca="1">_xll.DBRW($C$1,$B32,$C$3,BL$12,$C$2,$A32,BL$13,$C$4,C28)</f>
        <v>#VALUE!</v>
      </c>
      <c r="BM32" s="248" t="e">
        <f ca="1">_xll.DBRW($C$1,$B32,$C$3,BM$12,$C$2,$A32,BM$13,$C$4,C28)</f>
        <v>#VALUE!</v>
      </c>
      <c r="BN32" s="248" t="e">
        <f ca="1">_xll.DBRW($C$1,$B32,$C$3,BN$12,$C$2,$A32,BN$13,$C$4,C28)</f>
        <v>#VALUE!</v>
      </c>
      <c r="BO32" s="248" t="e">
        <f ca="1">_xll.DBRW($C$1,$B32,$C$3,BO$12,$C$2,$A32,BO$13,$C$4,C28)</f>
        <v>#VALUE!</v>
      </c>
      <c r="BP32" s="253" t="e">
        <f ca="1">_xll.DBRW($C$1,$B32,$C$3,BP$12,$C$2,$A32,BP$13,$C$4,C28)</f>
        <v>#VALUE!</v>
      </c>
      <c r="BQ32" s="252" t="e">
        <f ca="1">_xll.DBRW($C$1,$B32,$C$3,BQ$12,$C$2,$A32,BQ$13,$C$4,$C$28)</f>
        <v>#VALUE!</v>
      </c>
      <c r="BR32" s="248" t="str">
        <f ca="1">_xll.DBRW($C$1,$B32,$C$3,BR$12,$C$2,$A32,BR$13,$C$4,$C$28)</f>
        <v>RECALC_1_2226_</v>
      </c>
      <c r="BS32" s="248" t="e">
        <f ca="1">_xll.DBRW($C$1,$B32,$C$3,BS$12,$C$2,$A32,BS$13,$C$4,$C$28)</f>
        <v>#VALUE!</v>
      </c>
      <c r="BT32" s="248" t="e">
        <f ca="1">_xll.DBRW($C$1,$B32,$C$3,BT$12,$C$2,$A32,BT$13,$C$4,$C$28)</f>
        <v>#VALUE!</v>
      </c>
      <c r="BU32" s="248" t="e">
        <f ca="1">_xll.DBRW($C$1,$B32,$C$3,BU$12,$C$2,$A32,BU$13,$C$4,$C$28)</f>
        <v>#VALUE!</v>
      </c>
      <c r="BV32" s="248" t="e">
        <f ca="1">_xll.DBRW($C$1,$B32,$C$3,BV$12,$C$2,$A32,BV$13,$C$4,$C$28)</f>
        <v>#VALUE!</v>
      </c>
      <c r="BW32" s="248" t="e">
        <f ca="1">_xll.DBRW($C$1,$B32,$C$3,BW$12,$C$2,$A32,BW$13,$C$4,$C$28)</f>
        <v>#VALUE!</v>
      </c>
      <c r="BX32" s="253" t="e">
        <f ca="1">_xll.DBRW($C$1,$B32,$C$3,BX$12,$C$2,$A32,BX$13,$C$4,$C$28)</f>
        <v>#VALUE!</v>
      </c>
      <c r="BY32" s="248"/>
      <c r="BZ32" s="248"/>
      <c r="CA32" s="248"/>
      <c r="CB32" s="248"/>
      <c r="CC32" s="248"/>
      <c r="CD32" s="248"/>
      <c r="CE32" s="248"/>
      <c r="CF32" s="248"/>
    </row>
    <row r="33" spans="1:109" ht="21.75" customHeight="1">
      <c r="A33" s="262" t="str">
        <f t="shared" si="19"/>
        <v>VTD_Corp_TopAdj_Not_allocated_Input5</v>
      </c>
      <c r="B33" s="263" t="str">
        <f t="shared" ca="1" si="19"/>
        <v>RECALC_0_21_</v>
      </c>
      <c r="C33" s="237" t="str">
        <f t="shared" si="19"/>
        <v>A recycler</v>
      </c>
      <c r="D33" s="252"/>
      <c r="E33" s="248"/>
      <c r="F33" s="248"/>
      <c r="G33" s="248"/>
      <c r="H33" s="248"/>
      <c r="I33" s="248"/>
      <c r="J33" s="248"/>
      <c r="K33" s="253"/>
      <c r="L33" s="252"/>
      <c r="M33" s="248"/>
      <c r="N33" s="248"/>
      <c r="O33" s="248"/>
      <c r="P33" s="248"/>
      <c r="Q33" s="248"/>
      <c r="R33" s="248"/>
      <c r="S33" s="253"/>
      <c r="T33" s="252"/>
      <c r="U33" s="248"/>
      <c r="V33" s="248"/>
      <c r="W33" s="248"/>
      <c r="X33" s="248"/>
      <c r="Y33" s="248"/>
      <c r="Z33" s="248"/>
      <c r="AA33" s="253"/>
      <c r="AB33" s="252"/>
      <c r="AC33" s="248"/>
      <c r="AD33" s="248"/>
      <c r="AE33" s="248"/>
      <c r="AF33" s="248"/>
      <c r="AG33" s="248"/>
      <c r="AH33" s="248"/>
      <c r="AI33" s="253"/>
      <c r="AJ33" s="248"/>
      <c r="AK33" s="252" t="e">
        <f ca="1">_xll.DBRW($C$1,$B33,$C$3,AK$12,$C$2,$A33,AK$13,$C$4,C28)</f>
        <v>#VALUE!</v>
      </c>
      <c r="AL33" s="248" t="str">
        <f ca="1">_xll.DBRW($C$1,$B33,$C$3,AL$12,$C$2,$A33,AL$13,$C$4,C28)</f>
        <v>RECALC_1_1086_</v>
      </c>
      <c r="AM33" s="248" t="e">
        <f ca="1">_xll.DBRW($C$1,$B33,$C$3,AM$12,$C$2,$A33,AM$13,$C$4,C28)</f>
        <v>#VALUE!</v>
      </c>
      <c r="AN33" s="248" t="e">
        <f ca="1">_xll.DBRW($C$1,$B33,$C$3,AN$12,$C$2,$A33,AN$13,$C$4,C28)</f>
        <v>#VALUE!</v>
      </c>
      <c r="AO33" s="248" t="e">
        <f ca="1">_xll.DBRW($C$1,$B33,$C$3,AO$12,$C$2,$A33,AO$13,$C$4,C28)</f>
        <v>#VALUE!</v>
      </c>
      <c r="AP33" s="248" t="e">
        <f ca="1">_xll.DBRW($C$1,$B33,$C$3,AP$12,$C$2,$A33,AP$13,$C$4,C28)</f>
        <v>#VALUE!</v>
      </c>
      <c r="AQ33" s="248" t="e">
        <f ca="1">_xll.DBRW($C$1,$B33,$C$3,AQ$12,$C$2,$A33,AQ$13,$C$4,C28)</f>
        <v>#VALUE!</v>
      </c>
      <c r="AR33" s="253" t="e">
        <f ca="1">_xll.DBRW($C$1,$B33,$C$3,AR$12,$C$2,$A33,AR$13,$C$4,C28)</f>
        <v>#VALUE!</v>
      </c>
      <c r="AS33" s="252" t="e">
        <f ca="1">_xll.DBRW($C$1,$B33,$C$3,AS$12,$C$2,$A33,AS$13,$C$4,C28)</f>
        <v>#VALUE!</v>
      </c>
      <c r="AT33" s="248" t="str">
        <f ca="1">_xll.DBRW($C$1,$B33,$C$3,AT$12,$C$2,$A33,AT$13,$C$4,C28)</f>
        <v>RECALC_1_1398_</v>
      </c>
      <c r="AU33" s="248" t="e">
        <f ca="1">_xll.DBRW($C$1,$B33,$C$3,AU$12,$C$2,$A33,AU$13,$C$4,C28)</f>
        <v>#VALUE!</v>
      </c>
      <c r="AV33" s="248" t="e">
        <f ca="1">_xll.DBRW($C$1,$B33,$C$3,AV$12,$C$2,$A33,AV$13,$C$4,C28)</f>
        <v>#VALUE!</v>
      </c>
      <c r="AW33" s="248" t="e">
        <f ca="1">_xll.DBRW($C$1,$B33,$C$3,AW$12,$C$2,$A33,AW$13,$C$4,C28)</f>
        <v>#VALUE!</v>
      </c>
      <c r="AX33" s="248" t="e">
        <f ca="1">_xll.DBRW($C$1,$B33,$C$3,AX$12,$C$2,$A33,AX$13,$C$4,C28)</f>
        <v>#VALUE!</v>
      </c>
      <c r="AY33" s="248" t="e">
        <f ca="1">_xll.DBRW($C$1,$B33,$C$3,AY$12,$C$2,$A33,AY$13,$C$4,C28)</f>
        <v>#VALUE!</v>
      </c>
      <c r="AZ33" s="253" t="e">
        <f ca="1">_xll.DBRW($C$1,$B33,$C$3,AZ$12,$C$2,$A33,AZ$13,$C$4,C28)</f>
        <v>#VALUE!</v>
      </c>
      <c r="BA33" s="252" t="e">
        <f ca="1">_xll.DBRW($C$1,$B33,$C$3,BA$12,$C$2,$A33,BA$13,$C$4,C28)</f>
        <v>#VALUE!</v>
      </c>
      <c r="BB33" s="248" t="str">
        <f ca="1">_xll.DBRW($C$1,$B33,$C$3,BB$12,$C$2,$A33,BB$13,$C$4,C28)</f>
        <v>RECALC_1_1786_</v>
      </c>
      <c r="BC33" s="248" t="e">
        <f ca="1">_xll.DBRW($C$1,$B33,$C$3,BC$12,$C$2,$A33,BC$13,$C$4,C28)</f>
        <v>#VALUE!</v>
      </c>
      <c r="BD33" s="248" t="e">
        <f ca="1">_xll.DBRW($C$1,$B33,$C$3,BD$12,$C$2,$A33,BD$13,$C$4,C28)</f>
        <v>#VALUE!</v>
      </c>
      <c r="BE33" s="248" t="e">
        <f ca="1">_xll.DBRW($C$1,$B33,$C$3,BE$12,$C$2,$A33,BE$13,$C$4,C28)</f>
        <v>#VALUE!</v>
      </c>
      <c r="BF33" s="248" t="e">
        <f ca="1">_xll.DBRW($C$1,$B33,$C$3,BF$12,$C$2,$A33,BF$13,$C$4,C28)</f>
        <v>#VALUE!</v>
      </c>
      <c r="BG33" s="248" t="e">
        <f ca="1">_xll.DBRW($C$1,$B33,$C$3,BG$12,$C$2,$A33,BG$13,$C$4,C28)</f>
        <v>#VALUE!</v>
      </c>
      <c r="BH33" s="253" t="e">
        <f ca="1">_xll.DBRW($C$1,$B33,$C$3,BH$12,$C$2,$A33,BH$13,$C$4,C28)</f>
        <v>#VALUE!</v>
      </c>
      <c r="BI33" s="252" t="e">
        <f ca="1">_xll.DBRW($C$1,$B33,$C$3,BI$12,$C$2,$A33,BI$13,$C$4,C28)</f>
        <v>#VALUE!</v>
      </c>
      <c r="BJ33" s="248" t="str">
        <f ca="1">_xll.DBRW($C$1,$B33,$C$3,BJ$12,$C$2,$A33,BJ$13,$C$4,C28)</f>
        <v>RECALC_1_2120_</v>
      </c>
      <c r="BK33" s="248" t="e">
        <f ca="1">_xll.DBRW($C$1,$B33,$C$3,BK$12,$C$2,$A33,BK$13,$C$4,C28)</f>
        <v>#VALUE!</v>
      </c>
      <c r="BL33" s="248" t="e">
        <f ca="1">_xll.DBRW($C$1,$B33,$C$3,BL$12,$C$2,$A33,BL$13,$C$4,C28)</f>
        <v>#VALUE!</v>
      </c>
      <c r="BM33" s="248" t="e">
        <f ca="1">_xll.DBRW($C$1,$B33,$C$3,BM$12,$C$2,$A33,BM$13,$C$4,C28)</f>
        <v>#VALUE!</v>
      </c>
      <c r="BN33" s="248" t="e">
        <f ca="1">_xll.DBRW($C$1,$B33,$C$3,BN$12,$C$2,$A33,BN$13,$C$4,C28)</f>
        <v>#VALUE!</v>
      </c>
      <c r="BO33" s="248" t="e">
        <f ca="1">_xll.DBRW($C$1,$B33,$C$3,BO$12,$C$2,$A33,BO$13,$C$4,C28)</f>
        <v>#VALUE!</v>
      </c>
      <c r="BP33" s="253" t="e">
        <f ca="1">_xll.DBRW($C$1,$B33,$C$3,BP$12,$C$2,$A33,BP$13,$C$4,C28)</f>
        <v>#VALUE!</v>
      </c>
      <c r="BQ33" s="252" t="e">
        <f ca="1">_xll.DBRW($C$1,$B33,$C$3,BQ$12,$C$2,$A33,BQ$13,$C$4,$C$28)</f>
        <v>#VALUE!</v>
      </c>
      <c r="BR33" s="248" t="str">
        <f ca="1">_xll.DBRW($C$1,$B33,$C$3,BR$12,$C$2,$A33,BR$13,$C$4,$C$28)</f>
        <v>RECALC_1_2263_</v>
      </c>
      <c r="BS33" s="248" t="e">
        <f ca="1">_xll.DBRW($C$1,$B33,$C$3,BS$12,$C$2,$A33,BS$13,$C$4,$C$28)</f>
        <v>#VALUE!</v>
      </c>
      <c r="BT33" s="248" t="e">
        <f ca="1">_xll.DBRW($C$1,$B33,$C$3,BT$12,$C$2,$A33,BT$13,$C$4,$C$28)</f>
        <v>#VALUE!</v>
      </c>
      <c r="BU33" s="248" t="e">
        <f ca="1">_xll.DBRW($C$1,$B33,$C$3,BU$12,$C$2,$A33,BU$13,$C$4,$C$28)</f>
        <v>#VALUE!</v>
      </c>
      <c r="BV33" s="248" t="e">
        <f ca="1">_xll.DBRW($C$1,$B33,$C$3,BV$12,$C$2,$A33,BV$13,$C$4,$C$28)</f>
        <v>#VALUE!</v>
      </c>
      <c r="BW33" s="248" t="e">
        <f ca="1">_xll.DBRW($C$1,$B33,$C$3,BW$12,$C$2,$A33,BW$13,$C$4,$C$28)</f>
        <v>#VALUE!</v>
      </c>
      <c r="BX33" s="253" t="e">
        <f ca="1">_xll.DBRW($C$1,$B33,$C$3,BX$12,$C$2,$A33,BX$13,$C$4,$C$28)</f>
        <v>#VALUE!</v>
      </c>
      <c r="BY33" s="248"/>
      <c r="BZ33" s="248"/>
      <c r="CA33" s="248"/>
      <c r="CB33" s="248"/>
      <c r="CC33" s="248"/>
      <c r="CD33" s="248"/>
      <c r="CE33" s="248"/>
      <c r="CF33" s="248"/>
    </row>
    <row r="34" spans="1:109" ht="21.75" customHeight="1">
      <c r="A34" s="262" t="str">
        <f t="shared" si="19"/>
        <v>VTD_Corp_TopAdj_Not_allocated_Input6</v>
      </c>
      <c r="B34" s="263" t="str">
        <f ca="1">_xll.SUBNM("tango_core_model:Activity","","SU_input","English")</f>
        <v>RECALC_0_24_</v>
      </c>
      <c r="C34" s="237" t="str">
        <f t="shared" si="19"/>
        <v>Ajustement 6 - disponible</v>
      </c>
      <c r="D34" s="252"/>
      <c r="E34" s="248"/>
      <c r="F34" s="248"/>
      <c r="G34" s="248"/>
      <c r="H34" s="248"/>
      <c r="I34" s="248"/>
      <c r="J34" s="248"/>
      <c r="K34" s="253"/>
      <c r="L34" s="252"/>
      <c r="M34" s="248"/>
      <c r="N34" s="248"/>
      <c r="O34" s="248"/>
      <c r="P34" s="248"/>
      <c r="Q34" s="248"/>
      <c r="R34" s="248"/>
      <c r="S34" s="253"/>
      <c r="T34" s="252"/>
      <c r="U34" s="248"/>
      <c r="V34" s="248"/>
      <c r="W34" s="248"/>
      <c r="X34" s="248"/>
      <c r="Y34" s="248"/>
      <c r="Z34" s="248"/>
      <c r="AA34" s="253"/>
      <c r="AB34" s="252"/>
      <c r="AC34" s="248"/>
      <c r="AD34" s="248"/>
      <c r="AE34" s="248"/>
      <c r="AF34" s="248"/>
      <c r="AG34" s="248"/>
      <c r="AH34" s="248"/>
      <c r="AI34" s="253"/>
      <c r="AJ34" s="248"/>
      <c r="AK34" s="252" t="e">
        <f ca="1">_xll.DBRW($C$1,$B34,$C$3,AK$12,$C$2,$A34,AK$13,$C$4,C28)</f>
        <v>#VALUE!</v>
      </c>
      <c r="AL34" s="248" t="str">
        <f ca="1">_xll.DBRW($C$1,$B34,$C$3,AL$12,$C$2,$A34,AL$13,$C$4,C28)</f>
        <v>RECALC_1_1077_</v>
      </c>
      <c r="AM34" s="248" t="e">
        <f ca="1">_xll.DBRW($C$1,$B34,$C$3,AM$12,$C$2,$A34,AM$13,$C$4,C28)</f>
        <v>#VALUE!</v>
      </c>
      <c r="AN34" s="248" t="e">
        <f ca="1">_xll.DBRW($C$1,$B34,$C$3,AN$12,$C$2,$A34,AN$13,$C$4,C28)</f>
        <v>#VALUE!</v>
      </c>
      <c r="AO34" s="248" t="e">
        <f ca="1">_xll.DBRW($C$1,$B34,$C$3,AO$12,$C$2,$A34,AO$13,$C$4,C28)</f>
        <v>#VALUE!</v>
      </c>
      <c r="AP34" s="248" t="e">
        <f ca="1">_xll.DBRW($C$1,$B34,$C$3,AP$12,$C$2,$A34,AP$13,$C$4,C28)</f>
        <v>#VALUE!</v>
      </c>
      <c r="AQ34" s="248" t="e">
        <f ca="1">_xll.DBRW($C$1,$B34,$C$3,AQ$12,$C$2,$A34,AQ$13,$C$4,C28)</f>
        <v>#VALUE!</v>
      </c>
      <c r="AR34" s="253" t="e">
        <f ca="1">_xll.DBRW($C$1,$B34,$C$3,AR$12,$C$2,$A34,AR$13,$C$4,C28)</f>
        <v>#VALUE!</v>
      </c>
      <c r="AS34" s="252" t="e">
        <f ca="1">_xll.DBRW($C$1,$B34,$C$3,AS$12,$C$2,$A34,AS$13,$C$4,C28)</f>
        <v>#VALUE!</v>
      </c>
      <c r="AT34" s="248" t="str">
        <f ca="1">_xll.DBRW($C$1,$B34,$C$3,AT$12,$C$2,$A34,AT$13,$C$4,C28)</f>
        <v>RECALC_1_1387_</v>
      </c>
      <c r="AU34" s="248" t="e">
        <f ca="1">_xll.DBRW($C$1,$B34,$C$3,AU$12,$C$2,$A34,AU$13,$C$4,C28)</f>
        <v>#VALUE!</v>
      </c>
      <c r="AV34" s="248" t="e">
        <f ca="1">_xll.DBRW($C$1,$B34,$C$3,AV$12,$C$2,$A34,AV$13,$C$4,C28)</f>
        <v>#VALUE!</v>
      </c>
      <c r="AW34" s="248" t="e">
        <f ca="1">_xll.DBRW($C$1,$B34,$C$3,AW$12,$C$2,$A34,AW$13,$C$4,C28)</f>
        <v>#VALUE!</v>
      </c>
      <c r="AX34" s="248" t="e">
        <f ca="1">_xll.DBRW($C$1,$B34,$C$3,AX$12,$C$2,$A34,AX$13,$C$4,C28)</f>
        <v>#VALUE!</v>
      </c>
      <c r="AY34" s="248" t="e">
        <f ca="1">_xll.DBRW($C$1,$B34,$C$3,AY$12,$C$2,$A34,AY$13,$C$4,C28)</f>
        <v>#VALUE!</v>
      </c>
      <c r="AZ34" s="253" t="e">
        <f ca="1">_xll.DBRW($C$1,$B34,$C$3,AZ$12,$C$2,$A34,AZ$13,$C$4,C28)</f>
        <v>#VALUE!</v>
      </c>
      <c r="BA34" s="252" t="e">
        <f ca="1">_xll.DBRW($C$1,$B34,$C$3,BA$12,$C$2,$A34,BA$13,$C$4,C28)</f>
        <v>#VALUE!</v>
      </c>
      <c r="BB34" s="248" t="str">
        <f ca="1">_xll.DBRW($C$1,$B34,$C$3,BB$12,$C$2,$A34,BB$13,$C$4,C28)</f>
        <v>RECALC_1_1774_</v>
      </c>
      <c r="BC34" s="248" t="e">
        <f ca="1">_xll.DBRW($C$1,$B34,$C$3,BC$12,$C$2,$A34,BC$13,$C$4,C28)</f>
        <v>#VALUE!</v>
      </c>
      <c r="BD34" s="248" t="e">
        <f ca="1">_xll.DBRW($C$1,$B34,$C$3,BD$12,$C$2,$A34,BD$13,$C$4,C28)</f>
        <v>#VALUE!</v>
      </c>
      <c r="BE34" s="248" t="e">
        <f ca="1">_xll.DBRW($C$1,$B34,$C$3,BE$12,$C$2,$A34,BE$13,$C$4,C28)</f>
        <v>#VALUE!</v>
      </c>
      <c r="BF34" s="248" t="e">
        <f ca="1">_xll.DBRW($C$1,$B34,$C$3,BF$12,$C$2,$A34,BF$13,$C$4,C28)</f>
        <v>#VALUE!</v>
      </c>
      <c r="BG34" s="248" t="e">
        <f ca="1">_xll.DBRW($C$1,$B34,$C$3,BG$12,$C$2,$A34,BG$13,$C$4,C28)</f>
        <v>#VALUE!</v>
      </c>
      <c r="BH34" s="253" t="e">
        <f ca="1">_xll.DBRW($C$1,$B34,$C$3,BH$12,$C$2,$A34,BH$13,$C$4,C28)</f>
        <v>#VALUE!</v>
      </c>
      <c r="BI34" s="252" t="e">
        <f ca="1">_xll.DBRW($C$1,$B34,$C$3,BI$12,$C$2,$A34,BI$13,$C$4,C28)</f>
        <v>#VALUE!</v>
      </c>
      <c r="BJ34" s="248" t="str">
        <f ca="1">_xll.DBRW($C$1,$B34,$C$3,BJ$12,$C$2,$A34,BJ$13,$C$4,C28)</f>
        <v>RECALC_1_2107_</v>
      </c>
      <c r="BK34" s="248" t="e">
        <f ca="1">_xll.DBRW($C$1,$B34,$C$3,BK$12,$C$2,$A34,BK$13,$C$4,C28)</f>
        <v>#VALUE!</v>
      </c>
      <c r="BL34" s="248" t="e">
        <f ca="1">_xll.DBRW($C$1,$B34,$C$3,BL$12,$C$2,$A34,BL$13,$C$4,C28)</f>
        <v>#VALUE!</v>
      </c>
      <c r="BM34" s="248" t="e">
        <f ca="1">_xll.DBRW($C$1,$B34,$C$3,BM$12,$C$2,$A34,BM$13,$C$4,C28)</f>
        <v>#VALUE!</v>
      </c>
      <c r="BN34" s="248" t="e">
        <f ca="1">_xll.DBRW($C$1,$B34,$C$3,BN$12,$C$2,$A34,BN$13,$C$4,C28)</f>
        <v>#VALUE!</v>
      </c>
      <c r="BO34" s="248" t="e">
        <f ca="1">_xll.DBRW($C$1,$B34,$C$3,BO$12,$C$2,$A34,BO$13,$C$4,C28)</f>
        <v>#VALUE!</v>
      </c>
      <c r="BP34" s="253" t="e">
        <f ca="1">_xll.DBRW($C$1,$B34,$C$3,BP$12,$C$2,$A34,BP$13,$C$4,C28)</f>
        <v>#VALUE!</v>
      </c>
      <c r="BQ34" s="252" t="e">
        <f ca="1">_xll.DBRW($C$1,$B34,$C$3,BQ$12,$C$2,$A34,BQ$13,$C$4,$C$28)</f>
        <v>#VALUE!</v>
      </c>
      <c r="BR34" s="248" t="str">
        <f ca="1">_xll.DBRW($C$1,$B34,$C$3,BR$12,$C$2,$A34,BR$13,$C$4,$C$28)</f>
        <v>RECALC_1_2236_</v>
      </c>
      <c r="BS34" s="248" t="e">
        <f ca="1">_xll.DBRW($C$1,$B34,$C$3,BS$12,$C$2,$A34,BS$13,$C$4,$C$28)</f>
        <v>#VALUE!</v>
      </c>
      <c r="BT34" s="248" t="e">
        <f ca="1">_xll.DBRW($C$1,$B34,$C$3,BT$12,$C$2,$A34,BT$13,$C$4,$C$28)</f>
        <v>#VALUE!</v>
      </c>
      <c r="BU34" s="248" t="e">
        <f ca="1">_xll.DBRW($C$1,$B34,$C$3,BU$12,$C$2,$A34,BU$13,$C$4,$C$28)</f>
        <v>#VALUE!</v>
      </c>
      <c r="BV34" s="248" t="e">
        <f ca="1">_xll.DBRW($C$1,$B34,$C$3,BV$12,$C$2,$A34,BV$13,$C$4,$C$28)</f>
        <v>#VALUE!</v>
      </c>
      <c r="BW34" s="248" t="e">
        <f ca="1">_xll.DBRW($C$1,$B34,$C$3,BW$12,$C$2,$A34,BW$13,$C$4,$C$28)</f>
        <v>#VALUE!</v>
      </c>
      <c r="BX34" s="253" t="e">
        <f ca="1">_xll.DBRW($C$1,$B34,$C$3,BX$12,$C$2,$A34,BX$13,$C$4,$C$28)</f>
        <v>#VALUE!</v>
      </c>
      <c r="BY34" s="248"/>
      <c r="BZ34" s="248"/>
      <c r="CA34" s="248"/>
      <c r="CB34" s="248"/>
      <c r="CC34" s="248"/>
      <c r="CD34" s="248"/>
      <c r="CE34" s="248"/>
      <c r="CF34" s="248"/>
    </row>
    <row r="35" spans="1:109" ht="21.75" customHeight="1">
      <c r="A35" s="262" t="str">
        <f t="shared" si="19"/>
        <v>VTD_Corp_TopAdj_Not_allocated_Input7</v>
      </c>
      <c r="B35" s="263" t="str">
        <f t="shared" ca="1" si="19"/>
        <v>RECALC_0_1_</v>
      </c>
      <c r="C35" s="237" t="str">
        <f t="shared" si="19"/>
        <v>Innovation</v>
      </c>
      <c r="D35" s="252"/>
      <c r="E35" s="248"/>
      <c r="F35" s="248"/>
      <c r="G35" s="248"/>
      <c r="H35" s="248"/>
      <c r="I35" s="248"/>
      <c r="J35" s="248"/>
      <c r="K35" s="253"/>
      <c r="L35" s="252"/>
      <c r="M35" s="248"/>
      <c r="N35" s="248"/>
      <c r="O35" s="248"/>
      <c r="P35" s="248"/>
      <c r="Q35" s="248"/>
      <c r="R35" s="248"/>
      <c r="S35" s="253"/>
      <c r="T35" s="252"/>
      <c r="U35" s="248"/>
      <c r="V35" s="248"/>
      <c r="W35" s="248"/>
      <c r="X35" s="248"/>
      <c r="Y35" s="248"/>
      <c r="Z35" s="248"/>
      <c r="AA35" s="253"/>
      <c r="AB35" s="252"/>
      <c r="AC35" s="248"/>
      <c r="AD35" s="248"/>
      <c r="AE35" s="248"/>
      <c r="AF35" s="248"/>
      <c r="AG35" s="248"/>
      <c r="AH35" s="248"/>
      <c r="AI35" s="253"/>
      <c r="AJ35" s="248"/>
      <c r="AK35" s="252" t="e">
        <f ca="1">_xll.DBRW($C$1,$B35,$C$3,AK$12,$C$2,$A35,AK$13,$C$4,C28)</f>
        <v>#VALUE!</v>
      </c>
      <c r="AL35" s="248" t="str">
        <f ca="1">_xll.DBRW($C$1,$B35,$C$3,AL$12,$C$2,$A35,AL$13,$C$4,C28)</f>
        <v>RECALC_1_1090_</v>
      </c>
      <c r="AM35" s="248" t="e">
        <f ca="1">_xll.DBRW($C$1,$B35,$C$3,AM$12,$C$2,$A35,AM$13,$C$4,C28)</f>
        <v>#VALUE!</v>
      </c>
      <c r="AN35" s="248" t="e">
        <f ca="1">_xll.DBRW($C$1,$B35,$C$3,AN$12,$C$2,$A35,AN$13,$C$4,C28)</f>
        <v>#VALUE!</v>
      </c>
      <c r="AO35" s="248" t="e">
        <f ca="1">_xll.DBRW($C$1,$B35,$C$3,AO$12,$C$2,$A35,AO$13,$C$4,C28)</f>
        <v>#VALUE!</v>
      </c>
      <c r="AP35" s="248" t="e">
        <f ca="1">_xll.DBRW($C$1,$B35,$C$3,AP$12,$C$2,$A35,AP$13,$C$4,C28)</f>
        <v>#VALUE!</v>
      </c>
      <c r="AQ35" s="248" t="e">
        <f ca="1">_xll.DBRW($C$1,$B35,$C$3,AQ$12,$C$2,$A35,AQ$13,$C$4,C28)</f>
        <v>#VALUE!</v>
      </c>
      <c r="AR35" s="253" t="e">
        <f ca="1">_xll.DBRW($C$1,$B35,$C$3,AR$12,$C$2,$A35,AR$13,$C$4,C28)</f>
        <v>#VALUE!</v>
      </c>
      <c r="AS35" s="252" t="e">
        <f ca="1">_xll.DBRW($C$1,$B35,$C$3,AS$12,$C$2,$A35,AS$13,$C$4,C28)</f>
        <v>#VALUE!</v>
      </c>
      <c r="AT35" s="248" t="str">
        <f ca="1">_xll.DBRW($C$1,$B35,$C$3,AT$12,$C$2,$A35,AT$13,$C$4,C28)</f>
        <v>RECALC_1_1402_</v>
      </c>
      <c r="AU35" s="248" t="e">
        <f ca="1">_xll.DBRW($C$1,$B35,$C$3,AU$12,$C$2,$A35,AU$13,$C$4,C28)</f>
        <v>#VALUE!</v>
      </c>
      <c r="AV35" s="248" t="e">
        <f ca="1">_xll.DBRW($C$1,$B35,$C$3,AV$12,$C$2,$A35,AV$13,$C$4,C28)</f>
        <v>#VALUE!</v>
      </c>
      <c r="AW35" s="248" t="e">
        <f ca="1">_xll.DBRW($C$1,$B35,$C$3,AW$12,$C$2,$A35,AW$13,$C$4,C28)</f>
        <v>#VALUE!</v>
      </c>
      <c r="AX35" s="248" t="e">
        <f ca="1">_xll.DBRW($C$1,$B35,$C$3,AX$12,$C$2,$A35,AX$13,$C$4,C28)</f>
        <v>#VALUE!</v>
      </c>
      <c r="AY35" s="248" t="e">
        <f ca="1">_xll.DBRW($C$1,$B35,$C$3,AY$12,$C$2,$A35,AY$13,$C$4,C28)</f>
        <v>#VALUE!</v>
      </c>
      <c r="AZ35" s="253" t="e">
        <f ca="1">_xll.DBRW($C$1,$B35,$C$3,AZ$12,$C$2,$A35,AZ$13,$C$4,C28)</f>
        <v>#VALUE!</v>
      </c>
      <c r="BA35" s="252" t="e">
        <f ca="1">_xll.DBRW($C$1,$B35,$C$3,BA$12,$C$2,$A35,BA$13,$C$4,C28)</f>
        <v>#VALUE!</v>
      </c>
      <c r="BB35" s="248" t="str">
        <f ca="1">_xll.DBRW($C$1,$B35,$C$3,BB$12,$C$2,$A35,BB$13,$C$4,C28)</f>
        <v>RECALC_1_1790_</v>
      </c>
      <c r="BC35" s="248" t="e">
        <f ca="1">_xll.DBRW($C$1,$B35,$C$3,BC$12,$C$2,$A35,BC$13,$C$4,C28)</f>
        <v>#VALUE!</v>
      </c>
      <c r="BD35" s="248" t="e">
        <f ca="1">_xll.DBRW($C$1,$B35,$C$3,BD$12,$C$2,$A35,BD$13,$C$4,C28)</f>
        <v>#VALUE!</v>
      </c>
      <c r="BE35" s="248" t="e">
        <f ca="1">_xll.DBRW($C$1,$B35,$C$3,BE$12,$C$2,$A35,BE$13,$C$4,C28)</f>
        <v>#VALUE!</v>
      </c>
      <c r="BF35" s="248" t="e">
        <f ca="1">_xll.DBRW($C$1,$B35,$C$3,BF$12,$C$2,$A35,BF$13,$C$4,C28)</f>
        <v>#VALUE!</v>
      </c>
      <c r="BG35" s="248" t="e">
        <f ca="1">_xll.DBRW($C$1,$B35,$C$3,BG$12,$C$2,$A35,BG$13,$C$4,C28)</f>
        <v>#VALUE!</v>
      </c>
      <c r="BH35" s="253" t="e">
        <f ca="1">_xll.DBRW($C$1,$B35,$C$3,BH$12,$C$2,$A35,BH$13,$C$4,C28)</f>
        <v>#VALUE!</v>
      </c>
      <c r="BI35" s="252" t="e">
        <f ca="1">_xll.DBRW($C$1,$B35,$C$3,BI$12,$C$2,$A35,BI$13,$C$4,C28)</f>
        <v>#VALUE!</v>
      </c>
      <c r="BJ35" s="248" t="str">
        <f ca="1">_xll.DBRW($C$1,$B35,$C$3,BJ$12,$C$2,$A35,BJ$13,$C$4,C28)</f>
        <v>RECALC_1_2124_</v>
      </c>
      <c r="BK35" s="248" t="e">
        <f ca="1">_xll.DBRW($C$1,$B35,$C$3,BK$12,$C$2,$A35,BK$13,$C$4,C28)</f>
        <v>#VALUE!</v>
      </c>
      <c r="BL35" s="248" t="e">
        <f ca="1">_xll.DBRW($C$1,$B35,$C$3,BL$12,$C$2,$A35,BL$13,$C$4,C28)</f>
        <v>#VALUE!</v>
      </c>
      <c r="BM35" s="248" t="e">
        <f ca="1">_xll.DBRW($C$1,$B35,$C$3,BM$12,$C$2,$A35,BM$13,$C$4,C28)</f>
        <v>#VALUE!</v>
      </c>
      <c r="BN35" s="248" t="e">
        <f ca="1">_xll.DBRW($C$1,$B35,$C$3,BN$12,$C$2,$A35,BN$13,$C$4,C28)</f>
        <v>#VALUE!</v>
      </c>
      <c r="BO35" s="248" t="e">
        <f ca="1">_xll.DBRW($C$1,$B35,$C$3,BO$12,$C$2,$A35,BO$13,$C$4,C28)</f>
        <v>#VALUE!</v>
      </c>
      <c r="BP35" s="253" t="e">
        <f ca="1">_xll.DBRW($C$1,$B35,$C$3,BP$12,$C$2,$A35,BP$13,$C$4,C28)</f>
        <v>#VALUE!</v>
      </c>
      <c r="BQ35" s="252" t="e">
        <f ca="1">_xll.DBRW($C$1,$B35,$C$3,BQ$12,$C$2,$A35,BQ$13,$C$4,$C$28)</f>
        <v>#VALUE!</v>
      </c>
      <c r="BR35" s="248" t="str">
        <f ca="1">_xll.DBRW($C$1,$B35,$C$3,BR$12,$C$2,$A35,BR$13,$C$4,$C$28)</f>
        <v>RECALC_1_2267_</v>
      </c>
      <c r="BS35" s="248" t="e">
        <f ca="1">_xll.DBRW($C$1,$B35,$C$3,BS$12,$C$2,$A35,BS$13,$C$4,$C$28)</f>
        <v>#VALUE!</v>
      </c>
      <c r="BT35" s="248" t="e">
        <f ca="1">_xll.DBRW($C$1,$B35,$C$3,BT$12,$C$2,$A35,BT$13,$C$4,$C$28)</f>
        <v>#VALUE!</v>
      </c>
      <c r="BU35" s="248" t="e">
        <f ca="1">_xll.DBRW($C$1,$B35,$C$3,BU$12,$C$2,$A35,BU$13,$C$4,$C$28)</f>
        <v>#VALUE!</v>
      </c>
      <c r="BV35" s="248" t="e">
        <f ca="1">_xll.DBRW($C$1,$B35,$C$3,BV$12,$C$2,$A35,BV$13,$C$4,$C$28)</f>
        <v>#VALUE!</v>
      </c>
      <c r="BW35" s="248" t="e">
        <f ca="1">_xll.DBRW($C$1,$B35,$C$3,BW$12,$C$2,$A35,BW$13,$C$4,$C$28)</f>
        <v>#VALUE!</v>
      </c>
      <c r="BX35" s="253" t="e">
        <f ca="1">_xll.DBRW($C$1,$B35,$C$3,BX$12,$C$2,$A35,BX$13,$C$4,$C$28)</f>
        <v>#VALUE!</v>
      </c>
      <c r="BY35" s="248"/>
      <c r="BZ35" s="248"/>
      <c r="CA35" s="248"/>
      <c r="CB35" s="248"/>
      <c r="CC35" s="248"/>
      <c r="CD35" s="248"/>
      <c r="CE35" s="248"/>
      <c r="CF35" s="248"/>
    </row>
    <row r="36" spans="1:109" ht="21.75" customHeight="1">
      <c r="A36" s="262" t="str">
        <f t="shared" si="19"/>
        <v>VTD_Corp_TopAdj_Not_allocated_Input8</v>
      </c>
      <c r="B36" s="263" t="str">
        <f t="shared" ca="1" si="19"/>
        <v>RECALC_0_1_</v>
      </c>
      <c r="C36" s="237" t="str">
        <f t="shared" si="19"/>
        <v>A recycler</v>
      </c>
      <c r="D36" s="252"/>
      <c r="E36" s="248"/>
      <c r="F36" s="248"/>
      <c r="G36" s="248"/>
      <c r="H36" s="248"/>
      <c r="I36" s="248"/>
      <c r="J36" s="248"/>
      <c r="K36" s="253"/>
      <c r="L36" s="252"/>
      <c r="M36" s="248"/>
      <c r="N36" s="248"/>
      <c r="O36" s="248"/>
      <c r="P36" s="248"/>
      <c r="Q36" s="248"/>
      <c r="R36" s="248"/>
      <c r="S36" s="253"/>
      <c r="T36" s="252"/>
      <c r="U36" s="248"/>
      <c r="V36" s="248"/>
      <c r="W36" s="248"/>
      <c r="X36" s="248"/>
      <c r="Y36" s="248"/>
      <c r="Z36" s="248"/>
      <c r="AA36" s="253"/>
      <c r="AB36" s="252"/>
      <c r="AC36" s="248"/>
      <c r="AD36" s="248"/>
      <c r="AE36" s="248"/>
      <c r="AF36" s="248"/>
      <c r="AG36" s="248"/>
      <c r="AH36" s="248"/>
      <c r="AI36" s="253"/>
      <c r="AJ36" s="248"/>
      <c r="AK36" s="252" t="e">
        <f ca="1">_xll.DBRW($C$1,$B36,$C$3,AK$12,$C$2,$A36,AK$13,$C$4,C28)</f>
        <v>#VALUE!</v>
      </c>
      <c r="AL36" s="248" t="str">
        <f ca="1">_xll.DBRW($C$1,$B36,$C$3,AL$12,$C$2,$A36,AL$13,$C$4,C28)</f>
        <v>RECALC_1_1083_</v>
      </c>
      <c r="AM36" s="248" t="e">
        <f ca="1">_xll.DBRW($C$1,$B36,$C$3,AM$12,$C$2,$A36,AM$13,$C$4,C28)</f>
        <v>#VALUE!</v>
      </c>
      <c r="AN36" s="248" t="e">
        <f ca="1">_xll.DBRW($C$1,$B36,$C$3,AN$12,$C$2,$A36,AN$13,$C$4,C28)</f>
        <v>#VALUE!</v>
      </c>
      <c r="AO36" s="248" t="e">
        <f ca="1">_xll.DBRW($C$1,$B36,$C$3,AO$12,$C$2,$A36,AO$13,$C$4,C28)</f>
        <v>#VALUE!</v>
      </c>
      <c r="AP36" s="248" t="e">
        <f ca="1">_xll.DBRW($C$1,$B36,$C$3,AP$12,$C$2,$A36,AP$13,$C$4,C28)</f>
        <v>#VALUE!</v>
      </c>
      <c r="AQ36" s="248" t="e">
        <f ca="1">_xll.DBRW($C$1,$B36,$C$3,AQ$12,$C$2,$A36,AQ$13,$C$4,C28)</f>
        <v>#VALUE!</v>
      </c>
      <c r="AR36" s="253" t="e">
        <f ca="1">_xll.DBRW($C$1,$B36,$C$3,AR$12,$C$2,$A36,AR$13,$C$4,C28)</f>
        <v>#VALUE!</v>
      </c>
      <c r="AS36" s="252" t="e">
        <f ca="1">_xll.DBRW($C$1,$B36,$C$3,AS$12,$C$2,$A36,AS$13,$C$4,C28)</f>
        <v>#VALUE!</v>
      </c>
      <c r="AT36" s="248" t="str">
        <f ca="1">_xll.DBRW($C$1,$B36,$C$3,AT$12,$C$2,$A36,AT$13,$C$4,C28)</f>
        <v>RECALC_1_1395_</v>
      </c>
      <c r="AU36" s="248" t="e">
        <f ca="1">_xll.DBRW($C$1,$B36,$C$3,AU$12,$C$2,$A36,AU$13,$C$4,C28)</f>
        <v>#VALUE!</v>
      </c>
      <c r="AV36" s="248" t="e">
        <f ca="1">_xll.DBRW($C$1,$B36,$C$3,AV$12,$C$2,$A36,AV$13,$C$4,C28)</f>
        <v>#VALUE!</v>
      </c>
      <c r="AW36" s="248" t="e">
        <f ca="1">_xll.DBRW($C$1,$B36,$C$3,AW$12,$C$2,$A36,AW$13,$C$4,C28)</f>
        <v>#VALUE!</v>
      </c>
      <c r="AX36" s="248" t="e">
        <f ca="1">_xll.DBRW($C$1,$B36,$C$3,AX$12,$C$2,$A36,AX$13,$C$4,C28)</f>
        <v>#VALUE!</v>
      </c>
      <c r="AY36" s="248" t="e">
        <f ca="1">_xll.DBRW($C$1,$B36,$C$3,AY$12,$C$2,$A36,AY$13,$C$4,C28)</f>
        <v>#VALUE!</v>
      </c>
      <c r="AZ36" s="253" t="e">
        <f ca="1">_xll.DBRW($C$1,$B36,$C$3,AZ$12,$C$2,$A36,AZ$13,$C$4,C28)</f>
        <v>#VALUE!</v>
      </c>
      <c r="BA36" s="252" t="e">
        <f ca="1">_xll.DBRW($C$1,$B36,$C$3,BA$12,$C$2,$A36,BA$13,$C$4,C28)</f>
        <v>#VALUE!</v>
      </c>
      <c r="BB36" s="248" t="str">
        <f ca="1">_xll.DBRW($C$1,$B36,$C$3,BB$12,$C$2,$A36,BB$13,$C$4,C28)</f>
        <v>RECALC_1_1783_</v>
      </c>
      <c r="BC36" s="248" t="e">
        <f ca="1">_xll.DBRW($C$1,$B36,$C$3,BC$12,$C$2,$A36,BC$13,$C$4,C28)</f>
        <v>#VALUE!</v>
      </c>
      <c r="BD36" s="248" t="e">
        <f ca="1">_xll.DBRW($C$1,$B36,$C$3,BD$12,$C$2,$A36,BD$13,$C$4,C28)</f>
        <v>#VALUE!</v>
      </c>
      <c r="BE36" s="248" t="e">
        <f ca="1">_xll.DBRW($C$1,$B36,$C$3,BE$12,$C$2,$A36,BE$13,$C$4,C28)</f>
        <v>#VALUE!</v>
      </c>
      <c r="BF36" s="248" t="e">
        <f ca="1">_xll.DBRW($C$1,$B36,$C$3,BF$12,$C$2,$A36,BF$13,$C$4,C28)</f>
        <v>#VALUE!</v>
      </c>
      <c r="BG36" s="248" t="e">
        <f ca="1">_xll.DBRW($C$1,$B36,$C$3,BG$12,$C$2,$A36,BG$13,$C$4,C28)</f>
        <v>#VALUE!</v>
      </c>
      <c r="BH36" s="253" t="e">
        <f ca="1">_xll.DBRW($C$1,$B36,$C$3,BH$12,$C$2,$A36,BH$13,$C$4,C28)</f>
        <v>#VALUE!</v>
      </c>
      <c r="BI36" s="252" t="e">
        <f ca="1">_xll.DBRW($C$1,$B36,$C$3,BI$12,$C$2,$A36,BI$13,$C$4,C28)</f>
        <v>#VALUE!</v>
      </c>
      <c r="BJ36" s="248" t="str">
        <f ca="1">_xll.DBRW($C$1,$B36,$C$3,BJ$12,$C$2,$A36,BJ$13,$C$4,C28)</f>
        <v>RECALC_1_2117_</v>
      </c>
      <c r="BK36" s="248" t="e">
        <f ca="1">_xll.DBRW($C$1,$B36,$C$3,BK$12,$C$2,$A36,BK$13,$C$4,C28)</f>
        <v>#VALUE!</v>
      </c>
      <c r="BL36" s="248" t="e">
        <f ca="1">_xll.DBRW($C$1,$B36,$C$3,BL$12,$C$2,$A36,BL$13,$C$4,C28)</f>
        <v>#VALUE!</v>
      </c>
      <c r="BM36" s="248" t="e">
        <f ca="1">_xll.DBRW($C$1,$B36,$C$3,BM$12,$C$2,$A36,BM$13,$C$4,C28)</f>
        <v>#VALUE!</v>
      </c>
      <c r="BN36" s="248" t="e">
        <f ca="1">_xll.DBRW($C$1,$B36,$C$3,BN$12,$C$2,$A36,BN$13,$C$4,C28)</f>
        <v>#VALUE!</v>
      </c>
      <c r="BO36" s="248" t="e">
        <f ca="1">_xll.DBRW($C$1,$B36,$C$3,BO$12,$C$2,$A36,BO$13,$C$4,C28)</f>
        <v>#VALUE!</v>
      </c>
      <c r="BP36" s="253" t="e">
        <f ca="1">_xll.DBRW($C$1,$B36,$C$3,BP$12,$C$2,$A36,BP$13,$C$4,C28)</f>
        <v>#VALUE!</v>
      </c>
      <c r="BQ36" s="252" t="e">
        <f ca="1">_xll.DBRW($C$1,$B36,$C$3,BQ$12,$C$2,$A36,BQ$13,$C$4,$C$28)</f>
        <v>#VALUE!</v>
      </c>
      <c r="BR36" s="248" t="str">
        <f ca="1">_xll.DBRW($C$1,$B36,$C$3,BR$12,$C$2,$A36,BR$13,$C$4,$C$28)</f>
        <v>RECALC_1_2260_</v>
      </c>
      <c r="BS36" s="248" t="e">
        <f ca="1">_xll.DBRW($C$1,$B36,$C$3,BS$12,$C$2,$A36,BS$13,$C$4,$C$28)</f>
        <v>#VALUE!</v>
      </c>
      <c r="BT36" s="248" t="e">
        <f ca="1">_xll.DBRW($C$1,$B36,$C$3,BT$12,$C$2,$A36,BT$13,$C$4,$C$28)</f>
        <v>#VALUE!</v>
      </c>
      <c r="BU36" s="248" t="e">
        <f ca="1">_xll.DBRW($C$1,$B36,$C$3,BU$12,$C$2,$A36,BU$13,$C$4,$C$28)</f>
        <v>#VALUE!</v>
      </c>
      <c r="BV36" s="248" t="e">
        <f ca="1">_xll.DBRW($C$1,$B36,$C$3,BV$12,$C$2,$A36,BV$13,$C$4,$C$28)</f>
        <v>#VALUE!</v>
      </c>
      <c r="BW36" s="248" t="e">
        <f ca="1">_xll.DBRW($C$1,$B36,$C$3,BW$12,$C$2,$A36,BW$13,$C$4,$C$28)</f>
        <v>#VALUE!</v>
      </c>
      <c r="BX36" s="253" t="e">
        <f ca="1">_xll.DBRW($C$1,$B36,$C$3,BX$12,$C$2,$A36,BX$13,$C$4,$C$28)</f>
        <v>#VALUE!</v>
      </c>
      <c r="BY36" s="248"/>
      <c r="BZ36" s="248"/>
      <c r="CA36" s="248"/>
      <c r="CB36" s="248"/>
      <c r="CC36" s="248"/>
      <c r="CD36" s="248"/>
      <c r="CE36" s="248"/>
      <c r="CF36" s="248"/>
    </row>
    <row r="37" spans="1:109" ht="21.75" customHeight="1">
      <c r="A37" s="262" t="str">
        <f t="shared" si="19"/>
        <v>VTD_Corp_TopAdj_Not_allocated_Input9</v>
      </c>
      <c r="B37" s="263" t="str">
        <f t="shared" ca="1" si="19"/>
        <v>RECALC_0_1_</v>
      </c>
      <c r="C37" s="237" t="str">
        <f t="shared" si="19"/>
        <v>Ajustement 9 - disponible</v>
      </c>
      <c r="D37" s="252"/>
      <c r="E37" s="248"/>
      <c r="F37" s="248"/>
      <c r="G37" s="248"/>
      <c r="H37" s="248"/>
      <c r="I37" s="248"/>
      <c r="J37" s="248"/>
      <c r="K37" s="253"/>
      <c r="L37" s="252"/>
      <c r="M37" s="248"/>
      <c r="N37" s="248"/>
      <c r="O37" s="248"/>
      <c r="P37" s="248"/>
      <c r="Q37" s="248"/>
      <c r="R37" s="248"/>
      <c r="S37" s="253"/>
      <c r="T37" s="252"/>
      <c r="U37" s="248"/>
      <c r="V37" s="248"/>
      <c r="W37" s="248"/>
      <c r="X37" s="248"/>
      <c r="Y37" s="248"/>
      <c r="Z37" s="248"/>
      <c r="AA37" s="253"/>
      <c r="AB37" s="252"/>
      <c r="AC37" s="248"/>
      <c r="AD37" s="248"/>
      <c r="AE37" s="248"/>
      <c r="AF37" s="248"/>
      <c r="AG37" s="248"/>
      <c r="AH37" s="248"/>
      <c r="AI37" s="253"/>
      <c r="AJ37" s="248"/>
      <c r="AK37" s="252" t="e">
        <f ca="1">_xll.DBRW($C$1,$B37,$C$3,AK$12,$C$2,$A37,AK$13,$C$4,C28)</f>
        <v>#VALUE!</v>
      </c>
      <c r="AL37" s="248" t="str">
        <f ca="1">_xll.DBRW($C$1,$B37,$C$3,AL$12,$C$2,$A37,AL$13,$C$4,C28)</f>
        <v>RECALC_1_1085_</v>
      </c>
      <c r="AM37" s="248" t="e">
        <f ca="1">_xll.DBRW($C$1,$B37,$C$3,AM$12,$C$2,$A37,AM$13,$C$4,C28)</f>
        <v>#VALUE!</v>
      </c>
      <c r="AN37" s="248" t="e">
        <f ca="1">_xll.DBRW($C$1,$B37,$C$3,AN$12,$C$2,$A37,AN$13,$C$4,C28)</f>
        <v>#VALUE!</v>
      </c>
      <c r="AO37" s="248" t="e">
        <f ca="1">_xll.DBRW($C$1,$B37,$C$3,AO$12,$C$2,$A37,AO$13,$C$4,C28)</f>
        <v>#VALUE!</v>
      </c>
      <c r="AP37" s="248" t="e">
        <f ca="1">_xll.DBRW($C$1,$B37,$C$3,AP$12,$C$2,$A37,AP$13,$C$4,C28)</f>
        <v>#VALUE!</v>
      </c>
      <c r="AQ37" s="248" t="e">
        <f ca="1">_xll.DBRW($C$1,$B37,$C$3,AQ$12,$C$2,$A37,AQ$13,$C$4,C28)</f>
        <v>#VALUE!</v>
      </c>
      <c r="AR37" s="253" t="e">
        <f ca="1">_xll.DBRW($C$1,$B37,$C$3,AR$12,$C$2,$A37,AR$13,$C$4,C28)</f>
        <v>#VALUE!</v>
      </c>
      <c r="AS37" s="252" t="e">
        <f ca="1">_xll.DBRW($C$1,$B37,$C$3,AS$12,$C$2,$A37,AS$13,$C$4,C28)</f>
        <v>#VALUE!</v>
      </c>
      <c r="AT37" s="248" t="str">
        <f ca="1">_xll.DBRW($C$1,$B37,$C$3,AT$12,$C$2,$A37,AT$13,$C$4,C28)</f>
        <v>RECALC_1_1397_</v>
      </c>
      <c r="AU37" s="248" t="e">
        <f ca="1">_xll.DBRW($C$1,$B37,$C$3,AU$12,$C$2,$A37,AU$13,$C$4,C28)</f>
        <v>#VALUE!</v>
      </c>
      <c r="AV37" s="248" t="e">
        <f ca="1">_xll.DBRW($C$1,$B37,$C$3,AV$12,$C$2,$A37,AV$13,$C$4,C28)</f>
        <v>#VALUE!</v>
      </c>
      <c r="AW37" s="248" t="e">
        <f ca="1">_xll.DBRW($C$1,$B37,$C$3,AW$12,$C$2,$A37,AW$13,$C$4,C28)</f>
        <v>#VALUE!</v>
      </c>
      <c r="AX37" s="248" t="e">
        <f ca="1">_xll.DBRW($C$1,$B37,$C$3,AX$12,$C$2,$A37,AX$13,$C$4,C28)</f>
        <v>#VALUE!</v>
      </c>
      <c r="AY37" s="248" t="e">
        <f ca="1">_xll.DBRW($C$1,$B37,$C$3,AY$12,$C$2,$A37,AY$13,$C$4,C28)</f>
        <v>#VALUE!</v>
      </c>
      <c r="AZ37" s="253" t="e">
        <f ca="1">_xll.DBRW($C$1,$B37,$C$3,AZ$12,$C$2,$A37,AZ$13,$C$4,C28)</f>
        <v>#VALUE!</v>
      </c>
      <c r="BA37" s="252" t="e">
        <f ca="1">_xll.DBRW($C$1,$B37,$C$3,BA$12,$C$2,$A37,BA$13,$C$4,C28)</f>
        <v>#VALUE!</v>
      </c>
      <c r="BB37" s="248" t="str">
        <f ca="1">_xll.DBRW($C$1,$B37,$C$3,BB$12,$C$2,$A37,BB$13,$C$4,C28)</f>
        <v>RECALC_1_1785_</v>
      </c>
      <c r="BC37" s="248" t="e">
        <f ca="1">_xll.DBRW($C$1,$B37,$C$3,BC$12,$C$2,$A37,BC$13,$C$4,C28)</f>
        <v>#VALUE!</v>
      </c>
      <c r="BD37" s="248" t="e">
        <f ca="1">_xll.DBRW($C$1,$B37,$C$3,BD$12,$C$2,$A37,BD$13,$C$4,C28)</f>
        <v>#VALUE!</v>
      </c>
      <c r="BE37" s="248" t="e">
        <f ca="1">_xll.DBRW($C$1,$B37,$C$3,BE$12,$C$2,$A37,BE$13,$C$4,C28)</f>
        <v>#VALUE!</v>
      </c>
      <c r="BF37" s="248" t="e">
        <f ca="1">_xll.DBRW($C$1,$B37,$C$3,BF$12,$C$2,$A37,BF$13,$C$4,C28)</f>
        <v>#VALUE!</v>
      </c>
      <c r="BG37" s="248" t="e">
        <f ca="1">_xll.DBRW($C$1,$B37,$C$3,BG$12,$C$2,$A37,BG$13,$C$4,C28)</f>
        <v>#VALUE!</v>
      </c>
      <c r="BH37" s="253" t="e">
        <f ca="1">_xll.DBRW($C$1,$B37,$C$3,BH$12,$C$2,$A37,BH$13,$C$4,C28)</f>
        <v>#VALUE!</v>
      </c>
      <c r="BI37" s="252" t="e">
        <f ca="1">_xll.DBRW($C$1,$B37,$C$3,BI$12,$C$2,$A37,BI$13,$C$4,C28)</f>
        <v>#VALUE!</v>
      </c>
      <c r="BJ37" s="248" t="str">
        <f ca="1">_xll.DBRW($C$1,$B37,$C$3,BJ$12,$C$2,$A37,BJ$13,$C$4,C28)</f>
        <v>RECALC_1_2119_</v>
      </c>
      <c r="BK37" s="248" t="e">
        <f ca="1">_xll.DBRW($C$1,$B37,$C$3,BK$12,$C$2,$A37,BK$13,$C$4,C28)</f>
        <v>#VALUE!</v>
      </c>
      <c r="BL37" s="248" t="e">
        <f ca="1">_xll.DBRW($C$1,$B37,$C$3,BL$12,$C$2,$A37,BL$13,$C$4,C28)</f>
        <v>#VALUE!</v>
      </c>
      <c r="BM37" s="248" t="e">
        <f ca="1">_xll.DBRW($C$1,$B37,$C$3,BM$12,$C$2,$A37,BM$13,$C$4,C28)</f>
        <v>#VALUE!</v>
      </c>
      <c r="BN37" s="248" t="e">
        <f ca="1">_xll.DBRW($C$1,$B37,$C$3,BN$12,$C$2,$A37,BN$13,$C$4,C28)</f>
        <v>#VALUE!</v>
      </c>
      <c r="BO37" s="248" t="e">
        <f ca="1">_xll.DBRW($C$1,$B37,$C$3,BO$12,$C$2,$A37,BO$13,$C$4,C28)</f>
        <v>#VALUE!</v>
      </c>
      <c r="BP37" s="253" t="e">
        <f ca="1">_xll.DBRW($C$1,$B37,$C$3,BP$12,$C$2,$A37,BP$13,$C$4,C28)</f>
        <v>#VALUE!</v>
      </c>
      <c r="BQ37" s="252" t="e">
        <f ca="1">_xll.DBRW($C$1,$B37,$C$3,BQ$12,$C$2,$A37,BQ$13,$C$4,$C$28)</f>
        <v>#VALUE!</v>
      </c>
      <c r="BR37" s="248" t="str">
        <f ca="1">_xll.DBRW($C$1,$B37,$C$3,BR$12,$C$2,$A37,BR$13,$C$4,$C$28)</f>
        <v>RECALC_1_2262_</v>
      </c>
      <c r="BS37" s="248" t="e">
        <f ca="1">_xll.DBRW($C$1,$B37,$C$3,BS$12,$C$2,$A37,BS$13,$C$4,$C$28)</f>
        <v>#VALUE!</v>
      </c>
      <c r="BT37" s="248" t="e">
        <f ca="1">_xll.DBRW($C$1,$B37,$C$3,BT$12,$C$2,$A37,BT$13,$C$4,$C$28)</f>
        <v>#VALUE!</v>
      </c>
      <c r="BU37" s="248" t="e">
        <f ca="1">_xll.DBRW($C$1,$B37,$C$3,BU$12,$C$2,$A37,BU$13,$C$4,$C$28)</f>
        <v>#VALUE!</v>
      </c>
      <c r="BV37" s="248" t="e">
        <f ca="1">_xll.DBRW($C$1,$B37,$C$3,BV$12,$C$2,$A37,BV$13,$C$4,$C$28)</f>
        <v>#VALUE!</v>
      </c>
      <c r="BW37" s="248" t="e">
        <f ca="1">_xll.DBRW($C$1,$B37,$C$3,BW$12,$C$2,$A37,BW$13,$C$4,$C$28)</f>
        <v>#VALUE!</v>
      </c>
      <c r="BX37" s="253" t="e">
        <f ca="1">_xll.DBRW($C$1,$B37,$C$3,BX$12,$C$2,$A37,BX$13,$C$4,$C$28)</f>
        <v>#VALUE!</v>
      </c>
      <c r="BY37" s="248"/>
      <c r="BZ37" s="248"/>
      <c r="CA37" s="248"/>
      <c r="CB37" s="248"/>
      <c r="CC37" s="248"/>
      <c r="CD37" s="248"/>
      <c r="CE37" s="248"/>
      <c r="CF37" s="248"/>
    </row>
    <row r="38" spans="1:109" ht="21.75" customHeight="1">
      <c r="A38" s="262" t="str">
        <f t="shared" si="19"/>
        <v>VTD_Corp_TopAdj_Not_allocated_Input10</v>
      </c>
      <c r="B38" s="263" t="str">
        <f t="shared" ca="1" si="19"/>
        <v>RECALC_0_1_</v>
      </c>
      <c r="C38" s="237" t="str">
        <f t="shared" si="19"/>
        <v>Ajustement 10 - disponible</v>
      </c>
      <c r="D38" s="252"/>
      <c r="E38" s="248"/>
      <c r="F38" s="248"/>
      <c r="G38" s="248"/>
      <c r="H38" s="248"/>
      <c r="I38" s="248"/>
      <c r="J38" s="248"/>
      <c r="K38" s="253"/>
      <c r="L38" s="252"/>
      <c r="M38" s="248"/>
      <c r="N38" s="248"/>
      <c r="O38" s="248"/>
      <c r="P38" s="248"/>
      <c r="Q38" s="248"/>
      <c r="R38" s="248"/>
      <c r="S38" s="253"/>
      <c r="T38" s="252"/>
      <c r="U38" s="248"/>
      <c r="V38" s="248"/>
      <c r="W38" s="248"/>
      <c r="X38" s="248"/>
      <c r="Y38" s="248"/>
      <c r="Z38" s="248"/>
      <c r="AA38" s="253"/>
      <c r="AB38" s="252"/>
      <c r="AC38" s="248"/>
      <c r="AD38" s="248"/>
      <c r="AE38" s="248"/>
      <c r="AF38" s="248"/>
      <c r="AG38" s="248"/>
      <c r="AH38" s="248"/>
      <c r="AI38" s="253"/>
      <c r="AJ38" s="248"/>
      <c r="AK38" s="252" t="e">
        <f ca="1">_xll.DBRW($C$1,$B38,$C$3,AK$12,$C$2,$A38,AK$13,$C$4,C28)</f>
        <v>#VALUE!</v>
      </c>
      <c r="AL38" s="248" t="str">
        <f ca="1">_xll.DBRW($C$1,$B38,$C$3,AL$12,$C$2,$A38,AL$13,$C$4,C28)</f>
        <v>RECALC_1_1087_</v>
      </c>
      <c r="AM38" s="248" t="e">
        <f ca="1">_xll.DBRW($C$1,$B38,$C$3,AM$12,$C$2,$A38,AM$13,$C$4,C28)</f>
        <v>#VALUE!</v>
      </c>
      <c r="AN38" s="248" t="e">
        <f ca="1">_xll.DBRW($C$1,$B38,$C$3,AN$12,$C$2,$A38,AN$13,$C$4,C28)</f>
        <v>#VALUE!</v>
      </c>
      <c r="AO38" s="248" t="e">
        <f ca="1">_xll.DBRW($C$1,$B38,$C$3,AO$12,$C$2,$A38,AO$13,$C$4,C28)</f>
        <v>#VALUE!</v>
      </c>
      <c r="AP38" s="248" t="e">
        <f ca="1">_xll.DBRW($C$1,$B38,$C$3,AP$12,$C$2,$A38,AP$13,$C$4,C28)</f>
        <v>#VALUE!</v>
      </c>
      <c r="AQ38" s="248" t="e">
        <f ca="1">_xll.DBRW($C$1,$B38,$C$3,AQ$12,$C$2,$A38,AQ$13,$C$4,C28)</f>
        <v>#VALUE!</v>
      </c>
      <c r="AR38" s="253" t="e">
        <f ca="1">_xll.DBRW($C$1,$B38,$C$3,AR$12,$C$2,$A38,AR$13,$C$4,C28)</f>
        <v>#VALUE!</v>
      </c>
      <c r="AS38" s="252" t="e">
        <f ca="1">_xll.DBRW($C$1,$B38,$C$3,AS$12,$C$2,$A38,AS$13,$C$4,C28)</f>
        <v>#VALUE!</v>
      </c>
      <c r="AT38" s="248" t="str">
        <f ca="1">_xll.DBRW($C$1,$B38,$C$3,AT$12,$C$2,$A38,AT$13,$C$4,C28)</f>
        <v>RECALC_1_1399_</v>
      </c>
      <c r="AU38" s="248" t="e">
        <f ca="1">_xll.DBRW($C$1,$B38,$C$3,AU$12,$C$2,$A38,AU$13,$C$4,C28)</f>
        <v>#VALUE!</v>
      </c>
      <c r="AV38" s="248" t="e">
        <f ca="1">_xll.DBRW($C$1,$B38,$C$3,AV$12,$C$2,$A38,AV$13,$C$4,C28)</f>
        <v>#VALUE!</v>
      </c>
      <c r="AW38" s="248" t="e">
        <f ca="1">_xll.DBRW($C$1,$B38,$C$3,AW$12,$C$2,$A38,AW$13,$C$4,C28)</f>
        <v>#VALUE!</v>
      </c>
      <c r="AX38" s="248" t="e">
        <f ca="1">_xll.DBRW($C$1,$B38,$C$3,AX$12,$C$2,$A38,AX$13,$C$4,C28)</f>
        <v>#VALUE!</v>
      </c>
      <c r="AY38" s="248" t="e">
        <f ca="1">_xll.DBRW($C$1,$B38,$C$3,AY$12,$C$2,$A38,AY$13,$C$4,C28)</f>
        <v>#VALUE!</v>
      </c>
      <c r="AZ38" s="253" t="e">
        <f ca="1">_xll.DBRW($C$1,$B38,$C$3,AZ$12,$C$2,$A38,AZ$13,$C$4,C28)</f>
        <v>#VALUE!</v>
      </c>
      <c r="BA38" s="252" t="e">
        <f ca="1">_xll.DBRW($C$1,$B38,$C$3,BA$12,$C$2,$A38,BA$13,$C$4,C28)</f>
        <v>#VALUE!</v>
      </c>
      <c r="BB38" s="248" t="str">
        <f ca="1">_xll.DBRW($C$1,$B38,$C$3,BB$12,$C$2,$A38,BB$13,$C$4,C28)</f>
        <v>RECALC_1_1787_</v>
      </c>
      <c r="BC38" s="248" t="e">
        <f ca="1">_xll.DBRW($C$1,$B38,$C$3,BC$12,$C$2,$A38,BC$13,$C$4,C28)</f>
        <v>#VALUE!</v>
      </c>
      <c r="BD38" s="248" t="e">
        <f ca="1">_xll.DBRW($C$1,$B38,$C$3,BD$12,$C$2,$A38,BD$13,$C$4,C28)</f>
        <v>#VALUE!</v>
      </c>
      <c r="BE38" s="248" t="e">
        <f ca="1">_xll.DBRW($C$1,$B38,$C$3,BE$12,$C$2,$A38,BE$13,$C$4,C28)</f>
        <v>#VALUE!</v>
      </c>
      <c r="BF38" s="248" t="e">
        <f ca="1">_xll.DBRW($C$1,$B38,$C$3,BF$12,$C$2,$A38,BF$13,$C$4,C28)</f>
        <v>#VALUE!</v>
      </c>
      <c r="BG38" s="248" t="e">
        <f ca="1">_xll.DBRW($C$1,$B38,$C$3,BG$12,$C$2,$A38,BG$13,$C$4,C28)</f>
        <v>#VALUE!</v>
      </c>
      <c r="BH38" s="253" t="e">
        <f ca="1">_xll.DBRW($C$1,$B38,$C$3,BH$12,$C$2,$A38,BH$13,$C$4,C28)</f>
        <v>#VALUE!</v>
      </c>
      <c r="BI38" s="252" t="e">
        <f ca="1">_xll.DBRW($C$1,$B38,$C$3,BI$12,$C$2,$A38,BI$13,$C$4,C28)</f>
        <v>#VALUE!</v>
      </c>
      <c r="BJ38" s="248" t="str">
        <f ca="1">_xll.DBRW($C$1,$B38,$C$3,BJ$12,$C$2,$A38,BJ$13,$C$4,C28)</f>
        <v>RECALC_1_2121_</v>
      </c>
      <c r="BK38" s="248" t="e">
        <f ca="1">_xll.DBRW($C$1,$B38,$C$3,BK$12,$C$2,$A38,BK$13,$C$4,C28)</f>
        <v>#VALUE!</v>
      </c>
      <c r="BL38" s="248" t="e">
        <f ca="1">_xll.DBRW($C$1,$B38,$C$3,BL$12,$C$2,$A38,BL$13,$C$4,C28)</f>
        <v>#VALUE!</v>
      </c>
      <c r="BM38" s="248" t="e">
        <f ca="1">_xll.DBRW($C$1,$B38,$C$3,BM$12,$C$2,$A38,BM$13,$C$4,C28)</f>
        <v>#VALUE!</v>
      </c>
      <c r="BN38" s="248" t="e">
        <f ca="1">_xll.DBRW($C$1,$B38,$C$3,BN$12,$C$2,$A38,BN$13,$C$4,C28)</f>
        <v>#VALUE!</v>
      </c>
      <c r="BO38" s="248" t="e">
        <f ca="1">_xll.DBRW($C$1,$B38,$C$3,BO$12,$C$2,$A38,BO$13,$C$4,C28)</f>
        <v>#VALUE!</v>
      </c>
      <c r="BP38" s="253" t="e">
        <f ca="1">_xll.DBRW($C$1,$B38,$C$3,BP$12,$C$2,$A38,BP$13,$C$4,C28)</f>
        <v>#VALUE!</v>
      </c>
      <c r="BQ38" s="252" t="e">
        <f ca="1">_xll.DBRW($C$1,$B38,$C$3,BQ$12,$C$2,$A38,BQ$13,$C$4,$C$28)</f>
        <v>#VALUE!</v>
      </c>
      <c r="BR38" s="248" t="str">
        <f ca="1">_xll.DBRW($C$1,$B38,$C$3,BR$12,$C$2,$A38,BR$13,$C$4,$C$28)</f>
        <v>RECALC_1_2264_</v>
      </c>
      <c r="BS38" s="248" t="e">
        <f ca="1">_xll.DBRW($C$1,$B38,$C$3,BS$12,$C$2,$A38,BS$13,$C$4,$C$28)</f>
        <v>#VALUE!</v>
      </c>
      <c r="BT38" s="248" t="e">
        <f ca="1">_xll.DBRW($C$1,$B38,$C$3,BT$12,$C$2,$A38,BT$13,$C$4,$C$28)</f>
        <v>#VALUE!</v>
      </c>
      <c r="BU38" s="248" t="e">
        <f ca="1">_xll.DBRW($C$1,$B38,$C$3,BU$12,$C$2,$A38,BU$13,$C$4,$C$28)</f>
        <v>#VALUE!</v>
      </c>
      <c r="BV38" s="248" t="e">
        <f ca="1">_xll.DBRW($C$1,$B38,$C$3,BV$12,$C$2,$A38,BV$13,$C$4,$C$28)</f>
        <v>#VALUE!</v>
      </c>
      <c r="BW38" s="248" t="e">
        <f ca="1">_xll.DBRW($C$1,$B38,$C$3,BW$12,$C$2,$A38,BW$13,$C$4,$C$28)</f>
        <v>#VALUE!</v>
      </c>
      <c r="BX38" s="253" t="e">
        <f ca="1">_xll.DBRW($C$1,$B38,$C$3,BX$12,$C$2,$A38,BX$13,$C$4,$C$28)</f>
        <v>#VALUE!</v>
      </c>
      <c r="BY38" s="248"/>
      <c r="BZ38" s="248"/>
      <c r="CA38" s="248"/>
      <c r="CB38" s="248"/>
      <c r="CC38" s="248"/>
      <c r="CD38" s="248"/>
      <c r="CE38" s="248"/>
      <c r="CF38" s="248"/>
    </row>
    <row r="39" spans="1:109" s="261" customFormat="1" ht="21.75" customHeight="1">
      <c r="A39" s="254" t="str">
        <f>A26</f>
        <v>VTD_Corp_TopAdj_Not_allocated_Input</v>
      </c>
      <c r="B39" s="254" t="str">
        <f ca="1">_xll.SUBNM("tango_core_model:Activity","","Tot_act","English")</f>
        <v>RECALC_0_21_</v>
      </c>
      <c r="C39" s="254" t="str">
        <f>"Contrôle "&amp;C28</f>
        <v>Contrôle RESULTAT OPERATIONNEL</v>
      </c>
      <c r="D39" s="255" t="e">
        <f ca="1">_xll.DBRW($C$1,$B$26,$C$3,D$12,$C$2,$A39,D$13,$C$4,$C28)-D28</f>
        <v>#VALUE!</v>
      </c>
      <c r="E39" s="256" t="e">
        <f ca="1">_xll.DBRW($C$1,$B$26,$C$3,E$12,$C$2,$A39,E$13,$C$4,$C28)-E28</f>
        <v>#VALUE!</v>
      </c>
      <c r="F39" s="256" t="e">
        <f ca="1">_xll.DBRW($C$1,$B$26,$C$3,F$12,$C$2,$A39,F$13,$C$4,$C28)-F28</f>
        <v>#VALUE!</v>
      </c>
      <c r="G39" s="256" t="e">
        <f ca="1">_xll.DBRW($C$1,$B$26,$C$3,G$12,$C$2,$A39,G$13,$C$4,$C28)-G28</f>
        <v>#VALUE!</v>
      </c>
      <c r="H39" s="256" t="e">
        <f ca="1">_xll.DBRW($C$1,$B$26,$C$3,H$12,$C$2,$A39,H$13,$C$4,$C28)-H28</f>
        <v>#VALUE!</v>
      </c>
      <c r="I39" s="256" t="e">
        <f ca="1">_xll.DBRW($C$1,$B$26,$C$3,I$12,$C$2,$A39,I$13,$C$4,$C28)-I28</f>
        <v>#VALUE!</v>
      </c>
      <c r="J39" s="256" t="e">
        <f ca="1">_xll.DBRW($C$1,$B$26,$C$3,J$12,$C$2,$A39,J$13,$C$4,$C28)-J28</f>
        <v>#VALUE!</v>
      </c>
      <c r="K39" s="257" t="e">
        <f ca="1">_xll.DBRW($C$1,$B$26,$C$3,K$12,$C$2,$A39,K$13,$C$4,$C28)-K28</f>
        <v>#VALUE!</v>
      </c>
      <c r="L39" s="255" t="e">
        <f ca="1">_xll.DBRW($C$1,$B$26,$C$3,L$12,$C$2,$A39,L$13,$C$4,$C28)-L28</f>
        <v>#VALUE!</v>
      </c>
      <c r="M39" s="256" t="e">
        <f ca="1">_xll.DBRW($C$1,$B$26,$C$3,M$12,$C$2,$A39,M$13,$C$4,$C28)-M28</f>
        <v>#VALUE!</v>
      </c>
      <c r="N39" s="256" t="e">
        <f ca="1">_xll.DBRW($C$1,$B$26,$C$3,N$12,$C$2,$A39,N$13,$C$4,$C28)-N28</f>
        <v>#VALUE!</v>
      </c>
      <c r="O39" s="256" t="e">
        <f ca="1">_xll.DBRW($C$1,$B$26,$C$3,O$12,$C$2,$A39,O$13,$C$4,$C28)-O28</f>
        <v>#VALUE!</v>
      </c>
      <c r="P39" s="256" t="e">
        <f ca="1">_xll.DBRW($C$1,$B$26,$C$3,P$12,$C$2,$A39,P$13,$C$4,$C28)-P28</f>
        <v>#VALUE!</v>
      </c>
      <c r="Q39" s="256" t="e">
        <f ca="1">_xll.DBRW($C$1,$B$26,$C$3,Q$12,$C$2,$A39,Q$13,$C$4,$C28)-Q28</f>
        <v>#VALUE!</v>
      </c>
      <c r="R39" s="256" t="e">
        <f ca="1">_xll.DBRW($C$1,$B$26,$C$3,R$12,$C$2,$A39,R$13,$C$4,$C28)-R28</f>
        <v>#VALUE!</v>
      </c>
      <c r="S39" s="257" t="e">
        <f ca="1">_xll.DBRW($C$1,$B$26,$C$3,S$12,$C$2,$A39,S$13,$C$4,$C28)-S28</f>
        <v>#VALUE!</v>
      </c>
      <c r="T39" s="255" t="e">
        <f ca="1">_xll.DBRW($C$1,$B$26,$C$3,T$12,$C$2,$A39,T$13,$C$4,$C28)-T28</f>
        <v>#VALUE!</v>
      </c>
      <c r="U39" s="256" t="e">
        <f ca="1">_xll.DBRW($C$1,$B$26,$C$3,U$12,$C$2,$A39,U$13,$C$4,$C28)-U28</f>
        <v>#VALUE!</v>
      </c>
      <c r="V39" s="256" t="e">
        <f ca="1">_xll.DBRW($C$1,$B$26,$C$3,V$12,$C$2,$A39,V$13,$C$4,$C28)-V28</f>
        <v>#VALUE!</v>
      </c>
      <c r="W39" s="256" t="e">
        <f ca="1">_xll.DBRW($C$1,$B$26,$C$3,W$12,$C$2,$A39,W$13,$C$4,$C28)-W28</f>
        <v>#VALUE!</v>
      </c>
      <c r="X39" s="256" t="e">
        <f ca="1">_xll.DBRW($C$1,$B$26,$C$3,X$12,$C$2,$A39,X$13,$C$4,$C28)-X28</f>
        <v>#VALUE!</v>
      </c>
      <c r="Y39" s="256" t="e">
        <f ca="1">_xll.DBRW($C$1,$B$26,$C$3,Y$12,$C$2,$A39,Y$13,$C$4,$C28)-Y28</f>
        <v>#VALUE!</v>
      </c>
      <c r="Z39" s="256" t="e">
        <f ca="1">_xll.DBRW($C$1,$B$26,$C$3,Z$12,$C$2,$A39,Z$13,$C$4,$C28)-Z28</f>
        <v>#VALUE!</v>
      </c>
      <c r="AA39" s="257" t="e">
        <f ca="1">_xll.DBRW($C$1,$B$26,$C$3,AA$12,$C$2,$A39,AA$13,$C$4,$C28)-AA28</f>
        <v>#VALUE!</v>
      </c>
      <c r="AB39" s="255" t="e">
        <f ca="1">_xll.DBRW($C$1,$B$26,$C$3,AB$12,$C$2,$A39,AB$13,$C$4,$C28)-AB28</f>
        <v>#VALUE!</v>
      </c>
      <c r="AC39" s="256" t="e">
        <f ca="1">_xll.DBRW($C$1,$B$26,$C$3,AC$12,$C$2,$A39,AC$13,$C$4,$C28)-AC28</f>
        <v>#VALUE!</v>
      </c>
      <c r="AD39" s="256" t="e">
        <f ca="1">_xll.DBRW($C$1,$B$26,$C$3,AD$12,$C$2,$A39,AD$13,$C$4,$C28)-AD28</f>
        <v>#VALUE!</v>
      </c>
      <c r="AE39" s="256" t="e">
        <f ca="1">_xll.DBRW($C$1,$B$26,$C$3,AE$12,$C$2,$A39,AE$13,$C$4,$C28)-AE28</f>
        <v>#VALUE!</v>
      </c>
      <c r="AF39" s="256" t="e">
        <f ca="1">_xll.DBRW($C$1,$B$26,$C$3,AF$12,$C$2,$A39,AF$13,$C$4,$C28)-AF28</f>
        <v>#VALUE!</v>
      </c>
      <c r="AG39" s="256" t="e">
        <f ca="1">_xll.DBRW($C$1,$B$26,$C$3,AG$12,$C$2,$A39,AG$13,$C$4,$C28)-AG28</f>
        <v>#VALUE!</v>
      </c>
      <c r="AH39" s="256" t="e">
        <f ca="1">_xll.DBRW($C$1,$B$26,$C$3,AH$12,$C$2,$A39,AH$13,$C$4,$C28)-AH28</f>
        <v>#VALUE!</v>
      </c>
      <c r="AI39" s="257" t="e">
        <f ca="1">_xll.DBRW($C$1,$B$26,$C$3,AI$12,$C$2,$A39,AI$13,$C$4,$C28)-AI28</f>
        <v>#VALUE!</v>
      </c>
      <c r="AJ39" s="258"/>
      <c r="AK39" s="255" t="e">
        <f ca="1">_xll.DBRW($C$1,$B39,$C$3,AK$12,$C$2,$A39,AK$13,$C$4,C28)-AK28</f>
        <v>#VALUE!</v>
      </c>
      <c r="AL39" s="256" t="e">
        <f ca="1">_xll.DBRW($C$1,$B39,$C$3,AL$12,$C$2,$A39,AL$13,$C$4,C28)-AL28</f>
        <v>#VALUE!</v>
      </c>
      <c r="AM39" s="256" t="e">
        <f ca="1">_xll.DBRW($C$1,$B39,$C$3,AM$12,$C$2,$A39,AM$13,$C$4,C28)-AM28</f>
        <v>#VALUE!</v>
      </c>
      <c r="AN39" s="256" t="e">
        <f ca="1">_xll.DBRW($C$1,$B39,$C$3,AN$12,$C$2,$A39,AN$13,$C$4,C28)-AN28</f>
        <v>#VALUE!</v>
      </c>
      <c r="AO39" s="256" t="e">
        <f ca="1">_xll.DBRW($C$1,$B39,$C$3,AO$12,$C$2,$A39,AO$13,$C$4,C28)-AO28</f>
        <v>#VALUE!</v>
      </c>
      <c r="AP39" s="256" t="e">
        <f ca="1">_xll.DBRW($C$1,$B39,$C$3,AP$12,$C$2,$A39,AP$13,$C$4,C28)-AP28</f>
        <v>#VALUE!</v>
      </c>
      <c r="AQ39" s="256" t="e">
        <f ca="1">_xll.DBRW($C$1,$B39,$C$3,AQ$12,$C$2,$A39,AQ$13,$C$4,C28)-AQ28</f>
        <v>#VALUE!</v>
      </c>
      <c r="AR39" s="257" t="e">
        <f ca="1">_xll.DBRW($C$1,$B39,$C$3,AR$12,$C$2,$A39,AR$13,$C$4,C28)-AR28</f>
        <v>#VALUE!</v>
      </c>
      <c r="AS39" s="255" t="e">
        <f ca="1">_xll.DBRW($C$1,$B39,$C$3,AS$12,$C$2,$A39,AS$13,$C$4,C28)-AS28</f>
        <v>#VALUE!</v>
      </c>
      <c r="AT39" s="256" t="e">
        <f ca="1">_xll.DBRW($C$1,$B39,$C$3,AT$12,$C$2,$A39,AT$13,$C$4,C28)-AT28</f>
        <v>#VALUE!</v>
      </c>
      <c r="AU39" s="256" t="e">
        <f ca="1">_xll.DBRW($C$1,$B39,$C$3,AU$12,$C$2,$A39,AU$13,$C$4,C28)-AU28</f>
        <v>#VALUE!</v>
      </c>
      <c r="AV39" s="256" t="e">
        <f ca="1">_xll.DBRW($C$1,$B39,$C$3,AV$12,$C$2,$A39,AV$13,$C$4,C28)-AV28</f>
        <v>#VALUE!</v>
      </c>
      <c r="AW39" s="256" t="e">
        <f ca="1">_xll.DBRW($C$1,$B39,$C$3,AW$12,$C$2,$A39,AW$13,$C$4,C28)-AW28</f>
        <v>#VALUE!</v>
      </c>
      <c r="AX39" s="256" t="e">
        <f ca="1">_xll.DBRW($C$1,$B39,$C$3,AX$12,$C$2,$A39,AX$13,$C$4,C28)-AX28</f>
        <v>#VALUE!</v>
      </c>
      <c r="AY39" s="256" t="e">
        <f ca="1">_xll.DBRW($C$1,$B39,$C$3,AY$12,$C$2,$A39,AY$13,$C$4,C28)-AY28</f>
        <v>#VALUE!</v>
      </c>
      <c r="AZ39" s="257" t="e">
        <f ca="1">_xll.DBRW($C$1,$B39,$C$3,AZ$12,$C$2,$A39,AZ$13,$C$4,C28)-AZ28</f>
        <v>#VALUE!</v>
      </c>
      <c r="BA39" s="255" t="e">
        <f ca="1">_xll.DBRW($C$1,$B39,$C$3,BA$12,$C$2,$A39,BA$13,$C$4,C28)-BA28</f>
        <v>#VALUE!</v>
      </c>
      <c r="BB39" s="256" t="e">
        <f ca="1">_xll.DBRW($C$1,$B39,$C$3,BB$12,$C$2,$A39,BB$13,$C$4,C28)-BB28</f>
        <v>#VALUE!</v>
      </c>
      <c r="BC39" s="256" t="e">
        <f ca="1">_xll.DBRW($C$1,$B39,$C$3,BC$12,$C$2,$A39,BC$13,$C$4,C28)-BC28</f>
        <v>#VALUE!</v>
      </c>
      <c r="BD39" s="256" t="e">
        <f ca="1">_xll.DBRW($C$1,$B39,$C$3,BD$12,$C$2,$A39,BD$13,$C$4,C28)-BD28</f>
        <v>#VALUE!</v>
      </c>
      <c r="BE39" s="256" t="e">
        <f ca="1">_xll.DBRW($C$1,$B39,$C$3,BE$12,$C$2,$A39,BE$13,$C$4,C28)-BE28</f>
        <v>#VALUE!</v>
      </c>
      <c r="BF39" s="256" t="e">
        <f ca="1">_xll.DBRW($C$1,$B39,$C$3,BF$12,$C$2,$A39,BF$13,$C$4,C28)-BF28</f>
        <v>#VALUE!</v>
      </c>
      <c r="BG39" s="256" t="e">
        <f ca="1">_xll.DBRW($C$1,$B39,$C$3,BG$12,$C$2,$A39,BG$13,$C$4,C28)-BG28</f>
        <v>#VALUE!</v>
      </c>
      <c r="BH39" s="257" t="e">
        <f ca="1">_xll.DBRW($C$1,$B39,$C$3,BH$12,$C$2,$A39,BH$13,$C$4,C28)-BH28</f>
        <v>#VALUE!</v>
      </c>
      <c r="BI39" s="255" t="e">
        <f ca="1">_xll.DBRW($C$1,$B39,$C$3,BI$12,$C$2,$A39,BI$13,$C$4,C28)-BI28</f>
        <v>#VALUE!</v>
      </c>
      <c r="BJ39" s="256" t="e">
        <f ca="1">_xll.DBRW($C$1,$B39,$C$3,BJ$12,$C$2,$A39,BJ$13,$C$4,C28)-BJ28</f>
        <v>#VALUE!</v>
      </c>
      <c r="BK39" s="256" t="e">
        <f ca="1">_xll.DBRW($C$1,$B39,$C$3,BK$12,$C$2,$A39,BK$13,$C$4,C28)-BK28</f>
        <v>#VALUE!</v>
      </c>
      <c r="BL39" s="256" t="e">
        <f ca="1">_xll.DBRW($C$1,$B39,$C$3,BL$12,$C$2,$A39,BL$13,$C$4,C28)-BL28</f>
        <v>#VALUE!</v>
      </c>
      <c r="BM39" s="256" t="e">
        <f ca="1">_xll.DBRW($C$1,$B39,$C$3,BM$12,$C$2,$A39,BM$13,$C$4,C28)-BM28</f>
        <v>#VALUE!</v>
      </c>
      <c r="BN39" s="256" t="e">
        <f ca="1">_xll.DBRW($C$1,$B39,$C$3,BN$12,$C$2,$A39,BN$13,$C$4,C28)-BN28</f>
        <v>#VALUE!</v>
      </c>
      <c r="BO39" s="256" t="e">
        <f ca="1">_xll.DBRW($C$1,$B39,$C$3,BO$12,$C$2,$A39,BO$13,$C$4,C28)-BO28</f>
        <v>#VALUE!</v>
      </c>
      <c r="BP39" s="257" t="e">
        <f ca="1">_xll.DBRW($C$1,$B39,$C$3,BP$12,$C$2,$A39,BP$13,$C$4,C28)-BP28</f>
        <v>#VALUE!</v>
      </c>
      <c r="BQ39" s="255" t="e">
        <f ca="1">_xll.DBRW($C$1,$B39,$C$3,BQ$12,$C$2,$A39,BQ$13,$C$4,$C$28)</f>
        <v>#VALUE!</v>
      </c>
      <c r="BR39" s="256" t="str">
        <f ca="1">_xll.DBRW($C$1,$B39,$C$3,BR$12,$C$2,$A39,BR$13,$C$4,$C$28)</f>
        <v>RECALC_1_2244_</v>
      </c>
      <c r="BS39" s="256" t="e">
        <f ca="1">_xll.DBRW($C$1,$B39,$C$3,BS$12,$C$2,$A39,BS$13,$C$4,$C$28)</f>
        <v>#VALUE!</v>
      </c>
      <c r="BT39" s="256" t="e">
        <f ca="1">_xll.DBRW($C$1,$B39,$C$3,BT$12,$C$2,$A39,BT$13,$C$4,$C$28)</f>
        <v>#VALUE!</v>
      </c>
      <c r="BU39" s="256" t="e">
        <f ca="1">_xll.DBRW($C$1,$B39,$C$3,BU$12,$C$2,$A39,BU$13,$C$4,$C$28)</f>
        <v>#VALUE!</v>
      </c>
      <c r="BV39" s="256" t="e">
        <f ca="1">_xll.DBRW($C$1,$B39,$C$3,BV$12,$C$2,$A39,BV$13,$C$4,$C$28)</f>
        <v>#VALUE!</v>
      </c>
      <c r="BW39" s="256" t="e">
        <f ca="1">_xll.DBRW($C$1,$B39,$C$3,BW$12,$C$2,$A39,BW$13,$C$4,$C$28)</f>
        <v>#VALUE!</v>
      </c>
      <c r="BX39" s="257" t="e">
        <f ca="1">_xll.DBRW($C$1,$B39,$C$3,BX$12,$C$2,$A39,BX$13,$C$4,$C$28)</f>
        <v>#VALUE!</v>
      </c>
      <c r="BY39" s="259"/>
      <c r="BZ39" s="259"/>
      <c r="CA39" s="259"/>
      <c r="CB39" s="259"/>
      <c r="CC39" s="259"/>
      <c r="CD39" s="259"/>
      <c r="CE39" s="259"/>
      <c r="CF39" s="259"/>
      <c r="CG39" s="260"/>
      <c r="CH39" s="260"/>
      <c r="CI39" s="260"/>
      <c r="CJ39" s="260"/>
      <c r="CK39" s="260"/>
      <c r="CL39" s="260"/>
      <c r="CM39" s="260"/>
      <c r="CN39" s="260"/>
      <c r="CO39" s="260"/>
      <c r="CP39" s="260"/>
      <c r="CQ39" s="260"/>
      <c r="CR39" s="260"/>
      <c r="CS39" s="260"/>
      <c r="CT39" s="260"/>
      <c r="CU39" s="260"/>
      <c r="CV39" s="260"/>
      <c r="CW39" s="260"/>
      <c r="CX39" s="260"/>
      <c r="CY39" s="260"/>
      <c r="CZ39" s="260"/>
      <c r="DA39" s="260"/>
      <c r="DB39" s="260"/>
      <c r="DC39" s="260"/>
      <c r="DD39" s="260"/>
      <c r="DE39" s="260"/>
    </row>
    <row r="40" spans="1:109" s="264" customFormat="1" ht="21.75" customHeight="1">
      <c r="A40" s="262"/>
      <c r="B40" s="263"/>
      <c r="D40" s="265"/>
      <c r="E40" s="265"/>
      <c r="F40" s="265"/>
      <c r="G40" s="265"/>
      <c r="H40" s="265"/>
      <c r="I40" s="265"/>
      <c r="J40" s="265"/>
      <c r="K40" s="265"/>
      <c r="L40" s="265"/>
      <c r="M40" s="265"/>
      <c r="N40" s="265"/>
      <c r="O40" s="265"/>
      <c r="P40" s="265"/>
      <c r="Q40" s="265"/>
      <c r="R40" s="265"/>
      <c r="S40" s="265"/>
      <c r="T40" s="265"/>
      <c r="U40" s="265"/>
      <c r="V40" s="265"/>
      <c r="W40" s="265"/>
      <c r="X40" s="265"/>
      <c r="Y40" s="265"/>
      <c r="Z40" s="265"/>
      <c r="AA40" s="265"/>
      <c r="AB40" s="265"/>
      <c r="AC40" s="265"/>
      <c r="AD40" s="265"/>
      <c r="AE40" s="265"/>
      <c r="AF40" s="265"/>
      <c r="AG40" s="265"/>
      <c r="AH40" s="265"/>
      <c r="AI40" s="265"/>
      <c r="AJ40" s="265"/>
      <c r="AK40" s="265"/>
      <c r="AL40" s="265"/>
      <c r="AM40" s="265"/>
      <c r="AN40" s="265"/>
      <c r="AO40" s="265"/>
      <c r="AP40" s="265"/>
      <c r="AQ40" s="265"/>
      <c r="AR40" s="265"/>
      <c r="AS40" s="265"/>
      <c r="AT40" s="265"/>
      <c r="AU40" s="265"/>
      <c r="AV40" s="265"/>
      <c r="AW40" s="265"/>
      <c r="AX40" s="265"/>
      <c r="AY40" s="265"/>
      <c r="AZ40" s="265"/>
      <c r="BA40" s="265"/>
      <c r="BB40" s="265"/>
      <c r="BC40" s="265"/>
      <c r="BD40" s="265"/>
      <c r="BE40" s="265"/>
      <c r="BF40" s="265"/>
      <c r="BG40" s="265"/>
      <c r="BH40" s="265"/>
      <c r="BI40" s="265"/>
      <c r="BJ40" s="265"/>
      <c r="BK40" s="265"/>
      <c r="BL40" s="265"/>
      <c r="BM40" s="265"/>
      <c r="BN40" s="265"/>
      <c r="BO40" s="265"/>
      <c r="BP40" s="265"/>
      <c r="BQ40" s="265"/>
      <c r="BR40" s="265"/>
      <c r="BS40" s="265"/>
      <c r="BT40" s="265"/>
      <c r="BU40" s="265"/>
      <c r="BV40" s="265"/>
      <c r="BW40" s="265"/>
      <c r="BX40" s="265"/>
      <c r="BY40" s="265"/>
      <c r="BZ40" s="265"/>
      <c r="CA40" s="265"/>
      <c r="CB40" s="265"/>
      <c r="CC40" s="265"/>
      <c r="CD40" s="265"/>
      <c r="CE40" s="265"/>
      <c r="CF40" s="265"/>
    </row>
    <row r="41" spans="1:109" ht="21.75" customHeight="1">
      <c r="A41" s="266"/>
      <c r="B41" s="267"/>
      <c r="C41" s="243" t="s">
        <v>242</v>
      </c>
      <c r="D41" s="245"/>
      <c r="E41" s="246">
        <f t="shared" ref="E41:AI41" si="20">SUM(E42:E51)</f>
        <v>0</v>
      </c>
      <c r="F41" s="246">
        <f t="shared" si="20"/>
        <v>0</v>
      </c>
      <c r="G41" s="246">
        <f t="shared" si="20"/>
        <v>0</v>
      </c>
      <c r="H41" s="246">
        <f t="shared" si="20"/>
        <v>0</v>
      </c>
      <c r="I41" s="246">
        <f t="shared" si="20"/>
        <v>0</v>
      </c>
      <c r="J41" s="246">
        <f t="shared" si="20"/>
        <v>0</v>
      </c>
      <c r="K41" s="247">
        <f t="shared" si="20"/>
        <v>0</v>
      </c>
      <c r="L41" s="245">
        <f t="shared" si="20"/>
        <v>0</v>
      </c>
      <c r="M41" s="246">
        <f t="shared" si="20"/>
        <v>0</v>
      </c>
      <c r="N41" s="246">
        <f t="shared" si="20"/>
        <v>0</v>
      </c>
      <c r="O41" s="246">
        <f t="shared" si="20"/>
        <v>0</v>
      </c>
      <c r="P41" s="246">
        <f t="shared" si="20"/>
        <v>0</v>
      </c>
      <c r="Q41" s="246">
        <f t="shared" si="20"/>
        <v>0</v>
      </c>
      <c r="R41" s="246">
        <f t="shared" si="20"/>
        <v>0</v>
      </c>
      <c r="S41" s="247">
        <f t="shared" si="20"/>
        <v>0</v>
      </c>
      <c r="T41" s="245">
        <f t="shared" si="20"/>
        <v>0</v>
      </c>
      <c r="U41" s="246">
        <f t="shared" si="20"/>
        <v>0</v>
      </c>
      <c r="V41" s="246">
        <f t="shared" si="20"/>
        <v>0</v>
      </c>
      <c r="W41" s="246">
        <f t="shared" si="20"/>
        <v>0</v>
      </c>
      <c r="X41" s="246">
        <f t="shared" si="20"/>
        <v>0</v>
      </c>
      <c r="Y41" s="246">
        <f t="shared" si="20"/>
        <v>0</v>
      </c>
      <c r="Z41" s="246">
        <f t="shared" si="20"/>
        <v>0</v>
      </c>
      <c r="AA41" s="247">
        <f t="shared" si="20"/>
        <v>0</v>
      </c>
      <c r="AB41" s="245">
        <f t="shared" si="20"/>
        <v>0</v>
      </c>
      <c r="AC41" s="246">
        <f t="shared" si="20"/>
        <v>0</v>
      </c>
      <c r="AD41" s="246">
        <f t="shared" si="20"/>
        <v>0</v>
      </c>
      <c r="AE41" s="246">
        <f t="shared" si="20"/>
        <v>0</v>
      </c>
      <c r="AF41" s="246">
        <f t="shared" si="20"/>
        <v>0</v>
      </c>
      <c r="AG41" s="246">
        <f t="shared" si="20"/>
        <v>0</v>
      </c>
      <c r="AH41" s="246">
        <f t="shared" si="20"/>
        <v>0</v>
      </c>
      <c r="AI41" s="247">
        <f t="shared" si="20"/>
        <v>0</v>
      </c>
      <c r="AJ41" s="248"/>
      <c r="AK41" s="245" t="e">
        <f ca="1">SUM(AK42:AK51)</f>
        <v>#VALUE!</v>
      </c>
      <c r="AL41" s="246">
        <f t="shared" ref="AL41:BX41" ca="1" si="21">SUM(AL42:AL51)</f>
        <v>0</v>
      </c>
      <c r="AM41" s="246" t="e">
        <f t="shared" ca="1" si="21"/>
        <v>#VALUE!</v>
      </c>
      <c r="AN41" s="246" t="e">
        <f t="shared" ca="1" si="21"/>
        <v>#VALUE!</v>
      </c>
      <c r="AO41" s="246" t="e">
        <f t="shared" ca="1" si="21"/>
        <v>#VALUE!</v>
      </c>
      <c r="AP41" s="246" t="e">
        <f t="shared" ca="1" si="21"/>
        <v>#VALUE!</v>
      </c>
      <c r="AQ41" s="246" t="e">
        <f t="shared" ca="1" si="21"/>
        <v>#VALUE!</v>
      </c>
      <c r="AR41" s="247" t="e">
        <f t="shared" ca="1" si="21"/>
        <v>#VALUE!</v>
      </c>
      <c r="AS41" s="245" t="e">
        <f t="shared" ca="1" si="21"/>
        <v>#VALUE!</v>
      </c>
      <c r="AT41" s="246">
        <f t="shared" ca="1" si="21"/>
        <v>0</v>
      </c>
      <c r="AU41" s="246" t="e">
        <f t="shared" ca="1" si="21"/>
        <v>#VALUE!</v>
      </c>
      <c r="AV41" s="246" t="e">
        <f t="shared" ca="1" si="21"/>
        <v>#VALUE!</v>
      </c>
      <c r="AW41" s="246" t="e">
        <f t="shared" ca="1" si="21"/>
        <v>#VALUE!</v>
      </c>
      <c r="AX41" s="246" t="e">
        <f t="shared" ca="1" si="21"/>
        <v>#VALUE!</v>
      </c>
      <c r="AY41" s="246" t="e">
        <f t="shared" ca="1" si="21"/>
        <v>#VALUE!</v>
      </c>
      <c r="AZ41" s="247" t="e">
        <f t="shared" ca="1" si="21"/>
        <v>#VALUE!</v>
      </c>
      <c r="BA41" s="245" t="e">
        <f t="shared" ca="1" si="21"/>
        <v>#VALUE!</v>
      </c>
      <c r="BB41" s="246">
        <f t="shared" ca="1" si="21"/>
        <v>0</v>
      </c>
      <c r="BC41" s="246" t="e">
        <f t="shared" ca="1" si="21"/>
        <v>#VALUE!</v>
      </c>
      <c r="BD41" s="246" t="e">
        <f t="shared" ca="1" si="21"/>
        <v>#VALUE!</v>
      </c>
      <c r="BE41" s="246" t="e">
        <f t="shared" ca="1" si="21"/>
        <v>#VALUE!</v>
      </c>
      <c r="BF41" s="246" t="e">
        <f t="shared" ca="1" si="21"/>
        <v>#VALUE!</v>
      </c>
      <c r="BG41" s="246" t="e">
        <f t="shared" ca="1" si="21"/>
        <v>#VALUE!</v>
      </c>
      <c r="BH41" s="247" t="e">
        <f t="shared" ca="1" si="21"/>
        <v>#VALUE!</v>
      </c>
      <c r="BI41" s="245" t="e">
        <f t="shared" ca="1" si="21"/>
        <v>#VALUE!</v>
      </c>
      <c r="BJ41" s="246">
        <f t="shared" ca="1" si="21"/>
        <v>0</v>
      </c>
      <c r="BK41" s="246" t="e">
        <f t="shared" ca="1" si="21"/>
        <v>#VALUE!</v>
      </c>
      <c r="BL41" s="246" t="e">
        <f t="shared" ca="1" si="21"/>
        <v>#VALUE!</v>
      </c>
      <c r="BM41" s="246" t="e">
        <f t="shared" ca="1" si="21"/>
        <v>#VALUE!</v>
      </c>
      <c r="BN41" s="246" t="e">
        <f t="shared" ca="1" si="21"/>
        <v>#VALUE!</v>
      </c>
      <c r="BO41" s="246" t="e">
        <f t="shared" ca="1" si="21"/>
        <v>#VALUE!</v>
      </c>
      <c r="BP41" s="247" t="e">
        <f t="shared" ca="1" si="21"/>
        <v>#VALUE!</v>
      </c>
      <c r="BQ41" s="245" t="e">
        <f t="shared" ca="1" si="21"/>
        <v>#VALUE!</v>
      </c>
      <c r="BR41" s="246">
        <f t="shared" ca="1" si="21"/>
        <v>0</v>
      </c>
      <c r="BS41" s="246" t="e">
        <f t="shared" ca="1" si="21"/>
        <v>#VALUE!</v>
      </c>
      <c r="BT41" s="246" t="e">
        <f t="shared" ca="1" si="21"/>
        <v>#VALUE!</v>
      </c>
      <c r="BU41" s="246" t="e">
        <f t="shared" ca="1" si="21"/>
        <v>#VALUE!</v>
      </c>
      <c r="BV41" s="246" t="e">
        <f t="shared" ca="1" si="21"/>
        <v>#VALUE!</v>
      </c>
      <c r="BW41" s="246" t="e">
        <f t="shared" ca="1" si="21"/>
        <v>#VALUE!</v>
      </c>
      <c r="BX41" s="247" t="e">
        <f t="shared" ca="1" si="21"/>
        <v>#VALUE!</v>
      </c>
      <c r="BY41" s="248"/>
      <c r="BZ41" s="248"/>
      <c r="CA41" s="248"/>
      <c r="CB41" s="248"/>
      <c r="CC41" s="248"/>
      <c r="CD41" s="248"/>
      <c r="CE41" s="248"/>
      <c r="CF41" s="248"/>
    </row>
    <row r="42" spans="1:109">
      <c r="A42" s="262" t="str">
        <f>A29</f>
        <v>VTD_Corp_TopAdj_Not_allocated_Input1</v>
      </c>
      <c r="B42" s="263" t="str">
        <f t="shared" ref="B42:C42" ca="1" si="22">B29</f>
        <v>RECALC_0_1_</v>
      </c>
      <c r="C42" s="237" t="str">
        <f t="shared" si="22"/>
        <v>Sécurité top générale</v>
      </c>
      <c r="D42" s="252"/>
      <c r="E42" s="248"/>
      <c r="F42" s="248"/>
      <c r="G42" s="248"/>
      <c r="H42" s="248"/>
      <c r="I42" s="248"/>
      <c r="J42" s="248"/>
      <c r="K42" s="253"/>
      <c r="L42" s="252"/>
      <c r="M42" s="248"/>
      <c r="N42" s="248"/>
      <c r="O42" s="248"/>
      <c r="P42" s="248"/>
      <c r="Q42" s="248"/>
      <c r="R42" s="248"/>
      <c r="S42" s="253"/>
      <c r="T42" s="252"/>
      <c r="U42" s="248"/>
      <c r="V42" s="248"/>
      <c r="W42" s="248"/>
      <c r="X42" s="248"/>
      <c r="Y42" s="248"/>
      <c r="Z42" s="248"/>
      <c r="AA42" s="253"/>
      <c r="AB42" s="252"/>
      <c r="AC42" s="248"/>
      <c r="AD42" s="248"/>
      <c r="AE42" s="248"/>
      <c r="AF42" s="248"/>
      <c r="AG42" s="248"/>
      <c r="AH42" s="248"/>
      <c r="AI42" s="253"/>
      <c r="AJ42" s="248"/>
      <c r="AK42" s="252" t="e">
        <f ca="1">_xll.DBRW($C$1,$B42,$C$3,AK$12,$C$2,$A42,AK$13,$C$4,C41)</f>
        <v>#VALUE!</v>
      </c>
      <c r="AL42" s="248" t="str">
        <f ca="1">_xll.DBRW($C$1,$B42,$C$3,AL$12,$C$2,$A42,AL$13,$C$4,C41)</f>
        <v>RECALC_1_1056_</v>
      </c>
      <c r="AM42" s="248" t="e">
        <f ca="1">_xll.DBRW($C$1,$B42,$C$3,AM$12,$C$2,$A42,AM$13,$C$4,C41)</f>
        <v>#VALUE!</v>
      </c>
      <c r="AN42" s="248" t="e">
        <f ca="1">_xll.DBRW($C$1,$B42,$C$3,AN$12,$C$2,$A42,AN$13,$C$4,C41)</f>
        <v>#VALUE!</v>
      </c>
      <c r="AO42" s="248" t="e">
        <f ca="1">_xll.DBRW($C$1,$B42,$C$3,AO$12,$C$2,$A42,AO$13,$C$4,C41)</f>
        <v>#VALUE!</v>
      </c>
      <c r="AP42" s="248" t="e">
        <f ca="1">_xll.DBRW($C$1,$B42,$C$3,AP$12,$C$2,$A42,AP$13,$C$4,C41)</f>
        <v>#VALUE!</v>
      </c>
      <c r="AQ42" s="248" t="e">
        <f ca="1">_xll.DBRW($C$1,$B42,$C$3,AQ$12,$C$2,$A42,AQ$13,$C$4,C41)</f>
        <v>#VALUE!</v>
      </c>
      <c r="AR42" s="253" t="e">
        <f ca="1">_xll.DBRW($C$1,$B42,$C$3,AR$12,$C$2,$A42,AR$13,$C$4,C41)</f>
        <v>#VALUE!</v>
      </c>
      <c r="AS42" s="252" t="e">
        <f ca="1">_xll.DBRW($C$1,$B42,$C$3,AS$12,$C$2,$A42,AS$13,$C$4,C41)</f>
        <v>#VALUE!</v>
      </c>
      <c r="AT42" s="248" t="str">
        <f ca="1">_xll.DBRW($C$1,$B42,$C$3,AT$12,$C$2,$A42,AT$13,$C$4,C41)</f>
        <v>RECALC_1_1368_</v>
      </c>
      <c r="AU42" s="248" t="e">
        <f ca="1">_xll.DBRW($C$1,$B42,$C$3,AU$12,$C$2,$A42,AU$13,$C$4,C41)</f>
        <v>#VALUE!</v>
      </c>
      <c r="AV42" s="248" t="e">
        <f ca="1">_xll.DBRW($C$1,$B42,$C$3,AV$12,$C$2,$A42,AV$13,$C$4,C41)</f>
        <v>#VALUE!</v>
      </c>
      <c r="AW42" s="248" t="e">
        <f ca="1">_xll.DBRW($C$1,$B42,$C$3,AW$12,$C$2,$A42,AW$13,$C$4,C41)</f>
        <v>#VALUE!</v>
      </c>
      <c r="AX42" s="248" t="e">
        <f ca="1">_xll.DBRW($C$1,$B42,$C$3,AX$12,$C$2,$A42,AX$13,$C$4,C41)</f>
        <v>#VALUE!</v>
      </c>
      <c r="AY42" s="248" t="e">
        <f ca="1">_xll.DBRW($C$1,$B42,$C$3,AY$12,$C$2,$A42,AY$13,$C$4,C41)</f>
        <v>#VALUE!</v>
      </c>
      <c r="AZ42" s="253" t="e">
        <f ca="1">_xll.DBRW($C$1,$B42,$C$3,AZ$12,$C$2,$A42,AZ$13,$C$4,C41)</f>
        <v>#VALUE!</v>
      </c>
      <c r="BA42" s="252" t="e">
        <f ca="1">_xll.DBRW($C$1,$B42,$C$3,BA$12,$C$2,$A42,BA$13,$C$4,C41)</f>
        <v>#VALUE!</v>
      </c>
      <c r="BB42" s="248" t="str">
        <f ca="1">_xll.DBRW($C$1,$B42,$C$3,BB$12,$C$2,$A42,BB$13,$C$4,C41)</f>
        <v>RECALC_1_1756_</v>
      </c>
      <c r="BC42" s="248" t="e">
        <f ca="1">_xll.DBRW($C$1,$B42,$C$3,BC$12,$C$2,$A42,BC$13,$C$4,C41)</f>
        <v>#VALUE!</v>
      </c>
      <c r="BD42" s="248" t="e">
        <f ca="1">_xll.DBRW($C$1,$B42,$C$3,BD$12,$C$2,$A42,BD$13,$C$4,C41)</f>
        <v>#VALUE!</v>
      </c>
      <c r="BE42" s="248" t="e">
        <f ca="1">_xll.DBRW($C$1,$B42,$C$3,BE$12,$C$2,$A42,BE$13,$C$4,C41)</f>
        <v>#VALUE!</v>
      </c>
      <c r="BF42" s="248" t="e">
        <f ca="1">_xll.DBRW($C$1,$B42,$C$3,BF$12,$C$2,$A42,BF$13,$C$4,C41)</f>
        <v>#VALUE!</v>
      </c>
      <c r="BG42" s="248" t="e">
        <f ca="1">_xll.DBRW($C$1,$B42,$C$3,BG$12,$C$2,$A42,BG$13,$C$4,C41)</f>
        <v>#VALUE!</v>
      </c>
      <c r="BH42" s="253" t="e">
        <f ca="1">_xll.DBRW($C$1,$B42,$C$3,BH$12,$C$2,$A42,BH$13,$C$4,C41)</f>
        <v>#VALUE!</v>
      </c>
      <c r="BI42" s="252" t="e">
        <f ca="1">_xll.DBRW($C$1,$B42,$C$3,BI$12,$C$2,$A42,BI$13,$C$4,C41)</f>
        <v>#VALUE!</v>
      </c>
      <c r="BJ42" s="248" t="str">
        <f ca="1">_xll.DBRW($C$1,$B42,$C$3,BJ$12,$C$2,$A42,BJ$13,$C$4,C41)</f>
        <v>RECALC_1_2090_</v>
      </c>
      <c r="BK42" s="248" t="e">
        <f ca="1">_xll.DBRW($C$1,$B42,$C$3,BK$12,$C$2,$A42,BK$13,$C$4,C41)</f>
        <v>#VALUE!</v>
      </c>
      <c r="BL42" s="248" t="e">
        <f ca="1">_xll.DBRW($C$1,$B42,$C$3,BL$12,$C$2,$A42,BL$13,$C$4,C41)</f>
        <v>#VALUE!</v>
      </c>
      <c r="BM42" s="248" t="e">
        <f ca="1">_xll.DBRW($C$1,$B42,$C$3,BM$12,$C$2,$A42,BM$13,$C$4,C41)</f>
        <v>#VALUE!</v>
      </c>
      <c r="BN42" s="248" t="e">
        <f ca="1">_xll.DBRW($C$1,$B42,$C$3,BN$12,$C$2,$A42,BN$13,$C$4,C41)</f>
        <v>#VALUE!</v>
      </c>
      <c r="BO42" s="248" t="e">
        <f ca="1">_xll.DBRW($C$1,$B42,$C$3,BO$12,$C$2,$A42,BO$13,$C$4,C41)</f>
        <v>#VALUE!</v>
      </c>
      <c r="BP42" s="253" t="e">
        <f ca="1">_xll.DBRW($C$1,$B42,$C$3,BP$12,$C$2,$A42,BP$13,$C$4,C41)</f>
        <v>#VALUE!</v>
      </c>
      <c r="BQ42" s="252" t="e">
        <f ca="1">_xll.DBRW($C$1,$B42,$C$3,BQ$12,$C$2,$A42,BQ$13,$C$4,$C$41)</f>
        <v>#VALUE!</v>
      </c>
      <c r="BR42" s="248" t="str">
        <f ca="1">_xll.DBRW($C$1,$B42,$C$3,BR$12,$C$2,$A42,BR$13,$C$4,$C$41)</f>
        <v>RECALC_1_2221_</v>
      </c>
      <c r="BS42" s="248" t="e">
        <f ca="1">_xll.DBRW($C$1,$B42,$C$3,BS$12,$C$2,$A42,BS$13,$C$4,$C$41)</f>
        <v>#VALUE!</v>
      </c>
      <c r="BT42" s="248" t="e">
        <f ca="1">_xll.DBRW($C$1,$B42,$C$3,BT$12,$C$2,$A42,BT$13,$C$4,$C$41)</f>
        <v>#VALUE!</v>
      </c>
      <c r="BU42" s="248" t="e">
        <f ca="1">_xll.DBRW($C$1,$B42,$C$3,BU$12,$C$2,$A42,BU$13,$C$4,$C$41)</f>
        <v>#VALUE!</v>
      </c>
      <c r="BV42" s="248" t="e">
        <f ca="1">_xll.DBRW($C$1,$B42,$C$3,BV$12,$C$2,$A42,BV$13,$C$4,$C$41)</f>
        <v>#VALUE!</v>
      </c>
      <c r="BW42" s="248" t="e">
        <f ca="1">_xll.DBRW($C$1,$B42,$C$3,BW$12,$C$2,$A42,BW$13,$C$4,$C$41)</f>
        <v>#VALUE!</v>
      </c>
      <c r="BX42" s="253" t="e">
        <f ca="1">_xll.DBRW($C$1,$B42,$C$3,BX$12,$C$2,$A42,BX$13,$C$4,$C$41)</f>
        <v>#VALUE!</v>
      </c>
      <c r="BY42" s="248"/>
      <c r="BZ42" s="248"/>
      <c r="CA42" s="248"/>
      <c r="CB42" s="248"/>
      <c r="CC42" s="248"/>
      <c r="CD42" s="248"/>
      <c r="CE42" s="248"/>
      <c r="CF42" s="248"/>
    </row>
    <row r="43" spans="1:109" ht="21.75" customHeight="1">
      <c r="A43" s="262" t="str">
        <f t="shared" ref="A43:C51" si="23">A30</f>
        <v>VTD_Corp_TopAdj_Not_allocated_Input2</v>
      </c>
      <c r="B43" s="263" t="str">
        <f t="shared" ca="1" si="23"/>
        <v>RECALC_0_1_</v>
      </c>
      <c r="C43" s="237" t="str">
        <f t="shared" si="23"/>
        <v>A recycler</v>
      </c>
      <c r="D43" s="252"/>
      <c r="E43" s="248"/>
      <c r="F43" s="248"/>
      <c r="G43" s="248"/>
      <c r="H43" s="248"/>
      <c r="I43" s="248"/>
      <c r="J43" s="248"/>
      <c r="K43" s="253"/>
      <c r="L43" s="252"/>
      <c r="M43" s="248"/>
      <c r="N43" s="248"/>
      <c r="O43" s="248"/>
      <c r="P43" s="248"/>
      <c r="Q43" s="248"/>
      <c r="R43" s="248"/>
      <c r="S43" s="253"/>
      <c r="T43" s="252"/>
      <c r="U43" s="248"/>
      <c r="V43" s="248"/>
      <c r="W43" s="248"/>
      <c r="X43" s="248"/>
      <c r="Y43" s="248"/>
      <c r="Z43" s="248"/>
      <c r="AA43" s="253"/>
      <c r="AB43" s="252"/>
      <c r="AC43" s="248"/>
      <c r="AD43" s="248"/>
      <c r="AE43" s="248"/>
      <c r="AF43" s="248"/>
      <c r="AG43" s="248"/>
      <c r="AH43" s="248"/>
      <c r="AI43" s="253"/>
      <c r="AJ43" s="248"/>
      <c r="AK43" s="252" t="e">
        <f ca="1">_xll.DBRW($C$1,$B43,$C$3,AK$12,$C$2,$A43,AK$13,$C$4,C41)</f>
        <v>#VALUE!</v>
      </c>
      <c r="AL43" s="248" t="str">
        <f ca="1">_xll.DBRW($C$1,$B43,$C$3,AL$12,$C$2,$A43,AL$13,$C$4,C41)</f>
        <v>RECALC_1_1055_</v>
      </c>
      <c r="AM43" s="248" t="e">
        <f ca="1">_xll.DBRW($C$1,$B43,$C$3,AM$12,$C$2,$A43,AM$13,$C$4,C41)</f>
        <v>#VALUE!</v>
      </c>
      <c r="AN43" s="248" t="e">
        <f ca="1">_xll.DBRW($C$1,$B43,$C$3,AN$12,$C$2,$A43,AN$13,$C$4,C41)</f>
        <v>#VALUE!</v>
      </c>
      <c r="AO43" s="248" t="e">
        <f ca="1">_xll.DBRW($C$1,$B43,$C$3,AO$12,$C$2,$A43,AO$13,$C$4,C41)</f>
        <v>#VALUE!</v>
      </c>
      <c r="AP43" s="248" t="e">
        <f ca="1">_xll.DBRW($C$1,$B43,$C$3,AP$12,$C$2,$A43,AP$13,$C$4,C41)</f>
        <v>#VALUE!</v>
      </c>
      <c r="AQ43" s="248" t="e">
        <f ca="1">_xll.DBRW($C$1,$B43,$C$3,AQ$12,$C$2,$A43,AQ$13,$C$4,C41)</f>
        <v>#VALUE!</v>
      </c>
      <c r="AR43" s="253" t="e">
        <f ca="1">_xll.DBRW($C$1,$B43,$C$3,AR$12,$C$2,$A43,AR$13,$C$4,C41)</f>
        <v>#VALUE!</v>
      </c>
      <c r="AS43" s="252" t="e">
        <f ca="1">_xll.DBRW($C$1,$B43,$C$3,AS$12,$C$2,$A43,AS$13,$C$4,C41)</f>
        <v>#VALUE!</v>
      </c>
      <c r="AT43" s="248" t="str">
        <f ca="1">_xll.DBRW($C$1,$B43,$C$3,AT$12,$C$2,$A43,AT$13,$C$4,C41)</f>
        <v>RECALC_1_1367_</v>
      </c>
      <c r="AU43" s="248" t="e">
        <f ca="1">_xll.DBRW($C$1,$B43,$C$3,AU$12,$C$2,$A43,AU$13,$C$4,C41)</f>
        <v>#VALUE!</v>
      </c>
      <c r="AV43" s="248" t="e">
        <f ca="1">_xll.DBRW($C$1,$B43,$C$3,AV$12,$C$2,$A43,AV$13,$C$4,C41)</f>
        <v>#VALUE!</v>
      </c>
      <c r="AW43" s="248" t="e">
        <f ca="1">_xll.DBRW($C$1,$B43,$C$3,AW$12,$C$2,$A43,AW$13,$C$4,C41)</f>
        <v>#VALUE!</v>
      </c>
      <c r="AX43" s="248" t="e">
        <f ca="1">_xll.DBRW($C$1,$B43,$C$3,AX$12,$C$2,$A43,AX$13,$C$4,C41)</f>
        <v>#VALUE!</v>
      </c>
      <c r="AY43" s="248" t="e">
        <f ca="1">_xll.DBRW($C$1,$B43,$C$3,AY$12,$C$2,$A43,AY$13,$C$4,C41)</f>
        <v>#VALUE!</v>
      </c>
      <c r="AZ43" s="253" t="e">
        <f ca="1">_xll.DBRW($C$1,$B43,$C$3,AZ$12,$C$2,$A43,AZ$13,$C$4,C41)</f>
        <v>#VALUE!</v>
      </c>
      <c r="BA43" s="252" t="e">
        <f ca="1">_xll.DBRW($C$1,$B43,$C$3,BA$12,$C$2,$A43,BA$13,$C$4,C41)</f>
        <v>#VALUE!</v>
      </c>
      <c r="BB43" s="248" t="str">
        <f ca="1">_xll.DBRW($C$1,$B43,$C$3,BB$12,$C$2,$A43,BB$13,$C$4,C41)</f>
        <v>RECALC_1_1755_</v>
      </c>
      <c r="BC43" s="248" t="e">
        <f ca="1">_xll.DBRW($C$1,$B43,$C$3,BC$12,$C$2,$A43,BC$13,$C$4,C41)</f>
        <v>#VALUE!</v>
      </c>
      <c r="BD43" s="248" t="e">
        <f ca="1">_xll.DBRW($C$1,$B43,$C$3,BD$12,$C$2,$A43,BD$13,$C$4,C41)</f>
        <v>#VALUE!</v>
      </c>
      <c r="BE43" s="248" t="e">
        <f ca="1">_xll.DBRW($C$1,$B43,$C$3,BE$12,$C$2,$A43,BE$13,$C$4,C41)</f>
        <v>#VALUE!</v>
      </c>
      <c r="BF43" s="248" t="e">
        <f ca="1">_xll.DBRW($C$1,$B43,$C$3,BF$12,$C$2,$A43,BF$13,$C$4,C41)</f>
        <v>#VALUE!</v>
      </c>
      <c r="BG43" s="248" t="e">
        <f ca="1">_xll.DBRW($C$1,$B43,$C$3,BG$12,$C$2,$A43,BG$13,$C$4,C41)</f>
        <v>#VALUE!</v>
      </c>
      <c r="BH43" s="253" t="e">
        <f ca="1">_xll.DBRW($C$1,$B43,$C$3,BH$12,$C$2,$A43,BH$13,$C$4,C41)</f>
        <v>#VALUE!</v>
      </c>
      <c r="BI43" s="252" t="e">
        <f ca="1">_xll.DBRW($C$1,$B43,$C$3,BI$12,$C$2,$A43,BI$13,$C$4,C41)</f>
        <v>#VALUE!</v>
      </c>
      <c r="BJ43" s="248" t="str">
        <f ca="1">_xll.DBRW($C$1,$B43,$C$3,BJ$12,$C$2,$A43,BJ$13,$C$4,C41)</f>
        <v>RECALC_1_2089_</v>
      </c>
      <c r="BK43" s="248" t="e">
        <f ca="1">_xll.DBRW($C$1,$B43,$C$3,BK$12,$C$2,$A43,BK$13,$C$4,C41)</f>
        <v>#VALUE!</v>
      </c>
      <c r="BL43" s="248" t="e">
        <f ca="1">_xll.DBRW($C$1,$B43,$C$3,BL$12,$C$2,$A43,BL$13,$C$4,C41)</f>
        <v>#VALUE!</v>
      </c>
      <c r="BM43" s="248" t="e">
        <f ca="1">_xll.DBRW($C$1,$B43,$C$3,BM$12,$C$2,$A43,BM$13,$C$4,C41)</f>
        <v>#VALUE!</v>
      </c>
      <c r="BN43" s="248" t="e">
        <f ca="1">_xll.DBRW($C$1,$B43,$C$3,BN$12,$C$2,$A43,BN$13,$C$4,C41)</f>
        <v>#VALUE!</v>
      </c>
      <c r="BO43" s="248" t="e">
        <f ca="1">_xll.DBRW($C$1,$B43,$C$3,BO$12,$C$2,$A43,BO$13,$C$4,C41)</f>
        <v>#VALUE!</v>
      </c>
      <c r="BP43" s="253" t="e">
        <f ca="1">_xll.DBRW($C$1,$B43,$C$3,BP$12,$C$2,$A43,BP$13,$C$4,C41)</f>
        <v>#VALUE!</v>
      </c>
      <c r="BQ43" s="252" t="e">
        <f ca="1">_xll.DBRW($C$1,$B43,$C$3,BQ$12,$C$2,$A43,BQ$13,$C$4,$C$41)</f>
        <v>#VALUE!</v>
      </c>
      <c r="BR43" s="248" t="str">
        <f ca="1">_xll.DBRW($C$1,$B43,$C$3,BR$12,$C$2,$A43,BR$13,$C$4,$C$41)</f>
        <v>RECALC_1_2220_</v>
      </c>
      <c r="BS43" s="248" t="e">
        <f ca="1">_xll.DBRW($C$1,$B43,$C$3,BS$12,$C$2,$A43,BS$13,$C$4,$C$41)</f>
        <v>#VALUE!</v>
      </c>
      <c r="BT43" s="248" t="e">
        <f ca="1">_xll.DBRW($C$1,$B43,$C$3,BT$12,$C$2,$A43,BT$13,$C$4,$C$41)</f>
        <v>#VALUE!</v>
      </c>
      <c r="BU43" s="248" t="e">
        <f ca="1">_xll.DBRW($C$1,$B43,$C$3,BU$12,$C$2,$A43,BU$13,$C$4,$C$41)</f>
        <v>#VALUE!</v>
      </c>
      <c r="BV43" s="248" t="e">
        <f ca="1">_xll.DBRW($C$1,$B43,$C$3,BV$12,$C$2,$A43,BV$13,$C$4,$C$41)</f>
        <v>#VALUE!</v>
      </c>
      <c r="BW43" s="248" t="e">
        <f ca="1">_xll.DBRW($C$1,$B43,$C$3,BW$12,$C$2,$A43,BW$13,$C$4,$C$41)</f>
        <v>#VALUE!</v>
      </c>
      <c r="BX43" s="253" t="e">
        <f ca="1">_xll.DBRW($C$1,$B43,$C$3,BX$12,$C$2,$A43,BX$13,$C$4,$C$41)</f>
        <v>#VALUE!</v>
      </c>
      <c r="BY43" s="248"/>
      <c r="BZ43" s="248"/>
      <c r="CA43" s="248"/>
      <c r="CB43" s="248"/>
      <c r="CC43" s="248"/>
      <c r="CD43" s="248"/>
      <c r="CE43" s="248"/>
      <c r="CF43" s="248"/>
    </row>
    <row r="44" spans="1:109" ht="21.75" customHeight="1">
      <c r="A44" s="262" t="str">
        <f t="shared" si="23"/>
        <v>VTD_Corp_TopAdj_Not_allocated_Input3</v>
      </c>
      <c r="B44" s="263" t="str">
        <f t="shared" ca="1" si="23"/>
        <v>RECALC_0_20_</v>
      </c>
      <c r="C44" s="237" t="str">
        <f t="shared" si="23"/>
        <v xml:space="preserve">Décote de 25% de 4 projets croissance </v>
      </c>
      <c r="D44" s="252"/>
      <c r="E44" s="248"/>
      <c r="F44" s="248"/>
      <c r="G44" s="248"/>
      <c r="H44" s="248"/>
      <c r="I44" s="248"/>
      <c r="J44" s="248"/>
      <c r="K44" s="253"/>
      <c r="L44" s="252"/>
      <c r="M44" s="248"/>
      <c r="N44" s="248"/>
      <c r="O44" s="248"/>
      <c r="P44" s="248"/>
      <c r="Q44" s="248"/>
      <c r="R44" s="248"/>
      <c r="S44" s="253"/>
      <c r="T44" s="252"/>
      <c r="U44" s="248"/>
      <c r="V44" s="248"/>
      <c r="W44" s="248"/>
      <c r="X44" s="248"/>
      <c r="Y44" s="248"/>
      <c r="Z44" s="248"/>
      <c r="AA44" s="253"/>
      <c r="AB44" s="252"/>
      <c r="AC44" s="248"/>
      <c r="AD44" s="248"/>
      <c r="AE44" s="248"/>
      <c r="AF44" s="248"/>
      <c r="AG44" s="248"/>
      <c r="AH44" s="248"/>
      <c r="AI44" s="253"/>
      <c r="AJ44" s="248"/>
      <c r="AK44" s="252" t="e">
        <f ca="1">_xll.DBRW($C$1,$B44,$C$3,AK$12,$C$2,$A44,AK$13,$C$4,C41)</f>
        <v>#VALUE!</v>
      </c>
      <c r="AL44" s="248" t="str">
        <f ca="1">_xll.DBRW($C$1,$B44,$C$3,AL$12,$C$2,$A44,AL$13,$C$4,C41)</f>
        <v>RECALC_1_1054_</v>
      </c>
      <c r="AM44" s="248" t="e">
        <f ca="1">_xll.DBRW($C$1,$B44,$C$3,AM$12,$C$2,$A44,AM$13,$C$4,C41)</f>
        <v>#VALUE!</v>
      </c>
      <c r="AN44" s="248" t="e">
        <f ca="1">_xll.DBRW($C$1,$B44,$C$3,AN$12,$C$2,$A44,AN$13,$C$4,C41)</f>
        <v>#VALUE!</v>
      </c>
      <c r="AO44" s="248" t="e">
        <f ca="1">_xll.DBRW($C$1,$B44,$C$3,AO$12,$C$2,$A44,AO$13,$C$4,C41)</f>
        <v>#VALUE!</v>
      </c>
      <c r="AP44" s="248" t="e">
        <f ca="1">_xll.DBRW($C$1,$B44,$C$3,AP$12,$C$2,$A44,AP$13,$C$4,C41)</f>
        <v>#VALUE!</v>
      </c>
      <c r="AQ44" s="248" t="e">
        <f ca="1">_xll.DBRW($C$1,$B44,$C$3,AQ$12,$C$2,$A44,AQ$13,$C$4,C41)</f>
        <v>#VALUE!</v>
      </c>
      <c r="AR44" s="253" t="e">
        <f ca="1">_xll.DBRW($C$1,$B44,$C$3,AR$12,$C$2,$A44,AR$13,$C$4,C41)</f>
        <v>#VALUE!</v>
      </c>
      <c r="AS44" s="252" t="e">
        <f ca="1">_xll.DBRW($C$1,$B44,$C$3,AS$12,$C$2,$A44,AS$13,$C$4,C41)</f>
        <v>#VALUE!</v>
      </c>
      <c r="AT44" s="248" t="str">
        <f ca="1">_xll.DBRW($C$1,$B44,$C$3,AT$12,$C$2,$A44,AT$13,$C$4,C41)</f>
        <v>RECALC_1_1366_</v>
      </c>
      <c r="AU44" s="248" t="e">
        <f ca="1">_xll.DBRW($C$1,$B44,$C$3,AU$12,$C$2,$A44,AU$13,$C$4,C41)</f>
        <v>#VALUE!</v>
      </c>
      <c r="AV44" s="248" t="e">
        <f ca="1">_xll.DBRW($C$1,$B44,$C$3,AV$12,$C$2,$A44,AV$13,$C$4,C41)</f>
        <v>#VALUE!</v>
      </c>
      <c r="AW44" s="248" t="e">
        <f ca="1">_xll.DBRW($C$1,$B44,$C$3,AW$12,$C$2,$A44,AW$13,$C$4,C41)</f>
        <v>#VALUE!</v>
      </c>
      <c r="AX44" s="248" t="e">
        <f ca="1">_xll.DBRW($C$1,$B44,$C$3,AX$12,$C$2,$A44,AX$13,$C$4,C41)</f>
        <v>#VALUE!</v>
      </c>
      <c r="AY44" s="248" t="e">
        <f ca="1">_xll.DBRW($C$1,$B44,$C$3,AY$12,$C$2,$A44,AY$13,$C$4,C41)</f>
        <v>#VALUE!</v>
      </c>
      <c r="AZ44" s="253" t="e">
        <f ca="1">_xll.DBRW($C$1,$B44,$C$3,AZ$12,$C$2,$A44,AZ$13,$C$4,C41)</f>
        <v>#VALUE!</v>
      </c>
      <c r="BA44" s="252" t="e">
        <f ca="1">_xll.DBRW($C$1,$B44,$C$3,BA$12,$C$2,$A44,BA$13,$C$4,C41)</f>
        <v>#VALUE!</v>
      </c>
      <c r="BB44" s="248" t="str">
        <f ca="1">_xll.DBRW($C$1,$B44,$C$3,BB$12,$C$2,$A44,BB$13,$C$4,C41)</f>
        <v>RECALC_1_1754_</v>
      </c>
      <c r="BC44" s="248" t="e">
        <f ca="1">_xll.DBRW($C$1,$B44,$C$3,BC$12,$C$2,$A44,BC$13,$C$4,C41)</f>
        <v>#VALUE!</v>
      </c>
      <c r="BD44" s="248" t="e">
        <f ca="1">_xll.DBRW($C$1,$B44,$C$3,BD$12,$C$2,$A44,BD$13,$C$4,C41)</f>
        <v>#VALUE!</v>
      </c>
      <c r="BE44" s="248" t="e">
        <f ca="1">_xll.DBRW($C$1,$B44,$C$3,BE$12,$C$2,$A44,BE$13,$C$4,C41)</f>
        <v>#VALUE!</v>
      </c>
      <c r="BF44" s="248" t="e">
        <f ca="1">_xll.DBRW($C$1,$B44,$C$3,BF$12,$C$2,$A44,BF$13,$C$4,C41)</f>
        <v>#VALUE!</v>
      </c>
      <c r="BG44" s="248" t="e">
        <f ca="1">_xll.DBRW($C$1,$B44,$C$3,BG$12,$C$2,$A44,BG$13,$C$4,C41)</f>
        <v>#VALUE!</v>
      </c>
      <c r="BH44" s="253" t="e">
        <f ca="1">_xll.DBRW($C$1,$B44,$C$3,BH$12,$C$2,$A44,BH$13,$C$4,C41)</f>
        <v>#VALUE!</v>
      </c>
      <c r="BI44" s="252" t="e">
        <f ca="1">_xll.DBRW($C$1,$B44,$C$3,BI$12,$C$2,$A44,BI$13,$C$4,C41)</f>
        <v>#VALUE!</v>
      </c>
      <c r="BJ44" s="248" t="str">
        <f ca="1">_xll.DBRW($C$1,$B44,$C$3,BJ$12,$C$2,$A44,BJ$13,$C$4,C41)</f>
        <v>RECALC_1_2088_</v>
      </c>
      <c r="BK44" s="248" t="e">
        <f ca="1">_xll.DBRW($C$1,$B44,$C$3,BK$12,$C$2,$A44,BK$13,$C$4,C41)</f>
        <v>#VALUE!</v>
      </c>
      <c r="BL44" s="248" t="e">
        <f ca="1">_xll.DBRW($C$1,$B44,$C$3,BL$12,$C$2,$A44,BL$13,$C$4,C41)</f>
        <v>#VALUE!</v>
      </c>
      <c r="BM44" s="248" t="e">
        <f ca="1">_xll.DBRW($C$1,$B44,$C$3,BM$12,$C$2,$A44,BM$13,$C$4,C41)</f>
        <v>#VALUE!</v>
      </c>
      <c r="BN44" s="248" t="e">
        <f ca="1">_xll.DBRW($C$1,$B44,$C$3,BN$12,$C$2,$A44,BN$13,$C$4,C41)</f>
        <v>#VALUE!</v>
      </c>
      <c r="BO44" s="248" t="e">
        <f ca="1">_xll.DBRW($C$1,$B44,$C$3,BO$12,$C$2,$A44,BO$13,$C$4,C41)</f>
        <v>#VALUE!</v>
      </c>
      <c r="BP44" s="253" t="e">
        <f ca="1">_xll.DBRW($C$1,$B44,$C$3,BP$12,$C$2,$A44,BP$13,$C$4,C41)</f>
        <v>#VALUE!</v>
      </c>
      <c r="BQ44" s="252" t="e">
        <f ca="1">_xll.DBRW($C$1,$B44,$C$3,BQ$12,$C$2,$A44,BQ$13,$C$4,$C$41)</f>
        <v>#VALUE!</v>
      </c>
      <c r="BR44" s="248" t="str">
        <f ca="1">_xll.DBRW($C$1,$B44,$C$3,BR$12,$C$2,$A44,BR$13,$C$4,$C$41)</f>
        <v>RECALC_1_2219_</v>
      </c>
      <c r="BS44" s="248" t="e">
        <f ca="1">_xll.DBRW($C$1,$B44,$C$3,BS$12,$C$2,$A44,BS$13,$C$4,$C$41)</f>
        <v>#VALUE!</v>
      </c>
      <c r="BT44" s="248" t="e">
        <f ca="1">_xll.DBRW($C$1,$B44,$C$3,BT$12,$C$2,$A44,BT$13,$C$4,$C$41)</f>
        <v>#VALUE!</v>
      </c>
      <c r="BU44" s="248" t="e">
        <f ca="1">_xll.DBRW($C$1,$B44,$C$3,BU$12,$C$2,$A44,BU$13,$C$4,$C$41)</f>
        <v>#VALUE!</v>
      </c>
      <c r="BV44" s="248" t="e">
        <f ca="1">_xll.DBRW($C$1,$B44,$C$3,BV$12,$C$2,$A44,BV$13,$C$4,$C$41)</f>
        <v>#VALUE!</v>
      </c>
      <c r="BW44" s="248" t="e">
        <f ca="1">_xll.DBRW($C$1,$B44,$C$3,BW$12,$C$2,$A44,BW$13,$C$4,$C$41)</f>
        <v>#VALUE!</v>
      </c>
      <c r="BX44" s="253" t="e">
        <f ca="1">_xll.DBRW($C$1,$B44,$C$3,BX$12,$C$2,$A44,BX$13,$C$4,$C$41)</f>
        <v>#VALUE!</v>
      </c>
      <c r="BY44" s="248"/>
      <c r="BZ44" s="248"/>
      <c r="CA44" s="248"/>
      <c r="CB44" s="248"/>
      <c r="CC44" s="248"/>
      <c r="CD44" s="248"/>
      <c r="CE44" s="248"/>
      <c r="CF44" s="248"/>
    </row>
    <row r="45" spans="1:109" ht="21.75" customHeight="1">
      <c r="A45" s="262" t="str">
        <f t="shared" si="23"/>
        <v>VTD_Corp_TopAdj_Not_allocated_Input4</v>
      </c>
      <c r="B45" s="263" t="str">
        <f t="shared" ca="1" si="23"/>
        <v>RECALC_0_1_</v>
      </c>
      <c r="C45" s="237" t="str">
        <f t="shared" si="23"/>
        <v>Sécurité générale invts financiers</v>
      </c>
      <c r="D45" s="252"/>
      <c r="E45" s="248"/>
      <c r="F45" s="248"/>
      <c r="G45" s="248"/>
      <c r="H45" s="248"/>
      <c r="I45" s="248"/>
      <c r="J45" s="248"/>
      <c r="K45" s="253"/>
      <c r="L45" s="252"/>
      <c r="M45" s="248"/>
      <c r="N45" s="248"/>
      <c r="O45" s="248"/>
      <c r="P45" s="248"/>
      <c r="Q45" s="248"/>
      <c r="R45" s="248"/>
      <c r="S45" s="253"/>
      <c r="T45" s="252"/>
      <c r="U45" s="248"/>
      <c r="V45" s="248"/>
      <c r="W45" s="248"/>
      <c r="X45" s="248"/>
      <c r="Y45" s="248"/>
      <c r="Z45" s="248"/>
      <c r="AA45" s="253"/>
      <c r="AB45" s="252"/>
      <c r="AC45" s="248"/>
      <c r="AD45" s="248"/>
      <c r="AE45" s="248"/>
      <c r="AF45" s="248"/>
      <c r="AG45" s="248"/>
      <c r="AH45" s="248"/>
      <c r="AI45" s="253"/>
      <c r="AJ45" s="248"/>
      <c r="AK45" s="252" t="e">
        <f ca="1">_xll.DBRW($C$1,$B45,$C$3,AK$12,$C$2,$A45,AK$13,$C$4,C41)</f>
        <v>#VALUE!</v>
      </c>
      <c r="AL45" s="248" t="str">
        <f ca="1">_xll.DBRW($C$1,$B45,$C$3,AL$12,$C$2,$A45,AL$13,$C$4,C41)</f>
        <v>RECALC_1_1060_</v>
      </c>
      <c r="AM45" s="248" t="e">
        <f ca="1">_xll.DBRW($C$1,$B45,$C$3,AM$12,$C$2,$A45,AM$13,$C$4,C41)</f>
        <v>#VALUE!</v>
      </c>
      <c r="AN45" s="248" t="e">
        <f ca="1">_xll.DBRW($C$1,$B45,$C$3,AN$12,$C$2,$A45,AN$13,$C$4,C41)</f>
        <v>#VALUE!</v>
      </c>
      <c r="AO45" s="248" t="e">
        <f ca="1">_xll.DBRW($C$1,$B45,$C$3,AO$12,$C$2,$A45,AO$13,$C$4,C41)</f>
        <v>#VALUE!</v>
      </c>
      <c r="AP45" s="248" t="e">
        <f ca="1">_xll.DBRW($C$1,$B45,$C$3,AP$12,$C$2,$A45,AP$13,$C$4,C41)</f>
        <v>#VALUE!</v>
      </c>
      <c r="AQ45" s="248" t="e">
        <f ca="1">_xll.DBRW($C$1,$B45,$C$3,AQ$12,$C$2,$A45,AQ$13,$C$4,C41)</f>
        <v>#VALUE!</v>
      </c>
      <c r="AR45" s="253" t="e">
        <f ca="1">_xll.DBRW($C$1,$B45,$C$3,AR$12,$C$2,$A45,AR$13,$C$4,C41)</f>
        <v>#VALUE!</v>
      </c>
      <c r="AS45" s="252" t="e">
        <f ca="1">_xll.DBRW($C$1,$B45,$C$3,AS$12,$C$2,$A45,AS$13,$C$4,C41)</f>
        <v>#VALUE!</v>
      </c>
      <c r="AT45" s="248" t="str">
        <f ca="1">_xll.DBRW($C$1,$B45,$C$3,AT$12,$C$2,$A45,AT$13,$C$4,C41)</f>
        <v>RECALC_1_1372_</v>
      </c>
      <c r="AU45" s="248" t="e">
        <f ca="1">_xll.DBRW($C$1,$B45,$C$3,AU$12,$C$2,$A45,AU$13,$C$4,C41)</f>
        <v>#VALUE!</v>
      </c>
      <c r="AV45" s="248" t="e">
        <f ca="1">_xll.DBRW($C$1,$B45,$C$3,AV$12,$C$2,$A45,AV$13,$C$4,C41)</f>
        <v>#VALUE!</v>
      </c>
      <c r="AW45" s="248" t="e">
        <f ca="1">_xll.DBRW($C$1,$B45,$C$3,AW$12,$C$2,$A45,AW$13,$C$4,C41)</f>
        <v>#VALUE!</v>
      </c>
      <c r="AX45" s="248" t="e">
        <f ca="1">_xll.DBRW($C$1,$B45,$C$3,AX$12,$C$2,$A45,AX$13,$C$4,C41)</f>
        <v>#VALUE!</v>
      </c>
      <c r="AY45" s="248" t="e">
        <f ca="1">_xll.DBRW($C$1,$B45,$C$3,AY$12,$C$2,$A45,AY$13,$C$4,C41)</f>
        <v>#VALUE!</v>
      </c>
      <c r="AZ45" s="253" t="e">
        <f ca="1">_xll.DBRW($C$1,$B45,$C$3,AZ$12,$C$2,$A45,AZ$13,$C$4,C41)</f>
        <v>#VALUE!</v>
      </c>
      <c r="BA45" s="252" t="e">
        <f ca="1">_xll.DBRW($C$1,$B45,$C$3,BA$12,$C$2,$A45,BA$13,$C$4,C41)</f>
        <v>#VALUE!</v>
      </c>
      <c r="BB45" s="248" t="str">
        <f ca="1">_xll.DBRW($C$1,$B45,$C$3,BB$12,$C$2,$A45,BB$13,$C$4,C41)</f>
        <v>RECALC_1_1760_</v>
      </c>
      <c r="BC45" s="248" t="e">
        <f ca="1">_xll.DBRW($C$1,$B45,$C$3,BC$12,$C$2,$A45,BC$13,$C$4,C41)</f>
        <v>#VALUE!</v>
      </c>
      <c r="BD45" s="248" t="e">
        <f ca="1">_xll.DBRW($C$1,$B45,$C$3,BD$12,$C$2,$A45,BD$13,$C$4,C41)</f>
        <v>#VALUE!</v>
      </c>
      <c r="BE45" s="248" t="e">
        <f ca="1">_xll.DBRW($C$1,$B45,$C$3,BE$12,$C$2,$A45,BE$13,$C$4,C41)</f>
        <v>#VALUE!</v>
      </c>
      <c r="BF45" s="248" t="e">
        <f ca="1">_xll.DBRW($C$1,$B45,$C$3,BF$12,$C$2,$A45,BF$13,$C$4,C41)</f>
        <v>#VALUE!</v>
      </c>
      <c r="BG45" s="248" t="e">
        <f ca="1">_xll.DBRW($C$1,$B45,$C$3,BG$12,$C$2,$A45,BG$13,$C$4,C41)</f>
        <v>#VALUE!</v>
      </c>
      <c r="BH45" s="253" t="e">
        <f ca="1">_xll.DBRW($C$1,$B45,$C$3,BH$12,$C$2,$A45,BH$13,$C$4,C41)</f>
        <v>#VALUE!</v>
      </c>
      <c r="BI45" s="252" t="e">
        <f ca="1">_xll.DBRW($C$1,$B45,$C$3,BI$12,$C$2,$A45,BI$13,$C$4,C41)</f>
        <v>#VALUE!</v>
      </c>
      <c r="BJ45" s="248" t="str">
        <f ca="1">_xll.DBRW($C$1,$B45,$C$3,BJ$12,$C$2,$A45,BJ$13,$C$4,C41)</f>
        <v>RECALC_1_2094_</v>
      </c>
      <c r="BK45" s="248" t="e">
        <f ca="1">_xll.DBRW($C$1,$B45,$C$3,BK$12,$C$2,$A45,BK$13,$C$4,C41)</f>
        <v>#VALUE!</v>
      </c>
      <c r="BL45" s="248" t="e">
        <f ca="1">_xll.DBRW($C$1,$B45,$C$3,BL$12,$C$2,$A45,BL$13,$C$4,C41)</f>
        <v>#VALUE!</v>
      </c>
      <c r="BM45" s="248" t="e">
        <f ca="1">_xll.DBRW($C$1,$B45,$C$3,BM$12,$C$2,$A45,BM$13,$C$4,C41)</f>
        <v>#VALUE!</v>
      </c>
      <c r="BN45" s="248" t="e">
        <f ca="1">_xll.DBRW($C$1,$B45,$C$3,BN$12,$C$2,$A45,BN$13,$C$4,C41)</f>
        <v>#VALUE!</v>
      </c>
      <c r="BO45" s="248" t="e">
        <f ca="1">_xll.DBRW($C$1,$B45,$C$3,BO$12,$C$2,$A45,BO$13,$C$4,C41)</f>
        <v>#VALUE!</v>
      </c>
      <c r="BP45" s="253" t="e">
        <f ca="1">_xll.DBRW($C$1,$B45,$C$3,BP$12,$C$2,$A45,BP$13,$C$4,C41)</f>
        <v>#VALUE!</v>
      </c>
      <c r="BQ45" s="252" t="e">
        <f ca="1">_xll.DBRW($C$1,$B45,$C$3,BQ$12,$C$2,$A45,BQ$13,$C$4,$C$41)</f>
        <v>#VALUE!</v>
      </c>
      <c r="BR45" s="248" t="str">
        <f ca="1">_xll.DBRW($C$1,$B45,$C$3,BR$12,$C$2,$A45,BR$13,$C$4,$C$41)</f>
        <v>RECALC_1_2225_</v>
      </c>
      <c r="BS45" s="248" t="e">
        <f ca="1">_xll.DBRW($C$1,$B45,$C$3,BS$12,$C$2,$A45,BS$13,$C$4,$C$41)</f>
        <v>#VALUE!</v>
      </c>
      <c r="BT45" s="248" t="e">
        <f ca="1">_xll.DBRW($C$1,$B45,$C$3,BT$12,$C$2,$A45,BT$13,$C$4,$C$41)</f>
        <v>#VALUE!</v>
      </c>
      <c r="BU45" s="248" t="e">
        <f ca="1">_xll.DBRW($C$1,$B45,$C$3,BU$12,$C$2,$A45,BU$13,$C$4,$C$41)</f>
        <v>#VALUE!</v>
      </c>
      <c r="BV45" s="248" t="e">
        <f ca="1">_xll.DBRW($C$1,$B45,$C$3,BV$12,$C$2,$A45,BV$13,$C$4,$C$41)</f>
        <v>#VALUE!</v>
      </c>
      <c r="BW45" s="248" t="e">
        <f ca="1">_xll.DBRW($C$1,$B45,$C$3,BW$12,$C$2,$A45,BW$13,$C$4,$C$41)</f>
        <v>#VALUE!</v>
      </c>
      <c r="BX45" s="253" t="e">
        <f ca="1">_xll.DBRW($C$1,$B45,$C$3,BX$12,$C$2,$A45,BX$13,$C$4,$C$41)</f>
        <v>#VALUE!</v>
      </c>
      <c r="BY45" s="248"/>
      <c r="BZ45" s="248"/>
      <c r="CA45" s="248"/>
      <c r="CB45" s="248"/>
      <c r="CC45" s="248"/>
      <c r="CD45" s="248"/>
      <c r="CE45" s="248"/>
      <c r="CF45" s="248"/>
    </row>
    <row r="46" spans="1:109" ht="21.75" customHeight="1">
      <c r="A46" s="262" t="str">
        <f t="shared" si="23"/>
        <v>VTD_Corp_TopAdj_Not_allocated_Input5</v>
      </c>
      <c r="B46" s="263" t="str">
        <f t="shared" ca="1" si="23"/>
        <v>RECALC_0_21_</v>
      </c>
      <c r="C46" s="237" t="str">
        <f t="shared" si="23"/>
        <v>A recycler</v>
      </c>
      <c r="D46" s="252"/>
      <c r="E46" s="248"/>
      <c r="F46" s="248"/>
      <c r="G46" s="248"/>
      <c r="H46" s="248"/>
      <c r="I46" s="248"/>
      <c r="J46" s="248"/>
      <c r="K46" s="253"/>
      <c r="L46" s="252"/>
      <c r="M46" s="248"/>
      <c r="N46" s="248"/>
      <c r="O46" s="248"/>
      <c r="P46" s="248"/>
      <c r="Q46" s="248"/>
      <c r="R46" s="248"/>
      <c r="S46" s="253"/>
      <c r="T46" s="252"/>
      <c r="U46" s="248"/>
      <c r="V46" s="248"/>
      <c r="W46" s="248"/>
      <c r="X46" s="248"/>
      <c r="Y46" s="248"/>
      <c r="Z46" s="248"/>
      <c r="AA46" s="253"/>
      <c r="AB46" s="252"/>
      <c r="AC46" s="248"/>
      <c r="AD46" s="248"/>
      <c r="AE46" s="248"/>
      <c r="AF46" s="248"/>
      <c r="AG46" s="248"/>
      <c r="AH46" s="248"/>
      <c r="AI46" s="253"/>
      <c r="AJ46" s="248"/>
      <c r="AK46" s="252" t="e">
        <f ca="1">_xll.DBRW($C$1,$B46,$C$3,AK$12,$C$2,$A46,AK$13,$C$4,C41)</f>
        <v>#VALUE!</v>
      </c>
      <c r="AL46" s="248" t="str">
        <f ca="1">_xll.DBRW($C$1,$B46,$C$3,AL$12,$C$2,$A46,AL$13,$C$4,C41)</f>
        <v>RECALC_1_1059_</v>
      </c>
      <c r="AM46" s="248" t="e">
        <f ca="1">_xll.DBRW($C$1,$B46,$C$3,AM$12,$C$2,$A46,AM$13,$C$4,C41)</f>
        <v>#VALUE!</v>
      </c>
      <c r="AN46" s="248" t="e">
        <f ca="1">_xll.DBRW($C$1,$B46,$C$3,AN$12,$C$2,$A46,AN$13,$C$4,C41)</f>
        <v>#VALUE!</v>
      </c>
      <c r="AO46" s="248" t="e">
        <f ca="1">_xll.DBRW($C$1,$B46,$C$3,AO$12,$C$2,$A46,AO$13,$C$4,C41)</f>
        <v>#VALUE!</v>
      </c>
      <c r="AP46" s="248" t="e">
        <f ca="1">_xll.DBRW($C$1,$B46,$C$3,AP$12,$C$2,$A46,AP$13,$C$4,C41)</f>
        <v>#VALUE!</v>
      </c>
      <c r="AQ46" s="248" t="e">
        <f ca="1">_xll.DBRW($C$1,$B46,$C$3,AQ$12,$C$2,$A46,AQ$13,$C$4,C41)</f>
        <v>#VALUE!</v>
      </c>
      <c r="AR46" s="253" t="e">
        <f ca="1">_xll.DBRW($C$1,$B46,$C$3,AR$12,$C$2,$A46,AR$13,$C$4,C41)</f>
        <v>#VALUE!</v>
      </c>
      <c r="AS46" s="252" t="e">
        <f ca="1">_xll.DBRW($C$1,$B46,$C$3,AS$12,$C$2,$A46,AS$13,$C$4,C41)</f>
        <v>#VALUE!</v>
      </c>
      <c r="AT46" s="248" t="str">
        <f ca="1">_xll.DBRW($C$1,$B46,$C$3,AT$12,$C$2,$A46,AT$13,$C$4,C41)</f>
        <v>RECALC_1_1371_</v>
      </c>
      <c r="AU46" s="248" t="e">
        <f ca="1">_xll.DBRW($C$1,$B46,$C$3,AU$12,$C$2,$A46,AU$13,$C$4,C41)</f>
        <v>#VALUE!</v>
      </c>
      <c r="AV46" s="248" t="e">
        <f ca="1">_xll.DBRW($C$1,$B46,$C$3,AV$12,$C$2,$A46,AV$13,$C$4,C41)</f>
        <v>#VALUE!</v>
      </c>
      <c r="AW46" s="248" t="e">
        <f ca="1">_xll.DBRW($C$1,$B46,$C$3,AW$12,$C$2,$A46,AW$13,$C$4,C41)</f>
        <v>#VALUE!</v>
      </c>
      <c r="AX46" s="248" t="e">
        <f ca="1">_xll.DBRW($C$1,$B46,$C$3,AX$12,$C$2,$A46,AX$13,$C$4,C41)</f>
        <v>#VALUE!</v>
      </c>
      <c r="AY46" s="248" t="e">
        <f ca="1">_xll.DBRW($C$1,$B46,$C$3,AY$12,$C$2,$A46,AY$13,$C$4,C41)</f>
        <v>#VALUE!</v>
      </c>
      <c r="AZ46" s="253" t="e">
        <f ca="1">_xll.DBRW($C$1,$B46,$C$3,AZ$12,$C$2,$A46,AZ$13,$C$4,C41)</f>
        <v>#VALUE!</v>
      </c>
      <c r="BA46" s="252" t="e">
        <f ca="1">_xll.DBRW($C$1,$B46,$C$3,BA$12,$C$2,$A46,BA$13,$C$4,C41)</f>
        <v>#VALUE!</v>
      </c>
      <c r="BB46" s="248" t="str">
        <f ca="1">_xll.DBRW($C$1,$B46,$C$3,BB$12,$C$2,$A46,BB$13,$C$4,C41)</f>
        <v>RECALC_1_1759_</v>
      </c>
      <c r="BC46" s="248" t="e">
        <f ca="1">_xll.DBRW($C$1,$B46,$C$3,BC$12,$C$2,$A46,BC$13,$C$4,C41)</f>
        <v>#VALUE!</v>
      </c>
      <c r="BD46" s="248" t="e">
        <f ca="1">_xll.DBRW($C$1,$B46,$C$3,BD$12,$C$2,$A46,BD$13,$C$4,C41)</f>
        <v>#VALUE!</v>
      </c>
      <c r="BE46" s="248" t="e">
        <f ca="1">_xll.DBRW($C$1,$B46,$C$3,BE$12,$C$2,$A46,BE$13,$C$4,C41)</f>
        <v>#VALUE!</v>
      </c>
      <c r="BF46" s="248" t="e">
        <f ca="1">_xll.DBRW($C$1,$B46,$C$3,BF$12,$C$2,$A46,BF$13,$C$4,C41)</f>
        <v>#VALUE!</v>
      </c>
      <c r="BG46" s="248" t="e">
        <f ca="1">_xll.DBRW($C$1,$B46,$C$3,BG$12,$C$2,$A46,BG$13,$C$4,C41)</f>
        <v>#VALUE!</v>
      </c>
      <c r="BH46" s="253" t="e">
        <f ca="1">_xll.DBRW($C$1,$B46,$C$3,BH$12,$C$2,$A46,BH$13,$C$4,C41)</f>
        <v>#VALUE!</v>
      </c>
      <c r="BI46" s="252" t="e">
        <f ca="1">_xll.DBRW($C$1,$B46,$C$3,BI$12,$C$2,$A46,BI$13,$C$4,C41)</f>
        <v>#VALUE!</v>
      </c>
      <c r="BJ46" s="248" t="str">
        <f ca="1">_xll.DBRW($C$1,$B46,$C$3,BJ$12,$C$2,$A46,BJ$13,$C$4,C41)</f>
        <v>RECALC_1_2093_</v>
      </c>
      <c r="BK46" s="248" t="e">
        <f ca="1">_xll.DBRW($C$1,$B46,$C$3,BK$12,$C$2,$A46,BK$13,$C$4,C41)</f>
        <v>#VALUE!</v>
      </c>
      <c r="BL46" s="248" t="e">
        <f ca="1">_xll.DBRW($C$1,$B46,$C$3,BL$12,$C$2,$A46,BL$13,$C$4,C41)</f>
        <v>#VALUE!</v>
      </c>
      <c r="BM46" s="248" t="e">
        <f ca="1">_xll.DBRW($C$1,$B46,$C$3,BM$12,$C$2,$A46,BM$13,$C$4,C41)</f>
        <v>#VALUE!</v>
      </c>
      <c r="BN46" s="248" t="e">
        <f ca="1">_xll.DBRW($C$1,$B46,$C$3,BN$12,$C$2,$A46,BN$13,$C$4,C41)</f>
        <v>#VALUE!</v>
      </c>
      <c r="BO46" s="248" t="e">
        <f ca="1">_xll.DBRW($C$1,$B46,$C$3,BO$12,$C$2,$A46,BO$13,$C$4,C41)</f>
        <v>#VALUE!</v>
      </c>
      <c r="BP46" s="253" t="e">
        <f ca="1">_xll.DBRW($C$1,$B46,$C$3,BP$12,$C$2,$A46,BP$13,$C$4,C41)</f>
        <v>#VALUE!</v>
      </c>
      <c r="BQ46" s="252" t="e">
        <f ca="1">_xll.DBRW($C$1,$B46,$C$3,BQ$12,$C$2,$A46,BQ$13,$C$4,$C$41)</f>
        <v>#VALUE!</v>
      </c>
      <c r="BR46" s="248" t="str">
        <f ca="1">_xll.DBRW($C$1,$B46,$C$3,BR$12,$C$2,$A46,BR$13,$C$4,$C$41)</f>
        <v>RECALC_1_2224_</v>
      </c>
      <c r="BS46" s="248" t="e">
        <f ca="1">_xll.DBRW($C$1,$B46,$C$3,BS$12,$C$2,$A46,BS$13,$C$4,$C$41)</f>
        <v>#VALUE!</v>
      </c>
      <c r="BT46" s="248" t="e">
        <f ca="1">_xll.DBRW($C$1,$B46,$C$3,BT$12,$C$2,$A46,BT$13,$C$4,$C$41)</f>
        <v>#VALUE!</v>
      </c>
      <c r="BU46" s="248" t="e">
        <f ca="1">_xll.DBRW($C$1,$B46,$C$3,BU$12,$C$2,$A46,BU$13,$C$4,$C$41)</f>
        <v>#VALUE!</v>
      </c>
      <c r="BV46" s="248" t="e">
        <f ca="1">_xll.DBRW($C$1,$B46,$C$3,BV$12,$C$2,$A46,BV$13,$C$4,$C$41)</f>
        <v>#VALUE!</v>
      </c>
      <c r="BW46" s="248" t="e">
        <f ca="1">_xll.DBRW($C$1,$B46,$C$3,BW$12,$C$2,$A46,BW$13,$C$4,$C$41)</f>
        <v>#VALUE!</v>
      </c>
      <c r="BX46" s="253" t="e">
        <f ca="1">_xll.DBRW($C$1,$B46,$C$3,BX$12,$C$2,$A46,BX$13,$C$4,$C$41)</f>
        <v>#VALUE!</v>
      </c>
      <c r="BY46" s="248"/>
      <c r="BZ46" s="248"/>
      <c r="CA46" s="248"/>
      <c r="CB46" s="248"/>
      <c r="CC46" s="248"/>
      <c r="CD46" s="248"/>
      <c r="CE46" s="248"/>
      <c r="CF46" s="248"/>
    </row>
    <row r="47" spans="1:109" ht="21.75" customHeight="1">
      <c r="A47" s="262" t="str">
        <f t="shared" si="23"/>
        <v>VTD_Corp_TopAdj_Not_allocated_Input6</v>
      </c>
      <c r="B47" s="263" t="str">
        <f ca="1">_xll.SUBNM("tango_core_model:Activity","","SU_input","English")</f>
        <v>RECALC_0_24_</v>
      </c>
      <c r="C47" s="237" t="str">
        <f t="shared" si="23"/>
        <v>Ajustement 6 - disponible</v>
      </c>
      <c r="D47" s="252"/>
      <c r="E47" s="248"/>
      <c r="F47" s="248"/>
      <c r="G47" s="248"/>
      <c r="H47" s="248"/>
      <c r="I47" s="248"/>
      <c r="J47" s="248"/>
      <c r="K47" s="253"/>
      <c r="L47" s="252"/>
      <c r="M47" s="248"/>
      <c r="N47" s="248"/>
      <c r="O47" s="248"/>
      <c r="P47" s="248"/>
      <c r="Q47" s="248"/>
      <c r="R47" s="248"/>
      <c r="S47" s="253"/>
      <c r="T47" s="252"/>
      <c r="U47" s="248"/>
      <c r="V47" s="248"/>
      <c r="W47" s="248"/>
      <c r="X47" s="248"/>
      <c r="Y47" s="248"/>
      <c r="Z47" s="248"/>
      <c r="AA47" s="253"/>
      <c r="AB47" s="252"/>
      <c r="AC47" s="248"/>
      <c r="AD47" s="248"/>
      <c r="AE47" s="248"/>
      <c r="AF47" s="248"/>
      <c r="AG47" s="248"/>
      <c r="AH47" s="248"/>
      <c r="AI47" s="253"/>
      <c r="AJ47" s="248"/>
      <c r="AK47" s="252" t="e">
        <f ca="1">_xll.DBRW($C$1,$B47,$C$3,AK$12,$C$2,$A47,AK$13,$C$4,C41)</f>
        <v>#VALUE!</v>
      </c>
      <c r="AL47" s="248" t="str">
        <f ca="1">_xll.DBRW($C$1,$B47,$C$3,AL$12,$C$2,$A47,AL$13,$C$4,C41)</f>
        <v>RECALC_1_1069_</v>
      </c>
      <c r="AM47" s="248" t="e">
        <f ca="1">_xll.DBRW($C$1,$B47,$C$3,AM$12,$C$2,$A47,AM$13,$C$4,C41)</f>
        <v>#VALUE!</v>
      </c>
      <c r="AN47" s="248" t="e">
        <f ca="1">_xll.DBRW($C$1,$B47,$C$3,AN$12,$C$2,$A47,AN$13,$C$4,C41)</f>
        <v>#VALUE!</v>
      </c>
      <c r="AO47" s="248" t="e">
        <f ca="1">_xll.DBRW($C$1,$B47,$C$3,AO$12,$C$2,$A47,AO$13,$C$4,C41)</f>
        <v>#VALUE!</v>
      </c>
      <c r="AP47" s="248" t="e">
        <f ca="1">_xll.DBRW($C$1,$B47,$C$3,AP$12,$C$2,$A47,AP$13,$C$4,C41)</f>
        <v>#VALUE!</v>
      </c>
      <c r="AQ47" s="248" t="e">
        <f ca="1">_xll.DBRW($C$1,$B47,$C$3,AQ$12,$C$2,$A47,AQ$13,$C$4,C41)</f>
        <v>#VALUE!</v>
      </c>
      <c r="AR47" s="253" t="e">
        <f ca="1">_xll.DBRW($C$1,$B47,$C$3,AR$12,$C$2,$A47,AR$13,$C$4,C41)</f>
        <v>#VALUE!</v>
      </c>
      <c r="AS47" s="252" t="e">
        <f ca="1">_xll.DBRW($C$1,$B47,$C$3,AS$12,$C$2,$A47,AS$13,$C$4,C41)</f>
        <v>#VALUE!</v>
      </c>
      <c r="AT47" s="248" t="str">
        <f ca="1">_xll.DBRW($C$1,$B47,$C$3,AT$12,$C$2,$A47,AT$13,$C$4,C41)</f>
        <v>RECALC_1_1382_</v>
      </c>
      <c r="AU47" s="248" t="e">
        <f ca="1">_xll.DBRW($C$1,$B47,$C$3,AU$12,$C$2,$A47,AU$13,$C$4,C41)</f>
        <v>#VALUE!</v>
      </c>
      <c r="AV47" s="248" t="e">
        <f ca="1">_xll.DBRW($C$1,$B47,$C$3,AV$12,$C$2,$A47,AV$13,$C$4,C41)</f>
        <v>#VALUE!</v>
      </c>
      <c r="AW47" s="248" t="e">
        <f ca="1">_xll.DBRW($C$1,$B47,$C$3,AW$12,$C$2,$A47,AW$13,$C$4,C41)</f>
        <v>#VALUE!</v>
      </c>
      <c r="AX47" s="248" t="e">
        <f ca="1">_xll.DBRW($C$1,$B47,$C$3,AX$12,$C$2,$A47,AX$13,$C$4,C41)</f>
        <v>#VALUE!</v>
      </c>
      <c r="AY47" s="248" t="e">
        <f ca="1">_xll.DBRW($C$1,$B47,$C$3,AY$12,$C$2,$A47,AY$13,$C$4,C41)</f>
        <v>#VALUE!</v>
      </c>
      <c r="AZ47" s="253" t="e">
        <f ca="1">_xll.DBRW($C$1,$B47,$C$3,AZ$12,$C$2,$A47,AZ$13,$C$4,C41)</f>
        <v>#VALUE!</v>
      </c>
      <c r="BA47" s="252" t="e">
        <f ca="1">_xll.DBRW($C$1,$B47,$C$3,BA$12,$C$2,$A47,BA$13,$C$4,C41)</f>
        <v>#VALUE!</v>
      </c>
      <c r="BB47" s="248" t="str">
        <f ca="1">_xll.DBRW($C$1,$B47,$C$3,BB$12,$C$2,$A47,BB$13,$C$4,C41)</f>
        <v>RECALC_1_1772_</v>
      </c>
      <c r="BC47" s="248" t="e">
        <f ca="1">_xll.DBRW($C$1,$B47,$C$3,BC$12,$C$2,$A47,BC$13,$C$4,C41)</f>
        <v>#VALUE!</v>
      </c>
      <c r="BD47" s="248" t="e">
        <f ca="1">_xll.DBRW($C$1,$B47,$C$3,BD$12,$C$2,$A47,BD$13,$C$4,C41)</f>
        <v>#VALUE!</v>
      </c>
      <c r="BE47" s="248" t="e">
        <f ca="1">_xll.DBRW($C$1,$B47,$C$3,BE$12,$C$2,$A47,BE$13,$C$4,C41)</f>
        <v>#VALUE!</v>
      </c>
      <c r="BF47" s="248" t="e">
        <f ca="1">_xll.DBRW($C$1,$B47,$C$3,BF$12,$C$2,$A47,BF$13,$C$4,C41)</f>
        <v>#VALUE!</v>
      </c>
      <c r="BG47" s="248" t="e">
        <f ca="1">_xll.DBRW($C$1,$B47,$C$3,BG$12,$C$2,$A47,BG$13,$C$4,C41)</f>
        <v>#VALUE!</v>
      </c>
      <c r="BH47" s="253" t="e">
        <f ca="1">_xll.DBRW($C$1,$B47,$C$3,BH$12,$C$2,$A47,BH$13,$C$4,C41)</f>
        <v>#VALUE!</v>
      </c>
      <c r="BI47" s="252" t="e">
        <f ca="1">_xll.DBRW($C$1,$B47,$C$3,BI$12,$C$2,$A47,BI$13,$C$4,C41)</f>
        <v>#VALUE!</v>
      </c>
      <c r="BJ47" s="248" t="str">
        <f ca="1">_xll.DBRW($C$1,$B47,$C$3,BJ$12,$C$2,$A47,BJ$13,$C$4,C41)</f>
        <v>RECALC_1_2115_</v>
      </c>
      <c r="BK47" s="248" t="e">
        <f ca="1">_xll.DBRW($C$1,$B47,$C$3,BK$12,$C$2,$A47,BK$13,$C$4,C41)</f>
        <v>#VALUE!</v>
      </c>
      <c r="BL47" s="248" t="e">
        <f ca="1">_xll.DBRW($C$1,$B47,$C$3,BL$12,$C$2,$A47,BL$13,$C$4,C41)</f>
        <v>#VALUE!</v>
      </c>
      <c r="BM47" s="248" t="e">
        <f ca="1">_xll.DBRW($C$1,$B47,$C$3,BM$12,$C$2,$A47,BM$13,$C$4,C41)</f>
        <v>#VALUE!</v>
      </c>
      <c r="BN47" s="248" t="e">
        <f ca="1">_xll.DBRW($C$1,$B47,$C$3,BN$12,$C$2,$A47,BN$13,$C$4,C41)</f>
        <v>#VALUE!</v>
      </c>
      <c r="BO47" s="248" t="e">
        <f ca="1">_xll.DBRW($C$1,$B47,$C$3,BO$12,$C$2,$A47,BO$13,$C$4,C41)</f>
        <v>#VALUE!</v>
      </c>
      <c r="BP47" s="253" t="e">
        <f ca="1">_xll.DBRW($C$1,$B47,$C$3,BP$12,$C$2,$A47,BP$13,$C$4,C41)</f>
        <v>#VALUE!</v>
      </c>
      <c r="BQ47" s="252" t="e">
        <f ca="1">_xll.DBRW($C$1,$B47,$C$3,BQ$12,$C$2,$A47,BQ$13,$C$4,$C$41)</f>
        <v>#VALUE!</v>
      </c>
      <c r="BR47" s="248" t="str">
        <f ca="1">_xll.DBRW($C$1,$B47,$C$3,BR$12,$C$2,$A47,BR$13,$C$4,$C$41)</f>
        <v>RECALC_1_2241_</v>
      </c>
      <c r="BS47" s="248" t="e">
        <f ca="1">_xll.DBRW($C$1,$B47,$C$3,BS$12,$C$2,$A47,BS$13,$C$4,$C$41)</f>
        <v>#VALUE!</v>
      </c>
      <c r="BT47" s="248" t="e">
        <f ca="1">_xll.DBRW($C$1,$B47,$C$3,BT$12,$C$2,$A47,BT$13,$C$4,$C$41)</f>
        <v>#VALUE!</v>
      </c>
      <c r="BU47" s="248" t="e">
        <f ca="1">_xll.DBRW($C$1,$B47,$C$3,BU$12,$C$2,$A47,BU$13,$C$4,$C$41)</f>
        <v>#VALUE!</v>
      </c>
      <c r="BV47" s="248" t="e">
        <f ca="1">_xll.DBRW($C$1,$B47,$C$3,BV$12,$C$2,$A47,BV$13,$C$4,$C$41)</f>
        <v>#VALUE!</v>
      </c>
      <c r="BW47" s="248" t="e">
        <f ca="1">_xll.DBRW($C$1,$B47,$C$3,BW$12,$C$2,$A47,BW$13,$C$4,$C$41)</f>
        <v>#VALUE!</v>
      </c>
      <c r="BX47" s="253" t="e">
        <f ca="1">_xll.DBRW($C$1,$B47,$C$3,BX$12,$C$2,$A47,BX$13,$C$4,$C$41)</f>
        <v>#VALUE!</v>
      </c>
      <c r="BY47" s="248"/>
      <c r="BZ47" s="248"/>
      <c r="CA47" s="248"/>
      <c r="CB47" s="248"/>
      <c r="CC47" s="248"/>
      <c r="CD47" s="248"/>
      <c r="CE47" s="248"/>
      <c r="CF47" s="248"/>
    </row>
    <row r="48" spans="1:109" ht="21.75" customHeight="1">
      <c r="A48" s="262" t="str">
        <f t="shared" si="23"/>
        <v>VTD_Corp_TopAdj_Not_allocated_Input7</v>
      </c>
      <c r="B48" s="263" t="str">
        <f t="shared" ca="1" si="23"/>
        <v>RECALC_0_1_</v>
      </c>
      <c r="C48" s="237" t="str">
        <f t="shared" si="23"/>
        <v>Innovation</v>
      </c>
      <c r="D48" s="252"/>
      <c r="E48" s="248"/>
      <c r="F48" s="248"/>
      <c r="G48" s="248"/>
      <c r="H48" s="248"/>
      <c r="I48" s="248"/>
      <c r="J48" s="248"/>
      <c r="K48" s="253"/>
      <c r="L48" s="252"/>
      <c r="M48" s="248"/>
      <c r="N48" s="248"/>
      <c r="O48" s="248"/>
      <c r="P48" s="248"/>
      <c r="Q48" s="248"/>
      <c r="R48" s="248"/>
      <c r="S48" s="253"/>
      <c r="T48" s="252"/>
      <c r="U48" s="248"/>
      <c r="V48" s="248"/>
      <c r="W48" s="248"/>
      <c r="X48" s="248"/>
      <c r="Y48" s="248"/>
      <c r="Z48" s="248"/>
      <c r="AA48" s="253"/>
      <c r="AB48" s="252"/>
      <c r="AC48" s="248"/>
      <c r="AD48" s="248"/>
      <c r="AE48" s="248"/>
      <c r="AF48" s="248"/>
      <c r="AG48" s="248"/>
      <c r="AH48" s="248"/>
      <c r="AI48" s="253"/>
      <c r="AJ48" s="248"/>
      <c r="AK48" s="252" t="e">
        <f ca="1">_xll.DBRW($C$1,$B48,$C$3,AK$12,$C$2,$A48,AK$13,$C$4,C41)</f>
        <v>#VALUE!</v>
      </c>
      <c r="AL48" s="248" t="str">
        <f ca="1">_xll.DBRW($C$1,$B48,$C$3,AL$12,$C$2,$A48,AL$13,$C$4,C41)</f>
        <v>RECALC_1_1053_</v>
      </c>
      <c r="AM48" s="248" t="e">
        <f ca="1">_xll.DBRW($C$1,$B48,$C$3,AM$12,$C$2,$A48,AM$13,$C$4,C41)</f>
        <v>#VALUE!</v>
      </c>
      <c r="AN48" s="248" t="e">
        <f ca="1">_xll.DBRW($C$1,$B48,$C$3,AN$12,$C$2,$A48,AN$13,$C$4,C41)</f>
        <v>#VALUE!</v>
      </c>
      <c r="AO48" s="248" t="e">
        <f ca="1">_xll.DBRW($C$1,$B48,$C$3,AO$12,$C$2,$A48,AO$13,$C$4,C41)</f>
        <v>#VALUE!</v>
      </c>
      <c r="AP48" s="248" t="e">
        <f ca="1">_xll.DBRW($C$1,$B48,$C$3,AP$12,$C$2,$A48,AP$13,$C$4,C41)</f>
        <v>#VALUE!</v>
      </c>
      <c r="AQ48" s="248" t="e">
        <f ca="1">_xll.DBRW($C$1,$B48,$C$3,AQ$12,$C$2,$A48,AQ$13,$C$4,C41)</f>
        <v>#VALUE!</v>
      </c>
      <c r="AR48" s="253" t="e">
        <f ca="1">_xll.DBRW($C$1,$B48,$C$3,AR$12,$C$2,$A48,AR$13,$C$4,C41)</f>
        <v>#VALUE!</v>
      </c>
      <c r="AS48" s="252" t="e">
        <f ca="1">_xll.DBRW($C$1,$B48,$C$3,AS$12,$C$2,$A48,AS$13,$C$4,C41)</f>
        <v>#VALUE!</v>
      </c>
      <c r="AT48" s="248" t="str">
        <f ca="1">_xll.DBRW($C$1,$B48,$C$3,AT$12,$C$2,$A48,AT$13,$C$4,C41)</f>
        <v>RECALC_1_1365_</v>
      </c>
      <c r="AU48" s="248" t="e">
        <f ca="1">_xll.DBRW($C$1,$B48,$C$3,AU$12,$C$2,$A48,AU$13,$C$4,C41)</f>
        <v>#VALUE!</v>
      </c>
      <c r="AV48" s="248" t="e">
        <f ca="1">_xll.DBRW($C$1,$B48,$C$3,AV$12,$C$2,$A48,AV$13,$C$4,C41)</f>
        <v>#VALUE!</v>
      </c>
      <c r="AW48" s="248" t="e">
        <f ca="1">_xll.DBRW($C$1,$B48,$C$3,AW$12,$C$2,$A48,AW$13,$C$4,C41)</f>
        <v>#VALUE!</v>
      </c>
      <c r="AX48" s="248" t="e">
        <f ca="1">_xll.DBRW($C$1,$B48,$C$3,AX$12,$C$2,$A48,AX$13,$C$4,C41)</f>
        <v>#VALUE!</v>
      </c>
      <c r="AY48" s="248" t="e">
        <f ca="1">_xll.DBRW($C$1,$B48,$C$3,AY$12,$C$2,$A48,AY$13,$C$4,C41)</f>
        <v>#VALUE!</v>
      </c>
      <c r="AZ48" s="253" t="e">
        <f ca="1">_xll.DBRW($C$1,$B48,$C$3,AZ$12,$C$2,$A48,AZ$13,$C$4,C41)</f>
        <v>#VALUE!</v>
      </c>
      <c r="BA48" s="252" t="e">
        <f ca="1">_xll.DBRW($C$1,$B48,$C$3,BA$12,$C$2,$A48,BA$13,$C$4,C41)</f>
        <v>#VALUE!</v>
      </c>
      <c r="BB48" s="248" t="str">
        <f ca="1">_xll.DBRW($C$1,$B48,$C$3,BB$12,$C$2,$A48,BB$13,$C$4,C41)</f>
        <v>RECALC_1_1753_</v>
      </c>
      <c r="BC48" s="248" t="e">
        <f ca="1">_xll.DBRW($C$1,$B48,$C$3,BC$12,$C$2,$A48,BC$13,$C$4,C41)</f>
        <v>#VALUE!</v>
      </c>
      <c r="BD48" s="248" t="e">
        <f ca="1">_xll.DBRW($C$1,$B48,$C$3,BD$12,$C$2,$A48,BD$13,$C$4,C41)</f>
        <v>#VALUE!</v>
      </c>
      <c r="BE48" s="248" t="e">
        <f ca="1">_xll.DBRW($C$1,$B48,$C$3,BE$12,$C$2,$A48,BE$13,$C$4,C41)</f>
        <v>#VALUE!</v>
      </c>
      <c r="BF48" s="248" t="e">
        <f ca="1">_xll.DBRW($C$1,$B48,$C$3,BF$12,$C$2,$A48,BF$13,$C$4,C41)</f>
        <v>#VALUE!</v>
      </c>
      <c r="BG48" s="248" t="e">
        <f ca="1">_xll.DBRW($C$1,$B48,$C$3,BG$12,$C$2,$A48,BG$13,$C$4,C41)</f>
        <v>#VALUE!</v>
      </c>
      <c r="BH48" s="253" t="e">
        <f ca="1">_xll.DBRW($C$1,$B48,$C$3,BH$12,$C$2,$A48,BH$13,$C$4,C41)</f>
        <v>#VALUE!</v>
      </c>
      <c r="BI48" s="252" t="e">
        <f ca="1">_xll.DBRW($C$1,$B48,$C$3,BI$12,$C$2,$A48,BI$13,$C$4,C41)</f>
        <v>#VALUE!</v>
      </c>
      <c r="BJ48" s="248" t="str">
        <f ca="1">_xll.DBRW($C$1,$B48,$C$3,BJ$12,$C$2,$A48,BJ$13,$C$4,C41)</f>
        <v>RECALC_1_2087_</v>
      </c>
      <c r="BK48" s="248" t="e">
        <f ca="1">_xll.DBRW($C$1,$B48,$C$3,BK$12,$C$2,$A48,BK$13,$C$4,C41)</f>
        <v>#VALUE!</v>
      </c>
      <c r="BL48" s="248" t="e">
        <f ca="1">_xll.DBRW($C$1,$B48,$C$3,BL$12,$C$2,$A48,BL$13,$C$4,C41)</f>
        <v>#VALUE!</v>
      </c>
      <c r="BM48" s="248" t="e">
        <f ca="1">_xll.DBRW($C$1,$B48,$C$3,BM$12,$C$2,$A48,BM$13,$C$4,C41)</f>
        <v>#VALUE!</v>
      </c>
      <c r="BN48" s="248" t="e">
        <f ca="1">_xll.DBRW($C$1,$B48,$C$3,BN$12,$C$2,$A48,BN$13,$C$4,C41)</f>
        <v>#VALUE!</v>
      </c>
      <c r="BO48" s="248" t="e">
        <f ca="1">_xll.DBRW($C$1,$B48,$C$3,BO$12,$C$2,$A48,BO$13,$C$4,C41)</f>
        <v>#VALUE!</v>
      </c>
      <c r="BP48" s="253" t="e">
        <f ca="1">_xll.DBRW($C$1,$B48,$C$3,BP$12,$C$2,$A48,BP$13,$C$4,C41)</f>
        <v>#VALUE!</v>
      </c>
      <c r="BQ48" s="252" t="e">
        <f ca="1">_xll.DBRW($C$1,$B48,$C$3,BQ$12,$C$2,$A48,BQ$13,$C$4,$C$41)</f>
        <v>#VALUE!</v>
      </c>
      <c r="BR48" s="248" t="str">
        <f ca="1">_xll.DBRW($C$1,$B48,$C$3,BR$12,$C$2,$A48,BR$13,$C$4,$C$41)</f>
        <v>RECALC_1_2218_</v>
      </c>
      <c r="BS48" s="248" t="e">
        <f ca="1">_xll.DBRW($C$1,$B48,$C$3,BS$12,$C$2,$A48,BS$13,$C$4,$C$41)</f>
        <v>#VALUE!</v>
      </c>
      <c r="BT48" s="248" t="e">
        <f ca="1">_xll.DBRW($C$1,$B48,$C$3,BT$12,$C$2,$A48,BT$13,$C$4,$C$41)</f>
        <v>#VALUE!</v>
      </c>
      <c r="BU48" s="248" t="e">
        <f ca="1">_xll.DBRW($C$1,$B48,$C$3,BU$12,$C$2,$A48,BU$13,$C$4,$C$41)</f>
        <v>#VALUE!</v>
      </c>
      <c r="BV48" s="248" t="e">
        <f ca="1">_xll.DBRW($C$1,$B48,$C$3,BV$12,$C$2,$A48,BV$13,$C$4,$C$41)</f>
        <v>#VALUE!</v>
      </c>
      <c r="BW48" s="248" t="e">
        <f ca="1">_xll.DBRW($C$1,$B48,$C$3,BW$12,$C$2,$A48,BW$13,$C$4,$C$41)</f>
        <v>#VALUE!</v>
      </c>
      <c r="BX48" s="253" t="e">
        <f ca="1">_xll.DBRW($C$1,$B48,$C$3,BX$12,$C$2,$A48,BX$13,$C$4,$C$41)</f>
        <v>#VALUE!</v>
      </c>
      <c r="BY48" s="248"/>
      <c r="BZ48" s="248"/>
      <c r="CA48" s="248"/>
      <c r="CB48" s="248"/>
      <c r="CC48" s="248"/>
      <c r="CD48" s="248"/>
      <c r="CE48" s="248"/>
      <c r="CF48" s="248"/>
    </row>
    <row r="49" spans="1:109" ht="21.75" customHeight="1">
      <c r="A49" s="262" t="str">
        <f t="shared" si="23"/>
        <v>VTD_Corp_TopAdj_Not_allocated_Input8</v>
      </c>
      <c r="B49" s="263" t="str">
        <f t="shared" ca="1" si="23"/>
        <v>RECALC_0_1_</v>
      </c>
      <c r="C49" s="237" t="str">
        <f t="shared" si="23"/>
        <v>A recycler</v>
      </c>
      <c r="D49" s="252"/>
      <c r="E49" s="248"/>
      <c r="F49" s="248"/>
      <c r="G49" s="248"/>
      <c r="H49" s="248"/>
      <c r="I49" s="248"/>
      <c r="J49" s="248"/>
      <c r="K49" s="253"/>
      <c r="L49" s="252"/>
      <c r="M49" s="248"/>
      <c r="N49" s="248"/>
      <c r="O49" s="248"/>
      <c r="P49" s="248"/>
      <c r="Q49" s="248"/>
      <c r="R49" s="248"/>
      <c r="S49" s="253"/>
      <c r="T49" s="252"/>
      <c r="U49" s="248"/>
      <c r="V49" s="248"/>
      <c r="W49" s="248"/>
      <c r="X49" s="248"/>
      <c r="Y49" s="248"/>
      <c r="Z49" s="248"/>
      <c r="AA49" s="253"/>
      <c r="AB49" s="252"/>
      <c r="AC49" s="248"/>
      <c r="AD49" s="248"/>
      <c r="AE49" s="248"/>
      <c r="AF49" s="248"/>
      <c r="AG49" s="248"/>
      <c r="AH49" s="248"/>
      <c r="AI49" s="253"/>
      <c r="AJ49" s="248"/>
      <c r="AK49" s="252" t="e">
        <f ca="1">_xll.DBRW($C$1,$B49,$C$3,AK$12,$C$2,$A49,AK$13,$C$4,C41)</f>
        <v>#VALUE!</v>
      </c>
      <c r="AL49" s="248" t="str">
        <f ca="1">_xll.DBRW($C$1,$B49,$C$3,AL$12,$C$2,$A49,AL$13,$C$4,C41)</f>
        <v>RECALC_1_1057_</v>
      </c>
      <c r="AM49" s="248" t="e">
        <f ca="1">_xll.DBRW($C$1,$B49,$C$3,AM$12,$C$2,$A49,AM$13,$C$4,C41)</f>
        <v>#VALUE!</v>
      </c>
      <c r="AN49" s="248" t="e">
        <f ca="1">_xll.DBRW($C$1,$B49,$C$3,AN$12,$C$2,$A49,AN$13,$C$4,C41)</f>
        <v>#VALUE!</v>
      </c>
      <c r="AO49" s="248" t="e">
        <f ca="1">_xll.DBRW($C$1,$B49,$C$3,AO$12,$C$2,$A49,AO$13,$C$4,C41)</f>
        <v>#VALUE!</v>
      </c>
      <c r="AP49" s="248" t="e">
        <f ca="1">_xll.DBRW($C$1,$B49,$C$3,AP$12,$C$2,$A49,AP$13,$C$4,C41)</f>
        <v>#VALUE!</v>
      </c>
      <c r="AQ49" s="248" t="e">
        <f ca="1">_xll.DBRW($C$1,$B49,$C$3,AQ$12,$C$2,$A49,AQ$13,$C$4,C41)</f>
        <v>#VALUE!</v>
      </c>
      <c r="AR49" s="253" t="e">
        <f ca="1">_xll.DBRW($C$1,$B49,$C$3,AR$12,$C$2,$A49,AR$13,$C$4,C41)</f>
        <v>#VALUE!</v>
      </c>
      <c r="AS49" s="252" t="e">
        <f ca="1">_xll.DBRW($C$1,$B49,$C$3,AS$12,$C$2,$A49,AS$13,$C$4,C41)</f>
        <v>#VALUE!</v>
      </c>
      <c r="AT49" s="248" t="str">
        <f ca="1">_xll.DBRW($C$1,$B49,$C$3,AT$12,$C$2,$A49,AT$13,$C$4,C41)</f>
        <v>RECALC_1_1369_</v>
      </c>
      <c r="AU49" s="248" t="e">
        <f ca="1">_xll.DBRW($C$1,$B49,$C$3,AU$12,$C$2,$A49,AU$13,$C$4,C41)</f>
        <v>#VALUE!</v>
      </c>
      <c r="AV49" s="248" t="e">
        <f ca="1">_xll.DBRW($C$1,$B49,$C$3,AV$12,$C$2,$A49,AV$13,$C$4,C41)</f>
        <v>#VALUE!</v>
      </c>
      <c r="AW49" s="248" t="e">
        <f ca="1">_xll.DBRW($C$1,$B49,$C$3,AW$12,$C$2,$A49,AW$13,$C$4,C41)</f>
        <v>#VALUE!</v>
      </c>
      <c r="AX49" s="248" t="e">
        <f ca="1">_xll.DBRW($C$1,$B49,$C$3,AX$12,$C$2,$A49,AX$13,$C$4,C41)</f>
        <v>#VALUE!</v>
      </c>
      <c r="AY49" s="248" t="e">
        <f ca="1">_xll.DBRW($C$1,$B49,$C$3,AY$12,$C$2,$A49,AY$13,$C$4,C41)</f>
        <v>#VALUE!</v>
      </c>
      <c r="AZ49" s="253" t="e">
        <f ca="1">_xll.DBRW($C$1,$B49,$C$3,AZ$12,$C$2,$A49,AZ$13,$C$4,C41)</f>
        <v>#VALUE!</v>
      </c>
      <c r="BA49" s="252" t="e">
        <f ca="1">_xll.DBRW($C$1,$B49,$C$3,BA$12,$C$2,$A49,BA$13,$C$4,C41)</f>
        <v>#VALUE!</v>
      </c>
      <c r="BB49" s="248" t="str">
        <f ca="1">_xll.DBRW($C$1,$B49,$C$3,BB$12,$C$2,$A49,BB$13,$C$4,C41)</f>
        <v>RECALC_1_1757_</v>
      </c>
      <c r="BC49" s="248" t="e">
        <f ca="1">_xll.DBRW($C$1,$B49,$C$3,BC$12,$C$2,$A49,BC$13,$C$4,C41)</f>
        <v>#VALUE!</v>
      </c>
      <c r="BD49" s="248" t="e">
        <f ca="1">_xll.DBRW($C$1,$B49,$C$3,BD$12,$C$2,$A49,BD$13,$C$4,C41)</f>
        <v>#VALUE!</v>
      </c>
      <c r="BE49" s="248" t="e">
        <f ca="1">_xll.DBRW($C$1,$B49,$C$3,BE$12,$C$2,$A49,BE$13,$C$4,C41)</f>
        <v>#VALUE!</v>
      </c>
      <c r="BF49" s="248" t="e">
        <f ca="1">_xll.DBRW($C$1,$B49,$C$3,BF$12,$C$2,$A49,BF$13,$C$4,C41)</f>
        <v>#VALUE!</v>
      </c>
      <c r="BG49" s="248" t="e">
        <f ca="1">_xll.DBRW($C$1,$B49,$C$3,BG$12,$C$2,$A49,BG$13,$C$4,C41)</f>
        <v>#VALUE!</v>
      </c>
      <c r="BH49" s="253" t="e">
        <f ca="1">_xll.DBRW($C$1,$B49,$C$3,BH$12,$C$2,$A49,BH$13,$C$4,C41)</f>
        <v>#VALUE!</v>
      </c>
      <c r="BI49" s="252" t="e">
        <f ca="1">_xll.DBRW($C$1,$B49,$C$3,BI$12,$C$2,$A49,BI$13,$C$4,C41)</f>
        <v>#VALUE!</v>
      </c>
      <c r="BJ49" s="248" t="str">
        <f ca="1">_xll.DBRW($C$1,$B49,$C$3,BJ$12,$C$2,$A49,BJ$13,$C$4,C41)</f>
        <v>RECALC_1_2091_</v>
      </c>
      <c r="BK49" s="248" t="e">
        <f ca="1">_xll.DBRW($C$1,$B49,$C$3,BK$12,$C$2,$A49,BK$13,$C$4,C41)</f>
        <v>#VALUE!</v>
      </c>
      <c r="BL49" s="248" t="e">
        <f ca="1">_xll.DBRW($C$1,$B49,$C$3,BL$12,$C$2,$A49,BL$13,$C$4,C41)</f>
        <v>#VALUE!</v>
      </c>
      <c r="BM49" s="248" t="e">
        <f ca="1">_xll.DBRW($C$1,$B49,$C$3,BM$12,$C$2,$A49,BM$13,$C$4,C41)</f>
        <v>#VALUE!</v>
      </c>
      <c r="BN49" s="248" t="e">
        <f ca="1">_xll.DBRW($C$1,$B49,$C$3,BN$12,$C$2,$A49,BN$13,$C$4,C41)</f>
        <v>#VALUE!</v>
      </c>
      <c r="BO49" s="248" t="e">
        <f ca="1">_xll.DBRW($C$1,$B49,$C$3,BO$12,$C$2,$A49,BO$13,$C$4,C41)</f>
        <v>#VALUE!</v>
      </c>
      <c r="BP49" s="253" t="e">
        <f ca="1">_xll.DBRW($C$1,$B49,$C$3,BP$12,$C$2,$A49,BP$13,$C$4,C41)</f>
        <v>#VALUE!</v>
      </c>
      <c r="BQ49" s="252" t="e">
        <f ca="1">_xll.DBRW($C$1,$B49,$C$3,BQ$12,$C$2,$A49,BQ$13,$C$4,$C$41)</f>
        <v>#VALUE!</v>
      </c>
      <c r="BR49" s="248" t="str">
        <f ca="1">_xll.DBRW($C$1,$B49,$C$3,BR$12,$C$2,$A49,BR$13,$C$4,$C$41)</f>
        <v>RECALC_1_2222_</v>
      </c>
      <c r="BS49" s="248" t="e">
        <f ca="1">_xll.DBRW($C$1,$B49,$C$3,BS$12,$C$2,$A49,BS$13,$C$4,$C$41)</f>
        <v>#VALUE!</v>
      </c>
      <c r="BT49" s="248" t="e">
        <f ca="1">_xll.DBRW($C$1,$B49,$C$3,BT$12,$C$2,$A49,BT$13,$C$4,$C$41)</f>
        <v>#VALUE!</v>
      </c>
      <c r="BU49" s="248" t="e">
        <f ca="1">_xll.DBRW($C$1,$B49,$C$3,BU$12,$C$2,$A49,BU$13,$C$4,$C$41)</f>
        <v>#VALUE!</v>
      </c>
      <c r="BV49" s="248" t="e">
        <f ca="1">_xll.DBRW($C$1,$B49,$C$3,BV$12,$C$2,$A49,BV$13,$C$4,$C$41)</f>
        <v>#VALUE!</v>
      </c>
      <c r="BW49" s="248" t="e">
        <f ca="1">_xll.DBRW($C$1,$B49,$C$3,BW$12,$C$2,$A49,BW$13,$C$4,$C$41)</f>
        <v>#VALUE!</v>
      </c>
      <c r="BX49" s="253" t="e">
        <f ca="1">_xll.DBRW($C$1,$B49,$C$3,BX$12,$C$2,$A49,BX$13,$C$4,$C$41)</f>
        <v>#VALUE!</v>
      </c>
      <c r="BY49" s="248"/>
      <c r="BZ49" s="248"/>
      <c r="CA49" s="248"/>
      <c r="CB49" s="248"/>
      <c r="CC49" s="248"/>
      <c r="CD49" s="248"/>
      <c r="CE49" s="248"/>
      <c r="CF49" s="248"/>
    </row>
    <row r="50" spans="1:109" ht="21.75" customHeight="1">
      <c r="A50" s="262" t="str">
        <f t="shared" si="23"/>
        <v>VTD_Corp_TopAdj_Not_allocated_Input9</v>
      </c>
      <c r="B50" s="263" t="str">
        <f t="shared" ca="1" si="23"/>
        <v>RECALC_0_1_</v>
      </c>
      <c r="C50" s="237" t="str">
        <f t="shared" si="23"/>
        <v>Ajustement 9 - disponible</v>
      </c>
      <c r="D50" s="252"/>
      <c r="E50" s="248"/>
      <c r="F50" s="248"/>
      <c r="G50" s="248"/>
      <c r="H50" s="248"/>
      <c r="I50" s="248"/>
      <c r="J50" s="248"/>
      <c r="K50" s="253"/>
      <c r="L50" s="252"/>
      <c r="M50" s="248"/>
      <c r="N50" s="248"/>
      <c r="O50" s="248"/>
      <c r="P50" s="248"/>
      <c r="Q50" s="248"/>
      <c r="R50" s="248"/>
      <c r="S50" s="253"/>
      <c r="T50" s="252"/>
      <c r="U50" s="248"/>
      <c r="V50" s="248"/>
      <c r="W50" s="248"/>
      <c r="X50" s="248"/>
      <c r="Y50" s="248"/>
      <c r="Z50" s="248"/>
      <c r="AA50" s="253"/>
      <c r="AB50" s="252"/>
      <c r="AC50" s="248"/>
      <c r="AD50" s="248"/>
      <c r="AE50" s="248"/>
      <c r="AF50" s="248"/>
      <c r="AG50" s="248"/>
      <c r="AH50" s="248"/>
      <c r="AI50" s="253"/>
      <c r="AJ50" s="248"/>
      <c r="AK50" s="252" t="e">
        <f ca="1">_xll.DBRW($C$1,$B50,$C$3,AK$12,$C$2,$A50,AK$13,$C$4,C41)</f>
        <v>#VALUE!</v>
      </c>
      <c r="AL50" s="248" t="str">
        <f ca="1">_xll.DBRW($C$1,$B50,$C$3,AL$12,$C$2,$A50,AL$13,$C$4,C41)</f>
        <v>RECALC_1_1052_</v>
      </c>
      <c r="AM50" s="248" t="e">
        <f ca="1">_xll.DBRW($C$1,$B50,$C$3,AM$12,$C$2,$A50,AM$13,$C$4,C41)</f>
        <v>#VALUE!</v>
      </c>
      <c r="AN50" s="248" t="e">
        <f ca="1">_xll.DBRW($C$1,$B50,$C$3,AN$12,$C$2,$A50,AN$13,$C$4,C41)</f>
        <v>#VALUE!</v>
      </c>
      <c r="AO50" s="248" t="e">
        <f ca="1">_xll.DBRW($C$1,$B50,$C$3,AO$12,$C$2,$A50,AO$13,$C$4,C41)</f>
        <v>#VALUE!</v>
      </c>
      <c r="AP50" s="248" t="e">
        <f ca="1">_xll.DBRW($C$1,$B50,$C$3,AP$12,$C$2,$A50,AP$13,$C$4,C41)</f>
        <v>#VALUE!</v>
      </c>
      <c r="AQ50" s="248" t="e">
        <f ca="1">_xll.DBRW($C$1,$B50,$C$3,AQ$12,$C$2,$A50,AQ$13,$C$4,C41)</f>
        <v>#VALUE!</v>
      </c>
      <c r="AR50" s="253" t="e">
        <f ca="1">_xll.DBRW($C$1,$B50,$C$3,AR$12,$C$2,$A50,AR$13,$C$4,C41)</f>
        <v>#VALUE!</v>
      </c>
      <c r="AS50" s="252" t="e">
        <f ca="1">_xll.DBRW($C$1,$B50,$C$3,AS$12,$C$2,$A50,AS$13,$C$4,C41)</f>
        <v>#VALUE!</v>
      </c>
      <c r="AT50" s="248" t="str">
        <f ca="1">_xll.DBRW($C$1,$B50,$C$3,AT$12,$C$2,$A50,AT$13,$C$4,C41)</f>
        <v>RECALC_1_1364_</v>
      </c>
      <c r="AU50" s="248" t="e">
        <f ca="1">_xll.DBRW($C$1,$B50,$C$3,AU$12,$C$2,$A50,AU$13,$C$4,C41)</f>
        <v>#VALUE!</v>
      </c>
      <c r="AV50" s="248" t="e">
        <f ca="1">_xll.DBRW($C$1,$B50,$C$3,AV$12,$C$2,$A50,AV$13,$C$4,C41)</f>
        <v>#VALUE!</v>
      </c>
      <c r="AW50" s="248" t="e">
        <f ca="1">_xll.DBRW($C$1,$B50,$C$3,AW$12,$C$2,$A50,AW$13,$C$4,C41)</f>
        <v>#VALUE!</v>
      </c>
      <c r="AX50" s="248" t="e">
        <f ca="1">_xll.DBRW($C$1,$B50,$C$3,AX$12,$C$2,$A50,AX$13,$C$4,C41)</f>
        <v>#VALUE!</v>
      </c>
      <c r="AY50" s="248" t="e">
        <f ca="1">_xll.DBRW($C$1,$B50,$C$3,AY$12,$C$2,$A50,AY$13,$C$4,C41)</f>
        <v>#VALUE!</v>
      </c>
      <c r="AZ50" s="253" t="e">
        <f ca="1">_xll.DBRW($C$1,$B50,$C$3,AZ$12,$C$2,$A50,AZ$13,$C$4,C41)</f>
        <v>#VALUE!</v>
      </c>
      <c r="BA50" s="252" t="e">
        <f ca="1">_xll.DBRW($C$1,$B50,$C$3,BA$12,$C$2,$A50,BA$13,$C$4,C41)</f>
        <v>#VALUE!</v>
      </c>
      <c r="BB50" s="248" t="str">
        <f ca="1">_xll.DBRW($C$1,$B50,$C$3,BB$12,$C$2,$A50,BB$13,$C$4,C41)</f>
        <v>RECALC_1_1752_</v>
      </c>
      <c r="BC50" s="248" t="e">
        <f ca="1">_xll.DBRW($C$1,$B50,$C$3,BC$12,$C$2,$A50,BC$13,$C$4,C41)</f>
        <v>#VALUE!</v>
      </c>
      <c r="BD50" s="248" t="e">
        <f ca="1">_xll.DBRW($C$1,$B50,$C$3,BD$12,$C$2,$A50,BD$13,$C$4,C41)</f>
        <v>#VALUE!</v>
      </c>
      <c r="BE50" s="248" t="e">
        <f ca="1">_xll.DBRW($C$1,$B50,$C$3,BE$12,$C$2,$A50,BE$13,$C$4,C41)</f>
        <v>#VALUE!</v>
      </c>
      <c r="BF50" s="248" t="e">
        <f ca="1">_xll.DBRW($C$1,$B50,$C$3,BF$12,$C$2,$A50,BF$13,$C$4,C41)</f>
        <v>#VALUE!</v>
      </c>
      <c r="BG50" s="248" t="e">
        <f ca="1">_xll.DBRW($C$1,$B50,$C$3,BG$12,$C$2,$A50,BG$13,$C$4,C41)</f>
        <v>#VALUE!</v>
      </c>
      <c r="BH50" s="253" t="e">
        <f ca="1">_xll.DBRW($C$1,$B50,$C$3,BH$12,$C$2,$A50,BH$13,$C$4,C41)</f>
        <v>#VALUE!</v>
      </c>
      <c r="BI50" s="252" t="e">
        <f ca="1">_xll.DBRW($C$1,$B50,$C$3,BI$12,$C$2,$A50,BI$13,$C$4,C41)</f>
        <v>#VALUE!</v>
      </c>
      <c r="BJ50" s="248" t="str">
        <f ca="1">_xll.DBRW($C$1,$B50,$C$3,BJ$12,$C$2,$A50,BJ$13,$C$4,C41)</f>
        <v>RECALC_1_2086_</v>
      </c>
      <c r="BK50" s="248" t="e">
        <f ca="1">_xll.DBRW($C$1,$B50,$C$3,BK$12,$C$2,$A50,BK$13,$C$4,C41)</f>
        <v>#VALUE!</v>
      </c>
      <c r="BL50" s="248" t="e">
        <f ca="1">_xll.DBRW($C$1,$B50,$C$3,BL$12,$C$2,$A50,BL$13,$C$4,C41)</f>
        <v>#VALUE!</v>
      </c>
      <c r="BM50" s="248" t="e">
        <f ca="1">_xll.DBRW($C$1,$B50,$C$3,BM$12,$C$2,$A50,BM$13,$C$4,C41)</f>
        <v>#VALUE!</v>
      </c>
      <c r="BN50" s="248" t="e">
        <f ca="1">_xll.DBRW($C$1,$B50,$C$3,BN$12,$C$2,$A50,BN$13,$C$4,C41)</f>
        <v>#VALUE!</v>
      </c>
      <c r="BO50" s="248" t="e">
        <f ca="1">_xll.DBRW($C$1,$B50,$C$3,BO$12,$C$2,$A50,BO$13,$C$4,C41)</f>
        <v>#VALUE!</v>
      </c>
      <c r="BP50" s="253" t="e">
        <f ca="1">_xll.DBRW($C$1,$B50,$C$3,BP$12,$C$2,$A50,BP$13,$C$4,C41)</f>
        <v>#VALUE!</v>
      </c>
      <c r="BQ50" s="252" t="e">
        <f ca="1">_xll.DBRW($C$1,$B50,$C$3,BQ$12,$C$2,$A50,BQ$13,$C$4,$C$41)</f>
        <v>#VALUE!</v>
      </c>
      <c r="BR50" s="248" t="str">
        <f ca="1">_xll.DBRW($C$1,$B50,$C$3,BR$12,$C$2,$A50,BR$13,$C$4,$C$41)</f>
        <v>RECALC_1_2217_</v>
      </c>
      <c r="BS50" s="248" t="e">
        <f ca="1">_xll.DBRW($C$1,$B50,$C$3,BS$12,$C$2,$A50,BS$13,$C$4,$C$41)</f>
        <v>#VALUE!</v>
      </c>
      <c r="BT50" s="248" t="e">
        <f ca="1">_xll.DBRW($C$1,$B50,$C$3,BT$12,$C$2,$A50,BT$13,$C$4,$C$41)</f>
        <v>#VALUE!</v>
      </c>
      <c r="BU50" s="248" t="e">
        <f ca="1">_xll.DBRW($C$1,$B50,$C$3,BU$12,$C$2,$A50,BU$13,$C$4,$C$41)</f>
        <v>#VALUE!</v>
      </c>
      <c r="BV50" s="248" t="e">
        <f ca="1">_xll.DBRW($C$1,$B50,$C$3,BV$12,$C$2,$A50,BV$13,$C$4,$C$41)</f>
        <v>#VALUE!</v>
      </c>
      <c r="BW50" s="248" t="e">
        <f ca="1">_xll.DBRW($C$1,$B50,$C$3,BW$12,$C$2,$A50,BW$13,$C$4,$C$41)</f>
        <v>#VALUE!</v>
      </c>
      <c r="BX50" s="253" t="e">
        <f ca="1">_xll.DBRW($C$1,$B50,$C$3,BX$12,$C$2,$A50,BX$13,$C$4,$C$41)</f>
        <v>#VALUE!</v>
      </c>
      <c r="BY50" s="248"/>
      <c r="BZ50" s="248"/>
      <c r="CA50" s="248"/>
      <c r="CB50" s="248"/>
      <c r="CC50" s="248"/>
      <c r="CD50" s="248"/>
      <c r="CE50" s="248"/>
      <c r="CF50" s="248"/>
    </row>
    <row r="51" spans="1:109" ht="21.75" customHeight="1">
      <c r="A51" s="262" t="str">
        <f t="shared" si="23"/>
        <v>VTD_Corp_TopAdj_Not_allocated_Input10</v>
      </c>
      <c r="B51" s="263" t="str">
        <f t="shared" ca="1" si="23"/>
        <v>RECALC_0_1_</v>
      </c>
      <c r="C51" s="237" t="str">
        <f t="shared" si="23"/>
        <v>Ajustement 10 - disponible</v>
      </c>
      <c r="D51" s="252"/>
      <c r="E51" s="248"/>
      <c r="F51" s="248"/>
      <c r="G51" s="248"/>
      <c r="H51" s="248"/>
      <c r="I51" s="248"/>
      <c r="J51" s="248"/>
      <c r="K51" s="253"/>
      <c r="L51" s="252"/>
      <c r="M51" s="248"/>
      <c r="N51" s="248"/>
      <c r="O51" s="248"/>
      <c r="P51" s="248"/>
      <c r="Q51" s="248"/>
      <c r="R51" s="248"/>
      <c r="S51" s="253"/>
      <c r="T51" s="252"/>
      <c r="U51" s="248"/>
      <c r="V51" s="248"/>
      <c r="W51" s="248"/>
      <c r="X51" s="248"/>
      <c r="Y51" s="248"/>
      <c r="Z51" s="248"/>
      <c r="AA51" s="253"/>
      <c r="AB51" s="252"/>
      <c r="AC51" s="248"/>
      <c r="AD51" s="248"/>
      <c r="AE51" s="248"/>
      <c r="AF51" s="248"/>
      <c r="AG51" s="248"/>
      <c r="AH51" s="248"/>
      <c r="AI51" s="253"/>
      <c r="AJ51" s="248"/>
      <c r="AK51" s="252" t="e">
        <f ca="1">_xll.DBRW($C$1,$B51,$C$3,AK$12,$C$2,$A51,AK$13,$C$4,C41)</f>
        <v>#VALUE!</v>
      </c>
      <c r="AL51" s="248" t="str">
        <f ca="1">_xll.DBRW($C$1,$B51,$C$3,AL$12,$C$2,$A51,AL$13,$C$4,C41)</f>
        <v>RECALC_1_1058_</v>
      </c>
      <c r="AM51" s="248" t="e">
        <f ca="1">_xll.DBRW($C$1,$B51,$C$3,AM$12,$C$2,$A51,AM$13,$C$4,C41)</f>
        <v>#VALUE!</v>
      </c>
      <c r="AN51" s="248" t="e">
        <f ca="1">_xll.DBRW($C$1,$B51,$C$3,AN$12,$C$2,$A51,AN$13,$C$4,C41)</f>
        <v>#VALUE!</v>
      </c>
      <c r="AO51" s="248" t="e">
        <f ca="1">_xll.DBRW($C$1,$B51,$C$3,AO$12,$C$2,$A51,AO$13,$C$4,C41)</f>
        <v>#VALUE!</v>
      </c>
      <c r="AP51" s="248" t="e">
        <f ca="1">_xll.DBRW($C$1,$B51,$C$3,AP$12,$C$2,$A51,AP$13,$C$4,C41)</f>
        <v>#VALUE!</v>
      </c>
      <c r="AQ51" s="248" t="e">
        <f ca="1">_xll.DBRW($C$1,$B51,$C$3,AQ$12,$C$2,$A51,AQ$13,$C$4,C41)</f>
        <v>#VALUE!</v>
      </c>
      <c r="AR51" s="253" t="e">
        <f ca="1">_xll.DBRW($C$1,$B51,$C$3,AR$12,$C$2,$A51,AR$13,$C$4,C41)</f>
        <v>#VALUE!</v>
      </c>
      <c r="AS51" s="252" t="e">
        <f ca="1">_xll.DBRW($C$1,$B51,$C$3,AS$12,$C$2,$A51,AS$13,$C$4,C41)</f>
        <v>#VALUE!</v>
      </c>
      <c r="AT51" s="248" t="str">
        <f ca="1">_xll.DBRW($C$1,$B51,$C$3,AT$12,$C$2,$A51,AT$13,$C$4,C41)</f>
        <v>RECALC_1_1370_</v>
      </c>
      <c r="AU51" s="248" t="e">
        <f ca="1">_xll.DBRW($C$1,$B51,$C$3,AU$12,$C$2,$A51,AU$13,$C$4,C41)</f>
        <v>#VALUE!</v>
      </c>
      <c r="AV51" s="248" t="e">
        <f ca="1">_xll.DBRW($C$1,$B51,$C$3,AV$12,$C$2,$A51,AV$13,$C$4,C41)</f>
        <v>#VALUE!</v>
      </c>
      <c r="AW51" s="248" t="e">
        <f ca="1">_xll.DBRW($C$1,$B51,$C$3,AW$12,$C$2,$A51,AW$13,$C$4,C41)</f>
        <v>#VALUE!</v>
      </c>
      <c r="AX51" s="248" t="e">
        <f ca="1">_xll.DBRW($C$1,$B51,$C$3,AX$12,$C$2,$A51,AX$13,$C$4,C41)</f>
        <v>#VALUE!</v>
      </c>
      <c r="AY51" s="248" t="e">
        <f ca="1">_xll.DBRW($C$1,$B51,$C$3,AY$12,$C$2,$A51,AY$13,$C$4,C41)</f>
        <v>#VALUE!</v>
      </c>
      <c r="AZ51" s="253" t="e">
        <f ca="1">_xll.DBRW($C$1,$B51,$C$3,AZ$12,$C$2,$A51,AZ$13,$C$4,C41)</f>
        <v>#VALUE!</v>
      </c>
      <c r="BA51" s="252" t="e">
        <f ca="1">_xll.DBRW($C$1,$B51,$C$3,BA$12,$C$2,$A51,BA$13,$C$4,C41)</f>
        <v>#VALUE!</v>
      </c>
      <c r="BB51" s="248" t="str">
        <f ca="1">_xll.DBRW($C$1,$B51,$C$3,BB$12,$C$2,$A51,BB$13,$C$4,C41)</f>
        <v>RECALC_1_1758_</v>
      </c>
      <c r="BC51" s="248" t="e">
        <f ca="1">_xll.DBRW($C$1,$B51,$C$3,BC$12,$C$2,$A51,BC$13,$C$4,C41)</f>
        <v>#VALUE!</v>
      </c>
      <c r="BD51" s="248" t="e">
        <f ca="1">_xll.DBRW($C$1,$B51,$C$3,BD$12,$C$2,$A51,BD$13,$C$4,C41)</f>
        <v>#VALUE!</v>
      </c>
      <c r="BE51" s="248" t="e">
        <f ca="1">_xll.DBRW($C$1,$B51,$C$3,BE$12,$C$2,$A51,BE$13,$C$4,C41)</f>
        <v>#VALUE!</v>
      </c>
      <c r="BF51" s="248" t="e">
        <f ca="1">_xll.DBRW($C$1,$B51,$C$3,BF$12,$C$2,$A51,BF$13,$C$4,C41)</f>
        <v>#VALUE!</v>
      </c>
      <c r="BG51" s="248" t="e">
        <f ca="1">_xll.DBRW($C$1,$B51,$C$3,BG$12,$C$2,$A51,BG$13,$C$4,C41)</f>
        <v>#VALUE!</v>
      </c>
      <c r="BH51" s="253" t="e">
        <f ca="1">_xll.DBRW($C$1,$B51,$C$3,BH$12,$C$2,$A51,BH$13,$C$4,C41)</f>
        <v>#VALUE!</v>
      </c>
      <c r="BI51" s="252" t="e">
        <f ca="1">_xll.DBRW($C$1,$B51,$C$3,BI$12,$C$2,$A51,BI$13,$C$4,C41)</f>
        <v>#VALUE!</v>
      </c>
      <c r="BJ51" s="248" t="str">
        <f ca="1">_xll.DBRW($C$1,$B51,$C$3,BJ$12,$C$2,$A51,BJ$13,$C$4,C41)</f>
        <v>RECALC_1_2092_</v>
      </c>
      <c r="BK51" s="248" t="e">
        <f ca="1">_xll.DBRW($C$1,$B51,$C$3,BK$12,$C$2,$A51,BK$13,$C$4,C41)</f>
        <v>#VALUE!</v>
      </c>
      <c r="BL51" s="248" t="e">
        <f ca="1">_xll.DBRW($C$1,$B51,$C$3,BL$12,$C$2,$A51,BL$13,$C$4,C41)</f>
        <v>#VALUE!</v>
      </c>
      <c r="BM51" s="248" t="e">
        <f ca="1">_xll.DBRW($C$1,$B51,$C$3,BM$12,$C$2,$A51,BM$13,$C$4,C41)</f>
        <v>#VALUE!</v>
      </c>
      <c r="BN51" s="248" t="e">
        <f ca="1">_xll.DBRW($C$1,$B51,$C$3,BN$12,$C$2,$A51,BN$13,$C$4,C41)</f>
        <v>#VALUE!</v>
      </c>
      <c r="BO51" s="248" t="e">
        <f ca="1">_xll.DBRW($C$1,$B51,$C$3,BO$12,$C$2,$A51,BO$13,$C$4,C41)</f>
        <v>#VALUE!</v>
      </c>
      <c r="BP51" s="253" t="e">
        <f ca="1">_xll.DBRW($C$1,$B51,$C$3,BP$12,$C$2,$A51,BP$13,$C$4,C41)</f>
        <v>#VALUE!</v>
      </c>
      <c r="BQ51" s="252" t="e">
        <f ca="1">_xll.DBRW($C$1,$B51,$C$3,BQ$12,$C$2,$A51,BQ$13,$C$4,$C$41)</f>
        <v>#VALUE!</v>
      </c>
      <c r="BR51" s="248" t="str">
        <f ca="1">_xll.DBRW($C$1,$B51,$C$3,BR$12,$C$2,$A51,BR$13,$C$4,$C$41)</f>
        <v>RECALC_1_2223_</v>
      </c>
      <c r="BS51" s="248" t="e">
        <f ca="1">_xll.DBRW($C$1,$B51,$C$3,BS$12,$C$2,$A51,BS$13,$C$4,$C$41)</f>
        <v>#VALUE!</v>
      </c>
      <c r="BT51" s="248" t="e">
        <f ca="1">_xll.DBRW($C$1,$B51,$C$3,BT$12,$C$2,$A51,BT$13,$C$4,$C$41)</f>
        <v>#VALUE!</v>
      </c>
      <c r="BU51" s="248" t="e">
        <f ca="1">_xll.DBRW($C$1,$B51,$C$3,BU$12,$C$2,$A51,BU$13,$C$4,$C$41)</f>
        <v>#VALUE!</v>
      </c>
      <c r="BV51" s="248" t="e">
        <f ca="1">_xll.DBRW($C$1,$B51,$C$3,BV$12,$C$2,$A51,BV$13,$C$4,$C$41)</f>
        <v>#VALUE!</v>
      </c>
      <c r="BW51" s="248" t="e">
        <f ca="1">_xll.DBRW($C$1,$B51,$C$3,BW$12,$C$2,$A51,BW$13,$C$4,$C$41)</f>
        <v>#VALUE!</v>
      </c>
      <c r="BX51" s="253" t="e">
        <f ca="1">_xll.DBRW($C$1,$B51,$C$3,BX$12,$C$2,$A51,BX$13,$C$4,$C$41)</f>
        <v>#VALUE!</v>
      </c>
      <c r="BY51" s="248"/>
      <c r="BZ51" s="248"/>
      <c r="CA51" s="248"/>
      <c r="CB51" s="248"/>
      <c r="CC51" s="248"/>
      <c r="CD51" s="248"/>
      <c r="CE51" s="248"/>
      <c r="CF51" s="248"/>
    </row>
    <row r="52" spans="1:109" s="261" customFormat="1" ht="21.75" customHeight="1">
      <c r="A52" s="254" t="str">
        <f>A26</f>
        <v>VTD_Corp_TopAdj_Not_allocated_Input</v>
      </c>
      <c r="B52" s="254" t="str">
        <f ca="1">_xll.SUBNM("tango_core_model:Activity","","Tot_act","English")</f>
        <v>RECALC_0_21_</v>
      </c>
      <c r="C52" s="254" t="str">
        <f>"Contrôle "&amp;C41</f>
        <v>Contrôle Cost of net financial debt (total)</v>
      </c>
      <c r="D52" s="255" t="e">
        <f ca="1">_xll.DBRW($C$1,$B$26,$C$3,D$12,$C$2,$A52,D$13,$C$4,$C41)-D41</f>
        <v>#VALUE!</v>
      </c>
      <c r="E52" s="256" t="e">
        <f ca="1">_xll.DBRW($C$1,$B$26,$C$3,E$12,$C$2,$A52,E$13,$C$4,$C41)-E41</f>
        <v>#VALUE!</v>
      </c>
      <c r="F52" s="256" t="e">
        <f ca="1">_xll.DBRW($C$1,$B$26,$C$3,F$12,$C$2,$A52,F$13,$C$4,$C41)-F41</f>
        <v>#VALUE!</v>
      </c>
      <c r="G52" s="256" t="e">
        <f ca="1">_xll.DBRW($C$1,$B$26,$C$3,G$12,$C$2,$A52,G$13,$C$4,$C41)-G41</f>
        <v>#VALUE!</v>
      </c>
      <c r="H52" s="256" t="e">
        <f ca="1">_xll.DBRW($C$1,$B$26,$C$3,H$12,$C$2,$A52,H$13,$C$4,$C41)-H41</f>
        <v>#VALUE!</v>
      </c>
      <c r="I52" s="256" t="e">
        <f ca="1">_xll.DBRW($C$1,$B$26,$C$3,I$12,$C$2,$A52,I$13,$C$4,$C41)-I41</f>
        <v>#VALUE!</v>
      </c>
      <c r="J52" s="256" t="e">
        <f ca="1">_xll.DBRW($C$1,$B$26,$C$3,J$12,$C$2,$A52,J$13,$C$4,$C41)-J41</f>
        <v>#VALUE!</v>
      </c>
      <c r="K52" s="257" t="e">
        <f ca="1">_xll.DBRW($C$1,$B$26,$C$3,K$12,$C$2,$A52,K$13,$C$4,$C41)-K41</f>
        <v>#VALUE!</v>
      </c>
      <c r="L52" s="255" t="e">
        <f ca="1">_xll.DBRW($C$1,$B$26,$C$3,L$12,$C$2,$A52,L$13,$C$4,$C41)-L41</f>
        <v>#VALUE!</v>
      </c>
      <c r="M52" s="256" t="e">
        <f ca="1">_xll.DBRW($C$1,$B$26,$C$3,M$12,$C$2,$A52,M$13,$C$4,$C41)-M41</f>
        <v>#VALUE!</v>
      </c>
      <c r="N52" s="256" t="e">
        <f ca="1">_xll.DBRW($C$1,$B$26,$C$3,N$12,$C$2,$A52,N$13,$C$4,$C41)-N41</f>
        <v>#VALUE!</v>
      </c>
      <c r="O52" s="256" t="e">
        <f ca="1">_xll.DBRW($C$1,$B$26,$C$3,O$12,$C$2,$A52,O$13,$C$4,$C41)-O41</f>
        <v>#VALUE!</v>
      </c>
      <c r="P52" s="256" t="e">
        <f ca="1">_xll.DBRW($C$1,$B$26,$C$3,P$12,$C$2,$A52,P$13,$C$4,$C41)-P41</f>
        <v>#VALUE!</v>
      </c>
      <c r="Q52" s="256" t="e">
        <f ca="1">_xll.DBRW($C$1,$B$26,$C$3,Q$12,$C$2,$A52,Q$13,$C$4,$C41)-Q41</f>
        <v>#VALUE!</v>
      </c>
      <c r="R52" s="256" t="e">
        <f ca="1">_xll.DBRW($C$1,$B$26,$C$3,R$12,$C$2,$A52,R$13,$C$4,$C41)-R41</f>
        <v>#VALUE!</v>
      </c>
      <c r="S52" s="257" t="e">
        <f ca="1">_xll.DBRW($C$1,$B$26,$C$3,S$12,$C$2,$A52,S$13,$C$4,$C41)-S41</f>
        <v>#VALUE!</v>
      </c>
      <c r="T52" s="255" t="e">
        <f ca="1">_xll.DBRW($C$1,$B$26,$C$3,T$12,$C$2,$A52,T$13,$C$4,$C41)-T41</f>
        <v>#VALUE!</v>
      </c>
      <c r="U52" s="256" t="e">
        <f ca="1">_xll.DBRW($C$1,$B$26,$C$3,U$12,$C$2,$A52,U$13,$C$4,$C41)-U41</f>
        <v>#VALUE!</v>
      </c>
      <c r="V52" s="256" t="e">
        <f ca="1">_xll.DBRW($C$1,$B$26,$C$3,V$12,$C$2,$A52,V$13,$C$4,$C41)-V41</f>
        <v>#VALUE!</v>
      </c>
      <c r="W52" s="256" t="e">
        <f ca="1">_xll.DBRW($C$1,$B$26,$C$3,W$12,$C$2,$A52,W$13,$C$4,$C41)-W41</f>
        <v>#VALUE!</v>
      </c>
      <c r="X52" s="256" t="e">
        <f ca="1">_xll.DBRW($C$1,$B$26,$C$3,X$12,$C$2,$A52,X$13,$C$4,$C41)-X41</f>
        <v>#VALUE!</v>
      </c>
      <c r="Y52" s="256" t="e">
        <f ca="1">_xll.DBRW($C$1,$B$26,$C$3,Y$12,$C$2,$A52,Y$13,$C$4,$C41)-Y41</f>
        <v>#VALUE!</v>
      </c>
      <c r="Z52" s="256" t="e">
        <f ca="1">_xll.DBRW($C$1,$B$26,$C$3,Z$12,$C$2,$A52,Z$13,$C$4,$C41)-Z41</f>
        <v>#VALUE!</v>
      </c>
      <c r="AA52" s="257" t="e">
        <f ca="1">_xll.DBRW($C$1,$B$26,$C$3,AA$12,$C$2,$A52,AA$13,$C$4,$C41)-AA41</f>
        <v>#VALUE!</v>
      </c>
      <c r="AB52" s="255" t="e">
        <f ca="1">_xll.DBRW($C$1,$B$26,$C$3,AB$12,$C$2,$A52,AB$13,$C$4,$C41)-AB41</f>
        <v>#VALUE!</v>
      </c>
      <c r="AC52" s="256" t="e">
        <f ca="1">_xll.DBRW($C$1,$B$26,$C$3,AC$12,$C$2,$A52,AC$13,$C$4,$C41)-AC41</f>
        <v>#VALUE!</v>
      </c>
      <c r="AD52" s="256" t="e">
        <f ca="1">_xll.DBRW($C$1,$B$26,$C$3,AD$12,$C$2,$A52,AD$13,$C$4,$C41)-AD41</f>
        <v>#VALUE!</v>
      </c>
      <c r="AE52" s="256" t="e">
        <f ca="1">_xll.DBRW($C$1,$B$26,$C$3,AE$12,$C$2,$A52,AE$13,$C$4,$C41)-AE41</f>
        <v>#VALUE!</v>
      </c>
      <c r="AF52" s="256" t="e">
        <f ca="1">_xll.DBRW($C$1,$B$26,$C$3,AF$12,$C$2,$A52,AF$13,$C$4,$C41)-AF41</f>
        <v>#VALUE!</v>
      </c>
      <c r="AG52" s="256" t="e">
        <f ca="1">_xll.DBRW($C$1,$B$26,$C$3,AG$12,$C$2,$A52,AG$13,$C$4,$C41)-AG41</f>
        <v>#VALUE!</v>
      </c>
      <c r="AH52" s="256" t="e">
        <f ca="1">_xll.DBRW($C$1,$B$26,$C$3,AH$12,$C$2,$A52,AH$13,$C$4,$C41)-AH41</f>
        <v>#VALUE!</v>
      </c>
      <c r="AI52" s="257" t="e">
        <f ca="1">_xll.DBRW($C$1,$B$26,$C$3,AI$12,$C$2,$A52,AI$13,$C$4,$C41)-AI41</f>
        <v>#VALUE!</v>
      </c>
      <c r="AJ52" s="258"/>
      <c r="AK52" s="255" t="e">
        <f ca="1">_xll.DBRW($C$1,$B52,$C$3,AK$12,$C$2,$A52,AK$13,$C$4,C41)-AK41</f>
        <v>#VALUE!</v>
      </c>
      <c r="AL52" s="256" t="e">
        <f ca="1">_xll.DBRW($C$1,$B52,$C$3,AL$12,$C$2,$A52,AL$13,$C$4,C41)-AL41</f>
        <v>#VALUE!</v>
      </c>
      <c r="AM52" s="256" t="e">
        <f ca="1">_xll.DBRW($C$1,$B52,$C$3,AM$12,$C$2,$A52,AM$13,$C$4,C41)-AM41</f>
        <v>#VALUE!</v>
      </c>
      <c r="AN52" s="256" t="e">
        <f ca="1">_xll.DBRW($C$1,$B52,$C$3,AN$12,$C$2,$A52,AN$13,$C$4,C41)-AN41</f>
        <v>#VALUE!</v>
      </c>
      <c r="AO52" s="256" t="e">
        <f ca="1">_xll.DBRW($C$1,$B52,$C$3,AO$12,$C$2,$A52,AO$13,$C$4,C41)-AO41</f>
        <v>#VALUE!</v>
      </c>
      <c r="AP52" s="256" t="e">
        <f ca="1">_xll.DBRW($C$1,$B52,$C$3,AP$12,$C$2,$A52,AP$13,$C$4,C41)-AP41</f>
        <v>#VALUE!</v>
      </c>
      <c r="AQ52" s="256" t="e">
        <f ca="1">_xll.DBRW($C$1,$B52,$C$3,AQ$12,$C$2,$A52,AQ$13,$C$4,C41)-AQ41</f>
        <v>#VALUE!</v>
      </c>
      <c r="AR52" s="257" t="e">
        <f ca="1">_xll.DBRW($C$1,$B52,$C$3,AR$12,$C$2,$A52,AR$13,$C$4,C41)-AR41</f>
        <v>#VALUE!</v>
      </c>
      <c r="AS52" s="255" t="e">
        <f ca="1">_xll.DBRW($C$1,$B52,$C$3,AS$12,$C$2,$A52,AS$13,$C$4,C41)-AS41</f>
        <v>#VALUE!</v>
      </c>
      <c r="AT52" s="256" t="e">
        <f ca="1">_xll.DBRW($C$1,$B52,$C$3,AT$12,$C$2,$A52,AT$13,$C$4,C41)-AT41</f>
        <v>#VALUE!</v>
      </c>
      <c r="AU52" s="256" t="e">
        <f ca="1">_xll.DBRW($C$1,$B52,$C$3,AU$12,$C$2,$A52,AU$13,$C$4,C41)-AU41</f>
        <v>#VALUE!</v>
      </c>
      <c r="AV52" s="256" t="e">
        <f ca="1">_xll.DBRW($C$1,$B52,$C$3,AV$12,$C$2,$A52,AV$13,$C$4,C41)-AV41</f>
        <v>#VALUE!</v>
      </c>
      <c r="AW52" s="256" t="e">
        <f ca="1">_xll.DBRW($C$1,$B52,$C$3,AW$12,$C$2,$A52,AW$13,$C$4,C41)-AW41</f>
        <v>#VALUE!</v>
      </c>
      <c r="AX52" s="256" t="e">
        <f ca="1">_xll.DBRW($C$1,$B52,$C$3,AX$12,$C$2,$A52,AX$13,$C$4,C41)-AX41</f>
        <v>#VALUE!</v>
      </c>
      <c r="AY52" s="256" t="e">
        <f ca="1">_xll.DBRW($C$1,$B52,$C$3,AY$12,$C$2,$A52,AY$13,$C$4,C41)-AY41</f>
        <v>#VALUE!</v>
      </c>
      <c r="AZ52" s="257" t="e">
        <f ca="1">_xll.DBRW($C$1,$B52,$C$3,AZ$12,$C$2,$A52,AZ$13,$C$4,C41)-AZ41</f>
        <v>#VALUE!</v>
      </c>
      <c r="BA52" s="255" t="e">
        <f ca="1">_xll.DBRW($C$1,$B52,$C$3,BA$12,$C$2,$A52,BA$13,$C$4,C41)-BA41</f>
        <v>#VALUE!</v>
      </c>
      <c r="BB52" s="256" t="e">
        <f ca="1">_xll.DBRW($C$1,$B52,$C$3,BB$12,$C$2,$A52,BB$13,$C$4,C41)-BB41</f>
        <v>#VALUE!</v>
      </c>
      <c r="BC52" s="256" t="e">
        <f ca="1">_xll.DBRW($C$1,$B52,$C$3,BC$12,$C$2,$A52,BC$13,$C$4,C41)-BC41</f>
        <v>#VALUE!</v>
      </c>
      <c r="BD52" s="256" t="e">
        <f ca="1">_xll.DBRW($C$1,$B52,$C$3,BD$12,$C$2,$A52,BD$13,$C$4,C41)-BD41</f>
        <v>#VALUE!</v>
      </c>
      <c r="BE52" s="256" t="e">
        <f ca="1">_xll.DBRW($C$1,$B52,$C$3,BE$12,$C$2,$A52,BE$13,$C$4,C41)-BE41</f>
        <v>#VALUE!</v>
      </c>
      <c r="BF52" s="256" t="e">
        <f ca="1">_xll.DBRW($C$1,$B52,$C$3,BF$12,$C$2,$A52,BF$13,$C$4,C41)-BF41</f>
        <v>#VALUE!</v>
      </c>
      <c r="BG52" s="256" t="e">
        <f ca="1">_xll.DBRW($C$1,$B52,$C$3,BG$12,$C$2,$A52,BG$13,$C$4,C41)-BG41</f>
        <v>#VALUE!</v>
      </c>
      <c r="BH52" s="257" t="e">
        <f ca="1">_xll.DBRW($C$1,$B52,$C$3,BH$12,$C$2,$A52,BH$13,$C$4,C41)-BH41</f>
        <v>#VALUE!</v>
      </c>
      <c r="BI52" s="255" t="e">
        <f ca="1">_xll.DBRW($C$1,$B52,$C$3,BI$12,$C$2,$A52,BI$13,$C$4,C41)-BI41</f>
        <v>#VALUE!</v>
      </c>
      <c r="BJ52" s="256" t="e">
        <f ca="1">_xll.DBRW($C$1,$B52,$C$3,BJ$12,$C$2,$A52,BJ$13,$C$4,C41)-BJ41</f>
        <v>#VALUE!</v>
      </c>
      <c r="BK52" s="256" t="e">
        <f ca="1">_xll.DBRW($C$1,$B52,$C$3,BK$12,$C$2,$A52,BK$13,$C$4,C41)-BK41</f>
        <v>#VALUE!</v>
      </c>
      <c r="BL52" s="256" t="e">
        <f ca="1">_xll.DBRW($C$1,$B52,$C$3,BL$12,$C$2,$A52,BL$13,$C$4,C41)-BL41</f>
        <v>#VALUE!</v>
      </c>
      <c r="BM52" s="256" t="e">
        <f ca="1">_xll.DBRW($C$1,$B52,$C$3,BM$12,$C$2,$A52,BM$13,$C$4,C41)-BM41</f>
        <v>#VALUE!</v>
      </c>
      <c r="BN52" s="256" t="e">
        <f ca="1">_xll.DBRW($C$1,$B52,$C$3,BN$12,$C$2,$A52,BN$13,$C$4,C41)-BN41</f>
        <v>#VALUE!</v>
      </c>
      <c r="BO52" s="256" t="e">
        <f ca="1">_xll.DBRW($C$1,$B52,$C$3,BO$12,$C$2,$A52,BO$13,$C$4,C41)-BO41</f>
        <v>#VALUE!</v>
      </c>
      <c r="BP52" s="257" t="e">
        <f ca="1">_xll.DBRW($C$1,$B52,$C$3,BP$12,$C$2,$A52,BP$13,$C$4,C41)-BP41</f>
        <v>#VALUE!</v>
      </c>
      <c r="BQ52" s="255" t="e">
        <f ca="1">_xll.DBRW($C$1,$B52,$C$3,BQ$12,$C$2,$A52,BQ$13,$C$4,$C$41)</f>
        <v>#VALUE!</v>
      </c>
      <c r="BR52" s="256" t="str">
        <f ca="1">_xll.DBRW($C$1,$B52,$C$3,BR$12,$C$2,$A52,BR$13,$C$4,$C$41)</f>
        <v>RECALC_1_2235_</v>
      </c>
      <c r="BS52" s="256" t="e">
        <f ca="1">_xll.DBRW($C$1,$B52,$C$3,BS$12,$C$2,$A52,BS$13,$C$4,$C$41)</f>
        <v>#VALUE!</v>
      </c>
      <c r="BT52" s="256" t="e">
        <f ca="1">_xll.DBRW($C$1,$B52,$C$3,BT$12,$C$2,$A52,BT$13,$C$4,$C$41)</f>
        <v>#VALUE!</v>
      </c>
      <c r="BU52" s="256" t="e">
        <f ca="1">_xll.DBRW($C$1,$B52,$C$3,BU$12,$C$2,$A52,BU$13,$C$4,$C$41)</f>
        <v>#VALUE!</v>
      </c>
      <c r="BV52" s="256" t="e">
        <f ca="1">_xll.DBRW($C$1,$B52,$C$3,BV$12,$C$2,$A52,BV$13,$C$4,$C$41)</f>
        <v>#VALUE!</v>
      </c>
      <c r="BW52" s="256" t="e">
        <f ca="1">_xll.DBRW($C$1,$B52,$C$3,BW$12,$C$2,$A52,BW$13,$C$4,$C$41)</f>
        <v>#VALUE!</v>
      </c>
      <c r="BX52" s="257" t="e">
        <f ca="1">_xll.DBRW($C$1,$B52,$C$3,BX$12,$C$2,$A52,BX$13,$C$4,$C$41)</f>
        <v>#VALUE!</v>
      </c>
      <c r="BY52" s="259"/>
      <c r="BZ52" s="259"/>
      <c r="CA52" s="259"/>
      <c r="CB52" s="259"/>
      <c r="CC52" s="259"/>
      <c r="CD52" s="259"/>
      <c r="CE52" s="259"/>
      <c r="CF52" s="259"/>
      <c r="CG52" s="260"/>
      <c r="CH52" s="260"/>
      <c r="CI52" s="260"/>
      <c r="CJ52" s="260"/>
      <c r="CK52" s="260"/>
      <c r="CL52" s="260"/>
      <c r="CM52" s="260"/>
      <c r="CN52" s="260"/>
      <c r="CO52" s="260"/>
      <c r="CP52" s="260"/>
      <c r="CQ52" s="260"/>
      <c r="CR52" s="260"/>
      <c r="CS52" s="260"/>
      <c r="CT52" s="260"/>
      <c r="CU52" s="260"/>
      <c r="CV52" s="260"/>
      <c r="CW52" s="260"/>
      <c r="CX52" s="260"/>
      <c r="CY52" s="260"/>
      <c r="CZ52" s="260"/>
      <c r="DA52" s="260"/>
      <c r="DB52" s="260"/>
      <c r="DC52" s="260"/>
      <c r="DD52" s="260"/>
      <c r="DE52" s="260"/>
    </row>
    <row r="53" spans="1:109" s="264" customFormat="1" ht="21.75" customHeight="1">
      <c r="A53" s="262"/>
      <c r="B53" s="263"/>
      <c r="D53" s="265"/>
      <c r="E53" s="265"/>
      <c r="F53" s="265"/>
      <c r="G53" s="265"/>
      <c r="H53" s="265"/>
      <c r="I53" s="265"/>
      <c r="J53" s="265"/>
      <c r="K53" s="265"/>
      <c r="L53" s="265"/>
      <c r="M53" s="265"/>
      <c r="N53" s="265"/>
      <c r="O53" s="265"/>
      <c r="P53" s="265"/>
      <c r="Q53" s="265"/>
      <c r="R53" s="265"/>
      <c r="S53" s="265"/>
      <c r="T53" s="265"/>
      <c r="U53" s="265"/>
      <c r="V53" s="265"/>
      <c r="W53" s="265"/>
      <c r="X53" s="265"/>
      <c r="Y53" s="265"/>
      <c r="Z53" s="265"/>
      <c r="AA53" s="265"/>
      <c r="AB53" s="265"/>
      <c r="AC53" s="265"/>
      <c r="AD53" s="265"/>
      <c r="AE53" s="265"/>
      <c r="AF53" s="265"/>
      <c r="AG53" s="265"/>
      <c r="AH53" s="265"/>
      <c r="AI53" s="265"/>
      <c r="AJ53" s="265"/>
      <c r="AK53" s="265"/>
      <c r="AL53" s="265"/>
      <c r="AM53" s="265"/>
      <c r="AN53" s="265"/>
      <c r="AO53" s="265"/>
      <c r="AP53" s="265"/>
      <c r="AQ53" s="265"/>
      <c r="AR53" s="265"/>
      <c r="AS53" s="265"/>
      <c r="AT53" s="265"/>
      <c r="AU53" s="265"/>
      <c r="AV53" s="265"/>
      <c r="AW53" s="265"/>
      <c r="AX53" s="265"/>
      <c r="AY53" s="265"/>
      <c r="AZ53" s="265"/>
      <c r="BA53" s="265"/>
      <c r="BB53" s="265"/>
      <c r="BC53" s="265"/>
      <c r="BD53" s="265"/>
      <c r="BE53" s="265"/>
      <c r="BF53" s="265"/>
      <c r="BG53" s="265"/>
      <c r="BH53" s="265"/>
      <c r="BI53" s="265"/>
      <c r="BJ53" s="265"/>
      <c r="BK53" s="265"/>
      <c r="BL53" s="265"/>
      <c r="BM53" s="265"/>
      <c r="BN53" s="265"/>
      <c r="BO53" s="265"/>
      <c r="BP53" s="265"/>
      <c r="BQ53" s="265"/>
      <c r="BR53" s="265"/>
      <c r="BS53" s="265"/>
      <c r="BT53" s="265"/>
      <c r="BU53" s="265"/>
      <c r="BV53" s="265"/>
      <c r="BW53" s="265"/>
      <c r="BX53" s="265"/>
      <c r="BY53" s="265"/>
      <c r="BZ53" s="265"/>
      <c r="CA53" s="265"/>
      <c r="CB53" s="265"/>
      <c r="CC53" s="265"/>
      <c r="CD53" s="265"/>
      <c r="CE53" s="265"/>
      <c r="CF53" s="265"/>
    </row>
    <row r="54" spans="1:109" ht="21.75" customHeight="1">
      <c r="A54" s="266"/>
      <c r="B54" s="267"/>
      <c r="C54" s="243" t="s">
        <v>301</v>
      </c>
      <c r="D54" s="245">
        <f>SUM(D55:D64)</f>
        <v>0</v>
      </c>
      <c r="E54" s="246">
        <f t="shared" ref="E54:AI54" si="24">SUM(E55:E64)</f>
        <v>0</v>
      </c>
      <c r="F54" s="246">
        <f t="shared" si="24"/>
        <v>0</v>
      </c>
      <c r="G54" s="246">
        <f t="shared" si="24"/>
        <v>0</v>
      </c>
      <c r="H54" s="246">
        <f t="shared" si="24"/>
        <v>0</v>
      </c>
      <c r="I54" s="246">
        <f t="shared" si="24"/>
        <v>0</v>
      </c>
      <c r="J54" s="246">
        <f t="shared" si="24"/>
        <v>0</v>
      </c>
      <c r="K54" s="247">
        <f t="shared" si="24"/>
        <v>0</v>
      </c>
      <c r="L54" s="245">
        <f t="shared" si="24"/>
        <v>0</v>
      </c>
      <c r="M54" s="246">
        <f t="shared" si="24"/>
        <v>0</v>
      </c>
      <c r="N54" s="246">
        <f t="shared" si="24"/>
        <v>0</v>
      </c>
      <c r="O54" s="246">
        <f t="shared" si="24"/>
        <v>0</v>
      </c>
      <c r="P54" s="246">
        <f t="shared" si="24"/>
        <v>0</v>
      </c>
      <c r="Q54" s="246">
        <f t="shared" si="24"/>
        <v>0</v>
      </c>
      <c r="R54" s="246">
        <f t="shared" si="24"/>
        <v>0</v>
      </c>
      <c r="S54" s="247">
        <f t="shared" si="24"/>
        <v>0</v>
      </c>
      <c r="T54" s="245">
        <f t="shared" si="24"/>
        <v>0</v>
      </c>
      <c r="U54" s="246">
        <f t="shared" si="24"/>
        <v>0</v>
      </c>
      <c r="V54" s="246">
        <f t="shared" si="24"/>
        <v>0</v>
      </c>
      <c r="W54" s="246">
        <f t="shared" si="24"/>
        <v>0</v>
      </c>
      <c r="X54" s="246">
        <f t="shared" si="24"/>
        <v>0</v>
      </c>
      <c r="Y54" s="246">
        <f t="shared" si="24"/>
        <v>0</v>
      </c>
      <c r="Z54" s="246">
        <f t="shared" si="24"/>
        <v>0</v>
      </c>
      <c r="AA54" s="247">
        <f t="shared" si="24"/>
        <v>0</v>
      </c>
      <c r="AB54" s="245">
        <f t="shared" si="24"/>
        <v>0</v>
      </c>
      <c r="AC54" s="246">
        <f t="shared" si="24"/>
        <v>0</v>
      </c>
      <c r="AD54" s="246">
        <f t="shared" si="24"/>
        <v>0</v>
      </c>
      <c r="AE54" s="246">
        <f t="shared" si="24"/>
        <v>0</v>
      </c>
      <c r="AF54" s="246">
        <f t="shared" si="24"/>
        <v>0</v>
      </c>
      <c r="AG54" s="246">
        <f t="shared" si="24"/>
        <v>0</v>
      </c>
      <c r="AH54" s="246">
        <f t="shared" si="24"/>
        <v>0</v>
      </c>
      <c r="AI54" s="247">
        <f t="shared" si="24"/>
        <v>0</v>
      </c>
      <c r="AJ54" s="248"/>
      <c r="AK54" s="245" t="e">
        <f ca="1">SUM(AK55:AK64)</f>
        <v>#VALUE!</v>
      </c>
      <c r="AL54" s="246">
        <f t="shared" ref="AL54:BX54" ca="1" si="25">SUM(AL55:AL64)</f>
        <v>0</v>
      </c>
      <c r="AM54" s="246" t="e">
        <f t="shared" ca="1" si="25"/>
        <v>#VALUE!</v>
      </c>
      <c r="AN54" s="246" t="e">
        <f t="shared" ca="1" si="25"/>
        <v>#VALUE!</v>
      </c>
      <c r="AO54" s="246" t="e">
        <f t="shared" ca="1" si="25"/>
        <v>#VALUE!</v>
      </c>
      <c r="AP54" s="246" t="e">
        <f t="shared" ca="1" si="25"/>
        <v>#VALUE!</v>
      </c>
      <c r="AQ54" s="246" t="e">
        <f t="shared" ca="1" si="25"/>
        <v>#VALUE!</v>
      </c>
      <c r="AR54" s="247" t="e">
        <f t="shared" ca="1" si="25"/>
        <v>#VALUE!</v>
      </c>
      <c r="AS54" s="245" t="e">
        <f t="shared" ca="1" si="25"/>
        <v>#VALUE!</v>
      </c>
      <c r="AT54" s="246">
        <f t="shared" ca="1" si="25"/>
        <v>0</v>
      </c>
      <c r="AU54" s="246" t="e">
        <f t="shared" ca="1" si="25"/>
        <v>#VALUE!</v>
      </c>
      <c r="AV54" s="246" t="e">
        <f t="shared" ca="1" si="25"/>
        <v>#VALUE!</v>
      </c>
      <c r="AW54" s="246" t="e">
        <f t="shared" ca="1" si="25"/>
        <v>#VALUE!</v>
      </c>
      <c r="AX54" s="246" t="e">
        <f t="shared" ca="1" si="25"/>
        <v>#VALUE!</v>
      </c>
      <c r="AY54" s="246" t="e">
        <f t="shared" ca="1" si="25"/>
        <v>#VALUE!</v>
      </c>
      <c r="AZ54" s="247" t="e">
        <f t="shared" ca="1" si="25"/>
        <v>#VALUE!</v>
      </c>
      <c r="BA54" s="245" t="e">
        <f t="shared" ca="1" si="25"/>
        <v>#VALUE!</v>
      </c>
      <c r="BB54" s="246">
        <f t="shared" ca="1" si="25"/>
        <v>0</v>
      </c>
      <c r="BC54" s="246" t="e">
        <f t="shared" ca="1" si="25"/>
        <v>#VALUE!</v>
      </c>
      <c r="BD54" s="246" t="e">
        <f t="shared" ca="1" si="25"/>
        <v>#VALUE!</v>
      </c>
      <c r="BE54" s="246" t="e">
        <f t="shared" ca="1" si="25"/>
        <v>#VALUE!</v>
      </c>
      <c r="BF54" s="246" t="e">
        <f t="shared" ca="1" si="25"/>
        <v>#VALUE!</v>
      </c>
      <c r="BG54" s="246" t="e">
        <f t="shared" ca="1" si="25"/>
        <v>#VALUE!</v>
      </c>
      <c r="BH54" s="247" t="e">
        <f t="shared" ca="1" si="25"/>
        <v>#VALUE!</v>
      </c>
      <c r="BI54" s="245" t="e">
        <f t="shared" ca="1" si="25"/>
        <v>#VALUE!</v>
      </c>
      <c r="BJ54" s="246">
        <f t="shared" ca="1" si="25"/>
        <v>0</v>
      </c>
      <c r="BK54" s="246" t="e">
        <f t="shared" ca="1" si="25"/>
        <v>#VALUE!</v>
      </c>
      <c r="BL54" s="246" t="e">
        <f t="shared" ca="1" si="25"/>
        <v>#VALUE!</v>
      </c>
      <c r="BM54" s="246" t="e">
        <f t="shared" ca="1" si="25"/>
        <v>#VALUE!</v>
      </c>
      <c r="BN54" s="246" t="e">
        <f t="shared" ca="1" si="25"/>
        <v>#VALUE!</v>
      </c>
      <c r="BO54" s="246" t="e">
        <f t="shared" ca="1" si="25"/>
        <v>#VALUE!</v>
      </c>
      <c r="BP54" s="247" t="e">
        <f t="shared" ca="1" si="25"/>
        <v>#VALUE!</v>
      </c>
      <c r="BQ54" s="245" t="e">
        <f t="shared" ca="1" si="25"/>
        <v>#VALUE!</v>
      </c>
      <c r="BR54" s="246">
        <f t="shared" ca="1" si="25"/>
        <v>0</v>
      </c>
      <c r="BS54" s="246" t="e">
        <f t="shared" ca="1" si="25"/>
        <v>#VALUE!</v>
      </c>
      <c r="BT54" s="246" t="e">
        <f t="shared" ca="1" si="25"/>
        <v>#VALUE!</v>
      </c>
      <c r="BU54" s="246" t="e">
        <f t="shared" ca="1" si="25"/>
        <v>#VALUE!</v>
      </c>
      <c r="BV54" s="246" t="e">
        <f t="shared" ca="1" si="25"/>
        <v>#VALUE!</v>
      </c>
      <c r="BW54" s="246" t="e">
        <f t="shared" ca="1" si="25"/>
        <v>#VALUE!</v>
      </c>
      <c r="BX54" s="247" t="e">
        <f t="shared" ca="1" si="25"/>
        <v>#VALUE!</v>
      </c>
      <c r="BY54" s="248"/>
      <c r="BZ54" s="248"/>
      <c r="CA54" s="248"/>
      <c r="CB54" s="248"/>
      <c r="CC54" s="248"/>
      <c r="CD54" s="248"/>
      <c r="CE54" s="248"/>
      <c r="CF54" s="248"/>
    </row>
    <row r="55" spans="1:109">
      <c r="A55" s="262" t="str">
        <f>A42</f>
        <v>VTD_Corp_TopAdj_Not_allocated_Input1</v>
      </c>
      <c r="B55" s="263" t="str">
        <f t="shared" ref="B55:C55" ca="1" si="26">B42</f>
        <v>RECALC_0_1_</v>
      </c>
      <c r="C55" s="237" t="str">
        <f t="shared" si="26"/>
        <v>Sécurité top générale</v>
      </c>
      <c r="D55" s="252"/>
      <c r="E55" s="248"/>
      <c r="F55" s="248"/>
      <c r="G55" s="248"/>
      <c r="H55" s="248"/>
      <c r="I55" s="248"/>
      <c r="J55" s="248"/>
      <c r="K55" s="253"/>
      <c r="L55" s="252"/>
      <c r="M55" s="248"/>
      <c r="N55" s="248"/>
      <c r="O55" s="248"/>
      <c r="P55" s="248"/>
      <c r="Q55" s="248"/>
      <c r="R55" s="248"/>
      <c r="S55" s="253"/>
      <c r="T55" s="252"/>
      <c r="U55" s="248"/>
      <c r="V55" s="248"/>
      <c r="W55" s="248"/>
      <c r="X55" s="248"/>
      <c r="Y55" s="248"/>
      <c r="Z55" s="248"/>
      <c r="AA55" s="253"/>
      <c r="AB55" s="252"/>
      <c r="AC55" s="248"/>
      <c r="AD55" s="248"/>
      <c r="AE55" s="248"/>
      <c r="AF55" s="248"/>
      <c r="AG55" s="248"/>
      <c r="AH55" s="248"/>
      <c r="AI55" s="253"/>
      <c r="AJ55" s="248"/>
      <c r="AK55" s="252" t="e">
        <f ca="1">_xll.DBRW($C$1,$B55,$C$3,AK$12,$C$2,$A55,AK$13,$C$4,C54)</f>
        <v>#VALUE!</v>
      </c>
      <c r="AL55" s="248" t="str">
        <f ca="1">_xll.DBRW($C$1,$B55,$C$3,AL$12,$C$2,$A55,AL$13,$C$4,C54)</f>
        <v>RECALC_1_1048_</v>
      </c>
      <c r="AM55" s="248" t="e">
        <f ca="1">_xll.DBRW($C$1,$B55,$C$3,AM$12,$C$2,$A55,AM$13,$C$4,C54)</f>
        <v>#VALUE!</v>
      </c>
      <c r="AN55" s="248" t="e">
        <f ca="1">_xll.DBRW($C$1,$B55,$C$3,AN$12,$C$2,$A55,AN$13,$C$4,C54)</f>
        <v>#VALUE!</v>
      </c>
      <c r="AO55" s="248" t="e">
        <f ca="1">_xll.DBRW($C$1,$B55,$C$3,AO$12,$C$2,$A55,AO$13,$C$4,C54)</f>
        <v>#VALUE!</v>
      </c>
      <c r="AP55" s="248" t="e">
        <f ca="1">_xll.DBRW($C$1,$B55,$C$3,AP$12,$C$2,$A55,AP$13,$C$4,C54)</f>
        <v>#VALUE!</v>
      </c>
      <c r="AQ55" s="248" t="e">
        <f ca="1">_xll.DBRW($C$1,$B55,$C$3,AQ$12,$C$2,$A55,AQ$13,$C$4,C54)</f>
        <v>#VALUE!</v>
      </c>
      <c r="AR55" s="253" t="e">
        <f ca="1">_xll.DBRW($C$1,$B55,$C$3,AR$12,$C$2,$A55,AR$13,$C$4,C54)</f>
        <v>#VALUE!</v>
      </c>
      <c r="AS55" s="252" t="e">
        <f ca="1">_xll.DBRW($C$1,$B55,$C$3,AS$12,$C$2,$A55,AS$13,$C$4,C54)</f>
        <v>#VALUE!</v>
      </c>
      <c r="AT55" s="248" t="str">
        <f ca="1">_xll.DBRW($C$1,$B55,$C$3,AT$12,$C$2,$A55,AT$13,$C$4,C54)</f>
        <v>RECALC_1_1360_</v>
      </c>
      <c r="AU55" s="248" t="e">
        <f ca="1">_xll.DBRW($C$1,$B55,$C$3,AU$12,$C$2,$A55,AU$13,$C$4,C54)</f>
        <v>#VALUE!</v>
      </c>
      <c r="AV55" s="248" t="e">
        <f ca="1">_xll.DBRW($C$1,$B55,$C$3,AV$12,$C$2,$A55,AV$13,$C$4,C54)</f>
        <v>#VALUE!</v>
      </c>
      <c r="AW55" s="248" t="e">
        <f ca="1">_xll.DBRW($C$1,$B55,$C$3,AW$12,$C$2,$A55,AW$13,$C$4,C54)</f>
        <v>#VALUE!</v>
      </c>
      <c r="AX55" s="248" t="e">
        <f ca="1">_xll.DBRW($C$1,$B55,$C$3,AX$12,$C$2,$A55,AX$13,$C$4,C54)</f>
        <v>#VALUE!</v>
      </c>
      <c r="AY55" s="248" t="e">
        <f ca="1">_xll.DBRW($C$1,$B55,$C$3,AY$12,$C$2,$A55,AY$13,$C$4,C54)</f>
        <v>#VALUE!</v>
      </c>
      <c r="AZ55" s="253" t="e">
        <f ca="1">_xll.DBRW($C$1,$B55,$C$3,AZ$12,$C$2,$A55,AZ$13,$C$4,C54)</f>
        <v>#VALUE!</v>
      </c>
      <c r="BA55" s="252" t="e">
        <f ca="1">_xll.DBRW($C$1,$B55,$C$3,BA$12,$C$2,$A55,BA$13,$C$4,C54)</f>
        <v>#VALUE!</v>
      </c>
      <c r="BB55" s="248" t="str">
        <f ca="1">_xll.DBRW($C$1,$B55,$C$3,BB$12,$C$2,$A55,BB$13,$C$4,C54)</f>
        <v>RECALC_1_1748_</v>
      </c>
      <c r="BC55" s="248" t="e">
        <f ca="1">_xll.DBRW($C$1,$B55,$C$3,BC$12,$C$2,$A55,BC$13,$C$4,C54)</f>
        <v>#VALUE!</v>
      </c>
      <c r="BD55" s="248" t="e">
        <f ca="1">_xll.DBRW($C$1,$B55,$C$3,BD$12,$C$2,$A55,BD$13,$C$4,C54)</f>
        <v>#VALUE!</v>
      </c>
      <c r="BE55" s="248" t="e">
        <f ca="1">_xll.DBRW($C$1,$B55,$C$3,BE$12,$C$2,$A55,BE$13,$C$4,C54)</f>
        <v>#VALUE!</v>
      </c>
      <c r="BF55" s="248" t="e">
        <f ca="1">_xll.DBRW($C$1,$B55,$C$3,BF$12,$C$2,$A55,BF$13,$C$4,C54)</f>
        <v>#VALUE!</v>
      </c>
      <c r="BG55" s="248" t="e">
        <f ca="1">_xll.DBRW($C$1,$B55,$C$3,BG$12,$C$2,$A55,BG$13,$C$4,C54)</f>
        <v>#VALUE!</v>
      </c>
      <c r="BH55" s="253" t="e">
        <f ca="1">_xll.DBRW($C$1,$B55,$C$3,BH$12,$C$2,$A55,BH$13,$C$4,C54)</f>
        <v>#VALUE!</v>
      </c>
      <c r="BI55" s="252" t="e">
        <f ca="1">_xll.DBRW($C$1,$B55,$C$3,BI$12,$C$2,$A55,BI$13,$C$4,C54)</f>
        <v>#VALUE!</v>
      </c>
      <c r="BJ55" s="248" t="str">
        <f ca="1">_xll.DBRW($C$1,$B55,$C$3,BJ$12,$C$2,$A55,BJ$13,$C$4,C54)</f>
        <v>RECALC_1_2082_</v>
      </c>
      <c r="BK55" s="248" t="e">
        <f ca="1">_xll.DBRW($C$1,$B55,$C$3,BK$12,$C$2,$A55,BK$13,$C$4,C54)</f>
        <v>#VALUE!</v>
      </c>
      <c r="BL55" s="248" t="e">
        <f ca="1">_xll.DBRW($C$1,$B55,$C$3,BL$12,$C$2,$A55,BL$13,$C$4,C54)</f>
        <v>#VALUE!</v>
      </c>
      <c r="BM55" s="248" t="e">
        <f ca="1">_xll.DBRW($C$1,$B55,$C$3,BM$12,$C$2,$A55,BM$13,$C$4,C54)</f>
        <v>#VALUE!</v>
      </c>
      <c r="BN55" s="248" t="e">
        <f ca="1">_xll.DBRW($C$1,$B55,$C$3,BN$12,$C$2,$A55,BN$13,$C$4,C54)</f>
        <v>#VALUE!</v>
      </c>
      <c r="BO55" s="248" t="e">
        <f ca="1">_xll.DBRW($C$1,$B55,$C$3,BO$12,$C$2,$A55,BO$13,$C$4,C54)</f>
        <v>#VALUE!</v>
      </c>
      <c r="BP55" s="253" t="e">
        <f ca="1">_xll.DBRW($C$1,$B55,$C$3,BP$12,$C$2,$A55,BP$13,$C$4,C54)</f>
        <v>#VALUE!</v>
      </c>
      <c r="BQ55" s="252" t="e">
        <f ca="1">_xll.DBRW($C$1,$B55,$C$3,BQ$12,$C$2,$A55,BQ$13,$C$4,$C$54)</f>
        <v>#VALUE!</v>
      </c>
      <c r="BR55" s="248" t="str">
        <f ca="1">_xll.DBRW($C$1,$B55,$C$3,BR$12,$C$2,$A55,BR$13,$C$4,$C$54)</f>
        <v>RECALC_1_2213_</v>
      </c>
      <c r="BS55" s="248" t="e">
        <f ca="1">_xll.DBRW($C$1,$B55,$C$3,BS$12,$C$2,$A55,BS$13,$C$4,$C$54)</f>
        <v>#VALUE!</v>
      </c>
      <c r="BT55" s="248" t="e">
        <f ca="1">_xll.DBRW($C$1,$B55,$C$3,BT$12,$C$2,$A55,BT$13,$C$4,$C$54)</f>
        <v>#VALUE!</v>
      </c>
      <c r="BU55" s="248" t="e">
        <f ca="1">_xll.DBRW($C$1,$B55,$C$3,BU$12,$C$2,$A55,BU$13,$C$4,$C$54)</f>
        <v>#VALUE!</v>
      </c>
      <c r="BV55" s="248" t="e">
        <f ca="1">_xll.DBRW($C$1,$B55,$C$3,BV$12,$C$2,$A55,BV$13,$C$4,$C$54)</f>
        <v>#VALUE!</v>
      </c>
      <c r="BW55" s="248" t="e">
        <f ca="1">_xll.DBRW($C$1,$B55,$C$3,BW$12,$C$2,$A55,BW$13,$C$4,$C$54)</f>
        <v>#VALUE!</v>
      </c>
      <c r="BX55" s="253" t="e">
        <f ca="1">_xll.DBRW($C$1,$B55,$C$3,BX$12,$C$2,$A55,BX$13,$C$4,$C$54)</f>
        <v>#VALUE!</v>
      </c>
      <c r="BY55" s="248"/>
      <c r="BZ55" s="248"/>
      <c r="CA55" s="248"/>
      <c r="CB55" s="248"/>
      <c r="CC55" s="248"/>
      <c r="CD55" s="248"/>
      <c r="CE55" s="248"/>
      <c r="CF55" s="248"/>
    </row>
    <row r="56" spans="1:109" ht="21.75" customHeight="1">
      <c r="A56" s="262" t="str">
        <f t="shared" ref="A56:C64" si="27">A43</f>
        <v>VTD_Corp_TopAdj_Not_allocated_Input2</v>
      </c>
      <c r="B56" s="263" t="str">
        <f t="shared" ca="1" si="27"/>
        <v>RECALC_0_1_</v>
      </c>
      <c r="C56" s="237" t="str">
        <f t="shared" si="27"/>
        <v>A recycler</v>
      </c>
      <c r="D56" s="252"/>
      <c r="E56" s="248"/>
      <c r="F56" s="248"/>
      <c r="G56" s="248"/>
      <c r="H56" s="248"/>
      <c r="I56" s="248"/>
      <c r="J56" s="248"/>
      <c r="K56" s="253"/>
      <c r="L56" s="252"/>
      <c r="M56" s="248"/>
      <c r="N56" s="248"/>
      <c r="O56" s="248"/>
      <c r="P56" s="248"/>
      <c r="Q56" s="248"/>
      <c r="R56" s="248"/>
      <c r="S56" s="253"/>
      <c r="T56" s="252"/>
      <c r="U56" s="248"/>
      <c r="V56" s="248"/>
      <c r="W56" s="248"/>
      <c r="X56" s="248"/>
      <c r="Y56" s="248"/>
      <c r="Z56" s="248"/>
      <c r="AA56" s="253"/>
      <c r="AB56" s="252"/>
      <c r="AC56" s="248"/>
      <c r="AD56" s="248"/>
      <c r="AE56" s="248"/>
      <c r="AF56" s="248"/>
      <c r="AG56" s="248"/>
      <c r="AH56" s="248"/>
      <c r="AI56" s="253"/>
      <c r="AJ56" s="248"/>
      <c r="AK56" s="252" t="e">
        <f ca="1">_xll.DBRW($C$1,$B56,$C$3,AK$12,$C$2,$A56,AK$13,$C$4,C54)</f>
        <v>#VALUE!</v>
      </c>
      <c r="AL56" s="248" t="str">
        <f ca="1">_xll.DBRW($C$1,$B56,$C$3,AL$12,$C$2,$A56,AL$13,$C$4,C54)</f>
        <v>RECALC_1_1049_</v>
      </c>
      <c r="AM56" s="248" t="e">
        <f ca="1">_xll.DBRW($C$1,$B56,$C$3,AM$12,$C$2,$A56,AM$13,$C$4,C54)</f>
        <v>#VALUE!</v>
      </c>
      <c r="AN56" s="248" t="e">
        <f ca="1">_xll.DBRW($C$1,$B56,$C$3,AN$12,$C$2,$A56,AN$13,$C$4,C54)</f>
        <v>#VALUE!</v>
      </c>
      <c r="AO56" s="248" t="e">
        <f ca="1">_xll.DBRW($C$1,$B56,$C$3,AO$12,$C$2,$A56,AO$13,$C$4,C54)</f>
        <v>#VALUE!</v>
      </c>
      <c r="AP56" s="248" t="e">
        <f ca="1">_xll.DBRW($C$1,$B56,$C$3,AP$12,$C$2,$A56,AP$13,$C$4,C54)</f>
        <v>#VALUE!</v>
      </c>
      <c r="AQ56" s="248" t="e">
        <f ca="1">_xll.DBRW($C$1,$B56,$C$3,AQ$12,$C$2,$A56,AQ$13,$C$4,C54)</f>
        <v>#VALUE!</v>
      </c>
      <c r="AR56" s="253" t="e">
        <f ca="1">_xll.DBRW($C$1,$B56,$C$3,AR$12,$C$2,$A56,AR$13,$C$4,C54)</f>
        <v>#VALUE!</v>
      </c>
      <c r="AS56" s="252" t="e">
        <f ca="1">_xll.DBRW($C$1,$B56,$C$3,AS$12,$C$2,$A56,AS$13,$C$4,C54)</f>
        <v>#VALUE!</v>
      </c>
      <c r="AT56" s="248" t="str">
        <f ca="1">_xll.DBRW($C$1,$B56,$C$3,AT$12,$C$2,$A56,AT$13,$C$4,C54)</f>
        <v>RECALC_1_1361_</v>
      </c>
      <c r="AU56" s="248" t="e">
        <f ca="1">_xll.DBRW($C$1,$B56,$C$3,AU$12,$C$2,$A56,AU$13,$C$4,C54)</f>
        <v>#VALUE!</v>
      </c>
      <c r="AV56" s="248" t="e">
        <f ca="1">_xll.DBRW($C$1,$B56,$C$3,AV$12,$C$2,$A56,AV$13,$C$4,C54)</f>
        <v>#VALUE!</v>
      </c>
      <c r="AW56" s="248" t="e">
        <f ca="1">_xll.DBRW($C$1,$B56,$C$3,AW$12,$C$2,$A56,AW$13,$C$4,C54)</f>
        <v>#VALUE!</v>
      </c>
      <c r="AX56" s="248" t="e">
        <f ca="1">_xll.DBRW($C$1,$B56,$C$3,AX$12,$C$2,$A56,AX$13,$C$4,C54)</f>
        <v>#VALUE!</v>
      </c>
      <c r="AY56" s="248" t="e">
        <f ca="1">_xll.DBRW($C$1,$B56,$C$3,AY$12,$C$2,$A56,AY$13,$C$4,C54)</f>
        <v>#VALUE!</v>
      </c>
      <c r="AZ56" s="253" t="e">
        <f ca="1">_xll.DBRW($C$1,$B56,$C$3,AZ$12,$C$2,$A56,AZ$13,$C$4,C54)</f>
        <v>#VALUE!</v>
      </c>
      <c r="BA56" s="252" t="e">
        <f ca="1">_xll.DBRW($C$1,$B56,$C$3,BA$12,$C$2,$A56,BA$13,$C$4,C54)</f>
        <v>#VALUE!</v>
      </c>
      <c r="BB56" s="248" t="str">
        <f ca="1">_xll.DBRW($C$1,$B56,$C$3,BB$12,$C$2,$A56,BB$13,$C$4,C54)</f>
        <v>RECALC_1_1749_</v>
      </c>
      <c r="BC56" s="248" t="e">
        <f ca="1">_xll.DBRW($C$1,$B56,$C$3,BC$12,$C$2,$A56,BC$13,$C$4,C54)</f>
        <v>#VALUE!</v>
      </c>
      <c r="BD56" s="248" t="e">
        <f ca="1">_xll.DBRW($C$1,$B56,$C$3,BD$12,$C$2,$A56,BD$13,$C$4,C54)</f>
        <v>#VALUE!</v>
      </c>
      <c r="BE56" s="248" t="e">
        <f ca="1">_xll.DBRW($C$1,$B56,$C$3,BE$12,$C$2,$A56,BE$13,$C$4,C54)</f>
        <v>#VALUE!</v>
      </c>
      <c r="BF56" s="248" t="e">
        <f ca="1">_xll.DBRW($C$1,$B56,$C$3,BF$12,$C$2,$A56,BF$13,$C$4,C54)</f>
        <v>#VALUE!</v>
      </c>
      <c r="BG56" s="248" t="e">
        <f ca="1">_xll.DBRW($C$1,$B56,$C$3,BG$12,$C$2,$A56,BG$13,$C$4,C54)</f>
        <v>#VALUE!</v>
      </c>
      <c r="BH56" s="253" t="e">
        <f ca="1">_xll.DBRW($C$1,$B56,$C$3,BH$12,$C$2,$A56,BH$13,$C$4,C54)</f>
        <v>#VALUE!</v>
      </c>
      <c r="BI56" s="252" t="e">
        <f ca="1">_xll.DBRW($C$1,$B56,$C$3,BI$12,$C$2,$A56,BI$13,$C$4,C54)</f>
        <v>#VALUE!</v>
      </c>
      <c r="BJ56" s="248" t="str">
        <f ca="1">_xll.DBRW($C$1,$B56,$C$3,BJ$12,$C$2,$A56,BJ$13,$C$4,C54)</f>
        <v>RECALC_1_2083_</v>
      </c>
      <c r="BK56" s="248" t="e">
        <f ca="1">_xll.DBRW($C$1,$B56,$C$3,BK$12,$C$2,$A56,BK$13,$C$4,C54)</f>
        <v>#VALUE!</v>
      </c>
      <c r="BL56" s="248" t="e">
        <f ca="1">_xll.DBRW($C$1,$B56,$C$3,BL$12,$C$2,$A56,BL$13,$C$4,C54)</f>
        <v>#VALUE!</v>
      </c>
      <c r="BM56" s="248" t="e">
        <f ca="1">_xll.DBRW($C$1,$B56,$C$3,BM$12,$C$2,$A56,BM$13,$C$4,C54)</f>
        <v>#VALUE!</v>
      </c>
      <c r="BN56" s="248" t="e">
        <f ca="1">_xll.DBRW($C$1,$B56,$C$3,BN$12,$C$2,$A56,BN$13,$C$4,C54)</f>
        <v>#VALUE!</v>
      </c>
      <c r="BO56" s="248" t="e">
        <f ca="1">_xll.DBRW($C$1,$B56,$C$3,BO$12,$C$2,$A56,BO$13,$C$4,C54)</f>
        <v>#VALUE!</v>
      </c>
      <c r="BP56" s="253" t="e">
        <f ca="1">_xll.DBRW($C$1,$B56,$C$3,BP$12,$C$2,$A56,BP$13,$C$4,C54)</f>
        <v>#VALUE!</v>
      </c>
      <c r="BQ56" s="252" t="e">
        <f ca="1">_xll.DBRW($C$1,$B56,$C$3,BQ$12,$C$2,$A56,BQ$13,$C$4,$C$54)</f>
        <v>#VALUE!</v>
      </c>
      <c r="BR56" s="248" t="str">
        <f ca="1">_xll.DBRW($C$1,$B56,$C$3,BR$12,$C$2,$A56,BR$13,$C$4,$C$54)</f>
        <v>RECALC_1_2214_</v>
      </c>
      <c r="BS56" s="248" t="e">
        <f ca="1">_xll.DBRW($C$1,$B56,$C$3,BS$12,$C$2,$A56,BS$13,$C$4,$C$54)</f>
        <v>#VALUE!</v>
      </c>
      <c r="BT56" s="248" t="e">
        <f ca="1">_xll.DBRW($C$1,$B56,$C$3,BT$12,$C$2,$A56,BT$13,$C$4,$C$54)</f>
        <v>#VALUE!</v>
      </c>
      <c r="BU56" s="248" t="e">
        <f ca="1">_xll.DBRW($C$1,$B56,$C$3,BU$12,$C$2,$A56,BU$13,$C$4,$C$54)</f>
        <v>#VALUE!</v>
      </c>
      <c r="BV56" s="248" t="e">
        <f ca="1">_xll.DBRW($C$1,$B56,$C$3,BV$12,$C$2,$A56,BV$13,$C$4,$C$54)</f>
        <v>#VALUE!</v>
      </c>
      <c r="BW56" s="248" t="e">
        <f ca="1">_xll.DBRW($C$1,$B56,$C$3,BW$12,$C$2,$A56,BW$13,$C$4,$C$54)</f>
        <v>#VALUE!</v>
      </c>
      <c r="BX56" s="253" t="e">
        <f ca="1">_xll.DBRW($C$1,$B56,$C$3,BX$12,$C$2,$A56,BX$13,$C$4,$C$54)</f>
        <v>#VALUE!</v>
      </c>
      <c r="BY56" s="248"/>
      <c r="BZ56" s="248"/>
      <c r="CA56" s="248"/>
      <c r="CB56" s="248"/>
      <c r="CC56" s="248"/>
      <c r="CD56" s="248"/>
      <c r="CE56" s="248"/>
      <c r="CF56" s="248"/>
    </row>
    <row r="57" spans="1:109" ht="21.75" customHeight="1">
      <c r="A57" s="262" t="str">
        <f t="shared" si="27"/>
        <v>VTD_Corp_TopAdj_Not_allocated_Input3</v>
      </c>
      <c r="B57" s="263" t="str">
        <f t="shared" ca="1" si="27"/>
        <v>RECALC_0_20_</v>
      </c>
      <c r="C57" s="237" t="str">
        <f t="shared" si="27"/>
        <v xml:space="preserve">Décote de 25% de 4 projets croissance </v>
      </c>
      <c r="D57" s="252"/>
      <c r="E57" s="248"/>
      <c r="F57" s="248"/>
      <c r="G57" s="248"/>
      <c r="H57" s="248"/>
      <c r="I57" s="248"/>
      <c r="J57" s="248"/>
      <c r="K57" s="253"/>
      <c r="L57" s="252"/>
      <c r="M57" s="248"/>
      <c r="N57" s="248"/>
      <c r="O57" s="248"/>
      <c r="P57" s="248"/>
      <c r="Q57" s="248"/>
      <c r="R57" s="248"/>
      <c r="S57" s="253"/>
      <c r="T57" s="252"/>
      <c r="U57" s="248"/>
      <c r="V57" s="248"/>
      <c r="W57" s="248"/>
      <c r="X57" s="248"/>
      <c r="Y57" s="248"/>
      <c r="Z57" s="248"/>
      <c r="AA57" s="253"/>
      <c r="AB57" s="252"/>
      <c r="AC57" s="248"/>
      <c r="AD57" s="248"/>
      <c r="AE57" s="248"/>
      <c r="AF57" s="248"/>
      <c r="AG57" s="248"/>
      <c r="AH57" s="248"/>
      <c r="AI57" s="253"/>
      <c r="AJ57" s="248"/>
      <c r="AK57" s="252" t="e">
        <f ca="1">_xll.DBRW($C$1,$B57,$C$3,AK$12,$C$2,$A57,AK$13,$C$4,C54)</f>
        <v>#VALUE!</v>
      </c>
      <c r="AL57" s="248" t="str">
        <f ca="1">_xll.DBRW($C$1,$B57,$C$3,AL$12,$C$2,$A57,AL$13,$C$4,C54)</f>
        <v>RECALC_1_1050_</v>
      </c>
      <c r="AM57" s="248" t="e">
        <f ca="1">_xll.DBRW($C$1,$B57,$C$3,AM$12,$C$2,$A57,AM$13,$C$4,C54)</f>
        <v>#VALUE!</v>
      </c>
      <c r="AN57" s="248" t="e">
        <f ca="1">_xll.DBRW($C$1,$B57,$C$3,AN$12,$C$2,$A57,AN$13,$C$4,C54)</f>
        <v>#VALUE!</v>
      </c>
      <c r="AO57" s="248" t="e">
        <f ca="1">_xll.DBRW($C$1,$B57,$C$3,AO$12,$C$2,$A57,AO$13,$C$4,C54)</f>
        <v>#VALUE!</v>
      </c>
      <c r="AP57" s="248" t="e">
        <f ca="1">_xll.DBRW($C$1,$B57,$C$3,AP$12,$C$2,$A57,AP$13,$C$4,C54)</f>
        <v>#VALUE!</v>
      </c>
      <c r="AQ57" s="248" t="e">
        <f ca="1">_xll.DBRW($C$1,$B57,$C$3,AQ$12,$C$2,$A57,AQ$13,$C$4,C54)</f>
        <v>#VALUE!</v>
      </c>
      <c r="AR57" s="253" t="e">
        <f ca="1">_xll.DBRW($C$1,$B57,$C$3,AR$12,$C$2,$A57,AR$13,$C$4,C54)</f>
        <v>#VALUE!</v>
      </c>
      <c r="AS57" s="252" t="e">
        <f ca="1">_xll.DBRW($C$1,$B57,$C$3,AS$12,$C$2,$A57,AS$13,$C$4,C54)</f>
        <v>#VALUE!</v>
      </c>
      <c r="AT57" s="248" t="str">
        <f ca="1">_xll.DBRW($C$1,$B57,$C$3,AT$12,$C$2,$A57,AT$13,$C$4,C54)</f>
        <v>RECALC_1_1362_</v>
      </c>
      <c r="AU57" s="248" t="e">
        <f ca="1">_xll.DBRW($C$1,$B57,$C$3,AU$12,$C$2,$A57,AU$13,$C$4,C54)</f>
        <v>#VALUE!</v>
      </c>
      <c r="AV57" s="248" t="e">
        <f ca="1">_xll.DBRW($C$1,$B57,$C$3,AV$12,$C$2,$A57,AV$13,$C$4,C54)</f>
        <v>#VALUE!</v>
      </c>
      <c r="AW57" s="248" t="e">
        <f ca="1">_xll.DBRW($C$1,$B57,$C$3,AW$12,$C$2,$A57,AW$13,$C$4,C54)</f>
        <v>#VALUE!</v>
      </c>
      <c r="AX57" s="248" t="e">
        <f ca="1">_xll.DBRW($C$1,$B57,$C$3,AX$12,$C$2,$A57,AX$13,$C$4,C54)</f>
        <v>#VALUE!</v>
      </c>
      <c r="AY57" s="248" t="e">
        <f ca="1">_xll.DBRW($C$1,$B57,$C$3,AY$12,$C$2,$A57,AY$13,$C$4,C54)</f>
        <v>#VALUE!</v>
      </c>
      <c r="AZ57" s="253" t="e">
        <f ca="1">_xll.DBRW($C$1,$B57,$C$3,AZ$12,$C$2,$A57,AZ$13,$C$4,C54)</f>
        <v>#VALUE!</v>
      </c>
      <c r="BA57" s="252" t="e">
        <f ca="1">_xll.DBRW($C$1,$B57,$C$3,BA$12,$C$2,$A57,BA$13,$C$4,C54)</f>
        <v>#VALUE!</v>
      </c>
      <c r="BB57" s="248" t="str">
        <f ca="1">_xll.DBRW($C$1,$B57,$C$3,BB$12,$C$2,$A57,BB$13,$C$4,C54)</f>
        <v>RECALC_1_1750_</v>
      </c>
      <c r="BC57" s="248" t="e">
        <f ca="1">_xll.DBRW($C$1,$B57,$C$3,BC$12,$C$2,$A57,BC$13,$C$4,C54)</f>
        <v>#VALUE!</v>
      </c>
      <c r="BD57" s="248" t="e">
        <f ca="1">_xll.DBRW($C$1,$B57,$C$3,BD$12,$C$2,$A57,BD$13,$C$4,C54)</f>
        <v>#VALUE!</v>
      </c>
      <c r="BE57" s="248" t="e">
        <f ca="1">_xll.DBRW($C$1,$B57,$C$3,BE$12,$C$2,$A57,BE$13,$C$4,C54)</f>
        <v>#VALUE!</v>
      </c>
      <c r="BF57" s="248" t="e">
        <f ca="1">_xll.DBRW($C$1,$B57,$C$3,BF$12,$C$2,$A57,BF$13,$C$4,C54)</f>
        <v>#VALUE!</v>
      </c>
      <c r="BG57" s="248" t="e">
        <f ca="1">_xll.DBRW($C$1,$B57,$C$3,BG$12,$C$2,$A57,BG$13,$C$4,C54)</f>
        <v>#VALUE!</v>
      </c>
      <c r="BH57" s="253" t="e">
        <f ca="1">_xll.DBRW($C$1,$B57,$C$3,BH$12,$C$2,$A57,BH$13,$C$4,C54)</f>
        <v>#VALUE!</v>
      </c>
      <c r="BI57" s="252" t="e">
        <f ca="1">_xll.DBRW($C$1,$B57,$C$3,BI$12,$C$2,$A57,BI$13,$C$4,C54)</f>
        <v>#VALUE!</v>
      </c>
      <c r="BJ57" s="248" t="str">
        <f ca="1">_xll.DBRW($C$1,$B57,$C$3,BJ$12,$C$2,$A57,BJ$13,$C$4,C54)</f>
        <v>RECALC_1_2084_</v>
      </c>
      <c r="BK57" s="248" t="e">
        <f ca="1">_xll.DBRW($C$1,$B57,$C$3,BK$12,$C$2,$A57,BK$13,$C$4,C54)</f>
        <v>#VALUE!</v>
      </c>
      <c r="BL57" s="248" t="e">
        <f ca="1">_xll.DBRW($C$1,$B57,$C$3,BL$12,$C$2,$A57,BL$13,$C$4,C54)</f>
        <v>#VALUE!</v>
      </c>
      <c r="BM57" s="248" t="e">
        <f ca="1">_xll.DBRW($C$1,$B57,$C$3,BM$12,$C$2,$A57,BM$13,$C$4,C54)</f>
        <v>#VALUE!</v>
      </c>
      <c r="BN57" s="248" t="e">
        <f ca="1">_xll.DBRW($C$1,$B57,$C$3,BN$12,$C$2,$A57,BN$13,$C$4,C54)</f>
        <v>#VALUE!</v>
      </c>
      <c r="BO57" s="248" t="e">
        <f ca="1">_xll.DBRW($C$1,$B57,$C$3,BO$12,$C$2,$A57,BO$13,$C$4,C54)</f>
        <v>#VALUE!</v>
      </c>
      <c r="BP57" s="253" t="e">
        <f ca="1">_xll.DBRW($C$1,$B57,$C$3,BP$12,$C$2,$A57,BP$13,$C$4,C54)</f>
        <v>#VALUE!</v>
      </c>
      <c r="BQ57" s="252" t="e">
        <f ca="1">_xll.DBRW($C$1,$B57,$C$3,BQ$12,$C$2,$A57,BQ$13,$C$4,$C$54)</f>
        <v>#VALUE!</v>
      </c>
      <c r="BR57" s="248" t="str">
        <f ca="1">_xll.DBRW($C$1,$B57,$C$3,BR$12,$C$2,$A57,BR$13,$C$4,$C$54)</f>
        <v>RECALC_1_2215_</v>
      </c>
      <c r="BS57" s="248" t="e">
        <f ca="1">_xll.DBRW($C$1,$B57,$C$3,BS$12,$C$2,$A57,BS$13,$C$4,$C$54)</f>
        <v>#VALUE!</v>
      </c>
      <c r="BT57" s="248" t="e">
        <f ca="1">_xll.DBRW($C$1,$B57,$C$3,BT$12,$C$2,$A57,BT$13,$C$4,$C$54)</f>
        <v>#VALUE!</v>
      </c>
      <c r="BU57" s="248" t="e">
        <f ca="1">_xll.DBRW($C$1,$B57,$C$3,BU$12,$C$2,$A57,BU$13,$C$4,$C$54)</f>
        <v>#VALUE!</v>
      </c>
      <c r="BV57" s="248" t="e">
        <f ca="1">_xll.DBRW($C$1,$B57,$C$3,BV$12,$C$2,$A57,BV$13,$C$4,$C$54)</f>
        <v>#VALUE!</v>
      </c>
      <c r="BW57" s="248" t="e">
        <f ca="1">_xll.DBRW($C$1,$B57,$C$3,BW$12,$C$2,$A57,BW$13,$C$4,$C$54)</f>
        <v>#VALUE!</v>
      </c>
      <c r="BX57" s="253" t="e">
        <f ca="1">_xll.DBRW($C$1,$B57,$C$3,BX$12,$C$2,$A57,BX$13,$C$4,$C$54)</f>
        <v>#VALUE!</v>
      </c>
      <c r="BY57" s="248"/>
      <c r="BZ57" s="248"/>
      <c r="CA57" s="248"/>
      <c r="CB57" s="248"/>
      <c r="CC57" s="248"/>
      <c r="CD57" s="248"/>
      <c r="CE57" s="248"/>
      <c r="CF57" s="248"/>
    </row>
    <row r="58" spans="1:109" ht="21.75" customHeight="1">
      <c r="A58" s="262" t="str">
        <f t="shared" si="27"/>
        <v>VTD_Corp_TopAdj_Not_allocated_Input4</v>
      </c>
      <c r="B58" s="263" t="str">
        <f t="shared" ca="1" si="27"/>
        <v>RECALC_0_1_</v>
      </c>
      <c r="C58" s="237" t="str">
        <f t="shared" si="27"/>
        <v>Sécurité générale invts financiers</v>
      </c>
      <c r="D58" s="252"/>
      <c r="E58" s="248"/>
      <c r="F58" s="248"/>
      <c r="G58" s="248"/>
      <c r="H58" s="248"/>
      <c r="I58" s="248"/>
      <c r="J58" s="248"/>
      <c r="K58" s="253"/>
      <c r="L58" s="252"/>
      <c r="M58" s="248"/>
      <c r="N58" s="248"/>
      <c r="O58" s="248"/>
      <c r="P58" s="248"/>
      <c r="Q58" s="248"/>
      <c r="R58" s="248"/>
      <c r="S58" s="253"/>
      <c r="T58" s="252"/>
      <c r="U58" s="248"/>
      <c r="V58" s="248"/>
      <c r="W58" s="248"/>
      <c r="X58" s="248"/>
      <c r="Y58" s="248"/>
      <c r="Z58" s="248"/>
      <c r="AA58" s="253"/>
      <c r="AB58" s="252"/>
      <c r="AC58" s="248"/>
      <c r="AD58" s="248"/>
      <c r="AE58" s="248"/>
      <c r="AF58" s="248"/>
      <c r="AG58" s="248"/>
      <c r="AH58" s="248"/>
      <c r="AI58" s="253"/>
      <c r="AJ58" s="248"/>
      <c r="AK58" s="252" t="e">
        <f ca="1">_xll.DBRW($C$1,$B58,$C$3,AK$12,$C$2,$A58,AK$13,$C$4,C54)</f>
        <v>#VALUE!</v>
      </c>
      <c r="AL58" s="248" t="str">
        <f ca="1">_xll.DBRW($C$1,$B58,$C$3,AL$12,$C$2,$A58,AL$13,$C$4,C54)</f>
        <v>RECALC_1_1045_</v>
      </c>
      <c r="AM58" s="248" t="e">
        <f ca="1">_xll.DBRW($C$1,$B58,$C$3,AM$12,$C$2,$A58,AM$13,$C$4,C54)</f>
        <v>#VALUE!</v>
      </c>
      <c r="AN58" s="248" t="e">
        <f ca="1">_xll.DBRW($C$1,$B58,$C$3,AN$12,$C$2,$A58,AN$13,$C$4,C54)</f>
        <v>#VALUE!</v>
      </c>
      <c r="AO58" s="248" t="e">
        <f ca="1">_xll.DBRW($C$1,$B58,$C$3,AO$12,$C$2,$A58,AO$13,$C$4,C54)</f>
        <v>#VALUE!</v>
      </c>
      <c r="AP58" s="248" t="e">
        <f ca="1">_xll.DBRW($C$1,$B58,$C$3,AP$12,$C$2,$A58,AP$13,$C$4,C54)</f>
        <v>#VALUE!</v>
      </c>
      <c r="AQ58" s="248" t="e">
        <f ca="1">_xll.DBRW($C$1,$B58,$C$3,AQ$12,$C$2,$A58,AQ$13,$C$4,C54)</f>
        <v>#VALUE!</v>
      </c>
      <c r="AR58" s="253" t="e">
        <f ca="1">_xll.DBRW($C$1,$B58,$C$3,AR$12,$C$2,$A58,AR$13,$C$4,C54)</f>
        <v>#VALUE!</v>
      </c>
      <c r="AS58" s="252" t="e">
        <f ca="1">_xll.DBRW($C$1,$B58,$C$3,AS$12,$C$2,$A58,AS$13,$C$4,C54)</f>
        <v>#VALUE!</v>
      </c>
      <c r="AT58" s="248" t="str">
        <f ca="1">_xll.DBRW($C$1,$B58,$C$3,AT$12,$C$2,$A58,AT$13,$C$4,C54)</f>
        <v>RECALC_1_1357_</v>
      </c>
      <c r="AU58" s="248" t="e">
        <f ca="1">_xll.DBRW($C$1,$B58,$C$3,AU$12,$C$2,$A58,AU$13,$C$4,C54)</f>
        <v>#VALUE!</v>
      </c>
      <c r="AV58" s="248" t="e">
        <f ca="1">_xll.DBRW($C$1,$B58,$C$3,AV$12,$C$2,$A58,AV$13,$C$4,C54)</f>
        <v>#VALUE!</v>
      </c>
      <c r="AW58" s="248" t="e">
        <f ca="1">_xll.DBRW($C$1,$B58,$C$3,AW$12,$C$2,$A58,AW$13,$C$4,C54)</f>
        <v>#VALUE!</v>
      </c>
      <c r="AX58" s="248" t="e">
        <f ca="1">_xll.DBRW($C$1,$B58,$C$3,AX$12,$C$2,$A58,AX$13,$C$4,C54)</f>
        <v>#VALUE!</v>
      </c>
      <c r="AY58" s="248" t="e">
        <f ca="1">_xll.DBRW($C$1,$B58,$C$3,AY$12,$C$2,$A58,AY$13,$C$4,C54)</f>
        <v>#VALUE!</v>
      </c>
      <c r="AZ58" s="253" t="e">
        <f ca="1">_xll.DBRW($C$1,$B58,$C$3,AZ$12,$C$2,$A58,AZ$13,$C$4,C54)</f>
        <v>#VALUE!</v>
      </c>
      <c r="BA58" s="252" t="e">
        <f ca="1">_xll.DBRW($C$1,$B58,$C$3,BA$12,$C$2,$A58,BA$13,$C$4,C54)</f>
        <v>#VALUE!</v>
      </c>
      <c r="BB58" s="248" t="str">
        <f ca="1">_xll.DBRW($C$1,$B58,$C$3,BB$12,$C$2,$A58,BB$13,$C$4,C54)</f>
        <v>RECALC_1_1745_</v>
      </c>
      <c r="BC58" s="248" t="e">
        <f ca="1">_xll.DBRW($C$1,$B58,$C$3,BC$12,$C$2,$A58,BC$13,$C$4,C54)</f>
        <v>#VALUE!</v>
      </c>
      <c r="BD58" s="248" t="e">
        <f ca="1">_xll.DBRW($C$1,$B58,$C$3,BD$12,$C$2,$A58,BD$13,$C$4,C54)</f>
        <v>#VALUE!</v>
      </c>
      <c r="BE58" s="248" t="e">
        <f ca="1">_xll.DBRW($C$1,$B58,$C$3,BE$12,$C$2,$A58,BE$13,$C$4,C54)</f>
        <v>#VALUE!</v>
      </c>
      <c r="BF58" s="248" t="e">
        <f ca="1">_xll.DBRW($C$1,$B58,$C$3,BF$12,$C$2,$A58,BF$13,$C$4,C54)</f>
        <v>#VALUE!</v>
      </c>
      <c r="BG58" s="248" t="e">
        <f ca="1">_xll.DBRW($C$1,$B58,$C$3,BG$12,$C$2,$A58,BG$13,$C$4,C54)</f>
        <v>#VALUE!</v>
      </c>
      <c r="BH58" s="253" t="e">
        <f ca="1">_xll.DBRW($C$1,$B58,$C$3,BH$12,$C$2,$A58,BH$13,$C$4,C54)</f>
        <v>#VALUE!</v>
      </c>
      <c r="BI58" s="252" t="e">
        <f ca="1">_xll.DBRW($C$1,$B58,$C$3,BI$12,$C$2,$A58,BI$13,$C$4,C54)</f>
        <v>#VALUE!</v>
      </c>
      <c r="BJ58" s="248" t="str">
        <f ca="1">_xll.DBRW($C$1,$B58,$C$3,BJ$12,$C$2,$A58,BJ$13,$C$4,C54)</f>
        <v>RECALC_1_2079_</v>
      </c>
      <c r="BK58" s="248" t="e">
        <f ca="1">_xll.DBRW($C$1,$B58,$C$3,BK$12,$C$2,$A58,BK$13,$C$4,C54)</f>
        <v>#VALUE!</v>
      </c>
      <c r="BL58" s="248" t="e">
        <f ca="1">_xll.DBRW($C$1,$B58,$C$3,BL$12,$C$2,$A58,BL$13,$C$4,C54)</f>
        <v>#VALUE!</v>
      </c>
      <c r="BM58" s="248" t="e">
        <f ca="1">_xll.DBRW($C$1,$B58,$C$3,BM$12,$C$2,$A58,BM$13,$C$4,C54)</f>
        <v>#VALUE!</v>
      </c>
      <c r="BN58" s="248" t="e">
        <f ca="1">_xll.DBRW($C$1,$B58,$C$3,BN$12,$C$2,$A58,BN$13,$C$4,C54)</f>
        <v>#VALUE!</v>
      </c>
      <c r="BO58" s="248" t="e">
        <f ca="1">_xll.DBRW($C$1,$B58,$C$3,BO$12,$C$2,$A58,BO$13,$C$4,C54)</f>
        <v>#VALUE!</v>
      </c>
      <c r="BP58" s="253" t="e">
        <f ca="1">_xll.DBRW($C$1,$B58,$C$3,BP$12,$C$2,$A58,BP$13,$C$4,C54)</f>
        <v>#VALUE!</v>
      </c>
      <c r="BQ58" s="252" t="e">
        <f ca="1">_xll.DBRW($C$1,$B58,$C$3,BQ$12,$C$2,$A58,BQ$13,$C$4,$C$54)</f>
        <v>#VALUE!</v>
      </c>
      <c r="BR58" s="248" t="str">
        <f ca="1">_xll.DBRW($C$1,$B58,$C$3,BR$12,$C$2,$A58,BR$13,$C$4,$C$54)</f>
        <v>RECALC_1_2210_</v>
      </c>
      <c r="BS58" s="248" t="e">
        <f ca="1">_xll.DBRW($C$1,$B58,$C$3,BS$12,$C$2,$A58,BS$13,$C$4,$C$54)</f>
        <v>#VALUE!</v>
      </c>
      <c r="BT58" s="248" t="e">
        <f ca="1">_xll.DBRW($C$1,$B58,$C$3,BT$12,$C$2,$A58,BT$13,$C$4,$C$54)</f>
        <v>#VALUE!</v>
      </c>
      <c r="BU58" s="248" t="e">
        <f ca="1">_xll.DBRW($C$1,$B58,$C$3,BU$12,$C$2,$A58,BU$13,$C$4,$C$54)</f>
        <v>#VALUE!</v>
      </c>
      <c r="BV58" s="248" t="e">
        <f ca="1">_xll.DBRW($C$1,$B58,$C$3,BV$12,$C$2,$A58,BV$13,$C$4,$C$54)</f>
        <v>#VALUE!</v>
      </c>
      <c r="BW58" s="248" t="e">
        <f ca="1">_xll.DBRW($C$1,$B58,$C$3,BW$12,$C$2,$A58,BW$13,$C$4,$C$54)</f>
        <v>#VALUE!</v>
      </c>
      <c r="BX58" s="253" t="e">
        <f ca="1">_xll.DBRW($C$1,$B58,$C$3,BX$12,$C$2,$A58,BX$13,$C$4,$C$54)</f>
        <v>#VALUE!</v>
      </c>
      <c r="BY58" s="248"/>
      <c r="BZ58" s="248"/>
      <c r="CA58" s="248"/>
      <c r="CB58" s="248"/>
      <c r="CC58" s="248"/>
      <c r="CD58" s="248"/>
      <c r="CE58" s="248"/>
      <c r="CF58" s="248"/>
    </row>
    <row r="59" spans="1:109" ht="21.75" customHeight="1">
      <c r="A59" s="262" t="str">
        <f t="shared" si="27"/>
        <v>VTD_Corp_TopAdj_Not_allocated_Input5</v>
      </c>
      <c r="B59" s="263" t="str">
        <f t="shared" ca="1" si="27"/>
        <v>RECALC_0_21_</v>
      </c>
      <c r="C59" s="237" t="str">
        <f t="shared" si="27"/>
        <v>A recycler</v>
      </c>
      <c r="D59" s="252"/>
      <c r="E59" s="248"/>
      <c r="F59" s="248"/>
      <c r="G59" s="248"/>
      <c r="H59" s="248"/>
      <c r="I59" s="248"/>
      <c r="J59" s="248"/>
      <c r="K59" s="253"/>
      <c r="L59" s="252"/>
      <c r="M59" s="248"/>
      <c r="N59" s="248"/>
      <c r="O59" s="248"/>
      <c r="P59" s="248"/>
      <c r="Q59" s="248"/>
      <c r="R59" s="248"/>
      <c r="S59" s="253"/>
      <c r="T59" s="252"/>
      <c r="U59" s="248"/>
      <c r="V59" s="248"/>
      <c r="W59" s="248"/>
      <c r="X59" s="248"/>
      <c r="Y59" s="248"/>
      <c r="Z59" s="248"/>
      <c r="AA59" s="253"/>
      <c r="AB59" s="252"/>
      <c r="AC59" s="248"/>
      <c r="AD59" s="248"/>
      <c r="AE59" s="248"/>
      <c r="AF59" s="248"/>
      <c r="AG59" s="248"/>
      <c r="AH59" s="248"/>
      <c r="AI59" s="253"/>
      <c r="AJ59" s="248"/>
      <c r="AK59" s="252" t="e">
        <f ca="1">_xll.DBRW($C$1,$B59,$C$3,AK$12,$C$2,$A59,AK$13,$C$4,C54)</f>
        <v>#VALUE!</v>
      </c>
      <c r="AL59" s="248" t="str">
        <f ca="1">_xll.DBRW($C$1,$B59,$C$3,AL$12,$C$2,$A59,AL$13,$C$4,C54)</f>
        <v>RECALC_1_1046_</v>
      </c>
      <c r="AM59" s="248" t="e">
        <f ca="1">_xll.DBRW($C$1,$B59,$C$3,AM$12,$C$2,$A59,AM$13,$C$4,C54)</f>
        <v>#VALUE!</v>
      </c>
      <c r="AN59" s="248" t="e">
        <f ca="1">_xll.DBRW($C$1,$B59,$C$3,AN$12,$C$2,$A59,AN$13,$C$4,C54)</f>
        <v>#VALUE!</v>
      </c>
      <c r="AO59" s="248" t="e">
        <f ca="1">_xll.DBRW($C$1,$B59,$C$3,AO$12,$C$2,$A59,AO$13,$C$4,C54)</f>
        <v>#VALUE!</v>
      </c>
      <c r="AP59" s="248" t="e">
        <f ca="1">_xll.DBRW($C$1,$B59,$C$3,AP$12,$C$2,$A59,AP$13,$C$4,C54)</f>
        <v>#VALUE!</v>
      </c>
      <c r="AQ59" s="248" t="e">
        <f ca="1">_xll.DBRW($C$1,$B59,$C$3,AQ$12,$C$2,$A59,AQ$13,$C$4,C54)</f>
        <v>#VALUE!</v>
      </c>
      <c r="AR59" s="253" t="e">
        <f ca="1">_xll.DBRW($C$1,$B59,$C$3,AR$12,$C$2,$A59,AR$13,$C$4,C54)</f>
        <v>#VALUE!</v>
      </c>
      <c r="AS59" s="252" t="e">
        <f ca="1">_xll.DBRW($C$1,$B59,$C$3,AS$12,$C$2,$A59,AS$13,$C$4,C54)</f>
        <v>#VALUE!</v>
      </c>
      <c r="AT59" s="248" t="str">
        <f ca="1">_xll.DBRW($C$1,$B59,$C$3,AT$12,$C$2,$A59,AT$13,$C$4,C54)</f>
        <v>RECALC_1_1358_</v>
      </c>
      <c r="AU59" s="248" t="e">
        <f ca="1">_xll.DBRW($C$1,$B59,$C$3,AU$12,$C$2,$A59,AU$13,$C$4,C54)</f>
        <v>#VALUE!</v>
      </c>
      <c r="AV59" s="248" t="e">
        <f ca="1">_xll.DBRW($C$1,$B59,$C$3,AV$12,$C$2,$A59,AV$13,$C$4,C54)</f>
        <v>#VALUE!</v>
      </c>
      <c r="AW59" s="248" t="e">
        <f ca="1">_xll.DBRW($C$1,$B59,$C$3,AW$12,$C$2,$A59,AW$13,$C$4,C54)</f>
        <v>#VALUE!</v>
      </c>
      <c r="AX59" s="248" t="e">
        <f ca="1">_xll.DBRW($C$1,$B59,$C$3,AX$12,$C$2,$A59,AX$13,$C$4,C54)</f>
        <v>#VALUE!</v>
      </c>
      <c r="AY59" s="248" t="e">
        <f ca="1">_xll.DBRW($C$1,$B59,$C$3,AY$12,$C$2,$A59,AY$13,$C$4,C54)</f>
        <v>#VALUE!</v>
      </c>
      <c r="AZ59" s="253" t="e">
        <f ca="1">_xll.DBRW($C$1,$B59,$C$3,AZ$12,$C$2,$A59,AZ$13,$C$4,C54)</f>
        <v>#VALUE!</v>
      </c>
      <c r="BA59" s="252" t="e">
        <f ca="1">_xll.DBRW($C$1,$B59,$C$3,BA$12,$C$2,$A59,BA$13,$C$4,C54)</f>
        <v>#VALUE!</v>
      </c>
      <c r="BB59" s="248" t="str">
        <f ca="1">_xll.DBRW($C$1,$B59,$C$3,BB$12,$C$2,$A59,BB$13,$C$4,C54)</f>
        <v>RECALC_1_1746_</v>
      </c>
      <c r="BC59" s="248" t="e">
        <f ca="1">_xll.DBRW($C$1,$B59,$C$3,BC$12,$C$2,$A59,BC$13,$C$4,C54)</f>
        <v>#VALUE!</v>
      </c>
      <c r="BD59" s="248" t="e">
        <f ca="1">_xll.DBRW($C$1,$B59,$C$3,BD$12,$C$2,$A59,BD$13,$C$4,C54)</f>
        <v>#VALUE!</v>
      </c>
      <c r="BE59" s="248" t="e">
        <f ca="1">_xll.DBRW($C$1,$B59,$C$3,BE$12,$C$2,$A59,BE$13,$C$4,C54)</f>
        <v>#VALUE!</v>
      </c>
      <c r="BF59" s="248" t="e">
        <f ca="1">_xll.DBRW($C$1,$B59,$C$3,BF$12,$C$2,$A59,BF$13,$C$4,C54)</f>
        <v>#VALUE!</v>
      </c>
      <c r="BG59" s="248" t="e">
        <f ca="1">_xll.DBRW($C$1,$B59,$C$3,BG$12,$C$2,$A59,BG$13,$C$4,C54)</f>
        <v>#VALUE!</v>
      </c>
      <c r="BH59" s="253" t="e">
        <f ca="1">_xll.DBRW($C$1,$B59,$C$3,BH$12,$C$2,$A59,BH$13,$C$4,C54)</f>
        <v>#VALUE!</v>
      </c>
      <c r="BI59" s="252" t="e">
        <f ca="1">_xll.DBRW($C$1,$B59,$C$3,BI$12,$C$2,$A59,BI$13,$C$4,C54)</f>
        <v>#VALUE!</v>
      </c>
      <c r="BJ59" s="248" t="str">
        <f ca="1">_xll.DBRW($C$1,$B59,$C$3,BJ$12,$C$2,$A59,BJ$13,$C$4,C54)</f>
        <v>RECALC_1_2080_</v>
      </c>
      <c r="BK59" s="248" t="e">
        <f ca="1">_xll.DBRW($C$1,$B59,$C$3,BK$12,$C$2,$A59,BK$13,$C$4,C54)</f>
        <v>#VALUE!</v>
      </c>
      <c r="BL59" s="248" t="e">
        <f ca="1">_xll.DBRW($C$1,$B59,$C$3,BL$12,$C$2,$A59,BL$13,$C$4,C54)</f>
        <v>#VALUE!</v>
      </c>
      <c r="BM59" s="248" t="e">
        <f ca="1">_xll.DBRW($C$1,$B59,$C$3,BM$12,$C$2,$A59,BM$13,$C$4,C54)</f>
        <v>#VALUE!</v>
      </c>
      <c r="BN59" s="248" t="e">
        <f ca="1">_xll.DBRW($C$1,$B59,$C$3,BN$12,$C$2,$A59,BN$13,$C$4,C54)</f>
        <v>#VALUE!</v>
      </c>
      <c r="BO59" s="248" t="e">
        <f ca="1">_xll.DBRW($C$1,$B59,$C$3,BO$12,$C$2,$A59,BO$13,$C$4,C54)</f>
        <v>#VALUE!</v>
      </c>
      <c r="BP59" s="253" t="e">
        <f ca="1">_xll.DBRW($C$1,$B59,$C$3,BP$12,$C$2,$A59,BP$13,$C$4,C54)</f>
        <v>#VALUE!</v>
      </c>
      <c r="BQ59" s="252" t="e">
        <f ca="1">_xll.DBRW($C$1,$B59,$C$3,BQ$12,$C$2,$A59,BQ$13,$C$4,$C$54)</f>
        <v>#VALUE!</v>
      </c>
      <c r="BR59" s="248" t="str">
        <f ca="1">_xll.DBRW($C$1,$B59,$C$3,BR$12,$C$2,$A59,BR$13,$C$4,$C$54)</f>
        <v>RECALC_1_2211_</v>
      </c>
      <c r="BS59" s="248" t="e">
        <f ca="1">_xll.DBRW($C$1,$B59,$C$3,BS$12,$C$2,$A59,BS$13,$C$4,$C$54)</f>
        <v>#VALUE!</v>
      </c>
      <c r="BT59" s="248" t="e">
        <f ca="1">_xll.DBRW($C$1,$B59,$C$3,BT$12,$C$2,$A59,BT$13,$C$4,$C$54)</f>
        <v>#VALUE!</v>
      </c>
      <c r="BU59" s="248" t="e">
        <f ca="1">_xll.DBRW($C$1,$B59,$C$3,BU$12,$C$2,$A59,BU$13,$C$4,$C$54)</f>
        <v>#VALUE!</v>
      </c>
      <c r="BV59" s="248" t="e">
        <f ca="1">_xll.DBRW($C$1,$B59,$C$3,BV$12,$C$2,$A59,BV$13,$C$4,$C$54)</f>
        <v>#VALUE!</v>
      </c>
      <c r="BW59" s="248" t="e">
        <f ca="1">_xll.DBRW($C$1,$B59,$C$3,BW$12,$C$2,$A59,BW$13,$C$4,$C$54)</f>
        <v>#VALUE!</v>
      </c>
      <c r="BX59" s="253" t="e">
        <f ca="1">_xll.DBRW($C$1,$B59,$C$3,BX$12,$C$2,$A59,BX$13,$C$4,$C$54)</f>
        <v>#VALUE!</v>
      </c>
      <c r="BY59" s="248"/>
      <c r="BZ59" s="248"/>
      <c r="CA59" s="248"/>
      <c r="CB59" s="248"/>
      <c r="CC59" s="248"/>
      <c r="CD59" s="248"/>
      <c r="CE59" s="248"/>
      <c r="CF59" s="248"/>
    </row>
    <row r="60" spans="1:109" ht="21.75" customHeight="1">
      <c r="A60" s="262" t="str">
        <f t="shared" si="27"/>
        <v>VTD_Corp_TopAdj_Not_allocated_Input6</v>
      </c>
      <c r="B60" s="263" t="str">
        <f ca="1">_xll.SUBNM("tango_core_model:Activity","","SU_input","English")</f>
        <v>RECALC_0_24_</v>
      </c>
      <c r="C60" s="237" t="str">
        <f t="shared" si="27"/>
        <v>Ajustement 6 - disponible</v>
      </c>
      <c r="D60" s="252"/>
      <c r="E60" s="248"/>
      <c r="F60" s="248"/>
      <c r="G60" s="248"/>
      <c r="H60" s="248"/>
      <c r="I60" s="248"/>
      <c r="J60" s="248"/>
      <c r="K60" s="253"/>
      <c r="L60" s="252"/>
      <c r="M60" s="248"/>
      <c r="N60" s="248"/>
      <c r="O60" s="248"/>
      <c r="P60" s="248"/>
      <c r="Q60" s="248"/>
      <c r="R60" s="248"/>
      <c r="S60" s="253"/>
      <c r="T60" s="252"/>
      <c r="U60" s="248"/>
      <c r="V60" s="248"/>
      <c r="W60" s="248"/>
      <c r="X60" s="248"/>
      <c r="Y60" s="248"/>
      <c r="Z60" s="248"/>
      <c r="AA60" s="253"/>
      <c r="AB60" s="252"/>
      <c r="AC60" s="248"/>
      <c r="AD60" s="248"/>
      <c r="AE60" s="248"/>
      <c r="AF60" s="248"/>
      <c r="AG60" s="248"/>
      <c r="AH60" s="248"/>
      <c r="AI60" s="253"/>
      <c r="AJ60" s="248"/>
      <c r="AK60" s="252" t="e">
        <f ca="1">_xll.DBRW($C$1,$B60,$C$3,AK$12,$C$2,$A60,AK$13,$C$4,C54)</f>
        <v>#VALUE!</v>
      </c>
      <c r="AL60" s="248" t="str">
        <f ca="1">_xll.DBRW($C$1,$B60,$C$3,AL$12,$C$2,$A60,AL$13,$C$4,C54)</f>
        <v>RECALC_1_1071_</v>
      </c>
      <c r="AM60" s="248" t="e">
        <f ca="1">_xll.DBRW($C$1,$B60,$C$3,AM$12,$C$2,$A60,AM$13,$C$4,C54)</f>
        <v>#VALUE!</v>
      </c>
      <c r="AN60" s="248" t="e">
        <f ca="1">_xll.DBRW($C$1,$B60,$C$3,AN$12,$C$2,$A60,AN$13,$C$4,C54)</f>
        <v>#VALUE!</v>
      </c>
      <c r="AO60" s="248" t="e">
        <f ca="1">_xll.DBRW($C$1,$B60,$C$3,AO$12,$C$2,$A60,AO$13,$C$4,C54)</f>
        <v>#VALUE!</v>
      </c>
      <c r="AP60" s="248" t="e">
        <f ca="1">_xll.DBRW($C$1,$B60,$C$3,AP$12,$C$2,$A60,AP$13,$C$4,C54)</f>
        <v>#VALUE!</v>
      </c>
      <c r="AQ60" s="248" t="e">
        <f ca="1">_xll.DBRW($C$1,$B60,$C$3,AQ$12,$C$2,$A60,AQ$13,$C$4,C54)</f>
        <v>#VALUE!</v>
      </c>
      <c r="AR60" s="253" t="e">
        <f ca="1">_xll.DBRW($C$1,$B60,$C$3,AR$12,$C$2,$A60,AR$13,$C$4,C54)</f>
        <v>#VALUE!</v>
      </c>
      <c r="AS60" s="252" t="e">
        <f ca="1">_xll.DBRW($C$1,$B60,$C$3,AS$12,$C$2,$A60,AS$13,$C$4,C54)</f>
        <v>#VALUE!</v>
      </c>
      <c r="AT60" s="248" t="str">
        <f ca="1">_xll.DBRW($C$1,$B60,$C$3,AT$12,$C$2,$A60,AT$13,$C$4,C54)</f>
        <v>RECALC_1_1389_</v>
      </c>
      <c r="AU60" s="248" t="e">
        <f ca="1">_xll.DBRW($C$1,$B60,$C$3,AU$12,$C$2,$A60,AU$13,$C$4,C54)</f>
        <v>#VALUE!</v>
      </c>
      <c r="AV60" s="248" t="e">
        <f ca="1">_xll.DBRW($C$1,$B60,$C$3,AV$12,$C$2,$A60,AV$13,$C$4,C54)</f>
        <v>#VALUE!</v>
      </c>
      <c r="AW60" s="248" t="e">
        <f ca="1">_xll.DBRW($C$1,$B60,$C$3,AW$12,$C$2,$A60,AW$13,$C$4,C54)</f>
        <v>#VALUE!</v>
      </c>
      <c r="AX60" s="248" t="e">
        <f ca="1">_xll.DBRW($C$1,$B60,$C$3,AX$12,$C$2,$A60,AX$13,$C$4,C54)</f>
        <v>#VALUE!</v>
      </c>
      <c r="AY60" s="248" t="e">
        <f ca="1">_xll.DBRW($C$1,$B60,$C$3,AY$12,$C$2,$A60,AY$13,$C$4,C54)</f>
        <v>#VALUE!</v>
      </c>
      <c r="AZ60" s="253" t="e">
        <f ca="1">_xll.DBRW($C$1,$B60,$C$3,AZ$12,$C$2,$A60,AZ$13,$C$4,C54)</f>
        <v>#VALUE!</v>
      </c>
      <c r="BA60" s="252" t="e">
        <f ca="1">_xll.DBRW($C$1,$B60,$C$3,BA$12,$C$2,$A60,BA$13,$C$4,C54)</f>
        <v>#VALUE!</v>
      </c>
      <c r="BB60" s="248" t="str">
        <f ca="1">_xll.DBRW($C$1,$B60,$C$3,BB$12,$C$2,$A60,BB$13,$C$4,C54)</f>
        <v>RECALC_1_1767_</v>
      </c>
      <c r="BC60" s="248" t="e">
        <f ca="1">_xll.DBRW($C$1,$B60,$C$3,BC$12,$C$2,$A60,BC$13,$C$4,C54)</f>
        <v>#VALUE!</v>
      </c>
      <c r="BD60" s="248" t="e">
        <f ca="1">_xll.DBRW($C$1,$B60,$C$3,BD$12,$C$2,$A60,BD$13,$C$4,C54)</f>
        <v>#VALUE!</v>
      </c>
      <c r="BE60" s="248" t="e">
        <f ca="1">_xll.DBRW($C$1,$B60,$C$3,BE$12,$C$2,$A60,BE$13,$C$4,C54)</f>
        <v>#VALUE!</v>
      </c>
      <c r="BF60" s="248" t="e">
        <f ca="1">_xll.DBRW($C$1,$B60,$C$3,BF$12,$C$2,$A60,BF$13,$C$4,C54)</f>
        <v>#VALUE!</v>
      </c>
      <c r="BG60" s="248" t="e">
        <f ca="1">_xll.DBRW($C$1,$B60,$C$3,BG$12,$C$2,$A60,BG$13,$C$4,C54)</f>
        <v>#VALUE!</v>
      </c>
      <c r="BH60" s="253" t="e">
        <f ca="1">_xll.DBRW($C$1,$B60,$C$3,BH$12,$C$2,$A60,BH$13,$C$4,C54)</f>
        <v>#VALUE!</v>
      </c>
      <c r="BI60" s="252" t="e">
        <f ca="1">_xll.DBRW($C$1,$B60,$C$3,BI$12,$C$2,$A60,BI$13,$C$4,C54)</f>
        <v>#VALUE!</v>
      </c>
      <c r="BJ60" s="248" t="str">
        <f ca="1">_xll.DBRW($C$1,$B60,$C$3,BJ$12,$C$2,$A60,BJ$13,$C$4,C54)</f>
        <v>RECALC_1_2108_</v>
      </c>
      <c r="BK60" s="248" t="e">
        <f ca="1">_xll.DBRW($C$1,$B60,$C$3,BK$12,$C$2,$A60,BK$13,$C$4,C54)</f>
        <v>#VALUE!</v>
      </c>
      <c r="BL60" s="248" t="e">
        <f ca="1">_xll.DBRW($C$1,$B60,$C$3,BL$12,$C$2,$A60,BL$13,$C$4,C54)</f>
        <v>#VALUE!</v>
      </c>
      <c r="BM60" s="248" t="e">
        <f ca="1">_xll.DBRW($C$1,$B60,$C$3,BM$12,$C$2,$A60,BM$13,$C$4,C54)</f>
        <v>#VALUE!</v>
      </c>
      <c r="BN60" s="248" t="e">
        <f ca="1">_xll.DBRW($C$1,$B60,$C$3,BN$12,$C$2,$A60,BN$13,$C$4,C54)</f>
        <v>#VALUE!</v>
      </c>
      <c r="BO60" s="248" t="e">
        <f ca="1">_xll.DBRW($C$1,$B60,$C$3,BO$12,$C$2,$A60,BO$13,$C$4,C54)</f>
        <v>#VALUE!</v>
      </c>
      <c r="BP60" s="253" t="e">
        <f ca="1">_xll.DBRW($C$1,$B60,$C$3,BP$12,$C$2,$A60,BP$13,$C$4,C54)</f>
        <v>#VALUE!</v>
      </c>
      <c r="BQ60" s="252" t="e">
        <f ca="1">_xll.DBRW($C$1,$B60,$C$3,BQ$12,$C$2,$A60,BQ$13,$C$4,$C$54)</f>
        <v>#VALUE!</v>
      </c>
      <c r="BR60" s="248" t="str">
        <f ca="1">_xll.DBRW($C$1,$B60,$C$3,BR$12,$C$2,$A60,BR$13,$C$4,$C$54)</f>
        <v>RECALC_1_2232_</v>
      </c>
      <c r="BS60" s="248" t="e">
        <f ca="1">_xll.DBRW($C$1,$B60,$C$3,BS$12,$C$2,$A60,BS$13,$C$4,$C$54)</f>
        <v>#VALUE!</v>
      </c>
      <c r="BT60" s="248" t="e">
        <f ca="1">_xll.DBRW($C$1,$B60,$C$3,BT$12,$C$2,$A60,BT$13,$C$4,$C$54)</f>
        <v>#VALUE!</v>
      </c>
      <c r="BU60" s="248" t="e">
        <f ca="1">_xll.DBRW($C$1,$B60,$C$3,BU$12,$C$2,$A60,BU$13,$C$4,$C$54)</f>
        <v>#VALUE!</v>
      </c>
      <c r="BV60" s="248" t="e">
        <f ca="1">_xll.DBRW($C$1,$B60,$C$3,BV$12,$C$2,$A60,BV$13,$C$4,$C$54)</f>
        <v>#VALUE!</v>
      </c>
      <c r="BW60" s="248" t="e">
        <f ca="1">_xll.DBRW($C$1,$B60,$C$3,BW$12,$C$2,$A60,BW$13,$C$4,$C$54)</f>
        <v>#VALUE!</v>
      </c>
      <c r="BX60" s="253" t="e">
        <f ca="1">_xll.DBRW($C$1,$B60,$C$3,BX$12,$C$2,$A60,BX$13,$C$4,$C$54)</f>
        <v>#VALUE!</v>
      </c>
      <c r="BY60" s="248"/>
      <c r="BZ60" s="248"/>
      <c r="CA60" s="248"/>
      <c r="CB60" s="248"/>
      <c r="CC60" s="248"/>
      <c r="CD60" s="248"/>
      <c r="CE60" s="248"/>
      <c r="CF60" s="248"/>
    </row>
    <row r="61" spans="1:109" ht="21.75" customHeight="1">
      <c r="A61" s="262" t="str">
        <f t="shared" si="27"/>
        <v>VTD_Corp_TopAdj_Not_allocated_Input7</v>
      </c>
      <c r="B61" s="263" t="str">
        <f t="shared" ca="1" si="27"/>
        <v>RECALC_0_1_</v>
      </c>
      <c r="C61" s="237" t="str">
        <f t="shared" si="27"/>
        <v>Innovation</v>
      </c>
      <c r="D61" s="252"/>
      <c r="E61" s="248"/>
      <c r="F61" s="248"/>
      <c r="G61" s="248"/>
      <c r="H61" s="248"/>
      <c r="I61" s="248"/>
      <c r="J61" s="248"/>
      <c r="K61" s="253"/>
      <c r="L61" s="252"/>
      <c r="M61" s="248"/>
      <c r="N61" s="248"/>
      <c r="O61" s="248"/>
      <c r="P61" s="248"/>
      <c r="Q61" s="248"/>
      <c r="R61" s="248"/>
      <c r="S61" s="253"/>
      <c r="T61" s="252"/>
      <c r="U61" s="248"/>
      <c r="V61" s="248"/>
      <c r="W61" s="248"/>
      <c r="X61" s="248"/>
      <c r="Y61" s="248"/>
      <c r="Z61" s="248"/>
      <c r="AA61" s="253"/>
      <c r="AB61" s="252"/>
      <c r="AC61" s="248"/>
      <c r="AD61" s="248"/>
      <c r="AE61" s="248"/>
      <c r="AF61" s="248"/>
      <c r="AG61" s="248"/>
      <c r="AH61" s="248"/>
      <c r="AI61" s="253"/>
      <c r="AJ61" s="248"/>
      <c r="AK61" s="252" t="e">
        <f ca="1">_xll.DBRW($C$1,$B61,$C$3,AK$12,$C$2,$A61,AK$13,$C$4,C54)</f>
        <v>#VALUE!</v>
      </c>
      <c r="AL61" s="248" t="str">
        <f ca="1">_xll.DBRW($C$1,$B61,$C$3,AL$12,$C$2,$A61,AL$13,$C$4,C54)</f>
        <v>RECALC_1_1051_</v>
      </c>
      <c r="AM61" s="248" t="e">
        <f ca="1">_xll.DBRW($C$1,$B61,$C$3,AM$12,$C$2,$A61,AM$13,$C$4,C54)</f>
        <v>#VALUE!</v>
      </c>
      <c r="AN61" s="248" t="e">
        <f ca="1">_xll.DBRW($C$1,$B61,$C$3,AN$12,$C$2,$A61,AN$13,$C$4,C54)</f>
        <v>#VALUE!</v>
      </c>
      <c r="AO61" s="248" t="e">
        <f ca="1">_xll.DBRW($C$1,$B61,$C$3,AO$12,$C$2,$A61,AO$13,$C$4,C54)</f>
        <v>#VALUE!</v>
      </c>
      <c r="AP61" s="248" t="e">
        <f ca="1">_xll.DBRW($C$1,$B61,$C$3,AP$12,$C$2,$A61,AP$13,$C$4,C54)</f>
        <v>#VALUE!</v>
      </c>
      <c r="AQ61" s="248" t="e">
        <f ca="1">_xll.DBRW($C$1,$B61,$C$3,AQ$12,$C$2,$A61,AQ$13,$C$4,C54)</f>
        <v>#VALUE!</v>
      </c>
      <c r="AR61" s="253" t="e">
        <f ca="1">_xll.DBRW($C$1,$B61,$C$3,AR$12,$C$2,$A61,AR$13,$C$4,C54)</f>
        <v>#VALUE!</v>
      </c>
      <c r="AS61" s="252" t="e">
        <f ca="1">_xll.DBRW($C$1,$B61,$C$3,AS$12,$C$2,$A61,AS$13,$C$4,C54)</f>
        <v>#VALUE!</v>
      </c>
      <c r="AT61" s="248" t="str">
        <f ca="1">_xll.DBRW($C$1,$B61,$C$3,AT$12,$C$2,$A61,AT$13,$C$4,C54)</f>
        <v>RECALC_1_1363_</v>
      </c>
      <c r="AU61" s="248" t="e">
        <f ca="1">_xll.DBRW($C$1,$B61,$C$3,AU$12,$C$2,$A61,AU$13,$C$4,C54)</f>
        <v>#VALUE!</v>
      </c>
      <c r="AV61" s="248" t="e">
        <f ca="1">_xll.DBRW($C$1,$B61,$C$3,AV$12,$C$2,$A61,AV$13,$C$4,C54)</f>
        <v>#VALUE!</v>
      </c>
      <c r="AW61" s="248" t="e">
        <f ca="1">_xll.DBRW($C$1,$B61,$C$3,AW$12,$C$2,$A61,AW$13,$C$4,C54)</f>
        <v>#VALUE!</v>
      </c>
      <c r="AX61" s="248" t="e">
        <f ca="1">_xll.DBRW($C$1,$B61,$C$3,AX$12,$C$2,$A61,AX$13,$C$4,C54)</f>
        <v>#VALUE!</v>
      </c>
      <c r="AY61" s="248" t="e">
        <f ca="1">_xll.DBRW($C$1,$B61,$C$3,AY$12,$C$2,$A61,AY$13,$C$4,C54)</f>
        <v>#VALUE!</v>
      </c>
      <c r="AZ61" s="253" t="e">
        <f ca="1">_xll.DBRW($C$1,$B61,$C$3,AZ$12,$C$2,$A61,AZ$13,$C$4,C54)</f>
        <v>#VALUE!</v>
      </c>
      <c r="BA61" s="252" t="e">
        <f ca="1">_xll.DBRW($C$1,$B61,$C$3,BA$12,$C$2,$A61,BA$13,$C$4,C54)</f>
        <v>#VALUE!</v>
      </c>
      <c r="BB61" s="248" t="str">
        <f ca="1">_xll.DBRW($C$1,$B61,$C$3,BB$12,$C$2,$A61,BB$13,$C$4,C54)</f>
        <v>RECALC_1_1751_</v>
      </c>
      <c r="BC61" s="248" t="e">
        <f ca="1">_xll.DBRW($C$1,$B61,$C$3,BC$12,$C$2,$A61,BC$13,$C$4,C54)</f>
        <v>#VALUE!</v>
      </c>
      <c r="BD61" s="248" t="e">
        <f ca="1">_xll.DBRW($C$1,$B61,$C$3,BD$12,$C$2,$A61,BD$13,$C$4,C54)</f>
        <v>#VALUE!</v>
      </c>
      <c r="BE61" s="248" t="e">
        <f ca="1">_xll.DBRW($C$1,$B61,$C$3,BE$12,$C$2,$A61,BE$13,$C$4,C54)</f>
        <v>#VALUE!</v>
      </c>
      <c r="BF61" s="248" t="e">
        <f ca="1">_xll.DBRW($C$1,$B61,$C$3,BF$12,$C$2,$A61,BF$13,$C$4,C54)</f>
        <v>#VALUE!</v>
      </c>
      <c r="BG61" s="248" t="e">
        <f ca="1">_xll.DBRW($C$1,$B61,$C$3,BG$12,$C$2,$A61,BG$13,$C$4,C54)</f>
        <v>#VALUE!</v>
      </c>
      <c r="BH61" s="253" t="e">
        <f ca="1">_xll.DBRW($C$1,$B61,$C$3,BH$12,$C$2,$A61,BH$13,$C$4,C54)</f>
        <v>#VALUE!</v>
      </c>
      <c r="BI61" s="252" t="e">
        <f ca="1">_xll.DBRW($C$1,$B61,$C$3,BI$12,$C$2,$A61,BI$13,$C$4,C54)</f>
        <v>#VALUE!</v>
      </c>
      <c r="BJ61" s="248" t="str">
        <f ca="1">_xll.DBRW($C$1,$B61,$C$3,BJ$12,$C$2,$A61,BJ$13,$C$4,C54)</f>
        <v>RECALC_1_2085_</v>
      </c>
      <c r="BK61" s="248" t="e">
        <f ca="1">_xll.DBRW($C$1,$B61,$C$3,BK$12,$C$2,$A61,BK$13,$C$4,C54)</f>
        <v>#VALUE!</v>
      </c>
      <c r="BL61" s="248" t="e">
        <f ca="1">_xll.DBRW($C$1,$B61,$C$3,BL$12,$C$2,$A61,BL$13,$C$4,C54)</f>
        <v>#VALUE!</v>
      </c>
      <c r="BM61" s="248" t="e">
        <f ca="1">_xll.DBRW($C$1,$B61,$C$3,BM$12,$C$2,$A61,BM$13,$C$4,C54)</f>
        <v>#VALUE!</v>
      </c>
      <c r="BN61" s="248" t="e">
        <f ca="1">_xll.DBRW($C$1,$B61,$C$3,BN$12,$C$2,$A61,BN$13,$C$4,C54)</f>
        <v>#VALUE!</v>
      </c>
      <c r="BO61" s="248" t="e">
        <f ca="1">_xll.DBRW($C$1,$B61,$C$3,BO$12,$C$2,$A61,BO$13,$C$4,C54)</f>
        <v>#VALUE!</v>
      </c>
      <c r="BP61" s="253" t="e">
        <f ca="1">_xll.DBRW($C$1,$B61,$C$3,BP$12,$C$2,$A61,BP$13,$C$4,C54)</f>
        <v>#VALUE!</v>
      </c>
      <c r="BQ61" s="252" t="e">
        <f ca="1">_xll.DBRW($C$1,$B61,$C$3,BQ$12,$C$2,$A61,BQ$13,$C$4,$C$54)</f>
        <v>#VALUE!</v>
      </c>
      <c r="BR61" s="248" t="str">
        <f ca="1">_xll.DBRW($C$1,$B61,$C$3,BR$12,$C$2,$A61,BR$13,$C$4,$C$54)</f>
        <v>RECALC_1_2216_</v>
      </c>
      <c r="BS61" s="248" t="e">
        <f ca="1">_xll.DBRW($C$1,$B61,$C$3,BS$12,$C$2,$A61,BS$13,$C$4,$C$54)</f>
        <v>#VALUE!</v>
      </c>
      <c r="BT61" s="248" t="e">
        <f ca="1">_xll.DBRW($C$1,$B61,$C$3,BT$12,$C$2,$A61,BT$13,$C$4,$C$54)</f>
        <v>#VALUE!</v>
      </c>
      <c r="BU61" s="248" t="e">
        <f ca="1">_xll.DBRW($C$1,$B61,$C$3,BU$12,$C$2,$A61,BU$13,$C$4,$C$54)</f>
        <v>#VALUE!</v>
      </c>
      <c r="BV61" s="248" t="e">
        <f ca="1">_xll.DBRW($C$1,$B61,$C$3,BV$12,$C$2,$A61,BV$13,$C$4,$C$54)</f>
        <v>#VALUE!</v>
      </c>
      <c r="BW61" s="248" t="e">
        <f ca="1">_xll.DBRW($C$1,$B61,$C$3,BW$12,$C$2,$A61,BW$13,$C$4,$C$54)</f>
        <v>#VALUE!</v>
      </c>
      <c r="BX61" s="253" t="e">
        <f ca="1">_xll.DBRW($C$1,$B61,$C$3,BX$12,$C$2,$A61,BX$13,$C$4,$C$54)</f>
        <v>#VALUE!</v>
      </c>
      <c r="BY61" s="248"/>
      <c r="BZ61" s="248"/>
      <c r="CA61" s="248"/>
      <c r="CB61" s="248"/>
      <c r="CC61" s="248"/>
      <c r="CD61" s="248"/>
      <c r="CE61" s="248"/>
      <c r="CF61" s="248"/>
    </row>
    <row r="62" spans="1:109" ht="21.75" customHeight="1">
      <c r="A62" s="262" t="str">
        <f t="shared" si="27"/>
        <v>VTD_Corp_TopAdj_Not_allocated_Input8</v>
      </c>
      <c r="B62" s="263" t="str">
        <f t="shared" ca="1" si="27"/>
        <v>RECALC_0_1_</v>
      </c>
      <c r="C62" s="237" t="str">
        <f t="shared" si="27"/>
        <v>A recycler</v>
      </c>
      <c r="D62" s="252"/>
      <c r="E62" s="248"/>
      <c r="F62" s="248"/>
      <c r="G62" s="248"/>
      <c r="H62" s="248"/>
      <c r="I62" s="248"/>
      <c r="J62" s="248"/>
      <c r="K62" s="253"/>
      <c r="L62" s="252"/>
      <c r="M62" s="248"/>
      <c r="N62" s="248"/>
      <c r="O62" s="248"/>
      <c r="P62" s="248"/>
      <c r="Q62" s="248"/>
      <c r="R62" s="248"/>
      <c r="S62" s="253"/>
      <c r="T62" s="252"/>
      <c r="U62" s="248"/>
      <c r="V62" s="248"/>
      <c r="W62" s="248"/>
      <c r="X62" s="248"/>
      <c r="Y62" s="248"/>
      <c r="Z62" s="248"/>
      <c r="AA62" s="253"/>
      <c r="AB62" s="252"/>
      <c r="AC62" s="248"/>
      <c r="AD62" s="248"/>
      <c r="AE62" s="248"/>
      <c r="AF62" s="248"/>
      <c r="AG62" s="248"/>
      <c r="AH62" s="248"/>
      <c r="AI62" s="253"/>
      <c r="AJ62" s="248"/>
      <c r="AK62" s="252" t="e">
        <f ca="1">_xll.DBRW($C$1,$B62,$C$3,AK$12,$C$2,$A62,AK$13,$C$4,C54)</f>
        <v>#VALUE!</v>
      </c>
      <c r="AL62" s="248" t="str">
        <f ca="1">_xll.DBRW($C$1,$B62,$C$3,AL$12,$C$2,$A62,AL$13,$C$4,C54)</f>
        <v>RECALC_1_1047_</v>
      </c>
      <c r="AM62" s="248" t="e">
        <f ca="1">_xll.DBRW($C$1,$B62,$C$3,AM$12,$C$2,$A62,AM$13,$C$4,C54)</f>
        <v>#VALUE!</v>
      </c>
      <c r="AN62" s="248" t="e">
        <f ca="1">_xll.DBRW($C$1,$B62,$C$3,AN$12,$C$2,$A62,AN$13,$C$4,C54)</f>
        <v>#VALUE!</v>
      </c>
      <c r="AO62" s="248" t="e">
        <f ca="1">_xll.DBRW($C$1,$B62,$C$3,AO$12,$C$2,$A62,AO$13,$C$4,C54)</f>
        <v>#VALUE!</v>
      </c>
      <c r="AP62" s="248" t="e">
        <f ca="1">_xll.DBRW($C$1,$B62,$C$3,AP$12,$C$2,$A62,AP$13,$C$4,C54)</f>
        <v>#VALUE!</v>
      </c>
      <c r="AQ62" s="248" t="e">
        <f ca="1">_xll.DBRW($C$1,$B62,$C$3,AQ$12,$C$2,$A62,AQ$13,$C$4,C54)</f>
        <v>#VALUE!</v>
      </c>
      <c r="AR62" s="253" t="e">
        <f ca="1">_xll.DBRW($C$1,$B62,$C$3,AR$12,$C$2,$A62,AR$13,$C$4,C54)</f>
        <v>#VALUE!</v>
      </c>
      <c r="AS62" s="252" t="e">
        <f ca="1">_xll.DBRW($C$1,$B62,$C$3,AS$12,$C$2,$A62,AS$13,$C$4,C54)</f>
        <v>#VALUE!</v>
      </c>
      <c r="AT62" s="248" t="str">
        <f ca="1">_xll.DBRW($C$1,$B62,$C$3,AT$12,$C$2,$A62,AT$13,$C$4,C54)</f>
        <v>RECALC_1_1359_</v>
      </c>
      <c r="AU62" s="248" t="e">
        <f ca="1">_xll.DBRW($C$1,$B62,$C$3,AU$12,$C$2,$A62,AU$13,$C$4,C54)</f>
        <v>#VALUE!</v>
      </c>
      <c r="AV62" s="248" t="e">
        <f ca="1">_xll.DBRW($C$1,$B62,$C$3,AV$12,$C$2,$A62,AV$13,$C$4,C54)</f>
        <v>#VALUE!</v>
      </c>
      <c r="AW62" s="248" t="e">
        <f ca="1">_xll.DBRW($C$1,$B62,$C$3,AW$12,$C$2,$A62,AW$13,$C$4,C54)</f>
        <v>#VALUE!</v>
      </c>
      <c r="AX62" s="248" t="e">
        <f ca="1">_xll.DBRW($C$1,$B62,$C$3,AX$12,$C$2,$A62,AX$13,$C$4,C54)</f>
        <v>#VALUE!</v>
      </c>
      <c r="AY62" s="248" t="e">
        <f ca="1">_xll.DBRW($C$1,$B62,$C$3,AY$12,$C$2,$A62,AY$13,$C$4,C54)</f>
        <v>#VALUE!</v>
      </c>
      <c r="AZ62" s="253" t="e">
        <f ca="1">_xll.DBRW($C$1,$B62,$C$3,AZ$12,$C$2,$A62,AZ$13,$C$4,C54)</f>
        <v>#VALUE!</v>
      </c>
      <c r="BA62" s="252" t="e">
        <f ca="1">_xll.DBRW($C$1,$B62,$C$3,BA$12,$C$2,$A62,BA$13,$C$4,C54)</f>
        <v>#VALUE!</v>
      </c>
      <c r="BB62" s="248" t="str">
        <f ca="1">_xll.DBRW($C$1,$B62,$C$3,BB$12,$C$2,$A62,BB$13,$C$4,C54)</f>
        <v>RECALC_1_1747_</v>
      </c>
      <c r="BC62" s="248" t="e">
        <f ca="1">_xll.DBRW($C$1,$B62,$C$3,BC$12,$C$2,$A62,BC$13,$C$4,C54)</f>
        <v>#VALUE!</v>
      </c>
      <c r="BD62" s="248" t="e">
        <f ca="1">_xll.DBRW($C$1,$B62,$C$3,BD$12,$C$2,$A62,BD$13,$C$4,C54)</f>
        <v>#VALUE!</v>
      </c>
      <c r="BE62" s="248" t="e">
        <f ca="1">_xll.DBRW($C$1,$B62,$C$3,BE$12,$C$2,$A62,BE$13,$C$4,C54)</f>
        <v>#VALUE!</v>
      </c>
      <c r="BF62" s="248" t="e">
        <f ca="1">_xll.DBRW($C$1,$B62,$C$3,BF$12,$C$2,$A62,BF$13,$C$4,C54)</f>
        <v>#VALUE!</v>
      </c>
      <c r="BG62" s="248" t="e">
        <f ca="1">_xll.DBRW($C$1,$B62,$C$3,BG$12,$C$2,$A62,BG$13,$C$4,C54)</f>
        <v>#VALUE!</v>
      </c>
      <c r="BH62" s="253" t="e">
        <f ca="1">_xll.DBRW($C$1,$B62,$C$3,BH$12,$C$2,$A62,BH$13,$C$4,C54)</f>
        <v>#VALUE!</v>
      </c>
      <c r="BI62" s="252" t="e">
        <f ca="1">_xll.DBRW($C$1,$B62,$C$3,BI$12,$C$2,$A62,BI$13,$C$4,C54)</f>
        <v>#VALUE!</v>
      </c>
      <c r="BJ62" s="248" t="str">
        <f ca="1">_xll.DBRW($C$1,$B62,$C$3,BJ$12,$C$2,$A62,BJ$13,$C$4,C54)</f>
        <v>RECALC_1_2081_</v>
      </c>
      <c r="BK62" s="248" t="e">
        <f ca="1">_xll.DBRW($C$1,$B62,$C$3,BK$12,$C$2,$A62,BK$13,$C$4,C54)</f>
        <v>#VALUE!</v>
      </c>
      <c r="BL62" s="248" t="e">
        <f ca="1">_xll.DBRW($C$1,$B62,$C$3,BL$12,$C$2,$A62,BL$13,$C$4,C54)</f>
        <v>#VALUE!</v>
      </c>
      <c r="BM62" s="248" t="e">
        <f ca="1">_xll.DBRW($C$1,$B62,$C$3,BM$12,$C$2,$A62,BM$13,$C$4,C54)</f>
        <v>#VALUE!</v>
      </c>
      <c r="BN62" s="248" t="e">
        <f ca="1">_xll.DBRW($C$1,$B62,$C$3,BN$12,$C$2,$A62,BN$13,$C$4,C54)</f>
        <v>#VALUE!</v>
      </c>
      <c r="BO62" s="248" t="e">
        <f ca="1">_xll.DBRW($C$1,$B62,$C$3,BO$12,$C$2,$A62,BO$13,$C$4,C54)</f>
        <v>#VALUE!</v>
      </c>
      <c r="BP62" s="253" t="e">
        <f ca="1">_xll.DBRW($C$1,$B62,$C$3,BP$12,$C$2,$A62,BP$13,$C$4,C54)</f>
        <v>#VALUE!</v>
      </c>
      <c r="BQ62" s="252" t="e">
        <f ca="1">_xll.DBRW($C$1,$B62,$C$3,BQ$12,$C$2,$A62,BQ$13,$C$4,$C$54)</f>
        <v>#VALUE!</v>
      </c>
      <c r="BR62" s="248" t="str">
        <f ca="1">_xll.DBRW($C$1,$B62,$C$3,BR$12,$C$2,$A62,BR$13,$C$4,$C$54)</f>
        <v>RECALC_1_2212_</v>
      </c>
      <c r="BS62" s="248" t="e">
        <f ca="1">_xll.DBRW($C$1,$B62,$C$3,BS$12,$C$2,$A62,BS$13,$C$4,$C$54)</f>
        <v>#VALUE!</v>
      </c>
      <c r="BT62" s="248" t="e">
        <f ca="1">_xll.DBRW($C$1,$B62,$C$3,BT$12,$C$2,$A62,BT$13,$C$4,$C$54)</f>
        <v>#VALUE!</v>
      </c>
      <c r="BU62" s="248" t="e">
        <f ca="1">_xll.DBRW($C$1,$B62,$C$3,BU$12,$C$2,$A62,BU$13,$C$4,$C$54)</f>
        <v>#VALUE!</v>
      </c>
      <c r="BV62" s="248" t="e">
        <f ca="1">_xll.DBRW($C$1,$B62,$C$3,BV$12,$C$2,$A62,BV$13,$C$4,$C$54)</f>
        <v>#VALUE!</v>
      </c>
      <c r="BW62" s="248" t="e">
        <f ca="1">_xll.DBRW($C$1,$B62,$C$3,BW$12,$C$2,$A62,BW$13,$C$4,$C$54)</f>
        <v>#VALUE!</v>
      </c>
      <c r="BX62" s="253" t="e">
        <f ca="1">_xll.DBRW($C$1,$B62,$C$3,BX$12,$C$2,$A62,BX$13,$C$4,$C$54)</f>
        <v>#VALUE!</v>
      </c>
      <c r="BY62" s="248"/>
      <c r="BZ62" s="248"/>
      <c r="CA62" s="248"/>
      <c r="CB62" s="248"/>
      <c r="CC62" s="248"/>
      <c r="CD62" s="248"/>
      <c r="CE62" s="248"/>
      <c r="CF62" s="248"/>
    </row>
    <row r="63" spans="1:109" ht="21.75" customHeight="1">
      <c r="A63" s="262" t="str">
        <f t="shared" si="27"/>
        <v>VTD_Corp_TopAdj_Not_allocated_Input9</v>
      </c>
      <c r="B63" s="263" t="str">
        <f t="shared" ca="1" si="27"/>
        <v>RECALC_0_1_</v>
      </c>
      <c r="C63" s="237" t="str">
        <f t="shared" si="27"/>
        <v>Ajustement 9 - disponible</v>
      </c>
      <c r="D63" s="252"/>
      <c r="E63" s="248"/>
      <c r="F63" s="248"/>
      <c r="G63" s="248"/>
      <c r="H63" s="248"/>
      <c r="I63" s="248"/>
      <c r="J63" s="248"/>
      <c r="K63" s="253"/>
      <c r="L63" s="252"/>
      <c r="M63" s="248"/>
      <c r="N63" s="248"/>
      <c r="O63" s="248"/>
      <c r="P63" s="248"/>
      <c r="Q63" s="248"/>
      <c r="R63" s="248"/>
      <c r="S63" s="253"/>
      <c r="T63" s="252"/>
      <c r="U63" s="248"/>
      <c r="V63" s="248"/>
      <c r="W63" s="248"/>
      <c r="X63" s="248"/>
      <c r="Y63" s="248"/>
      <c r="Z63" s="248"/>
      <c r="AA63" s="253"/>
      <c r="AB63" s="252"/>
      <c r="AC63" s="248"/>
      <c r="AD63" s="248"/>
      <c r="AE63" s="248"/>
      <c r="AF63" s="248"/>
      <c r="AG63" s="248"/>
      <c r="AH63" s="248"/>
      <c r="AI63" s="253"/>
      <c r="AJ63" s="248"/>
      <c r="AK63" s="252" t="e">
        <f ca="1">_xll.DBRW($C$1,$B63,$C$3,AK$12,$C$2,$A63,AK$13,$C$4,C54)</f>
        <v>#VALUE!</v>
      </c>
      <c r="AL63" s="248" t="str">
        <f ca="1">_xll.DBRW($C$1,$B63,$C$3,AL$12,$C$2,$A63,AL$13,$C$4,C54)</f>
        <v>RECALC_1_1043_</v>
      </c>
      <c r="AM63" s="248" t="e">
        <f ca="1">_xll.DBRW($C$1,$B63,$C$3,AM$12,$C$2,$A63,AM$13,$C$4,C54)</f>
        <v>#VALUE!</v>
      </c>
      <c r="AN63" s="248" t="e">
        <f ca="1">_xll.DBRW($C$1,$B63,$C$3,AN$12,$C$2,$A63,AN$13,$C$4,C54)</f>
        <v>#VALUE!</v>
      </c>
      <c r="AO63" s="248" t="e">
        <f ca="1">_xll.DBRW($C$1,$B63,$C$3,AO$12,$C$2,$A63,AO$13,$C$4,C54)</f>
        <v>#VALUE!</v>
      </c>
      <c r="AP63" s="248" t="e">
        <f ca="1">_xll.DBRW($C$1,$B63,$C$3,AP$12,$C$2,$A63,AP$13,$C$4,C54)</f>
        <v>#VALUE!</v>
      </c>
      <c r="AQ63" s="248" t="e">
        <f ca="1">_xll.DBRW($C$1,$B63,$C$3,AQ$12,$C$2,$A63,AQ$13,$C$4,C54)</f>
        <v>#VALUE!</v>
      </c>
      <c r="AR63" s="253" t="e">
        <f ca="1">_xll.DBRW($C$1,$B63,$C$3,AR$12,$C$2,$A63,AR$13,$C$4,C54)</f>
        <v>#VALUE!</v>
      </c>
      <c r="AS63" s="252" t="e">
        <f ca="1">_xll.DBRW($C$1,$B63,$C$3,AS$12,$C$2,$A63,AS$13,$C$4,C54)</f>
        <v>#VALUE!</v>
      </c>
      <c r="AT63" s="248" t="str">
        <f ca="1">_xll.DBRW($C$1,$B63,$C$3,AT$12,$C$2,$A63,AT$13,$C$4,C54)</f>
        <v>RECALC_1_1355_</v>
      </c>
      <c r="AU63" s="248" t="e">
        <f ca="1">_xll.DBRW($C$1,$B63,$C$3,AU$12,$C$2,$A63,AU$13,$C$4,C54)</f>
        <v>#VALUE!</v>
      </c>
      <c r="AV63" s="248" t="e">
        <f ca="1">_xll.DBRW($C$1,$B63,$C$3,AV$12,$C$2,$A63,AV$13,$C$4,C54)</f>
        <v>#VALUE!</v>
      </c>
      <c r="AW63" s="248" t="e">
        <f ca="1">_xll.DBRW($C$1,$B63,$C$3,AW$12,$C$2,$A63,AW$13,$C$4,C54)</f>
        <v>#VALUE!</v>
      </c>
      <c r="AX63" s="248" t="e">
        <f ca="1">_xll.DBRW($C$1,$B63,$C$3,AX$12,$C$2,$A63,AX$13,$C$4,C54)</f>
        <v>#VALUE!</v>
      </c>
      <c r="AY63" s="248" t="e">
        <f ca="1">_xll.DBRW($C$1,$B63,$C$3,AY$12,$C$2,$A63,AY$13,$C$4,C54)</f>
        <v>#VALUE!</v>
      </c>
      <c r="AZ63" s="253" t="e">
        <f ca="1">_xll.DBRW($C$1,$B63,$C$3,AZ$12,$C$2,$A63,AZ$13,$C$4,C54)</f>
        <v>#VALUE!</v>
      </c>
      <c r="BA63" s="252" t="e">
        <f ca="1">_xll.DBRW($C$1,$B63,$C$3,BA$12,$C$2,$A63,BA$13,$C$4,C54)</f>
        <v>#VALUE!</v>
      </c>
      <c r="BB63" s="248" t="str">
        <f ca="1">_xll.DBRW($C$1,$B63,$C$3,BB$12,$C$2,$A63,BB$13,$C$4,C54)</f>
        <v>RECALC_1_1743_</v>
      </c>
      <c r="BC63" s="248" t="e">
        <f ca="1">_xll.DBRW($C$1,$B63,$C$3,BC$12,$C$2,$A63,BC$13,$C$4,C54)</f>
        <v>#VALUE!</v>
      </c>
      <c r="BD63" s="248" t="e">
        <f ca="1">_xll.DBRW($C$1,$B63,$C$3,BD$12,$C$2,$A63,BD$13,$C$4,C54)</f>
        <v>#VALUE!</v>
      </c>
      <c r="BE63" s="248" t="e">
        <f ca="1">_xll.DBRW($C$1,$B63,$C$3,BE$12,$C$2,$A63,BE$13,$C$4,C54)</f>
        <v>#VALUE!</v>
      </c>
      <c r="BF63" s="248" t="e">
        <f ca="1">_xll.DBRW($C$1,$B63,$C$3,BF$12,$C$2,$A63,BF$13,$C$4,C54)</f>
        <v>#VALUE!</v>
      </c>
      <c r="BG63" s="248" t="e">
        <f ca="1">_xll.DBRW($C$1,$B63,$C$3,BG$12,$C$2,$A63,BG$13,$C$4,C54)</f>
        <v>#VALUE!</v>
      </c>
      <c r="BH63" s="253" t="e">
        <f ca="1">_xll.DBRW($C$1,$B63,$C$3,BH$12,$C$2,$A63,BH$13,$C$4,C54)</f>
        <v>#VALUE!</v>
      </c>
      <c r="BI63" s="252" t="e">
        <f ca="1">_xll.DBRW($C$1,$B63,$C$3,BI$12,$C$2,$A63,BI$13,$C$4,C54)</f>
        <v>#VALUE!</v>
      </c>
      <c r="BJ63" s="248" t="str">
        <f ca="1">_xll.DBRW($C$1,$B63,$C$3,BJ$12,$C$2,$A63,BJ$13,$C$4,C54)</f>
        <v>RECALC_1_2077_</v>
      </c>
      <c r="BK63" s="248" t="e">
        <f ca="1">_xll.DBRW($C$1,$B63,$C$3,BK$12,$C$2,$A63,BK$13,$C$4,C54)</f>
        <v>#VALUE!</v>
      </c>
      <c r="BL63" s="248" t="e">
        <f ca="1">_xll.DBRW($C$1,$B63,$C$3,BL$12,$C$2,$A63,BL$13,$C$4,C54)</f>
        <v>#VALUE!</v>
      </c>
      <c r="BM63" s="248" t="e">
        <f ca="1">_xll.DBRW($C$1,$B63,$C$3,BM$12,$C$2,$A63,BM$13,$C$4,C54)</f>
        <v>#VALUE!</v>
      </c>
      <c r="BN63" s="248" t="e">
        <f ca="1">_xll.DBRW($C$1,$B63,$C$3,BN$12,$C$2,$A63,BN$13,$C$4,C54)</f>
        <v>#VALUE!</v>
      </c>
      <c r="BO63" s="248" t="e">
        <f ca="1">_xll.DBRW($C$1,$B63,$C$3,BO$12,$C$2,$A63,BO$13,$C$4,C54)</f>
        <v>#VALUE!</v>
      </c>
      <c r="BP63" s="253" t="e">
        <f ca="1">_xll.DBRW($C$1,$B63,$C$3,BP$12,$C$2,$A63,BP$13,$C$4,C54)</f>
        <v>#VALUE!</v>
      </c>
      <c r="BQ63" s="252" t="e">
        <f ca="1">_xll.DBRW($C$1,$B63,$C$3,BQ$12,$C$2,$A63,BQ$13,$C$4,$C$54)</f>
        <v>#VALUE!</v>
      </c>
      <c r="BR63" s="248" t="str">
        <f ca="1">_xll.DBRW($C$1,$B63,$C$3,BR$12,$C$2,$A63,BR$13,$C$4,$C$54)</f>
        <v>RECALC_1_2208_</v>
      </c>
      <c r="BS63" s="248" t="e">
        <f ca="1">_xll.DBRW($C$1,$B63,$C$3,BS$12,$C$2,$A63,BS$13,$C$4,$C$54)</f>
        <v>#VALUE!</v>
      </c>
      <c r="BT63" s="248" t="e">
        <f ca="1">_xll.DBRW($C$1,$B63,$C$3,BT$12,$C$2,$A63,BT$13,$C$4,$C$54)</f>
        <v>#VALUE!</v>
      </c>
      <c r="BU63" s="248" t="e">
        <f ca="1">_xll.DBRW($C$1,$B63,$C$3,BU$12,$C$2,$A63,BU$13,$C$4,$C$54)</f>
        <v>#VALUE!</v>
      </c>
      <c r="BV63" s="248" t="e">
        <f ca="1">_xll.DBRW($C$1,$B63,$C$3,BV$12,$C$2,$A63,BV$13,$C$4,$C$54)</f>
        <v>#VALUE!</v>
      </c>
      <c r="BW63" s="248" t="e">
        <f ca="1">_xll.DBRW($C$1,$B63,$C$3,BW$12,$C$2,$A63,BW$13,$C$4,$C$54)</f>
        <v>#VALUE!</v>
      </c>
      <c r="BX63" s="253" t="e">
        <f ca="1">_xll.DBRW($C$1,$B63,$C$3,BX$12,$C$2,$A63,BX$13,$C$4,$C$54)</f>
        <v>#VALUE!</v>
      </c>
      <c r="BY63" s="248"/>
      <c r="BZ63" s="248"/>
      <c r="CA63" s="248"/>
      <c r="CB63" s="248"/>
      <c r="CC63" s="248"/>
      <c r="CD63" s="248"/>
      <c r="CE63" s="248"/>
      <c r="CF63" s="248"/>
    </row>
    <row r="64" spans="1:109" ht="21.75" customHeight="1">
      <c r="A64" s="262" t="str">
        <f t="shared" si="27"/>
        <v>VTD_Corp_TopAdj_Not_allocated_Input10</v>
      </c>
      <c r="B64" s="263" t="str">
        <f t="shared" ca="1" si="27"/>
        <v>RECALC_0_1_</v>
      </c>
      <c r="C64" s="237" t="str">
        <f t="shared" si="27"/>
        <v>Ajustement 10 - disponible</v>
      </c>
      <c r="D64" s="252"/>
      <c r="E64" s="248"/>
      <c r="F64" s="248"/>
      <c r="G64" s="248"/>
      <c r="H64" s="248"/>
      <c r="I64" s="248"/>
      <c r="J64" s="248"/>
      <c r="K64" s="253"/>
      <c r="L64" s="252"/>
      <c r="M64" s="248"/>
      <c r="N64" s="248"/>
      <c r="O64" s="248"/>
      <c r="P64" s="248"/>
      <c r="Q64" s="248"/>
      <c r="R64" s="248"/>
      <c r="S64" s="253"/>
      <c r="T64" s="252"/>
      <c r="U64" s="248"/>
      <c r="V64" s="248"/>
      <c r="W64" s="248"/>
      <c r="X64" s="248"/>
      <c r="Y64" s="248"/>
      <c r="Z64" s="248"/>
      <c r="AA64" s="253"/>
      <c r="AB64" s="252"/>
      <c r="AC64" s="248"/>
      <c r="AD64" s="248"/>
      <c r="AE64" s="248"/>
      <c r="AF64" s="248"/>
      <c r="AG64" s="248"/>
      <c r="AH64" s="248"/>
      <c r="AI64" s="253"/>
      <c r="AJ64" s="248"/>
      <c r="AK64" s="252" t="e">
        <f ca="1">_xll.DBRW($C$1,$B64,$C$3,AK$12,$C$2,$A64,AK$13,$C$4,C54)</f>
        <v>#VALUE!</v>
      </c>
      <c r="AL64" s="248" t="str">
        <f ca="1">_xll.DBRW($C$1,$B64,$C$3,AL$12,$C$2,$A64,AL$13,$C$4,C54)</f>
        <v>RECALC_1_1044_</v>
      </c>
      <c r="AM64" s="248" t="e">
        <f ca="1">_xll.DBRW($C$1,$B64,$C$3,AM$12,$C$2,$A64,AM$13,$C$4,C54)</f>
        <v>#VALUE!</v>
      </c>
      <c r="AN64" s="248" t="e">
        <f ca="1">_xll.DBRW($C$1,$B64,$C$3,AN$12,$C$2,$A64,AN$13,$C$4,C54)</f>
        <v>#VALUE!</v>
      </c>
      <c r="AO64" s="248" t="e">
        <f ca="1">_xll.DBRW($C$1,$B64,$C$3,AO$12,$C$2,$A64,AO$13,$C$4,C54)</f>
        <v>#VALUE!</v>
      </c>
      <c r="AP64" s="248" t="e">
        <f ca="1">_xll.DBRW($C$1,$B64,$C$3,AP$12,$C$2,$A64,AP$13,$C$4,C54)</f>
        <v>#VALUE!</v>
      </c>
      <c r="AQ64" s="248" t="e">
        <f ca="1">_xll.DBRW($C$1,$B64,$C$3,AQ$12,$C$2,$A64,AQ$13,$C$4,C54)</f>
        <v>#VALUE!</v>
      </c>
      <c r="AR64" s="253" t="e">
        <f ca="1">_xll.DBRW($C$1,$B64,$C$3,AR$12,$C$2,$A64,AR$13,$C$4,C54)</f>
        <v>#VALUE!</v>
      </c>
      <c r="AS64" s="252" t="e">
        <f ca="1">_xll.DBRW($C$1,$B64,$C$3,AS$12,$C$2,$A64,AS$13,$C$4,C54)</f>
        <v>#VALUE!</v>
      </c>
      <c r="AT64" s="248" t="str">
        <f ca="1">_xll.DBRW($C$1,$B64,$C$3,AT$12,$C$2,$A64,AT$13,$C$4,C54)</f>
        <v>RECALC_1_1356_</v>
      </c>
      <c r="AU64" s="248" t="e">
        <f ca="1">_xll.DBRW($C$1,$B64,$C$3,AU$12,$C$2,$A64,AU$13,$C$4,C54)</f>
        <v>#VALUE!</v>
      </c>
      <c r="AV64" s="248" t="e">
        <f ca="1">_xll.DBRW($C$1,$B64,$C$3,AV$12,$C$2,$A64,AV$13,$C$4,C54)</f>
        <v>#VALUE!</v>
      </c>
      <c r="AW64" s="248" t="e">
        <f ca="1">_xll.DBRW($C$1,$B64,$C$3,AW$12,$C$2,$A64,AW$13,$C$4,C54)</f>
        <v>#VALUE!</v>
      </c>
      <c r="AX64" s="248" t="e">
        <f ca="1">_xll.DBRW($C$1,$B64,$C$3,AX$12,$C$2,$A64,AX$13,$C$4,C54)</f>
        <v>#VALUE!</v>
      </c>
      <c r="AY64" s="248" t="e">
        <f ca="1">_xll.DBRW($C$1,$B64,$C$3,AY$12,$C$2,$A64,AY$13,$C$4,C54)</f>
        <v>#VALUE!</v>
      </c>
      <c r="AZ64" s="253" t="e">
        <f ca="1">_xll.DBRW($C$1,$B64,$C$3,AZ$12,$C$2,$A64,AZ$13,$C$4,C54)</f>
        <v>#VALUE!</v>
      </c>
      <c r="BA64" s="252" t="e">
        <f ca="1">_xll.DBRW($C$1,$B64,$C$3,BA$12,$C$2,$A64,BA$13,$C$4,C54)</f>
        <v>#VALUE!</v>
      </c>
      <c r="BB64" s="248" t="str">
        <f ca="1">_xll.DBRW($C$1,$B64,$C$3,BB$12,$C$2,$A64,BB$13,$C$4,C54)</f>
        <v>RECALC_1_1744_</v>
      </c>
      <c r="BC64" s="248" t="e">
        <f ca="1">_xll.DBRW($C$1,$B64,$C$3,BC$12,$C$2,$A64,BC$13,$C$4,C54)</f>
        <v>#VALUE!</v>
      </c>
      <c r="BD64" s="248" t="e">
        <f ca="1">_xll.DBRW($C$1,$B64,$C$3,BD$12,$C$2,$A64,BD$13,$C$4,C54)</f>
        <v>#VALUE!</v>
      </c>
      <c r="BE64" s="248" t="e">
        <f ca="1">_xll.DBRW($C$1,$B64,$C$3,BE$12,$C$2,$A64,BE$13,$C$4,C54)</f>
        <v>#VALUE!</v>
      </c>
      <c r="BF64" s="248" t="e">
        <f ca="1">_xll.DBRW($C$1,$B64,$C$3,BF$12,$C$2,$A64,BF$13,$C$4,C54)</f>
        <v>#VALUE!</v>
      </c>
      <c r="BG64" s="248" t="e">
        <f ca="1">_xll.DBRW($C$1,$B64,$C$3,BG$12,$C$2,$A64,BG$13,$C$4,C54)</f>
        <v>#VALUE!</v>
      </c>
      <c r="BH64" s="253" t="e">
        <f ca="1">_xll.DBRW($C$1,$B64,$C$3,BH$12,$C$2,$A64,BH$13,$C$4,C54)</f>
        <v>#VALUE!</v>
      </c>
      <c r="BI64" s="252" t="e">
        <f ca="1">_xll.DBRW($C$1,$B64,$C$3,BI$12,$C$2,$A64,BI$13,$C$4,C54)</f>
        <v>#VALUE!</v>
      </c>
      <c r="BJ64" s="248" t="str">
        <f ca="1">_xll.DBRW($C$1,$B64,$C$3,BJ$12,$C$2,$A64,BJ$13,$C$4,C54)</f>
        <v>RECALC_1_2078_</v>
      </c>
      <c r="BK64" s="248" t="e">
        <f ca="1">_xll.DBRW($C$1,$B64,$C$3,BK$12,$C$2,$A64,BK$13,$C$4,C54)</f>
        <v>#VALUE!</v>
      </c>
      <c r="BL64" s="248" t="e">
        <f ca="1">_xll.DBRW($C$1,$B64,$C$3,BL$12,$C$2,$A64,BL$13,$C$4,C54)</f>
        <v>#VALUE!</v>
      </c>
      <c r="BM64" s="248" t="e">
        <f ca="1">_xll.DBRW($C$1,$B64,$C$3,BM$12,$C$2,$A64,BM$13,$C$4,C54)</f>
        <v>#VALUE!</v>
      </c>
      <c r="BN64" s="248" t="e">
        <f ca="1">_xll.DBRW($C$1,$B64,$C$3,BN$12,$C$2,$A64,BN$13,$C$4,C54)</f>
        <v>#VALUE!</v>
      </c>
      <c r="BO64" s="248" t="e">
        <f ca="1">_xll.DBRW($C$1,$B64,$C$3,BO$12,$C$2,$A64,BO$13,$C$4,C54)</f>
        <v>#VALUE!</v>
      </c>
      <c r="BP64" s="253" t="e">
        <f ca="1">_xll.DBRW($C$1,$B64,$C$3,BP$12,$C$2,$A64,BP$13,$C$4,C54)</f>
        <v>#VALUE!</v>
      </c>
      <c r="BQ64" s="252" t="e">
        <f ca="1">_xll.DBRW($C$1,$B64,$C$3,BQ$12,$C$2,$A64,BQ$13,$C$4,$C$54)</f>
        <v>#VALUE!</v>
      </c>
      <c r="BR64" s="248" t="str">
        <f ca="1">_xll.DBRW($C$1,$B64,$C$3,BR$12,$C$2,$A64,BR$13,$C$4,$C$54)</f>
        <v>RECALC_1_2209_</v>
      </c>
      <c r="BS64" s="248" t="e">
        <f ca="1">_xll.DBRW($C$1,$B64,$C$3,BS$12,$C$2,$A64,BS$13,$C$4,$C$54)</f>
        <v>#VALUE!</v>
      </c>
      <c r="BT64" s="248" t="e">
        <f ca="1">_xll.DBRW($C$1,$B64,$C$3,BT$12,$C$2,$A64,BT$13,$C$4,$C$54)</f>
        <v>#VALUE!</v>
      </c>
      <c r="BU64" s="248" t="e">
        <f ca="1">_xll.DBRW($C$1,$B64,$C$3,BU$12,$C$2,$A64,BU$13,$C$4,$C$54)</f>
        <v>#VALUE!</v>
      </c>
      <c r="BV64" s="248" t="e">
        <f ca="1">_xll.DBRW($C$1,$B64,$C$3,BV$12,$C$2,$A64,BV$13,$C$4,$C$54)</f>
        <v>#VALUE!</v>
      </c>
      <c r="BW64" s="248" t="e">
        <f ca="1">_xll.DBRW($C$1,$B64,$C$3,BW$12,$C$2,$A64,BW$13,$C$4,$C$54)</f>
        <v>#VALUE!</v>
      </c>
      <c r="BX64" s="253" t="e">
        <f ca="1">_xll.DBRW($C$1,$B64,$C$3,BX$12,$C$2,$A64,BX$13,$C$4,$C$54)</f>
        <v>#VALUE!</v>
      </c>
      <c r="BY64" s="248"/>
      <c r="BZ64" s="248"/>
      <c r="CA64" s="248"/>
      <c r="CB64" s="248"/>
      <c r="CC64" s="248"/>
      <c r="CD64" s="248"/>
      <c r="CE64" s="248"/>
      <c r="CF64" s="248"/>
    </row>
    <row r="65" spans="1:109" s="261" customFormat="1" ht="21.75" customHeight="1">
      <c r="A65" s="254" t="str">
        <f>A26</f>
        <v>VTD_Corp_TopAdj_Not_allocated_Input</v>
      </c>
      <c r="B65" s="254" t="str">
        <f ca="1">_xll.SUBNM("tango_core_model:Activity","","Tot_act","English")</f>
        <v>RECALC_0_21_</v>
      </c>
      <c r="C65" s="254" t="str">
        <f>"Contrôle "&amp;C54</f>
        <v>Contrôle Autres résultats financiers</v>
      </c>
      <c r="D65" s="255" t="e">
        <f ca="1">_xll.DBRW($C$1,$B$26,$C$3,D$12,$C$2,$A65,D$13,$C$4,$C54)-D54</f>
        <v>#VALUE!</v>
      </c>
      <c r="E65" s="256" t="e">
        <f ca="1">_xll.DBRW($C$1,$B$26,$C$3,E$12,$C$2,$A65,E$13,$C$4,$C54)-E54</f>
        <v>#VALUE!</v>
      </c>
      <c r="F65" s="256" t="e">
        <f ca="1">_xll.DBRW($C$1,$B$26,$C$3,F$12,$C$2,$A65,F$13,$C$4,$C54)-F54</f>
        <v>#VALUE!</v>
      </c>
      <c r="G65" s="256" t="e">
        <f ca="1">_xll.DBRW($C$1,$B$26,$C$3,G$12,$C$2,$A65,G$13,$C$4,$C54)-G54</f>
        <v>#VALUE!</v>
      </c>
      <c r="H65" s="256" t="e">
        <f ca="1">_xll.DBRW($C$1,$B$26,$C$3,H$12,$C$2,$A65,H$13,$C$4,$C54)-H54</f>
        <v>#VALUE!</v>
      </c>
      <c r="I65" s="256" t="e">
        <f ca="1">_xll.DBRW($C$1,$B$26,$C$3,I$12,$C$2,$A65,I$13,$C$4,$C54)-I54</f>
        <v>#VALUE!</v>
      </c>
      <c r="J65" s="256" t="e">
        <f ca="1">_xll.DBRW($C$1,$B$26,$C$3,J$12,$C$2,$A65,J$13,$C$4,$C54)-J54</f>
        <v>#VALUE!</v>
      </c>
      <c r="K65" s="257" t="e">
        <f ca="1">_xll.DBRW($C$1,$B$26,$C$3,K$12,$C$2,$A65,K$13,$C$4,$C54)-K54</f>
        <v>#VALUE!</v>
      </c>
      <c r="L65" s="255" t="e">
        <f ca="1">_xll.DBRW($C$1,$B$26,$C$3,L$12,$C$2,$A65,L$13,$C$4,$C54)-L54</f>
        <v>#VALUE!</v>
      </c>
      <c r="M65" s="256" t="e">
        <f ca="1">_xll.DBRW($C$1,$B$26,$C$3,M$12,$C$2,$A65,M$13,$C$4,$C54)-M54</f>
        <v>#VALUE!</v>
      </c>
      <c r="N65" s="256" t="e">
        <f ca="1">_xll.DBRW($C$1,$B$26,$C$3,N$12,$C$2,$A65,N$13,$C$4,$C54)-N54</f>
        <v>#VALUE!</v>
      </c>
      <c r="O65" s="256" t="e">
        <f ca="1">_xll.DBRW($C$1,$B$26,$C$3,O$12,$C$2,$A65,O$13,$C$4,$C54)-O54</f>
        <v>#VALUE!</v>
      </c>
      <c r="P65" s="256" t="e">
        <f ca="1">_xll.DBRW($C$1,$B$26,$C$3,P$12,$C$2,$A65,P$13,$C$4,$C54)-P54</f>
        <v>#VALUE!</v>
      </c>
      <c r="Q65" s="256" t="e">
        <f ca="1">_xll.DBRW($C$1,$B$26,$C$3,Q$12,$C$2,$A65,Q$13,$C$4,$C54)-Q54</f>
        <v>#VALUE!</v>
      </c>
      <c r="R65" s="256" t="e">
        <f ca="1">_xll.DBRW($C$1,$B$26,$C$3,R$12,$C$2,$A65,R$13,$C$4,$C54)-R54</f>
        <v>#VALUE!</v>
      </c>
      <c r="S65" s="257" t="e">
        <f ca="1">_xll.DBRW($C$1,$B$26,$C$3,S$12,$C$2,$A65,S$13,$C$4,$C54)-S54</f>
        <v>#VALUE!</v>
      </c>
      <c r="T65" s="255" t="e">
        <f ca="1">_xll.DBRW($C$1,$B$26,$C$3,T$12,$C$2,$A65,T$13,$C$4,$C54)-T54</f>
        <v>#VALUE!</v>
      </c>
      <c r="U65" s="256" t="e">
        <f ca="1">_xll.DBRW($C$1,$B$26,$C$3,U$12,$C$2,$A65,U$13,$C$4,$C54)-U54</f>
        <v>#VALUE!</v>
      </c>
      <c r="V65" s="256" t="e">
        <f ca="1">_xll.DBRW($C$1,$B$26,$C$3,V$12,$C$2,$A65,V$13,$C$4,$C54)-V54</f>
        <v>#VALUE!</v>
      </c>
      <c r="W65" s="256" t="e">
        <f ca="1">_xll.DBRW($C$1,$B$26,$C$3,W$12,$C$2,$A65,W$13,$C$4,$C54)-W54</f>
        <v>#VALUE!</v>
      </c>
      <c r="X65" s="256" t="e">
        <f ca="1">_xll.DBRW($C$1,$B$26,$C$3,X$12,$C$2,$A65,X$13,$C$4,$C54)-X54</f>
        <v>#VALUE!</v>
      </c>
      <c r="Y65" s="256" t="e">
        <f ca="1">_xll.DBRW($C$1,$B$26,$C$3,Y$12,$C$2,$A65,Y$13,$C$4,$C54)-Y54</f>
        <v>#VALUE!</v>
      </c>
      <c r="Z65" s="256" t="e">
        <f ca="1">_xll.DBRW($C$1,$B$26,$C$3,Z$12,$C$2,$A65,Z$13,$C$4,$C54)-Z54</f>
        <v>#VALUE!</v>
      </c>
      <c r="AA65" s="257" t="e">
        <f ca="1">_xll.DBRW($C$1,$B$26,$C$3,AA$12,$C$2,$A65,AA$13,$C$4,$C54)-AA54</f>
        <v>#VALUE!</v>
      </c>
      <c r="AB65" s="255" t="e">
        <f ca="1">_xll.DBRW($C$1,$B$26,$C$3,AB$12,$C$2,$A65,AB$13,$C$4,$C54)-AB54</f>
        <v>#VALUE!</v>
      </c>
      <c r="AC65" s="256" t="e">
        <f ca="1">_xll.DBRW($C$1,$B$26,$C$3,AC$12,$C$2,$A65,AC$13,$C$4,$C54)-AC54</f>
        <v>#VALUE!</v>
      </c>
      <c r="AD65" s="256" t="e">
        <f ca="1">_xll.DBRW($C$1,$B$26,$C$3,AD$12,$C$2,$A65,AD$13,$C$4,$C54)-AD54</f>
        <v>#VALUE!</v>
      </c>
      <c r="AE65" s="256" t="e">
        <f ca="1">_xll.DBRW($C$1,$B$26,$C$3,AE$12,$C$2,$A65,AE$13,$C$4,$C54)-AE54</f>
        <v>#VALUE!</v>
      </c>
      <c r="AF65" s="256" t="e">
        <f ca="1">_xll.DBRW($C$1,$B$26,$C$3,AF$12,$C$2,$A65,AF$13,$C$4,$C54)-AF54</f>
        <v>#VALUE!</v>
      </c>
      <c r="AG65" s="256" t="e">
        <f ca="1">_xll.DBRW($C$1,$B$26,$C$3,AG$12,$C$2,$A65,AG$13,$C$4,$C54)-AG54</f>
        <v>#VALUE!</v>
      </c>
      <c r="AH65" s="256" t="e">
        <f ca="1">_xll.DBRW($C$1,$B$26,$C$3,AH$12,$C$2,$A65,AH$13,$C$4,$C54)-AH54</f>
        <v>#VALUE!</v>
      </c>
      <c r="AI65" s="257" t="e">
        <f ca="1">_xll.DBRW($C$1,$B$26,$C$3,AI$12,$C$2,$A65,AI$13,$C$4,$C54)-AI54</f>
        <v>#VALUE!</v>
      </c>
      <c r="AJ65" s="258"/>
      <c r="AK65" s="255" t="e">
        <f ca="1">_xll.DBRW($C$1,$B65,$C$3,AK$12,$C$2,$A65,AK$13,$C$4,C54)-AK54</f>
        <v>#VALUE!</v>
      </c>
      <c r="AL65" s="256" t="e">
        <f ca="1">_xll.DBRW($C$1,$B65,$C$3,AL$12,$C$2,$A65,AL$13,$C$4,C54)-AL54</f>
        <v>#VALUE!</v>
      </c>
      <c r="AM65" s="256" t="e">
        <f ca="1">_xll.DBRW($C$1,$B65,$C$3,AM$12,$C$2,$A65,AM$13,$C$4,C54)-AM54</f>
        <v>#VALUE!</v>
      </c>
      <c r="AN65" s="256" t="e">
        <f ca="1">_xll.DBRW($C$1,$B65,$C$3,AN$12,$C$2,$A65,AN$13,$C$4,C54)-AN54</f>
        <v>#VALUE!</v>
      </c>
      <c r="AO65" s="256" t="e">
        <f ca="1">_xll.DBRW($C$1,$B65,$C$3,AO$12,$C$2,$A65,AO$13,$C$4,C54)-AO54</f>
        <v>#VALUE!</v>
      </c>
      <c r="AP65" s="256" t="e">
        <f ca="1">_xll.DBRW($C$1,$B65,$C$3,AP$12,$C$2,$A65,AP$13,$C$4,C54)-AP54</f>
        <v>#VALUE!</v>
      </c>
      <c r="AQ65" s="256" t="e">
        <f ca="1">_xll.DBRW($C$1,$B65,$C$3,AQ$12,$C$2,$A65,AQ$13,$C$4,C54)-AQ54</f>
        <v>#VALUE!</v>
      </c>
      <c r="AR65" s="257" t="e">
        <f ca="1">_xll.DBRW($C$1,$B65,$C$3,AR$12,$C$2,$A65,AR$13,$C$4,C54)-AR54</f>
        <v>#VALUE!</v>
      </c>
      <c r="AS65" s="255" t="e">
        <f ca="1">_xll.DBRW($C$1,$B65,$C$3,AS$12,$C$2,$A65,AS$13,$C$4,C54)-AS54</f>
        <v>#VALUE!</v>
      </c>
      <c r="AT65" s="256" t="e">
        <f ca="1">_xll.DBRW($C$1,$B65,$C$3,AT$12,$C$2,$A65,AT$13,$C$4,C54)-AT54</f>
        <v>#VALUE!</v>
      </c>
      <c r="AU65" s="256" t="e">
        <f ca="1">_xll.DBRW($C$1,$B65,$C$3,AU$12,$C$2,$A65,AU$13,$C$4,C54)-AU54</f>
        <v>#VALUE!</v>
      </c>
      <c r="AV65" s="256" t="e">
        <f ca="1">_xll.DBRW($C$1,$B65,$C$3,AV$12,$C$2,$A65,AV$13,$C$4,C54)-AV54</f>
        <v>#VALUE!</v>
      </c>
      <c r="AW65" s="256" t="e">
        <f ca="1">_xll.DBRW($C$1,$B65,$C$3,AW$12,$C$2,$A65,AW$13,$C$4,C54)-AW54</f>
        <v>#VALUE!</v>
      </c>
      <c r="AX65" s="256" t="e">
        <f ca="1">_xll.DBRW($C$1,$B65,$C$3,AX$12,$C$2,$A65,AX$13,$C$4,C54)-AX54</f>
        <v>#VALUE!</v>
      </c>
      <c r="AY65" s="256" t="e">
        <f ca="1">_xll.DBRW($C$1,$B65,$C$3,AY$12,$C$2,$A65,AY$13,$C$4,C54)-AY54</f>
        <v>#VALUE!</v>
      </c>
      <c r="AZ65" s="257" t="e">
        <f ca="1">_xll.DBRW($C$1,$B65,$C$3,AZ$12,$C$2,$A65,AZ$13,$C$4,C54)-AZ54</f>
        <v>#VALUE!</v>
      </c>
      <c r="BA65" s="255" t="e">
        <f ca="1">_xll.DBRW($C$1,$B65,$C$3,BA$12,$C$2,$A65,BA$13,$C$4,C54)-BA54</f>
        <v>#VALUE!</v>
      </c>
      <c r="BB65" s="256" t="e">
        <f ca="1">_xll.DBRW($C$1,$B65,$C$3,BB$12,$C$2,$A65,BB$13,$C$4,C54)-BB54</f>
        <v>#VALUE!</v>
      </c>
      <c r="BC65" s="256" t="e">
        <f ca="1">_xll.DBRW($C$1,$B65,$C$3,BC$12,$C$2,$A65,BC$13,$C$4,C54)-BC54</f>
        <v>#VALUE!</v>
      </c>
      <c r="BD65" s="256" t="e">
        <f ca="1">_xll.DBRW($C$1,$B65,$C$3,BD$12,$C$2,$A65,BD$13,$C$4,C54)-BD54</f>
        <v>#VALUE!</v>
      </c>
      <c r="BE65" s="256" t="e">
        <f ca="1">_xll.DBRW($C$1,$B65,$C$3,BE$12,$C$2,$A65,BE$13,$C$4,C54)-BE54</f>
        <v>#VALUE!</v>
      </c>
      <c r="BF65" s="256" t="e">
        <f ca="1">_xll.DBRW($C$1,$B65,$C$3,BF$12,$C$2,$A65,BF$13,$C$4,C54)-BF54</f>
        <v>#VALUE!</v>
      </c>
      <c r="BG65" s="256" t="e">
        <f ca="1">_xll.DBRW($C$1,$B65,$C$3,BG$12,$C$2,$A65,BG$13,$C$4,C54)-BG54</f>
        <v>#VALUE!</v>
      </c>
      <c r="BH65" s="257" t="e">
        <f ca="1">_xll.DBRW($C$1,$B65,$C$3,BH$12,$C$2,$A65,BH$13,$C$4,C54)-BH54</f>
        <v>#VALUE!</v>
      </c>
      <c r="BI65" s="255" t="e">
        <f ca="1">_xll.DBRW($C$1,$B65,$C$3,BI$12,$C$2,$A65,BI$13,$C$4,C54)-BI54</f>
        <v>#VALUE!</v>
      </c>
      <c r="BJ65" s="256" t="e">
        <f ca="1">_xll.DBRW($C$1,$B65,$C$3,BJ$12,$C$2,$A65,BJ$13,$C$4,C54)-BJ54</f>
        <v>#VALUE!</v>
      </c>
      <c r="BK65" s="256" t="e">
        <f ca="1">_xll.DBRW($C$1,$B65,$C$3,BK$12,$C$2,$A65,BK$13,$C$4,C54)-BK54</f>
        <v>#VALUE!</v>
      </c>
      <c r="BL65" s="256" t="e">
        <f ca="1">_xll.DBRW($C$1,$B65,$C$3,BL$12,$C$2,$A65,BL$13,$C$4,C54)-BL54</f>
        <v>#VALUE!</v>
      </c>
      <c r="BM65" s="256" t="e">
        <f ca="1">_xll.DBRW($C$1,$B65,$C$3,BM$12,$C$2,$A65,BM$13,$C$4,C54)-BM54</f>
        <v>#VALUE!</v>
      </c>
      <c r="BN65" s="256" t="e">
        <f ca="1">_xll.DBRW($C$1,$B65,$C$3,BN$12,$C$2,$A65,BN$13,$C$4,C54)-BN54</f>
        <v>#VALUE!</v>
      </c>
      <c r="BO65" s="256" t="e">
        <f ca="1">_xll.DBRW($C$1,$B65,$C$3,BO$12,$C$2,$A65,BO$13,$C$4,C54)-BO54</f>
        <v>#VALUE!</v>
      </c>
      <c r="BP65" s="257" t="e">
        <f ca="1">_xll.DBRW($C$1,$B65,$C$3,BP$12,$C$2,$A65,BP$13,$C$4,C54)-BP54</f>
        <v>#VALUE!</v>
      </c>
      <c r="BQ65" s="255" t="e">
        <f ca="1">_xll.DBRW($C$1,$B65,$C$3,BQ$12,$C$2,$A65,BQ$13,$C$4,$C$54)</f>
        <v>#VALUE!</v>
      </c>
      <c r="BR65" s="256" t="str">
        <f ca="1">_xll.DBRW($C$1,$B65,$C$3,BR$12,$C$2,$A65,BR$13,$C$4,$C$54)</f>
        <v>RECALC_1_2233_</v>
      </c>
      <c r="BS65" s="256" t="e">
        <f ca="1">_xll.DBRW($C$1,$B65,$C$3,BS$12,$C$2,$A65,BS$13,$C$4,$C$54)</f>
        <v>#VALUE!</v>
      </c>
      <c r="BT65" s="256" t="e">
        <f ca="1">_xll.DBRW($C$1,$B65,$C$3,BT$12,$C$2,$A65,BT$13,$C$4,$C$54)</f>
        <v>#VALUE!</v>
      </c>
      <c r="BU65" s="256" t="e">
        <f ca="1">_xll.DBRW($C$1,$B65,$C$3,BU$12,$C$2,$A65,BU$13,$C$4,$C$54)</f>
        <v>#VALUE!</v>
      </c>
      <c r="BV65" s="256" t="e">
        <f ca="1">_xll.DBRW($C$1,$B65,$C$3,BV$12,$C$2,$A65,BV$13,$C$4,$C$54)</f>
        <v>#VALUE!</v>
      </c>
      <c r="BW65" s="256" t="e">
        <f ca="1">_xll.DBRW($C$1,$B65,$C$3,BW$12,$C$2,$A65,BW$13,$C$4,$C$54)</f>
        <v>#VALUE!</v>
      </c>
      <c r="BX65" s="257" t="e">
        <f ca="1">_xll.DBRW($C$1,$B65,$C$3,BX$12,$C$2,$A65,BX$13,$C$4,$C$54)</f>
        <v>#VALUE!</v>
      </c>
      <c r="BY65" s="259"/>
      <c r="BZ65" s="259"/>
      <c r="CA65" s="259"/>
      <c r="CB65" s="259"/>
      <c r="CC65" s="259"/>
      <c r="CD65" s="259"/>
      <c r="CE65" s="259"/>
      <c r="CF65" s="259"/>
      <c r="CG65" s="260"/>
      <c r="CH65" s="260"/>
      <c r="CI65" s="260"/>
      <c r="CJ65" s="260"/>
      <c r="CK65" s="260"/>
      <c r="CL65" s="260"/>
      <c r="CM65" s="260"/>
      <c r="CN65" s="260"/>
      <c r="CO65" s="260"/>
      <c r="CP65" s="260"/>
      <c r="CQ65" s="260"/>
      <c r="CR65" s="260"/>
      <c r="CS65" s="260"/>
      <c r="CT65" s="260"/>
      <c r="CU65" s="260"/>
      <c r="CV65" s="260"/>
      <c r="CW65" s="260"/>
      <c r="CX65" s="260"/>
      <c r="CY65" s="260"/>
      <c r="CZ65" s="260"/>
      <c r="DA65" s="260"/>
      <c r="DB65" s="260"/>
      <c r="DC65" s="260"/>
      <c r="DD65" s="260"/>
      <c r="DE65" s="260"/>
    </row>
    <row r="66" spans="1:109" s="264" customFormat="1" ht="21.75" customHeight="1">
      <c r="A66" s="262"/>
      <c r="B66" s="263"/>
      <c r="D66" s="265"/>
      <c r="E66" s="265"/>
      <c r="F66" s="265"/>
      <c r="G66" s="265"/>
      <c r="H66" s="265"/>
      <c r="I66" s="265"/>
      <c r="J66" s="265"/>
      <c r="K66" s="265"/>
      <c r="L66" s="265"/>
      <c r="M66" s="265"/>
      <c r="N66" s="265"/>
      <c r="O66" s="265"/>
      <c r="P66" s="265"/>
      <c r="Q66" s="265"/>
      <c r="R66" s="265"/>
      <c r="S66" s="265"/>
      <c r="T66" s="265"/>
      <c r="U66" s="265"/>
      <c r="V66" s="265"/>
      <c r="W66" s="265"/>
      <c r="X66" s="265"/>
      <c r="Y66" s="265"/>
      <c r="Z66" s="265"/>
      <c r="AA66" s="265"/>
      <c r="AB66" s="265"/>
      <c r="AC66" s="265"/>
      <c r="AD66" s="265"/>
      <c r="AE66" s="265"/>
      <c r="AF66" s="265"/>
      <c r="AG66" s="265"/>
      <c r="AH66" s="265"/>
      <c r="AI66" s="265"/>
      <c r="AJ66" s="265"/>
      <c r="AK66" s="265"/>
      <c r="AL66" s="265"/>
      <c r="AM66" s="265"/>
      <c r="AN66" s="265"/>
      <c r="AO66" s="265"/>
      <c r="AP66" s="265"/>
      <c r="AQ66" s="265"/>
      <c r="AR66" s="265"/>
      <c r="AS66" s="265"/>
      <c r="AT66" s="265"/>
      <c r="AU66" s="265"/>
      <c r="AV66" s="265"/>
      <c r="AW66" s="265"/>
      <c r="AX66" s="265"/>
      <c r="AY66" s="265"/>
      <c r="AZ66" s="265"/>
      <c r="BA66" s="265"/>
      <c r="BB66" s="265"/>
      <c r="BC66" s="265"/>
      <c r="BD66" s="265"/>
      <c r="BE66" s="265"/>
      <c r="BF66" s="265"/>
      <c r="BG66" s="265"/>
      <c r="BH66" s="265"/>
      <c r="BI66" s="265"/>
      <c r="BJ66" s="265"/>
      <c r="BK66" s="265"/>
      <c r="BL66" s="265"/>
      <c r="BM66" s="265"/>
      <c r="BN66" s="265"/>
      <c r="BO66" s="265"/>
      <c r="BP66" s="265"/>
      <c r="BQ66" s="265"/>
      <c r="BR66" s="265"/>
      <c r="BS66" s="265"/>
      <c r="BT66" s="265"/>
      <c r="BU66" s="265"/>
      <c r="BV66" s="265"/>
      <c r="BW66" s="265"/>
      <c r="BX66" s="265"/>
      <c r="BY66" s="265"/>
      <c r="BZ66" s="265"/>
      <c r="CA66" s="265"/>
      <c r="CB66" s="265"/>
      <c r="CC66" s="265"/>
      <c r="CD66" s="265"/>
      <c r="CE66" s="265"/>
      <c r="CF66" s="265"/>
    </row>
    <row r="67" spans="1:109" ht="21.75" customHeight="1">
      <c r="A67" s="266"/>
      <c r="B67" s="267"/>
      <c r="C67" s="243" t="s">
        <v>29</v>
      </c>
      <c r="D67" s="245">
        <f>SUM(D68:D77)</f>
        <v>0</v>
      </c>
      <c r="E67" s="246">
        <f t="shared" ref="E67:AI67" si="28">SUM(E68:E77)</f>
        <v>0</v>
      </c>
      <c r="F67" s="246">
        <f t="shared" si="28"/>
        <v>0</v>
      </c>
      <c r="G67" s="246">
        <f t="shared" si="28"/>
        <v>0</v>
      </c>
      <c r="H67" s="246">
        <f t="shared" si="28"/>
        <v>0</v>
      </c>
      <c r="I67" s="246">
        <f t="shared" si="28"/>
        <v>0</v>
      </c>
      <c r="J67" s="246">
        <f t="shared" si="28"/>
        <v>0</v>
      </c>
      <c r="K67" s="247">
        <f t="shared" si="28"/>
        <v>0</v>
      </c>
      <c r="L67" s="245">
        <f t="shared" si="28"/>
        <v>0</v>
      </c>
      <c r="M67" s="246">
        <f t="shared" si="28"/>
        <v>0</v>
      </c>
      <c r="N67" s="246">
        <f t="shared" si="28"/>
        <v>0</v>
      </c>
      <c r="O67" s="246">
        <f t="shared" si="28"/>
        <v>0</v>
      </c>
      <c r="P67" s="246">
        <f t="shared" si="28"/>
        <v>0</v>
      </c>
      <c r="Q67" s="246">
        <f t="shared" si="28"/>
        <v>0</v>
      </c>
      <c r="R67" s="246">
        <f t="shared" si="28"/>
        <v>0</v>
      </c>
      <c r="S67" s="247">
        <f t="shared" si="28"/>
        <v>0</v>
      </c>
      <c r="T67" s="245">
        <f t="shared" si="28"/>
        <v>0</v>
      </c>
      <c r="U67" s="246">
        <f t="shared" si="28"/>
        <v>0</v>
      </c>
      <c r="V67" s="246">
        <f t="shared" si="28"/>
        <v>0</v>
      </c>
      <c r="W67" s="246">
        <f t="shared" si="28"/>
        <v>0</v>
      </c>
      <c r="X67" s="246">
        <f t="shared" si="28"/>
        <v>0</v>
      </c>
      <c r="Y67" s="246">
        <f t="shared" si="28"/>
        <v>0</v>
      </c>
      <c r="Z67" s="246">
        <f t="shared" si="28"/>
        <v>0</v>
      </c>
      <c r="AA67" s="247">
        <f t="shared" si="28"/>
        <v>0</v>
      </c>
      <c r="AB67" s="245">
        <f t="shared" si="28"/>
        <v>0</v>
      </c>
      <c r="AC67" s="246">
        <f t="shared" si="28"/>
        <v>0</v>
      </c>
      <c r="AD67" s="246">
        <f t="shared" si="28"/>
        <v>0</v>
      </c>
      <c r="AE67" s="246">
        <f t="shared" si="28"/>
        <v>0</v>
      </c>
      <c r="AF67" s="246">
        <f t="shared" si="28"/>
        <v>0</v>
      </c>
      <c r="AG67" s="246">
        <f t="shared" si="28"/>
        <v>0</v>
      </c>
      <c r="AH67" s="246">
        <f t="shared" si="28"/>
        <v>0</v>
      </c>
      <c r="AI67" s="247">
        <f t="shared" si="28"/>
        <v>0</v>
      </c>
      <c r="AJ67" s="248"/>
      <c r="AK67" s="245" t="e">
        <f ca="1">SUM(AK68:AK77)</f>
        <v>#VALUE!</v>
      </c>
      <c r="AL67" s="246">
        <f t="shared" ref="AL67:BX67" ca="1" si="29">SUM(AL68:AL77)</f>
        <v>0</v>
      </c>
      <c r="AM67" s="246" t="e">
        <f t="shared" ca="1" si="29"/>
        <v>#VALUE!</v>
      </c>
      <c r="AN67" s="246" t="e">
        <f t="shared" ca="1" si="29"/>
        <v>#VALUE!</v>
      </c>
      <c r="AO67" s="246" t="e">
        <f t="shared" ca="1" si="29"/>
        <v>#VALUE!</v>
      </c>
      <c r="AP67" s="246" t="e">
        <f t="shared" ca="1" si="29"/>
        <v>#VALUE!</v>
      </c>
      <c r="AQ67" s="246" t="e">
        <f t="shared" ca="1" si="29"/>
        <v>#VALUE!</v>
      </c>
      <c r="AR67" s="247" t="e">
        <f t="shared" ca="1" si="29"/>
        <v>#VALUE!</v>
      </c>
      <c r="AS67" s="245" t="e">
        <f t="shared" ca="1" si="29"/>
        <v>#VALUE!</v>
      </c>
      <c r="AT67" s="246">
        <f t="shared" ca="1" si="29"/>
        <v>0</v>
      </c>
      <c r="AU67" s="246" t="e">
        <f t="shared" ca="1" si="29"/>
        <v>#VALUE!</v>
      </c>
      <c r="AV67" s="246" t="e">
        <f t="shared" ca="1" si="29"/>
        <v>#VALUE!</v>
      </c>
      <c r="AW67" s="246" t="e">
        <f t="shared" ca="1" si="29"/>
        <v>#VALUE!</v>
      </c>
      <c r="AX67" s="246" t="e">
        <f t="shared" ca="1" si="29"/>
        <v>#VALUE!</v>
      </c>
      <c r="AY67" s="246" t="e">
        <f t="shared" ca="1" si="29"/>
        <v>#VALUE!</v>
      </c>
      <c r="AZ67" s="247" t="e">
        <f t="shared" ca="1" si="29"/>
        <v>#VALUE!</v>
      </c>
      <c r="BA67" s="245" t="e">
        <f t="shared" ca="1" si="29"/>
        <v>#VALUE!</v>
      </c>
      <c r="BB67" s="246">
        <f t="shared" ca="1" si="29"/>
        <v>0</v>
      </c>
      <c r="BC67" s="246" t="e">
        <f t="shared" ca="1" si="29"/>
        <v>#VALUE!</v>
      </c>
      <c r="BD67" s="246" t="e">
        <f t="shared" ca="1" si="29"/>
        <v>#VALUE!</v>
      </c>
      <c r="BE67" s="246" t="e">
        <f t="shared" ca="1" si="29"/>
        <v>#VALUE!</v>
      </c>
      <c r="BF67" s="246" t="e">
        <f t="shared" ca="1" si="29"/>
        <v>#VALUE!</v>
      </c>
      <c r="BG67" s="246" t="e">
        <f t="shared" ca="1" si="29"/>
        <v>#VALUE!</v>
      </c>
      <c r="BH67" s="247" t="e">
        <f t="shared" ca="1" si="29"/>
        <v>#VALUE!</v>
      </c>
      <c r="BI67" s="245" t="e">
        <f t="shared" ca="1" si="29"/>
        <v>#VALUE!</v>
      </c>
      <c r="BJ67" s="246">
        <f t="shared" ca="1" si="29"/>
        <v>0</v>
      </c>
      <c r="BK67" s="246" t="e">
        <f t="shared" ca="1" si="29"/>
        <v>#VALUE!</v>
      </c>
      <c r="BL67" s="246" t="e">
        <f t="shared" ca="1" si="29"/>
        <v>#VALUE!</v>
      </c>
      <c r="BM67" s="246" t="e">
        <f t="shared" ca="1" si="29"/>
        <v>#VALUE!</v>
      </c>
      <c r="BN67" s="246" t="e">
        <f t="shared" ca="1" si="29"/>
        <v>#VALUE!</v>
      </c>
      <c r="BO67" s="246" t="e">
        <f t="shared" ca="1" si="29"/>
        <v>#VALUE!</v>
      </c>
      <c r="BP67" s="247" t="e">
        <f t="shared" ca="1" si="29"/>
        <v>#VALUE!</v>
      </c>
      <c r="BQ67" s="245" t="e">
        <f t="shared" ca="1" si="29"/>
        <v>#VALUE!</v>
      </c>
      <c r="BR67" s="246">
        <f t="shared" ca="1" si="29"/>
        <v>0</v>
      </c>
      <c r="BS67" s="246" t="e">
        <f t="shared" ca="1" si="29"/>
        <v>#VALUE!</v>
      </c>
      <c r="BT67" s="246" t="e">
        <f t="shared" ca="1" si="29"/>
        <v>#VALUE!</v>
      </c>
      <c r="BU67" s="246" t="e">
        <f t="shared" ca="1" si="29"/>
        <v>#VALUE!</v>
      </c>
      <c r="BV67" s="246" t="e">
        <f t="shared" ca="1" si="29"/>
        <v>#VALUE!</v>
      </c>
      <c r="BW67" s="246" t="e">
        <f t="shared" ca="1" si="29"/>
        <v>#VALUE!</v>
      </c>
      <c r="BX67" s="247" t="e">
        <f t="shared" ca="1" si="29"/>
        <v>#VALUE!</v>
      </c>
      <c r="BY67" s="248"/>
      <c r="BZ67" s="248"/>
      <c r="CA67" s="248"/>
      <c r="CB67" s="248"/>
      <c r="CC67" s="248"/>
      <c r="CD67" s="248"/>
      <c r="CE67" s="248"/>
      <c r="CF67" s="248"/>
    </row>
    <row r="68" spans="1:109">
      <c r="A68" s="262" t="str">
        <f>A55</f>
        <v>VTD_Corp_TopAdj_Not_allocated_Input1</v>
      </c>
      <c r="B68" s="263" t="str">
        <f t="shared" ref="B68:C68" ca="1" si="30">B55</f>
        <v>RECALC_0_1_</v>
      </c>
      <c r="C68" s="237" t="str">
        <f t="shared" si="30"/>
        <v>Sécurité top générale</v>
      </c>
      <c r="D68" s="252"/>
      <c r="E68" s="248"/>
      <c r="F68" s="248"/>
      <c r="G68" s="248"/>
      <c r="H68" s="248"/>
      <c r="I68" s="248"/>
      <c r="J68" s="248"/>
      <c r="K68" s="253"/>
      <c r="L68" s="252"/>
      <c r="M68" s="248"/>
      <c r="N68" s="248"/>
      <c r="O68" s="248"/>
      <c r="P68" s="248"/>
      <c r="Q68" s="248"/>
      <c r="R68" s="248"/>
      <c r="S68" s="253"/>
      <c r="T68" s="252"/>
      <c r="U68" s="248"/>
      <c r="V68" s="248"/>
      <c r="W68" s="248"/>
      <c r="X68" s="248"/>
      <c r="Y68" s="248"/>
      <c r="Z68" s="248"/>
      <c r="AA68" s="253"/>
      <c r="AB68" s="252"/>
      <c r="AC68" s="248"/>
      <c r="AD68" s="248"/>
      <c r="AE68" s="248"/>
      <c r="AF68" s="248"/>
      <c r="AG68" s="248"/>
      <c r="AH68" s="248"/>
      <c r="AI68" s="253"/>
      <c r="AJ68" s="248"/>
      <c r="AK68" s="252" t="e">
        <f ca="1">_xll.DBRW($C$1,$B68,$C$3,AK$12,$C$2,$A68,AK$13,$C$4,C67)</f>
        <v>#VALUE!</v>
      </c>
      <c r="AL68" s="248" t="str">
        <f ca="1">_xll.DBRW($C$1,$B68,$C$3,AL$12,$C$2,$A68,AL$13,$C$4,C67)</f>
        <v>RECALC_1_1109_</v>
      </c>
      <c r="AM68" s="248" t="e">
        <f ca="1">_xll.DBRW($C$1,$B68,$C$3,AM$12,$C$2,$A68,AM$13,$C$4,C67)</f>
        <v>#VALUE!</v>
      </c>
      <c r="AN68" s="248" t="e">
        <f ca="1">_xll.DBRW($C$1,$B68,$C$3,AN$12,$C$2,$A68,AN$13,$C$4,C67)</f>
        <v>#VALUE!</v>
      </c>
      <c r="AO68" s="248" t="e">
        <f ca="1">_xll.DBRW($C$1,$B68,$C$3,AO$12,$C$2,$A68,AO$13,$C$4,C67)</f>
        <v>#VALUE!</v>
      </c>
      <c r="AP68" s="248" t="e">
        <f ca="1">_xll.DBRW($C$1,$B68,$C$3,AP$12,$C$2,$A68,AP$13,$C$4,C67)</f>
        <v>#VALUE!</v>
      </c>
      <c r="AQ68" s="248" t="e">
        <f ca="1">_xll.DBRW($C$1,$B68,$C$3,AQ$12,$C$2,$A68,AQ$13,$C$4,C67)</f>
        <v>#VALUE!</v>
      </c>
      <c r="AR68" s="253" t="e">
        <f ca="1">_xll.DBRW($C$1,$B68,$C$3,AR$12,$C$2,$A68,AR$13,$C$4,C67)</f>
        <v>#VALUE!</v>
      </c>
      <c r="AS68" s="252" t="e">
        <f ca="1">_xll.DBRW($C$1,$B68,$C$3,AS$12,$C$2,$A68,AS$13,$C$4,C67)</f>
        <v>#VALUE!</v>
      </c>
      <c r="AT68" s="248" t="str">
        <f ca="1">_xll.DBRW($C$1,$B68,$C$3,AT$12,$C$2,$A68,AT$13,$C$4,C67)</f>
        <v>RECALC_1_1350_</v>
      </c>
      <c r="AU68" s="248" t="e">
        <f ca="1">_xll.DBRW($C$1,$B68,$C$3,AU$12,$C$2,$A68,AU$13,$C$4,C67)</f>
        <v>#VALUE!</v>
      </c>
      <c r="AV68" s="248" t="e">
        <f ca="1">_xll.DBRW($C$1,$B68,$C$3,AV$12,$C$2,$A68,AV$13,$C$4,C67)</f>
        <v>#VALUE!</v>
      </c>
      <c r="AW68" s="248" t="e">
        <f ca="1">_xll.DBRW($C$1,$B68,$C$3,AW$12,$C$2,$A68,AW$13,$C$4,C67)</f>
        <v>#VALUE!</v>
      </c>
      <c r="AX68" s="248" t="e">
        <f ca="1">_xll.DBRW($C$1,$B68,$C$3,AX$12,$C$2,$A68,AX$13,$C$4,C67)</f>
        <v>#VALUE!</v>
      </c>
      <c r="AY68" s="248" t="e">
        <f ca="1">_xll.DBRW($C$1,$B68,$C$3,AY$12,$C$2,$A68,AY$13,$C$4,C67)</f>
        <v>#VALUE!</v>
      </c>
      <c r="AZ68" s="253" t="e">
        <f ca="1">_xll.DBRW($C$1,$B68,$C$3,AZ$12,$C$2,$A68,AZ$13,$C$4,C67)</f>
        <v>#VALUE!</v>
      </c>
      <c r="BA68" s="252" t="e">
        <f ca="1">_xll.DBRW($C$1,$B68,$C$3,BA$12,$C$2,$A68,BA$13,$C$4,C67)</f>
        <v>#VALUE!</v>
      </c>
      <c r="BB68" s="248" t="str">
        <f ca="1">_xll.DBRW($C$1,$B68,$C$3,BB$12,$C$2,$A68,BB$13,$C$4,C67)</f>
        <v>RECALC_1_1738_</v>
      </c>
      <c r="BC68" s="248" t="e">
        <f ca="1">_xll.DBRW($C$1,$B68,$C$3,BC$12,$C$2,$A68,BC$13,$C$4,C67)</f>
        <v>#VALUE!</v>
      </c>
      <c r="BD68" s="248" t="e">
        <f ca="1">_xll.DBRW($C$1,$B68,$C$3,BD$12,$C$2,$A68,BD$13,$C$4,C67)</f>
        <v>#VALUE!</v>
      </c>
      <c r="BE68" s="248" t="e">
        <f ca="1">_xll.DBRW($C$1,$B68,$C$3,BE$12,$C$2,$A68,BE$13,$C$4,C67)</f>
        <v>#VALUE!</v>
      </c>
      <c r="BF68" s="248" t="e">
        <f ca="1">_xll.DBRW($C$1,$B68,$C$3,BF$12,$C$2,$A68,BF$13,$C$4,C67)</f>
        <v>#VALUE!</v>
      </c>
      <c r="BG68" s="248" t="e">
        <f ca="1">_xll.DBRW($C$1,$B68,$C$3,BG$12,$C$2,$A68,BG$13,$C$4,C67)</f>
        <v>#VALUE!</v>
      </c>
      <c r="BH68" s="253" t="e">
        <f ca="1">_xll.DBRW($C$1,$B68,$C$3,BH$12,$C$2,$A68,BH$13,$C$4,C67)</f>
        <v>#VALUE!</v>
      </c>
      <c r="BI68" s="252" t="e">
        <f ca="1">_xll.DBRW($C$1,$B68,$C$3,BI$12,$C$2,$A68,BI$13,$C$4,C67)</f>
        <v>#VALUE!</v>
      </c>
      <c r="BJ68" s="248" t="str">
        <f ca="1">_xll.DBRW($C$1,$B68,$C$3,BJ$12,$C$2,$A68,BJ$13,$C$4,C67)</f>
        <v>RECALC_1_2072_</v>
      </c>
      <c r="BK68" s="248" t="e">
        <f ca="1">_xll.DBRW($C$1,$B68,$C$3,BK$12,$C$2,$A68,BK$13,$C$4,C67)</f>
        <v>#VALUE!</v>
      </c>
      <c r="BL68" s="248" t="e">
        <f ca="1">_xll.DBRW($C$1,$B68,$C$3,BL$12,$C$2,$A68,BL$13,$C$4,C67)</f>
        <v>#VALUE!</v>
      </c>
      <c r="BM68" s="248" t="e">
        <f ca="1">_xll.DBRW($C$1,$B68,$C$3,BM$12,$C$2,$A68,BM$13,$C$4,C67)</f>
        <v>#VALUE!</v>
      </c>
      <c r="BN68" s="248" t="e">
        <f ca="1">_xll.DBRW($C$1,$B68,$C$3,BN$12,$C$2,$A68,BN$13,$C$4,C67)</f>
        <v>#VALUE!</v>
      </c>
      <c r="BO68" s="248" t="e">
        <f ca="1">_xll.DBRW($C$1,$B68,$C$3,BO$12,$C$2,$A68,BO$13,$C$4,C67)</f>
        <v>#VALUE!</v>
      </c>
      <c r="BP68" s="253" t="e">
        <f ca="1">_xll.DBRW($C$1,$B68,$C$3,BP$12,$C$2,$A68,BP$13,$C$4,C67)</f>
        <v>#VALUE!</v>
      </c>
      <c r="BQ68" s="252" t="e">
        <f ca="1">_xll.DBRW($C$1,$B68,$C$3,BQ$12,$C$2,$A68,BQ$13,$C$4,$C$67)</f>
        <v>#VALUE!</v>
      </c>
      <c r="BR68" s="248" t="str">
        <f ca="1">_xll.DBRW($C$1,$B68,$C$3,BR$12,$C$2,$A68,BR$13,$C$4,$C$67)</f>
        <v>RECALC_1_2203_</v>
      </c>
      <c r="BS68" s="248" t="e">
        <f ca="1">_xll.DBRW($C$1,$B68,$C$3,BS$12,$C$2,$A68,BS$13,$C$4,$C$67)</f>
        <v>#VALUE!</v>
      </c>
      <c r="BT68" s="248" t="e">
        <f ca="1">_xll.DBRW($C$1,$B68,$C$3,BT$12,$C$2,$A68,BT$13,$C$4,$C$67)</f>
        <v>#VALUE!</v>
      </c>
      <c r="BU68" s="248" t="e">
        <f ca="1">_xll.DBRW($C$1,$B68,$C$3,BU$12,$C$2,$A68,BU$13,$C$4,$C$67)</f>
        <v>#VALUE!</v>
      </c>
      <c r="BV68" s="248" t="e">
        <f ca="1">_xll.DBRW($C$1,$B68,$C$3,BV$12,$C$2,$A68,BV$13,$C$4,$C$67)</f>
        <v>#VALUE!</v>
      </c>
      <c r="BW68" s="248" t="e">
        <f ca="1">_xll.DBRW($C$1,$B68,$C$3,BW$12,$C$2,$A68,BW$13,$C$4,$C$67)</f>
        <v>#VALUE!</v>
      </c>
      <c r="BX68" s="253" t="e">
        <f ca="1">_xll.DBRW($C$1,$B68,$C$3,BX$12,$C$2,$A68,BX$13,$C$4,$C$67)</f>
        <v>#VALUE!</v>
      </c>
      <c r="BY68" s="248"/>
      <c r="BZ68" s="248"/>
      <c r="CA68" s="248"/>
      <c r="CB68" s="248"/>
      <c r="CC68" s="248"/>
      <c r="CD68" s="248"/>
      <c r="CE68" s="248"/>
      <c r="CF68" s="248"/>
    </row>
    <row r="69" spans="1:109" ht="21.75" customHeight="1">
      <c r="A69" s="262" t="str">
        <f t="shared" ref="A69:C77" si="31">A56</f>
        <v>VTD_Corp_TopAdj_Not_allocated_Input2</v>
      </c>
      <c r="B69" s="263" t="str">
        <f t="shared" ca="1" si="31"/>
        <v>RECALC_0_1_</v>
      </c>
      <c r="C69" s="237" t="str">
        <f t="shared" si="31"/>
        <v>A recycler</v>
      </c>
      <c r="D69" s="252"/>
      <c r="E69" s="248"/>
      <c r="F69" s="248"/>
      <c r="G69" s="248"/>
      <c r="H69" s="248"/>
      <c r="I69" s="248"/>
      <c r="J69" s="248"/>
      <c r="K69" s="253"/>
      <c r="L69" s="252"/>
      <c r="M69" s="248"/>
      <c r="N69" s="248"/>
      <c r="O69" s="248"/>
      <c r="P69" s="248"/>
      <c r="Q69" s="248"/>
      <c r="R69" s="248"/>
      <c r="S69" s="253"/>
      <c r="T69" s="252"/>
      <c r="U69" s="248"/>
      <c r="V69" s="248"/>
      <c r="W69" s="248"/>
      <c r="X69" s="248"/>
      <c r="Y69" s="248"/>
      <c r="Z69" s="248"/>
      <c r="AA69" s="253"/>
      <c r="AB69" s="252"/>
      <c r="AC69" s="248"/>
      <c r="AD69" s="248"/>
      <c r="AE69" s="248"/>
      <c r="AF69" s="248"/>
      <c r="AG69" s="248"/>
      <c r="AH69" s="248"/>
      <c r="AI69" s="253"/>
      <c r="AJ69" s="248"/>
      <c r="AK69" s="252" t="e">
        <f ca="1">_xll.DBRW($C$1,$B69,$C$3,AK$12,$C$2,$A69,AK$13,$C$4,C67)</f>
        <v>#VALUE!</v>
      </c>
      <c r="AL69" s="248" t="str">
        <f ca="1">_xll.DBRW($C$1,$B69,$C$3,AL$12,$C$2,$A69,AL$13,$C$4,C67)</f>
        <v>RECALC_1_1112_</v>
      </c>
      <c r="AM69" s="248" t="e">
        <f ca="1">_xll.DBRW($C$1,$B69,$C$3,AM$12,$C$2,$A69,AM$13,$C$4,C67)</f>
        <v>#VALUE!</v>
      </c>
      <c r="AN69" s="248" t="e">
        <f ca="1">_xll.DBRW($C$1,$B69,$C$3,AN$12,$C$2,$A69,AN$13,$C$4,C67)</f>
        <v>#VALUE!</v>
      </c>
      <c r="AO69" s="248" t="e">
        <f ca="1">_xll.DBRW($C$1,$B69,$C$3,AO$12,$C$2,$A69,AO$13,$C$4,C67)</f>
        <v>#VALUE!</v>
      </c>
      <c r="AP69" s="248" t="e">
        <f ca="1">_xll.DBRW($C$1,$B69,$C$3,AP$12,$C$2,$A69,AP$13,$C$4,C67)</f>
        <v>#VALUE!</v>
      </c>
      <c r="AQ69" s="248" t="e">
        <f ca="1">_xll.DBRW($C$1,$B69,$C$3,AQ$12,$C$2,$A69,AQ$13,$C$4,C67)</f>
        <v>#VALUE!</v>
      </c>
      <c r="AR69" s="253" t="e">
        <f ca="1">_xll.DBRW($C$1,$B69,$C$3,AR$12,$C$2,$A69,AR$13,$C$4,C67)</f>
        <v>#VALUE!</v>
      </c>
      <c r="AS69" s="252" t="e">
        <f ca="1">_xll.DBRW($C$1,$B69,$C$3,AS$12,$C$2,$A69,AS$13,$C$4,C67)</f>
        <v>#VALUE!</v>
      </c>
      <c r="AT69" s="248" t="str">
        <f ca="1">_xll.DBRW($C$1,$B69,$C$3,AT$12,$C$2,$A69,AT$13,$C$4,C67)</f>
        <v>RECALC_1_1349_</v>
      </c>
      <c r="AU69" s="248" t="e">
        <f ca="1">_xll.DBRW($C$1,$B69,$C$3,AU$12,$C$2,$A69,AU$13,$C$4,C67)</f>
        <v>#VALUE!</v>
      </c>
      <c r="AV69" s="248" t="e">
        <f ca="1">_xll.DBRW($C$1,$B69,$C$3,AV$12,$C$2,$A69,AV$13,$C$4,C67)</f>
        <v>#VALUE!</v>
      </c>
      <c r="AW69" s="248" t="e">
        <f ca="1">_xll.DBRW($C$1,$B69,$C$3,AW$12,$C$2,$A69,AW$13,$C$4,C67)</f>
        <v>#VALUE!</v>
      </c>
      <c r="AX69" s="248" t="e">
        <f ca="1">_xll.DBRW($C$1,$B69,$C$3,AX$12,$C$2,$A69,AX$13,$C$4,C67)</f>
        <v>#VALUE!</v>
      </c>
      <c r="AY69" s="248" t="e">
        <f ca="1">_xll.DBRW($C$1,$B69,$C$3,AY$12,$C$2,$A69,AY$13,$C$4,C67)</f>
        <v>#VALUE!</v>
      </c>
      <c r="AZ69" s="253" t="e">
        <f ca="1">_xll.DBRW($C$1,$B69,$C$3,AZ$12,$C$2,$A69,AZ$13,$C$4,C67)</f>
        <v>#VALUE!</v>
      </c>
      <c r="BA69" s="252" t="e">
        <f ca="1">_xll.DBRW($C$1,$B69,$C$3,BA$12,$C$2,$A69,BA$13,$C$4,C67)</f>
        <v>#VALUE!</v>
      </c>
      <c r="BB69" s="248" t="str">
        <f ca="1">_xll.DBRW($C$1,$B69,$C$3,BB$12,$C$2,$A69,BB$13,$C$4,C67)</f>
        <v>RECALC_1_1737_</v>
      </c>
      <c r="BC69" s="248" t="e">
        <f ca="1">_xll.DBRW($C$1,$B69,$C$3,BC$12,$C$2,$A69,BC$13,$C$4,C67)</f>
        <v>#VALUE!</v>
      </c>
      <c r="BD69" s="248" t="e">
        <f ca="1">_xll.DBRW($C$1,$B69,$C$3,BD$12,$C$2,$A69,BD$13,$C$4,C67)</f>
        <v>#VALUE!</v>
      </c>
      <c r="BE69" s="248" t="e">
        <f ca="1">_xll.DBRW($C$1,$B69,$C$3,BE$12,$C$2,$A69,BE$13,$C$4,C67)</f>
        <v>#VALUE!</v>
      </c>
      <c r="BF69" s="248" t="e">
        <f ca="1">_xll.DBRW($C$1,$B69,$C$3,BF$12,$C$2,$A69,BF$13,$C$4,C67)</f>
        <v>#VALUE!</v>
      </c>
      <c r="BG69" s="248" t="e">
        <f ca="1">_xll.DBRW($C$1,$B69,$C$3,BG$12,$C$2,$A69,BG$13,$C$4,C67)</f>
        <v>#VALUE!</v>
      </c>
      <c r="BH69" s="253" t="e">
        <f ca="1">_xll.DBRW($C$1,$B69,$C$3,BH$12,$C$2,$A69,BH$13,$C$4,C67)</f>
        <v>#VALUE!</v>
      </c>
      <c r="BI69" s="252" t="e">
        <f ca="1">_xll.DBRW($C$1,$B69,$C$3,BI$12,$C$2,$A69,BI$13,$C$4,C67)</f>
        <v>#VALUE!</v>
      </c>
      <c r="BJ69" s="248" t="str">
        <f ca="1">_xll.DBRW($C$1,$B69,$C$3,BJ$12,$C$2,$A69,BJ$13,$C$4,C67)</f>
        <v>RECALC_1_2071_</v>
      </c>
      <c r="BK69" s="248" t="e">
        <f ca="1">_xll.DBRW($C$1,$B69,$C$3,BK$12,$C$2,$A69,BK$13,$C$4,C67)</f>
        <v>#VALUE!</v>
      </c>
      <c r="BL69" s="248" t="e">
        <f ca="1">_xll.DBRW($C$1,$B69,$C$3,BL$12,$C$2,$A69,BL$13,$C$4,C67)</f>
        <v>#VALUE!</v>
      </c>
      <c r="BM69" s="248" t="e">
        <f ca="1">_xll.DBRW($C$1,$B69,$C$3,BM$12,$C$2,$A69,BM$13,$C$4,C67)</f>
        <v>#VALUE!</v>
      </c>
      <c r="BN69" s="248" t="e">
        <f ca="1">_xll.DBRW($C$1,$B69,$C$3,BN$12,$C$2,$A69,BN$13,$C$4,C67)</f>
        <v>#VALUE!</v>
      </c>
      <c r="BO69" s="248" t="e">
        <f ca="1">_xll.DBRW($C$1,$B69,$C$3,BO$12,$C$2,$A69,BO$13,$C$4,C67)</f>
        <v>#VALUE!</v>
      </c>
      <c r="BP69" s="253" t="e">
        <f ca="1">_xll.DBRW($C$1,$B69,$C$3,BP$12,$C$2,$A69,BP$13,$C$4,C67)</f>
        <v>#VALUE!</v>
      </c>
      <c r="BQ69" s="252" t="e">
        <f ca="1">_xll.DBRW($C$1,$B69,$C$3,BQ$12,$C$2,$A69,BQ$13,$C$4,$C$67)</f>
        <v>#VALUE!</v>
      </c>
      <c r="BR69" s="248" t="str">
        <f ca="1">_xll.DBRW($C$1,$B69,$C$3,BR$12,$C$2,$A69,BR$13,$C$4,$C$67)</f>
        <v>RECALC_1_2202_</v>
      </c>
      <c r="BS69" s="248" t="e">
        <f ca="1">_xll.DBRW($C$1,$B69,$C$3,BS$12,$C$2,$A69,BS$13,$C$4,$C$67)</f>
        <v>#VALUE!</v>
      </c>
      <c r="BT69" s="248" t="e">
        <f ca="1">_xll.DBRW($C$1,$B69,$C$3,BT$12,$C$2,$A69,BT$13,$C$4,$C$67)</f>
        <v>#VALUE!</v>
      </c>
      <c r="BU69" s="248" t="e">
        <f ca="1">_xll.DBRW($C$1,$B69,$C$3,BU$12,$C$2,$A69,BU$13,$C$4,$C$67)</f>
        <v>#VALUE!</v>
      </c>
      <c r="BV69" s="248" t="e">
        <f ca="1">_xll.DBRW($C$1,$B69,$C$3,BV$12,$C$2,$A69,BV$13,$C$4,$C$67)</f>
        <v>#VALUE!</v>
      </c>
      <c r="BW69" s="248" t="e">
        <f ca="1">_xll.DBRW($C$1,$B69,$C$3,BW$12,$C$2,$A69,BW$13,$C$4,$C$67)</f>
        <v>#VALUE!</v>
      </c>
      <c r="BX69" s="253" t="e">
        <f ca="1">_xll.DBRW($C$1,$B69,$C$3,BX$12,$C$2,$A69,BX$13,$C$4,$C$67)</f>
        <v>#VALUE!</v>
      </c>
      <c r="BY69" s="248"/>
      <c r="BZ69" s="248"/>
      <c r="CA69" s="248"/>
      <c r="CB69" s="248"/>
      <c r="CC69" s="248"/>
      <c r="CD69" s="248"/>
      <c r="CE69" s="248"/>
      <c r="CF69" s="248"/>
    </row>
    <row r="70" spans="1:109" ht="21.75" customHeight="1">
      <c r="A70" s="262" t="str">
        <f t="shared" si="31"/>
        <v>VTD_Corp_TopAdj_Not_allocated_Input3</v>
      </c>
      <c r="B70" s="263" t="str">
        <f t="shared" ca="1" si="31"/>
        <v>RECALC_0_20_</v>
      </c>
      <c r="C70" s="237" t="str">
        <f t="shared" si="31"/>
        <v xml:space="preserve">Décote de 25% de 4 projets croissance </v>
      </c>
      <c r="D70" s="252"/>
      <c r="E70" s="248"/>
      <c r="F70" s="248"/>
      <c r="G70" s="248"/>
      <c r="H70" s="248"/>
      <c r="I70" s="248"/>
      <c r="J70" s="248"/>
      <c r="K70" s="253"/>
      <c r="L70" s="252"/>
      <c r="M70" s="248"/>
      <c r="N70" s="248"/>
      <c r="O70" s="248"/>
      <c r="P70" s="248"/>
      <c r="Q70" s="248"/>
      <c r="R70" s="248"/>
      <c r="S70" s="253"/>
      <c r="T70" s="252"/>
      <c r="U70" s="248"/>
      <c r="V70" s="248"/>
      <c r="W70" s="248"/>
      <c r="X70" s="248"/>
      <c r="Y70" s="248"/>
      <c r="Z70" s="248"/>
      <c r="AA70" s="253"/>
      <c r="AB70" s="252"/>
      <c r="AC70" s="248"/>
      <c r="AD70" s="248"/>
      <c r="AE70" s="248"/>
      <c r="AF70" s="248"/>
      <c r="AG70" s="248"/>
      <c r="AH70" s="248"/>
      <c r="AI70" s="253"/>
      <c r="AJ70" s="248"/>
      <c r="AK70" s="252" t="e">
        <f ca="1">_xll.DBRW($C$1,$B70,$C$3,AK$12,$C$2,$A70,AK$13,$C$4,C67)</f>
        <v>#VALUE!</v>
      </c>
      <c r="AL70" s="248" t="str">
        <f ca="1">_xll.DBRW($C$1,$B70,$C$3,AL$12,$C$2,$A70,AL$13,$C$4,C67)</f>
        <v>RECALC_1_1245_</v>
      </c>
      <c r="AM70" s="248" t="e">
        <f ca="1">_xll.DBRW($C$1,$B70,$C$3,AM$12,$C$2,$A70,AM$13,$C$4,C67)</f>
        <v>#VALUE!</v>
      </c>
      <c r="AN70" s="248" t="e">
        <f ca="1">_xll.DBRW($C$1,$B70,$C$3,AN$12,$C$2,$A70,AN$13,$C$4,C67)</f>
        <v>#VALUE!</v>
      </c>
      <c r="AO70" s="248" t="e">
        <f ca="1">_xll.DBRW($C$1,$B70,$C$3,AO$12,$C$2,$A70,AO$13,$C$4,C67)</f>
        <v>#VALUE!</v>
      </c>
      <c r="AP70" s="248" t="e">
        <f ca="1">_xll.DBRW($C$1,$B70,$C$3,AP$12,$C$2,$A70,AP$13,$C$4,C67)</f>
        <v>#VALUE!</v>
      </c>
      <c r="AQ70" s="248" t="e">
        <f ca="1">_xll.DBRW($C$1,$B70,$C$3,AQ$12,$C$2,$A70,AQ$13,$C$4,C67)</f>
        <v>#VALUE!</v>
      </c>
      <c r="AR70" s="253" t="e">
        <f ca="1">_xll.DBRW($C$1,$B70,$C$3,AR$12,$C$2,$A70,AR$13,$C$4,C67)</f>
        <v>#VALUE!</v>
      </c>
      <c r="AS70" s="252" t="e">
        <f ca="1">_xll.DBRW($C$1,$B70,$C$3,AS$12,$C$2,$A70,AS$13,$C$4,C67)</f>
        <v>#VALUE!</v>
      </c>
      <c r="AT70" s="248" t="str">
        <f ca="1">_xll.DBRW($C$1,$B70,$C$3,AT$12,$C$2,$A70,AT$13,$C$4,C67)</f>
        <v>RECALC_1_1347_</v>
      </c>
      <c r="AU70" s="248" t="e">
        <f ca="1">_xll.DBRW($C$1,$B70,$C$3,AU$12,$C$2,$A70,AU$13,$C$4,C67)</f>
        <v>#VALUE!</v>
      </c>
      <c r="AV70" s="248" t="e">
        <f ca="1">_xll.DBRW($C$1,$B70,$C$3,AV$12,$C$2,$A70,AV$13,$C$4,C67)</f>
        <v>#VALUE!</v>
      </c>
      <c r="AW70" s="248" t="e">
        <f ca="1">_xll.DBRW($C$1,$B70,$C$3,AW$12,$C$2,$A70,AW$13,$C$4,C67)</f>
        <v>#VALUE!</v>
      </c>
      <c r="AX70" s="248" t="e">
        <f ca="1">_xll.DBRW($C$1,$B70,$C$3,AX$12,$C$2,$A70,AX$13,$C$4,C67)</f>
        <v>#VALUE!</v>
      </c>
      <c r="AY70" s="248" t="e">
        <f ca="1">_xll.DBRW($C$1,$B70,$C$3,AY$12,$C$2,$A70,AY$13,$C$4,C67)</f>
        <v>#VALUE!</v>
      </c>
      <c r="AZ70" s="253" t="e">
        <f ca="1">_xll.DBRW($C$1,$B70,$C$3,AZ$12,$C$2,$A70,AZ$13,$C$4,C67)</f>
        <v>#VALUE!</v>
      </c>
      <c r="BA70" s="252" t="e">
        <f ca="1">_xll.DBRW($C$1,$B70,$C$3,BA$12,$C$2,$A70,BA$13,$C$4,C67)</f>
        <v>#VALUE!</v>
      </c>
      <c r="BB70" s="248" t="str">
        <f ca="1">_xll.DBRW($C$1,$B70,$C$3,BB$12,$C$2,$A70,BB$13,$C$4,C67)</f>
        <v>RECALC_1_1735_</v>
      </c>
      <c r="BC70" s="248" t="e">
        <f ca="1">_xll.DBRW($C$1,$B70,$C$3,BC$12,$C$2,$A70,BC$13,$C$4,C67)</f>
        <v>#VALUE!</v>
      </c>
      <c r="BD70" s="248" t="e">
        <f ca="1">_xll.DBRW($C$1,$B70,$C$3,BD$12,$C$2,$A70,BD$13,$C$4,C67)</f>
        <v>#VALUE!</v>
      </c>
      <c r="BE70" s="248" t="e">
        <f ca="1">_xll.DBRW($C$1,$B70,$C$3,BE$12,$C$2,$A70,BE$13,$C$4,C67)</f>
        <v>#VALUE!</v>
      </c>
      <c r="BF70" s="248" t="e">
        <f ca="1">_xll.DBRW($C$1,$B70,$C$3,BF$12,$C$2,$A70,BF$13,$C$4,C67)</f>
        <v>#VALUE!</v>
      </c>
      <c r="BG70" s="248" t="e">
        <f ca="1">_xll.DBRW($C$1,$B70,$C$3,BG$12,$C$2,$A70,BG$13,$C$4,C67)</f>
        <v>#VALUE!</v>
      </c>
      <c r="BH70" s="253" t="e">
        <f ca="1">_xll.DBRW($C$1,$B70,$C$3,BH$12,$C$2,$A70,BH$13,$C$4,C67)</f>
        <v>#VALUE!</v>
      </c>
      <c r="BI70" s="252" t="e">
        <f ca="1">_xll.DBRW($C$1,$B70,$C$3,BI$12,$C$2,$A70,BI$13,$C$4,C67)</f>
        <v>#VALUE!</v>
      </c>
      <c r="BJ70" s="248" t="str">
        <f ca="1">_xll.DBRW($C$1,$B70,$C$3,BJ$12,$C$2,$A70,BJ$13,$C$4,C67)</f>
        <v>RECALC_1_2069_</v>
      </c>
      <c r="BK70" s="248" t="e">
        <f ca="1">_xll.DBRW($C$1,$B70,$C$3,BK$12,$C$2,$A70,BK$13,$C$4,C67)</f>
        <v>#VALUE!</v>
      </c>
      <c r="BL70" s="248" t="e">
        <f ca="1">_xll.DBRW($C$1,$B70,$C$3,BL$12,$C$2,$A70,BL$13,$C$4,C67)</f>
        <v>#VALUE!</v>
      </c>
      <c r="BM70" s="248" t="e">
        <f ca="1">_xll.DBRW($C$1,$B70,$C$3,BM$12,$C$2,$A70,BM$13,$C$4,C67)</f>
        <v>#VALUE!</v>
      </c>
      <c r="BN70" s="248" t="e">
        <f ca="1">_xll.DBRW($C$1,$B70,$C$3,BN$12,$C$2,$A70,BN$13,$C$4,C67)</f>
        <v>#VALUE!</v>
      </c>
      <c r="BO70" s="248" t="e">
        <f ca="1">_xll.DBRW($C$1,$B70,$C$3,BO$12,$C$2,$A70,BO$13,$C$4,C67)</f>
        <v>#VALUE!</v>
      </c>
      <c r="BP70" s="253" t="e">
        <f ca="1">_xll.DBRW($C$1,$B70,$C$3,BP$12,$C$2,$A70,BP$13,$C$4,C67)</f>
        <v>#VALUE!</v>
      </c>
      <c r="BQ70" s="252" t="e">
        <f ca="1">_xll.DBRW($C$1,$B70,$C$3,BQ$12,$C$2,$A70,BQ$13,$C$4,$C$67)</f>
        <v>#VALUE!</v>
      </c>
      <c r="BR70" s="248" t="str">
        <f ca="1">_xll.DBRW($C$1,$B70,$C$3,BR$12,$C$2,$A70,BR$13,$C$4,$C$67)</f>
        <v>RECALC_1_2200_</v>
      </c>
      <c r="BS70" s="248" t="e">
        <f ca="1">_xll.DBRW($C$1,$B70,$C$3,BS$12,$C$2,$A70,BS$13,$C$4,$C$67)</f>
        <v>#VALUE!</v>
      </c>
      <c r="BT70" s="248" t="e">
        <f ca="1">_xll.DBRW($C$1,$B70,$C$3,BT$12,$C$2,$A70,BT$13,$C$4,$C$67)</f>
        <v>#VALUE!</v>
      </c>
      <c r="BU70" s="248" t="e">
        <f ca="1">_xll.DBRW($C$1,$B70,$C$3,BU$12,$C$2,$A70,BU$13,$C$4,$C$67)</f>
        <v>#VALUE!</v>
      </c>
      <c r="BV70" s="248" t="e">
        <f ca="1">_xll.DBRW($C$1,$B70,$C$3,BV$12,$C$2,$A70,BV$13,$C$4,$C$67)</f>
        <v>#VALUE!</v>
      </c>
      <c r="BW70" s="248" t="e">
        <f ca="1">_xll.DBRW($C$1,$B70,$C$3,BW$12,$C$2,$A70,BW$13,$C$4,$C$67)</f>
        <v>#VALUE!</v>
      </c>
      <c r="BX70" s="253" t="e">
        <f ca="1">_xll.DBRW($C$1,$B70,$C$3,BX$12,$C$2,$A70,BX$13,$C$4,$C$67)</f>
        <v>#VALUE!</v>
      </c>
      <c r="BY70" s="248"/>
      <c r="BZ70" s="248"/>
      <c r="CA70" s="248"/>
      <c r="CB70" s="248"/>
      <c r="CC70" s="248"/>
      <c r="CD70" s="248"/>
      <c r="CE70" s="248"/>
      <c r="CF70" s="248"/>
    </row>
    <row r="71" spans="1:109" ht="21.75" customHeight="1">
      <c r="A71" s="262" t="str">
        <f t="shared" si="31"/>
        <v>VTD_Corp_TopAdj_Not_allocated_Input4</v>
      </c>
      <c r="B71" s="263" t="str">
        <f t="shared" ca="1" si="31"/>
        <v>RECALC_0_1_</v>
      </c>
      <c r="C71" s="237" t="str">
        <f t="shared" si="31"/>
        <v>Sécurité générale invts financiers</v>
      </c>
      <c r="D71" s="252"/>
      <c r="E71" s="248"/>
      <c r="F71" s="248"/>
      <c r="G71" s="248"/>
      <c r="H71" s="248"/>
      <c r="I71" s="248"/>
      <c r="J71" s="248"/>
      <c r="K71" s="253"/>
      <c r="L71" s="252"/>
      <c r="M71" s="248"/>
      <c r="N71" s="248"/>
      <c r="O71" s="248"/>
      <c r="P71" s="248"/>
      <c r="Q71" s="248"/>
      <c r="R71" s="248"/>
      <c r="S71" s="253"/>
      <c r="T71" s="252"/>
      <c r="U71" s="248"/>
      <c r="V71" s="248"/>
      <c r="W71" s="248"/>
      <c r="X71" s="248"/>
      <c r="Y71" s="248"/>
      <c r="Z71" s="248"/>
      <c r="AA71" s="253"/>
      <c r="AB71" s="252"/>
      <c r="AC71" s="248"/>
      <c r="AD71" s="248"/>
      <c r="AE71" s="248"/>
      <c r="AF71" s="248"/>
      <c r="AG71" s="248"/>
      <c r="AH71" s="248"/>
      <c r="AI71" s="253"/>
      <c r="AJ71" s="248"/>
      <c r="AK71" s="252" t="e">
        <f ca="1">_xll.DBRW($C$1,$B71,$C$3,AK$12,$C$2,$A71,AK$13,$C$4,C67)</f>
        <v>#VALUE!</v>
      </c>
      <c r="AL71" s="248" t="str">
        <f ca="1">_xll.DBRW($C$1,$B71,$C$3,AL$12,$C$2,$A71,AL$13,$C$4,C67)</f>
        <v>RECALC_1_1226_</v>
      </c>
      <c r="AM71" s="248" t="e">
        <f ca="1">_xll.DBRW($C$1,$B71,$C$3,AM$12,$C$2,$A71,AM$13,$C$4,C67)</f>
        <v>#VALUE!</v>
      </c>
      <c r="AN71" s="248" t="e">
        <f ca="1">_xll.DBRW($C$1,$B71,$C$3,AN$12,$C$2,$A71,AN$13,$C$4,C67)</f>
        <v>#VALUE!</v>
      </c>
      <c r="AO71" s="248" t="e">
        <f ca="1">_xll.DBRW($C$1,$B71,$C$3,AO$12,$C$2,$A71,AO$13,$C$4,C67)</f>
        <v>#VALUE!</v>
      </c>
      <c r="AP71" s="248" t="e">
        <f ca="1">_xll.DBRW($C$1,$B71,$C$3,AP$12,$C$2,$A71,AP$13,$C$4,C67)</f>
        <v>#VALUE!</v>
      </c>
      <c r="AQ71" s="248" t="e">
        <f ca="1">_xll.DBRW($C$1,$B71,$C$3,AQ$12,$C$2,$A71,AQ$13,$C$4,C67)</f>
        <v>#VALUE!</v>
      </c>
      <c r="AR71" s="253" t="e">
        <f ca="1">_xll.DBRW($C$1,$B71,$C$3,AR$12,$C$2,$A71,AR$13,$C$4,C67)</f>
        <v>#VALUE!</v>
      </c>
      <c r="AS71" s="252" t="e">
        <f ca="1">_xll.DBRW($C$1,$B71,$C$3,AS$12,$C$2,$A71,AS$13,$C$4,C67)</f>
        <v>#VALUE!</v>
      </c>
      <c r="AT71" s="248" t="str">
        <f ca="1">_xll.DBRW($C$1,$B71,$C$3,AT$12,$C$2,$A71,AT$13,$C$4,C67)</f>
        <v>RECALC_1_1348_</v>
      </c>
      <c r="AU71" s="248" t="e">
        <f ca="1">_xll.DBRW($C$1,$B71,$C$3,AU$12,$C$2,$A71,AU$13,$C$4,C67)</f>
        <v>#VALUE!</v>
      </c>
      <c r="AV71" s="248" t="e">
        <f ca="1">_xll.DBRW($C$1,$B71,$C$3,AV$12,$C$2,$A71,AV$13,$C$4,C67)</f>
        <v>#VALUE!</v>
      </c>
      <c r="AW71" s="248" t="e">
        <f ca="1">_xll.DBRW($C$1,$B71,$C$3,AW$12,$C$2,$A71,AW$13,$C$4,C67)</f>
        <v>#VALUE!</v>
      </c>
      <c r="AX71" s="248" t="e">
        <f ca="1">_xll.DBRW($C$1,$B71,$C$3,AX$12,$C$2,$A71,AX$13,$C$4,C67)</f>
        <v>#VALUE!</v>
      </c>
      <c r="AY71" s="248" t="e">
        <f ca="1">_xll.DBRW($C$1,$B71,$C$3,AY$12,$C$2,$A71,AY$13,$C$4,C67)</f>
        <v>#VALUE!</v>
      </c>
      <c r="AZ71" s="253" t="e">
        <f ca="1">_xll.DBRW($C$1,$B71,$C$3,AZ$12,$C$2,$A71,AZ$13,$C$4,C67)</f>
        <v>#VALUE!</v>
      </c>
      <c r="BA71" s="252" t="e">
        <f ca="1">_xll.DBRW($C$1,$B71,$C$3,BA$12,$C$2,$A71,BA$13,$C$4,C67)</f>
        <v>#VALUE!</v>
      </c>
      <c r="BB71" s="248" t="str">
        <f ca="1">_xll.DBRW($C$1,$B71,$C$3,BB$12,$C$2,$A71,BB$13,$C$4,C67)</f>
        <v>RECALC_1_1736_</v>
      </c>
      <c r="BC71" s="248" t="e">
        <f ca="1">_xll.DBRW($C$1,$B71,$C$3,BC$12,$C$2,$A71,BC$13,$C$4,C67)</f>
        <v>#VALUE!</v>
      </c>
      <c r="BD71" s="248" t="e">
        <f ca="1">_xll.DBRW($C$1,$B71,$C$3,BD$12,$C$2,$A71,BD$13,$C$4,C67)</f>
        <v>#VALUE!</v>
      </c>
      <c r="BE71" s="248" t="e">
        <f ca="1">_xll.DBRW($C$1,$B71,$C$3,BE$12,$C$2,$A71,BE$13,$C$4,C67)</f>
        <v>#VALUE!</v>
      </c>
      <c r="BF71" s="248" t="e">
        <f ca="1">_xll.DBRW($C$1,$B71,$C$3,BF$12,$C$2,$A71,BF$13,$C$4,C67)</f>
        <v>#VALUE!</v>
      </c>
      <c r="BG71" s="248" t="e">
        <f ca="1">_xll.DBRW($C$1,$B71,$C$3,BG$12,$C$2,$A71,BG$13,$C$4,C67)</f>
        <v>#VALUE!</v>
      </c>
      <c r="BH71" s="253" t="e">
        <f ca="1">_xll.DBRW($C$1,$B71,$C$3,BH$12,$C$2,$A71,BH$13,$C$4,C67)</f>
        <v>#VALUE!</v>
      </c>
      <c r="BI71" s="252" t="e">
        <f ca="1">_xll.DBRW($C$1,$B71,$C$3,BI$12,$C$2,$A71,BI$13,$C$4,C67)</f>
        <v>#VALUE!</v>
      </c>
      <c r="BJ71" s="248" t="str">
        <f ca="1">_xll.DBRW($C$1,$B71,$C$3,BJ$12,$C$2,$A71,BJ$13,$C$4,C67)</f>
        <v>RECALC_1_2070_</v>
      </c>
      <c r="BK71" s="248" t="e">
        <f ca="1">_xll.DBRW($C$1,$B71,$C$3,BK$12,$C$2,$A71,BK$13,$C$4,C67)</f>
        <v>#VALUE!</v>
      </c>
      <c r="BL71" s="248" t="e">
        <f ca="1">_xll.DBRW($C$1,$B71,$C$3,BL$12,$C$2,$A71,BL$13,$C$4,C67)</f>
        <v>#VALUE!</v>
      </c>
      <c r="BM71" s="248" t="e">
        <f ca="1">_xll.DBRW($C$1,$B71,$C$3,BM$12,$C$2,$A71,BM$13,$C$4,C67)</f>
        <v>#VALUE!</v>
      </c>
      <c r="BN71" s="248" t="e">
        <f ca="1">_xll.DBRW($C$1,$B71,$C$3,BN$12,$C$2,$A71,BN$13,$C$4,C67)</f>
        <v>#VALUE!</v>
      </c>
      <c r="BO71" s="248" t="e">
        <f ca="1">_xll.DBRW($C$1,$B71,$C$3,BO$12,$C$2,$A71,BO$13,$C$4,C67)</f>
        <v>#VALUE!</v>
      </c>
      <c r="BP71" s="253" t="e">
        <f ca="1">_xll.DBRW($C$1,$B71,$C$3,BP$12,$C$2,$A71,BP$13,$C$4,C67)</f>
        <v>#VALUE!</v>
      </c>
      <c r="BQ71" s="252" t="e">
        <f ca="1">_xll.DBRW($C$1,$B71,$C$3,BQ$12,$C$2,$A71,BQ$13,$C$4,$C$67)</f>
        <v>#VALUE!</v>
      </c>
      <c r="BR71" s="248" t="str">
        <f ca="1">_xll.DBRW($C$1,$B71,$C$3,BR$12,$C$2,$A71,BR$13,$C$4,$C$67)</f>
        <v>RECALC_1_2201_</v>
      </c>
      <c r="BS71" s="248" t="e">
        <f ca="1">_xll.DBRW($C$1,$B71,$C$3,BS$12,$C$2,$A71,BS$13,$C$4,$C$67)</f>
        <v>#VALUE!</v>
      </c>
      <c r="BT71" s="248" t="e">
        <f ca="1">_xll.DBRW($C$1,$B71,$C$3,BT$12,$C$2,$A71,BT$13,$C$4,$C$67)</f>
        <v>#VALUE!</v>
      </c>
      <c r="BU71" s="248" t="e">
        <f ca="1">_xll.DBRW($C$1,$B71,$C$3,BU$12,$C$2,$A71,BU$13,$C$4,$C$67)</f>
        <v>#VALUE!</v>
      </c>
      <c r="BV71" s="248" t="e">
        <f ca="1">_xll.DBRW($C$1,$B71,$C$3,BV$12,$C$2,$A71,BV$13,$C$4,$C$67)</f>
        <v>#VALUE!</v>
      </c>
      <c r="BW71" s="248" t="e">
        <f ca="1">_xll.DBRW($C$1,$B71,$C$3,BW$12,$C$2,$A71,BW$13,$C$4,$C$67)</f>
        <v>#VALUE!</v>
      </c>
      <c r="BX71" s="253" t="e">
        <f ca="1">_xll.DBRW($C$1,$B71,$C$3,BX$12,$C$2,$A71,BX$13,$C$4,$C$67)</f>
        <v>#VALUE!</v>
      </c>
      <c r="BY71" s="248"/>
      <c r="BZ71" s="248"/>
      <c r="CA71" s="248"/>
      <c r="CB71" s="248"/>
      <c r="CC71" s="248"/>
      <c r="CD71" s="248"/>
      <c r="CE71" s="248"/>
      <c r="CF71" s="248"/>
    </row>
    <row r="72" spans="1:109" ht="21.75" customHeight="1">
      <c r="A72" s="262" t="str">
        <f t="shared" si="31"/>
        <v>VTD_Corp_TopAdj_Not_allocated_Input5</v>
      </c>
      <c r="B72" s="263" t="str">
        <f t="shared" ca="1" si="31"/>
        <v>RECALC_0_21_</v>
      </c>
      <c r="C72" s="237" t="str">
        <f t="shared" si="31"/>
        <v>A recycler</v>
      </c>
      <c r="D72" s="252"/>
      <c r="E72" s="248"/>
      <c r="F72" s="248"/>
      <c r="G72" s="248"/>
      <c r="H72" s="248"/>
      <c r="I72" s="248"/>
      <c r="J72" s="248"/>
      <c r="K72" s="253"/>
      <c r="L72" s="252"/>
      <c r="M72" s="248"/>
      <c r="N72" s="248"/>
      <c r="O72" s="248"/>
      <c r="P72" s="248"/>
      <c r="Q72" s="248"/>
      <c r="R72" s="248"/>
      <c r="S72" s="253"/>
      <c r="T72" s="252"/>
      <c r="U72" s="248"/>
      <c r="V72" s="248"/>
      <c r="W72" s="248"/>
      <c r="X72" s="248"/>
      <c r="Y72" s="248"/>
      <c r="Z72" s="248"/>
      <c r="AA72" s="253"/>
      <c r="AB72" s="252"/>
      <c r="AC72" s="248"/>
      <c r="AD72" s="248"/>
      <c r="AE72" s="248"/>
      <c r="AF72" s="248"/>
      <c r="AG72" s="248"/>
      <c r="AH72" s="248"/>
      <c r="AI72" s="253"/>
      <c r="AJ72" s="248"/>
      <c r="AK72" s="252" t="e">
        <f ca="1">_xll.DBRW($C$1,$B72,$C$3,AK$12,$C$2,$A72,AK$13,$C$4,C67)</f>
        <v>#VALUE!</v>
      </c>
      <c r="AL72" s="248" t="str">
        <f ca="1">_xll.DBRW($C$1,$B72,$C$3,AL$12,$C$2,$A72,AL$13,$C$4,C67)</f>
        <v>RECALC_1_1247_</v>
      </c>
      <c r="AM72" s="248" t="e">
        <f ca="1">_xll.DBRW($C$1,$B72,$C$3,AM$12,$C$2,$A72,AM$13,$C$4,C67)</f>
        <v>#VALUE!</v>
      </c>
      <c r="AN72" s="248" t="e">
        <f ca="1">_xll.DBRW($C$1,$B72,$C$3,AN$12,$C$2,$A72,AN$13,$C$4,C67)</f>
        <v>#VALUE!</v>
      </c>
      <c r="AO72" s="248" t="e">
        <f ca="1">_xll.DBRW($C$1,$B72,$C$3,AO$12,$C$2,$A72,AO$13,$C$4,C67)</f>
        <v>#VALUE!</v>
      </c>
      <c r="AP72" s="248" t="e">
        <f ca="1">_xll.DBRW($C$1,$B72,$C$3,AP$12,$C$2,$A72,AP$13,$C$4,C67)</f>
        <v>#VALUE!</v>
      </c>
      <c r="AQ72" s="248" t="e">
        <f ca="1">_xll.DBRW($C$1,$B72,$C$3,AQ$12,$C$2,$A72,AQ$13,$C$4,C67)</f>
        <v>#VALUE!</v>
      </c>
      <c r="AR72" s="253" t="e">
        <f ca="1">_xll.DBRW($C$1,$B72,$C$3,AR$12,$C$2,$A72,AR$13,$C$4,C67)</f>
        <v>#VALUE!</v>
      </c>
      <c r="AS72" s="252" t="e">
        <f ca="1">_xll.DBRW($C$1,$B72,$C$3,AS$12,$C$2,$A72,AS$13,$C$4,C67)</f>
        <v>#VALUE!</v>
      </c>
      <c r="AT72" s="248" t="str">
        <f ca="1">_xll.DBRW($C$1,$B72,$C$3,AT$12,$C$2,$A72,AT$13,$C$4,C67)</f>
        <v>RECALC_1_1346_</v>
      </c>
      <c r="AU72" s="248" t="e">
        <f ca="1">_xll.DBRW($C$1,$B72,$C$3,AU$12,$C$2,$A72,AU$13,$C$4,C67)</f>
        <v>#VALUE!</v>
      </c>
      <c r="AV72" s="248" t="e">
        <f ca="1">_xll.DBRW($C$1,$B72,$C$3,AV$12,$C$2,$A72,AV$13,$C$4,C67)</f>
        <v>#VALUE!</v>
      </c>
      <c r="AW72" s="248" t="e">
        <f ca="1">_xll.DBRW($C$1,$B72,$C$3,AW$12,$C$2,$A72,AW$13,$C$4,C67)</f>
        <v>#VALUE!</v>
      </c>
      <c r="AX72" s="248" t="e">
        <f ca="1">_xll.DBRW($C$1,$B72,$C$3,AX$12,$C$2,$A72,AX$13,$C$4,C67)</f>
        <v>#VALUE!</v>
      </c>
      <c r="AY72" s="248" t="e">
        <f ca="1">_xll.DBRW($C$1,$B72,$C$3,AY$12,$C$2,$A72,AY$13,$C$4,C67)</f>
        <v>#VALUE!</v>
      </c>
      <c r="AZ72" s="253" t="e">
        <f ca="1">_xll.DBRW($C$1,$B72,$C$3,AZ$12,$C$2,$A72,AZ$13,$C$4,C67)</f>
        <v>#VALUE!</v>
      </c>
      <c r="BA72" s="252" t="e">
        <f ca="1">_xll.DBRW($C$1,$B72,$C$3,BA$12,$C$2,$A72,BA$13,$C$4,C67)</f>
        <v>#VALUE!</v>
      </c>
      <c r="BB72" s="248" t="str">
        <f ca="1">_xll.DBRW($C$1,$B72,$C$3,BB$12,$C$2,$A72,BB$13,$C$4,C67)</f>
        <v>RECALC_1_1734_</v>
      </c>
      <c r="BC72" s="248" t="e">
        <f ca="1">_xll.DBRW($C$1,$B72,$C$3,BC$12,$C$2,$A72,BC$13,$C$4,C67)</f>
        <v>#VALUE!</v>
      </c>
      <c r="BD72" s="248" t="e">
        <f ca="1">_xll.DBRW($C$1,$B72,$C$3,BD$12,$C$2,$A72,BD$13,$C$4,C67)</f>
        <v>#VALUE!</v>
      </c>
      <c r="BE72" s="248" t="e">
        <f ca="1">_xll.DBRW($C$1,$B72,$C$3,BE$12,$C$2,$A72,BE$13,$C$4,C67)</f>
        <v>#VALUE!</v>
      </c>
      <c r="BF72" s="248" t="e">
        <f ca="1">_xll.DBRW($C$1,$B72,$C$3,BF$12,$C$2,$A72,BF$13,$C$4,C67)</f>
        <v>#VALUE!</v>
      </c>
      <c r="BG72" s="248" t="e">
        <f ca="1">_xll.DBRW($C$1,$B72,$C$3,BG$12,$C$2,$A72,BG$13,$C$4,C67)</f>
        <v>#VALUE!</v>
      </c>
      <c r="BH72" s="253" t="e">
        <f ca="1">_xll.DBRW($C$1,$B72,$C$3,BH$12,$C$2,$A72,BH$13,$C$4,C67)</f>
        <v>#VALUE!</v>
      </c>
      <c r="BI72" s="252" t="e">
        <f ca="1">_xll.DBRW($C$1,$B72,$C$3,BI$12,$C$2,$A72,BI$13,$C$4,C67)</f>
        <v>#VALUE!</v>
      </c>
      <c r="BJ72" s="248" t="str">
        <f ca="1">_xll.DBRW($C$1,$B72,$C$3,BJ$12,$C$2,$A72,BJ$13,$C$4,C67)</f>
        <v>RECALC_1_2068_</v>
      </c>
      <c r="BK72" s="248" t="e">
        <f ca="1">_xll.DBRW($C$1,$B72,$C$3,BK$12,$C$2,$A72,BK$13,$C$4,C67)</f>
        <v>#VALUE!</v>
      </c>
      <c r="BL72" s="248" t="e">
        <f ca="1">_xll.DBRW($C$1,$B72,$C$3,BL$12,$C$2,$A72,BL$13,$C$4,C67)</f>
        <v>#VALUE!</v>
      </c>
      <c r="BM72" s="248" t="e">
        <f ca="1">_xll.DBRW($C$1,$B72,$C$3,BM$12,$C$2,$A72,BM$13,$C$4,C67)</f>
        <v>#VALUE!</v>
      </c>
      <c r="BN72" s="248" t="e">
        <f ca="1">_xll.DBRW($C$1,$B72,$C$3,BN$12,$C$2,$A72,BN$13,$C$4,C67)</f>
        <v>#VALUE!</v>
      </c>
      <c r="BO72" s="248" t="e">
        <f ca="1">_xll.DBRW($C$1,$B72,$C$3,BO$12,$C$2,$A72,BO$13,$C$4,C67)</f>
        <v>#VALUE!</v>
      </c>
      <c r="BP72" s="253" t="e">
        <f ca="1">_xll.DBRW($C$1,$B72,$C$3,BP$12,$C$2,$A72,BP$13,$C$4,C67)</f>
        <v>#VALUE!</v>
      </c>
      <c r="BQ72" s="252" t="e">
        <f ca="1">_xll.DBRW($C$1,$B72,$C$3,BQ$12,$C$2,$A72,BQ$13,$C$4,$C$67)</f>
        <v>#VALUE!</v>
      </c>
      <c r="BR72" s="248" t="str">
        <f ca="1">_xll.DBRW($C$1,$B72,$C$3,BR$12,$C$2,$A72,BR$13,$C$4,$C$67)</f>
        <v>RECALC_1_2199_</v>
      </c>
      <c r="BS72" s="248" t="e">
        <f ca="1">_xll.DBRW($C$1,$B72,$C$3,BS$12,$C$2,$A72,BS$13,$C$4,$C$67)</f>
        <v>#VALUE!</v>
      </c>
      <c r="BT72" s="248" t="e">
        <f ca="1">_xll.DBRW($C$1,$B72,$C$3,BT$12,$C$2,$A72,BT$13,$C$4,$C$67)</f>
        <v>#VALUE!</v>
      </c>
      <c r="BU72" s="248" t="e">
        <f ca="1">_xll.DBRW($C$1,$B72,$C$3,BU$12,$C$2,$A72,BU$13,$C$4,$C$67)</f>
        <v>#VALUE!</v>
      </c>
      <c r="BV72" s="248" t="e">
        <f ca="1">_xll.DBRW($C$1,$B72,$C$3,BV$12,$C$2,$A72,BV$13,$C$4,$C$67)</f>
        <v>#VALUE!</v>
      </c>
      <c r="BW72" s="248" t="e">
        <f ca="1">_xll.DBRW($C$1,$B72,$C$3,BW$12,$C$2,$A72,BW$13,$C$4,$C$67)</f>
        <v>#VALUE!</v>
      </c>
      <c r="BX72" s="253" t="e">
        <f ca="1">_xll.DBRW($C$1,$B72,$C$3,BX$12,$C$2,$A72,BX$13,$C$4,$C$67)</f>
        <v>#VALUE!</v>
      </c>
      <c r="BY72" s="248"/>
      <c r="BZ72" s="248"/>
      <c r="CA72" s="248"/>
      <c r="CB72" s="248"/>
      <c r="CC72" s="248"/>
      <c r="CD72" s="248"/>
      <c r="CE72" s="248"/>
      <c r="CF72" s="248"/>
    </row>
    <row r="73" spans="1:109" ht="21.75" customHeight="1">
      <c r="A73" s="262" t="str">
        <f t="shared" si="31"/>
        <v>VTD_Corp_TopAdj_Not_allocated_Input6</v>
      </c>
      <c r="B73" s="263" t="str">
        <f ca="1">_xll.SUBNM("tango_core_model:Activity","","SU_input","English")</f>
        <v>RECALC_0_24_</v>
      </c>
      <c r="C73" s="237" t="str">
        <f t="shared" si="31"/>
        <v>Ajustement 6 - disponible</v>
      </c>
      <c r="D73" s="252"/>
      <c r="E73" s="248"/>
      <c r="F73" s="248"/>
      <c r="G73" s="248"/>
      <c r="H73" s="248"/>
      <c r="I73" s="248"/>
      <c r="J73" s="248"/>
      <c r="K73" s="253"/>
      <c r="L73" s="252"/>
      <c r="M73" s="248"/>
      <c r="N73" s="248"/>
      <c r="O73" s="248"/>
      <c r="P73" s="248"/>
      <c r="Q73" s="248"/>
      <c r="R73" s="248"/>
      <c r="S73" s="253"/>
      <c r="T73" s="252"/>
      <c r="U73" s="248"/>
      <c r="V73" s="248"/>
      <c r="W73" s="248"/>
      <c r="X73" s="248"/>
      <c r="Y73" s="248"/>
      <c r="Z73" s="248"/>
      <c r="AA73" s="253"/>
      <c r="AB73" s="252"/>
      <c r="AC73" s="248"/>
      <c r="AD73" s="248"/>
      <c r="AE73" s="248"/>
      <c r="AF73" s="248"/>
      <c r="AG73" s="248"/>
      <c r="AH73" s="248"/>
      <c r="AI73" s="253"/>
      <c r="AJ73" s="248"/>
      <c r="AK73" s="252" t="e">
        <f ca="1">_xll.DBRW($C$1,$B73,$C$3,AK$12,$C$2,$A73,AK$13,$C$4,C67)</f>
        <v>#VALUE!</v>
      </c>
      <c r="AL73" s="248" t="str">
        <f ca="1">_xll.DBRW($C$1,$B73,$C$3,AL$12,$C$2,$A73,AL$13,$C$4,C67)</f>
        <v>RECALC_1_1067_</v>
      </c>
      <c r="AM73" s="248" t="e">
        <f ca="1">_xll.DBRW($C$1,$B73,$C$3,AM$12,$C$2,$A73,AM$13,$C$4,C67)</f>
        <v>#VALUE!</v>
      </c>
      <c r="AN73" s="248" t="e">
        <f ca="1">_xll.DBRW($C$1,$B73,$C$3,AN$12,$C$2,$A73,AN$13,$C$4,C67)</f>
        <v>#VALUE!</v>
      </c>
      <c r="AO73" s="248" t="e">
        <f ca="1">_xll.DBRW($C$1,$B73,$C$3,AO$12,$C$2,$A73,AO$13,$C$4,C67)</f>
        <v>#VALUE!</v>
      </c>
      <c r="AP73" s="248" t="e">
        <f ca="1">_xll.DBRW($C$1,$B73,$C$3,AP$12,$C$2,$A73,AP$13,$C$4,C67)</f>
        <v>#VALUE!</v>
      </c>
      <c r="AQ73" s="248" t="e">
        <f ca="1">_xll.DBRW($C$1,$B73,$C$3,AQ$12,$C$2,$A73,AQ$13,$C$4,C67)</f>
        <v>#VALUE!</v>
      </c>
      <c r="AR73" s="253" t="e">
        <f ca="1">_xll.DBRW($C$1,$B73,$C$3,AR$12,$C$2,$A73,AR$13,$C$4,C67)</f>
        <v>#VALUE!</v>
      </c>
      <c r="AS73" s="252" t="e">
        <f ca="1">_xll.DBRW($C$1,$B73,$C$3,AS$12,$C$2,$A73,AS$13,$C$4,C67)</f>
        <v>#VALUE!</v>
      </c>
      <c r="AT73" s="248" t="str">
        <f ca="1">_xll.DBRW($C$1,$B73,$C$3,AT$12,$C$2,$A73,AT$13,$C$4,C67)</f>
        <v>RECALC_1_1380_</v>
      </c>
      <c r="AU73" s="248" t="e">
        <f ca="1">_xll.DBRW($C$1,$B73,$C$3,AU$12,$C$2,$A73,AU$13,$C$4,C67)</f>
        <v>#VALUE!</v>
      </c>
      <c r="AV73" s="248" t="e">
        <f ca="1">_xll.DBRW($C$1,$B73,$C$3,AV$12,$C$2,$A73,AV$13,$C$4,C67)</f>
        <v>#VALUE!</v>
      </c>
      <c r="AW73" s="248" t="e">
        <f ca="1">_xll.DBRW($C$1,$B73,$C$3,AW$12,$C$2,$A73,AW$13,$C$4,C67)</f>
        <v>#VALUE!</v>
      </c>
      <c r="AX73" s="248" t="e">
        <f ca="1">_xll.DBRW($C$1,$B73,$C$3,AX$12,$C$2,$A73,AX$13,$C$4,C67)</f>
        <v>#VALUE!</v>
      </c>
      <c r="AY73" s="248" t="e">
        <f ca="1">_xll.DBRW($C$1,$B73,$C$3,AY$12,$C$2,$A73,AY$13,$C$4,C67)</f>
        <v>#VALUE!</v>
      </c>
      <c r="AZ73" s="253" t="e">
        <f ca="1">_xll.DBRW($C$1,$B73,$C$3,AZ$12,$C$2,$A73,AZ$13,$C$4,C67)</f>
        <v>#VALUE!</v>
      </c>
      <c r="BA73" s="252" t="e">
        <f ca="1">_xll.DBRW($C$1,$B73,$C$3,BA$12,$C$2,$A73,BA$13,$C$4,C67)</f>
        <v>#VALUE!</v>
      </c>
      <c r="BB73" s="248" t="str">
        <f ca="1">_xll.DBRW($C$1,$B73,$C$3,BB$12,$C$2,$A73,BB$13,$C$4,C67)</f>
        <v>RECALC_1_1765_</v>
      </c>
      <c r="BC73" s="248" t="e">
        <f ca="1">_xll.DBRW($C$1,$B73,$C$3,BC$12,$C$2,$A73,BC$13,$C$4,C67)</f>
        <v>#VALUE!</v>
      </c>
      <c r="BD73" s="248" t="e">
        <f ca="1">_xll.DBRW($C$1,$B73,$C$3,BD$12,$C$2,$A73,BD$13,$C$4,C67)</f>
        <v>#VALUE!</v>
      </c>
      <c r="BE73" s="248" t="e">
        <f ca="1">_xll.DBRW($C$1,$B73,$C$3,BE$12,$C$2,$A73,BE$13,$C$4,C67)</f>
        <v>#VALUE!</v>
      </c>
      <c r="BF73" s="248" t="e">
        <f ca="1">_xll.DBRW($C$1,$B73,$C$3,BF$12,$C$2,$A73,BF$13,$C$4,C67)</f>
        <v>#VALUE!</v>
      </c>
      <c r="BG73" s="248" t="e">
        <f ca="1">_xll.DBRW($C$1,$B73,$C$3,BG$12,$C$2,$A73,BG$13,$C$4,C67)</f>
        <v>#VALUE!</v>
      </c>
      <c r="BH73" s="253" t="e">
        <f ca="1">_xll.DBRW($C$1,$B73,$C$3,BH$12,$C$2,$A73,BH$13,$C$4,C67)</f>
        <v>#VALUE!</v>
      </c>
      <c r="BI73" s="252" t="e">
        <f ca="1">_xll.DBRW($C$1,$B73,$C$3,BI$12,$C$2,$A73,BI$13,$C$4,C67)</f>
        <v>#VALUE!</v>
      </c>
      <c r="BJ73" s="248" t="str">
        <f ca="1">_xll.DBRW($C$1,$B73,$C$3,BJ$12,$C$2,$A73,BJ$13,$C$4,C67)</f>
        <v>RECALC_1_2099_</v>
      </c>
      <c r="BK73" s="248" t="e">
        <f ca="1">_xll.DBRW($C$1,$B73,$C$3,BK$12,$C$2,$A73,BK$13,$C$4,C67)</f>
        <v>#VALUE!</v>
      </c>
      <c r="BL73" s="248" t="e">
        <f ca="1">_xll.DBRW($C$1,$B73,$C$3,BL$12,$C$2,$A73,BL$13,$C$4,C67)</f>
        <v>#VALUE!</v>
      </c>
      <c r="BM73" s="248" t="e">
        <f ca="1">_xll.DBRW($C$1,$B73,$C$3,BM$12,$C$2,$A73,BM$13,$C$4,C67)</f>
        <v>#VALUE!</v>
      </c>
      <c r="BN73" s="248" t="e">
        <f ca="1">_xll.DBRW($C$1,$B73,$C$3,BN$12,$C$2,$A73,BN$13,$C$4,C67)</f>
        <v>#VALUE!</v>
      </c>
      <c r="BO73" s="248" t="e">
        <f ca="1">_xll.DBRW($C$1,$B73,$C$3,BO$12,$C$2,$A73,BO$13,$C$4,C67)</f>
        <v>#VALUE!</v>
      </c>
      <c r="BP73" s="253" t="e">
        <f ca="1">_xll.DBRW($C$1,$B73,$C$3,BP$12,$C$2,$A73,BP$13,$C$4,C67)</f>
        <v>#VALUE!</v>
      </c>
      <c r="BQ73" s="252" t="e">
        <f ca="1">_xll.DBRW($C$1,$B73,$C$3,BQ$12,$C$2,$A73,BQ$13,$C$4,$C$67)</f>
        <v>#VALUE!</v>
      </c>
      <c r="BR73" s="248" t="str">
        <f ca="1">_xll.DBRW($C$1,$B73,$C$3,BR$12,$C$2,$A73,BR$13,$C$4,$C$67)</f>
        <v>RECALC_1_2234_</v>
      </c>
      <c r="BS73" s="248" t="e">
        <f ca="1">_xll.DBRW($C$1,$B73,$C$3,BS$12,$C$2,$A73,BS$13,$C$4,$C$67)</f>
        <v>#VALUE!</v>
      </c>
      <c r="BT73" s="248" t="e">
        <f ca="1">_xll.DBRW($C$1,$B73,$C$3,BT$12,$C$2,$A73,BT$13,$C$4,$C$67)</f>
        <v>#VALUE!</v>
      </c>
      <c r="BU73" s="248" t="e">
        <f ca="1">_xll.DBRW($C$1,$B73,$C$3,BU$12,$C$2,$A73,BU$13,$C$4,$C$67)</f>
        <v>#VALUE!</v>
      </c>
      <c r="BV73" s="248" t="e">
        <f ca="1">_xll.DBRW($C$1,$B73,$C$3,BV$12,$C$2,$A73,BV$13,$C$4,$C$67)</f>
        <v>#VALUE!</v>
      </c>
      <c r="BW73" s="248" t="e">
        <f ca="1">_xll.DBRW($C$1,$B73,$C$3,BW$12,$C$2,$A73,BW$13,$C$4,$C$67)</f>
        <v>#VALUE!</v>
      </c>
      <c r="BX73" s="253" t="e">
        <f ca="1">_xll.DBRW($C$1,$B73,$C$3,BX$12,$C$2,$A73,BX$13,$C$4,$C$67)</f>
        <v>#VALUE!</v>
      </c>
      <c r="BY73" s="248"/>
      <c r="BZ73" s="248"/>
      <c r="CA73" s="248"/>
      <c r="CB73" s="248"/>
      <c r="CC73" s="248"/>
      <c r="CD73" s="248"/>
      <c r="CE73" s="248"/>
      <c r="CF73" s="248"/>
    </row>
    <row r="74" spans="1:109" ht="21.75" customHeight="1">
      <c r="A74" s="262" t="str">
        <f t="shared" si="31"/>
        <v>VTD_Corp_TopAdj_Not_allocated_Input7</v>
      </c>
      <c r="B74" s="263" t="str">
        <f t="shared" ca="1" si="31"/>
        <v>RECALC_0_1_</v>
      </c>
      <c r="C74" s="237" t="str">
        <f t="shared" si="31"/>
        <v>Innovation</v>
      </c>
      <c r="D74" s="252"/>
      <c r="E74" s="248"/>
      <c r="F74" s="248"/>
      <c r="G74" s="248"/>
      <c r="H74" s="248"/>
      <c r="I74" s="248"/>
      <c r="J74" s="248"/>
      <c r="K74" s="253"/>
      <c r="L74" s="252"/>
      <c r="M74" s="248"/>
      <c r="N74" s="248"/>
      <c r="O74" s="248"/>
      <c r="P74" s="248"/>
      <c r="Q74" s="248"/>
      <c r="R74" s="248"/>
      <c r="S74" s="253"/>
      <c r="T74" s="252"/>
      <c r="U74" s="248"/>
      <c r="V74" s="248"/>
      <c r="W74" s="248"/>
      <c r="X74" s="248"/>
      <c r="Y74" s="248"/>
      <c r="Z74" s="248"/>
      <c r="AA74" s="253"/>
      <c r="AB74" s="252"/>
      <c r="AC74" s="248"/>
      <c r="AD74" s="248"/>
      <c r="AE74" s="248"/>
      <c r="AF74" s="248"/>
      <c r="AG74" s="248"/>
      <c r="AH74" s="248"/>
      <c r="AI74" s="253"/>
      <c r="AJ74" s="248"/>
      <c r="AK74" s="252" t="e">
        <f ca="1">_xll.DBRW($C$1,$B74,$C$3,AK$12,$C$2,$A74,AK$13,$C$4,C67)</f>
        <v>#VALUE!</v>
      </c>
      <c r="AL74" s="248" t="str">
        <f ca="1">_xll.DBRW($C$1,$B74,$C$3,AL$12,$C$2,$A74,AL$13,$C$4,C67)</f>
        <v>RECALC_1_1092_</v>
      </c>
      <c r="AM74" s="248" t="e">
        <f ca="1">_xll.DBRW($C$1,$B74,$C$3,AM$12,$C$2,$A74,AM$13,$C$4,C67)</f>
        <v>#VALUE!</v>
      </c>
      <c r="AN74" s="248" t="e">
        <f ca="1">_xll.DBRW($C$1,$B74,$C$3,AN$12,$C$2,$A74,AN$13,$C$4,C67)</f>
        <v>#VALUE!</v>
      </c>
      <c r="AO74" s="248" t="e">
        <f ca="1">_xll.DBRW($C$1,$B74,$C$3,AO$12,$C$2,$A74,AO$13,$C$4,C67)</f>
        <v>#VALUE!</v>
      </c>
      <c r="AP74" s="248" t="e">
        <f ca="1">_xll.DBRW($C$1,$B74,$C$3,AP$12,$C$2,$A74,AP$13,$C$4,C67)</f>
        <v>#VALUE!</v>
      </c>
      <c r="AQ74" s="248" t="e">
        <f ca="1">_xll.DBRW($C$1,$B74,$C$3,AQ$12,$C$2,$A74,AQ$13,$C$4,C67)</f>
        <v>#VALUE!</v>
      </c>
      <c r="AR74" s="253" t="e">
        <f ca="1">_xll.DBRW($C$1,$B74,$C$3,AR$12,$C$2,$A74,AR$13,$C$4,C67)</f>
        <v>#VALUE!</v>
      </c>
      <c r="AS74" s="252" t="e">
        <f ca="1">_xll.DBRW($C$1,$B74,$C$3,AS$12,$C$2,$A74,AS$13,$C$4,C67)</f>
        <v>#VALUE!</v>
      </c>
      <c r="AT74" s="248" t="str">
        <f ca="1">_xll.DBRW($C$1,$B74,$C$3,AT$12,$C$2,$A74,AT$13,$C$4,C67)</f>
        <v>RECALC_1_1353_</v>
      </c>
      <c r="AU74" s="248" t="e">
        <f ca="1">_xll.DBRW($C$1,$B74,$C$3,AU$12,$C$2,$A74,AU$13,$C$4,C67)</f>
        <v>#VALUE!</v>
      </c>
      <c r="AV74" s="248" t="e">
        <f ca="1">_xll.DBRW($C$1,$B74,$C$3,AV$12,$C$2,$A74,AV$13,$C$4,C67)</f>
        <v>#VALUE!</v>
      </c>
      <c r="AW74" s="248" t="e">
        <f ca="1">_xll.DBRW($C$1,$B74,$C$3,AW$12,$C$2,$A74,AW$13,$C$4,C67)</f>
        <v>#VALUE!</v>
      </c>
      <c r="AX74" s="248" t="e">
        <f ca="1">_xll.DBRW($C$1,$B74,$C$3,AX$12,$C$2,$A74,AX$13,$C$4,C67)</f>
        <v>#VALUE!</v>
      </c>
      <c r="AY74" s="248" t="e">
        <f ca="1">_xll.DBRW($C$1,$B74,$C$3,AY$12,$C$2,$A74,AY$13,$C$4,C67)</f>
        <v>#VALUE!</v>
      </c>
      <c r="AZ74" s="253" t="e">
        <f ca="1">_xll.DBRW($C$1,$B74,$C$3,AZ$12,$C$2,$A74,AZ$13,$C$4,C67)</f>
        <v>#VALUE!</v>
      </c>
      <c r="BA74" s="252" t="e">
        <f ca="1">_xll.DBRW($C$1,$B74,$C$3,BA$12,$C$2,$A74,BA$13,$C$4,C67)</f>
        <v>#VALUE!</v>
      </c>
      <c r="BB74" s="248" t="str">
        <f ca="1">_xll.DBRW($C$1,$B74,$C$3,BB$12,$C$2,$A74,BB$13,$C$4,C67)</f>
        <v>RECALC_1_1741_</v>
      </c>
      <c r="BC74" s="248" t="e">
        <f ca="1">_xll.DBRW($C$1,$B74,$C$3,BC$12,$C$2,$A74,BC$13,$C$4,C67)</f>
        <v>#VALUE!</v>
      </c>
      <c r="BD74" s="248" t="e">
        <f ca="1">_xll.DBRW($C$1,$B74,$C$3,BD$12,$C$2,$A74,BD$13,$C$4,C67)</f>
        <v>#VALUE!</v>
      </c>
      <c r="BE74" s="248" t="e">
        <f ca="1">_xll.DBRW($C$1,$B74,$C$3,BE$12,$C$2,$A74,BE$13,$C$4,C67)</f>
        <v>#VALUE!</v>
      </c>
      <c r="BF74" s="248" t="e">
        <f ca="1">_xll.DBRW($C$1,$B74,$C$3,BF$12,$C$2,$A74,BF$13,$C$4,C67)</f>
        <v>#VALUE!</v>
      </c>
      <c r="BG74" s="248" t="e">
        <f ca="1">_xll.DBRW($C$1,$B74,$C$3,BG$12,$C$2,$A74,BG$13,$C$4,C67)</f>
        <v>#VALUE!</v>
      </c>
      <c r="BH74" s="253" t="e">
        <f ca="1">_xll.DBRW($C$1,$B74,$C$3,BH$12,$C$2,$A74,BH$13,$C$4,C67)</f>
        <v>#VALUE!</v>
      </c>
      <c r="BI74" s="252" t="e">
        <f ca="1">_xll.DBRW($C$1,$B74,$C$3,BI$12,$C$2,$A74,BI$13,$C$4,C67)</f>
        <v>#VALUE!</v>
      </c>
      <c r="BJ74" s="248" t="str">
        <f ca="1">_xll.DBRW($C$1,$B74,$C$3,BJ$12,$C$2,$A74,BJ$13,$C$4,C67)</f>
        <v>RECALC_1_2075_</v>
      </c>
      <c r="BK74" s="248" t="e">
        <f ca="1">_xll.DBRW($C$1,$B74,$C$3,BK$12,$C$2,$A74,BK$13,$C$4,C67)</f>
        <v>#VALUE!</v>
      </c>
      <c r="BL74" s="248" t="e">
        <f ca="1">_xll.DBRW($C$1,$B74,$C$3,BL$12,$C$2,$A74,BL$13,$C$4,C67)</f>
        <v>#VALUE!</v>
      </c>
      <c r="BM74" s="248" t="e">
        <f ca="1">_xll.DBRW($C$1,$B74,$C$3,BM$12,$C$2,$A74,BM$13,$C$4,C67)</f>
        <v>#VALUE!</v>
      </c>
      <c r="BN74" s="248" t="e">
        <f ca="1">_xll.DBRW($C$1,$B74,$C$3,BN$12,$C$2,$A74,BN$13,$C$4,C67)</f>
        <v>#VALUE!</v>
      </c>
      <c r="BO74" s="248" t="e">
        <f ca="1">_xll.DBRW($C$1,$B74,$C$3,BO$12,$C$2,$A74,BO$13,$C$4,C67)</f>
        <v>#VALUE!</v>
      </c>
      <c r="BP74" s="253" t="e">
        <f ca="1">_xll.DBRW($C$1,$B74,$C$3,BP$12,$C$2,$A74,BP$13,$C$4,C67)</f>
        <v>#VALUE!</v>
      </c>
      <c r="BQ74" s="252" t="e">
        <f ca="1">_xll.DBRW($C$1,$B74,$C$3,BQ$12,$C$2,$A74,BQ$13,$C$4,$C$67)</f>
        <v>#VALUE!</v>
      </c>
      <c r="BR74" s="248" t="str">
        <f ca="1">_xll.DBRW($C$1,$B74,$C$3,BR$12,$C$2,$A74,BR$13,$C$4,$C$67)</f>
        <v>RECALC_1_2206_</v>
      </c>
      <c r="BS74" s="248" t="e">
        <f ca="1">_xll.DBRW($C$1,$B74,$C$3,BS$12,$C$2,$A74,BS$13,$C$4,$C$67)</f>
        <v>#VALUE!</v>
      </c>
      <c r="BT74" s="248" t="e">
        <f ca="1">_xll.DBRW($C$1,$B74,$C$3,BT$12,$C$2,$A74,BT$13,$C$4,$C$67)</f>
        <v>#VALUE!</v>
      </c>
      <c r="BU74" s="248" t="e">
        <f ca="1">_xll.DBRW($C$1,$B74,$C$3,BU$12,$C$2,$A74,BU$13,$C$4,$C$67)</f>
        <v>#VALUE!</v>
      </c>
      <c r="BV74" s="248" t="e">
        <f ca="1">_xll.DBRW($C$1,$B74,$C$3,BV$12,$C$2,$A74,BV$13,$C$4,$C$67)</f>
        <v>#VALUE!</v>
      </c>
      <c r="BW74" s="248" t="e">
        <f ca="1">_xll.DBRW($C$1,$B74,$C$3,BW$12,$C$2,$A74,BW$13,$C$4,$C$67)</f>
        <v>#VALUE!</v>
      </c>
      <c r="BX74" s="253" t="e">
        <f ca="1">_xll.DBRW($C$1,$B74,$C$3,BX$12,$C$2,$A74,BX$13,$C$4,$C$67)</f>
        <v>#VALUE!</v>
      </c>
      <c r="BY74" s="248"/>
      <c r="BZ74" s="248"/>
      <c r="CA74" s="248"/>
      <c r="CB74" s="248"/>
      <c r="CC74" s="248"/>
      <c r="CD74" s="248"/>
      <c r="CE74" s="248"/>
      <c r="CF74" s="248"/>
    </row>
    <row r="75" spans="1:109" ht="21.75" customHeight="1">
      <c r="A75" s="262" t="str">
        <f t="shared" si="31"/>
        <v>VTD_Corp_TopAdj_Not_allocated_Input8</v>
      </c>
      <c r="B75" s="263" t="str">
        <f t="shared" ca="1" si="31"/>
        <v>RECALC_0_1_</v>
      </c>
      <c r="C75" s="237" t="str">
        <f t="shared" si="31"/>
        <v>A recycler</v>
      </c>
      <c r="D75" s="252"/>
      <c r="E75" s="248"/>
      <c r="F75" s="248"/>
      <c r="G75" s="248"/>
      <c r="H75" s="248"/>
      <c r="I75" s="248"/>
      <c r="J75" s="248"/>
      <c r="K75" s="253"/>
      <c r="L75" s="252"/>
      <c r="M75" s="248"/>
      <c r="N75" s="248"/>
      <c r="O75" s="248"/>
      <c r="P75" s="248"/>
      <c r="Q75" s="248"/>
      <c r="R75" s="248"/>
      <c r="S75" s="253"/>
      <c r="T75" s="252"/>
      <c r="U75" s="248"/>
      <c r="V75" s="248"/>
      <c r="W75" s="248"/>
      <c r="X75" s="248"/>
      <c r="Y75" s="248"/>
      <c r="Z75" s="248"/>
      <c r="AA75" s="253"/>
      <c r="AB75" s="252"/>
      <c r="AC75" s="248"/>
      <c r="AD75" s="248"/>
      <c r="AE75" s="248"/>
      <c r="AF75" s="248"/>
      <c r="AG75" s="248"/>
      <c r="AH75" s="248"/>
      <c r="AI75" s="253"/>
      <c r="AJ75" s="248"/>
      <c r="AK75" s="252" t="e">
        <f ca="1">_xll.DBRW($C$1,$B75,$C$3,AK$12,$C$2,$A75,AK$13,$C$4,C67)</f>
        <v>#VALUE!</v>
      </c>
      <c r="AL75" s="248" t="str">
        <f ca="1">_xll.DBRW($C$1,$B75,$C$3,AL$12,$C$2,$A75,AL$13,$C$4,C67)</f>
        <v>RECALC_1_1106_</v>
      </c>
      <c r="AM75" s="248" t="e">
        <f ca="1">_xll.DBRW($C$1,$B75,$C$3,AM$12,$C$2,$A75,AM$13,$C$4,C67)</f>
        <v>#VALUE!</v>
      </c>
      <c r="AN75" s="248" t="e">
        <f ca="1">_xll.DBRW($C$1,$B75,$C$3,AN$12,$C$2,$A75,AN$13,$C$4,C67)</f>
        <v>#VALUE!</v>
      </c>
      <c r="AO75" s="248" t="e">
        <f ca="1">_xll.DBRW($C$1,$B75,$C$3,AO$12,$C$2,$A75,AO$13,$C$4,C67)</f>
        <v>#VALUE!</v>
      </c>
      <c r="AP75" s="248" t="e">
        <f ca="1">_xll.DBRW($C$1,$B75,$C$3,AP$12,$C$2,$A75,AP$13,$C$4,C67)</f>
        <v>#VALUE!</v>
      </c>
      <c r="AQ75" s="248" t="e">
        <f ca="1">_xll.DBRW($C$1,$B75,$C$3,AQ$12,$C$2,$A75,AQ$13,$C$4,C67)</f>
        <v>#VALUE!</v>
      </c>
      <c r="AR75" s="253" t="e">
        <f ca="1">_xll.DBRW($C$1,$B75,$C$3,AR$12,$C$2,$A75,AR$13,$C$4,C67)</f>
        <v>#VALUE!</v>
      </c>
      <c r="AS75" s="252" t="e">
        <f ca="1">_xll.DBRW($C$1,$B75,$C$3,AS$12,$C$2,$A75,AS$13,$C$4,C67)</f>
        <v>#VALUE!</v>
      </c>
      <c r="AT75" s="248" t="str">
        <f ca="1">_xll.DBRW($C$1,$B75,$C$3,AT$12,$C$2,$A75,AT$13,$C$4,C67)</f>
        <v>RECALC_1_1351_</v>
      </c>
      <c r="AU75" s="248" t="e">
        <f ca="1">_xll.DBRW($C$1,$B75,$C$3,AU$12,$C$2,$A75,AU$13,$C$4,C67)</f>
        <v>#VALUE!</v>
      </c>
      <c r="AV75" s="248" t="e">
        <f ca="1">_xll.DBRW($C$1,$B75,$C$3,AV$12,$C$2,$A75,AV$13,$C$4,C67)</f>
        <v>#VALUE!</v>
      </c>
      <c r="AW75" s="248" t="e">
        <f ca="1">_xll.DBRW($C$1,$B75,$C$3,AW$12,$C$2,$A75,AW$13,$C$4,C67)</f>
        <v>#VALUE!</v>
      </c>
      <c r="AX75" s="248" t="e">
        <f ca="1">_xll.DBRW($C$1,$B75,$C$3,AX$12,$C$2,$A75,AX$13,$C$4,C67)</f>
        <v>#VALUE!</v>
      </c>
      <c r="AY75" s="248" t="e">
        <f ca="1">_xll.DBRW($C$1,$B75,$C$3,AY$12,$C$2,$A75,AY$13,$C$4,C67)</f>
        <v>#VALUE!</v>
      </c>
      <c r="AZ75" s="253" t="e">
        <f ca="1">_xll.DBRW($C$1,$B75,$C$3,AZ$12,$C$2,$A75,AZ$13,$C$4,C67)</f>
        <v>#VALUE!</v>
      </c>
      <c r="BA75" s="252" t="e">
        <f ca="1">_xll.DBRW($C$1,$B75,$C$3,BA$12,$C$2,$A75,BA$13,$C$4,C67)</f>
        <v>#VALUE!</v>
      </c>
      <c r="BB75" s="248" t="str">
        <f ca="1">_xll.DBRW($C$1,$B75,$C$3,BB$12,$C$2,$A75,BB$13,$C$4,C67)</f>
        <v>RECALC_1_1739_</v>
      </c>
      <c r="BC75" s="248" t="e">
        <f ca="1">_xll.DBRW($C$1,$B75,$C$3,BC$12,$C$2,$A75,BC$13,$C$4,C67)</f>
        <v>#VALUE!</v>
      </c>
      <c r="BD75" s="248" t="e">
        <f ca="1">_xll.DBRW($C$1,$B75,$C$3,BD$12,$C$2,$A75,BD$13,$C$4,C67)</f>
        <v>#VALUE!</v>
      </c>
      <c r="BE75" s="248" t="e">
        <f ca="1">_xll.DBRW($C$1,$B75,$C$3,BE$12,$C$2,$A75,BE$13,$C$4,C67)</f>
        <v>#VALUE!</v>
      </c>
      <c r="BF75" s="248" t="e">
        <f ca="1">_xll.DBRW($C$1,$B75,$C$3,BF$12,$C$2,$A75,BF$13,$C$4,C67)</f>
        <v>#VALUE!</v>
      </c>
      <c r="BG75" s="248" t="e">
        <f ca="1">_xll.DBRW($C$1,$B75,$C$3,BG$12,$C$2,$A75,BG$13,$C$4,C67)</f>
        <v>#VALUE!</v>
      </c>
      <c r="BH75" s="253" t="e">
        <f ca="1">_xll.DBRW($C$1,$B75,$C$3,BH$12,$C$2,$A75,BH$13,$C$4,C67)</f>
        <v>#VALUE!</v>
      </c>
      <c r="BI75" s="252" t="e">
        <f ca="1">_xll.DBRW($C$1,$B75,$C$3,BI$12,$C$2,$A75,BI$13,$C$4,C67)</f>
        <v>#VALUE!</v>
      </c>
      <c r="BJ75" s="248" t="str">
        <f ca="1">_xll.DBRW($C$1,$B75,$C$3,BJ$12,$C$2,$A75,BJ$13,$C$4,C67)</f>
        <v>RECALC_1_2073_</v>
      </c>
      <c r="BK75" s="248" t="e">
        <f ca="1">_xll.DBRW($C$1,$B75,$C$3,BK$12,$C$2,$A75,BK$13,$C$4,C67)</f>
        <v>#VALUE!</v>
      </c>
      <c r="BL75" s="248" t="e">
        <f ca="1">_xll.DBRW($C$1,$B75,$C$3,BL$12,$C$2,$A75,BL$13,$C$4,C67)</f>
        <v>#VALUE!</v>
      </c>
      <c r="BM75" s="248" t="e">
        <f ca="1">_xll.DBRW($C$1,$B75,$C$3,BM$12,$C$2,$A75,BM$13,$C$4,C67)</f>
        <v>#VALUE!</v>
      </c>
      <c r="BN75" s="248" t="e">
        <f ca="1">_xll.DBRW($C$1,$B75,$C$3,BN$12,$C$2,$A75,BN$13,$C$4,C67)</f>
        <v>#VALUE!</v>
      </c>
      <c r="BO75" s="248" t="e">
        <f ca="1">_xll.DBRW($C$1,$B75,$C$3,BO$12,$C$2,$A75,BO$13,$C$4,C67)</f>
        <v>#VALUE!</v>
      </c>
      <c r="BP75" s="253" t="e">
        <f ca="1">_xll.DBRW($C$1,$B75,$C$3,BP$12,$C$2,$A75,BP$13,$C$4,C67)</f>
        <v>#VALUE!</v>
      </c>
      <c r="BQ75" s="252" t="e">
        <f ca="1">_xll.DBRW($C$1,$B75,$C$3,BQ$12,$C$2,$A75,BQ$13,$C$4,$C$67)</f>
        <v>#VALUE!</v>
      </c>
      <c r="BR75" s="248" t="str">
        <f ca="1">_xll.DBRW($C$1,$B75,$C$3,BR$12,$C$2,$A75,BR$13,$C$4,$C$67)</f>
        <v>RECALC_1_2204_</v>
      </c>
      <c r="BS75" s="248" t="e">
        <f ca="1">_xll.DBRW($C$1,$B75,$C$3,BS$12,$C$2,$A75,BS$13,$C$4,$C$67)</f>
        <v>#VALUE!</v>
      </c>
      <c r="BT75" s="248" t="e">
        <f ca="1">_xll.DBRW($C$1,$B75,$C$3,BT$12,$C$2,$A75,BT$13,$C$4,$C$67)</f>
        <v>#VALUE!</v>
      </c>
      <c r="BU75" s="248" t="e">
        <f ca="1">_xll.DBRW($C$1,$B75,$C$3,BU$12,$C$2,$A75,BU$13,$C$4,$C$67)</f>
        <v>#VALUE!</v>
      </c>
      <c r="BV75" s="248" t="e">
        <f ca="1">_xll.DBRW($C$1,$B75,$C$3,BV$12,$C$2,$A75,BV$13,$C$4,$C$67)</f>
        <v>#VALUE!</v>
      </c>
      <c r="BW75" s="248" t="e">
        <f ca="1">_xll.DBRW($C$1,$B75,$C$3,BW$12,$C$2,$A75,BW$13,$C$4,$C$67)</f>
        <v>#VALUE!</v>
      </c>
      <c r="BX75" s="253" t="e">
        <f ca="1">_xll.DBRW($C$1,$B75,$C$3,BX$12,$C$2,$A75,BX$13,$C$4,$C$67)</f>
        <v>#VALUE!</v>
      </c>
      <c r="BY75" s="248"/>
      <c r="BZ75" s="248"/>
      <c r="CA75" s="248"/>
      <c r="CB75" s="248"/>
      <c r="CC75" s="248"/>
      <c r="CD75" s="248"/>
      <c r="CE75" s="248"/>
      <c r="CF75" s="248"/>
    </row>
    <row r="76" spans="1:109" ht="21.75" customHeight="1">
      <c r="A76" s="262" t="str">
        <f t="shared" si="31"/>
        <v>VTD_Corp_TopAdj_Not_allocated_Input9</v>
      </c>
      <c r="B76" s="263" t="str">
        <f t="shared" ca="1" si="31"/>
        <v>RECALC_0_1_</v>
      </c>
      <c r="C76" s="237" t="str">
        <f t="shared" si="31"/>
        <v>Ajustement 9 - disponible</v>
      </c>
      <c r="D76" s="252"/>
      <c r="E76" s="248"/>
      <c r="F76" s="248"/>
      <c r="G76" s="248"/>
      <c r="H76" s="248"/>
      <c r="I76" s="248"/>
      <c r="J76" s="248"/>
      <c r="K76" s="253"/>
      <c r="L76" s="252"/>
      <c r="M76" s="248"/>
      <c r="N76" s="248"/>
      <c r="O76" s="248"/>
      <c r="P76" s="248"/>
      <c r="Q76" s="248"/>
      <c r="R76" s="248"/>
      <c r="S76" s="253"/>
      <c r="T76" s="252"/>
      <c r="U76" s="248"/>
      <c r="V76" s="248"/>
      <c r="W76" s="248"/>
      <c r="X76" s="248"/>
      <c r="Y76" s="248"/>
      <c r="Z76" s="248"/>
      <c r="AA76" s="253"/>
      <c r="AB76" s="252"/>
      <c r="AC76" s="248"/>
      <c r="AD76" s="248"/>
      <c r="AE76" s="248"/>
      <c r="AF76" s="248"/>
      <c r="AG76" s="248"/>
      <c r="AH76" s="248"/>
      <c r="AI76" s="253"/>
      <c r="AJ76" s="248"/>
      <c r="AK76" s="252" t="e">
        <f ca="1">_xll.DBRW($C$1,$B76,$C$3,AK$12,$C$2,$A76,AK$13,$C$4,C67)</f>
        <v>#VALUE!</v>
      </c>
      <c r="AL76" s="248" t="str">
        <f ca="1">_xll.DBRW($C$1,$B76,$C$3,AL$12,$C$2,$A76,AL$13,$C$4,C67)</f>
        <v>RECALC_1_1091_</v>
      </c>
      <c r="AM76" s="248" t="e">
        <f ca="1">_xll.DBRW($C$1,$B76,$C$3,AM$12,$C$2,$A76,AM$13,$C$4,C67)</f>
        <v>#VALUE!</v>
      </c>
      <c r="AN76" s="248" t="e">
        <f ca="1">_xll.DBRW($C$1,$B76,$C$3,AN$12,$C$2,$A76,AN$13,$C$4,C67)</f>
        <v>#VALUE!</v>
      </c>
      <c r="AO76" s="248" t="e">
        <f ca="1">_xll.DBRW($C$1,$B76,$C$3,AO$12,$C$2,$A76,AO$13,$C$4,C67)</f>
        <v>#VALUE!</v>
      </c>
      <c r="AP76" s="248" t="e">
        <f ca="1">_xll.DBRW($C$1,$B76,$C$3,AP$12,$C$2,$A76,AP$13,$C$4,C67)</f>
        <v>#VALUE!</v>
      </c>
      <c r="AQ76" s="248" t="e">
        <f ca="1">_xll.DBRW($C$1,$B76,$C$3,AQ$12,$C$2,$A76,AQ$13,$C$4,C67)</f>
        <v>#VALUE!</v>
      </c>
      <c r="AR76" s="253" t="e">
        <f ca="1">_xll.DBRW($C$1,$B76,$C$3,AR$12,$C$2,$A76,AR$13,$C$4,C67)</f>
        <v>#VALUE!</v>
      </c>
      <c r="AS76" s="252" t="e">
        <f ca="1">_xll.DBRW($C$1,$B76,$C$3,AS$12,$C$2,$A76,AS$13,$C$4,C67)</f>
        <v>#VALUE!</v>
      </c>
      <c r="AT76" s="248" t="str">
        <f ca="1">_xll.DBRW($C$1,$B76,$C$3,AT$12,$C$2,$A76,AT$13,$C$4,C67)</f>
        <v>RECALC_1_1354_</v>
      </c>
      <c r="AU76" s="248" t="e">
        <f ca="1">_xll.DBRW($C$1,$B76,$C$3,AU$12,$C$2,$A76,AU$13,$C$4,C67)</f>
        <v>#VALUE!</v>
      </c>
      <c r="AV76" s="248" t="e">
        <f ca="1">_xll.DBRW($C$1,$B76,$C$3,AV$12,$C$2,$A76,AV$13,$C$4,C67)</f>
        <v>#VALUE!</v>
      </c>
      <c r="AW76" s="248" t="e">
        <f ca="1">_xll.DBRW($C$1,$B76,$C$3,AW$12,$C$2,$A76,AW$13,$C$4,C67)</f>
        <v>#VALUE!</v>
      </c>
      <c r="AX76" s="248" t="e">
        <f ca="1">_xll.DBRW($C$1,$B76,$C$3,AX$12,$C$2,$A76,AX$13,$C$4,C67)</f>
        <v>#VALUE!</v>
      </c>
      <c r="AY76" s="248" t="e">
        <f ca="1">_xll.DBRW($C$1,$B76,$C$3,AY$12,$C$2,$A76,AY$13,$C$4,C67)</f>
        <v>#VALUE!</v>
      </c>
      <c r="AZ76" s="253" t="e">
        <f ca="1">_xll.DBRW($C$1,$B76,$C$3,AZ$12,$C$2,$A76,AZ$13,$C$4,C67)</f>
        <v>#VALUE!</v>
      </c>
      <c r="BA76" s="252" t="e">
        <f ca="1">_xll.DBRW($C$1,$B76,$C$3,BA$12,$C$2,$A76,BA$13,$C$4,C67)</f>
        <v>#VALUE!</v>
      </c>
      <c r="BB76" s="248" t="str">
        <f ca="1">_xll.DBRW($C$1,$B76,$C$3,BB$12,$C$2,$A76,BB$13,$C$4,C67)</f>
        <v>RECALC_1_1742_</v>
      </c>
      <c r="BC76" s="248" t="e">
        <f ca="1">_xll.DBRW($C$1,$B76,$C$3,BC$12,$C$2,$A76,BC$13,$C$4,C67)</f>
        <v>#VALUE!</v>
      </c>
      <c r="BD76" s="248" t="e">
        <f ca="1">_xll.DBRW($C$1,$B76,$C$3,BD$12,$C$2,$A76,BD$13,$C$4,C67)</f>
        <v>#VALUE!</v>
      </c>
      <c r="BE76" s="248" t="e">
        <f ca="1">_xll.DBRW($C$1,$B76,$C$3,BE$12,$C$2,$A76,BE$13,$C$4,C67)</f>
        <v>#VALUE!</v>
      </c>
      <c r="BF76" s="248" t="e">
        <f ca="1">_xll.DBRW($C$1,$B76,$C$3,BF$12,$C$2,$A76,BF$13,$C$4,C67)</f>
        <v>#VALUE!</v>
      </c>
      <c r="BG76" s="248" t="e">
        <f ca="1">_xll.DBRW($C$1,$B76,$C$3,BG$12,$C$2,$A76,BG$13,$C$4,C67)</f>
        <v>#VALUE!</v>
      </c>
      <c r="BH76" s="253" t="e">
        <f ca="1">_xll.DBRW($C$1,$B76,$C$3,BH$12,$C$2,$A76,BH$13,$C$4,C67)</f>
        <v>#VALUE!</v>
      </c>
      <c r="BI76" s="252" t="e">
        <f ca="1">_xll.DBRW($C$1,$B76,$C$3,BI$12,$C$2,$A76,BI$13,$C$4,C67)</f>
        <v>#VALUE!</v>
      </c>
      <c r="BJ76" s="248" t="str">
        <f ca="1">_xll.DBRW($C$1,$B76,$C$3,BJ$12,$C$2,$A76,BJ$13,$C$4,C67)</f>
        <v>RECALC_1_2076_</v>
      </c>
      <c r="BK76" s="248" t="e">
        <f ca="1">_xll.DBRW($C$1,$B76,$C$3,BK$12,$C$2,$A76,BK$13,$C$4,C67)</f>
        <v>#VALUE!</v>
      </c>
      <c r="BL76" s="248" t="e">
        <f ca="1">_xll.DBRW($C$1,$B76,$C$3,BL$12,$C$2,$A76,BL$13,$C$4,C67)</f>
        <v>#VALUE!</v>
      </c>
      <c r="BM76" s="248" t="e">
        <f ca="1">_xll.DBRW($C$1,$B76,$C$3,BM$12,$C$2,$A76,BM$13,$C$4,C67)</f>
        <v>#VALUE!</v>
      </c>
      <c r="BN76" s="248" t="e">
        <f ca="1">_xll.DBRW($C$1,$B76,$C$3,BN$12,$C$2,$A76,BN$13,$C$4,C67)</f>
        <v>#VALUE!</v>
      </c>
      <c r="BO76" s="248" t="e">
        <f ca="1">_xll.DBRW($C$1,$B76,$C$3,BO$12,$C$2,$A76,BO$13,$C$4,C67)</f>
        <v>#VALUE!</v>
      </c>
      <c r="BP76" s="253" t="e">
        <f ca="1">_xll.DBRW($C$1,$B76,$C$3,BP$12,$C$2,$A76,BP$13,$C$4,C67)</f>
        <v>#VALUE!</v>
      </c>
      <c r="BQ76" s="252" t="e">
        <f ca="1">_xll.DBRW($C$1,$B76,$C$3,BQ$12,$C$2,$A76,BQ$13,$C$4,$C$67)</f>
        <v>#VALUE!</v>
      </c>
      <c r="BR76" s="248" t="str">
        <f ca="1">_xll.DBRW($C$1,$B76,$C$3,BR$12,$C$2,$A76,BR$13,$C$4,$C$67)</f>
        <v>RECALC_1_2207_</v>
      </c>
      <c r="BS76" s="248" t="e">
        <f ca="1">_xll.DBRW($C$1,$B76,$C$3,BS$12,$C$2,$A76,BS$13,$C$4,$C$67)</f>
        <v>#VALUE!</v>
      </c>
      <c r="BT76" s="248" t="e">
        <f ca="1">_xll.DBRW($C$1,$B76,$C$3,BT$12,$C$2,$A76,BT$13,$C$4,$C$67)</f>
        <v>#VALUE!</v>
      </c>
      <c r="BU76" s="248" t="e">
        <f ca="1">_xll.DBRW($C$1,$B76,$C$3,BU$12,$C$2,$A76,BU$13,$C$4,$C$67)</f>
        <v>#VALUE!</v>
      </c>
      <c r="BV76" s="248" t="e">
        <f ca="1">_xll.DBRW($C$1,$B76,$C$3,BV$12,$C$2,$A76,BV$13,$C$4,$C$67)</f>
        <v>#VALUE!</v>
      </c>
      <c r="BW76" s="248" t="e">
        <f ca="1">_xll.DBRW($C$1,$B76,$C$3,BW$12,$C$2,$A76,BW$13,$C$4,$C$67)</f>
        <v>#VALUE!</v>
      </c>
      <c r="BX76" s="253" t="e">
        <f ca="1">_xll.DBRW($C$1,$B76,$C$3,BX$12,$C$2,$A76,BX$13,$C$4,$C$67)</f>
        <v>#VALUE!</v>
      </c>
      <c r="BY76" s="248"/>
      <c r="BZ76" s="248"/>
      <c r="CA76" s="248"/>
      <c r="CB76" s="248"/>
      <c r="CC76" s="248"/>
      <c r="CD76" s="248"/>
      <c r="CE76" s="248"/>
      <c r="CF76" s="248"/>
    </row>
    <row r="77" spans="1:109" ht="21.75" customHeight="1">
      <c r="A77" s="262" t="str">
        <f t="shared" si="31"/>
        <v>VTD_Corp_TopAdj_Not_allocated_Input10</v>
      </c>
      <c r="B77" s="263" t="str">
        <f t="shared" ca="1" si="31"/>
        <v>RECALC_0_1_</v>
      </c>
      <c r="C77" s="237" t="str">
        <f t="shared" si="31"/>
        <v>Ajustement 10 - disponible</v>
      </c>
      <c r="D77" s="252"/>
      <c r="E77" s="248"/>
      <c r="F77" s="248"/>
      <c r="G77" s="248"/>
      <c r="H77" s="248"/>
      <c r="I77" s="248"/>
      <c r="J77" s="248"/>
      <c r="K77" s="253"/>
      <c r="L77" s="252"/>
      <c r="M77" s="248"/>
      <c r="N77" s="248"/>
      <c r="O77" s="248"/>
      <c r="P77" s="248"/>
      <c r="Q77" s="248"/>
      <c r="R77" s="248"/>
      <c r="S77" s="253"/>
      <c r="T77" s="252"/>
      <c r="U77" s="248"/>
      <c r="V77" s="248"/>
      <c r="W77" s="248"/>
      <c r="X77" s="248"/>
      <c r="Y77" s="248"/>
      <c r="Z77" s="248"/>
      <c r="AA77" s="253"/>
      <c r="AB77" s="252"/>
      <c r="AC77" s="248"/>
      <c r="AD77" s="248"/>
      <c r="AE77" s="248"/>
      <c r="AF77" s="248"/>
      <c r="AG77" s="248"/>
      <c r="AH77" s="248"/>
      <c r="AI77" s="253"/>
      <c r="AJ77" s="248"/>
      <c r="AK77" s="252" t="e">
        <f ca="1">_xll.DBRW($C$1,$B77,$C$3,AK$12,$C$2,$A77,AK$13,$C$4,C67)</f>
        <v>#VALUE!</v>
      </c>
      <c r="AL77" s="248" t="str">
        <f ca="1">_xll.DBRW($C$1,$B77,$C$3,AL$12,$C$2,$A77,AL$13,$C$4,C67)</f>
        <v>RECALC_1_1105_</v>
      </c>
      <c r="AM77" s="248" t="e">
        <f ca="1">_xll.DBRW($C$1,$B77,$C$3,AM$12,$C$2,$A77,AM$13,$C$4,C67)</f>
        <v>#VALUE!</v>
      </c>
      <c r="AN77" s="248" t="e">
        <f ca="1">_xll.DBRW($C$1,$B77,$C$3,AN$12,$C$2,$A77,AN$13,$C$4,C67)</f>
        <v>#VALUE!</v>
      </c>
      <c r="AO77" s="248" t="e">
        <f ca="1">_xll.DBRW($C$1,$B77,$C$3,AO$12,$C$2,$A77,AO$13,$C$4,C67)</f>
        <v>#VALUE!</v>
      </c>
      <c r="AP77" s="248" t="e">
        <f ca="1">_xll.DBRW($C$1,$B77,$C$3,AP$12,$C$2,$A77,AP$13,$C$4,C67)</f>
        <v>#VALUE!</v>
      </c>
      <c r="AQ77" s="248" t="e">
        <f ca="1">_xll.DBRW($C$1,$B77,$C$3,AQ$12,$C$2,$A77,AQ$13,$C$4,C67)</f>
        <v>#VALUE!</v>
      </c>
      <c r="AR77" s="253" t="e">
        <f ca="1">_xll.DBRW($C$1,$B77,$C$3,AR$12,$C$2,$A77,AR$13,$C$4,C67)</f>
        <v>#VALUE!</v>
      </c>
      <c r="AS77" s="252" t="e">
        <f ca="1">_xll.DBRW($C$1,$B77,$C$3,AS$12,$C$2,$A77,AS$13,$C$4,C67)</f>
        <v>#VALUE!</v>
      </c>
      <c r="AT77" s="248" t="str">
        <f ca="1">_xll.DBRW($C$1,$B77,$C$3,AT$12,$C$2,$A77,AT$13,$C$4,C67)</f>
        <v>RECALC_1_1352_</v>
      </c>
      <c r="AU77" s="248" t="e">
        <f ca="1">_xll.DBRW($C$1,$B77,$C$3,AU$12,$C$2,$A77,AU$13,$C$4,C67)</f>
        <v>#VALUE!</v>
      </c>
      <c r="AV77" s="248" t="e">
        <f ca="1">_xll.DBRW($C$1,$B77,$C$3,AV$12,$C$2,$A77,AV$13,$C$4,C67)</f>
        <v>#VALUE!</v>
      </c>
      <c r="AW77" s="248" t="e">
        <f ca="1">_xll.DBRW($C$1,$B77,$C$3,AW$12,$C$2,$A77,AW$13,$C$4,C67)</f>
        <v>#VALUE!</v>
      </c>
      <c r="AX77" s="248" t="e">
        <f ca="1">_xll.DBRW($C$1,$B77,$C$3,AX$12,$C$2,$A77,AX$13,$C$4,C67)</f>
        <v>#VALUE!</v>
      </c>
      <c r="AY77" s="248" t="e">
        <f ca="1">_xll.DBRW($C$1,$B77,$C$3,AY$12,$C$2,$A77,AY$13,$C$4,C67)</f>
        <v>#VALUE!</v>
      </c>
      <c r="AZ77" s="253" t="e">
        <f ca="1">_xll.DBRW($C$1,$B77,$C$3,AZ$12,$C$2,$A77,AZ$13,$C$4,C67)</f>
        <v>#VALUE!</v>
      </c>
      <c r="BA77" s="252" t="e">
        <f ca="1">_xll.DBRW($C$1,$B77,$C$3,BA$12,$C$2,$A77,BA$13,$C$4,C67)</f>
        <v>#VALUE!</v>
      </c>
      <c r="BB77" s="248" t="str">
        <f ca="1">_xll.DBRW($C$1,$B77,$C$3,BB$12,$C$2,$A77,BB$13,$C$4,C67)</f>
        <v>RECALC_1_1740_</v>
      </c>
      <c r="BC77" s="248" t="e">
        <f ca="1">_xll.DBRW($C$1,$B77,$C$3,BC$12,$C$2,$A77,BC$13,$C$4,C67)</f>
        <v>#VALUE!</v>
      </c>
      <c r="BD77" s="248" t="e">
        <f ca="1">_xll.DBRW($C$1,$B77,$C$3,BD$12,$C$2,$A77,BD$13,$C$4,C67)</f>
        <v>#VALUE!</v>
      </c>
      <c r="BE77" s="248" t="e">
        <f ca="1">_xll.DBRW($C$1,$B77,$C$3,BE$12,$C$2,$A77,BE$13,$C$4,C67)</f>
        <v>#VALUE!</v>
      </c>
      <c r="BF77" s="248" t="e">
        <f ca="1">_xll.DBRW($C$1,$B77,$C$3,BF$12,$C$2,$A77,BF$13,$C$4,C67)</f>
        <v>#VALUE!</v>
      </c>
      <c r="BG77" s="248" t="e">
        <f ca="1">_xll.DBRW($C$1,$B77,$C$3,BG$12,$C$2,$A77,BG$13,$C$4,C67)</f>
        <v>#VALUE!</v>
      </c>
      <c r="BH77" s="253" t="e">
        <f ca="1">_xll.DBRW($C$1,$B77,$C$3,BH$12,$C$2,$A77,BH$13,$C$4,C67)</f>
        <v>#VALUE!</v>
      </c>
      <c r="BI77" s="252" t="e">
        <f ca="1">_xll.DBRW($C$1,$B77,$C$3,BI$12,$C$2,$A77,BI$13,$C$4,C67)</f>
        <v>#VALUE!</v>
      </c>
      <c r="BJ77" s="248" t="str">
        <f ca="1">_xll.DBRW($C$1,$B77,$C$3,BJ$12,$C$2,$A77,BJ$13,$C$4,C67)</f>
        <v>RECALC_1_2074_</v>
      </c>
      <c r="BK77" s="248" t="e">
        <f ca="1">_xll.DBRW($C$1,$B77,$C$3,BK$12,$C$2,$A77,BK$13,$C$4,C67)</f>
        <v>#VALUE!</v>
      </c>
      <c r="BL77" s="248" t="e">
        <f ca="1">_xll.DBRW($C$1,$B77,$C$3,BL$12,$C$2,$A77,BL$13,$C$4,C67)</f>
        <v>#VALUE!</v>
      </c>
      <c r="BM77" s="248" t="e">
        <f ca="1">_xll.DBRW($C$1,$B77,$C$3,BM$12,$C$2,$A77,BM$13,$C$4,C67)</f>
        <v>#VALUE!</v>
      </c>
      <c r="BN77" s="248" t="e">
        <f ca="1">_xll.DBRW($C$1,$B77,$C$3,BN$12,$C$2,$A77,BN$13,$C$4,C67)</f>
        <v>#VALUE!</v>
      </c>
      <c r="BO77" s="248" t="e">
        <f ca="1">_xll.DBRW($C$1,$B77,$C$3,BO$12,$C$2,$A77,BO$13,$C$4,C67)</f>
        <v>#VALUE!</v>
      </c>
      <c r="BP77" s="253" t="e">
        <f ca="1">_xll.DBRW($C$1,$B77,$C$3,BP$12,$C$2,$A77,BP$13,$C$4,C67)</f>
        <v>#VALUE!</v>
      </c>
      <c r="BQ77" s="252" t="e">
        <f ca="1">_xll.DBRW($C$1,$B77,$C$3,BQ$12,$C$2,$A77,BQ$13,$C$4,$C$67)</f>
        <v>#VALUE!</v>
      </c>
      <c r="BR77" s="248" t="str">
        <f ca="1">_xll.DBRW($C$1,$B77,$C$3,BR$12,$C$2,$A77,BR$13,$C$4,$C$67)</f>
        <v>RECALC_1_2205_</v>
      </c>
      <c r="BS77" s="248" t="e">
        <f ca="1">_xll.DBRW($C$1,$B77,$C$3,BS$12,$C$2,$A77,BS$13,$C$4,$C$67)</f>
        <v>#VALUE!</v>
      </c>
      <c r="BT77" s="248" t="e">
        <f ca="1">_xll.DBRW($C$1,$B77,$C$3,BT$12,$C$2,$A77,BT$13,$C$4,$C$67)</f>
        <v>#VALUE!</v>
      </c>
      <c r="BU77" s="248" t="e">
        <f ca="1">_xll.DBRW($C$1,$B77,$C$3,BU$12,$C$2,$A77,BU$13,$C$4,$C$67)</f>
        <v>#VALUE!</v>
      </c>
      <c r="BV77" s="248" t="e">
        <f ca="1">_xll.DBRW($C$1,$B77,$C$3,BV$12,$C$2,$A77,BV$13,$C$4,$C$67)</f>
        <v>#VALUE!</v>
      </c>
      <c r="BW77" s="248" t="e">
        <f ca="1">_xll.DBRW($C$1,$B77,$C$3,BW$12,$C$2,$A77,BW$13,$C$4,$C$67)</f>
        <v>#VALUE!</v>
      </c>
      <c r="BX77" s="253" t="e">
        <f ca="1">_xll.DBRW($C$1,$B77,$C$3,BX$12,$C$2,$A77,BX$13,$C$4,$C$67)</f>
        <v>#VALUE!</v>
      </c>
      <c r="BY77" s="248"/>
      <c r="BZ77" s="248"/>
      <c r="CA77" s="248"/>
      <c r="CB77" s="248"/>
      <c r="CC77" s="248"/>
      <c r="CD77" s="248"/>
      <c r="CE77" s="248"/>
      <c r="CF77" s="248"/>
    </row>
    <row r="78" spans="1:109" s="261" customFormat="1" ht="21.75" customHeight="1">
      <c r="A78" s="254" t="str">
        <f>A26</f>
        <v>VTD_Corp_TopAdj_Not_allocated_Input</v>
      </c>
      <c r="B78" s="254" t="str">
        <f ca="1">_xll.SUBNM("tango_core_model:Activity","","Tot_act","English")</f>
        <v>RECALC_0_21_</v>
      </c>
      <c r="C78" s="254" t="str">
        <f>"Contrôle "&amp;C67</f>
        <v>Contrôle Charges d'impôts sur les sociétés</v>
      </c>
      <c r="D78" s="255" t="e">
        <f ca="1">_xll.DBRW($C$1,$B$26,$C$3,D$12,$C$2,$A78,D$13,$C$4,$C67)-D67</f>
        <v>#VALUE!</v>
      </c>
      <c r="E78" s="256" t="e">
        <f ca="1">_xll.DBRW($C$1,$B$26,$C$3,E$12,$C$2,$A78,E$13,$C$4,$C67)-E67</f>
        <v>#VALUE!</v>
      </c>
      <c r="F78" s="256" t="e">
        <f ca="1">_xll.DBRW($C$1,$B$26,$C$3,F$12,$C$2,$A78,F$13,$C$4,$C67)-F67</f>
        <v>#VALUE!</v>
      </c>
      <c r="G78" s="256" t="e">
        <f ca="1">_xll.DBRW($C$1,$B$26,$C$3,G$12,$C$2,$A78,G$13,$C$4,$C67)-G67</f>
        <v>#VALUE!</v>
      </c>
      <c r="H78" s="256" t="e">
        <f ca="1">_xll.DBRW($C$1,$B$26,$C$3,H$12,$C$2,$A78,H$13,$C$4,$C67)-H67</f>
        <v>#VALUE!</v>
      </c>
      <c r="I78" s="256" t="e">
        <f ca="1">_xll.DBRW($C$1,$B$26,$C$3,I$12,$C$2,$A78,I$13,$C$4,$C67)-I67</f>
        <v>#VALUE!</v>
      </c>
      <c r="J78" s="256" t="e">
        <f ca="1">_xll.DBRW($C$1,$B$26,$C$3,J$12,$C$2,$A78,J$13,$C$4,$C67)-J67</f>
        <v>#VALUE!</v>
      </c>
      <c r="K78" s="257" t="e">
        <f ca="1">_xll.DBRW($C$1,$B$26,$C$3,K$12,$C$2,$A78,K$13,$C$4,$C67)-K67</f>
        <v>#VALUE!</v>
      </c>
      <c r="L78" s="255" t="e">
        <f ca="1">_xll.DBRW($C$1,$B$26,$C$3,L$12,$C$2,$A78,L$13,$C$4,$C67)-L67</f>
        <v>#VALUE!</v>
      </c>
      <c r="M78" s="256" t="e">
        <f ca="1">_xll.DBRW($C$1,$B$26,$C$3,M$12,$C$2,$A78,M$13,$C$4,$C67)-M67</f>
        <v>#VALUE!</v>
      </c>
      <c r="N78" s="256" t="e">
        <f ca="1">_xll.DBRW($C$1,$B$26,$C$3,N$12,$C$2,$A78,N$13,$C$4,$C67)-N67</f>
        <v>#VALUE!</v>
      </c>
      <c r="O78" s="256" t="e">
        <f ca="1">_xll.DBRW($C$1,$B$26,$C$3,O$12,$C$2,$A78,O$13,$C$4,$C67)-O67</f>
        <v>#VALUE!</v>
      </c>
      <c r="P78" s="256" t="e">
        <f ca="1">_xll.DBRW($C$1,$B$26,$C$3,P$12,$C$2,$A78,P$13,$C$4,$C67)-P67</f>
        <v>#VALUE!</v>
      </c>
      <c r="Q78" s="256" t="e">
        <f ca="1">_xll.DBRW($C$1,$B$26,$C$3,Q$12,$C$2,$A78,Q$13,$C$4,$C67)-Q67</f>
        <v>#VALUE!</v>
      </c>
      <c r="R78" s="256" t="e">
        <f ca="1">_xll.DBRW($C$1,$B$26,$C$3,R$12,$C$2,$A78,R$13,$C$4,$C67)-R67</f>
        <v>#VALUE!</v>
      </c>
      <c r="S78" s="257" t="e">
        <f ca="1">_xll.DBRW($C$1,$B$26,$C$3,S$12,$C$2,$A78,S$13,$C$4,$C67)-S67</f>
        <v>#VALUE!</v>
      </c>
      <c r="T78" s="255" t="e">
        <f ca="1">_xll.DBRW($C$1,$B$26,$C$3,T$12,$C$2,$A78,T$13,$C$4,$C67)-T67</f>
        <v>#VALUE!</v>
      </c>
      <c r="U78" s="256" t="e">
        <f ca="1">_xll.DBRW($C$1,$B$26,$C$3,U$12,$C$2,$A78,U$13,$C$4,$C67)-U67</f>
        <v>#VALUE!</v>
      </c>
      <c r="V78" s="256" t="e">
        <f ca="1">_xll.DBRW($C$1,$B$26,$C$3,V$12,$C$2,$A78,V$13,$C$4,$C67)-V67</f>
        <v>#VALUE!</v>
      </c>
      <c r="W78" s="256" t="e">
        <f ca="1">_xll.DBRW($C$1,$B$26,$C$3,W$12,$C$2,$A78,W$13,$C$4,$C67)-W67</f>
        <v>#VALUE!</v>
      </c>
      <c r="X78" s="256" t="e">
        <f ca="1">_xll.DBRW($C$1,$B$26,$C$3,X$12,$C$2,$A78,X$13,$C$4,$C67)-X67</f>
        <v>#VALUE!</v>
      </c>
      <c r="Y78" s="256" t="e">
        <f ca="1">_xll.DBRW($C$1,$B$26,$C$3,Y$12,$C$2,$A78,Y$13,$C$4,$C67)-Y67</f>
        <v>#VALUE!</v>
      </c>
      <c r="Z78" s="256" t="e">
        <f ca="1">_xll.DBRW($C$1,$B$26,$C$3,Z$12,$C$2,$A78,Z$13,$C$4,$C67)-Z67</f>
        <v>#VALUE!</v>
      </c>
      <c r="AA78" s="257" t="e">
        <f ca="1">_xll.DBRW($C$1,$B$26,$C$3,AA$12,$C$2,$A78,AA$13,$C$4,$C67)-AA67</f>
        <v>#VALUE!</v>
      </c>
      <c r="AB78" s="255" t="e">
        <f ca="1">_xll.DBRW($C$1,$B$26,$C$3,AB$12,$C$2,$A78,AB$13,$C$4,$C67)-AB67</f>
        <v>#VALUE!</v>
      </c>
      <c r="AC78" s="256" t="e">
        <f ca="1">_xll.DBRW($C$1,$B$26,$C$3,AC$12,$C$2,$A78,AC$13,$C$4,$C67)-AC67</f>
        <v>#VALUE!</v>
      </c>
      <c r="AD78" s="256" t="e">
        <f ca="1">_xll.DBRW($C$1,$B$26,$C$3,AD$12,$C$2,$A78,AD$13,$C$4,$C67)-AD67</f>
        <v>#VALUE!</v>
      </c>
      <c r="AE78" s="256" t="e">
        <f ca="1">_xll.DBRW($C$1,$B$26,$C$3,AE$12,$C$2,$A78,AE$13,$C$4,$C67)-AE67</f>
        <v>#VALUE!</v>
      </c>
      <c r="AF78" s="256" t="e">
        <f ca="1">_xll.DBRW($C$1,$B$26,$C$3,AF$12,$C$2,$A78,AF$13,$C$4,$C67)-AF67</f>
        <v>#VALUE!</v>
      </c>
      <c r="AG78" s="256" t="e">
        <f ca="1">_xll.DBRW($C$1,$B$26,$C$3,AG$12,$C$2,$A78,AG$13,$C$4,$C67)-AG67</f>
        <v>#VALUE!</v>
      </c>
      <c r="AH78" s="256" t="e">
        <f ca="1">_xll.DBRW($C$1,$B$26,$C$3,AH$12,$C$2,$A78,AH$13,$C$4,$C67)-AH67</f>
        <v>#VALUE!</v>
      </c>
      <c r="AI78" s="257" t="e">
        <f ca="1">_xll.DBRW($C$1,$B$26,$C$3,AI$12,$C$2,$A78,AI$13,$C$4,$C67)-AI67</f>
        <v>#VALUE!</v>
      </c>
      <c r="AJ78" s="258"/>
      <c r="AK78" s="255" t="e">
        <f ca="1">_xll.DBRW($C$1,$B78,$C$3,AK$12,$C$2,$A78,AK$13,$C$4,C67)-AK67</f>
        <v>#VALUE!</v>
      </c>
      <c r="AL78" s="256" t="e">
        <f ca="1">_xll.DBRW($C$1,$B78,$C$3,AL$12,$C$2,$A78,AL$13,$C$4,C67)-AL67</f>
        <v>#VALUE!</v>
      </c>
      <c r="AM78" s="256" t="e">
        <f ca="1">_xll.DBRW($C$1,$B78,$C$3,AM$12,$C$2,$A78,AM$13,$C$4,C67)-AM67</f>
        <v>#VALUE!</v>
      </c>
      <c r="AN78" s="256" t="e">
        <f ca="1">_xll.DBRW($C$1,$B78,$C$3,AN$12,$C$2,$A78,AN$13,$C$4,C67)-AN67</f>
        <v>#VALUE!</v>
      </c>
      <c r="AO78" s="256" t="e">
        <f ca="1">_xll.DBRW($C$1,$B78,$C$3,AO$12,$C$2,$A78,AO$13,$C$4,C67)-AO67</f>
        <v>#VALUE!</v>
      </c>
      <c r="AP78" s="256" t="e">
        <f ca="1">_xll.DBRW($C$1,$B78,$C$3,AP$12,$C$2,$A78,AP$13,$C$4,C67)-AP67</f>
        <v>#VALUE!</v>
      </c>
      <c r="AQ78" s="256" t="e">
        <f ca="1">_xll.DBRW($C$1,$B78,$C$3,AQ$12,$C$2,$A78,AQ$13,$C$4,C67)-AQ67</f>
        <v>#VALUE!</v>
      </c>
      <c r="AR78" s="257" t="e">
        <f ca="1">_xll.DBRW($C$1,$B78,$C$3,AR$12,$C$2,$A78,AR$13,$C$4,C67)-AR67</f>
        <v>#VALUE!</v>
      </c>
      <c r="AS78" s="255" t="e">
        <f ca="1">_xll.DBRW($C$1,$B78,$C$3,AS$12,$C$2,$A78,AS$13,$C$4,C67)-AS67</f>
        <v>#VALUE!</v>
      </c>
      <c r="AT78" s="256" t="e">
        <f ca="1">_xll.DBRW($C$1,$B78,$C$3,AT$12,$C$2,$A78,AT$13,$C$4,C67)-AT67</f>
        <v>#VALUE!</v>
      </c>
      <c r="AU78" s="256" t="e">
        <f ca="1">_xll.DBRW($C$1,$B78,$C$3,AU$12,$C$2,$A78,AU$13,$C$4,C67)-AU67</f>
        <v>#VALUE!</v>
      </c>
      <c r="AV78" s="256" t="e">
        <f ca="1">_xll.DBRW($C$1,$B78,$C$3,AV$12,$C$2,$A78,AV$13,$C$4,C67)-AV67</f>
        <v>#VALUE!</v>
      </c>
      <c r="AW78" s="256" t="e">
        <f ca="1">_xll.DBRW($C$1,$B78,$C$3,AW$12,$C$2,$A78,AW$13,$C$4,C67)-AW67</f>
        <v>#VALUE!</v>
      </c>
      <c r="AX78" s="256" t="e">
        <f ca="1">_xll.DBRW($C$1,$B78,$C$3,AX$12,$C$2,$A78,AX$13,$C$4,C67)-AX67</f>
        <v>#VALUE!</v>
      </c>
      <c r="AY78" s="256" t="e">
        <f ca="1">_xll.DBRW($C$1,$B78,$C$3,AY$12,$C$2,$A78,AY$13,$C$4,C67)-AY67</f>
        <v>#VALUE!</v>
      </c>
      <c r="AZ78" s="257" t="e">
        <f ca="1">_xll.DBRW($C$1,$B78,$C$3,AZ$12,$C$2,$A78,AZ$13,$C$4,C67)-AZ67</f>
        <v>#VALUE!</v>
      </c>
      <c r="BA78" s="255" t="e">
        <f ca="1">_xll.DBRW($C$1,$B78,$C$3,BA$12,$C$2,$A78,BA$13,$C$4,C67)-BA67</f>
        <v>#VALUE!</v>
      </c>
      <c r="BB78" s="256" t="e">
        <f ca="1">_xll.DBRW($C$1,$B78,$C$3,BB$12,$C$2,$A78,BB$13,$C$4,C67)-BB67</f>
        <v>#VALUE!</v>
      </c>
      <c r="BC78" s="256" t="e">
        <f ca="1">_xll.DBRW($C$1,$B78,$C$3,BC$12,$C$2,$A78,BC$13,$C$4,C67)-BC67</f>
        <v>#VALUE!</v>
      </c>
      <c r="BD78" s="256" t="e">
        <f ca="1">_xll.DBRW($C$1,$B78,$C$3,BD$12,$C$2,$A78,BD$13,$C$4,C67)-BD67</f>
        <v>#VALUE!</v>
      </c>
      <c r="BE78" s="256" t="e">
        <f ca="1">_xll.DBRW($C$1,$B78,$C$3,BE$12,$C$2,$A78,BE$13,$C$4,C67)-BE67</f>
        <v>#VALUE!</v>
      </c>
      <c r="BF78" s="256" t="e">
        <f ca="1">_xll.DBRW($C$1,$B78,$C$3,BF$12,$C$2,$A78,BF$13,$C$4,C67)-BF67</f>
        <v>#VALUE!</v>
      </c>
      <c r="BG78" s="256" t="e">
        <f ca="1">_xll.DBRW($C$1,$B78,$C$3,BG$12,$C$2,$A78,BG$13,$C$4,C67)-BG67</f>
        <v>#VALUE!</v>
      </c>
      <c r="BH78" s="257" t="e">
        <f ca="1">_xll.DBRW($C$1,$B78,$C$3,BH$12,$C$2,$A78,BH$13,$C$4,C67)-BH67</f>
        <v>#VALUE!</v>
      </c>
      <c r="BI78" s="255" t="e">
        <f ca="1">_xll.DBRW($C$1,$B78,$C$3,BI$12,$C$2,$A78,BI$13,$C$4,C67)-BI67</f>
        <v>#VALUE!</v>
      </c>
      <c r="BJ78" s="256" t="e">
        <f ca="1">_xll.DBRW($C$1,$B78,$C$3,BJ$12,$C$2,$A78,BJ$13,$C$4,C67)-BJ67</f>
        <v>#VALUE!</v>
      </c>
      <c r="BK78" s="256" t="e">
        <f ca="1">_xll.DBRW($C$1,$B78,$C$3,BK$12,$C$2,$A78,BK$13,$C$4,C67)-BK67</f>
        <v>#VALUE!</v>
      </c>
      <c r="BL78" s="256" t="e">
        <f ca="1">_xll.DBRW($C$1,$B78,$C$3,BL$12,$C$2,$A78,BL$13,$C$4,C67)-BL67</f>
        <v>#VALUE!</v>
      </c>
      <c r="BM78" s="256" t="e">
        <f ca="1">_xll.DBRW($C$1,$B78,$C$3,BM$12,$C$2,$A78,BM$13,$C$4,C67)-BM67</f>
        <v>#VALUE!</v>
      </c>
      <c r="BN78" s="256" t="e">
        <f ca="1">_xll.DBRW($C$1,$B78,$C$3,BN$12,$C$2,$A78,BN$13,$C$4,C67)-BN67</f>
        <v>#VALUE!</v>
      </c>
      <c r="BO78" s="256" t="e">
        <f ca="1">_xll.DBRW($C$1,$B78,$C$3,BO$12,$C$2,$A78,BO$13,$C$4,C67)-BO67</f>
        <v>#VALUE!</v>
      </c>
      <c r="BP78" s="257" t="e">
        <f ca="1">_xll.DBRW($C$1,$B78,$C$3,BP$12,$C$2,$A78,BP$13,$C$4,C67)-BP67</f>
        <v>#VALUE!</v>
      </c>
      <c r="BQ78" s="255" t="e">
        <f ca="1">_xll.DBRW($C$1,$B78,$C$3,BQ$12,$C$2,$A78,BQ$13,$C$4,$C$67)</f>
        <v>#VALUE!</v>
      </c>
      <c r="BR78" s="256" t="str">
        <f ca="1">_xll.DBRW($C$1,$B78,$C$3,BR$12,$C$2,$A78,BR$13,$C$4,$C$67)</f>
        <v>RECALC_1_2231_</v>
      </c>
      <c r="BS78" s="256" t="e">
        <f ca="1">_xll.DBRW($C$1,$B78,$C$3,BS$12,$C$2,$A78,BS$13,$C$4,$C$67)</f>
        <v>#VALUE!</v>
      </c>
      <c r="BT78" s="256" t="e">
        <f ca="1">_xll.DBRW($C$1,$B78,$C$3,BT$12,$C$2,$A78,BT$13,$C$4,$C$67)</f>
        <v>#VALUE!</v>
      </c>
      <c r="BU78" s="256" t="e">
        <f ca="1">_xll.DBRW($C$1,$B78,$C$3,BU$12,$C$2,$A78,BU$13,$C$4,$C$67)</f>
        <v>#VALUE!</v>
      </c>
      <c r="BV78" s="256" t="e">
        <f ca="1">_xll.DBRW($C$1,$B78,$C$3,BV$12,$C$2,$A78,BV$13,$C$4,$C$67)</f>
        <v>#VALUE!</v>
      </c>
      <c r="BW78" s="256" t="e">
        <f ca="1">_xll.DBRW($C$1,$B78,$C$3,BW$12,$C$2,$A78,BW$13,$C$4,$C$67)</f>
        <v>#VALUE!</v>
      </c>
      <c r="BX78" s="257" t="e">
        <f ca="1">_xll.DBRW($C$1,$B78,$C$3,BX$12,$C$2,$A78,BX$13,$C$4,$C$67)</f>
        <v>#VALUE!</v>
      </c>
      <c r="BY78" s="259"/>
      <c r="BZ78" s="259"/>
      <c r="CA78" s="259"/>
      <c r="CB78" s="259"/>
      <c r="CC78" s="259"/>
      <c r="CD78" s="259"/>
      <c r="CE78" s="259"/>
      <c r="CF78" s="259"/>
      <c r="CG78" s="260"/>
      <c r="CH78" s="260"/>
      <c r="CI78" s="260"/>
      <c r="CJ78" s="260"/>
      <c r="CK78" s="260"/>
      <c r="CL78" s="260"/>
      <c r="CM78" s="260"/>
      <c r="CN78" s="260"/>
      <c r="CO78" s="260"/>
      <c r="CP78" s="260"/>
      <c r="CQ78" s="260"/>
      <c r="CR78" s="260"/>
      <c r="CS78" s="260"/>
      <c r="CT78" s="260"/>
      <c r="CU78" s="260"/>
      <c r="CV78" s="260"/>
      <c r="CW78" s="260"/>
      <c r="CX78" s="260"/>
      <c r="CY78" s="260"/>
      <c r="CZ78" s="260"/>
      <c r="DA78" s="260"/>
      <c r="DB78" s="260"/>
      <c r="DC78" s="260"/>
      <c r="DD78" s="260"/>
      <c r="DE78" s="260"/>
    </row>
    <row r="79" spans="1:109" s="264" customFormat="1" ht="21.75" customHeight="1">
      <c r="A79" s="262"/>
      <c r="B79" s="263"/>
      <c r="D79" s="265"/>
      <c r="E79" s="265"/>
      <c r="F79" s="265"/>
      <c r="G79" s="265"/>
      <c r="H79" s="265"/>
      <c r="I79" s="265"/>
      <c r="J79" s="265"/>
      <c r="K79" s="265"/>
      <c r="L79" s="265"/>
      <c r="M79" s="265"/>
      <c r="N79" s="265"/>
      <c r="O79" s="265"/>
      <c r="P79" s="265"/>
      <c r="Q79" s="265"/>
      <c r="R79" s="265"/>
      <c r="S79" s="265"/>
      <c r="T79" s="265"/>
      <c r="U79" s="265"/>
      <c r="V79" s="265"/>
      <c r="W79" s="265"/>
      <c r="X79" s="265"/>
      <c r="Y79" s="265"/>
      <c r="Z79" s="265"/>
      <c r="AA79" s="265"/>
      <c r="AB79" s="265"/>
      <c r="AC79" s="265"/>
      <c r="AD79" s="265"/>
      <c r="AE79" s="265"/>
      <c r="AF79" s="265"/>
      <c r="AG79" s="265"/>
      <c r="AH79" s="265"/>
      <c r="AI79" s="265"/>
      <c r="AJ79" s="265"/>
      <c r="AK79" s="265"/>
      <c r="AL79" s="265"/>
      <c r="AM79" s="265"/>
      <c r="AN79" s="265"/>
      <c r="AO79" s="265"/>
      <c r="AP79" s="265"/>
      <c r="AQ79" s="265"/>
      <c r="AR79" s="265"/>
      <c r="AS79" s="265"/>
      <c r="AT79" s="265"/>
      <c r="AU79" s="265"/>
      <c r="AV79" s="265"/>
      <c r="AW79" s="265"/>
      <c r="AX79" s="265"/>
      <c r="AY79" s="265"/>
      <c r="AZ79" s="265"/>
      <c r="BA79" s="265"/>
      <c r="BB79" s="265"/>
      <c r="BC79" s="265"/>
      <c r="BD79" s="265"/>
      <c r="BE79" s="265"/>
      <c r="BF79" s="265"/>
      <c r="BG79" s="265"/>
      <c r="BH79" s="265"/>
      <c r="BI79" s="265"/>
      <c r="BJ79" s="265"/>
      <c r="BK79" s="265"/>
      <c r="BL79" s="265"/>
      <c r="BM79" s="265"/>
      <c r="BN79" s="265"/>
      <c r="BO79" s="265"/>
      <c r="BP79" s="265"/>
      <c r="BQ79" s="265"/>
      <c r="BR79" s="265"/>
      <c r="BS79" s="265"/>
      <c r="BT79" s="265"/>
      <c r="BU79" s="265"/>
      <c r="BV79" s="265"/>
      <c r="BW79" s="265"/>
      <c r="BX79" s="265"/>
      <c r="BY79" s="265"/>
      <c r="BZ79" s="265"/>
      <c r="CA79" s="265"/>
      <c r="CB79" s="265"/>
      <c r="CC79" s="265"/>
      <c r="CD79" s="265"/>
      <c r="CE79" s="265"/>
      <c r="CF79" s="265"/>
    </row>
    <row r="80" spans="1:109" ht="21.75" customHeight="1">
      <c r="A80" s="266"/>
      <c r="B80" s="267"/>
      <c r="C80" s="243" t="s">
        <v>30</v>
      </c>
      <c r="D80" s="245">
        <f>SUM(D81:D90)</f>
        <v>0</v>
      </c>
      <c r="E80" s="246">
        <f t="shared" ref="E80:AI80" si="32">SUM(E81:E90)</f>
        <v>0</v>
      </c>
      <c r="F80" s="246">
        <f t="shared" si="32"/>
        <v>0</v>
      </c>
      <c r="G80" s="246">
        <f t="shared" si="32"/>
        <v>0</v>
      </c>
      <c r="H80" s="246">
        <f t="shared" si="32"/>
        <v>0</v>
      </c>
      <c r="I80" s="246">
        <f t="shared" si="32"/>
        <v>0</v>
      </c>
      <c r="J80" s="246">
        <f t="shared" si="32"/>
        <v>0</v>
      </c>
      <c r="K80" s="247">
        <f t="shared" si="32"/>
        <v>0</v>
      </c>
      <c r="L80" s="245">
        <f t="shared" si="32"/>
        <v>0</v>
      </c>
      <c r="M80" s="246">
        <f t="shared" si="32"/>
        <v>0</v>
      </c>
      <c r="N80" s="246">
        <f t="shared" si="32"/>
        <v>0</v>
      </c>
      <c r="O80" s="246">
        <f t="shared" si="32"/>
        <v>0</v>
      </c>
      <c r="P80" s="246">
        <f t="shared" si="32"/>
        <v>0</v>
      </c>
      <c r="Q80" s="246">
        <f t="shared" si="32"/>
        <v>0</v>
      </c>
      <c r="R80" s="246">
        <f t="shared" si="32"/>
        <v>0</v>
      </c>
      <c r="S80" s="247">
        <f t="shared" si="32"/>
        <v>0</v>
      </c>
      <c r="T80" s="245">
        <f t="shared" si="32"/>
        <v>0</v>
      </c>
      <c r="U80" s="246">
        <f t="shared" si="32"/>
        <v>0</v>
      </c>
      <c r="V80" s="246">
        <f t="shared" si="32"/>
        <v>0</v>
      </c>
      <c r="W80" s="246">
        <f t="shared" si="32"/>
        <v>0</v>
      </c>
      <c r="X80" s="246">
        <f t="shared" si="32"/>
        <v>0</v>
      </c>
      <c r="Y80" s="246">
        <f t="shared" si="32"/>
        <v>0</v>
      </c>
      <c r="Z80" s="246">
        <f t="shared" si="32"/>
        <v>0</v>
      </c>
      <c r="AA80" s="247">
        <f t="shared" si="32"/>
        <v>0</v>
      </c>
      <c r="AB80" s="245">
        <f t="shared" si="32"/>
        <v>0</v>
      </c>
      <c r="AC80" s="246">
        <f t="shared" si="32"/>
        <v>0</v>
      </c>
      <c r="AD80" s="246">
        <f t="shared" si="32"/>
        <v>0</v>
      </c>
      <c r="AE80" s="246">
        <f t="shared" si="32"/>
        <v>0</v>
      </c>
      <c r="AF80" s="246">
        <f t="shared" si="32"/>
        <v>0</v>
      </c>
      <c r="AG80" s="246">
        <f t="shared" si="32"/>
        <v>0</v>
      </c>
      <c r="AH80" s="246">
        <f t="shared" si="32"/>
        <v>0</v>
      </c>
      <c r="AI80" s="247">
        <f t="shared" si="32"/>
        <v>0</v>
      </c>
      <c r="AJ80" s="248"/>
      <c r="AK80" s="245" t="e">
        <f ca="1">SUM(AK81:AK90)</f>
        <v>#VALUE!</v>
      </c>
      <c r="AL80" s="246">
        <f t="shared" ref="AL80:BX80" ca="1" si="33">SUM(AL81:AL90)</f>
        <v>0</v>
      </c>
      <c r="AM80" s="246" t="e">
        <f t="shared" ca="1" si="33"/>
        <v>#VALUE!</v>
      </c>
      <c r="AN80" s="246" t="e">
        <f t="shared" ca="1" si="33"/>
        <v>#VALUE!</v>
      </c>
      <c r="AO80" s="246" t="e">
        <f t="shared" ca="1" si="33"/>
        <v>#VALUE!</v>
      </c>
      <c r="AP80" s="246" t="e">
        <f t="shared" ca="1" si="33"/>
        <v>#VALUE!</v>
      </c>
      <c r="AQ80" s="246" t="e">
        <f t="shared" ca="1" si="33"/>
        <v>#VALUE!</v>
      </c>
      <c r="AR80" s="247" t="e">
        <f t="shared" ca="1" si="33"/>
        <v>#VALUE!</v>
      </c>
      <c r="AS80" s="245" t="e">
        <f t="shared" ca="1" si="33"/>
        <v>#VALUE!</v>
      </c>
      <c r="AT80" s="246">
        <f t="shared" ca="1" si="33"/>
        <v>0</v>
      </c>
      <c r="AU80" s="246" t="e">
        <f t="shared" ca="1" si="33"/>
        <v>#VALUE!</v>
      </c>
      <c r="AV80" s="246" t="e">
        <f t="shared" ca="1" si="33"/>
        <v>#VALUE!</v>
      </c>
      <c r="AW80" s="246" t="e">
        <f t="shared" ca="1" si="33"/>
        <v>#VALUE!</v>
      </c>
      <c r="AX80" s="246" t="e">
        <f t="shared" ca="1" si="33"/>
        <v>#VALUE!</v>
      </c>
      <c r="AY80" s="246" t="e">
        <f t="shared" ca="1" si="33"/>
        <v>#VALUE!</v>
      </c>
      <c r="AZ80" s="247" t="e">
        <f t="shared" ca="1" si="33"/>
        <v>#VALUE!</v>
      </c>
      <c r="BA80" s="245" t="e">
        <f t="shared" ca="1" si="33"/>
        <v>#VALUE!</v>
      </c>
      <c r="BB80" s="246">
        <f t="shared" ca="1" si="33"/>
        <v>0</v>
      </c>
      <c r="BC80" s="246" t="e">
        <f t="shared" ca="1" si="33"/>
        <v>#VALUE!</v>
      </c>
      <c r="BD80" s="246" t="e">
        <f t="shared" ca="1" si="33"/>
        <v>#VALUE!</v>
      </c>
      <c r="BE80" s="246" t="e">
        <f t="shared" ca="1" si="33"/>
        <v>#VALUE!</v>
      </c>
      <c r="BF80" s="246" t="e">
        <f t="shared" ca="1" si="33"/>
        <v>#VALUE!</v>
      </c>
      <c r="BG80" s="246" t="e">
        <f t="shared" ca="1" si="33"/>
        <v>#VALUE!</v>
      </c>
      <c r="BH80" s="247" t="e">
        <f t="shared" ca="1" si="33"/>
        <v>#VALUE!</v>
      </c>
      <c r="BI80" s="245" t="e">
        <f t="shared" ca="1" si="33"/>
        <v>#VALUE!</v>
      </c>
      <c r="BJ80" s="246">
        <f t="shared" ca="1" si="33"/>
        <v>0</v>
      </c>
      <c r="BK80" s="246" t="e">
        <f t="shared" ca="1" si="33"/>
        <v>#VALUE!</v>
      </c>
      <c r="BL80" s="246" t="e">
        <f t="shared" ca="1" si="33"/>
        <v>#VALUE!</v>
      </c>
      <c r="BM80" s="246" t="e">
        <f t="shared" ca="1" si="33"/>
        <v>#VALUE!</v>
      </c>
      <c r="BN80" s="246" t="e">
        <f t="shared" ca="1" si="33"/>
        <v>#VALUE!</v>
      </c>
      <c r="BO80" s="246" t="e">
        <f t="shared" ca="1" si="33"/>
        <v>#VALUE!</v>
      </c>
      <c r="BP80" s="247" t="e">
        <f t="shared" ca="1" si="33"/>
        <v>#VALUE!</v>
      </c>
      <c r="BQ80" s="245" t="e">
        <f t="shared" ca="1" si="33"/>
        <v>#VALUE!</v>
      </c>
      <c r="BR80" s="246">
        <f t="shared" ca="1" si="33"/>
        <v>0</v>
      </c>
      <c r="BS80" s="246" t="e">
        <f t="shared" ca="1" si="33"/>
        <v>#VALUE!</v>
      </c>
      <c r="BT80" s="246" t="e">
        <f t="shared" ca="1" si="33"/>
        <v>#VALUE!</v>
      </c>
      <c r="BU80" s="246" t="e">
        <f t="shared" ca="1" si="33"/>
        <v>#VALUE!</v>
      </c>
      <c r="BV80" s="246" t="e">
        <f t="shared" ca="1" si="33"/>
        <v>#VALUE!</v>
      </c>
      <c r="BW80" s="246" t="e">
        <f t="shared" ca="1" si="33"/>
        <v>#VALUE!</v>
      </c>
      <c r="BX80" s="247" t="e">
        <f t="shared" ca="1" si="33"/>
        <v>#VALUE!</v>
      </c>
      <c r="BY80" s="248"/>
      <c r="BZ80" s="248"/>
      <c r="CA80" s="248"/>
      <c r="CB80" s="248"/>
      <c r="CC80" s="248"/>
      <c r="CD80" s="248"/>
      <c r="CE80" s="248"/>
      <c r="CF80" s="248"/>
    </row>
    <row r="81" spans="1:109">
      <c r="A81" s="262" t="str">
        <f>A68</f>
        <v>VTD_Corp_TopAdj_Not_allocated_Input1</v>
      </c>
      <c r="B81" s="263" t="str">
        <f t="shared" ref="B81:C81" ca="1" si="34">B68</f>
        <v>RECALC_0_1_</v>
      </c>
      <c r="C81" s="237" t="str">
        <f t="shared" si="34"/>
        <v>Sécurité top générale</v>
      </c>
      <c r="D81" s="252"/>
      <c r="E81" s="248"/>
      <c r="F81" s="248">
        <f>SUM(F29,F68)</f>
        <v>0</v>
      </c>
      <c r="G81" s="248">
        <f t="shared" ref="G81:K82" si="35">SUM(G29,G68)</f>
        <v>0</v>
      </c>
      <c r="H81" s="248">
        <f t="shared" si="35"/>
        <v>0</v>
      </c>
      <c r="I81" s="248">
        <f t="shared" si="35"/>
        <v>0</v>
      </c>
      <c r="J81" s="248">
        <f t="shared" si="35"/>
        <v>0</v>
      </c>
      <c r="K81" s="253">
        <f t="shared" si="35"/>
        <v>0</v>
      </c>
      <c r="L81" s="252"/>
      <c r="M81" s="248"/>
      <c r="N81" s="248">
        <f>SUM(N29,N68)</f>
        <v>0</v>
      </c>
      <c r="O81" s="248">
        <f t="shared" ref="O81:S82" si="36">SUM(O29,O68)</f>
        <v>0</v>
      </c>
      <c r="P81" s="248">
        <f t="shared" si="36"/>
        <v>0</v>
      </c>
      <c r="Q81" s="248">
        <f t="shared" si="36"/>
        <v>0</v>
      </c>
      <c r="R81" s="248">
        <f t="shared" si="36"/>
        <v>0</v>
      </c>
      <c r="S81" s="253">
        <f t="shared" si="36"/>
        <v>0</v>
      </c>
      <c r="T81" s="252"/>
      <c r="U81" s="248"/>
      <c r="V81" s="248">
        <f>SUM(V29,V68)</f>
        <v>0</v>
      </c>
      <c r="W81" s="248">
        <f t="shared" ref="W81:AA82" si="37">SUM(W29,W68)</f>
        <v>0</v>
      </c>
      <c r="X81" s="248">
        <f t="shared" si="37"/>
        <v>0</v>
      </c>
      <c r="Y81" s="248">
        <f t="shared" si="37"/>
        <v>0</v>
      </c>
      <c r="Z81" s="248">
        <f t="shared" si="37"/>
        <v>0</v>
      </c>
      <c r="AA81" s="253">
        <f t="shared" si="37"/>
        <v>0</v>
      </c>
      <c r="AB81" s="252"/>
      <c r="AC81" s="248"/>
      <c r="AD81" s="248">
        <f>SUM(AD29,AD68)</f>
        <v>0</v>
      </c>
      <c r="AE81" s="248">
        <f t="shared" ref="AE81:AI82" si="38">SUM(AE29,AE68)</f>
        <v>0</v>
      </c>
      <c r="AF81" s="248">
        <f t="shared" si="38"/>
        <v>0</v>
      </c>
      <c r="AG81" s="248">
        <f t="shared" si="38"/>
        <v>0</v>
      </c>
      <c r="AH81" s="248">
        <f t="shared" si="38"/>
        <v>0</v>
      </c>
      <c r="AI81" s="253">
        <f t="shared" si="38"/>
        <v>0</v>
      </c>
      <c r="AJ81" s="248"/>
      <c r="AK81" s="252" t="e">
        <f ca="1">_xll.DBRW($C$1,$B81,$C$3,AK$12,$C$2,$A81,AK$13,$C$4,C80)</f>
        <v>#VALUE!</v>
      </c>
      <c r="AL81" s="248" t="str">
        <f ca="1">_xll.DBRW($C$1,$B81,$C$3,AL$12,$C$2,$A81,AL$13,$C$4,C80)</f>
        <v>RECALC_1_1260_</v>
      </c>
      <c r="AM81" s="248" t="e">
        <f ca="1">_xll.DBRW($C$1,$B81,$C$3,AM$12,$C$2,$A81,AM$13,$C$4,C80)</f>
        <v>#VALUE!</v>
      </c>
      <c r="AN81" s="248" t="e">
        <f ca="1">_xll.DBRW($C$1,$B81,$C$3,AN$12,$C$2,$A81,AN$13,$C$4,C80)</f>
        <v>#VALUE!</v>
      </c>
      <c r="AO81" s="248" t="e">
        <f ca="1">_xll.DBRW($C$1,$B81,$C$3,AO$12,$C$2,$A81,AO$13,$C$4,C80)</f>
        <v>#VALUE!</v>
      </c>
      <c r="AP81" s="248" t="e">
        <f ca="1">_xll.DBRW($C$1,$B81,$C$3,AP$12,$C$2,$A81,AP$13,$C$4,C80)</f>
        <v>#VALUE!</v>
      </c>
      <c r="AQ81" s="248" t="e">
        <f ca="1">_xll.DBRW($C$1,$B81,$C$3,AQ$12,$C$2,$A81,AQ$13,$C$4,C80)</f>
        <v>#VALUE!</v>
      </c>
      <c r="AR81" s="253" t="e">
        <f ca="1">_xll.DBRW($C$1,$B81,$C$3,AR$12,$C$2,$A81,AR$13,$C$4,C80)</f>
        <v>#VALUE!</v>
      </c>
      <c r="AS81" s="252" t="e">
        <f ca="1">_xll.DBRW($C$1,$B81,$C$3,AS$12,$C$2,$A81,AS$13,$C$4,C80)</f>
        <v>#VALUE!</v>
      </c>
      <c r="AT81" s="248" t="str">
        <f ca="1">_xll.DBRW($C$1,$B81,$C$3,AT$12,$C$2,$A81,AT$13,$C$4,C80)</f>
        <v>RECALC_1_1261_</v>
      </c>
      <c r="AU81" s="248" t="e">
        <f ca="1">_xll.DBRW($C$1,$B81,$C$3,AU$12,$C$2,$A81,AU$13,$C$4,C80)</f>
        <v>#VALUE!</v>
      </c>
      <c r="AV81" s="248" t="e">
        <f ca="1">_xll.DBRW($C$1,$B81,$C$3,AV$12,$C$2,$A81,AV$13,$C$4,C80)</f>
        <v>#VALUE!</v>
      </c>
      <c r="AW81" s="248" t="e">
        <f ca="1">_xll.DBRW($C$1,$B81,$C$3,AW$12,$C$2,$A81,AW$13,$C$4,C80)</f>
        <v>#VALUE!</v>
      </c>
      <c r="AX81" s="248" t="e">
        <f ca="1">_xll.DBRW($C$1,$B81,$C$3,AX$12,$C$2,$A81,AX$13,$C$4,C80)</f>
        <v>#VALUE!</v>
      </c>
      <c r="AY81" s="248" t="e">
        <f ca="1">_xll.DBRW($C$1,$B81,$C$3,AY$12,$C$2,$A81,AY$13,$C$4,C80)</f>
        <v>#VALUE!</v>
      </c>
      <c r="AZ81" s="253" t="e">
        <f ca="1">_xll.DBRW($C$1,$B81,$C$3,AZ$12,$C$2,$A81,AZ$13,$C$4,C80)</f>
        <v>#VALUE!</v>
      </c>
      <c r="BA81" s="252" t="e">
        <f ca="1">_xll.DBRW($C$1,$B81,$C$3,BA$12,$C$2,$A81,BA$13,$C$4,C80)</f>
        <v>#VALUE!</v>
      </c>
      <c r="BB81" s="248" t="str">
        <f ca="1">_xll.DBRW($C$1,$B81,$C$3,BB$12,$C$2,$A81,BB$13,$C$4,C80)</f>
        <v>RECALC_1_1731_</v>
      </c>
      <c r="BC81" s="248" t="e">
        <f ca="1">_xll.DBRW($C$1,$B81,$C$3,BC$12,$C$2,$A81,BC$13,$C$4,C80)</f>
        <v>#VALUE!</v>
      </c>
      <c r="BD81" s="248" t="e">
        <f ca="1">_xll.DBRW($C$1,$B81,$C$3,BD$12,$C$2,$A81,BD$13,$C$4,C80)</f>
        <v>#VALUE!</v>
      </c>
      <c r="BE81" s="248" t="e">
        <f ca="1">_xll.DBRW($C$1,$B81,$C$3,BE$12,$C$2,$A81,BE$13,$C$4,C80)</f>
        <v>#VALUE!</v>
      </c>
      <c r="BF81" s="248" t="e">
        <f ca="1">_xll.DBRW($C$1,$B81,$C$3,BF$12,$C$2,$A81,BF$13,$C$4,C80)</f>
        <v>#VALUE!</v>
      </c>
      <c r="BG81" s="248" t="e">
        <f ca="1">_xll.DBRW($C$1,$B81,$C$3,BG$12,$C$2,$A81,BG$13,$C$4,C80)</f>
        <v>#VALUE!</v>
      </c>
      <c r="BH81" s="253" t="e">
        <f ca="1">_xll.DBRW($C$1,$B81,$C$3,BH$12,$C$2,$A81,BH$13,$C$4,C80)</f>
        <v>#VALUE!</v>
      </c>
      <c r="BI81" s="252" t="e">
        <f ca="1">_xll.DBRW($C$1,$B81,$C$3,BI$12,$C$2,$A81,BI$13,$C$4,C80)</f>
        <v>#VALUE!</v>
      </c>
      <c r="BJ81" s="248" t="str">
        <f ca="1">_xll.DBRW($C$1,$B81,$C$3,BJ$12,$C$2,$A81,BJ$13,$C$4,C80)</f>
        <v>RECALC_1_2065_</v>
      </c>
      <c r="BK81" s="248" t="e">
        <f ca="1">_xll.DBRW($C$1,$B81,$C$3,BK$12,$C$2,$A81,BK$13,$C$4,C80)</f>
        <v>#VALUE!</v>
      </c>
      <c r="BL81" s="248" t="e">
        <f ca="1">_xll.DBRW($C$1,$B81,$C$3,BL$12,$C$2,$A81,BL$13,$C$4,C80)</f>
        <v>#VALUE!</v>
      </c>
      <c r="BM81" s="248" t="e">
        <f ca="1">_xll.DBRW($C$1,$B81,$C$3,BM$12,$C$2,$A81,BM$13,$C$4,C80)</f>
        <v>#VALUE!</v>
      </c>
      <c r="BN81" s="248" t="e">
        <f ca="1">_xll.DBRW($C$1,$B81,$C$3,BN$12,$C$2,$A81,BN$13,$C$4,C80)</f>
        <v>#VALUE!</v>
      </c>
      <c r="BO81" s="248" t="e">
        <f ca="1">_xll.DBRW($C$1,$B81,$C$3,BO$12,$C$2,$A81,BO$13,$C$4,C80)</f>
        <v>#VALUE!</v>
      </c>
      <c r="BP81" s="253" t="e">
        <f ca="1">_xll.DBRW($C$1,$B81,$C$3,BP$12,$C$2,$A81,BP$13,$C$4,C80)</f>
        <v>#VALUE!</v>
      </c>
      <c r="BQ81" s="252" t="e">
        <f ca="1">_xll.DBRW($C$1,$B81,$C$3,BQ$12,$C$2,$A81,BQ$13,$C$4,$C$80)</f>
        <v>#VALUE!</v>
      </c>
      <c r="BR81" s="248" t="str">
        <f ca="1">_xll.DBRW($C$1,$B81,$C$3,BR$12,$C$2,$A81,BR$13,$C$4,$C$80)</f>
        <v>RECALC_1_2196_</v>
      </c>
      <c r="BS81" s="248" t="e">
        <f ca="1">_xll.DBRW($C$1,$B81,$C$3,BS$12,$C$2,$A81,BS$13,$C$4,$C$80)</f>
        <v>#VALUE!</v>
      </c>
      <c r="BT81" s="248" t="e">
        <f ca="1">_xll.DBRW($C$1,$B81,$C$3,BT$12,$C$2,$A81,BT$13,$C$4,$C$80)</f>
        <v>#VALUE!</v>
      </c>
      <c r="BU81" s="248" t="e">
        <f ca="1">_xll.DBRW($C$1,$B81,$C$3,BU$12,$C$2,$A81,BU$13,$C$4,$C$80)</f>
        <v>#VALUE!</v>
      </c>
      <c r="BV81" s="248" t="e">
        <f ca="1">_xll.DBRW($C$1,$B81,$C$3,BV$12,$C$2,$A81,BV$13,$C$4,$C$80)</f>
        <v>#VALUE!</v>
      </c>
      <c r="BW81" s="248" t="e">
        <f ca="1">_xll.DBRW($C$1,$B81,$C$3,BW$12,$C$2,$A81,BW$13,$C$4,$C$80)</f>
        <v>#VALUE!</v>
      </c>
      <c r="BX81" s="253" t="e">
        <f ca="1">_xll.DBRW($C$1,$B81,$C$3,BX$12,$C$2,$A81,BX$13,$C$4,$C$80)</f>
        <v>#VALUE!</v>
      </c>
      <c r="BY81" s="248"/>
      <c r="BZ81" s="248"/>
      <c r="CA81" s="248"/>
      <c r="CB81" s="248"/>
      <c r="CC81" s="248"/>
      <c r="CD81" s="248"/>
      <c r="CE81" s="248"/>
      <c r="CF81" s="248"/>
    </row>
    <row r="82" spans="1:109" ht="21.75" customHeight="1">
      <c r="A82" s="262" t="str">
        <f t="shared" ref="A82:C90" si="39">A69</f>
        <v>VTD_Corp_TopAdj_Not_allocated_Input2</v>
      </c>
      <c r="B82" s="263" t="str">
        <f t="shared" ca="1" si="39"/>
        <v>RECALC_0_1_</v>
      </c>
      <c r="C82" s="237" t="str">
        <f t="shared" si="39"/>
        <v>A recycler</v>
      </c>
      <c r="D82" s="252"/>
      <c r="E82" s="248"/>
      <c r="F82" s="248">
        <f>SUM(F30,F69)</f>
        <v>0</v>
      </c>
      <c r="G82" s="248">
        <f t="shared" si="35"/>
        <v>0</v>
      </c>
      <c r="H82" s="248">
        <f t="shared" si="35"/>
        <v>0</v>
      </c>
      <c r="I82" s="248">
        <f t="shared" si="35"/>
        <v>0</v>
      </c>
      <c r="J82" s="248">
        <f t="shared" si="35"/>
        <v>0</v>
      </c>
      <c r="K82" s="253">
        <f t="shared" si="35"/>
        <v>0</v>
      </c>
      <c r="L82" s="252"/>
      <c r="M82" s="248"/>
      <c r="N82" s="248">
        <f>SUM(N30,N69)</f>
        <v>0</v>
      </c>
      <c r="O82" s="248">
        <f t="shared" si="36"/>
        <v>0</v>
      </c>
      <c r="P82" s="248">
        <f t="shared" si="36"/>
        <v>0</v>
      </c>
      <c r="Q82" s="248">
        <f t="shared" si="36"/>
        <v>0</v>
      </c>
      <c r="R82" s="248">
        <f t="shared" si="36"/>
        <v>0</v>
      </c>
      <c r="S82" s="253">
        <f t="shared" si="36"/>
        <v>0</v>
      </c>
      <c r="T82" s="252"/>
      <c r="U82" s="248"/>
      <c r="V82" s="248">
        <f>SUM(V30,V69)</f>
        <v>0</v>
      </c>
      <c r="W82" s="248">
        <f t="shared" si="37"/>
        <v>0</v>
      </c>
      <c r="X82" s="248">
        <f t="shared" si="37"/>
        <v>0</v>
      </c>
      <c r="Y82" s="248">
        <f t="shared" si="37"/>
        <v>0</v>
      </c>
      <c r="Z82" s="248">
        <f t="shared" si="37"/>
        <v>0</v>
      </c>
      <c r="AA82" s="253">
        <f t="shared" si="37"/>
        <v>0</v>
      </c>
      <c r="AB82" s="252"/>
      <c r="AC82" s="248"/>
      <c r="AD82" s="248">
        <f>SUM(AD30,AD69)</f>
        <v>0</v>
      </c>
      <c r="AE82" s="248">
        <f t="shared" si="38"/>
        <v>0</v>
      </c>
      <c r="AF82" s="248">
        <f t="shared" si="38"/>
        <v>0</v>
      </c>
      <c r="AG82" s="248">
        <f t="shared" si="38"/>
        <v>0</v>
      </c>
      <c r="AH82" s="248">
        <f t="shared" si="38"/>
        <v>0</v>
      </c>
      <c r="AI82" s="253">
        <f t="shared" si="38"/>
        <v>0</v>
      </c>
      <c r="AJ82" s="248"/>
      <c r="AK82" s="252" t="e">
        <f ca="1">_xll.DBRW($C$1,$B82,$C$3,AK$12,$C$2,$A82,AK$13,$C$4,C80)</f>
        <v>#VALUE!</v>
      </c>
      <c r="AL82" s="248" t="str">
        <f ca="1">_xll.DBRW($C$1,$B82,$C$3,AL$12,$C$2,$A82,AL$13,$C$4,C80)</f>
        <v>RECALC_1_1497_</v>
      </c>
      <c r="AM82" s="248" t="e">
        <f ca="1">_xll.DBRW($C$1,$B82,$C$3,AM$12,$C$2,$A82,AM$13,$C$4,C80)</f>
        <v>#VALUE!</v>
      </c>
      <c r="AN82" s="248" t="e">
        <f ca="1">_xll.DBRW($C$1,$B82,$C$3,AN$12,$C$2,$A82,AN$13,$C$4,C80)</f>
        <v>#VALUE!</v>
      </c>
      <c r="AO82" s="248" t="e">
        <f ca="1">_xll.DBRW($C$1,$B82,$C$3,AO$12,$C$2,$A82,AO$13,$C$4,C80)</f>
        <v>#VALUE!</v>
      </c>
      <c r="AP82" s="248" t="e">
        <f ca="1">_xll.DBRW($C$1,$B82,$C$3,AP$12,$C$2,$A82,AP$13,$C$4,C80)</f>
        <v>#VALUE!</v>
      </c>
      <c r="AQ82" s="248" t="e">
        <f ca="1">_xll.DBRW($C$1,$B82,$C$3,AQ$12,$C$2,$A82,AQ$13,$C$4,C80)</f>
        <v>#VALUE!</v>
      </c>
      <c r="AR82" s="253" t="e">
        <f ca="1">_xll.DBRW($C$1,$B82,$C$3,AR$12,$C$2,$A82,AR$13,$C$4,C80)</f>
        <v>#VALUE!</v>
      </c>
      <c r="AS82" s="252" t="e">
        <f ca="1">_xll.DBRW($C$1,$B82,$C$3,AS$12,$C$2,$A82,AS$13,$C$4,C80)</f>
        <v>#VALUE!</v>
      </c>
      <c r="AT82" s="248" t="str">
        <f ca="1">_xll.DBRW($C$1,$B82,$C$3,AT$12,$C$2,$A82,AT$13,$C$4,C80)</f>
        <v>RECALC_1_1498_</v>
      </c>
      <c r="AU82" s="248" t="e">
        <f ca="1">_xll.DBRW($C$1,$B82,$C$3,AU$12,$C$2,$A82,AU$13,$C$4,C80)</f>
        <v>#VALUE!</v>
      </c>
      <c r="AV82" s="248" t="e">
        <f ca="1">_xll.DBRW($C$1,$B82,$C$3,AV$12,$C$2,$A82,AV$13,$C$4,C80)</f>
        <v>#VALUE!</v>
      </c>
      <c r="AW82" s="248" t="e">
        <f ca="1">_xll.DBRW($C$1,$B82,$C$3,AW$12,$C$2,$A82,AW$13,$C$4,C80)</f>
        <v>#VALUE!</v>
      </c>
      <c r="AX82" s="248" t="e">
        <f ca="1">_xll.DBRW($C$1,$B82,$C$3,AX$12,$C$2,$A82,AX$13,$C$4,C80)</f>
        <v>#VALUE!</v>
      </c>
      <c r="AY82" s="248" t="e">
        <f ca="1">_xll.DBRW($C$1,$B82,$C$3,AY$12,$C$2,$A82,AY$13,$C$4,C80)</f>
        <v>#VALUE!</v>
      </c>
      <c r="AZ82" s="253" t="e">
        <f ca="1">_xll.DBRW($C$1,$B82,$C$3,AZ$12,$C$2,$A82,AZ$13,$C$4,C80)</f>
        <v>#VALUE!</v>
      </c>
      <c r="BA82" s="252" t="e">
        <f ca="1">_xll.DBRW($C$1,$B82,$C$3,BA$12,$C$2,$A82,BA$13,$C$4,C80)</f>
        <v>#VALUE!</v>
      </c>
      <c r="BB82" s="248" t="str">
        <f ca="1">_xll.DBRW($C$1,$B82,$C$3,BB$12,$C$2,$A82,BB$13,$C$4,C80)</f>
        <v>RECALC_1_1727_</v>
      </c>
      <c r="BC82" s="248" t="e">
        <f ca="1">_xll.DBRW($C$1,$B82,$C$3,BC$12,$C$2,$A82,BC$13,$C$4,C80)</f>
        <v>#VALUE!</v>
      </c>
      <c r="BD82" s="248" t="e">
        <f ca="1">_xll.DBRW($C$1,$B82,$C$3,BD$12,$C$2,$A82,BD$13,$C$4,C80)</f>
        <v>#VALUE!</v>
      </c>
      <c r="BE82" s="248" t="e">
        <f ca="1">_xll.DBRW($C$1,$B82,$C$3,BE$12,$C$2,$A82,BE$13,$C$4,C80)</f>
        <v>#VALUE!</v>
      </c>
      <c r="BF82" s="248" t="e">
        <f ca="1">_xll.DBRW($C$1,$B82,$C$3,BF$12,$C$2,$A82,BF$13,$C$4,C80)</f>
        <v>#VALUE!</v>
      </c>
      <c r="BG82" s="248" t="e">
        <f ca="1">_xll.DBRW($C$1,$B82,$C$3,BG$12,$C$2,$A82,BG$13,$C$4,C80)</f>
        <v>#VALUE!</v>
      </c>
      <c r="BH82" s="253" t="e">
        <f ca="1">_xll.DBRW($C$1,$B82,$C$3,BH$12,$C$2,$A82,BH$13,$C$4,C80)</f>
        <v>#VALUE!</v>
      </c>
      <c r="BI82" s="252" t="e">
        <f ca="1">_xll.DBRW($C$1,$B82,$C$3,BI$12,$C$2,$A82,BI$13,$C$4,C80)</f>
        <v>#VALUE!</v>
      </c>
      <c r="BJ82" s="248" t="str">
        <f ca="1">_xll.DBRW($C$1,$B82,$C$3,BJ$12,$C$2,$A82,BJ$13,$C$4,C80)</f>
        <v>RECALC_1_2061_</v>
      </c>
      <c r="BK82" s="248" t="e">
        <f ca="1">_xll.DBRW($C$1,$B82,$C$3,BK$12,$C$2,$A82,BK$13,$C$4,C80)</f>
        <v>#VALUE!</v>
      </c>
      <c r="BL82" s="248" t="e">
        <f ca="1">_xll.DBRW($C$1,$B82,$C$3,BL$12,$C$2,$A82,BL$13,$C$4,C80)</f>
        <v>#VALUE!</v>
      </c>
      <c r="BM82" s="248" t="e">
        <f ca="1">_xll.DBRW($C$1,$B82,$C$3,BM$12,$C$2,$A82,BM$13,$C$4,C80)</f>
        <v>#VALUE!</v>
      </c>
      <c r="BN82" s="248" t="e">
        <f ca="1">_xll.DBRW($C$1,$B82,$C$3,BN$12,$C$2,$A82,BN$13,$C$4,C80)</f>
        <v>#VALUE!</v>
      </c>
      <c r="BO82" s="248" t="e">
        <f ca="1">_xll.DBRW($C$1,$B82,$C$3,BO$12,$C$2,$A82,BO$13,$C$4,C80)</f>
        <v>#VALUE!</v>
      </c>
      <c r="BP82" s="253" t="e">
        <f ca="1">_xll.DBRW($C$1,$B82,$C$3,BP$12,$C$2,$A82,BP$13,$C$4,C80)</f>
        <v>#VALUE!</v>
      </c>
      <c r="BQ82" s="252" t="e">
        <f ca="1">_xll.DBRW($C$1,$B82,$C$3,BQ$12,$C$2,$A82,BQ$13,$C$4,$C$80)</f>
        <v>#VALUE!</v>
      </c>
      <c r="BR82" s="248" t="str">
        <f ca="1">_xll.DBRW($C$1,$B82,$C$3,BR$12,$C$2,$A82,BR$13,$C$4,$C$80)</f>
        <v>RECALC_1_2192_</v>
      </c>
      <c r="BS82" s="248" t="e">
        <f ca="1">_xll.DBRW($C$1,$B82,$C$3,BS$12,$C$2,$A82,BS$13,$C$4,$C$80)</f>
        <v>#VALUE!</v>
      </c>
      <c r="BT82" s="248" t="e">
        <f ca="1">_xll.DBRW($C$1,$B82,$C$3,BT$12,$C$2,$A82,BT$13,$C$4,$C$80)</f>
        <v>#VALUE!</v>
      </c>
      <c r="BU82" s="248" t="e">
        <f ca="1">_xll.DBRW($C$1,$B82,$C$3,BU$12,$C$2,$A82,BU$13,$C$4,$C$80)</f>
        <v>#VALUE!</v>
      </c>
      <c r="BV82" s="248" t="e">
        <f ca="1">_xll.DBRW($C$1,$B82,$C$3,BV$12,$C$2,$A82,BV$13,$C$4,$C$80)</f>
        <v>#VALUE!</v>
      </c>
      <c r="BW82" s="248" t="e">
        <f ca="1">_xll.DBRW($C$1,$B82,$C$3,BW$12,$C$2,$A82,BW$13,$C$4,$C$80)</f>
        <v>#VALUE!</v>
      </c>
      <c r="BX82" s="253" t="e">
        <f ca="1">_xll.DBRW($C$1,$B82,$C$3,BX$12,$C$2,$A82,BX$13,$C$4,$C$80)</f>
        <v>#VALUE!</v>
      </c>
      <c r="BY82" s="248"/>
      <c r="BZ82" s="248"/>
      <c r="CA82" s="248"/>
      <c r="CB82" s="248"/>
      <c r="CC82" s="248"/>
      <c r="CD82" s="248"/>
      <c r="CE82" s="248"/>
      <c r="CF82" s="248"/>
    </row>
    <row r="83" spans="1:109" ht="21.75" customHeight="1">
      <c r="A83" s="262" t="str">
        <f t="shared" si="39"/>
        <v>VTD_Corp_TopAdj_Not_allocated_Input3</v>
      </c>
      <c r="B83" s="263" t="str">
        <f t="shared" ca="1" si="39"/>
        <v>RECALC_0_20_</v>
      </c>
      <c r="C83" s="237" t="str">
        <f t="shared" si="39"/>
        <v xml:space="preserve">Décote de 25% de 4 projets croissance </v>
      </c>
      <c r="D83" s="252"/>
      <c r="E83" s="248"/>
      <c r="F83" s="248"/>
      <c r="G83" s="248"/>
      <c r="H83" s="248"/>
      <c r="I83" s="248"/>
      <c r="J83" s="248"/>
      <c r="K83" s="253"/>
      <c r="L83" s="252"/>
      <c r="M83" s="248"/>
      <c r="N83" s="248"/>
      <c r="O83" s="248"/>
      <c r="P83" s="248"/>
      <c r="Q83" s="248"/>
      <c r="R83" s="248"/>
      <c r="S83" s="253"/>
      <c r="T83" s="252"/>
      <c r="U83" s="248"/>
      <c r="V83" s="248"/>
      <c r="W83" s="248"/>
      <c r="X83" s="248"/>
      <c r="Y83" s="248"/>
      <c r="Z83" s="248"/>
      <c r="AA83" s="253"/>
      <c r="AB83" s="252"/>
      <c r="AC83" s="248"/>
      <c r="AD83" s="248"/>
      <c r="AE83" s="248"/>
      <c r="AF83" s="248"/>
      <c r="AG83" s="248"/>
      <c r="AH83" s="248"/>
      <c r="AI83" s="253"/>
      <c r="AJ83" s="248"/>
      <c r="AK83" s="252" t="e">
        <f ca="1">_xll.DBRW($C$1,$B83,$C$3,AK$12,$C$2,$A83,AK$13,$C$4,C80)</f>
        <v>#VALUE!</v>
      </c>
      <c r="AL83" s="248" t="str">
        <f ca="1">_xll.DBRW($C$1,$B83,$C$3,AL$12,$C$2,$A83,AL$13,$C$4,C80)</f>
        <v>RECALC_1_1248_</v>
      </c>
      <c r="AM83" s="248" t="e">
        <f ca="1">_xll.DBRW($C$1,$B83,$C$3,AM$12,$C$2,$A83,AM$13,$C$4,C80)</f>
        <v>#VALUE!</v>
      </c>
      <c r="AN83" s="248" t="e">
        <f ca="1">_xll.DBRW($C$1,$B83,$C$3,AN$12,$C$2,$A83,AN$13,$C$4,C80)</f>
        <v>#VALUE!</v>
      </c>
      <c r="AO83" s="248" t="e">
        <f ca="1">_xll.DBRW($C$1,$B83,$C$3,AO$12,$C$2,$A83,AO$13,$C$4,C80)</f>
        <v>#VALUE!</v>
      </c>
      <c r="AP83" s="248" t="e">
        <f ca="1">_xll.DBRW($C$1,$B83,$C$3,AP$12,$C$2,$A83,AP$13,$C$4,C80)</f>
        <v>#VALUE!</v>
      </c>
      <c r="AQ83" s="248" t="e">
        <f ca="1">_xll.DBRW($C$1,$B83,$C$3,AQ$12,$C$2,$A83,AQ$13,$C$4,C80)</f>
        <v>#VALUE!</v>
      </c>
      <c r="AR83" s="253" t="e">
        <f ca="1">_xll.DBRW($C$1,$B83,$C$3,AR$12,$C$2,$A83,AR$13,$C$4,C80)</f>
        <v>#VALUE!</v>
      </c>
      <c r="AS83" s="252" t="e">
        <f ca="1">_xll.DBRW($C$1,$B83,$C$3,AS$12,$C$2,$A83,AS$13,$C$4,C80)</f>
        <v>#VALUE!</v>
      </c>
      <c r="AT83" s="248" t="str">
        <f ca="1">_xll.DBRW($C$1,$B83,$C$3,AT$12,$C$2,$A83,AT$13,$C$4,C80)</f>
        <v>RECALC_1_1249_</v>
      </c>
      <c r="AU83" s="248" t="e">
        <f ca="1">_xll.DBRW($C$1,$B83,$C$3,AU$12,$C$2,$A83,AU$13,$C$4,C80)</f>
        <v>#VALUE!</v>
      </c>
      <c r="AV83" s="248" t="e">
        <f ca="1">_xll.DBRW($C$1,$B83,$C$3,AV$12,$C$2,$A83,AV$13,$C$4,C80)</f>
        <v>#VALUE!</v>
      </c>
      <c r="AW83" s="248" t="e">
        <f ca="1">_xll.DBRW($C$1,$B83,$C$3,AW$12,$C$2,$A83,AW$13,$C$4,C80)</f>
        <v>#VALUE!</v>
      </c>
      <c r="AX83" s="248" t="e">
        <f ca="1">_xll.DBRW($C$1,$B83,$C$3,AX$12,$C$2,$A83,AX$13,$C$4,C80)</f>
        <v>#VALUE!</v>
      </c>
      <c r="AY83" s="248" t="e">
        <f ca="1">_xll.DBRW($C$1,$B83,$C$3,AY$12,$C$2,$A83,AY$13,$C$4,C80)</f>
        <v>#VALUE!</v>
      </c>
      <c r="AZ83" s="253" t="e">
        <f ca="1">_xll.DBRW($C$1,$B83,$C$3,AZ$12,$C$2,$A83,AZ$13,$C$4,C80)</f>
        <v>#VALUE!</v>
      </c>
      <c r="BA83" s="252" t="e">
        <f ca="1">_xll.DBRW($C$1,$B83,$C$3,BA$12,$C$2,$A83,BA$13,$C$4,C80)</f>
        <v>#VALUE!</v>
      </c>
      <c r="BB83" s="248" t="str">
        <f ca="1">_xll.DBRW($C$1,$B83,$C$3,BB$12,$C$2,$A83,BB$13,$C$4,C80)</f>
        <v>RECALC_1_1733_</v>
      </c>
      <c r="BC83" s="248" t="e">
        <f ca="1">_xll.DBRW($C$1,$B83,$C$3,BC$12,$C$2,$A83,BC$13,$C$4,C80)</f>
        <v>#VALUE!</v>
      </c>
      <c r="BD83" s="248" t="e">
        <f ca="1">_xll.DBRW($C$1,$B83,$C$3,BD$12,$C$2,$A83,BD$13,$C$4,C80)</f>
        <v>#VALUE!</v>
      </c>
      <c r="BE83" s="248" t="e">
        <f ca="1">_xll.DBRW($C$1,$B83,$C$3,BE$12,$C$2,$A83,BE$13,$C$4,C80)</f>
        <v>#VALUE!</v>
      </c>
      <c r="BF83" s="248" t="e">
        <f ca="1">_xll.DBRW($C$1,$B83,$C$3,BF$12,$C$2,$A83,BF$13,$C$4,C80)</f>
        <v>#VALUE!</v>
      </c>
      <c r="BG83" s="248" t="e">
        <f ca="1">_xll.DBRW($C$1,$B83,$C$3,BG$12,$C$2,$A83,BG$13,$C$4,C80)</f>
        <v>#VALUE!</v>
      </c>
      <c r="BH83" s="253" t="e">
        <f ca="1">_xll.DBRW($C$1,$B83,$C$3,BH$12,$C$2,$A83,BH$13,$C$4,C80)</f>
        <v>#VALUE!</v>
      </c>
      <c r="BI83" s="252" t="e">
        <f ca="1">_xll.DBRW($C$1,$B83,$C$3,BI$12,$C$2,$A83,BI$13,$C$4,C80)</f>
        <v>#VALUE!</v>
      </c>
      <c r="BJ83" s="248" t="str">
        <f ca="1">_xll.DBRW($C$1,$B83,$C$3,BJ$12,$C$2,$A83,BJ$13,$C$4,C80)</f>
        <v>RECALC_1_2067_</v>
      </c>
      <c r="BK83" s="248" t="e">
        <f ca="1">_xll.DBRW($C$1,$B83,$C$3,BK$12,$C$2,$A83,BK$13,$C$4,C80)</f>
        <v>#VALUE!</v>
      </c>
      <c r="BL83" s="248" t="e">
        <f ca="1">_xll.DBRW($C$1,$B83,$C$3,BL$12,$C$2,$A83,BL$13,$C$4,C80)</f>
        <v>#VALUE!</v>
      </c>
      <c r="BM83" s="248" t="e">
        <f ca="1">_xll.DBRW($C$1,$B83,$C$3,BM$12,$C$2,$A83,BM$13,$C$4,C80)</f>
        <v>#VALUE!</v>
      </c>
      <c r="BN83" s="248" t="e">
        <f ca="1">_xll.DBRW($C$1,$B83,$C$3,BN$12,$C$2,$A83,BN$13,$C$4,C80)</f>
        <v>#VALUE!</v>
      </c>
      <c r="BO83" s="248" t="e">
        <f ca="1">_xll.DBRW($C$1,$B83,$C$3,BO$12,$C$2,$A83,BO$13,$C$4,C80)</f>
        <v>#VALUE!</v>
      </c>
      <c r="BP83" s="253" t="e">
        <f ca="1">_xll.DBRW($C$1,$B83,$C$3,BP$12,$C$2,$A83,BP$13,$C$4,C80)</f>
        <v>#VALUE!</v>
      </c>
      <c r="BQ83" s="252" t="e">
        <f ca="1">_xll.DBRW($C$1,$B83,$C$3,BQ$12,$C$2,$A83,BQ$13,$C$4,$C$80)</f>
        <v>#VALUE!</v>
      </c>
      <c r="BR83" s="248" t="str">
        <f ca="1">_xll.DBRW($C$1,$B83,$C$3,BR$12,$C$2,$A83,BR$13,$C$4,$C$80)</f>
        <v>RECALC_1_2198_</v>
      </c>
      <c r="BS83" s="248" t="e">
        <f ca="1">_xll.DBRW($C$1,$B83,$C$3,BS$12,$C$2,$A83,BS$13,$C$4,$C$80)</f>
        <v>#VALUE!</v>
      </c>
      <c r="BT83" s="248" t="e">
        <f ca="1">_xll.DBRW($C$1,$B83,$C$3,BT$12,$C$2,$A83,BT$13,$C$4,$C$80)</f>
        <v>#VALUE!</v>
      </c>
      <c r="BU83" s="248" t="e">
        <f ca="1">_xll.DBRW($C$1,$B83,$C$3,BU$12,$C$2,$A83,BU$13,$C$4,$C$80)</f>
        <v>#VALUE!</v>
      </c>
      <c r="BV83" s="248" t="e">
        <f ca="1">_xll.DBRW($C$1,$B83,$C$3,BV$12,$C$2,$A83,BV$13,$C$4,$C$80)</f>
        <v>#VALUE!</v>
      </c>
      <c r="BW83" s="248" t="e">
        <f ca="1">_xll.DBRW($C$1,$B83,$C$3,BW$12,$C$2,$A83,BW$13,$C$4,$C$80)</f>
        <v>#VALUE!</v>
      </c>
      <c r="BX83" s="253" t="e">
        <f ca="1">_xll.DBRW($C$1,$B83,$C$3,BX$12,$C$2,$A83,BX$13,$C$4,$C$80)</f>
        <v>#VALUE!</v>
      </c>
      <c r="BY83" s="248"/>
      <c r="BZ83" s="248"/>
      <c r="CA83" s="248"/>
      <c r="CB83" s="248"/>
      <c r="CC83" s="248"/>
      <c r="CD83" s="248"/>
      <c r="CE83" s="248"/>
      <c r="CF83" s="248"/>
    </row>
    <row r="84" spans="1:109" ht="21.75" customHeight="1">
      <c r="A84" s="262" t="str">
        <f t="shared" si="39"/>
        <v>VTD_Corp_TopAdj_Not_allocated_Input4</v>
      </c>
      <c r="B84" s="263" t="str">
        <f t="shared" ca="1" si="39"/>
        <v>RECALC_0_1_</v>
      </c>
      <c r="C84" s="237" t="str">
        <f t="shared" si="39"/>
        <v>Sécurité générale invts financiers</v>
      </c>
      <c r="D84" s="252"/>
      <c r="E84" s="248"/>
      <c r="F84" s="248"/>
      <c r="G84" s="248"/>
      <c r="H84" s="248"/>
      <c r="I84" s="248"/>
      <c r="J84" s="248"/>
      <c r="K84" s="253"/>
      <c r="L84" s="252"/>
      <c r="M84" s="248"/>
      <c r="N84" s="248"/>
      <c r="O84" s="248"/>
      <c r="P84" s="248"/>
      <c r="Q84" s="248"/>
      <c r="R84" s="248"/>
      <c r="S84" s="253"/>
      <c r="T84" s="252"/>
      <c r="U84" s="248"/>
      <c r="V84" s="248"/>
      <c r="W84" s="248"/>
      <c r="X84" s="248"/>
      <c r="Y84" s="248"/>
      <c r="Z84" s="248"/>
      <c r="AA84" s="253"/>
      <c r="AB84" s="252"/>
      <c r="AC84" s="248"/>
      <c r="AD84" s="248"/>
      <c r="AE84" s="248"/>
      <c r="AF84" s="248"/>
      <c r="AG84" s="248"/>
      <c r="AH84" s="248"/>
      <c r="AI84" s="253"/>
      <c r="AJ84" s="248"/>
      <c r="AK84" s="252" t="e">
        <f ca="1">_xll.DBRW($C$1,$B84,$C$3,AK$12,$C$2,$A84,AK$13,$C$4,C80)</f>
        <v>#VALUE!</v>
      </c>
      <c r="AL84" s="248" t="str">
        <f ca="1">_xll.DBRW($C$1,$B84,$C$3,AL$12,$C$2,$A84,AL$13,$C$4,C80)</f>
        <v>RECALC_1_1250_</v>
      </c>
      <c r="AM84" s="248" t="e">
        <f ca="1">_xll.DBRW($C$1,$B84,$C$3,AM$12,$C$2,$A84,AM$13,$C$4,C80)</f>
        <v>#VALUE!</v>
      </c>
      <c r="AN84" s="248" t="e">
        <f ca="1">_xll.DBRW($C$1,$B84,$C$3,AN$12,$C$2,$A84,AN$13,$C$4,C80)</f>
        <v>#VALUE!</v>
      </c>
      <c r="AO84" s="248" t="e">
        <f ca="1">_xll.DBRW($C$1,$B84,$C$3,AO$12,$C$2,$A84,AO$13,$C$4,C80)</f>
        <v>#VALUE!</v>
      </c>
      <c r="AP84" s="248" t="e">
        <f ca="1">_xll.DBRW($C$1,$B84,$C$3,AP$12,$C$2,$A84,AP$13,$C$4,C80)</f>
        <v>#VALUE!</v>
      </c>
      <c r="AQ84" s="248" t="e">
        <f ca="1">_xll.DBRW($C$1,$B84,$C$3,AQ$12,$C$2,$A84,AQ$13,$C$4,C80)</f>
        <v>#VALUE!</v>
      </c>
      <c r="AR84" s="253" t="e">
        <f ca="1">_xll.DBRW($C$1,$B84,$C$3,AR$12,$C$2,$A84,AR$13,$C$4,C80)</f>
        <v>#VALUE!</v>
      </c>
      <c r="AS84" s="252" t="e">
        <f ca="1">_xll.DBRW($C$1,$B84,$C$3,AS$12,$C$2,$A84,AS$13,$C$4,C80)</f>
        <v>#VALUE!</v>
      </c>
      <c r="AT84" s="248" t="str">
        <f ca="1">_xll.DBRW($C$1,$B84,$C$3,AT$12,$C$2,$A84,AT$13,$C$4,C80)</f>
        <v>RECALC_1_1251_</v>
      </c>
      <c r="AU84" s="248" t="e">
        <f ca="1">_xll.DBRW($C$1,$B84,$C$3,AU$12,$C$2,$A84,AU$13,$C$4,C80)</f>
        <v>#VALUE!</v>
      </c>
      <c r="AV84" s="248" t="e">
        <f ca="1">_xll.DBRW($C$1,$B84,$C$3,AV$12,$C$2,$A84,AV$13,$C$4,C80)</f>
        <v>#VALUE!</v>
      </c>
      <c r="AW84" s="248" t="e">
        <f ca="1">_xll.DBRW($C$1,$B84,$C$3,AW$12,$C$2,$A84,AW$13,$C$4,C80)</f>
        <v>#VALUE!</v>
      </c>
      <c r="AX84" s="248" t="e">
        <f ca="1">_xll.DBRW($C$1,$B84,$C$3,AX$12,$C$2,$A84,AX$13,$C$4,C80)</f>
        <v>#VALUE!</v>
      </c>
      <c r="AY84" s="248" t="e">
        <f ca="1">_xll.DBRW($C$1,$B84,$C$3,AY$12,$C$2,$A84,AY$13,$C$4,C80)</f>
        <v>#VALUE!</v>
      </c>
      <c r="AZ84" s="253" t="e">
        <f ca="1">_xll.DBRW($C$1,$B84,$C$3,AZ$12,$C$2,$A84,AZ$13,$C$4,C80)</f>
        <v>#VALUE!</v>
      </c>
      <c r="BA84" s="252" t="e">
        <f ca="1">_xll.DBRW($C$1,$B84,$C$3,BA$12,$C$2,$A84,BA$13,$C$4,C80)</f>
        <v>#VALUE!</v>
      </c>
      <c r="BB84" s="248" t="str">
        <f ca="1">_xll.DBRW($C$1,$B84,$C$3,BB$12,$C$2,$A84,BB$13,$C$4,C80)</f>
        <v>RECALC_1_1732_</v>
      </c>
      <c r="BC84" s="248" t="e">
        <f ca="1">_xll.DBRW($C$1,$B84,$C$3,BC$12,$C$2,$A84,BC$13,$C$4,C80)</f>
        <v>#VALUE!</v>
      </c>
      <c r="BD84" s="248" t="e">
        <f ca="1">_xll.DBRW($C$1,$B84,$C$3,BD$12,$C$2,$A84,BD$13,$C$4,C80)</f>
        <v>#VALUE!</v>
      </c>
      <c r="BE84" s="248" t="e">
        <f ca="1">_xll.DBRW($C$1,$B84,$C$3,BE$12,$C$2,$A84,BE$13,$C$4,C80)</f>
        <v>#VALUE!</v>
      </c>
      <c r="BF84" s="248" t="e">
        <f ca="1">_xll.DBRW($C$1,$B84,$C$3,BF$12,$C$2,$A84,BF$13,$C$4,C80)</f>
        <v>#VALUE!</v>
      </c>
      <c r="BG84" s="248" t="e">
        <f ca="1">_xll.DBRW($C$1,$B84,$C$3,BG$12,$C$2,$A84,BG$13,$C$4,C80)</f>
        <v>#VALUE!</v>
      </c>
      <c r="BH84" s="253" t="e">
        <f ca="1">_xll.DBRW($C$1,$B84,$C$3,BH$12,$C$2,$A84,BH$13,$C$4,C80)</f>
        <v>#VALUE!</v>
      </c>
      <c r="BI84" s="252" t="e">
        <f ca="1">_xll.DBRW($C$1,$B84,$C$3,BI$12,$C$2,$A84,BI$13,$C$4,C80)</f>
        <v>#VALUE!</v>
      </c>
      <c r="BJ84" s="248" t="str">
        <f ca="1">_xll.DBRW($C$1,$B84,$C$3,BJ$12,$C$2,$A84,BJ$13,$C$4,C80)</f>
        <v>RECALC_1_2066_</v>
      </c>
      <c r="BK84" s="248" t="e">
        <f ca="1">_xll.DBRW($C$1,$B84,$C$3,BK$12,$C$2,$A84,BK$13,$C$4,C80)</f>
        <v>#VALUE!</v>
      </c>
      <c r="BL84" s="248" t="e">
        <f ca="1">_xll.DBRW($C$1,$B84,$C$3,BL$12,$C$2,$A84,BL$13,$C$4,C80)</f>
        <v>#VALUE!</v>
      </c>
      <c r="BM84" s="248" t="e">
        <f ca="1">_xll.DBRW($C$1,$B84,$C$3,BM$12,$C$2,$A84,BM$13,$C$4,C80)</f>
        <v>#VALUE!</v>
      </c>
      <c r="BN84" s="248" t="e">
        <f ca="1">_xll.DBRW($C$1,$B84,$C$3,BN$12,$C$2,$A84,BN$13,$C$4,C80)</f>
        <v>#VALUE!</v>
      </c>
      <c r="BO84" s="248" t="e">
        <f ca="1">_xll.DBRW($C$1,$B84,$C$3,BO$12,$C$2,$A84,BO$13,$C$4,C80)</f>
        <v>#VALUE!</v>
      </c>
      <c r="BP84" s="253" t="e">
        <f ca="1">_xll.DBRW($C$1,$B84,$C$3,BP$12,$C$2,$A84,BP$13,$C$4,C80)</f>
        <v>#VALUE!</v>
      </c>
      <c r="BQ84" s="252" t="e">
        <f ca="1">_xll.DBRW($C$1,$B84,$C$3,BQ$12,$C$2,$A84,BQ$13,$C$4,$C$80)</f>
        <v>#VALUE!</v>
      </c>
      <c r="BR84" s="248" t="str">
        <f ca="1">_xll.DBRW($C$1,$B84,$C$3,BR$12,$C$2,$A84,BR$13,$C$4,$C$80)</f>
        <v>RECALC_1_2197_</v>
      </c>
      <c r="BS84" s="248" t="e">
        <f ca="1">_xll.DBRW($C$1,$B84,$C$3,BS$12,$C$2,$A84,BS$13,$C$4,$C$80)</f>
        <v>#VALUE!</v>
      </c>
      <c r="BT84" s="248" t="e">
        <f ca="1">_xll.DBRW($C$1,$B84,$C$3,BT$12,$C$2,$A84,BT$13,$C$4,$C$80)</f>
        <v>#VALUE!</v>
      </c>
      <c r="BU84" s="248" t="e">
        <f ca="1">_xll.DBRW($C$1,$B84,$C$3,BU$12,$C$2,$A84,BU$13,$C$4,$C$80)</f>
        <v>#VALUE!</v>
      </c>
      <c r="BV84" s="248" t="e">
        <f ca="1">_xll.DBRW($C$1,$B84,$C$3,BV$12,$C$2,$A84,BV$13,$C$4,$C$80)</f>
        <v>#VALUE!</v>
      </c>
      <c r="BW84" s="248" t="e">
        <f ca="1">_xll.DBRW($C$1,$B84,$C$3,BW$12,$C$2,$A84,BW$13,$C$4,$C$80)</f>
        <v>#VALUE!</v>
      </c>
      <c r="BX84" s="253" t="e">
        <f ca="1">_xll.DBRW($C$1,$B84,$C$3,BX$12,$C$2,$A84,BX$13,$C$4,$C$80)</f>
        <v>#VALUE!</v>
      </c>
      <c r="BY84" s="248"/>
      <c r="BZ84" s="248"/>
      <c r="CA84" s="248"/>
      <c r="CB84" s="248"/>
      <c r="CC84" s="248"/>
      <c r="CD84" s="248"/>
      <c r="CE84" s="248"/>
      <c r="CF84" s="248"/>
    </row>
    <row r="85" spans="1:109" ht="21.75" customHeight="1">
      <c r="A85" s="262" t="str">
        <f t="shared" si="39"/>
        <v>VTD_Corp_TopAdj_Not_allocated_Input5</v>
      </c>
      <c r="B85" s="263" t="str">
        <f t="shared" ca="1" si="39"/>
        <v>RECALC_0_21_</v>
      </c>
      <c r="C85" s="237" t="str">
        <f t="shared" si="39"/>
        <v>A recycler</v>
      </c>
      <c r="D85" s="252"/>
      <c r="E85" s="248"/>
      <c r="F85" s="248"/>
      <c r="G85" s="248"/>
      <c r="H85" s="248"/>
      <c r="I85" s="248"/>
      <c r="J85" s="248"/>
      <c r="K85" s="253"/>
      <c r="L85" s="252"/>
      <c r="M85" s="248"/>
      <c r="N85" s="248"/>
      <c r="O85" s="248"/>
      <c r="P85" s="248"/>
      <c r="Q85" s="248"/>
      <c r="R85" s="248"/>
      <c r="S85" s="253"/>
      <c r="T85" s="252"/>
      <c r="U85" s="248"/>
      <c r="V85" s="248"/>
      <c r="W85" s="248"/>
      <c r="X85" s="248"/>
      <c r="Y85" s="248"/>
      <c r="Z85" s="248"/>
      <c r="AA85" s="253"/>
      <c r="AB85" s="252"/>
      <c r="AC85" s="248"/>
      <c r="AD85" s="248"/>
      <c r="AE85" s="248"/>
      <c r="AF85" s="248"/>
      <c r="AG85" s="248"/>
      <c r="AH85" s="248"/>
      <c r="AI85" s="253"/>
      <c r="AJ85" s="248"/>
      <c r="AK85" s="252" t="e">
        <f ca="1">_xll.DBRW($C$1,$B85,$C$3,AK$12,$C$2,$A85,AK$13,$C$4,C80)</f>
        <v>#VALUE!</v>
      </c>
      <c r="AL85" s="248" t="str">
        <f ca="1">_xll.DBRW($C$1,$B85,$C$3,AL$12,$C$2,$A85,AL$13,$C$4,C80)</f>
        <v>RECALC_1_1492_</v>
      </c>
      <c r="AM85" s="248" t="e">
        <f ca="1">_xll.DBRW($C$1,$B85,$C$3,AM$12,$C$2,$A85,AM$13,$C$4,C80)</f>
        <v>#VALUE!</v>
      </c>
      <c r="AN85" s="248" t="e">
        <f ca="1">_xll.DBRW($C$1,$B85,$C$3,AN$12,$C$2,$A85,AN$13,$C$4,C80)</f>
        <v>#VALUE!</v>
      </c>
      <c r="AO85" s="248" t="e">
        <f ca="1">_xll.DBRW($C$1,$B85,$C$3,AO$12,$C$2,$A85,AO$13,$C$4,C80)</f>
        <v>#VALUE!</v>
      </c>
      <c r="AP85" s="248" t="e">
        <f ca="1">_xll.DBRW($C$1,$B85,$C$3,AP$12,$C$2,$A85,AP$13,$C$4,C80)</f>
        <v>#VALUE!</v>
      </c>
      <c r="AQ85" s="248" t="e">
        <f ca="1">_xll.DBRW($C$1,$B85,$C$3,AQ$12,$C$2,$A85,AQ$13,$C$4,C80)</f>
        <v>#VALUE!</v>
      </c>
      <c r="AR85" s="253" t="e">
        <f ca="1">_xll.DBRW($C$1,$B85,$C$3,AR$12,$C$2,$A85,AR$13,$C$4,C80)</f>
        <v>#VALUE!</v>
      </c>
      <c r="AS85" s="252" t="e">
        <f ca="1">_xll.DBRW($C$1,$B85,$C$3,AS$12,$C$2,$A85,AS$13,$C$4,C80)</f>
        <v>#VALUE!</v>
      </c>
      <c r="AT85" s="248" t="str">
        <f ca="1">_xll.DBRW($C$1,$B85,$C$3,AT$12,$C$2,$A85,AT$13,$C$4,C80)</f>
        <v>RECALC_1_1491_</v>
      </c>
      <c r="AU85" s="248" t="e">
        <f ca="1">_xll.DBRW($C$1,$B85,$C$3,AU$12,$C$2,$A85,AU$13,$C$4,C80)</f>
        <v>#VALUE!</v>
      </c>
      <c r="AV85" s="248" t="e">
        <f ca="1">_xll.DBRW($C$1,$B85,$C$3,AV$12,$C$2,$A85,AV$13,$C$4,C80)</f>
        <v>#VALUE!</v>
      </c>
      <c r="AW85" s="248" t="e">
        <f ca="1">_xll.DBRW($C$1,$B85,$C$3,AW$12,$C$2,$A85,AW$13,$C$4,C80)</f>
        <v>#VALUE!</v>
      </c>
      <c r="AX85" s="248" t="e">
        <f ca="1">_xll.DBRW($C$1,$B85,$C$3,AX$12,$C$2,$A85,AX$13,$C$4,C80)</f>
        <v>#VALUE!</v>
      </c>
      <c r="AY85" s="248" t="e">
        <f ca="1">_xll.DBRW($C$1,$B85,$C$3,AY$12,$C$2,$A85,AY$13,$C$4,C80)</f>
        <v>#VALUE!</v>
      </c>
      <c r="AZ85" s="253" t="e">
        <f ca="1">_xll.DBRW($C$1,$B85,$C$3,AZ$12,$C$2,$A85,AZ$13,$C$4,C80)</f>
        <v>#VALUE!</v>
      </c>
      <c r="BA85" s="252" t="e">
        <f ca="1">_xll.DBRW($C$1,$B85,$C$3,BA$12,$C$2,$A85,BA$13,$C$4,C80)</f>
        <v>#VALUE!</v>
      </c>
      <c r="BB85" s="248" t="str">
        <f ca="1">_xll.DBRW($C$1,$B85,$C$3,BB$12,$C$2,$A85,BB$13,$C$4,C80)</f>
        <v>RECALC_1_1729_</v>
      </c>
      <c r="BC85" s="248" t="e">
        <f ca="1">_xll.DBRW($C$1,$B85,$C$3,BC$12,$C$2,$A85,BC$13,$C$4,C80)</f>
        <v>#VALUE!</v>
      </c>
      <c r="BD85" s="248" t="e">
        <f ca="1">_xll.DBRW($C$1,$B85,$C$3,BD$12,$C$2,$A85,BD$13,$C$4,C80)</f>
        <v>#VALUE!</v>
      </c>
      <c r="BE85" s="248" t="e">
        <f ca="1">_xll.DBRW($C$1,$B85,$C$3,BE$12,$C$2,$A85,BE$13,$C$4,C80)</f>
        <v>#VALUE!</v>
      </c>
      <c r="BF85" s="248" t="e">
        <f ca="1">_xll.DBRW($C$1,$B85,$C$3,BF$12,$C$2,$A85,BF$13,$C$4,C80)</f>
        <v>#VALUE!</v>
      </c>
      <c r="BG85" s="248" t="e">
        <f ca="1">_xll.DBRW($C$1,$B85,$C$3,BG$12,$C$2,$A85,BG$13,$C$4,C80)</f>
        <v>#VALUE!</v>
      </c>
      <c r="BH85" s="253" t="e">
        <f ca="1">_xll.DBRW($C$1,$B85,$C$3,BH$12,$C$2,$A85,BH$13,$C$4,C80)</f>
        <v>#VALUE!</v>
      </c>
      <c r="BI85" s="252" t="e">
        <f ca="1">_xll.DBRW($C$1,$B85,$C$3,BI$12,$C$2,$A85,BI$13,$C$4,C80)</f>
        <v>#VALUE!</v>
      </c>
      <c r="BJ85" s="248" t="str">
        <f ca="1">_xll.DBRW($C$1,$B85,$C$3,BJ$12,$C$2,$A85,BJ$13,$C$4,C80)</f>
        <v>RECALC_1_2063_</v>
      </c>
      <c r="BK85" s="248" t="e">
        <f ca="1">_xll.DBRW($C$1,$B85,$C$3,BK$12,$C$2,$A85,BK$13,$C$4,C80)</f>
        <v>#VALUE!</v>
      </c>
      <c r="BL85" s="248" t="e">
        <f ca="1">_xll.DBRW($C$1,$B85,$C$3,BL$12,$C$2,$A85,BL$13,$C$4,C80)</f>
        <v>#VALUE!</v>
      </c>
      <c r="BM85" s="248" t="e">
        <f ca="1">_xll.DBRW($C$1,$B85,$C$3,BM$12,$C$2,$A85,BM$13,$C$4,C80)</f>
        <v>#VALUE!</v>
      </c>
      <c r="BN85" s="248" t="e">
        <f ca="1">_xll.DBRW($C$1,$B85,$C$3,BN$12,$C$2,$A85,BN$13,$C$4,C80)</f>
        <v>#VALUE!</v>
      </c>
      <c r="BO85" s="248" t="e">
        <f ca="1">_xll.DBRW($C$1,$B85,$C$3,BO$12,$C$2,$A85,BO$13,$C$4,C80)</f>
        <v>#VALUE!</v>
      </c>
      <c r="BP85" s="253" t="e">
        <f ca="1">_xll.DBRW($C$1,$B85,$C$3,BP$12,$C$2,$A85,BP$13,$C$4,C80)</f>
        <v>#VALUE!</v>
      </c>
      <c r="BQ85" s="252" t="e">
        <f ca="1">_xll.DBRW($C$1,$B85,$C$3,BQ$12,$C$2,$A85,BQ$13,$C$4,$C$80)</f>
        <v>#VALUE!</v>
      </c>
      <c r="BR85" s="248" t="str">
        <f ca="1">_xll.DBRW($C$1,$B85,$C$3,BR$12,$C$2,$A85,BR$13,$C$4,$C$80)</f>
        <v>RECALC_1_2194_</v>
      </c>
      <c r="BS85" s="248" t="e">
        <f ca="1">_xll.DBRW($C$1,$B85,$C$3,BS$12,$C$2,$A85,BS$13,$C$4,$C$80)</f>
        <v>#VALUE!</v>
      </c>
      <c r="BT85" s="248" t="e">
        <f ca="1">_xll.DBRW($C$1,$B85,$C$3,BT$12,$C$2,$A85,BT$13,$C$4,$C$80)</f>
        <v>#VALUE!</v>
      </c>
      <c r="BU85" s="248" t="e">
        <f ca="1">_xll.DBRW($C$1,$B85,$C$3,BU$12,$C$2,$A85,BU$13,$C$4,$C$80)</f>
        <v>#VALUE!</v>
      </c>
      <c r="BV85" s="248" t="e">
        <f ca="1">_xll.DBRW($C$1,$B85,$C$3,BV$12,$C$2,$A85,BV$13,$C$4,$C$80)</f>
        <v>#VALUE!</v>
      </c>
      <c r="BW85" s="248" t="e">
        <f ca="1">_xll.DBRW($C$1,$B85,$C$3,BW$12,$C$2,$A85,BW$13,$C$4,$C$80)</f>
        <v>#VALUE!</v>
      </c>
      <c r="BX85" s="253" t="e">
        <f ca="1">_xll.DBRW($C$1,$B85,$C$3,BX$12,$C$2,$A85,BX$13,$C$4,$C$80)</f>
        <v>#VALUE!</v>
      </c>
      <c r="BY85" s="248"/>
      <c r="BZ85" s="248"/>
      <c r="CA85" s="248"/>
      <c r="CB85" s="248"/>
      <c r="CC85" s="248"/>
      <c r="CD85" s="248"/>
      <c r="CE85" s="248"/>
      <c r="CF85" s="248"/>
    </row>
    <row r="86" spans="1:109" ht="21.75" customHeight="1">
      <c r="A86" s="262" t="str">
        <f t="shared" si="39"/>
        <v>VTD_Corp_TopAdj_Not_allocated_Input6</v>
      </c>
      <c r="B86" s="263" t="str">
        <f ca="1">_xll.SUBNM("tango_core_model:Activity","","SU_input","English")</f>
        <v>RECALC_0_24_</v>
      </c>
      <c r="C86" s="237" t="str">
        <f t="shared" si="39"/>
        <v>Ajustement 6 - disponible</v>
      </c>
      <c r="D86" s="252"/>
      <c r="E86" s="248"/>
      <c r="F86" s="248"/>
      <c r="G86" s="248"/>
      <c r="H86" s="248"/>
      <c r="I86" s="248"/>
      <c r="J86" s="248"/>
      <c r="K86" s="253"/>
      <c r="L86" s="252"/>
      <c r="M86" s="248"/>
      <c r="N86" s="248"/>
      <c r="O86" s="248"/>
      <c r="P86" s="248"/>
      <c r="Q86" s="248"/>
      <c r="R86" s="248"/>
      <c r="S86" s="253"/>
      <c r="T86" s="252"/>
      <c r="U86" s="248"/>
      <c r="V86" s="248"/>
      <c r="W86" s="248"/>
      <c r="X86" s="248"/>
      <c r="Y86" s="248"/>
      <c r="Z86" s="248"/>
      <c r="AA86" s="253"/>
      <c r="AB86" s="252"/>
      <c r="AC86" s="248"/>
      <c r="AD86" s="248"/>
      <c r="AE86" s="248"/>
      <c r="AF86" s="248"/>
      <c r="AG86" s="248"/>
      <c r="AH86" s="248"/>
      <c r="AI86" s="253"/>
      <c r="AJ86" s="248"/>
      <c r="AK86" s="252" t="e">
        <f ca="1">_xll.DBRW($C$1,$B86,$C$3,AK$12,$C$2,$A86,AK$13,$C$4,C80)</f>
        <v>#VALUE!</v>
      </c>
      <c r="AL86" s="248" t="str">
        <f ca="1">_xll.DBRW($C$1,$B86,$C$3,AL$12,$C$2,$A86,AL$13,$C$4,C80)</f>
        <v>RECALC_1_1066_</v>
      </c>
      <c r="AM86" s="248" t="e">
        <f ca="1">_xll.DBRW($C$1,$B86,$C$3,AM$12,$C$2,$A86,AM$13,$C$4,C80)</f>
        <v>#VALUE!</v>
      </c>
      <c r="AN86" s="248" t="e">
        <f ca="1">_xll.DBRW($C$1,$B86,$C$3,AN$12,$C$2,$A86,AN$13,$C$4,C80)</f>
        <v>#VALUE!</v>
      </c>
      <c r="AO86" s="248" t="e">
        <f ca="1">_xll.DBRW($C$1,$B86,$C$3,AO$12,$C$2,$A86,AO$13,$C$4,C80)</f>
        <v>#VALUE!</v>
      </c>
      <c r="AP86" s="248" t="e">
        <f ca="1">_xll.DBRW($C$1,$B86,$C$3,AP$12,$C$2,$A86,AP$13,$C$4,C80)</f>
        <v>#VALUE!</v>
      </c>
      <c r="AQ86" s="248" t="e">
        <f ca="1">_xll.DBRW($C$1,$B86,$C$3,AQ$12,$C$2,$A86,AQ$13,$C$4,C80)</f>
        <v>#VALUE!</v>
      </c>
      <c r="AR86" s="253" t="e">
        <f ca="1">_xll.DBRW($C$1,$B86,$C$3,AR$12,$C$2,$A86,AR$13,$C$4,C80)</f>
        <v>#VALUE!</v>
      </c>
      <c r="AS86" s="252" t="e">
        <f ca="1">_xll.DBRW($C$1,$B86,$C$3,AS$12,$C$2,$A86,AS$13,$C$4,C80)</f>
        <v>#VALUE!</v>
      </c>
      <c r="AT86" s="248" t="str">
        <f ca="1">_xll.DBRW($C$1,$B86,$C$3,AT$12,$C$2,$A86,AT$13,$C$4,C80)</f>
        <v>RECALC_1_1379_</v>
      </c>
      <c r="AU86" s="248" t="e">
        <f ca="1">_xll.DBRW($C$1,$B86,$C$3,AU$12,$C$2,$A86,AU$13,$C$4,C80)</f>
        <v>#VALUE!</v>
      </c>
      <c r="AV86" s="248" t="e">
        <f ca="1">_xll.DBRW($C$1,$B86,$C$3,AV$12,$C$2,$A86,AV$13,$C$4,C80)</f>
        <v>#VALUE!</v>
      </c>
      <c r="AW86" s="248" t="e">
        <f ca="1">_xll.DBRW($C$1,$B86,$C$3,AW$12,$C$2,$A86,AW$13,$C$4,C80)</f>
        <v>#VALUE!</v>
      </c>
      <c r="AX86" s="248" t="e">
        <f ca="1">_xll.DBRW($C$1,$B86,$C$3,AX$12,$C$2,$A86,AX$13,$C$4,C80)</f>
        <v>#VALUE!</v>
      </c>
      <c r="AY86" s="248" t="e">
        <f ca="1">_xll.DBRW($C$1,$B86,$C$3,AY$12,$C$2,$A86,AY$13,$C$4,C80)</f>
        <v>#VALUE!</v>
      </c>
      <c r="AZ86" s="253" t="e">
        <f ca="1">_xll.DBRW($C$1,$B86,$C$3,AZ$12,$C$2,$A86,AZ$13,$C$4,C80)</f>
        <v>#VALUE!</v>
      </c>
      <c r="BA86" s="252" t="e">
        <f ca="1">_xll.DBRW($C$1,$B86,$C$3,BA$12,$C$2,$A86,BA$13,$C$4,C80)</f>
        <v>#VALUE!</v>
      </c>
      <c r="BB86" s="248" t="str">
        <f ca="1">_xll.DBRW($C$1,$B86,$C$3,BB$12,$C$2,$A86,BB$13,$C$4,C80)</f>
        <v>RECALC_1_1764_</v>
      </c>
      <c r="BC86" s="248" t="e">
        <f ca="1">_xll.DBRW($C$1,$B86,$C$3,BC$12,$C$2,$A86,BC$13,$C$4,C80)</f>
        <v>#VALUE!</v>
      </c>
      <c r="BD86" s="248" t="e">
        <f ca="1">_xll.DBRW($C$1,$B86,$C$3,BD$12,$C$2,$A86,BD$13,$C$4,C80)</f>
        <v>#VALUE!</v>
      </c>
      <c r="BE86" s="248" t="e">
        <f ca="1">_xll.DBRW($C$1,$B86,$C$3,BE$12,$C$2,$A86,BE$13,$C$4,C80)</f>
        <v>#VALUE!</v>
      </c>
      <c r="BF86" s="248" t="e">
        <f ca="1">_xll.DBRW($C$1,$B86,$C$3,BF$12,$C$2,$A86,BF$13,$C$4,C80)</f>
        <v>#VALUE!</v>
      </c>
      <c r="BG86" s="248" t="e">
        <f ca="1">_xll.DBRW($C$1,$B86,$C$3,BG$12,$C$2,$A86,BG$13,$C$4,C80)</f>
        <v>#VALUE!</v>
      </c>
      <c r="BH86" s="253" t="e">
        <f ca="1">_xll.DBRW($C$1,$B86,$C$3,BH$12,$C$2,$A86,BH$13,$C$4,C80)</f>
        <v>#VALUE!</v>
      </c>
      <c r="BI86" s="252" t="e">
        <f ca="1">_xll.DBRW($C$1,$B86,$C$3,BI$12,$C$2,$A86,BI$13,$C$4,C80)</f>
        <v>#VALUE!</v>
      </c>
      <c r="BJ86" s="248" t="str">
        <f ca="1">_xll.DBRW($C$1,$B86,$C$3,BJ$12,$C$2,$A86,BJ$13,$C$4,C80)</f>
        <v>RECALC_1_2112_</v>
      </c>
      <c r="BK86" s="248" t="e">
        <f ca="1">_xll.DBRW($C$1,$B86,$C$3,BK$12,$C$2,$A86,BK$13,$C$4,C80)</f>
        <v>#VALUE!</v>
      </c>
      <c r="BL86" s="248" t="e">
        <f ca="1">_xll.DBRW($C$1,$B86,$C$3,BL$12,$C$2,$A86,BL$13,$C$4,C80)</f>
        <v>#VALUE!</v>
      </c>
      <c r="BM86" s="248" t="e">
        <f ca="1">_xll.DBRW($C$1,$B86,$C$3,BM$12,$C$2,$A86,BM$13,$C$4,C80)</f>
        <v>#VALUE!</v>
      </c>
      <c r="BN86" s="248" t="e">
        <f ca="1">_xll.DBRW($C$1,$B86,$C$3,BN$12,$C$2,$A86,BN$13,$C$4,C80)</f>
        <v>#VALUE!</v>
      </c>
      <c r="BO86" s="248" t="e">
        <f ca="1">_xll.DBRW($C$1,$B86,$C$3,BO$12,$C$2,$A86,BO$13,$C$4,C80)</f>
        <v>#VALUE!</v>
      </c>
      <c r="BP86" s="253" t="e">
        <f ca="1">_xll.DBRW($C$1,$B86,$C$3,BP$12,$C$2,$A86,BP$13,$C$4,C80)</f>
        <v>#VALUE!</v>
      </c>
      <c r="BQ86" s="252" t="e">
        <f ca="1">_xll.DBRW($C$1,$B86,$C$3,BQ$12,$C$2,$A86,BQ$13,$C$4,$C$80)</f>
        <v>#VALUE!</v>
      </c>
      <c r="BR86" s="248" t="str">
        <f ca="1">_xll.DBRW($C$1,$B86,$C$3,BR$12,$C$2,$A86,BR$13,$C$4,$C$80)</f>
        <v>RECALC_1_2255_</v>
      </c>
      <c r="BS86" s="248" t="e">
        <f ca="1">_xll.DBRW($C$1,$B86,$C$3,BS$12,$C$2,$A86,BS$13,$C$4,$C$80)</f>
        <v>#VALUE!</v>
      </c>
      <c r="BT86" s="248" t="e">
        <f ca="1">_xll.DBRW($C$1,$B86,$C$3,BT$12,$C$2,$A86,BT$13,$C$4,$C$80)</f>
        <v>#VALUE!</v>
      </c>
      <c r="BU86" s="248" t="e">
        <f ca="1">_xll.DBRW($C$1,$B86,$C$3,BU$12,$C$2,$A86,BU$13,$C$4,$C$80)</f>
        <v>#VALUE!</v>
      </c>
      <c r="BV86" s="248" t="e">
        <f ca="1">_xll.DBRW($C$1,$B86,$C$3,BV$12,$C$2,$A86,BV$13,$C$4,$C$80)</f>
        <v>#VALUE!</v>
      </c>
      <c r="BW86" s="248" t="e">
        <f ca="1">_xll.DBRW($C$1,$B86,$C$3,BW$12,$C$2,$A86,BW$13,$C$4,$C$80)</f>
        <v>#VALUE!</v>
      </c>
      <c r="BX86" s="253" t="e">
        <f ca="1">_xll.DBRW($C$1,$B86,$C$3,BX$12,$C$2,$A86,BX$13,$C$4,$C$80)</f>
        <v>#VALUE!</v>
      </c>
      <c r="BY86" s="248"/>
      <c r="BZ86" s="248"/>
      <c r="CA86" s="248"/>
      <c r="CB86" s="248"/>
      <c r="CC86" s="248"/>
      <c r="CD86" s="248"/>
      <c r="CE86" s="248"/>
      <c r="CF86" s="248"/>
    </row>
    <row r="87" spans="1:109" ht="21.75" customHeight="1">
      <c r="A87" s="262" t="str">
        <f t="shared" si="39"/>
        <v>VTD_Corp_TopAdj_Not_allocated_Input7</v>
      </c>
      <c r="B87" s="263" t="str">
        <f t="shared" ca="1" si="39"/>
        <v>RECALC_0_1_</v>
      </c>
      <c r="C87" s="237" t="str">
        <f t="shared" si="39"/>
        <v>Innovation</v>
      </c>
      <c r="D87" s="252"/>
      <c r="E87" s="248"/>
      <c r="F87" s="248"/>
      <c r="G87" s="248"/>
      <c r="H87" s="248"/>
      <c r="I87" s="248"/>
      <c r="J87" s="248"/>
      <c r="K87" s="253"/>
      <c r="L87" s="252"/>
      <c r="M87" s="248"/>
      <c r="N87" s="248"/>
      <c r="O87" s="248"/>
      <c r="P87" s="248"/>
      <c r="Q87" s="248"/>
      <c r="R87" s="248"/>
      <c r="S87" s="253"/>
      <c r="T87" s="252"/>
      <c r="U87" s="248"/>
      <c r="V87" s="248"/>
      <c r="W87" s="248"/>
      <c r="X87" s="248"/>
      <c r="Y87" s="248"/>
      <c r="Z87" s="248"/>
      <c r="AA87" s="253"/>
      <c r="AB87" s="252"/>
      <c r="AC87" s="248"/>
      <c r="AD87" s="248"/>
      <c r="AE87" s="248"/>
      <c r="AF87" s="248"/>
      <c r="AG87" s="248"/>
      <c r="AH87" s="248"/>
      <c r="AI87" s="253"/>
      <c r="AJ87" s="248"/>
      <c r="AK87" s="252" t="e">
        <f ca="1">_xll.DBRW($C$1,$B87,$C$3,AK$12,$C$2,$A87,AK$13,$C$4,C80)</f>
        <v>#VALUE!</v>
      </c>
      <c r="AL87" s="248" t="str">
        <f ca="1">_xll.DBRW($C$1,$B87,$C$3,AL$12,$C$2,$A87,AL$13,$C$4,C80)</f>
        <v>RECALC_1_1499_</v>
      </c>
      <c r="AM87" s="248" t="e">
        <f ca="1">_xll.DBRW($C$1,$B87,$C$3,AM$12,$C$2,$A87,AM$13,$C$4,C80)</f>
        <v>#VALUE!</v>
      </c>
      <c r="AN87" s="248" t="e">
        <f ca="1">_xll.DBRW($C$1,$B87,$C$3,AN$12,$C$2,$A87,AN$13,$C$4,C80)</f>
        <v>#VALUE!</v>
      </c>
      <c r="AO87" s="248" t="e">
        <f ca="1">_xll.DBRW($C$1,$B87,$C$3,AO$12,$C$2,$A87,AO$13,$C$4,C80)</f>
        <v>#VALUE!</v>
      </c>
      <c r="AP87" s="248" t="e">
        <f ca="1">_xll.DBRW($C$1,$B87,$C$3,AP$12,$C$2,$A87,AP$13,$C$4,C80)</f>
        <v>#VALUE!</v>
      </c>
      <c r="AQ87" s="248" t="e">
        <f ca="1">_xll.DBRW($C$1,$B87,$C$3,AQ$12,$C$2,$A87,AQ$13,$C$4,C80)</f>
        <v>#VALUE!</v>
      </c>
      <c r="AR87" s="253" t="e">
        <f ca="1">_xll.DBRW($C$1,$B87,$C$3,AR$12,$C$2,$A87,AR$13,$C$4,C80)</f>
        <v>#VALUE!</v>
      </c>
      <c r="AS87" s="252" t="e">
        <f ca="1">_xll.DBRW($C$1,$B87,$C$3,AS$12,$C$2,$A87,AS$13,$C$4,C80)</f>
        <v>#VALUE!</v>
      </c>
      <c r="AT87" s="248" t="str">
        <f ca="1">_xll.DBRW($C$1,$B87,$C$3,AT$12,$C$2,$A87,AT$13,$C$4,C80)</f>
        <v>RECALC_1_1500_</v>
      </c>
      <c r="AU87" s="248" t="e">
        <f ca="1">_xll.DBRW($C$1,$B87,$C$3,AU$12,$C$2,$A87,AU$13,$C$4,C80)</f>
        <v>#VALUE!</v>
      </c>
      <c r="AV87" s="248" t="e">
        <f ca="1">_xll.DBRW($C$1,$B87,$C$3,AV$12,$C$2,$A87,AV$13,$C$4,C80)</f>
        <v>#VALUE!</v>
      </c>
      <c r="AW87" s="248" t="e">
        <f ca="1">_xll.DBRW($C$1,$B87,$C$3,AW$12,$C$2,$A87,AW$13,$C$4,C80)</f>
        <v>#VALUE!</v>
      </c>
      <c r="AX87" s="248" t="e">
        <f ca="1">_xll.DBRW($C$1,$B87,$C$3,AX$12,$C$2,$A87,AX$13,$C$4,C80)</f>
        <v>#VALUE!</v>
      </c>
      <c r="AY87" s="248" t="e">
        <f ca="1">_xll.DBRW($C$1,$B87,$C$3,AY$12,$C$2,$A87,AY$13,$C$4,C80)</f>
        <v>#VALUE!</v>
      </c>
      <c r="AZ87" s="253" t="e">
        <f ca="1">_xll.DBRW($C$1,$B87,$C$3,AZ$12,$C$2,$A87,AZ$13,$C$4,C80)</f>
        <v>#VALUE!</v>
      </c>
      <c r="BA87" s="252" t="e">
        <f ca="1">_xll.DBRW($C$1,$B87,$C$3,BA$12,$C$2,$A87,BA$13,$C$4,C80)</f>
        <v>#VALUE!</v>
      </c>
      <c r="BB87" s="248" t="str">
        <f ca="1">_xll.DBRW($C$1,$B87,$C$3,BB$12,$C$2,$A87,BB$13,$C$4,C80)</f>
        <v>RECALC_1_1726_</v>
      </c>
      <c r="BC87" s="248" t="e">
        <f ca="1">_xll.DBRW($C$1,$B87,$C$3,BC$12,$C$2,$A87,BC$13,$C$4,C80)</f>
        <v>#VALUE!</v>
      </c>
      <c r="BD87" s="248" t="e">
        <f ca="1">_xll.DBRW($C$1,$B87,$C$3,BD$12,$C$2,$A87,BD$13,$C$4,C80)</f>
        <v>#VALUE!</v>
      </c>
      <c r="BE87" s="248" t="e">
        <f ca="1">_xll.DBRW($C$1,$B87,$C$3,BE$12,$C$2,$A87,BE$13,$C$4,C80)</f>
        <v>#VALUE!</v>
      </c>
      <c r="BF87" s="248" t="e">
        <f ca="1">_xll.DBRW($C$1,$B87,$C$3,BF$12,$C$2,$A87,BF$13,$C$4,C80)</f>
        <v>#VALUE!</v>
      </c>
      <c r="BG87" s="248" t="e">
        <f ca="1">_xll.DBRW($C$1,$B87,$C$3,BG$12,$C$2,$A87,BG$13,$C$4,C80)</f>
        <v>#VALUE!</v>
      </c>
      <c r="BH87" s="253" t="e">
        <f ca="1">_xll.DBRW($C$1,$B87,$C$3,BH$12,$C$2,$A87,BH$13,$C$4,C80)</f>
        <v>#VALUE!</v>
      </c>
      <c r="BI87" s="252" t="e">
        <f ca="1">_xll.DBRW($C$1,$B87,$C$3,BI$12,$C$2,$A87,BI$13,$C$4,C80)</f>
        <v>#VALUE!</v>
      </c>
      <c r="BJ87" s="248" t="str">
        <f ca="1">_xll.DBRW($C$1,$B87,$C$3,BJ$12,$C$2,$A87,BJ$13,$C$4,C80)</f>
        <v>RECALC_1_2060_</v>
      </c>
      <c r="BK87" s="248" t="e">
        <f ca="1">_xll.DBRW($C$1,$B87,$C$3,BK$12,$C$2,$A87,BK$13,$C$4,C80)</f>
        <v>#VALUE!</v>
      </c>
      <c r="BL87" s="248" t="e">
        <f ca="1">_xll.DBRW($C$1,$B87,$C$3,BL$12,$C$2,$A87,BL$13,$C$4,C80)</f>
        <v>#VALUE!</v>
      </c>
      <c r="BM87" s="248" t="e">
        <f ca="1">_xll.DBRW($C$1,$B87,$C$3,BM$12,$C$2,$A87,BM$13,$C$4,C80)</f>
        <v>#VALUE!</v>
      </c>
      <c r="BN87" s="248" t="e">
        <f ca="1">_xll.DBRW($C$1,$B87,$C$3,BN$12,$C$2,$A87,BN$13,$C$4,C80)</f>
        <v>#VALUE!</v>
      </c>
      <c r="BO87" s="248" t="e">
        <f ca="1">_xll.DBRW($C$1,$B87,$C$3,BO$12,$C$2,$A87,BO$13,$C$4,C80)</f>
        <v>#VALUE!</v>
      </c>
      <c r="BP87" s="253" t="e">
        <f ca="1">_xll.DBRW($C$1,$B87,$C$3,BP$12,$C$2,$A87,BP$13,$C$4,C80)</f>
        <v>#VALUE!</v>
      </c>
      <c r="BQ87" s="252" t="e">
        <f ca="1">_xll.DBRW($C$1,$B87,$C$3,BQ$12,$C$2,$A87,BQ$13,$C$4,$C$80)</f>
        <v>#VALUE!</v>
      </c>
      <c r="BR87" s="248" t="str">
        <f ca="1">_xll.DBRW($C$1,$B87,$C$3,BR$12,$C$2,$A87,BR$13,$C$4,$C$80)</f>
        <v>RECALC_1_2191_</v>
      </c>
      <c r="BS87" s="248" t="e">
        <f ca="1">_xll.DBRW($C$1,$B87,$C$3,BS$12,$C$2,$A87,BS$13,$C$4,$C$80)</f>
        <v>#VALUE!</v>
      </c>
      <c r="BT87" s="248" t="e">
        <f ca="1">_xll.DBRW($C$1,$B87,$C$3,BT$12,$C$2,$A87,BT$13,$C$4,$C$80)</f>
        <v>#VALUE!</v>
      </c>
      <c r="BU87" s="248" t="e">
        <f ca="1">_xll.DBRW($C$1,$B87,$C$3,BU$12,$C$2,$A87,BU$13,$C$4,$C$80)</f>
        <v>#VALUE!</v>
      </c>
      <c r="BV87" s="248" t="e">
        <f ca="1">_xll.DBRW($C$1,$B87,$C$3,BV$12,$C$2,$A87,BV$13,$C$4,$C$80)</f>
        <v>#VALUE!</v>
      </c>
      <c r="BW87" s="248" t="e">
        <f ca="1">_xll.DBRW($C$1,$B87,$C$3,BW$12,$C$2,$A87,BW$13,$C$4,$C$80)</f>
        <v>#VALUE!</v>
      </c>
      <c r="BX87" s="253" t="e">
        <f ca="1">_xll.DBRW($C$1,$B87,$C$3,BX$12,$C$2,$A87,BX$13,$C$4,$C$80)</f>
        <v>#VALUE!</v>
      </c>
      <c r="BY87" s="248"/>
      <c r="BZ87" s="248"/>
      <c r="CA87" s="248"/>
      <c r="CB87" s="248"/>
      <c r="CC87" s="248"/>
      <c r="CD87" s="248"/>
      <c r="CE87" s="248"/>
      <c r="CF87" s="248"/>
    </row>
    <row r="88" spans="1:109" ht="21.75" customHeight="1">
      <c r="A88" s="262" t="str">
        <f t="shared" si="39"/>
        <v>VTD_Corp_TopAdj_Not_allocated_Input8</v>
      </c>
      <c r="B88" s="263" t="str">
        <f t="shared" ca="1" si="39"/>
        <v>RECALC_0_1_</v>
      </c>
      <c r="C88" s="237" t="str">
        <f t="shared" si="39"/>
        <v>A recycler</v>
      </c>
      <c r="D88" s="252"/>
      <c r="E88" s="248"/>
      <c r="F88" s="248"/>
      <c r="G88" s="248"/>
      <c r="H88" s="248"/>
      <c r="I88" s="248"/>
      <c r="J88" s="248"/>
      <c r="K88" s="253"/>
      <c r="L88" s="252"/>
      <c r="M88" s="248"/>
      <c r="N88" s="248"/>
      <c r="O88" s="248"/>
      <c r="P88" s="248"/>
      <c r="Q88" s="248"/>
      <c r="R88" s="248"/>
      <c r="S88" s="253"/>
      <c r="T88" s="252"/>
      <c r="U88" s="248"/>
      <c r="V88" s="248"/>
      <c r="W88" s="248"/>
      <c r="X88" s="248"/>
      <c r="Y88" s="248"/>
      <c r="Z88" s="248"/>
      <c r="AA88" s="253"/>
      <c r="AB88" s="252"/>
      <c r="AC88" s="248"/>
      <c r="AD88" s="248"/>
      <c r="AE88" s="248"/>
      <c r="AF88" s="248"/>
      <c r="AG88" s="248"/>
      <c r="AH88" s="248"/>
      <c r="AI88" s="253"/>
      <c r="AJ88" s="248"/>
      <c r="AK88" s="252" t="e">
        <f ca="1">_xll.DBRW($C$1,$B88,$C$3,AK$12,$C$2,$A88,AK$13,$C$4,C80)</f>
        <v>#VALUE!</v>
      </c>
      <c r="AL88" s="248" t="str">
        <f ca="1">_xll.DBRW($C$1,$B88,$C$3,AL$12,$C$2,$A88,AL$13,$C$4,C80)</f>
        <v>RECALC_1_1477_</v>
      </c>
      <c r="AM88" s="248" t="e">
        <f ca="1">_xll.DBRW($C$1,$B88,$C$3,AM$12,$C$2,$A88,AM$13,$C$4,C80)</f>
        <v>#VALUE!</v>
      </c>
      <c r="AN88" s="248" t="e">
        <f ca="1">_xll.DBRW($C$1,$B88,$C$3,AN$12,$C$2,$A88,AN$13,$C$4,C80)</f>
        <v>#VALUE!</v>
      </c>
      <c r="AO88" s="248" t="e">
        <f ca="1">_xll.DBRW($C$1,$B88,$C$3,AO$12,$C$2,$A88,AO$13,$C$4,C80)</f>
        <v>#VALUE!</v>
      </c>
      <c r="AP88" s="248" t="e">
        <f ca="1">_xll.DBRW($C$1,$B88,$C$3,AP$12,$C$2,$A88,AP$13,$C$4,C80)</f>
        <v>#VALUE!</v>
      </c>
      <c r="AQ88" s="248" t="e">
        <f ca="1">_xll.DBRW($C$1,$B88,$C$3,AQ$12,$C$2,$A88,AQ$13,$C$4,C80)</f>
        <v>#VALUE!</v>
      </c>
      <c r="AR88" s="253" t="e">
        <f ca="1">_xll.DBRW($C$1,$B88,$C$3,AR$12,$C$2,$A88,AR$13,$C$4,C80)</f>
        <v>#VALUE!</v>
      </c>
      <c r="AS88" s="252" t="e">
        <f ca="1">_xll.DBRW($C$1,$B88,$C$3,AS$12,$C$2,$A88,AS$13,$C$4,C80)</f>
        <v>#VALUE!</v>
      </c>
      <c r="AT88" s="248" t="str">
        <f ca="1">_xll.DBRW($C$1,$B88,$C$3,AT$12,$C$2,$A88,AT$13,$C$4,C80)</f>
        <v>RECALC_1_1478_</v>
      </c>
      <c r="AU88" s="248" t="e">
        <f ca="1">_xll.DBRW($C$1,$B88,$C$3,AU$12,$C$2,$A88,AU$13,$C$4,C80)</f>
        <v>#VALUE!</v>
      </c>
      <c r="AV88" s="248" t="e">
        <f ca="1">_xll.DBRW($C$1,$B88,$C$3,AV$12,$C$2,$A88,AV$13,$C$4,C80)</f>
        <v>#VALUE!</v>
      </c>
      <c r="AW88" s="248" t="e">
        <f ca="1">_xll.DBRW($C$1,$B88,$C$3,AW$12,$C$2,$A88,AW$13,$C$4,C80)</f>
        <v>#VALUE!</v>
      </c>
      <c r="AX88" s="248" t="e">
        <f ca="1">_xll.DBRW($C$1,$B88,$C$3,AX$12,$C$2,$A88,AX$13,$C$4,C80)</f>
        <v>#VALUE!</v>
      </c>
      <c r="AY88" s="248" t="e">
        <f ca="1">_xll.DBRW($C$1,$B88,$C$3,AY$12,$C$2,$A88,AY$13,$C$4,C80)</f>
        <v>#VALUE!</v>
      </c>
      <c r="AZ88" s="253" t="e">
        <f ca="1">_xll.DBRW($C$1,$B88,$C$3,AZ$12,$C$2,$A88,AZ$13,$C$4,C80)</f>
        <v>#VALUE!</v>
      </c>
      <c r="BA88" s="252" t="e">
        <f ca="1">_xll.DBRW($C$1,$B88,$C$3,BA$12,$C$2,$A88,BA$13,$C$4,C80)</f>
        <v>#VALUE!</v>
      </c>
      <c r="BB88" s="248" t="str">
        <f ca="1">_xll.DBRW($C$1,$B88,$C$3,BB$12,$C$2,$A88,BB$13,$C$4,C80)</f>
        <v>RECALC_1_1730_</v>
      </c>
      <c r="BC88" s="248" t="e">
        <f ca="1">_xll.DBRW($C$1,$B88,$C$3,BC$12,$C$2,$A88,BC$13,$C$4,C80)</f>
        <v>#VALUE!</v>
      </c>
      <c r="BD88" s="248" t="e">
        <f ca="1">_xll.DBRW($C$1,$B88,$C$3,BD$12,$C$2,$A88,BD$13,$C$4,C80)</f>
        <v>#VALUE!</v>
      </c>
      <c r="BE88" s="248" t="e">
        <f ca="1">_xll.DBRW($C$1,$B88,$C$3,BE$12,$C$2,$A88,BE$13,$C$4,C80)</f>
        <v>#VALUE!</v>
      </c>
      <c r="BF88" s="248" t="e">
        <f ca="1">_xll.DBRW($C$1,$B88,$C$3,BF$12,$C$2,$A88,BF$13,$C$4,C80)</f>
        <v>#VALUE!</v>
      </c>
      <c r="BG88" s="248" t="e">
        <f ca="1">_xll.DBRW($C$1,$B88,$C$3,BG$12,$C$2,$A88,BG$13,$C$4,C80)</f>
        <v>#VALUE!</v>
      </c>
      <c r="BH88" s="253" t="e">
        <f ca="1">_xll.DBRW($C$1,$B88,$C$3,BH$12,$C$2,$A88,BH$13,$C$4,C80)</f>
        <v>#VALUE!</v>
      </c>
      <c r="BI88" s="252" t="e">
        <f ca="1">_xll.DBRW($C$1,$B88,$C$3,BI$12,$C$2,$A88,BI$13,$C$4,C80)</f>
        <v>#VALUE!</v>
      </c>
      <c r="BJ88" s="248" t="str">
        <f ca="1">_xll.DBRW($C$1,$B88,$C$3,BJ$12,$C$2,$A88,BJ$13,$C$4,C80)</f>
        <v>RECALC_1_2064_</v>
      </c>
      <c r="BK88" s="248" t="e">
        <f ca="1">_xll.DBRW($C$1,$B88,$C$3,BK$12,$C$2,$A88,BK$13,$C$4,C80)</f>
        <v>#VALUE!</v>
      </c>
      <c r="BL88" s="248" t="e">
        <f ca="1">_xll.DBRW($C$1,$B88,$C$3,BL$12,$C$2,$A88,BL$13,$C$4,C80)</f>
        <v>#VALUE!</v>
      </c>
      <c r="BM88" s="248" t="e">
        <f ca="1">_xll.DBRW($C$1,$B88,$C$3,BM$12,$C$2,$A88,BM$13,$C$4,C80)</f>
        <v>#VALUE!</v>
      </c>
      <c r="BN88" s="248" t="e">
        <f ca="1">_xll.DBRW($C$1,$B88,$C$3,BN$12,$C$2,$A88,BN$13,$C$4,C80)</f>
        <v>#VALUE!</v>
      </c>
      <c r="BO88" s="248" t="e">
        <f ca="1">_xll.DBRW($C$1,$B88,$C$3,BO$12,$C$2,$A88,BO$13,$C$4,C80)</f>
        <v>#VALUE!</v>
      </c>
      <c r="BP88" s="253" t="e">
        <f ca="1">_xll.DBRW($C$1,$B88,$C$3,BP$12,$C$2,$A88,BP$13,$C$4,C80)</f>
        <v>#VALUE!</v>
      </c>
      <c r="BQ88" s="252" t="e">
        <f ca="1">_xll.DBRW($C$1,$B88,$C$3,BQ$12,$C$2,$A88,BQ$13,$C$4,$C$80)</f>
        <v>#VALUE!</v>
      </c>
      <c r="BR88" s="248" t="str">
        <f ca="1">_xll.DBRW($C$1,$B88,$C$3,BR$12,$C$2,$A88,BR$13,$C$4,$C$80)</f>
        <v>RECALC_1_2195_</v>
      </c>
      <c r="BS88" s="248" t="e">
        <f ca="1">_xll.DBRW($C$1,$B88,$C$3,BS$12,$C$2,$A88,BS$13,$C$4,$C$80)</f>
        <v>#VALUE!</v>
      </c>
      <c r="BT88" s="248" t="e">
        <f ca="1">_xll.DBRW($C$1,$B88,$C$3,BT$12,$C$2,$A88,BT$13,$C$4,$C$80)</f>
        <v>#VALUE!</v>
      </c>
      <c r="BU88" s="248" t="e">
        <f ca="1">_xll.DBRW($C$1,$B88,$C$3,BU$12,$C$2,$A88,BU$13,$C$4,$C$80)</f>
        <v>#VALUE!</v>
      </c>
      <c r="BV88" s="248" t="e">
        <f ca="1">_xll.DBRW($C$1,$B88,$C$3,BV$12,$C$2,$A88,BV$13,$C$4,$C$80)</f>
        <v>#VALUE!</v>
      </c>
      <c r="BW88" s="248" t="e">
        <f ca="1">_xll.DBRW($C$1,$B88,$C$3,BW$12,$C$2,$A88,BW$13,$C$4,$C$80)</f>
        <v>#VALUE!</v>
      </c>
      <c r="BX88" s="253" t="e">
        <f ca="1">_xll.DBRW($C$1,$B88,$C$3,BX$12,$C$2,$A88,BX$13,$C$4,$C$80)</f>
        <v>#VALUE!</v>
      </c>
      <c r="BY88" s="248"/>
      <c r="BZ88" s="248"/>
      <c r="CA88" s="248"/>
      <c r="CB88" s="248"/>
      <c r="CC88" s="248"/>
      <c r="CD88" s="248"/>
      <c r="CE88" s="248"/>
      <c r="CF88" s="248"/>
    </row>
    <row r="89" spans="1:109" ht="21.75" customHeight="1">
      <c r="A89" s="262" t="str">
        <f t="shared" si="39"/>
        <v>VTD_Corp_TopAdj_Not_allocated_Input9</v>
      </c>
      <c r="B89" s="263" t="str">
        <f t="shared" ca="1" si="39"/>
        <v>RECALC_0_1_</v>
      </c>
      <c r="C89" s="237" t="str">
        <f t="shared" si="39"/>
        <v>Ajustement 9 - disponible</v>
      </c>
      <c r="D89" s="252"/>
      <c r="E89" s="248"/>
      <c r="F89" s="248"/>
      <c r="G89" s="248"/>
      <c r="H89" s="248"/>
      <c r="I89" s="248"/>
      <c r="J89" s="248"/>
      <c r="K89" s="253"/>
      <c r="L89" s="252"/>
      <c r="M89" s="248"/>
      <c r="N89" s="248"/>
      <c r="O89" s="248"/>
      <c r="P89" s="248"/>
      <c r="Q89" s="248"/>
      <c r="R89" s="248"/>
      <c r="S89" s="253"/>
      <c r="T89" s="252"/>
      <c r="U89" s="248"/>
      <c r="V89" s="248"/>
      <c r="W89" s="248"/>
      <c r="X89" s="248"/>
      <c r="Y89" s="248"/>
      <c r="Z89" s="248"/>
      <c r="AA89" s="253"/>
      <c r="AB89" s="252"/>
      <c r="AC89" s="248"/>
      <c r="AD89" s="248"/>
      <c r="AE89" s="248"/>
      <c r="AF89" s="248"/>
      <c r="AG89" s="248"/>
      <c r="AH89" s="248"/>
      <c r="AI89" s="253"/>
      <c r="AJ89" s="248"/>
      <c r="AK89" s="252" t="e">
        <f ca="1">_xll.DBRW($C$1,$B89,$C$3,AK$12,$C$2,$A89,AK$13,$C$4,C80)</f>
        <v>#VALUE!</v>
      </c>
      <c r="AL89" s="248" t="str">
        <f ca="1">_xll.DBRW($C$1,$B89,$C$3,AL$12,$C$2,$A89,AL$13,$C$4,C80)</f>
        <v>RECALC_1_1503_</v>
      </c>
      <c r="AM89" s="248" t="e">
        <f ca="1">_xll.DBRW($C$1,$B89,$C$3,AM$12,$C$2,$A89,AM$13,$C$4,C80)</f>
        <v>#VALUE!</v>
      </c>
      <c r="AN89" s="248" t="e">
        <f ca="1">_xll.DBRW($C$1,$B89,$C$3,AN$12,$C$2,$A89,AN$13,$C$4,C80)</f>
        <v>#VALUE!</v>
      </c>
      <c r="AO89" s="248" t="e">
        <f ca="1">_xll.DBRW($C$1,$B89,$C$3,AO$12,$C$2,$A89,AO$13,$C$4,C80)</f>
        <v>#VALUE!</v>
      </c>
      <c r="AP89" s="248" t="e">
        <f ca="1">_xll.DBRW($C$1,$B89,$C$3,AP$12,$C$2,$A89,AP$13,$C$4,C80)</f>
        <v>#VALUE!</v>
      </c>
      <c r="AQ89" s="248" t="e">
        <f ca="1">_xll.DBRW($C$1,$B89,$C$3,AQ$12,$C$2,$A89,AQ$13,$C$4,C80)</f>
        <v>#VALUE!</v>
      </c>
      <c r="AR89" s="253" t="e">
        <f ca="1">_xll.DBRW($C$1,$B89,$C$3,AR$12,$C$2,$A89,AR$13,$C$4,C80)</f>
        <v>#VALUE!</v>
      </c>
      <c r="AS89" s="252" t="e">
        <f ca="1">_xll.DBRW($C$1,$B89,$C$3,AS$12,$C$2,$A89,AS$13,$C$4,C80)</f>
        <v>#VALUE!</v>
      </c>
      <c r="AT89" s="248" t="str">
        <f ca="1">_xll.DBRW($C$1,$B89,$C$3,AT$12,$C$2,$A89,AT$13,$C$4,C80)</f>
        <v>RECALC_1_1504_</v>
      </c>
      <c r="AU89" s="248" t="e">
        <f ca="1">_xll.DBRW($C$1,$B89,$C$3,AU$12,$C$2,$A89,AU$13,$C$4,C80)</f>
        <v>#VALUE!</v>
      </c>
      <c r="AV89" s="248" t="e">
        <f ca="1">_xll.DBRW($C$1,$B89,$C$3,AV$12,$C$2,$A89,AV$13,$C$4,C80)</f>
        <v>#VALUE!</v>
      </c>
      <c r="AW89" s="248" t="e">
        <f ca="1">_xll.DBRW($C$1,$B89,$C$3,AW$12,$C$2,$A89,AW$13,$C$4,C80)</f>
        <v>#VALUE!</v>
      </c>
      <c r="AX89" s="248" t="e">
        <f ca="1">_xll.DBRW($C$1,$B89,$C$3,AX$12,$C$2,$A89,AX$13,$C$4,C80)</f>
        <v>#VALUE!</v>
      </c>
      <c r="AY89" s="248" t="e">
        <f ca="1">_xll.DBRW($C$1,$B89,$C$3,AY$12,$C$2,$A89,AY$13,$C$4,C80)</f>
        <v>#VALUE!</v>
      </c>
      <c r="AZ89" s="253" t="e">
        <f ca="1">_xll.DBRW($C$1,$B89,$C$3,AZ$12,$C$2,$A89,AZ$13,$C$4,C80)</f>
        <v>#VALUE!</v>
      </c>
      <c r="BA89" s="252" t="e">
        <f ca="1">_xll.DBRW($C$1,$B89,$C$3,BA$12,$C$2,$A89,BA$13,$C$4,C80)</f>
        <v>#VALUE!</v>
      </c>
      <c r="BB89" s="248" t="str">
        <f ca="1">_xll.DBRW($C$1,$B89,$C$3,BB$12,$C$2,$A89,BB$13,$C$4,C80)</f>
        <v>RECALC_1_1725_</v>
      </c>
      <c r="BC89" s="248" t="e">
        <f ca="1">_xll.DBRW($C$1,$B89,$C$3,BC$12,$C$2,$A89,BC$13,$C$4,C80)</f>
        <v>#VALUE!</v>
      </c>
      <c r="BD89" s="248" t="e">
        <f ca="1">_xll.DBRW($C$1,$B89,$C$3,BD$12,$C$2,$A89,BD$13,$C$4,C80)</f>
        <v>#VALUE!</v>
      </c>
      <c r="BE89" s="248" t="e">
        <f ca="1">_xll.DBRW($C$1,$B89,$C$3,BE$12,$C$2,$A89,BE$13,$C$4,C80)</f>
        <v>#VALUE!</v>
      </c>
      <c r="BF89" s="248" t="e">
        <f ca="1">_xll.DBRW($C$1,$B89,$C$3,BF$12,$C$2,$A89,BF$13,$C$4,C80)</f>
        <v>#VALUE!</v>
      </c>
      <c r="BG89" s="248" t="e">
        <f ca="1">_xll.DBRW($C$1,$B89,$C$3,BG$12,$C$2,$A89,BG$13,$C$4,C80)</f>
        <v>#VALUE!</v>
      </c>
      <c r="BH89" s="253" t="e">
        <f ca="1">_xll.DBRW($C$1,$B89,$C$3,BH$12,$C$2,$A89,BH$13,$C$4,C80)</f>
        <v>#VALUE!</v>
      </c>
      <c r="BI89" s="252" t="e">
        <f ca="1">_xll.DBRW($C$1,$B89,$C$3,BI$12,$C$2,$A89,BI$13,$C$4,C80)</f>
        <v>#VALUE!</v>
      </c>
      <c r="BJ89" s="248" t="str">
        <f ca="1">_xll.DBRW($C$1,$B89,$C$3,BJ$12,$C$2,$A89,BJ$13,$C$4,C80)</f>
        <v>RECALC_1_2059_</v>
      </c>
      <c r="BK89" s="248" t="e">
        <f ca="1">_xll.DBRW($C$1,$B89,$C$3,BK$12,$C$2,$A89,BK$13,$C$4,C80)</f>
        <v>#VALUE!</v>
      </c>
      <c r="BL89" s="248" t="e">
        <f ca="1">_xll.DBRW($C$1,$B89,$C$3,BL$12,$C$2,$A89,BL$13,$C$4,C80)</f>
        <v>#VALUE!</v>
      </c>
      <c r="BM89" s="248" t="e">
        <f ca="1">_xll.DBRW($C$1,$B89,$C$3,BM$12,$C$2,$A89,BM$13,$C$4,C80)</f>
        <v>#VALUE!</v>
      </c>
      <c r="BN89" s="248" t="e">
        <f ca="1">_xll.DBRW($C$1,$B89,$C$3,BN$12,$C$2,$A89,BN$13,$C$4,C80)</f>
        <v>#VALUE!</v>
      </c>
      <c r="BO89" s="248" t="e">
        <f ca="1">_xll.DBRW($C$1,$B89,$C$3,BO$12,$C$2,$A89,BO$13,$C$4,C80)</f>
        <v>#VALUE!</v>
      </c>
      <c r="BP89" s="253" t="e">
        <f ca="1">_xll.DBRW($C$1,$B89,$C$3,BP$12,$C$2,$A89,BP$13,$C$4,C80)</f>
        <v>#VALUE!</v>
      </c>
      <c r="BQ89" s="252" t="e">
        <f ca="1">_xll.DBRW($C$1,$B89,$C$3,BQ$12,$C$2,$A89,BQ$13,$C$4,$C$80)</f>
        <v>#VALUE!</v>
      </c>
      <c r="BR89" s="248" t="str">
        <f ca="1">_xll.DBRW($C$1,$B89,$C$3,BR$12,$C$2,$A89,BR$13,$C$4,$C$80)</f>
        <v>RECALC_1_2190_</v>
      </c>
      <c r="BS89" s="248" t="e">
        <f ca="1">_xll.DBRW($C$1,$B89,$C$3,BS$12,$C$2,$A89,BS$13,$C$4,$C$80)</f>
        <v>#VALUE!</v>
      </c>
      <c r="BT89" s="248" t="e">
        <f ca="1">_xll.DBRW($C$1,$B89,$C$3,BT$12,$C$2,$A89,BT$13,$C$4,$C$80)</f>
        <v>#VALUE!</v>
      </c>
      <c r="BU89" s="248" t="e">
        <f ca="1">_xll.DBRW($C$1,$B89,$C$3,BU$12,$C$2,$A89,BU$13,$C$4,$C$80)</f>
        <v>#VALUE!</v>
      </c>
      <c r="BV89" s="248" t="e">
        <f ca="1">_xll.DBRW($C$1,$B89,$C$3,BV$12,$C$2,$A89,BV$13,$C$4,$C$80)</f>
        <v>#VALUE!</v>
      </c>
      <c r="BW89" s="248" t="e">
        <f ca="1">_xll.DBRW($C$1,$B89,$C$3,BW$12,$C$2,$A89,BW$13,$C$4,$C$80)</f>
        <v>#VALUE!</v>
      </c>
      <c r="BX89" s="253" t="e">
        <f ca="1">_xll.DBRW($C$1,$B89,$C$3,BX$12,$C$2,$A89,BX$13,$C$4,$C$80)</f>
        <v>#VALUE!</v>
      </c>
      <c r="BY89" s="248"/>
      <c r="BZ89" s="248"/>
      <c r="CA89" s="248"/>
      <c r="CB89" s="248"/>
      <c r="CC89" s="248"/>
      <c r="CD89" s="248"/>
      <c r="CE89" s="248"/>
      <c r="CF89" s="248"/>
    </row>
    <row r="90" spans="1:109" ht="21.75" customHeight="1">
      <c r="A90" s="262" t="str">
        <f t="shared" si="39"/>
        <v>VTD_Corp_TopAdj_Not_allocated_Input10</v>
      </c>
      <c r="B90" s="263" t="str">
        <f t="shared" ca="1" si="39"/>
        <v>RECALC_0_1_</v>
      </c>
      <c r="C90" s="237" t="str">
        <f t="shared" si="39"/>
        <v>Ajustement 10 - disponible</v>
      </c>
      <c r="D90" s="252"/>
      <c r="E90" s="248"/>
      <c r="F90" s="248"/>
      <c r="G90" s="248"/>
      <c r="H90" s="248"/>
      <c r="I90" s="248"/>
      <c r="J90" s="248"/>
      <c r="K90" s="253"/>
      <c r="L90" s="252"/>
      <c r="M90" s="248"/>
      <c r="N90" s="248"/>
      <c r="O90" s="248"/>
      <c r="P90" s="248"/>
      <c r="Q90" s="248"/>
      <c r="R90" s="248"/>
      <c r="S90" s="253"/>
      <c r="T90" s="252"/>
      <c r="U90" s="248"/>
      <c r="V90" s="248"/>
      <c r="W90" s="248"/>
      <c r="X90" s="248"/>
      <c r="Y90" s="248"/>
      <c r="Z90" s="248"/>
      <c r="AA90" s="253"/>
      <c r="AB90" s="252"/>
      <c r="AC90" s="248"/>
      <c r="AD90" s="248"/>
      <c r="AE90" s="248"/>
      <c r="AF90" s="248"/>
      <c r="AG90" s="248"/>
      <c r="AH90" s="248"/>
      <c r="AI90" s="253"/>
      <c r="AJ90" s="248"/>
      <c r="AK90" s="252" t="e">
        <f ca="1">_xll.DBRW($C$1,$B90,$C$3,AK$12,$C$2,$A90,AK$13,$C$4,C80)</f>
        <v>#VALUE!</v>
      </c>
      <c r="AL90" s="248" t="str">
        <f ca="1">_xll.DBRW($C$1,$B90,$C$3,AL$12,$C$2,$A90,AL$13,$C$4,C80)</f>
        <v>RECALC_1_1495_</v>
      </c>
      <c r="AM90" s="248" t="e">
        <f ca="1">_xll.DBRW($C$1,$B90,$C$3,AM$12,$C$2,$A90,AM$13,$C$4,C80)</f>
        <v>#VALUE!</v>
      </c>
      <c r="AN90" s="248" t="e">
        <f ca="1">_xll.DBRW($C$1,$B90,$C$3,AN$12,$C$2,$A90,AN$13,$C$4,C80)</f>
        <v>#VALUE!</v>
      </c>
      <c r="AO90" s="248" t="e">
        <f ca="1">_xll.DBRW($C$1,$B90,$C$3,AO$12,$C$2,$A90,AO$13,$C$4,C80)</f>
        <v>#VALUE!</v>
      </c>
      <c r="AP90" s="248" t="e">
        <f ca="1">_xll.DBRW($C$1,$B90,$C$3,AP$12,$C$2,$A90,AP$13,$C$4,C80)</f>
        <v>#VALUE!</v>
      </c>
      <c r="AQ90" s="248" t="e">
        <f ca="1">_xll.DBRW($C$1,$B90,$C$3,AQ$12,$C$2,$A90,AQ$13,$C$4,C80)</f>
        <v>#VALUE!</v>
      </c>
      <c r="AR90" s="253" t="e">
        <f ca="1">_xll.DBRW($C$1,$B90,$C$3,AR$12,$C$2,$A90,AR$13,$C$4,C80)</f>
        <v>#VALUE!</v>
      </c>
      <c r="AS90" s="252" t="e">
        <f ca="1">_xll.DBRW($C$1,$B90,$C$3,AS$12,$C$2,$A90,AS$13,$C$4,C80)</f>
        <v>#VALUE!</v>
      </c>
      <c r="AT90" s="248" t="str">
        <f ca="1">_xll.DBRW($C$1,$B90,$C$3,AT$12,$C$2,$A90,AT$13,$C$4,C80)</f>
        <v>RECALC_1_1496_</v>
      </c>
      <c r="AU90" s="248" t="e">
        <f ca="1">_xll.DBRW($C$1,$B90,$C$3,AU$12,$C$2,$A90,AU$13,$C$4,C80)</f>
        <v>#VALUE!</v>
      </c>
      <c r="AV90" s="248" t="e">
        <f ca="1">_xll.DBRW($C$1,$B90,$C$3,AV$12,$C$2,$A90,AV$13,$C$4,C80)</f>
        <v>#VALUE!</v>
      </c>
      <c r="AW90" s="248" t="e">
        <f ca="1">_xll.DBRW($C$1,$B90,$C$3,AW$12,$C$2,$A90,AW$13,$C$4,C80)</f>
        <v>#VALUE!</v>
      </c>
      <c r="AX90" s="248" t="e">
        <f ca="1">_xll.DBRW($C$1,$B90,$C$3,AX$12,$C$2,$A90,AX$13,$C$4,C80)</f>
        <v>#VALUE!</v>
      </c>
      <c r="AY90" s="248" t="e">
        <f ca="1">_xll.DBRW($C$1,$B90,$C$3,AY$12,$C$2,$A90,AY$13,$C$4,C80)</f>
        <v>#VALUE!</v>
      </c>
      <c r="AZ90" s="253" t="e">
        <f ca="1">_xll.DBRW($C$1,$B90,$C$3,AZ$12,$C$2,$A90,AZ$13,$C$4,C80)</f>
        <v>#VALUE!</v>
      </c>
      <c r="BA90" s="252" t="e">
        <f ca="1">_xll.DBRW($C$1,$B90,$C$3,BA$12,$C$2,$A90,BA$13,$C$4,C80)</f>
        <v>#VALUE!</v>
      </c>
      <c r="BB90" s="248" t="str">
        <f ca="1">_xll.DBRW($C$1,$B90,$C$3,BB$12,$C$2,$A90,BB$13,$C$4,C80)</f>
        <v>RECALC_1_1728_</v>
      </c>
      <c r="BC90" s="248" t="e">
        <f ca="1">_xll.DBRW($C$1,$B90,$C$3,BC$12,$C$2,$A90,BC$13,$C$4,C80)</f>
        <v>#VALUE!</v>
      </c>
      <c r="BD90" s="248" t="e">
        <f ca="1">_xll.DBRW($C$1,$B90,$C$3,BD$12,$C$2,$A90,BD$13,$C$4,C80)</f>
        <v>#VALUE!</v>
      </c>
      <c r="BE90" s="248" t="e">
        <f ca="1">_xll.DBRW($C$1,$B90,$C$3,BE$12,$C$2,$A90,BE$13,$C$4,C80)</f>
        <v>#VALUE!</v>
      </c>
      <c r="BF90" s="248" t="e">
        <f ca="1">_xll.DBRW($C$1,$B90,$C$3,BF$12,$C$2,$A90,BF$13,$C$4,C80)</f>
        <v>#VALUE!</v>
      </c>
      <c r="BG90" s="248" t="e">
        <f ca="1">_xll.DBRW($C$1,$B90,$C$3,BG$12,$C$2,$A90,BG$13,$C$4,C80)</f>
        <v>#VALUE!</v>
      </c>
      <c r="BH90" s="253" t="e">
        <f ca="1">_xll.DBRW($C$1,$B90,$C$3,BH$12,$C$2,$A90,BH$13,$C$4,C80)</f>
        <v>#VALUE!</v>
      </c>
      <c r="BI90" s="252" t="e">
        <f ca="1">_xll.DBRW($C$1,$B90,$C$3,BI$12,$C$2,$A90,BI$13,$C$4,C80)</f>
        <v>#VALUE!</v>
      </c>
      <c r="BJ90" s="248" t="str">
        <f ca="1">_xll.DBRW($C$1,$B90,$C$3,BJ$12,$C$2,$A90,BJ$13,$C$4,C80)</f>
        <v>RECALC_1_2062_</v>
      </c>
      <c r="BK90" s="248" t="e">
        <f ca="1">_xll.DBRW($C$1,$B90,$C$3,BK$12,$C$2,$A90,BK$13,$C$4,C80)</f>
        <v>#VALUE!</v>
      </c>
      <c r="BL90" s="248" t="e">
        <f ca="1">_xll.DBRW($C$1,$B90,$C$3,BL$12,$C$2,$A90,BL$13,$C$4,C80)</f>
        <v>#VALUE!</v>
      </c>
      <c r="BM90" s="248" t="e">
        <f ca="1">_xll.DBRW($C$1,$B90,$C$3,BM$12,$C$2,$A90,BM$13,$C$4,C80)</f>
        <v>#VALUE!</v>
      </c>
      <c r="BN90" s="248" t="e">
        <f ca="1">_xll.DBRW($C$1,$B90,$C$3,BN$12,$C$2,$A90,BN$13,$C$4,C80)</f>
        <v>#VALUE!</v>
      </c>
      <c r="BO90" s="248" t="e">
        <f ca="1">_xll.DBRW($C$1,$B90,$C$3,BO$12,$C$2,$A90,BO$13,$C$4,C80)</f>
        <v>#VALUE!</v>
      </c>
      <c r="BP90" s="253" t="e">
        <f ca="1">_xll.DBRW($C$1,$B90,$C$3,BP$12,$C$2,$A90,BP$13,$C$4,C80)</f>
        <v>#VALUE!</v>
      </c>
      <c r="BQ90" s="252" t="e">
        <f ca="1">_xll.DBRW($C$1,$B90,$C$3,BQ$12,$C$2,$A90,BQ$13,$C$4,$C$80)</f>
        <v>#VALUE!</v>
      </c>
      <c r="BR90" s="248" t="str">
        <f ca="1">_xll.DBRW($C$1,$B90,$C$3,BR$12,$C$2,$A90,BR$13,$C$4,$C$80)</f>
        <v>RECALC_1_2193_</v>
      </c>
      <c r="BS90" s="248" t="e">
        <f ca="1">_xll.DBRW($C$1,$B90,$C$3,BS$12,$C$2,$A90,BS$13,$C$4,$C$80)</f>
        <v>#VALUE!</v>
      </c>
      <c r="BT90" s="248" t="e">
        <f ca="1">_xll.DBRW($C$1,$B90,$C$3,BT$12,$C$2,$A90,BT$13,$C$4,$C$80)</f>
        <v>#VALUE!</v>
      </c>
      <c r="BU90" s="248" t="e">
        <f ca="1">_xll.DBRW($C$1,$B90,$C$3,BU$12,$C$2,$A90,BU$13,$C$4,$C$80)</f>
        <v>#VALUE!</v>
      </c>
      <c r="BV90" s="248" t="e">
        <f ca="1">_xll.DBRW($C$1,$B90,$C$3,BV$12,$C$2,$A90,BV$13,$C$4,$C$80)</f>
        <v>#VALUE!</v>
      </c>
      <c r="BW90" s="248" t="e">
        <f ca="1">_xll.DBRW($C$1,$B90,$C$3,BW$12,$C$2,$A90,BW$13,$C$4,$C$80)</f>
        <v>#VALUE!</v>
      </c>
      <c r="BX90" s="253" t="e">
        <f ca="1">_xll.DBRW($C$1,$B90,$C$3,BX$12,$C$2,$A90,BX$13,$C$4,$C$80)</f>
        <v>#VALUE!</v>
      </c>
      <c r="BY90" s="248"/>
      <c r="BZ90" s="248"/>
      <c r="CA90" s="248"/>
      <c r="CB90" s="248"/>
      <c r="CC90" s="248"/>
      <c r="CD90" s="248"/>
      <c r="CE90" s="248"/>
      <c r="CF90" s="248"/>
    </row>
    <row r="91" spans="1:109" s="261" customFormat="1" ht="21.75" customHeight="1">
      <c r="A91" s="254" t="str">
        <f>A26</f>
        <v>VTD_Corp_TopAdj_Not_allocated_Input</v>
      </c>
      <c r="B91" s="254" t="str">
        <f ca="1">_xll.SUBNM("tango_core_model:Activity","","Tot_act","English")</f>
        <v>RECALC_0_21_</v>
      </c>
      <c r="C91" s="254" t="str">
        <f>"Contrôle "&amp;C80</f>
        <v>Contrôle RESULTAT NET</v>
      </c>
      <c r="D91" s="255" t="e">
        <f ca="1">_xll.DBRW($C$1,$B$26,$C$3,D$12,$C$2,$A91,D$13,$C$4,$C80)-D80</f>
        <v>#VALUE!</v>
      </c>
      <c r="E91" s="256" t="e">
        <f ca="1">_xll.DBRW($C$1,$B$26,$C$3,E$12,$C$2,$A91,E$13,$C$4,$C80)-E80</f>
        <v>#VALUE!</v>
      </c>
      <c r="F91" s="256" t="e">
        <f ca="1">_xll.DBRW($C$1,$B$26,$C$3,F$12,$C$2,$A91,F$13,$C$4,$C80)-F80</f>
        <v>#VALUE!</v>
      </c>
      <c r="G91" s="256" t="e">
        <f ca="1">_xll.DBRW($C$1,$B$26,$C$3,G$12,$C$2,$A91,G$13,$C$4,$C80)-G80</f>
        <v>#VALUE!</v>
      </c>
      <c r="H91" s="256" t="e">
        <f ca="1">_xll.DBRW($C$1,$B$26,$C$3,H$12,$C$2,$A91,H$13,$C$4,$C80)-H80</f>
        <v>#VALUE!</v>
      </c>
      <c r="I91" s="256" t="e">
        <f ca="1">_xll.DBRW($C$1,$B$26,$C$3,I$12,$C$2,$A91,I$13,$C$4,$C80)-I80</f>
        <v>#VALUE!</v>
      </c>
      <c r="J91" s="256" t="e">
        <f ca="1">_xll.DBRW($C$1,$B$26,$C$3,J$12,$C$2,$A91,J$13,$C$4,$C80)-J80</f>
        <v>#VALUE!</v>
      </c>
      <c r="K91" s="257" t="e">
        <f ca="1">_xll.DBRW($C$1,$B$26,$C$3,K$12,$C$2,$A91,K$13,$C$4,$C80)-K80</f>
        <v>#VALUE!</v>
      </c>
      <c r="L91" s="255" t="e">
        <f ca="1">_xll.DBRW($C$1,$B$26,$C$3,L$12,$C$2,$A91,L$13,$C$4,$C80)-L80</f>
        <v>#VALUE!</v>
      </c>
      <c r="M91" s="256" t="e">
        <f ca="1">_xll.DBRW($C$1,$B$26,$C$3,M$12,$C$2,$A91,M$13,$C$4,$C80)-M80</f>
        <v>#VALUE!</v>
      </c>
      <c r="N91" s="256" t="e">
        <f ca="1">_xll.DBRW($C$1,$B$26,$C$3,N$12,$C$2,$A91,N$13,$C$4,$C80)-N80</f>
        <v>#VALUE!</v>
      </c>
      <c r="O91" s="256" t="e">
        <f ca="1">_xll.DBRW($C$1,$B$26,$C$3,O$12,$C$2,$A91,O$13,$C$4,$C80)-O80</f>
        <v>#VALUE!</v>
      </c>
      <c r="P91" s="256" t="e">
        <f ca="1">_xll.DBRW($C$1,$B$26,$C$3,P$12,$C$2,$A91,P$13,$C$4,$C80)-P80</f>
        <v>#VALUE!</v>
      </c>
      <c r="Q91" s="256" t="e">
        <f ca="1">_xll.DBRW($C$1,$B$26,$C$3,Q$12,$C$2,$A91,Q$13,$C$4,$C80)-Q80</f>
        <v>#VALUE!</v>
      </c>
      <c r="R91" s="256" t="e">
        <f ca="1">_xll.DBRW($C$1,$B$26,$C$3,R$12,$C$2,$A91,R$13,$C$4,$C80)-R80</f>
        <v>#VALUE!</v>
      </c>
      <c r="S91" s="257" t="e">
        <f ca="1">_xll.DBRW($C$1,$B$26,$C$3,S$12,$C$2,$A91,S$13,$C$4,$C80)-S80</f>
        <v>#VALUE!</v>
      </c>
      <c r="T91" s="255" t="e">
        <f ca="1">_xll.DBRW($C$1,$B$26,$C$3,T$12,$C$2,$A91,T$13,$C$4,$C80)-T80</f>
        <v>#VALUE!</v>
      </c>
      <c r="U91" s="256" t="e">
        <f ca="1">_xll.DBRW($C$1,$B$26,$C$3,U$12,$C$2,$A91,U$13,$C$4,$C80)-U80</f>
        <v>#VALUE!</v>
      </c>
      <c r="V91" s="256" t="e">
        <f ca="1">_xll.DBRW($C$1,$B$26,$C$3,V$12,$C$2,$A91,V$13,$C$4,$C80)-V80</f>
        <v>#VALUE!</v>
      </c>
      <c r="W91" s="256" t="e">
        <f ca="1">_xll.DBRW($C$1,$B$26,$C$3,W$12,$C$2,$A91,W$13,$C$4,$C80)-W80</f>
        <v>#VALUE!</v>
      </c>
      <c r="X91" s="256" t="e">
        <f ca="1">_xll.DBRW($C$1,$B$26,$C$3,X$12,$C$2,$A91,X$13,$C$4,$C80)-X80</f>
        <v>#VALUE!</v>
      </c>
      <c r="Y91" s="256" t="e">
        <f ca="1">_xll.DBRW($C$1,$B$26,$C$3,Y$12,$C$2,$A91,Y$13,$C$4,$C80)-Y80</f>
        <v>#VALUE!</v>
      </c>
      <c r="Z91" s="256" t="e">
        <f ca="1">_xll.DBRW($C$1,$B$26,$C$3,Z$12,$C$2,$A91,Z$13,$C$4,$C80)-Z80</f>
        <v>#VALUE!</v>
      </c>
      <c r="AA91" s="257" t="e">
        <f ca="1">_xll.DBRW($C$1,$B$26,$C$3,AA$12,$C$2,$A91,AA$13,$C$4,$C80)-AA80</f>
        <v>#VALUE!</v>
      </c>
      <c r="AB91" s="255" t="e">
        <f ca="1">_xll.DBRW($C$1,$B$26,$C$3,AB$12,$C$2,$A91,AB$13,$C$4,$C80)-AB80</f>
        <v>#VALUE!</v>
      </c>
      <c r="AC91" s="256" t="e">
        <f ca="1">_xll.DBRW($C$1,$B$26,$C$3,AC$12,$C$2,$A91,AC$13,$C$4,$C80)-AC80</f>
        <v>#VALUE!</v>
      </c>
      <c r="AD91" s="256" t="e">
        <f ca="1">_xll.DBRW($C$1,$B$26,$C$3,AD$12,$C$2,$A91,AD$13,$C$4,$C80)-AD80</f>
        <v>#VALUE!</v>
      </c>
      <c r="AE91" s="256" t="e">
        <f ca="1">_xll.DBRW($C$1,$B$26,$C$3,AE$12,$C$2,$A91,AE$13,$C$4,$C80)-AE80</f>
        <v>#VALUE!</v>
      </c>
      <c r="AF91" s="256" t="e">
        <f ca="1">_xll.DBRW($C$1,$B$26,$C$3,AF$12,$C$2,$A91,AF$13,$C$4,$C80)-AF80</f>
        <v>#VALUE!</v>
      </c>
      <c r="AG91" s="256" t="e">
        <f ca="1">_xll.DBRW($C$1,$B$26,$C$3,AG$12,$C$2,$A91,AG$13,$C$4,$C80)-AG80</f>
        <v>#VALUE!</v>
      </c>
      <c r="AH91" s="256" t="e">
        <f ca="1">_xll.DBRW($C$1,$B$26,$C$3,AH$12,$C$2,$A91,AH$13,$C$4,$C80)-AH80</f>
        <v>#VALUE!</v>
      </c>
      <c r="AI91" s="257" t="e">
        <f ca="1">_xll.DBRW($C$1,$B$26,$C$3,AI$12,$C$2,$A91,AI$13,$C$4,$C80)-AI80</f>
        <v>#VALUE!</v>
      </c>
      <c r="AJ91" s="258"/>
      <c r="AK91" s="255" t="e">
        <f ca="1">_xll.DBRW($C$1,$B91,$C$3,AK$12,$C$2,$A91,AK$13,$C$4,C80)-AK80</f>
        <v>#VALUE!</v>
      </c>
      <c r="AL91" s="256" t="e">
        <f ca="1">_xll.DBRW($C$1,$B91,$C$3,AL$12,$C$2,$A91,AL$13,$C$4,C80)-AL80</f>
        <v>#VALUE!</v>
      </c>
      <c r="AM91" s="256" t="e">
        <f ca="1">_xll.DBRW($C$1,$B91,$C$3,AM$12,$C$2,$A91,AM$13,$C$4,C80)-AM80</f>
        <v>#VALUE!</v>
      </c>
      <c r="AN91" s="256" t="e">
        <f ca="1">_xll.DBRW($C$1,$B91,$C$3,AN$12,$C$2,$A91,AN$13,$C$4,C80)-AN80</f>
        <v>#VALUE!</v>
      </c>
      <c r="AO91" s="256" t="e">
        <f ca="1">_xll.DBRW($C$1,$B91,$C$3,AO$12,$C$2,$A91,AO$13,$C$4,C80)-AO80</f>
        <v>#VALUE!</v>
      </c>
      <c r="AP91" s="256" t="e">
        <f ca="1">_xll.DBRW($C$1,$B91,$C$3,AP$12,$C$2,$A91,AP$13,$C$4,C80)-AP80</f>
        <v>#VALUE!</v>
      </c>
      <c r="AQ91" s="256" t="e">
        <f ca="1">_xll.DBRW($C$1,$B91,$C$3,AQ$12,$C$2,$A91,AQ$13,$C$4,C80)-AQ80</f>
        <v>#VALUE!</v>
      </c>
      <c r="AR91" s="257" t="e">
        <f ca="1">_xll.DBRW($C$1,$B91,$C$3,AR$12,$C$2,$A91,AR$13,$C$4,C80)-AR80</f>
        <v>#VALUE!</v>
      </c>
      <c r="AS91" s="255" t="e">
        <f ca="1">_xll.DBRW($C$1,$B91,$C$3,AS$12,$C$2,$A91,AS$13,$C$4,C80)-AS80</f>
        <v>#VALUE!</v>
      </c>
      <c r="AT91" s="256" t="e">
        <f ca="1">_xll.DBRW($C$1,$B91,$C$3,AT$12,$C$2,$A91,AT$13,$C$4,C80)-AT80</f>
        <v>#VALUE!</v>
      </c>
      <c r="AU91" s="256" t="e">
        <f ca="1">_xll.DBRW($C$1,$B91,$C$3,AU$12,$C$2,$A91,AU$13,$C$4,C80)-AU80</f>
        <v>#VALUE!</v>
      </c>
      <c r="AV91" s="256" t="e">
        <f ca="1">_xll.DBRW($C$1,$B91,$C$3,AV$12,$C$2,$A91,AV$13,$C$4,C80)-AV80</f>
        <v>#VALUE!</v>
      </c>
      <c r="AW91" s="256" t="e">
        <f ca="1">_xll.DBRW($C$1,$B91,$C$3,AW$12,$C$2,$A91,AW$13,$C$4,C80)-AW80</f>
        <v>#VALUE!</v>
      </c>
      <c r="AX91" s="256" t="e">
        <f ca="1">_xll.DBRW($C$1,$B91,$C$3,AX$12,$C$2,$A91,AX$13,$C$4,C80)-AX80</f>
        <v>#VALUE!</v>
      </c>
      <c r="AY91" s="256" t="e">
        <f ca="1">_xll.DBRW($C$1,$B91,$C$3,AY$12,$C$2,$A91,AY$13,$C$4,C80)-AY80</f>
        <v>#VALUE!</v>
      </c>
      <c r="AZ91" s="257" t="e">
        <f ca="1">_xll.DBRW($C$1,$B91,$C$3,AZ$12,$C$2,$A91,AZ$13,$C$4,C80)-AZ80</f>
        <v>#VALUE!</v>
      </c>
      <c r="BA91" s="255" t="e">
        <f ca="1">_xll.DBRW($C$1,$B91,$C$3,BA$12,$C$2,$A91,BA$13,$C$4,C80)-BA80</f>
        <v>#VALUE!</v>
      </c>
      <c r="BB91" s="256" t="e">
        <f ca="1">_xll.DBRW($C$1,$B91,$C$3,BB$12,$C$2,$A91,BB$13,$C$4,C80)-BB80</f>
        <v>#VALUE!</v>
      </c>
      <c r="BC91" s="256" t="e">
        <f ca="1">_xll.DBRW($C$1,$B91,$C$3,BC$12,$C$2,$A91,BC$13,$C$4,C80)-BC80</f>
        <v>#VALUE!</v>
      </c>
      <c r="BD91" s="256" t="e">
        <f ca="1">_xll.DBRW($C$1,$B91,$C$3,BD$12,$C$2,$A91,BD$13,$C$4,C80)-BD80</f>
        <v>#VALUE!</v>
      </c>
      <c r="BE91" s="256" t="e">
        <f ca="1">_xll.DBRW($C$1,$B91,$C$3,BE$12,$C$2,$A91,BE$13,$C$4,C80)-BE80</f>
        <v>#VALUE!</v>
      </c>
      <c r="BF91" s="256" t="e">
        <f ca="1">_xll.DBRW($C$1,$B91,$C$3,BF$12,$C$2,$A91,BF$13,$C$4,C80)-BF80</f>
        <v>#VALUE!</v>
      </c>
      <c r="BG91" s="256" t="e">
        <f ca="1">_xll.DBRW($C$1,$B91,$C$3,BG$12,$C$2,$A91,BG$13,$C$4,C80)-BG80</f>
        <v>#VALUE!</v>
      </c>
      <c r="BH91" s="257" t="e">
        <f ca="1">_xll.DBRW($C$1,$B91,$C$3,BH$12,$C$2,$A91,BH$13,$C$4,C80)-BH80</f>
        <v>#VALUE!</v>
      </c>
      <c r="BI91" s="255" t="e">
        <f ca="1">_xll.DBRW($C$1,$B91,$C$3,BI$12,$C$2,$A91,BI$13,$C$4,C80)-BI80</f>
        <v>#VALUE!</v>
      </c>
      <c r="BJ91" s="256" t="e">
        <f ca="1">_xll.DBRW($C$1,$B91,$C$3,BJ$12,$C$2,$A91,BJ$13,$C$4,C80)-BJ80</f>
        <v>#VALUE!</v>
      </c>
      <c r="BK91" s="256" t="e">
        <f ca="1">_xll.DBRW($C$1,$B91,$C$3,BK$12,$C$2,$A91,BK$13,$C$4,C80)-BK80</f>
        <v>#VALUE!</v>
      </c>
      <c r="BL91" s="256" t="e">
        <f ca="1">_xll.DBRW($C$1,$B91,$C$3,BL$12,$C$2,$A91,BL$13,$C$4,C80)-BL80</f>
        <v>#VALUE!</v>
      </c>
      <c r="BM91" s="256" t="e">
        <f ca="1">_xll.DBRW($C$1,$B91,$C$3,BM$12,$C$2,$A91,BM$13,$C$4,C80)-BM80</f>
        <v>#VALUE!</v>
      </c>
      <c r="BN91" s="256" t="e">
        <f ca="1">_xll.DBRW($C$1,$B91,$C$3,BN$12,$C$2,$A91,BN$13,$C$4,C80)-BN80</f>
        <v>#VALUE!</v>
      </c>
      <c r="BO91" s="256" t="e">
        <f ca="1">_xll.DBRW($C$1,$B91,$C$3,BO$12,$C$2,$A91,BO$13,$C$4,C80)-BO80</f>
        <v>#VALUE!</v>
      </c>
      <c r="BP91" s="257" t="e">
        <f ca="1">_xll.DBRW($C$1,$B91,$C$3,BP$12,$C$2,$A91,BP$13,$C$4,C80)-BP80</f>
        <v>#VALUE!</v>
      </c>
      <c r="BQ91" s="255" t="e">
        <f ca="1">_xll.DBRW($C$1,$B91,$C$3,BQ$12,$C$2,$A91,BQ$13,$C$4,$C$80)</f>
        <v>#VALUE!</v>
      </c>
      <c r="BR91" s="256" t="str">
        <f ca="1">_xll.DBRW($C$1,$B91,$C$3,BR$12,$C$2,$A91,BR$13,$C$4,$C$80)</f>
        <v>RECALC_1_2256_</v>
      </c>
      <c r="BS91" s="256" t="e">
        <f ca="1">_xll.DBRW($C$1,$B91,$C$3,BS$12,$C$2,$A91,BS$13,$C$4,$C$80)</f>
        <v>#VALUE!</v>
      </c>
      <c r="BT91" s="256" t="e">
        <f ca="1">_xll.DBRW($C$1,$B91,$C$3,BT$12,$C$2,$A91,BT$13,$C$4,$C$80)</f>
        <v>#VALUE!</v>
      </c>
      <c r="BU91" s="256" t="e">
        <f ca="1">_xll.DBRW($C$1,$B91,$C$3,BU$12,$C$2,$A91,BU$13,$C$4,$C$80)</f>
        <v>#VALUE!</v>
      </c>
      <c r="BV91" s="256" t="e">
        <f ca="1">_xll.DBRW($C$1,$B91,$C$3,BV$12,$C$2,$A91,BV$13,$C$4,$C$80)</f>
        <v>#VALUE!</v>
      </c>
      <c r="BW91" s="256" t="e">
        <f ca="1">_xll.DBRW($C$1,$B91,$C$3,BW$12,$C$2,$A91,BW$13,$C$4,$C$80)</f>
        <v>#VALUE!</v>
      </c>
      <c r="BX91" s="257" t="e">
        <f ca="1">_xll.DBRW($C$1,$B91,$C$3,BX$12,$C$2,$A91,BX$13,$C$4,$C$80)</f>
        <v>#VALUE!</v>
      </c>
      <c r="BY91" s="259"/>
      <c r="BZ91" s="259"/>
      <c r="CA91" s="259"/>
      <c r="CB91" s="259"/>
      <c r="CC91" s="259"/>
      <c r="CD91" s="259"/>
      <c r="CE91" s="259"/>
      <c r="CF91" s="259"/>
      <c r="CG91" s="260"/>
      <c r="CH91" s="260"/>
      <c r="CI91" s="260"/>
      <c r="CJ91" s="260"/>
      <c r="CK91" s="260"/>
      <c r="CL91" s="260"/>
      <c r="CM91" s="260"/>
      <c r="CN91" s="260"/>
      <c r="CO91" s="260"/>
      <c r="CP91" s="260"/>
      <c r="CQ91" s="260"/>
      <c r="CR91" s="260"/>
      <c r="CS91" s="260"/>
      <c r="CT91" s="260"/>
      <c r="CU91" s="260"/>
      <c r="CV91" s="260"/>
      <c r="CW91" s="260"/>
      <c r="CX91" s="260"/>
      <c r="CY91" s="260"/>
      <c r="CZ91" s="260"/>
      <c r="DA91" s="260"/>
      <c r="DB91" s="260"/>
      <c r="DC91" s="260"/>
      <c r="DD91" s="260"/>
      <c r="DE91" s="260"/>
    </row>
    <row r="92" spans="1:109" s="264" customFormat="1" ht="21.75" customHeight="1">
      <c r="A92" s="262"/>
      <c r="B92" s="263"/>
      <c r="D92" s="265"/>
      <c r="E92" s="265"/>
      <c r="F92" s="265"/>
      <c r="G92" s="265"/>
      <c r="H92" s="265"/>
      <c r="I92" s="265"/>
      <c r="J92" s="265"/>
      <c r="K92" s="265"/>
      <c r="L92" s="265"/>
      <c r="M92" s="265"/>
      <c r="N92" s="265"/>
      <c r="O92" s="265"/>
      <c r="P92" s="265"/>
      <c r="Q92" s="265"/>
      <c r="R92" s="265"/>
      <c r="S92" s="265"/>
      <c r="T92" s="265"/>
      <c r="U92" s="265"/>
      <c r="V92" s="265"/>
      <c r="W92" s="265"/>
      <c r="X92" s="265"/>
      <c r="Y92" s="265"/>
      <c r="Z92" s="265"/>
      <c r="AA92" s="265"/>
      <c r="AB92" s="265"/>
      <c r="AC92" s="265"/>
      <c r="AD92" s="265"/>
      <c r="AE92" s="265"/>
      <c r="AF92" s="265"/>
      <c r="AG92" s="265"/>
      <c r="AH92" s="265"/>
      <c r="AI92" s="265"/>
      <c r="AJ92" s="265"/>
      <c r="AK92" s="265"/>
      <c r="AL92" s="265"/>
      <c r="AM92" s="265"/>
      <c r="AN92" s="265"/>
      <c r="AO92" s="265"/>
      <c r="AP92" s="265"/>
      <c r="AQ92" s="265"/>
      <c r="AR92" s="265"/>
      <c r="AS92" s="265"/>
      <c r="AT92" s="265"/>
      <c r="AU92" s="265"/>
      <c r="AV92" s="265"/>
      <c r="AW92" s="265"/>
      <c r="AX92" s="265"/>
      <c r="AY92" s="265"/>
      <c r="AZ92" s="265"/>
      <c r="BA92" s="265"/>
      <c r="BB92" s="265"/>
      <c r="BC92" s="265"/>
      <c r="BD92" s="265"/>
      <c r="BE92" s="265"/>
      <c r="BF92" s="265"/>
      <c r="BG92" s="265"/>
      <c r="BH92" s="265"/>
      <c r="BI92" s="265"/>
      <c r="BJ92" s="265"/>
      <c r="BK92" s="265"/>
      <c r="BL92" s="265"/>
      <c r="BM92" s="265"/>
      <c r="BN92" s="265"/>
      <c r="BO92" s="265"/>
      <c r="BP92" s="265"/>
      <c r="BQ92" s="265"/>
      <c r="BR92" s="265"/>
      <c r="BS92" s="265"/>
      <c r="BT92" s="265"/>
      <c r="BU92" s="265"/>
      <c r="BV92" s="265"/>
      <c r="BW92" s="265"/>
      <c r="BX92" s="265"/>
      <c r="BY92" s="265"/>
      <c r="BZ92" s="265"/>
      <c r="CA92" s="265"/>
      <c r="CB92" s="265"/>
      <c r="CC92" s="265"/>
      <c r="CD92" s="265"/>
      <c r="CE92" s="265"/>
      <c r="CF92" s="265"/>
    </row>
    <row r="93" spans="1:109" ht="21.75" customHeight="1">
      <c r="A93" s="266"/>
      <c r="B93" s="267"/>
      <c r="C93" s="243" t="s">
        <v>31</v>
      </c>
      <c r="D93" s="245">
        <f>SUM(D94:D103)</f>
        <v>0</v>
      </c>
      <c r="E93" s="246">
        <f t="shared" ref="E93:AI93" si="40">SUM(E94:E103)</f>
        <v>0</v>
      </c>
      <c r="F93" s="246">
        <f t="shared" si="40"/>
        <v>0</v>
      </c>
      <c r="G93" s="246">
        <f t="shared" si="40"/>
        <v>0</v>
      </c>
      <c r="H93" s="246">
        <f t="shared" si="40"/>
        <v>0</v>
      </c>
      <c r="I93" s="246">
        <f t="shared" si="40"/>
        <v>0</v>
      </c>
      <c r="J93" s="246">
        <f t="shared" si="40"/>
        <v>0</v>
      </c>
      <c r="K93" s="247">
        <f t="shared" si="40"/>
        <v>0</v>
      </c>
      <c r="L93" s="245">
        <f t="shared" si="40"/>
        <v>0</v>
      </c>
      <c r="M93" s="246">
        <f t="shared" si="40"/>
        <v>0</v>
      </c>
      <c r="N93" s="246">
        <f t="shared" si="40"/>
        <v>0</v>
      </c>
      <c r="O93" s="246">
        <f t="shared" si="40"/>
        <v>0</v>
      </c>
      <c r="P93" s="246">
        <f t="shared" si="40"/>
        <v>0</v>
      </c>
      <c r="Q93" s="246">
        <f t="shared" si="40"/>
        <v>0</v>
      </c>
      <c r="R93" s="246">
        <f t="shared" si="40"/>
        <v>0</v>
      </c>
      <c r="S93" s="247">
        <f t="shared" si="40"/>
        <v>0</v>
      </c>
      <c r="T93" s="245">
        <f t="shared" si="40"/>
        <v>0</v>
      </c>
      <c r="U93" s="246">
        <f t="shared" si="40"/>
        <v>0</v>
      </c>
      <c r="V93" s="246">
        <f t="shared" si="40"/>
        <v>0</v>
      </c>
      <c r="W93" s="246">
        <f t="shared" si="40"/>
        <v>0</v>
      </c>
      <c r="X93" s="246">
        <f t="shared" si="40"/>
        <v>0</v>
      </c>
      <c r="Y93" s="246">
        <f t="shared" si="40"/>
        <v>0</v>
      </c>
      <c r="Z93" s="246">
        <f t="shared" si="40"/>
        <v>0</v>
      </c>
      <c r="AA93" s="247">
        <f t="shared" si="40"/>
        <v>0</v>
      </c>
      <c r="AB93" s="245">
        <f t="shared" si="40"/>
        <v>0</v>
      </c>
      <c r="AC93" s="246">
        <f t="shared" si="40"/>
        <v>0</v>
      </c>
      <c r="AD93" s="246">
        <f t="shared" si="40"/>
        <v>0</v>
      </c>
      <c r="AE93" s="246">
        <f t="shared" si="40"/>
        <v>0</v>
      </c>
      <c r="AF93" s="246">
        <f t="shared" si="40"/>
        <v>0</v>
      </c>
      <c r="AG93" s="246">
        <f t="shared" si="40"/>
        <v>0</v>
      </c>
      <c r="AH93" s="246">
        <f t="shared" si="40"/>
        <v>0</v>
      </c>
      <c r="AI93" s="247">
        <f t="shared" si="40"/>
        <v>0</v>
      </c>
      <c r="AJ93" s="248"/>
      <c r="AK93" s="245" t="e">
        <f ca="1">SUM(AK94:AK103)</f>
        <v>#VALUE!</v>
      </c>
      <c r="AL93" s="246">
        <f t="shared" ref="AL93:BX93" ca="1" si="41">SUM(AL94:AL103)</f>
        <v>0</v>
      </c>
      <c r="AM93" s="246" t="e">
        <f t="shared" ca="1" si="41"/>
        <v>#VALUE!</v>
      </c>
      <c r="AN93" s="246" t="e">
        <f t="shared" ca="1" si="41"/>
        <v>#VALUE!</v>
      </c>
      <c r="AO93" s="246" t="e">
        <f t="shared" ca="1" si="41"/>
        <v>#VALUE!</v>
      </c>
      <c r="AP93" s="246" t="e">
        <f t="shared" ca="1" si="41"/>
        <v>#VALUE!</v>
      </c>
      <c r="AQ93" s="246" t="e">
        <f t="shared" ca="1" si="41"/>
        <v>#VALUE!</v>
      </c>
      <c r="AR93" s="247" t="e">
        <f t="shared" ca="1" si="41"/>
        <v>#VALUE!</v>
      </c>
      <c r="AS93" s="245" t="e">
        <f t="shared" ca="1" si="41"/>
        <v>#VALUE!</v>
      </c>
      <c r="AT93" s="246">
        <f t="shared" ca="1" si="41"/>
        <v>0</v>
      </c>
      <c r="AU93" s="246" t="e">
        <f t="shared" ca="1" si="41"/>
        <v>#VALUE!</v>
      </c>
      <c r="AV93" s="246" t="e">
        <f t="shared" ca="1" si="41"/>
        <v>#VALUE!</v>
      </c>
      <c r="AW93" s="246" t="e">
        <f t="shared" ca="1" si="41"/>
        <v>#VALUE!</v>
      </c>
      <c r="AX93" s="246" t="e">
        <f t="shared" ca="1" si="41"/>
        <v>#VALUE!</v>
      </c>
      <c r="AY93" s="246" t="e">
        <f t="shared" ca="1" si="41"/>
        <v>#VALUE!</v>
      </c>
      <c r="AZ93" s="247" t="e">
        <f t="shared" ca="1" si="41"/>
        <v>#VALUE!</v>
      </c>
      <c r="BA93" s="245" t="e">
        <f t="shared" ca="1" si="41"/>
        <v>#VALUE!</v>
      </c>
      <c r="BB93" s="246">
        <f t="shared" ca="1" si="41"/>
        <v>0</v>
      </c>
      <c r="BC93" s="246" t="e">
        <f t="shared" ca="1" si="41"/>
        <v>#VALUE!</v>
      </c>
      <c r="BD93" s="246" t="e">
        <f t="shared" ca="1" si="41"/>
        <v>#VALUE!</v>
      </c>
      <c r="BE93" s="246" t="e">
        <f t="shared" ca="1" si="41"/>
        <v>#VALUE!</v>
      </c>
      <c r="BF93" s="246" t="e">
        <f t="shared" ca="1" si="41"/>
        <v>#VALUE!</v>
      </c>
      <c r="BG93" s="246" t="e">
        <f t="shared" ca="1" si="41"/>
        <v>#VALUE!</v>
      </c>
      <c r="BH93" s="247" t="e">
        <f t="shared" ca="1" si="41"/>
        <v>#VALUE!</v>
      </c>
      <c r="BI93" s="245" t="e">
        <f t="shared" ca="1" si="41"/>
        <v>#VALUE!</v>
      </c>
      <c r="BJ93" s="246">
        <f t="shared" ca="1" si="41"/>
        <v>0</v>
      </c>
      <c r="BK93" s="246" t="e">
        <f t="shared" ca="1" si="41"/>
        <v>#VALUE!</v>
      </c>
      <c r="BL93" s="246" t="e">
        <f t="shared" ca="1" si="41"/>
        <v>#VALUE!</v>
      </c>
      <c r="BM93" s="246" t="e">
        <f t="shared" ca="1" si="41"/>
        <v>#VALUE!</v>
      </c>
      <c r="BN93" s="246" t="e">
        <f t="shared" ca="1" si="41"/>
        <v>#VALUE!</v>
      </c>
      <c r="BO93" s="246" t="e">
        <f t="shared" ca="1" si="41"/>
        <v>#VALUE!</v>
      </c>
      <c r="BP93" s="247" t="e">
        <f t="shared" ca="1" si="41"/>
        <v>#VALUE!</v>
      </c>
      <c r="BQ93" s="245" t="e">
        <f t="shared" ca="1" si="41"/>
        <v>#VALUE!</v>
      </c>
      <c r="BR93" s="246">
        <f t="shared" ca="1" si="41"/>
        <v>0</v>
      </c>
      <c r="BS93" s="246" t="e">
        <f t="shared" ca="1" si="41"/>
        <v>#VALUE!</v>
      </c>
      <c r="BT93" s="246" t="e">
        <f t="shared" ca="1" si="41"/>
        <v>#VALUE!</v>
      </c>
      <c r="BU93" s="246" t="e">
        <f t="shared" ca="1" si="41"/>
        <v>#VALUE!</v>
      </c>
      <c r="BV93" s="246" t="e">
        <f t="shared" ca="1" si="41"/>
        <v>#VALUE!</v>
      </c>
      <c r="BW93" s="246" t="e">
        <f t="shared" ca="1" si="41"/>
        <v>#VALUE!</v>
      </c>
      <c r="BX93" s="247" t="e">
        <f t="shared" ca="1" si="41"/>
        <v>#VALUE!</v>
      </c>
      <c r="BY93" s="248"/>
      <c r="BZ93" s="248"/>
      <c r="CA93" s="248"/>
      <c r="CB93" s="248"/>
      <c r="CC93" s="248"/>
      <c r="CD93" s="248"/>
      <c r="CE93" s="248"/>
      <c r="CF93" s="248"/>
    </row>
    <row r="94" spans="1:109">
      <c r="A94" s="262" t="str">
        <f>A81</f>
        <v>VTD_Corp_TopAdj_Not_allocated_Input1</v>
      </c>
      <c r="B94" s="263" t="str">
        <f t="shared" ref="B94:C94" ca="1" si="42">B81</f>
        <v>RECALC_0_1_</v>
      </c>
      <c r="C94" s="237" t="str">
        <f t="shared" si="42"/>
        <v>Sécurité top générale</v>
      </c>
      <c r="D94" s="252"/>
      <c r="E94" s="248"/>
      <c r="F94" s="248"/>
      <c r="G94" s="248"/>
      <c r="H94" s="248"/>
      <c r="I94" s="248"/>
      <c r="J94" s="248"/>
      <c r="K94" s="253"/>
      <c r="L94" s="252"/>
      <c r="M94" s="248"/>
      <c r="N94" s="248"/>
      <c r="O94" s="248"/>
      <c r="P94" s="248"/>
      <c r="Q94" s="248"/>
      <c r="R94" s="248"/>
      <c r="S94" s="253"/>
      <c r="T94" s="252"/>
      <c r="U94" s="248"/>
      <c r="V94" s="248"/>
      <c r="W94" s="248"/>
      <c r="X94" s="248"/>
      <c r="Y94" s="248"/>
      <c r="Z94" s="248"/>
      <c r="AA94" s="253"/>
      <c r="AB94" s="252"/>
      <c r="AC94" s="248"/>
      <c r="AD94" s="248"/>
      <c r="AE94" s="248"/>
      <c r="AF94" s="248"/>
      <c r="AG94" s="248"/>
      <c r="AH94" s="248"/>
      <c r="AI94" s="253"/>
      <c r="AJ94" s="248"/>
      <c r="AK94" s="252" t="e">
        <f ca="1">_xll.DBRW($C$1,$B94,$C$3,AK$12,$C$2,$A94,AK$13,$C$4,C93)</f>
        <v>#VALUE!</v>
      </c>
      <c r="AL94" s="248" t="str">
        <f ca="1">_xll.DBRW($C$1,$B94,$C$3,AL$12,$C$2,$A94,AL$13,$C$4,C93)</f>
        <v>RECALC_1_1556_</v>
      </c>
      <c r="AM94" s="248" t="e">
        <f ca="1">_xll.DBRW($C$1,$B94,$C$3,AM$12,$C$2,$A94,AM$13,$C$4,C93)</f>
        <v>#VALUE!</v>
      </c>
      <c r="AN94" s="248" t="e">
        <f ca="1">_xll.DBRW($C$1,$B94,$C$3,AN$12,$C$2,$A94,AN$13,$C$4,C93)</f>
        <v>#VALUE!</v>
      </c>
      <c r="AO94" s="248" t="e">
        <f ca="1">_xll.DBRW($C$1,$B94,$C$3,AO$12,$C$2,$A94,AO$13,$C$4,C93)</f>
        <v>#VALUE!</v>
      </c>
      <c r="AP94" s="248" t="e">
        <f ca="1">_xll.DBRW($C$1,$B94,$C$3,AP$12,$C$2,$A94,AP$13,$C$4,C93)</f>
        <v>#VALUE!</v>
      </c>
      <c r="AQ94" s="248" t="e">
        <f ca="1">_xll.DBRW($C$1,$B94,$C$3,AQ$12,$C$2,$A94,AQ$13,$C$4,C93)</f>
        <v>#VALUE!</v>
      </c>
      <c r="AR94" s="253" t="e">
        <f ca="1">_xll.DBRW($C$1,$B94,$C$3,AR$12,$C$2,$A94,AR$13,$C$4,C93)</f>
        <v>#VALUE!</v>
      </c>
      <c r="AS94" s="252" t="e">
        <f ca="1">_xll.DBRW($C$1,$B94,$C$3,AS$12,$C$2,$A94,AS$13,$C$4,C93)</f>
        <v>#VALUE!</v>
      </c>
      <c r="AT94" s="248" t="str">
        <f ca="1">_xll.DBRW($C$1,$B94,$C$3,AT$12,$C$2,$A94,AT$13,$C$4,C93)</f>
        <v>RECALC_1_1554_</v>
      </c>
      <c r="AU94" s="248" t="e">
        <f ca="1">_xll.DBRW($C$1,$B94,$C$3,AU$12,$C$2,$A94,AU$13,$C$4,C93)</f>
        <v>#VALUE!</v>
      </c>
      <c r="AV94" s="248" t="e">
        <f ca="1">_xll.DBRW($C$1,$B94,$C$3,AV$12,$C$2,$A94,AV$13,$C$4,C93)</f>
        <v>#VALUE!</v>
      </c>
      <c r="AW94" s="248" t="e">
        <f ca="1">_xll.DBRW($C$1,$B94,$C$3,AW$12,$C$2,$A94,AW$13,$C$4,C93)</f>
        <v>#VALUE!</v>
      </c>
      <c r="AX94" s="248" t="e">
        <f ca="1">_xll.DBRW($C$1,$B94,$C$3,AX$12,$C$2,$A94,AX$13,$C$4,C93)</f>
        <v>#VALUE!</v>
      </c>
      <c r="AY94" s="248" t="e">
        <f ca="1">_xll.DBRW($C$1,$B94,$C$3,AY$12,$C$2,$A94,AY$13,$C$4,C93)</f>
        <v>#VALUE!</v>
      </c>
      <c r="AZ94" s="253" t="e">
        <f ca="1">_xll.DBRW($C$1,$B94,$C$3,AZ$12,$C$2,$A94,AZ$13,$C$4,C93)</f>
        <v>#VALUE!</v>
      </c>
      <c r="BA94" s="252" t="e">
        <f ca="1">_xll.DBRW($C$1,$B94,$C$3,BA$12,$C$2,$A94,BA$13,$C$4,C93)</f>
        <v>#VALUE!</v>
      </c>
      <c r="BB94" s="248" t="str">
        <f ca="1">_xll.DBRW($C$1,$B94,$C$3,BB$12,$C$2,$A94,BB$13,$C$4,C93)</f>
        <v>RECALC_1_1555_</v>
      </c>
      <c r="BC94" s="248" t="e">
        <f ca="1">_xll.DBRW($C$1,$B94,$C$3,BC$12,$C$2,$A94,BC$13,$C$4,C93)</f>
        <v>#VALUE!</v>
      </c>
      <c r="BD94" s="248" t="e">
        <f ca="1">_xll.DBRW($C$1,$B94,$C$3,BD$12,$C$2,$A94,BD$13,$C$4,C93)</f>
        <v>#VALUE!</v>
      </c>
      <c r="BE94" s="248" t="e">
        <f ca="1">_xll.DBRW($C$1,$B94,$C$3,BE$12,$C$2,$A94,BE$13,$C$4,C93)</f>
        <v>#VALUE!</v>
      </c>
      <c r="BF94" s="248" t="e">
        <f ca="1">_xll.DBRW($C$1,$B94,$C$3,BF$12,$C$2,$A94,BF$13,$C$4,C93)</f>
        <v>#VALUE!</v>
      </c>
      <c r="BG94" s="248" t="e">
        <f ca="1">_xll.DBRW($C$1,$B94,$C$3,BG$12,$C$2,$A94,BG$13,$C$4,C93)</f>
        <v>#VALUE!</v>
      </c>
      <c r="BH94" s="253" t="e">
        <f ca="1">_xll.DBRW($C$1,$B94,$C$3,BH$12,$C$2,$A94,BH$13,$C$4,C93)</f>
        <v>#VALUE!</v>
      </c>
      <c r="BI94" s="252" t="e">
        <f ca="1">_xll.DBRW($C$1,$B94,$C$3,BI$12,$C$2,$A94,BI$13,$C$4,C93)</f>
        <v>#VALUE!</v>
      </c>
      <c r="BJ94" s="248" t="str">
        <f ca="1">_xll.DBRW($C$1,$B94,$C$3,BJ$12,$C$2,$A94,BJ$13,$C$4,C93)</f>
        <v>RECALC_1_2051_</v>
      </c>
      <c r="BK94" s="248" t="e">
        <f ca="1">_xll.DBRW($C$1,$B94,$C$3,BK$12,$C$2,$A94,BK$13,$C$4,C93)</f>
        <v>#VALUE!</v>
      </c>
      <c r="BL94" s="248" t="e">
        <f ca="1">_xll.DBRW($C$1,$B94,$C$3,BL$12,$C$2,$A94,BL$13,$C$4,C93)</f>
        <v>#VALUE!</v>
      </c>
      <c r="BM94" s="248" t="e">
        <f ca="1">_xll.DBRW($C$1,$B94,$C$3,BM$12,$C$2,$A94,BM$13,$C$4,C93)</f>
        <v>#VALUE!</v>
      </c>
      <c r="BN94" s="248" t="e">
        <f ca="1">_xll.DBRW($C$1,$B94,$C$3,BN$12,$C$2,$A94,BN$13,$C$4,C93)</f>
        <v>#VALUE!</v>
      </c>
      <c r="BO94" s="248" t="e">
        <f ca="1">_xll.DBRW($C$1,$B94,$C$3,BO$12,$C$2,$A94,BO$13,$C$4,C93)</f>
        <v>#VALUE!</v>
      </c>
      <c r="BP94" s="253" t="e">
        <f ca="1">_xll.DBRW($C$1,$B94,$C$3,BP$12,$C$2,$A94,BP$13,$C$4,C93)</f>
        <v>#VALUE!</v>
      </c>
      <c r="BQ94" s="252" t="e">
        <f ca="1">_xll.DBRW($C$1,$B94,$C$3,BQ$12,$C$2,$A94,BQ$13,$C$4,$C$93)</f>
        <v>#VALUE!</v>
      </c>
      <c r="BR94" s="248" t="str">
        <f ca="1">_xll.DBRW($C$1,$B94,$C$3,BR$12,$C$2,$A94,BR$13,$C$4,$C$93)</f>
        <v>RECALC_1_2182_</v>
      </c>
      <c r="BS94" s="248" t="e">
        <f ca="1">_xll.DBRW($C$1,$B94,$C$3,BS$12,$C$2,$A94,BS$13,$C$4,$C$93)</f>
        <v>#VALUE!</v>
      </c>
      <c r="BT94" s="248" t="e">
        <f ca="1">_xll.DBRW($C$1,$B94,$C$3,BT$12,$C$2,$A94,BT$13,$C$4,$C$93)</f>
        <v>#VALUE!</v>
      </c>
      <c r="BU94" s="248" t="e">
        <f ca="1">_xll.DBRW($C$1,$B94,$C$3,BU$12,$C$2,$A94,BU$13,$C$4,$C$93)</f>
        <v>#VALUE!</v>
      </c>
      <c r="BV94" s="248" t="e">
        <f ca="1">_xll.DBRW($C$1,$B94,$C$3,BV$12,$C$2,$A94,BV$13,$C$4,$C$93)</f>
        <v>#VALUE!</v>
      </c>
      <c r="BW94" s="248" t="e">
        <f ca="1">_xll.DBRW($C$1,$B94,$C$3,BW$12,$C$2,$A94,BW$13,$C$4,$C$93)</f>
        <v>#VALUE!</v>
      </c>
      <c r="BX94" s="253" t="e">
        <f ca="1">_xll.DBRW($C$1,$B94,$C$3,BX$12,$C$2,$A94,BX$13,$C$4,$C$93)</f>
        <v>#VALUE!</v>
      </c>
      <c r="BY94" s="248"/>
      <c r="BZ94" s="248"/>
      <c r="CA94" s="248"/>
      <c r="CB94" s="248"/>
      <c r="CC94" s="248"/>
      <c r="CD94" s="248"/>
      <c r="CE94" s="248"/>
      <c r="CF94" s="248"/>
    </row>
    <row r="95" spans="1:109" ht="21.75" customHeight="1">
      <c r="A95" s="262" t="str">
        <f t="shared" ref="A95:C103" si="43">A82</f>
        <v>VTD_Corp_TopAdj_Not_allocated_Input2</v>
      </c>
      <c r="B95" s="263" t="str">
        <f t="shared" ca="1" si="43"/>
        <v>RECALC_0_1_</v>
      </c>
      <c r="C95" s="237" t="str">
        <f t="shared" si="43"/>
        <v>A recycler</v>
      </c>
      <c r="D95" s="252"/>
      <c r="E95" s="248"/>
      <c r="F95" s="248"/>
      <c r="G95" s="248"/>
      <c r="H95" s="248"/>
      <c r="I95" s="248"/>
      <c r="J95" s="248"/>
      <c r="K95" s="253"/>
      <c r="L95" s="252"/>
      <c r="M95" s="248"/>
      <c r="N95" s="248"/>
      <c r="O95" s="248"/>
      <c r="P95" s="248"/>
      <c r="Q95" s="248"/>
      <c r="R95" s="248"/>
      <c r="S95" s="253"/>
      <c r="T95" s="252"/>
      <c r="U95" s="248"/>
      <c r="V95" s="248"/>
      <c r="W95" s="248"/>
      <c r="X95" s="248"/>
      <c r="Y95" s="248"/>
      <c r="Z95" s="248"/>
      <c r="AA95" s="253"/>
      <c r="AB95" s="252"/>
      <c r="AC95" s="248"/>
      <c r="AD95" s="248"/>
      <c r="AE95" s="248"/>
      <c r="AF95" s="248"/>
      <c r="AG95" s="248"/>
      <c r="AH95" s="248"/>
      <c r="AI95" s="253"/>
      <c r="AJ95" s="248"/>
      <c r="AK95" s="252" t="e">
        <f ca="1">_xll.DBRW($C$1,$B95,$C$3,AK$12,$C$2,$A95,AK$13,$C$4,C93)</f>
        <v>#VALUE!</v>
      </c>
      <c r="AL95" s="248" t="str">
        <f ca="1">_xll.DBRW($C$1,$B95,$C$3,AL$12,$C$2,$A95,AL$13,$C$4,C93)</f>
        <v>RECALC_1_1525_</v>
      </c>
      <c r="AM95" s="248" t="e">
        <f ca="1">_xll.DBRW($C$1,$B95,$C$3,AM$12,$C$2,$A95,AM$13,$C$4,C93)</f>
        <v>#VALUE!</v>
      </c>
      <c r="AN95" s="248" t="e">
        <f ca="1">_xll.DBRW($C$1,$B95,$C$3,AN$12,$C$2,$A95,AN$13,$C$4,C93)</f>
        <v>#VALUE!</v>
      </c>
      <c r="AO95" s="248" t="e">
        <f ca="1">_xll.DBRW($C$1,$B95,$C$3,AO$12,$C$2,$A95,AO$13,$C$4,C93)</f>
        <v>#VALUE!</v>
      </c>
      <c r="AP95" s="248" t="e">
        <f ca="1">_xll.DBRW($C$1,$B95,$C$3,AP$12,$C$2,$A95,AP$13,$C$4,C93)</f>
        <v>#VALUE!</v>
      </c>
      <c r="AQ95" s="248" t="e">
        <f ca="1">_xll.DBRW($C$1,$B95,$C$3,AQ$12,$C$2,$A95,AQ$13,$C$4,C93)</f>
        <v>#VALUE!</v>
      </c>
      <c r="AR95" s="253" t="e">
        <f ca="1">_xll.DBRW($C$1,$B95,$C$3,AR$12,$C$2,$A95,AR$13,$C$4,C93)</f>
        <v>#VALUE!</v>
      </c>
      <c r="AS95" s="252" t="e">
        <f ca="1">_xll.DBRW($C$1,$B95,$C$3,AS$12,$C$2,$A95,AS$13,$C$4,C93)</f>
        <v>#VALUE!</v>
      </c>
      <c r="AT95" s="248" t="str">
        <f ca="1">_xll.DBRW($C$1,$B95,$C$3,AT$12,$C$2,$A95,AT$13,$C$4,C93)</f>
        <v>RECALC_1_1524_</v>
      </c>
      <c r="AU95" s="248" t="e">
        <f ca="1">_xll.DBRW($C$1,$B95,$C$3,AU$12,$C$2,$A95,AU$13,$C$4,C93)</f>
        <v>#VALUE!</v>
      </c>
      <c r="AV95" s="248" t="e">
        <f ca="1">_xll.DBRW($C$1,$B95,$C$3,AV$12,$C$2,$A95,AV$13,$C$4,C93)</f>
        <v>#VALUE!</v>
      </c>
      <c r="AW95" s="248" t="e">
        <f ca="1">_xll.DBRW($C$1,$B95,$C$3,AW$12,$C$2,$A95,AW$13,$C$4,C93)</f>
        <v>#VALUE!</v>
      </c>
      <c r="AX95" s="248" t="e">
        <f ca="1">_xll.DBRW($C$1,$B95,$C$3,AX$12,$C$2,$A95,AX$13,$C$4,C93)</f>
        <v>#VALUE!</v>
      </c>
      <c r="AY95" s="248" t="e">
        <f ca="1">_xll.DBRW($C$1,$B95,$C$3,AY$12,$C$2,$A95,AY$13,$C$4,C93)</f>
        <v>#VALUE!</v>
      </c>
      <c r="AZ95" s="253" t="e">
        <f ca="1">_xll.DBRW($C$1,$B95,$C$3,AZ$12,$C$2,$A95,AZ$13,$C$4,C93)</f>
        <v>#VALUE!</v>
      </c>
      <c r="BA95" s="252" t="e">
        <f ca="1">_xll.DBRW($C$1,$B95,$C$3,BA$12,$C$2,$A95,BA$13,$C$4,C93)</f>
        <v>#VALUE!</v>
      </c>
      <c r="BB95" s="248" t="str">
        <f ca="1">_xll.DBRW($C$1,$B95,$C$3,BB$12,$C$2,$A95,BB$13,$C$4,C93)</f>
        <v>RECALC_1_1526_</v>
      </c>
      <c r="BC95" s="248" t="e">
        <f ca="1">_xll.DBRW($C$1,$B95,$C$3,BC$12,$C$2,$A95,BC$13,$C$4,C93)</f>
        <v>#VALUE!</v>
      </c>
      <c r="BD95" s="248" t="e">
        <f ca="1">_xll.DBRW($C$1,$B95,$C$3,BD$12,$C$2,$A95,BD$13,$C$4,C93)</f>
        <v>#VALUE!</v>
      </c>
      <c r="BE95" s="248" t="e">
        <f ca="1">_xll.DBRW($C$1,$B95,$C$3,BE$12,$C$2,$A95,BE$13,$C$4,C93)</f>
        <v>#VALUE!</v>
      </c>
      <c r="BF95" s="248" t="e">
        <f ca="1">_xll.DBRW($C$1,$B95,$C$3,BF$12,$C$2,$A95,BF$13,$C$4,C93)</f>
        <v>#VALUE!</v>
      </c>
      <c r="BG95" s="248" t="e">
        <f ca="1">_xll.DBRW($C$1,$B95,$C$3,BG$12,$C$2,$A95,BG$13,$C$4,C93)</f>
        <v>#VALUE!</v>
      </c>
      <c r="BH95" s="253" t="e">
        <f ca="1">_xll.DBRW($C$1,$B95,$C$3,BH$12,$C$2,$A95,BH$13,$C$4,C93)</f>
        <v>#VALUE!</v>
      </c>
      <c r="BI95" s="252" t="e">
        <f ca="1">_xll.DBRW($C$1,$B95,$C$3,BI$12,$C$2,$A95,BI$13,$C$4,C93)</f>
        <v>#VALUE!</v>
      </c>
      <c r="BJ95" s="248" t="str">
        <f ca="1">_xll.DBRW($C$1,$B95,$C$3,BJ$12,$C$2,$A95,BJ$13,$C$4,C93)</f>
        <v>RECALC_1_2054_</v>
      </c>
      <c r="BK95" s="248" t="e">
        <f ca="1">_xll.DBRW($C$1,$B95,$C$3,BK$12,$C$2,$A95,BK$13,$C$4,C93)</f>
        <v>#VALUE!</v>
      </c>
      <c r="BL95" s="248" t="e">
        <f ca="1">_xll.DBRW($C$1,$B95,$C$3,BL$12,$C$2,$A95,BL$13,$C$4,C93)</f>
        <v>#VALUE!</v>
      </c>
      <c r="BM95" s="248" t="e">
        <f ca="1">_xll.DBRW($C$1,$B95,$C$3,BM$12,$C$2,$A95,BM$13,$C$4,C93)</f>
        <v>#VALUE!</v>
      </c>
      <c r="BN95" s="248" t="e">
        <f ca="1">_xll.DBRW($C$1,$B95,$C$3,BN$12,$C$2,$A95,BN$13,$C$4,C93)</f>
        <v>#VALUE!</v>
      </c>
      <c r="BO95" s="248" t="e">
        <f ca="1">_xll.DBRW($C$1,$B95,$C$3,BO$12,$C$2,$A95,BO$13,$C$4,C93)</f>
        <v>#VALUE!</v>
      </c>
      <c r="BP95" s="253" t="e">
        <f ca="1">_xll.DBRW($C$1,$B95,$C$3,BP$12,$C$2,$A95,BP$13,$C$4,C93)</f>
        <v>#VALUE!</v>
      </c>
      <c r="BQ95" s="252" t="e">
        <f ca="1">_xll.DBRW($C$1,$B95,$C$3,BQ$12,$C$2,$A95,BQ$13,$C$4,$C$93)</f>
        <v>#VALUE!</v>
      </c>
      <c r="BR95" s="248" t="str">
        <f ca="1">_xll.DBRW($C$1,$B95,$C$3,BR$12,$C$2,$A95,BR$13,$C$4,$C$93)</f>
        <v>RECALC_1_2185_</v>
      </c>
      <c r="BS95" s="248" t="e">
        <f ca="1">_xll.DBRW($C$1,$B95,$C$3,BS$12,$C$2,$A95,BS$13,$C$4,$C$93)</f>
        <v>#VALUE!</v>
      </c>
      <c r="BT95" s="248" t="e">
        <f ca="1">_xll.DBRW($C$1,$B95,$C$3,BT$12,$C$2,$A95,BT$13,$C$4,$C$93)</f>
        <v>#VALUE!</v>
      </c>
      <c r="BU95" s="248" t="e">
        <f ca="1">_xll.DBRW($C$1,$B95,$C$3,BU$12,$C$2,$A95,BU$13,$C$4,$C$93)</f>
        <v>#VALUE!</v>
      </c>
      <c r="BV95" s="248" t="e">
        <f ca="1">_xll.DBRW($C$1,$B95,$C$3,BV$12,$C$2,$A95,BV$13,$C$4,$C$93)</f>
        <v>#VALUE!</v>
      </c>
      <c r="BW95" s="248" t="e">
        <f ca="1">_xll.DBRW($C$1,$B95,$C$3,BW$12,$C$2,$A95,BW$13,$C$4,$C$93)</f>
        <v>#VALUE!</v>
      </c>
      <c r="BX95" s="253" t="e">
        <f ca="1">_xll.DBRW($C$1,$B95,$C$3,BX$12,$C$2,$A95,BX$13,$C$4,$C$93)</f>
        <v>#VALUE!</v>
      </c>
      <c r="BY95" s="248"/>
      <c r="BZ95" s="248"/>
      <c r="CA95" s="248"/>
      <c r="CB95" s="248"/>
      <c r="CC95" s="248"/>
      <c r="CD95" s="248"/>
      <c r="CE95" s="248"/>
      <c r="CF95" s="248"/>
    </row>
    <row r="96" spans="1:109" ht="21.75" customHeight="1">
      <c r="A96" s="262" t="str">
        <f t="shared" si="43"/>
        <v>VTD_Corp_TopAdj_Not_allocated_Input3</v>
      </c>
      <c r="B96" s="263" t="str">
        <f t="shared" ca="1" si="43"/>
        <v>RECALC_0_20_</v>
      </c>
      <c r="C96" s="237" t="str">
        <f t="shared" si="43"/>
        <v xml:space="preserve">Décote de 25% de 4 projets croissance </v>
      </c>
      <c r="D96" s="252"/>
      <c r="E96" s="248"/>
      <c r="F96" s="248"/>
      <c r="G96" s="248"/>
      <c r="H96" s="248"/>
      <c r="I96" s="248"/>
      <c r="J96" s="248"/>
      <c r="K96" s="253"/>
      <c r="L96" s="252"/>
      <c r="M96" s="248"/>
      <c r="N96" s="248"/>
      <c r="O96" s="248"/>
      <c r="P96" s="248"/>
      <c r="Q96" s="248"/>
      <c r="R96" s="248"/>
      <c r="S96" s="253"/>
      <c r="T96" s="252"/>
      <c r="U96" s="248"/>
      <c r="V96" s="248"/>
      <c r="W96" s="248"/>
      <c r="X96" s="248"/>
      <c r="Y96" s="248"/>
      <c r="Z96" s="248"/>
      <c r="AA96" s="253"/>
      <c r="AB96" s="252"/>
      <c r="AC96" s="248"/>
      <c r="AD96" s="248"/>
      <c r="AE96" s="248"/>
      <c r="AF96" s="248"/>
      <c r="AG96" s="248"/>
      <c r="AH96" s="248"/>
      <c r="AI96" s="253"/>
      <c r="AJ96" s="248"/>
      <c r="AK96" s="252" t="e">
        <f ca="1">_xll.DBRW($C$1,$B96,$C$3,AK$12,$C$2,$A96,AK$13,$C$4,C93)</f>
        <v>#VALUE!</v>
      </c>
      <c r="AL96" s="248" t="str">
        <f ca="1">_xll.DBRW($C$1,$B96,$C$3,AL$12,$C$2,$A96,AL$13,$C$4,C93)</f>
        <v>RECALC_1_1518_</v>
      </c>
      <c r="AM96" s="248" t="e">
        <f ca="1">_xll.DBRW($C$1,$B96,$C$3,AM$12,$C$2,$A96,AM$13,$C$4,C93)</f>
        <v>#VALUE!</v>
      </c>
      <c r="AN96" s="248" t="e">
        <f ca="1">_xll.DBRW($C$1,$B96,$C$3,AN$12,$C$2,$A96,AN$13,$C$4,C93)</f>
        <v>#VALUE!</v>
      </c>
      <c r="AO96" s="248" t="e">
        <f ca="1">_xll.DBRW($C$1,$B96,$C$3,AO$12,$C$2,$A96,AO$13,$C$4,C93)</f>
        <v>#VALUE!</v>
      </c>
      <c r="AP96" s="248" t="e">
        <f ca="1">_xll.DBRW($C$1,$B96,$C$3,AP$12,$C$2,$A96,AP$13,$C$4,C93)</f>
        <v>#VALUE!</v>
      </c>
      <c r="AQ96" s="248" t="e">
        <f ca="1">_xll.DBRW($C$1,$B96,$C$3,AQ$12,$C$2,$A96,AQ$13,$C$4,C93)</f>
        <v>#VALUE!</v>
      </c>
      <c r="AR96" s="253" t="e">
        <f ca="1">_xll.DBRW($C$1,$B96,$C$3,AR$12,$C$2,$A96,AR$13,$C$4,C93)</f>
        <v>#VALUE!</v>
      </c>
      <c r="AS96" s="252" t="e">
        <f ca="1">_xll.DBRW($C$1,$B96,$C$3,AS$12,$C$2,$A96,AS$13,$C$4,C93)</f>
        <v>#VALUE!</v>
      </c>
      <c r="AT96" s="248" t="str">
        <f ca="1">_xll.DBRW($C$1,$B96,$C$3,AT$12,$C$2,$A96,AT$13,$C$4,C93)</f>
        <v>RECALC_1_1520_</v>
      </c>
      <c r="AU96" s="248" t="e">
        <f ca="1">_xll.DBRW($C$1,$B96,$C$3,AU$12,$C$2,$A96,AU$13,$C$4,C93)</f>
        <v>#VALUE!</v>
      </c>
      <c r="AV96" s="248" t="e">
        <f ca="1">_xll.DBRW($C$1,$B96,$C$3,AV$12,$C$2,$A96,AV$13,$C$4,C93)</f>
        <v>#VALUE!</v>
      </c>
      <c r="AW96" s="248" t="e">
        <f ca="1">_xll.DBRW($C$1,$B96,$C$3,AW$12,$C$2,$A96,AW$13,$C$4,C93)</f>
        <v>#VALUE!</v>
      </c>
      <c r="AX96" s="248" t="e">
        <f ca="1">_xll.DBRW($C$1,$B96,$C$3,AX$12,$C$2,$A96,AX$13,$C$4,C93)</f>
        <v>#VALUE!</v>
      </c>
      <c r="AY96" s="248" t="e">
        <f ca="1">_xll.DBRW($C$1,$B96,$C$3,AY$12,$C$2,$A96,AY$13,$C$4,C93)</f>
        <v>#VALUE!</v>
      </c>
      <c r="AZ96" s="253" t="e">
        <f ca="1">_xll.DBRW($C$1,$B96,$C$3,AZ$12,$C$2,$A96,AZ$13,$C$4,C93)</f>
        <v>#VALUE!</v>
      </c>
      <c r="BA96" s="252" t="e">
        <f ca="1">_xll.DBRW($C$1,$B96,$C$3,BA$12,$C$2,$A96,BA$13,$C$4,C93)</f>
        <v>#VALUE!</v>
      </c>
      <c r="BB96" s="248" t="str">
        <f ca="1">_xll.DBRW($C$1,$B96,$C$3,BB$12,$C$2,$A96,BB$13,$C$4,C93)</f>
        <v>RECALC_1_1519_</v>
      </c>
      <c r="BC96" s="248" t="e">
        <f ca="1">_xll.DBRW($C$1,$B96,$C$3,BC$12,$C$2,$A96,BC$13,$C$4,C93)</f>
        <v>#VALUE!</v>
      </c>
      <c r="BD96" s="248" t="e">
        <f ca="1">_xll.DBRW($C$1,$B96,$C$3,BD$12,$C$2,$A96,BD$13,$C$4,C93)</f>
        <v>#VALUE!</v>
      </c>
      <c r="BE96" s="248" t="e">
        <f ca="1">_xll.DBRW($C$1,$B96,$C$3,BE$12,$C$2,$A96,BE$13,$C$4,C93)</f>
        <v>#VALUE!</v>
      </c>
      <c r="BF96" s="248" t="e">
        <f ca="1">_xll.DBRW($C$1,$B96,$C$3,BF$12,$C$2,$A96,BF$13,$C$4,C93)</f>
        <v>#VALUE!</v>
      </c>
      <c r="BG96" s="248" t="e">
        <f ca="1">_xll.DBRW($C$1,$B96,$C$3,BG$12,$C$2,$A96,BG$13,$C$4,C93)</f>
        <v>#VALUE!</v>
      </c>
      <c r="BH96" s="253" t="e">
        <f ca="1">_xll.DBRW($C$1,$B96,$C$3,BH$12,$C$2,$A96,BH$13,$C$4,C93)</f>
        <v>#VALUE!</v>
      </c>
      <c r="BI96" s="252" t="e">
        <f ca="1">_xll.DBRW($C$1,$B96,$C$3,BI$12,$C$2,$A96,BI$13,$C$4,C93)</f>
        <v>#VALUE!</v>
      </c>
      <c r="BJ96" s="248" t="str">
        <f ca="1">_xll.DBRW($C$1,$B96,$C$3,BJ$12,$C$2,$A96,BJ$13,$C$4,C93)</f>
        <v>RECALC_1_2056_</v>
      </c>
      <c r="BK96" s="248" t="e">
        <f ca="1">_xll.DBRW($C$1,$B96,$C$3,BK$12,$C$2,$A96,BK$13,$C$4,C93)</f>
        <v>#VALUE!</v>
      </c>
      <c r="BL96" s="248" t="e">
        <f ca="1">_xll.DBRW($C$1,$B96,$C$3,BL$12,$C$2,$A96,BL$13,$C$4,C93)</f>
        <v>#VALUE!</v>
      </c>
      <c r="BM96" s="248" t="e">
        <f ca="1">_xll.DBRW($C$1,$B96,$C$3,BM$12,$C$2,$A96,BM$13,$C$4,C93)</f>
        <v>#VALUE!</v>
      </c>
      <c r="BN96" s="248" t="e">
        <f ca="1">_xll.DBRW($C$1,$B96,$C$3,BN$12,$C$2,$A96,BN$13,$C$4,C93)</f>
        <v>#VALUE!</v>
      </c>
      <c r="BO96" s="248" t="e">
        <f ca="1">_xll.DBRW($C$1,$B96,$C$3,BO$12,$C$2,$A96,BO$13,$C$4,C93)</f>
        <v>#VALUE!</v>
      </c>
      <c r="BP96" s="253" t="e">
        <f ca="1">_xll.DBRW($C$1,$B96,$C$3,BP$12,$C$2,$A96,BP$13,$C$4,C93)</f>
        <v>#VALUE!</v>
      </c>
      <c r="BQ96" s="252" t="e">
        <f ca="1">_xll.DBRW($C$1,$B96,$C$3,BQ$12,$C$2,$A96,BQ$13,$C$4,$C$93)</f>
        <v>#VALUE!</v>
      </c>
      <c r="BR96" s="248" t="str">
        <f ca="1">_xll.DBRW($C$1,$B96,$C$3,BR$12,$C$2,$A96,BR$13,$C$4,$C$93)</f>
        <v>RECALC_1_2187_</v>
      </c>
      <c r="BS96" s="248" t="e">
        <f ca="1">_xll.DBRW($C$1,$B96,$C$3,BS$12,$C$2,$A96,BS$13,$C$4,$C$93)</f>
        <v>#VALUE!</v>
      </c>
      <c r="BT96" s="248" t="e">
        <f ca="1">_xll.DBRW($C$1,$B96,$C$3,BT$12,$C$2,$A96,BT$13,$C$4,$C$93)</f>
        <v>#VALUE!</v>
      </c>
      <c r="BU96" s="248" t="e">
        <f ca="1">_xll.DBRW($C$1,$B96,$C$3,BU$12,$C$2,$A96,BU$13,$C$4,$C$93)</f>
        <v>#VALUE!</v>
      </c>
      <c r="BV96" s="248" t="e">
        <f ca="1">_xll.DBRW($C$1,$B96,$C$3,BV$12,$C$2,$A96,BV$13,$C$4,$C$93)</f>
        <v>#VALUE!</v>
      </c>
      <c r="BW96" s="248" t="e">
        <f ca="1">_xll.DBRW($C$1,$B96,$C$3,BW$12,$C$2,$A96,BW$13,$C$4,$C$93)</f>
        <v>#VALUE!</v>
      </c>
      <c r="BX96" s="253" t="e">
        <f ca="1">_xll.DBRW($C$1,$B96,$C$3,BX$12,$C$2,$A96,BX$13,$C$4,$C$93)</f>
        <v>#VALUE!</v>
      </c>
      <c r="BY96" s="248"/>
      <c r="BZ96" s="248"/>
      <c r="CA96" s="248"/>
      <c r="CB96" s="248"/>
      <c r="CC96" s="248"/>
      <c r="CD96" s="248"/>
      <c r="CE96" s="248"/>
      <c r="CF96" s="248"/>
    </row>
    <row r="97" spans="1:109" ht="21.75" customHeight="1">
      <c r="A97" s="262" t="str">
        <f t="shared" si="43"/>
        <v>VTD_Corp_TopAdj_Not_allocated_Input4</v>
      </c>
      <c r="B97" s="263" t="str">
        <f t="shared" ca="1" si="43"/>
        <v>RECALC_0_1_</v>
      </c>
      <c r="C97" s="237" t="str">
        <f t="shared" si="43"/>
        <v>Sécurité générale invts financiers</v>
      </c>
      <c r="D97" s="252"/>
      <c r="E97" s="248"/>
      <c r="F97" s="248"/>
      <c r="G97" s="248"/>
      <c r="H97" s="248"/>
      <c r="I97" s="248"/>
      <c r="J97" s="248"/>
      <c r="K97" s="253"/>
      <c r="L97" s="252"/>
      <c r="M97" s="248"/>
      <c r="N97" s="248"/>
      <c r="O97" s="248"/>
      <c r="P97" s="248"/>
      <c r="Q97" s="248"/>
      <c r="R97" s="248"/>
      <c r="S97" s="253"/>
      <c r="T97" s="252"/>
      <c r="U97" s="248"/>
      <c r="V97" s="248"/>
      <c r="W97" s="248"/>
      <c r="X97" s="248"/>
      <c r="Y97" s="248"/>
      <c r="Z97" s="248"/>
      <c r="AA97" s="253"/>
      <c r="AB97" s="252"/>
      <c r="AC97" s="248"/>
      <c r="AD97" s="248"/>
      <c r="AE97" s="248"/>
      <c r="AF97" s="248"/>
      <c r="AG97" s="248"/>
      <c r="AH97" s="248"/>
      <c r="AI97" s="253"/>
      <c r="AJ97" s="248"/>
      <c r="AK97" s="252" t="e">
        <f ca="1">_xll.DBRW($C$1,$B97,$C$3,AK$12,$C$2,$A97,AK$13,$C$4,C93)</f>
        <v>#VALUE!</v>
      </c>
      <c r="AL97" s="248" t="str">
        <f ca="1">_xll.DBRW($C$1,$B97,$C$3,AL$12,$C$2,$A97,AL$13,$C$4,C93)</f>
        <v>RECALC_1_1516_</v>
      </c>
      <c r="AM97" s="248" t="e">
        <f ca="1">_xll.DBRW($C$1,$B97,$C$3,AM$12,$C$2,$A97,AM$13,$C$4,C93)</f>
        <v>#VALUE!</v>
      </c>
      <c r="AN97" s="248" t="e">
        <f ca="1">_xll.DBRW($C$1,$B97,$C$3,AN$12,$C$2,$A97,AN$13,$C$4,C93)</f>
        <v>#VALUE!</v>
      </c>
      <c r="AO97" s="248" t="e">
        <f ca="1">_xll.DBRW($C$1,$B97,$C$3,AO$12,$C$2,$A97,AO$13,$C$4,C93)</f>
        <v>#VALUE!</v>
      </c>
      <c r="AP97" s="248" t="e">
        <f ca="1">_xll.DBRW($C$1,$B97,$C$3,AP$12,$C$2,$A97,AP$13,$C$4,C93)</f>
        <v>#VALUE!</v>
      </c>
      <c r="AQ97" s="248" t="e">
        <f ca="1">_xll.DBRW($C$1,$B97,$C$3,AQ$12,$C$2,$A97,AQ$13,$C$4,C93)</f>
        <v>#VALUE!</v>
      </c>
      <c r="AR97" s="253" t="e">
        <f ca="1">_xll.DBRW($C$1,$B97,$C$3,AR$12,$C$2,$A97,AR$13,$C$4,C93)</f>
        <v>#VALUE!</v>
      </c>
      <c r="AS97" s="252" t="e">
        <f ca="1">_xll.DBRW($C$1,$B97,$C$3,AS$12,$C$2,$A97,AS$13,$C$4,C93)</f>
        <v>#VALUE!</v>
      </c>
      <c r="AT97" s="248" t="str">
        <f ca="1">_xll.DBRW($C$1,$B97,$C$3,AT$12,$C$2,$A97,AT$13,$C$4,C93)</f>
        <v>RECALC_1_1517_</v>
      </c>
      <c r="AU97" s="248" t="e">
        <f ca="1">_xll.DBRW($C$1,$B97,$C$3,AU$12,$C$2,$A97,AU$13,$C$4,C93)</f>
        <v>#VALUE!</v>
      </c>
      <c r="AV97" s="248" t="e">
        <f ca="1">_xll.DBRW($C$1,$B97,$C$3,AV$12,$C$2,$A97,AV$13,$C$4,C93)</f>
        <v>#VALUE!</v>
      </c>
      <c r="AW97" s="248" t="e">
        <f ca="1">_xll.DBRW($C$1,$B97,$C$3,AW$12,$C$2,$A97,AW$13,$C$4,C93)</f>
        <v>#VALUE!</v>
      </c>
      <c r="AX97" s="248" t="e">
        <f ca="1">_xll.DBRW($C$1,$B97,$C$3,AX$12,$C$2,$A97,AX$13,$C$4,C93)</f>
        <v>#VALUE!</v>
      </c>
      <c r="AY97" s="248" t="e">
        <f ca="1">_xll.DBRW($C$1,$B97,$C$3,AY$12,$C$2,$A97,AY$13,$C$4,C93)</f>
        <v>#VALUE!</v>
      </c>
      <c r="AZ97" s="253" t="e">
        <f ca="1">_xll.DBRW($C$1,$B97,$C$3,AZ$12,$C$2,$A97,AZ$13,$C$4,C93)</f>
        <v>#VALUE!</v>
      </c>
      <c r="BA97" s="252" t="e">
        <f ca="1">_xll.DBRW($C$1,$B97,$C$3,BA$12,$C$2,$A97,BA$13,$C$4,C93)</f>
        <v>#VALUE!</v>
      </c>
      <c r="BB97" s="248" t="str">
        <f ca="1">_xll.DBRW($C$1,$B97,$C$3,BB$12,$C$2,$A97,BB$13,$C$4,C93)</f>
        <v>RECALC_1_1515_</v>
      </c>
      <c r="BC97" s="248" t="e">
        <f ca="1">_xll.DBRW($C$1,$B97,$C$3,BC$12,$C$2,$A97,BC$13,$C$4,C93)</f>
        <v>#VALUE!</v>
      </c>
      <c r="BD97" s="248" t="e">
        <f ca="1">_xll.DBRW($C$1,$B97,$C$3,BD$12,$C$2,$A97,BD$13,$C$4,C93)</f>
        <v>#VALUE!</v>
      </c>
      <c r="BE97" s="248" t="e">
        <f ca="1">_xll.DBRW($C$1,$B97,$C$3,BE$12,$C$2,$A97,BE$13,$C$4,C93)</f>
        <v>#VALUE!</v>
      </c>
      <c r="BF97" s="248" t="e">
        <f ca="1">_xll.DBRW($C$1,$B97,$C$3,BF$12,$C$2,$A97,BF$13,$C$4,C93)</f>
        <v>#VALUE!</v>
      </c>
      <c r="BG97" s="248" t="e">
        <f ca="1">_xll.DBRW($C$1,$B97,$C$3,BG$12,$C$2,$A97,BG$13,$C$4,C93)</f>
        <v>#VALUE!</v>
      </c>
      <c r="BH97" s="253" t="e">
        <f ca="1">_xll.DBRW($C$1,$B97,$C$3,BH$12,$C$2,$A97,BH$13,$C$4,C93)</f>
        <v>#VALUE!</v>
      </c>
      <c r="BI97" s="252" t="e">
        <f ca="1">_xll.DBRW($C$1,$B97,$C$3,BI$12,$C$2,$A97,BI$13,$C$4,C93)</f>
        <v>#VALUE!</v>
      </c>
      <c r="BJ97" s="248" t="str">
        <f ca="1">_xll.DBRW($C$1,$B97,$C$3,BJ$12,$C$2,$A97,BJ$13,$C$4,C93)</f>
        <v>RECALC_1_2057_</v>
      </c>
      <c r="BK97" s="248" t="e">
        <f ca="1">_xll.DBRW($C$1,$B97,$C$3,BK$12,$C$2,$A97,BK$13,$C$4,C93)</f>
        <v>#VALUE!</v>
      </c>
      <c r="BL97" s="248" t="e">
        <f ca="1">_xll.DBRW($C$1,$B97,$C$3,BL$12,$C$2,$A97,BL$13,$C$4,C93)</f>
        <v>#VALUE!</v>
      </c>
      <c r="BM97" s="248" t="e">
        <f ca="1">_xll.DBRW($C$1,$B97,$C$3,BM$12,$C$2,$A97,BM$13,$C$4,C93)</f>
        <v>#VALUE!</v>
      </c>
      <c r="BN97" s="248" t="e">
        <f ca="1">_xll.DBRW($C$1,$B97,$C$3,BN$12,$C$2,$A97,BN$13,$C$4,C93)</f>
        <v>#VALUE!</v>
      </c>
      <c r="BO97" s="248" t="e">
        <f ca="1">_xll.DBRW($C$1,$B97,$C$3,BO$12,$C$2,$A97,BO$13,$C$4,C93)</f>
        <v>#VALUE!</v>
      </c>
      <c r="BP97" s="253" t="e">
        <f ca="1">_xll.DBRW($C$1,$B97,$C$3,BP$12,$C$2,$A97,BP$13,$C$4,C93)</f>
        <v>#VALUE!</v>
      </c>
      <c r="BQ97" s="252" t="e">
        <f ca="1">_xll.DBRW($C$1,$B97,$C$3,BQ$12,$C$2,$A97,BQ$13,$C$4,$C$93)</f>
        <v>#VALUE!</v>
      </c>
      <c r="BR97" s="248" t="str">
        <f ca="1">_xll.DBRW($C$1,$B97,$C$3,BR$12,$C$2,$A97,BR$13,$C$4,$C$93)</f>
        <v>RECALC_1_2188_</v>
      </c>
      <c r="BS97" s="248" t="e">
        <f ca="1">_xll.DBRW($C$1,$B97,$C$3,BS$12,$C$2,$A97,BS$13,$C$4,$C$93)</f>
        <v>#VALUE!</v>
      </c>
      <c r="BT97" s="248" t="e">
        <f ca="1">_xll.DBRW($C$1,$B97,$C$3,BT$12,$C$2,$A97,BT$13,$C$4,$C$93)</f>
        <v>#VALUE!</v>
      </c>
      <c r="BU97" s="248" t="e">
        <f ca="1">_xll.DBRW($C$1,$B97,$C$3,BU$12,$C$2,$A97,BU$13,$C$4,$C$93)</f>
        <v>#VALUE!</v>
      </c>
      <c r="BV97" s="248" t="e">
        <f ca="1">_xll.DBRW($C$1,$B97,$C$3,BV$12,$C$2,$A97,BV$13,$C$4,$C$93)</f>
        <v>#VALUE!</v>
      </c>
      <c r="BW97" s="248" t="e">
        <f ca="1">_xll.DBRW($C$1,$B97,$C$3,BW$12,$C$2,$A97,BW$13,$C$4,$C$93)</f>
        <v>#VALUE!</v>
      </c>
      <c r="BX97" s="253" t="e">
        <f ca="1">_xll.DBRW($C$1,$B97,$C$3,BX$12,$C$2,$A97,BX$13,$C$4,$C$93)</f>
        <v>#VALUE!</v>
      </c>
      <c r="BY97" s="248"/>
      <c r="BZ97" s="248"/>
      <c r="CA97" s="248"/>
      <c r="CB97" s="248"/>
      <c r="CC97" s="248"/>
      <c r="CD97" s="248"/>
      <c r="CE97" s="248"/>
      <c r="CF97" s="248"/>
    </row>
    <row r="98" spans="1:109" ht="21.75" customHeight="1">
      <c r="A98" s="262" t="str">
        <f t="shared" si="43"/>
        <v>VTD_Corp_TopAdj_Not_allocated_Input5</v>
      </c>
      <c r="B98" s="263" t="str">
        <f t="shared" ca="1" si="43"/>
        <v>RECALC_0_21_</v>
      </c>
      <c r="C98" s="237" t="str">
        <f t="shared" si="43"/>
        <v>A recycler</v>
      </c>
      <c r="D98" s="252"/>
      <c r="E98" s="248"/>
      <c r="F98" s="248"/>
      <c r="G98" s="248"/>
      <c r="H98" s="248"/>
      <c r="I98" s="248"/>
      <c r="J98" s="248"/>
      <c r="K98" s="253"/>
      <c r="L98" s="252"/>
      <c r="M98" s="248"/>
      <c r="N98" s="248"/>
      <c r="O98" s="248"/>
      <c r="P98" s="248"/>
      <c r="Q98" s="248"/>
      <c r="R98" s="248"/>
      <c r="S98" s="253"/>
      <c r="T98" s="252"/>
      <c r="U98" s="248"/>
      <c r="V98" s="248"/>
      <c r="W98" s="248"/>
      <c r="X98" s="248"/>
      <c r="Y98" s="248"/>
      <c r="Z98" s="248"/>
      <c r="AA98" s="253"/>
      <c r="AB98" s="252"/>
      <c r="AC98" s="248"/>
      <c r="AD98" s="248"/>
      <c r="AE98" s="248"/>
      <c r="AF98" s="248"/>
      <c r="AG98" s="248"/>
      <c r="AH98" s="248"/>
      <c r="AI98" s="253"/>
      <c r="AJ98" s="248"/>
      <c r="AK98" s="252" t="e">
        <f ca="1">_xll.DBRW($C$1,$B98,$C$3,AK$12,$C$2,$A98,AK$13,$C$4,C93)</f>
        <v>#VALUE!</v>
      </c>
      <c r="AL98" s="248" t="str">
        <f ca="1">_xll.DBRW($C$1,$B98,$C$3,AL$12,$C$2,$A98,AL$13,$C$4,C93)</f>
        <v>RECALC_1_1510_</v>
      </c>
      <c r="AM98" s="248" t="e">
        <f ca="1">_xll.DBRW($C$1,$B98,$C$3,AM$12,$C$2,$A98,AM$13,$C$4,C93)</f>
        <v>#VALUE!</v>
      </c>
      <c r="AN98" s="248" t="e">
        <f ca="1">_xll.DBRW($C$1,$B98,$C$3,AN$12,$C$2,$A98,AN$13,$C$4,C93)</f>
        <v>#VALUE!</v>
      </c>
      <c r="AO98" s="248" t="e">
        <f ca="1">_xll.DBRW($C$1,$B98,$C$3,AO$12,$C$2,$A98,AO$13,$C$4,C93)</f>
        <v>#VALUE!</v>
      </c>
      <c r="AP98" s="248" t="e">
        <f ca="1">_xll.DBRW($C$1,$B98,$C$3,AP$12,$C$2,$A98,AP$13,$C$4,C93)</f>
        <v>#VALUE!</v>
      </c>
      <c r="AQ98" s="248" t="e">
        <f ca="1">_xll.DBRW($C$1,$B98,$C$3,AQ$12,$C$2,$A98,AQ$13,$C$4,C93)</f>
        <v>#VALUE!</v>
      </c>
      <c r="AR98" s="253" t="e">
        <f ca="1">_xll.DBRW($C$1,$B98,$C$3,AR$12,$C$2,$A98,AR$13,$C$4,C93)</f>
        <v>#VALUE!</v>
      </c>
      <c r="AS98" s="252" t="e">
        <f ca="1">_xll.DBRW($C$1,$B98,$C$3,AS$12,$C$2,$A98,AS$13,$C$4,C93)</f>
        <v>#VALUE!</v>
      </c>
      <c r="AT98" s="248" t="str">
        <f ca="1">_xll.DBRW($C$1,$B98,$C$3,AT$12,$C$2,$A98,AT$13,$C$4,C93)</f>
        <v>RECALC_1_1511_</v>
      </c>
      <c r="AU98" s="248" t="e">
        <f ca="1">_xll.DBRW($C$1,$B98,$C$3,AU$12,$C$2,$A98,AU$13,$C$4,C93)</f>
        <v>#VALUE!</v>
      </c>
      <c r="AV98" s="248" t="e">
        <f ca="1">_xll.DBRW($C$1,$B98,$C$3,AV$12,$C$2,$A98,AV$13,$C$4,C93)</f>
        <v>#VALUE!</v>
      </c>
      <c r="AW98" s="248" t="e">
        <f ca="1">_xll.DBRW($C$1,$B98,$C$3,AW$12,$C$2,$A98,AW$13,$C$4,C93)</f>
        <v>#VALUE!</v>
      </c>
      <c r="AX98" s="248" t="e">
        <f ca="1">_xll.DBRW($C$1,$B98,$C$3,AX$12,$C$2,$A98,AX$13,$C$4,C93)</f>
        <v>#VALUE!</v>
      </c>
      <c r="AY98" s="248" t="e">
        <f ca="1">_xll.DBRW($C$1,$B98,$C$3,AY$12,$C$2,$A98,AY$13,$C$4,C93)</f>
        <v>#VALUE!</v>
      </c>
      <c r="AZ98" s="253" t="e">
        <f ca="1">_xll.DBRW($C$1,$B98,$C$3,AZ$12,$C$2,$A98,AZ$13,$C$4,C93)</f>
        <v>#VALUE!</v>
      </c>
      <c r="BA98" s="252" t="e">
        <f ca="1">_xll.DBRW($C$1,$B98,$C$3,BA$12,$C$2,$A98,BA$13,$C$4,C93)</f>
        <v>#VALUE!</v>
      </c>
      <c r="BB98" s="248" t="str">
        <f ca="1">_xll.DBRW($C$1,$B98,$C$3,BB$12,$C$2,$A98,BB$13,$C$4,C93)</f>
        <v>RECALC_1_1509_</v>
      </c>
      <c r="BC98" s="248" t="e">
        <f ca="1">_xll.DBRW($C$1,$B98,$C$3,BC$12,$C$2,$A98,BC$13,$C$4,C93)</f>
        <v>#VALUE!</v>
      </c>
      <c r="BD98" s="248" t="e">
        <f ca="1">_xll.DBRW($C$1,$B98,$C$3,BD$12,$C$2,$A98,BD$13,$C$4,C93)</f>
        <v>#VALUE!</v>
      </c>
      <c r="BE98" s="248" t="e">
        <f ca="1">_xll.DBRW($C$1,$B98,$C$3,BE$12,$C$2,$A98,BE$13,$C$4,C93)</f>
        <v>#VALUE!</v>
      </c>
      <c r="BF98" s="248" t="e">
        <f ca="1">_xll.DBRW($C$1,$B98,$C$3,BF$12,$C$2,$A98,BF$13,$C$4,C93)</f>
        <v>#VALUE!</v>
      </c>
      <c r="BG98" s="248" t="e">
        <f ca="1">_xll.DBRW($C$1,$B98,$C$3,BG$12,$C$2,$A98,BG$13,$C$4,C93)</f>
        <v>#VALUE!</v>
      </c>
      <c r="BH98" s="253" t="e">
        <f ca="1">_xll.DBRW($C$1,$B98,$C$3,BH$12,$C$2,$A98,BH$13,$C$4,C93)</f>
        <v>#VALUE!</v>
      </c>
      <c r="BI98" s="252" t="e">
        <f ca="1">_xll.DBRW($C$1,$B98,$C$3,BI$12,$C$2,$A98,BI$13,$C$4,C93)</f>
        <v>#VALUE!</v>
      </c>
      <c r="BJ98" s="248" t="str">
        <f ca="1">_xll.DBRW($C$1,$B98,$C$3,BJ$12,$C$2,$A98,BJ$13,$C$4,C93)</f>
        <v>RECALC_1_2058_</v>
      </c>
      <c r="BK98" s="248" t="e">
        <f ca="1">_xll.DBRW($C$1,$B98,$C$3,BK$12,$C$2,$A98,BK$13,$C$4,C93)</f>
        <v>#VALUE!</v>
      </c>
      <c r="BL98" s="248" t="e">
        <f ca="1">_xll.DBRW($C$1,$B98,$C$3,BL$12,$C$2,$A98,BL$13,$C$4,C93)</f>
        <v>#VALUE!</v>
      </c>
      <c r="BM98" s="248" t="e">
        <f ca="1">_xll.DBRW($C$1,$B98,$C$3,BM$12,$C$2,$A98,BM$13,$C$4,C93)</f>
        <v>#VALUE!</v>
      </c>
      <c r="BN98" s="248" t="e">
        <f ca="1">_xll.DBRW($C$1,$B98,$C$3,BN$12,$C$2,$A98,BN$13,$C$4,C93)</f>
        <v>#VALUE!</v>
      </c>
      <c r="BO98" s="248" t="e">
        <f ca="1">_xll.DBRW($C$1,$B98,$C$3,BO$12,$C$2,$A98,BO$13,$C$4,C93)</f>
        <v>#VALUE!</v>
      </c>
      <c r="BP98" s="253" t="e">
        <f ca="1">_xll.DBRW($C$1,$B98,$C$3,BP$12,$C$2,$A98,BP$13,$C$4,C93)</f>
        <v>#VALUE!</v>
      </c>
      <c r="BQ98" s="252" t="e">
        <f ca="1">_xll.DBRW($C$1,$B98,$C$3,BQ$12,$C$2,$A98,BQ$13,$C$4,$C$93)</f>
        <v>#VALUE!</v>
      </c>
      <c r="BR98" s="248" t="str">
        <f ca="1">_xll.DBRW($C$1,$B98,$C$3,BR$12,$C$2,$A98,BR$13,$C$4,$C$93)</f>
        <v>RECALC_1_2189_</v>
      </c>
      <c r="BS98" s="248" t="e">
        <f ca="1">_xll.DBRW($C$1,$B98,$C$3,BS$12,$C$2,$A98,BS$13,$C$4,$C$93)</f>
        <v>#VALUE!</v>
      </c>
      <c r="BT98" s="248" t="e">
        <f ca="1">_xll.DBRW($C$1,$B98,$C$3,BT$12,$C$2,$A98,BT$13,$C$4,$C$93)</f>
        <v>#VALUE!</v>
      </c>
      <c r="BU98" s="248" t="e">
        <f ca="1">_xll.DBRW($C$1,$B98,$C$3,BU$12,$C$2,$A98,BU$13,$C$4,$C$93)</f>
        <v>#VALUE!</v>
      </c>
      <c r="BV98" s="248" t="e">
        <f ca="1">_xll.DBRW($C$1,$B98,$C$3,BV$12,$C$2,$A98,BV$13,$C$4,$C$93)</f>
        <v>#VALUE!</v>
      </c>
      <c r="BW98" s="248" t="e">
        <f ca="1">_xll.DBRW($C$1,$B98,$C$3,BW$12,$C$2,$A98,BW$13,$C$4,$C$93)</f>
        <v>#VALUE!</v>
      </c>
      <c r="BX98" s="253" t="e">
        <f ca="1">_xll.DBRW($C$1,$B98,$C$3,BX$12,$C$2,$A98,BX$13,$C$4,$C$93)</f>
        <v>#VALUE!</v>
      </c>
      <c r="BY98" s="248"/>
      <c r="BZ98" s="248"/>
      <c r="CA98" s="248"/>
      <c r="CB98" s="248"/>
      <c r="CC98" s="248"/>
      <c r="CD98" s="248"/>
      <c r="CE98" s="248"/>
      <c r="CF98" s="248"/>
    </row>
    <row r="99" spans="1:109" ht="21.75" customHeight="1">
      <c r="A99" s="262" t="str">
        <f t="shared" si="43"/>
        <v>VTD_Corp_TopAdj_Not_allocated_Input6</v>
      </c>
      <c r="B99" s="263" t="str">
        <f ca="1">_xll.SUBNM("tango_core_model:Activity","","SU_input","English")</f>
        <v>RECALC_0_24_</v>
      </c>
      <c r="C99" s="237" t="str">
        <f t="shared" si="43"/>
        <v>Ajustement 6 - disponible</v>
      </c>
      <c r="D99" s="252"/>
      <c r="E99" s="248"/>
      <c r="F99" s="248"/>
      <c r="G99" s="248"/>
      <c r="H99" s="248"/>
      <c r="I99" s="248"/>
      <c r="J99" s="248"/>
      <c r="K99" s="253"/>
      <c r="L99" s="252"/>
      <c r="M99" s="248"/>
      <c r="N99" s="248"/>
      <c r="O99" s="248"/>
      <c r="P99" s="248"/>
      <c r="Q99" s="248"/>
      <c r="R99" s="248"/>
      <c r="S99" s="253"/>
      <c r="T99" s="252"/>
      <c r="U99" s="248"/>
      <c r="V99" s="248"/>
      <c r="W99" s="248"/>
      <c r="X99" s="248"/>
      <c r="Y99" s="248"/>
      <c r="Z99" s="248"/>
      <c r="AA99" s="253"/>
      <c r="AB99" s="252"/>
      <c r="AC99" s="248"/>
      <c r="AD99" s="248"/>
      <c r="AE99" s="248"/>
      <c r="AF99" s="248"/>
      <c r="AG99" s="248"/>
      <c r="AH99" s="248"/>
      <c r="AI99" s="253"/>
      <c r="AJ99" s="248"/>
      <c r="AK99" s="252" t="e">
        <f ca="1">_xll.DBRW($C$1,$B99,$C$3,AK$12,$C$2,$A99,AK$13,$C$4,C93)</f>
        <v>#VALUE!</v>
      </c>
      <c r="AL99" s="248" t="str">
        <f ca="1">_xll.DBRW($C$1,$B99,$C$3,AL$12,$C$2,$A99,AL$13,$C$4,C93)</f>
        <v>RECALC_1_1065_</v>
      </c>
      <c r="AM99" s="248" t="e">
        <f ca="1">_xll.DBRW($C$1,$B99,$C$3,AM$12,$C$2,$A99,AM$13,$C$4,C93)</f>
        <v>#VALUE!</v>
      </c>
      <c r="AN99" s="248" t="e">
        <f ca="1">_xll.DBRW($C$1,$B99,$C$3,AN$12,$C$2,$A99,AN$13,$C$4,C93)</f>
        <v>#VALUE!</v>
      </c>
      <c r="AO99" s="248" t="e">
        <f ca="1">_xll.DBRW($C$1,$B99,$C$3,AO$12,$C$2,$A99,AO$13,$C$4,C93)</f>
        <v>#VALUE!</v>
      </c>
      <c r="AP99" s="248" t="e">
        <f ca="1">_xll.DBRW($C$1,$B99,$C$3,AP$12,$C$2,$A99,AP$13,$C$4,C93)</f>
        <v>#VALUE!</v>
      </c>
      <c r="AQ99" s="248" t="e">
        <f ca="1">_xll.DBRW($C$1,$B99,$C$3,AQ$12,$C$2,$A99,AQ$13,$C$4,C93)</f>
        <v>#VALUE!</v>
      </c>
      <c r="AR99" s="253" t="e">
        <f ca="1">_xll.DBRW($C$1,$B99,$C$3,AR$12,$C$2,$A99,AR$13,$C$4,C93)</f>
        <v>#VALUE!</v>
      </c>
      <c r="AS99" s="252" t="e">
        <f ca="1">_xll.DBRW($C$1,$B99,$C$3,AS$12,$C$2,$A99,AS$13,$C$4,C93)</f>
        <v>#VALUE!</v>
      </c>
      <c r="AT99" s="248" t="str">
        <f ca="1">_xll.DBRW($C$1,$B99,$C$3,AT$12,$C$2,$A99,AT$13,$C$4,C93)</f>
        <v>RECALC_1_1377_</v>
      </c>
      <c r="AU99" s="248" t="e">
        <f ca="1">_xll.DBRW($C$1,$B99,$C$3,AU$12,$C$2,$A99,AU$13,$C$4,C93)</f>
        <v>#VALUE!</v>
      </c>
      <c r="AV99" s="248" t="e">
        <f ca="1">_xll.DBRW($C$1,$B99,$C$3,AV$12,$C$2,$A99,AV$13,$C$4,C93)</f>
        <v>#VALUE!</v>
      </c>
      <c r="AW99" s="248" t="e">
        <f ca="1">_xll.DBRW($C$1,$B99,$C$3,AW$12,$C$2,$A99,AW$13,$C$4,C93)</f>
        <v>#VALUE!</v>
      </c>
      <c r="AX99" s="248" t="e">
        <f ca="1">_xll.DBRW($C$1,$B99,$C$3,AX$12,$C$2,$A99,AX$13,$C$4,C93)</f>
        <v>#VALUE!</v>
      </c>
      <c r="AY99" s="248" t="e">
        <f ca="1">_xll.DBRW($C$1,$B99,$C$3,AY$12,$C$2,$A99,AY$13,$C$4,C93)</f>
        <v>#VALUE!</v>
      </c>
      <c r="AZ99" s="253" t="e">
        <f ca="1">_xll.DBRW($C$1,$B99,$C$3,AZ$12,$C$2,$A99,AZ$13,$C$4,C93)</f>
        <v>#VALUE!</v>
      </c>
      <c r="BA99" s="252" t="e">
        <f ca="1">_xll.DBRW($C$1,$B99,$C$3,BA$12,$C$2,$A99,BA$13,$C$4,C93)</f>
        <v>#VALUE!</v>
      </c>
      <c r="BB99" s="248" t="str">
        <f ca="1">_xll.DBRW($C$1,$B99,$C$3,BB$12,$C$2,$A99,BB$13,$C$4,C93)</f>
        <v>RECALC_1_1766_</v>
      </c>
      <c r="BC99" s="248" t="e">
        <f ca="1">_xll.DBRW($C$1,$B99,$C$3,BC$12,$C$2,$A99,BC$13,$C$4,C93)</f>
        <v>#VALUE!</v>
      </c>
      <c r="BD99" s="248" t="e">
        <f ca="1">_xll.DBRW($C$1,$B99,$C$3,BD$12,$C$2,$A99,BD$13,$C$4,C93)</f>
        <v>#VALUE!</v>
      </c>
      <c r="BE99" s="248" t="e">
        <f ca="1">_xll.DBRW($C$1,$B99,$C$3,BE$12,$C$2,$A99,BE$13,$C$4,C93)</f>
        <v>#VALUE!</v>
      </c>
      <c r="BF99" s="248" t="e">
        <f ca="1">_xll.DBRW($C$1,$B99,$C$3,BF$12,$C$2,$A99,BF$13,$C$4,C93)</f>
        <v>#VALUE!</v>
      </c>
      <c r="BG99" s="248" t="e">
        <f ca="1">_xll.DBRW($C$1,$B99,$C$3,BG$12,$C$2,$A99,BG$13,$C$4,C93)</f>
        <v>#VALUE!</v>
      </c>
      <c r="BH99" s="253" t="e">
        <f ca="1">_xll.DBRW($C$1,$B99,$C$3,BH$12,$C$2,$A99,BH$13,$C$4,C93)</f>
        <v>#VALUE!</v>
      </c>
      <c r="BI99" s="252" t="e">
        <f ca="1">_xll.DBRW($C$1,$B99,$C$3,BI$12,$C$2,$A99,BI$13,$C$4,C93)</f>
        <v>#VALUE!</v>
      </c>
      <c r="BJ99" s="248" t="str">
        <f ca="1">_xll.DBRW($C$1,$B99,$C$3,BJ$12,$C$2,$A99,BJ$13,$C$4,C93)</f>
        <v>RECALC_1_2098_</v>
      </c>
      <c r="BK99" s="248" t="e">
        <f ca="1">_xll.DBRW($C$1,$B99,$C$3,BK$12,$C$2,$A99,BK$13,$C$4,C93)</f>
        <v>#VALUE!</v>
      </c>
      <c r="BL99" s="248" t="e">
        <f ca="1">_xll.DBRW($C$1,$B99,$C$3,BL$12,$C$2,$A99,BL$13,$C$4,C93)</f>
        <v>#VALUE!</v>
      </c>
      <c r="BM99" s="248" t="e">
        <f ca="1">_xll.DBRW($C$1,$B99,$C$3,BM$12,$C$2,$A99,BM$13,$C$4,C93)</f>
        <v>#VALUE!</v>
      </c>
      <c r="BN99" s="248" t="e">
        <f ca="1">_xll.DBRW($C$1,$B99,$C$3,BN$12,$C$2,$A99,BN$13,$C$4,C93)</f>
        <v>#VALUE!</v>
      </c>
      <c r="BO99" s="248" t="e">
        <f ca="1">_xll.DBRW($C$1,$B99,$C$3,BO$12,$C$2,$A99,BO$13,$C$4,C93)</f>
        <v>#VALUE!</v>
      </c>
      <c r="BP99" s="253" t="e">
        <f ca="1">_xll.DBRW($C$1,$B99,$C$3,BP$12,$C$2,$A99,BP$13,$C$4,C93)</f>
        <v>#VALUE!</v>
      </c>
      <c r="BQ99" s="252" t="e">
        <f ca="1">_xll.DBRW($C$1,$B99,$C$3,BQ$12,$C$2,$A99,BQ$13,$C$4,$C$93)</f>
        <v>#VALUE!</v>
      </c>
      <c r="BR99" s="248" t="str">
        <f ca="1">_xll.DBRW($C$1,$B99,$C$3,BR$12,$C$2,$A99,BR$13,$C$4,$C$93)</f>
        <v>RECALC_1_2230_</v>
      </c>
      <c r="BS99" s="248" t="e">
        <f ca="1">_xll.DBRW($C$1,$B99,$C$3,BS$12,$C$2,$A99,BS$13,$C$4,$C$93)</f>
        <v>#VALUE!</v>
      </c>
      <c r="BT99" s="248" t="e">
        <f ca="1">_xll.DBRW($C$1,$B99,$C$3,BT$12,$C$2,$A99,BT$13,$C$4,$C$93)</f>
        <v>#VALUE!</v>
      </c>
      <c r="BU99" s="248" t="e">
        <f ca="1">_xll.DBRW($C$1,$B99,$C$3,BU$12,$C$2,$A99,BU$13,$C$4,$C$93)</f>
        <v>#VALUE!</v>
      </c>
      <c r="BV99" s="248" t="e">
        <f ca="1">_xll.DBRW($C$1,$B99,$C$3,BV$12,$C$2,$A99,BV$13,$C$4,$C$93)</f>
        <v>#VALUE!</v>
      </c>
      <c r="BW99" s="248" t="e">
        <f ca="1">_xll.DBRW($C$1,$B99,$C$3,BW$12,$C$2,$A99,BW$13,$C$4,$C$93)</f>
        <v>#VALUE!</v>
      </c>
      <c r="BX99" s="253" t="e">
        <f ca="1">_xll.DBRW($C$1,$B99,$C$3,BX$12,$C$2,$A99,BX$13,$C$4,$C$93)</f>
        <v>#VALUE!</v>
      </c>
      <c r="BY99" s="248"/>
      <c r="BZ99" s="248"/>
      <c r="CA99" s="248"/>
      <c r="CB99" s="248"/>
      <c r="CC99" s="248"/>
      <c r="CD99" s="248"/>
      <c r="CE99" s="248"/>
      <c r="CF99" s="248"/>
    </row>
    <row r="100" spans="1:109" ht="21.75" customHeight="1">
      <c r="A100" s="262" t="str">
        <f t="shared" si="43"/>
        <v>VTD_Corp_TopAdj_Not_allocated_Input7</v>
      </c>
      <c r="B100" s="263" t="str">
        <f t="shared" ca="1" si="43"/>
        <v>RECALC_0_1_</v>
      </c>
      <c r="C100" s="237" t="str">
        <f t="shared" si="43"/>
        <v>Innovation</v>
      </c>
      <c r="D100" s="252"/>
      <c r="E100" s="248"/>
      <c r="F100" s="248"/>
      <c r="G100" s="248"/>
      <c r="H100" s="248"/>
      <c r="I100" s="248"/>
      <c r="J100" s="248"/>
      <c r="K100" s="253"/>
      <c r="L100" s="252"/>
      <c r="M100" s="248"/>
      <c r="N100" s="248"/>
      <c r="O100" s="248"/>
      <c r="P100" s="248"/>
      <c r="Q100" s="248"/>
      <c r="R100" s="248"/>
      <c r="S100" s="253"/>
      <c r="T100" s="252"/>
      <c r="U100" s="248"/>
      <c r="V100" s="248"/>
      <c r="W100" s="248"/>
      <c r="X100" s="248"/>
      <c r="Y100" s="248"/>
      <c r="Z100" s="248"/>
      <c r="AA100" s="253"/>
      <c r="AB100" s="252"/>
      <c r="AC100" s="248"/>
      <c r="AD100" s="248"/>
      <c r="AE100" s="248"/>
      <c r="AF100" s="248"/>
      <c r="AG100" s="248"/>
      <c r="AH100" s="248"/>
      <c r="AI100" s="253"/>
      <c r="AJ100" s="248"/>
      <c r="AK100" s="252" t="e">
        <f ca="1">_xll.DBRW($C$1,$B100,$C$3,AK$12,$C$2,$A100,AK$13,$C$4,C93)</f>
        <v>#VALUE!</v>
      </c>
      <c r="AL100" s="248" t="str">
        <f ca="1">_xll.DBRW($C$1,$B100,$C$3,AL$12,$C$2,$A100,AL$13,$C$4,C93)</f>
        <v>RECALC_1_1536_</v>
      </c>
      <c r="AM100" s="248" t="e">
        <f ca="1">_xll.DBRW($C$1,$B100,$C$3,AM$12,$C$2,$A100,AM$13,$C$4,C93)</f>
        <v>#VALUE!</v>
      </c>
      <c r="AN100" s="248" t="e">
        <f ca="1">_xll.DBRW($C$1,$B100,$C$3,AN$12,$C$2,$A100,AN$13,$C$4,C93)</f>
        <v>#VALUE!</v>
      </c>
      <c r="AO100" s="248" t="e">
        <f ca="1">_xll.DBRW($C$1,$B100,$C$3,AO$12,$C$2,$A100,AO$13,$C$4,C93)</f>
        <v>#VALUE!</v>
      </c>
      <c r="AP100" s="248" t="e">
        <f ca="1">_xll.DBRW($C$1,$B100,$C$3,AP$12,$C$2,$A100,AP$13,$C$4,C93)</f>
        <v>#VALUE!</v>
      </c>
      <c r="AQ100" s="248" t="e">
        <f ca="1">_xll.DBRW($C$1,$B100,$C$3,AQ$12,$C$2,$A100,AQ$13,$C$4,C93)</f>
        <v>#VALUE!</v>
      </c>
      <c r="AR100" s="253" t="e">
        <f ca="1">_xll.DBRW($C$1,$B100,$C$3,AR$12,$C$2,$A100,AR$13,$C$4,C93)</f>
        <v>#VALUE!</v>
      </c>
      <c r="AS100" s="252" t="e">
        <f ca="1">_xll.DBRW($C$1,$B100,$C$3,AS$12,$C$2,$A100,AS$13,$C$4,C93)</f>
        <v>#VALUE!</v>
      </c>
      <c r="AT100" s="248" t="str">
        <f ca="1">_xll.DBRW($C$1,$B100,$C$3,AT$12,$C$2,$A100,AT$13,$C$4,C93)</f>
        <v>RECALC_1_1537_</v>
      </c>
      <c r="AU100" s="248" t="e">
        <f ca="1">_xll.DBRW($C$1,$B100,$C$3,AU$12,$C$2,$A100,AU$13,$C$4,C93)</f>
        <v>#VALUE!</v>
      </c>
      <c r="AV100" s="248" t="e">
        <f ca="1">_xll.DBRW($C$1,$B100,$C$3,AV$12,$C$2,$A100,AV$13,$C$4,C93)</f>
        <v>#VALUE!</v>
      </c>
      <c r="AW100" s="248" t="e">
        <f ca="1">_xll.DBRW($C$1,$B100,$C$3,AW$12,$C$2,$A100,AW$13,$C$4,C93)</f>
        <v>#VALUE!</v>
      </c>
      <c r="AX100" s="248" t="e">
        <f ca="1">_xll.DBRW($C$1,$B100,$C$3,AX$12,$C$2,$A100,AX$13,$C$4,C93)</f>
        <v>#VALUE!</v>
      </c>
      <c r="AY100" s="248" t="e">
        <f ca="1">_xll.DBRW($C$1,$B100,$C$3,AY$12,$C$2,$A100,AY$13,$C$4,C93)</f>
        <v>#VALUE!</v>
      </c>
      <c r="AZ100" s="253" t="e">
        <f ca="1">_xll.DBRW($C$1,$B100,$C$3,AZ$12,$C$2,$A100,AZ$13,$C$4,C93)</f>
        <v>#VALUE!</v>
      </c>
      <c r="BA100" s="252" t="e">
        <f ca="1">_xll.DBRW($C$1,$B100,$C$3,BA$12,$C$2,$A100,BA$13,$C$4,C93)</f>
        <v>#VALUE!</v>
      </c>
      <c r="BB100" s="248" t="str">
        <f ca="1">_xll.DBRW($C$1,$B100,$C$3,BB$12,$C$2,$A100,BB$13,$C$4,C93)</f>
        <v>RECALC_1_1538_</v>
      </c>
      <c r="BC100" s="248" t="e">
        <f ca="1">_xll.DBRW($C$1,$B100,$C$3,BC$12,$C$2,$A100,BC$13,$C$4,C93)</f>
        <v>#VALUE!</v>
      </c>
      <c r="BD100" s="248" t="e">
        <f ca="1">_xll.DBRW($C$1,$B100,$C$3,BD$12,$C$2,$A100,BD$13,$C$4,C93)</f>
        <v>#VALUE!</v>
      </c>
      <c r="BE100" s="248" t="e">
        <f ca="1">_xll.DBRW($C$1,$B100,$C$3,BE$12,$C$2,$A100,BE$13,$C$4,C93)</f>
        <v>#VALUE!</v>
      </c>
      <c r="BF100" s="248" t="e">
        <f ca="1">_xll.DBRW($C$1,$B100,$C$3,BF$12,$C$2,$A100,BF$13,$C$4,C93)</f>
        <v>#VALUE!</v>
      </c>
      <c r="BG100" s="248" t="e">
        <f ca="1">_xll.DBRW($C$1,$B100,$C$3,BG$12,$C$2,$A100,BG$13,$C$4,C93)</f>
        <v>#VALUE!</v>
      </c>
      <c r="BH100" s="253" t="e">
        <f ca="1">_xll.DBRW($C$1,$B100,$C$3,BH$12,$C$2,$A100,BH$13,$C$4,C93)</f>
        <v>#VALUE!</v>
      </c>
      <c r="BI100" s="252" t="e">
        <f ca="1">_xll.DBRW($C$1,$B100,$C$3,BI$12,$C$2,$A100,BI$13,$C$4,C93)</f>
        <v>#VALUE!</v>
      </c>
      <c r="BJ100" s="248" t="str">
        <f ca="1">_xll.DBRW($C$1,$B100,$C$3,BJ$12,$C$2,$A100,BJ$13,$C$4,C93)</f>
        <v>RECALC_1_2052_</v>
      </c>
      <c r="BK100" s="248" t="e">
        <f ca="1">_xll.DBRW($C$1,$B100,$C$3,BK$12,$C$2,$A100,BK$13,$C$4,C93)</f>
        <v>#VALUE!</v>
      </c>
      <c r="BL100" s="248" t="e">
        <f ca="1">_xll.DBRW($C$1,$B100,$C$3,BL$12,$C$2,$A100,BL$13,$C$4,C93)</f>
        <v>#VALUE!</v>
      </c>
      <c r="BM100" s="248" t="e">
        <f ca="1">_xll.DBRW($C$1,$B100,$C$3,BM$12,$C$2,$A100,BM$13,$C$4,C93)</f>
        <v>#VALUE!</v>
      </c>
      <c r="BN100" s="248" t="e">
        <f ca="1">_xll.DBRW($C$1,$B100,$C$3,BN$12,$C$2,$A100,BN$13,$C$4,C93)</f>
        <v>#VALUE!</v>
      </c>
      <c r="BO100" s="248" t="e">
        <f ca="1">_xll.DBRW($C$1,$B100,$C$3,BO$12,$C$2,$A100,BO$13,$C$4,C93)</f>
        <v>#VALUE!</v>
      </c>
      <c r="BP100" s="253" t="e">
        <f ca="1">_xll.DBRW($C$1,$B100,$C$3,BP$12,$C$2,$A100,BP$13,$C$4,C93)</f>
        <v>#VALUE!</v>
      </c>
      <c r="BQ100" s="252" t="e">
        <f ca="1">_xll.DBRW($C$1,$B100,$C$3,BQ$12,$C$2,$A100,BQ$13,$C$4,$C$93)</f>
        <v>#VALUE!</v>
      </c>
      <c r="BR100" s="248" t="str">
        <f ca="1">_xll.DBRW($C$1,$B100,$C$3,BR$12,$C$2,$A100,BR$13,$C$4,$C$93)</f>
        <v>RECALC_1_2183_</v>
      </c>
      <c r="BS100" s="248" t="e">
        <f ca="1">_xll.DBRW($C$1,$B100,$C$3,BS$12,$C$2,$A100,BS$13,$C$4,$C$93)</f>
        <v>#VALUE!</v>
      </c>
      <c r="BT100" s="248" t="e">
        <f ca="1">_xll.DBRW($C$1,$B100,$C$3,BT$12,$C$2,$A100,BT$13,$C$4,$C$93)</f>
        <v>#VALUE!</v>
      </c>
      <c r="BU100" s="248" t="e">
        <f ca="1">_xll.DBRW($C$1,$B100,$C$3,BU$12,$C$2,$A100,BU$13,$C$4,$C$93)</f>
        <v>#VALUE!</v>
      </c>
      <c r="BV100" s="248" t="e">
        <f ca="1">_xll.DBRW($C$1,$B100,$C$3,BV$12,$C$2,$A100,BV$13,$C$4,$C$93)</f>
        <v>#VALUE!</v>
      </c>
      <c r="BW100" s="248" t="e">
        <f ca="1">_xll.DBRW($C$1,$B100,$C$3,BW$12,$C$2,$A100,BW$13,$C$4,$C$93)</f>
        <v>#VALUE!</v>
      </c>
      <c r="BX100" s="253" t="e">
        <f ca="1">_xll.DBRW($C$1,$B100,$C$3,BX$12,$C$2,$A100,BX$13,$C$4,$C$93)</f>
        <v>#VALUE!</v>
      </c>
      <c r="BY100" s="248"/>
      <c r="BZ100" s="248"/>
      <c r="CA100" s="248"/>
      <c r="CB100" s="248"/>
      <c r="CC100" s="248"/>
      <c r="CD100" s="248"/>
      <c r="CE100" s="248"/>
      <c r="CF100" s="248"/>
    </row>
    <row r="101" spans="1:109" ht="21.75" customHeight="1">
      <c r="A101" s="262" t="str">
        <f t="shared" si="43"/>
        <v>VTD_Corp_TopAdj_Not_allocated_Input8</v>
      </c>
      <c r="B101" s="263" t="str">
        <f t="shared" ca="1" si="43"/>
        <v>RECALC_0_1_</v>
      </c>
      <c r="C101" s="237" t="str">
        <f t="shared" si="43"/>
        <v>A recycler</v>
      </c>
      <c r="D101" s="252"/>
      <c r="E101" s="248"/>
      <c r="F101" s="248"/>
      <c r="G101" s="248"/>
      <c r="H101" s="248"/>
      <c r="I101" s="248"/>
      <c r="J101" s="248"/>
      <c r="K101" s="253"/>
      <c r="L101" s="252"/>
      <c r="M101" s="248"/>
      <c r="N101" s="248"/>
      <c r="O101" s="248"/>
      <c r="P101" s="248"/>
      <c r="Q101" s="248"/>
      <c r="R101" s="248"/>
      <c r="S101" s="253"/>
      <c r="T101" s="252"/>
      <c r="U101" s="248"/>
      <c r="V101" s="248"/>
      <c r="W101" s="248"/>
      <c r="X101" s="248"/>
      <c r="Y101" s="248"/>
      <c r="Z101" s="248"/>
      <c r="AA101" s="253"/>
      <c r="AB101" s="252"/>
      <c r="AC101" s="248"/>
      <c r="AD101" s="248"/>
      <c r="AE101" s="248"/>
      <c r="AF101" s="248"/>
      <c r="AG101" s="248"/>
      <c r="AH101" s="248"/>
      <c r="AI101" s="253"/>
      <c r="AJ101" s="248"/>
      <c r="AK101" s="252" t="e">
        <f ca="1">_xll.DBRW($C$1,$B101,$C$3,AK$12,$C$2,$A101,AK$13,$C$4,C93)</f>
        <v>#VALUE!</v>
      </c>
      <c r="AL101" s="248" t="str">
        <f ca="1">_xll.DBRW($C$1,$B101,$C$3,AL$12,$C$2,$A101,AL$13,$C$4,C93)</f>
        <v>RECALC_1_1527_</v>
      </c>
      <c r="AM101" s="248" t="e">
        <f ca="1">_xll.DBRW($C$1,$B101,$C$3,AM$12,$C$2,$A101,AM$13,$C$4,C93)</f>
        <v>#VALUE!</v>
      </c>
      <c r="AN101" s="248" t="e">
        <f ca="1">_xll.DBRW($C$1,$B101,$C$3,AN$12,$C$2,$A101,AN$13,$C$4,C93)</f>
        <v>#VALUE!</v>
      </c>
      <c r="AO101" s="248" t="e">
        <f ca="1">_xll.DBRW($C$1,$B101,$C$3,AO$12,$C$2,$A101,AO$13,$C$4,C93)</f>
        <v>#VALUE!</v>
      </c>
      <c r="AP101" s="248" t="e">
        <f ca="1">_xll.DBRW($C$1,$B101,$C$3,AP$12,$C$2,$A101,AP$13,$C$4,C93)</f>
        <v>#VALUE!</v>
      </c>
      <c r="AQ101" s="248" t="e">
        <f ca="1">_xll.DBRW($C$1,$B101,$C$3,AQ$12,$C$2,$A101,AQ$13,$C$4,C93)</f>
        <v>#VALUE!</v>
      </c>
      <c r="AR101" s="253" t="e">
        <f ca="1">_xll.DBRW($C$1,$B101,$C$3,AR$12,$C$2,$A101,AR$13,$C$4,C93)</f>
        <v>#VALUE!</v>
      </c>
      <c r="AS101" s="252" t="e">
        <f ca="1">_xll.DBRW($C$1,$B101,$C$3,AS$12,$C$2,$A101,AS$13,$C$4,C93)</f>
        <v>#VALUE!</v>
      </c>
      <c r="AT101" s="248" t="str">
        <f ca="1">_xll.DBRW($C$1,$B101,$C$3,AT$12,$C$2,$A101,AT$13,$C$4,C93)</f>
        <v>RECALC_1_1529_</v>
      </c>
      <c r="AU101" s="248" t="e">
        <f ca="1">_xll.DBRW($C$1,$B101,$C$3,AU$12,$C$2,$A101,AU$13,$C$4,C93)</f>
        <v>#VALUE!</v>
      </c>
      <c r="AV101" s="248" t="e">
        <f ca="1">_xll.DBRW($C$1,$B101,$C$3,AV$12,$C$2,$A101,AV$13,$C$4,C93)</f>
        <v>#VALUE!</v>
      </c>
      <c r="AW101" s="248" t="e">
        <f ca="1">_xll.DBRW($C$1,$B101,$C$3,AW$12,$C$2,$A101,AW$13,$C$4,C93)</f>
        <v>#VALUE!</v>
      </c>
      <c r="AX101" s="248" t="e">
        <f ca="1">_xll.DBRW($C$1,$B101,$C$3,AX$12,$C$2,$A101,AX$13,$C$4,C93)</f>
        <v>#VALUE!</v>
      </c>
      <c r="AY101" s="248" t="e">
        <f ca="1">_xll.DBRW($C$1,$B101,$C$3,AY$12,$C$2,$A101,AY$13,$C$4,C93)</f>
        <v>#VALUE!</v>
      </c>
      <c r="AZ101" s="253" t="e">
        <f ca="1">_xll.DBRW($C$1,$B101,$C$3,AZ$12,$C$2,$A101,AZ$13,$C$4,C93)</f>
        <v>#VALUE!</v>
      </c>
      <c r="BA101" s="252" t="e">
        <f ca="1">_xll.DBRW($C$1,$B101,$C$3,BA$12,$C$2,$A101,BA$13,$C$4,C93)</f>
        <v>#VALUE!</v>
      </c>
      <c r="BB101" s="248" t="str">
        <f ca="1">_xll.DBRW($C$1,$B101,$C$3,BB$12,$C$2,$A101,BB$13,$C$4,C93)</f>
        <v>RECALC_1_1528_</v>
      </c>
      <c r="BC101" s="248" t="e">
        <f ca="1">_xll.DBRW($C$1,$B101,$C$3,BC$12,$C$2,$A101,BC$13,$C$4,C93)</f>
        <v>#VALUE!</v>
      </c>
      <c r="BD101" s="248" t="e">
        <f ca="1">_xll.DBRW($C$1,$B101,$C$3,BD$12,$C$2,$A101,BD$13,$C$4,C93)</f>
        <v>#VALUE!</v>
      </c>
      <c r="BE101" s="248" t="e">
        <f ca="1">_xll.DBRW($C$1,$B101,$C$3,BE$12,$C$2,$A101,BE$13,$C$4,C93)</f>
        <v>#VALUE!</v>
      </c>
      <c r="BF101" s="248" t="e">
        <f ca="1">_xll.DBRW($C$1,$B101,$C$3,BF$12,$C$2,$A101,BF$13,$C$4,C93)</f>
        <v>#VALUE!</v>
      </c>
      <c r="BG101" s="248" t="e">
        <f ca="1">_xll.DBRW($C$1,$B101,$C$3,BG$12,$C$2,$A101,BG$13,$C$4,C93)</f>
        <v>#VALUE!</v>
      </c>
      <c r="BH101" s="253" t="e">
        <f ca="1">_xll.DBRW($C$1,$B101,$C$3,BH$12,$C$2,$A101,BH$13,$C$4,C93)</f>
        <v>#VALUE!</v>
      </c>
      <c r="BI101" s="252" t="e">
        <f ca="1">_xll.DBRW($C$1,$B101,$C$3,BI$12,$C$2,$A101,BI$13,$C$4,C93)</f>
        <v>#VALUE!</v>
      </c>
      <c r="BJ101" s="248" t="str">
        <f ca="1">_xll.DBRW($C$1,$B101,$C$3,BJ$12,$C$2,$A101,BJ$13,$C$4,C93)</f>
        <v>RECALC_1_2053_</v>
      </c>
      <c r="BK101" s="248" t="e">
        <f ca="1">_xll.DBRW($C$1,$B101,$C$3,BK$12,$C$2,$A101,BK$13,$C$4,C93)</f>
        <v>#VALUE!</v>
      </c>
      <c r="BL101" s="248" t="e">
        <f ca="1">_xll.DBRW($C$1,$B101,$C$3,BL$12,$C$2,$A101,BL$13,$C$4,C93)</f>
        <v>#VALUE!</v>
      </c>
      <c r="BM101" s="248" t="e">
        <f ca="1">_xll.DBRW($C$1,$B101,$C$3,BM$12,$C$2,$A101,BM$13,$C$4,C93)</f>
        <v>#VALUE!</v>
      </c>
      <c r="BN101" s="248" t="e">
        <f ca="1">_xll.DBRW($C$1,$B101,$C$3,BN$12,$C$2,$A101,BN$13,$C$4,C93)</f>
        <v>#VALUE!</v>
      </c>
      <c r="BO101" s="248" t="e">
        <f ca="1">_xll.DBRW($C$1,$B101,$C$3,BO$12,$C$2,$A101,BO$13,$C$4,C93)</f>
        <v>#VALUE!</v>
      </c>
      <c r="BP101" s="253" t="e">
        <f ca="1">_xll.DBRW($C$1,$B101,$C$3,BP$12,$C$2,$A101,BP$13,$C$4,C93)</f>
        <v>#VALUE!</v>
      </c>
      <c r="BQ101" s="252" t="e">
        <f ca="1">_xll.DBRW($C$1,$B101,$C$3,BQ$12,$C$2,$A101,BQ$13,$C$4,$C$93)</f>
        <v>#VALUE!</v>
      </c>
      <c r="BR101" s="248" t="str">
        <f ca="1">_xll.DBRW($C$1,$B101,$C$3,BR$12,$C$2,$A101,BR$13,$C$4,$C$93)</f>
        <v>RECALC_1_2184_</v>
      </c>
      <c r="BS101" s="248" t="e">
        <f ca="1">_xll.DBRW($C$1,$B101,$C$3,BS$12,$C$2,$A101,BS$13,$C$4,$C$93)</f>
        <v>#VALUE!</v>
      </c>
      <c r="BT101" s="248" t="e">
        <f ca="1">_xll.DBRW($C$1,$B101,$C$3,BT$12,$C$2,$A101,BT$13,$C$4,$C$93)</f>
        <v>#VALUE!</v>
      </c>
      <c r="BU101" s="248" t="e">
        <f ca="1">_xll.DBRW($C$1,$B101,$C$3,BU$12,$C$2,$A101,BU$13,$C$4,$C$93)</f>
        <v>#VALUE!</v>
      </c>
      <c r="BV101" s="248" t="e">
        <f ca="1">_xll.DBRW($C$1,$B101,$C$3,BV$12,$C$2,$A101,BV$13,$C$4,$C$93)</f>
        <v>#VALUE!</v>
      </c>
      <c r="BW101" s="248" t="e">
        <f ca="1">_xll.DBRW($C$1,$B101,$C$3,BW$12,$C$2,$A101,BW$13,$C$4,$C$93)</f>
        <v>#VALUE!</v>
      </c>
      <c r="BX101" s="253" t="e">
        <f ca="1">_xll.DBRW($C$1,$B101,$C$3,BX$12,$C$2,$A101,BX$13,$C$4,$C$93)</f>
        <v>#VALUE!</v>
      </c>
      <c r="BY101" s="248"/>
      <c r="BZ101" s="248"/>
      <c r="CA101" s="248"/>
      <c r="CB101" s="248"/>
      <c r="CC101" s="248"/>
      <c r="CD101" s="248"/>
      <c r="CE101" s="248"/>
      <c r="CF101" s="248"/>
    </row>
    <row r="102" spans="1:109" ht="21.75" customHeight="1">
      <c r="A102" s="262" t="str">
        <f t="shared" si="43"/>
        <v>VTD_Corp_TopAdj_Not_allocated_Input9</v>
      </c>
      <c r="B102" s="263" t="str">
        <f t="shared" ca="1" si="43"/>
        <v>RECALC_0_1_</v>
      </c>
      <c r="C102" s="237" t="str">
        <f t="shared" si="43"/>
        <v>Ajustement 9 - disponible</v>
      </c>
      <c r="D102" s="252"/>
      <c r="E102" s="248"/>
      <c r="F102" s="248"/>
      <c r="G102" s="248"/>
      <c r="H102" s="248"/>
      <c r="I102" s="248"/>
      <c r="J102" s="248"/>
      <c r="K102" s="253"/>
      <c r="L102" s="252"/>
      <c r="M102" s="248"/>
      <c r="N102" s="248"/>
      <c r="O102" s="248"/>
      <c r="P102" s="248"/>
      <c r="Q102" s="248"/>
      <c r="R102" s="248"/>
      <c r="S102" s="253"/>
      <c r="T102" s="252"/>
      <c r="U102" s="248"/>
      <c r="V102" s="248"/>
      <c r="W102" s="248"/>
      <c r="X102" s="248"/>
      <c r="Y102" s="248"/>
      <c r="Z102" s="248"/>
      <c r="AA102" s="253"/>
      <c r="AB102" s="252"/>
      <c r="AC102" s="248"/>
      <c r="AD102" s="248"/>
      <c r="AE102" s="248"/>
      <c r="AF102" s="248"/>
      <c r="AG102" s="248"/>
      <c r="AH102" s="248"/>
      <c r="AI102" s="253"/>
      <c r="AJ102" s="248"/>
      <c r="AK102" s="252" t="e">
        <f ca="1">_xll.DBRW($C$1,$B102,$C$3,AK$12,$C$2,$A102,AK$13,$C$4,C93)</f>
        <v>#VALUE!</v>
      </c>
      <c r="AL102" s="248" t="str">
        <f ca="1">_xll.DBRW($C$1,$B102,$C$3,AL$12,$C$2,$A102,AL$13,$C$4,C93)</f>
        <v>RECALC_1_1521_</v>
      </c>
      <c r="AM102" s="248" t="e">
        <f ca="1">_xll.DBRW($C$1,$B102,$C$3,AM$12,$C$2,$A102,AM$13,$C$4,C93)</f>
        <v>#VALUE!</v>
      </c>
      <c r="AN102" s="248" t="e">
        <f ca="1">_xll.DBRW($C$1,$B102,$C$3,AN$12,$C$2,$A102,AN$13,$C$4,C93)</f>
        <v>#VALUE!</v>
      </c>
      <c r="AO102" s="248" t="e">
        <f ca="1">_xll.DBRW($C$1,$B102,$C$3,AO$12,$C$2,$A102,AO$13,$C$4,C93)</f>
        <v>#VALUE!</v>
      </c>
      <c r="AP102" s="248" t="e">
        <f ca="1">_xll.DBRW($C$1,$B102,$C$3,AP$12,$C$2,$A102,AP$13,$C$4,C93)</f>
        <v>#VALUE!</v>
      </c>
      <c r="AQ102" s="248" t="e">
        <f ca="1">_xll.DBRW($C$1,$B102,$C$3,AQ$12,$C$2,$A102,AQ$13,$C$4,C93)</f>
        <v>#VALUE!</v>
      </c>
      <c r="AR102" s="253" t="e">
        <f ca="1">_xll.DBRW($C$1,$B102,$C$3,AR$12,$C$2,$A102,AR$13,$C$4,C93)</f>
        <v>#VALUE!</v>
      </c>
      <c r="AS102" s="252" t="e">
        <f ca="1">_xll.DBRW($C$1,$B102,$C$3,AS$12,$C$2,$A102,AS$13,$C$4,C93)</f>
        <v>#VALUE!</v>
      </c>
      <c r="AT102" s="248" t="str">
        <f ca="1">_xll.DBRW($C$1,$B102,$C$3,AT$12,$C$2,$A102,AT$13,$C$4,C93)</f>
        <v>RECALC_1_1522_</v>
      </c>
      <c r="AU102" s="248" t="e">
        <f ca="1">_xll.DBRW($C$1,$B102,$C$3,AU$12,$C$2,$A102,AU$13,$C$4,C93)</f>
        <v>#VALUE!</v>
      </c>
      <c r="AV102" s="248" t="e">
        <f ca="1">_xll.DBRW($C$1,$B102,$C$3,AV$12,$C$2,$A102,AV$13,$C$4,C93)</f>
        <v>#VALUE!</v>
      </c>
      <c r="AW102" s="248" t="e">
        <f ca="1">_xll.DBRW($C$1,$B102,$C$3,AW$12,$C$2,$A102,AW$13,$C$4,C93)</f>
        <v>#VALUE!</v>
      </c>
      <c r="AX102" s="248" t="e">
        <f ca="1">_xll.DBRW($C$1,$B102,$C$3,AX$12,$C$2,$A102,AX$13,$C$4,C93)</f>
        <v>#VALUE!</v>
      </c>
      <c r="AY102" s="248" t="e">
        <f ca="1">_xll.DBRW($C$1,$B102,$C$3,AY$12,$C$2,$A102,AY$13,$C$4,C93)</f>
        <v>#VALUE!</v>
      </c>
      <c r="AZ102" s="253" t="e">
        <f ca="1">_xll.DBRW($C$1,$B102,$C$3,AZ$12,$C$2,$A102,AZ$13,$C$4,C93)</f>
        <v>#VALUE!</v>
      </c>
      <c r="BA102" s="252" t="e">
        <f ca="1">_xll.DBRW($C$1,$B102,$C$3,BA$12,$C$2,$A102,BA$13,$C$4,C93)</f>
        <v>#VALUE!</v>
      </c>
      <c r="BB102" s="248" t="str">
        <f ca="1">_xll.DBRW($C$1,$B102,$C$3,BB$12,$C$2,$A102,BB$13,$C$4,C93)</f>
        <v>RECALC_1_1523_</v>
      </c>
      <c r="BC102" s="248" t="e">
        <f ca="1">_xll.DBRW($C$1,$B102,$C$3,BC$12,$C$2,$A102,BC$13,$C$4,C93)</f>
        <v>#VALUE!</v>
      </c>
      <c r="BD102" s="248" t="e">
        <f ca="1">_xll.DBRW($C$1,$B102,$C$3,BD$12,$C$2,$A102,BD$13,$C$4,C93)</f>
        <v>#VALUE!</v>
      </c>
      <c r="BE102" s="248" t="e">
        <f ca="1">_xll.DBRW($C$1,$B102,$C$3,BE$12,$C$2,$A102,BE$13,$C$4,C93)</f>
        <v>#VALUE!</v>
      </c>
      <c r="BF102" s="248" t="e">
        <f ca="1">_xll.DBRW($C$1,$B102,$C$3,BF$12,$C$2,$A102,BF$13,$C$4,C93)</f>
        <v>#VALUE!</v>
      </c>
      <c r="BG102" s="248" t="e">
        <f ca="1">_xll.DBRW($C$1,$B102,$C$3,BG$12,$C$2,$A102,BG$13,$C$4,C93)</f>
        <v>#VALUE!</v>
      </c>
      <c r="BH102" s="253" t="e">
        <f ca="1">_xll.DBRW($C$1,$B102,$C$3,BH$12,$C$2,$A102,BH$13,$C$4,C93)</f>
        <v>#VALUE!</v>
      </c>
      <c r="BI102" s="252" t="e">
        <f ca="1">_xll.DBRW($C$1,$B102,$C$3,BI$12,$C$2,$A102,BI$13,$C$4,C93)</f>
        <v>#VALUE!</v>
      </c>
      <c r="BJ102" s="248" t="str">
        <f ca="1">_xll.DBRW($C$1,$B102,$C$3,BJ$12,$C$2,$A102,BJ$13,$C$4,C93)</f>
        <v>RECALC_1_2055_</v>
      </c>
      <c r="BK102" s="248" t="e">
        <f ca="1">_xll.DBRW($C$1,$B102,$C$3,BK$12,$C$2,$A102,BK$13,$C$4,C93)</f>
        <v>#VALUE!</v>
      </c>
      <c r="BL102" s="248" t="e">
        <f ca="1">_xll.DBRW($C$1,$B102,$C$3,BL$12,$C$2,$A102,BL$13,$C$4,C93)</f>
        <v>#VALUE!</v>
      </c>
      <c r="BM102" s="248" t="e">
        <f ca="1">_xll.DBRW($C$1,$B102,$C$3,BM$12,$C$2,$A102,BM$13,$C$4,C93)</f>
        <v>#VALUE!</v>
      </c>
      <c r="BN102" s="248" t="e">
        <f ca="1">_xll.DBRW($C$1,$B102,$C$3,BN$12,$C$2,$A102,BN$13,$C$4,C93)</f>
        <v>#VALUE!</v>
      </c>
      <c r="BO102" s="248" t="e">
        <f ca="1">_xll.DBRW($C$1,$B102,$C$3,BO$12,$C$2,$A102,BO$13,$C$4,C93)</f>
        <v>#VALUE!</v>
      </c>
      <c r="BP102" s="253" t="e">
        <f ca="1">_xll.DBRW($C$1,$B102,$C$3,BP$12,$C$2,$A102,BP$13,$C$4,C93)</f>
        <v>#VALUE!</v>
      </c>
      <c r="BQ102" s="252" t="e">
        <f ca="1">_xll.DBRW($C$1,$B102,$C$3,BQ$12,$C$2,$A102,BQ$13,$C$4,$C$93)</f>
        <v>#VALUE!</v>
      </c>
      <c r="BR102" s="248" t="str">
        <f ca="1">_xll.DBRW($C$1,$B102,$C$3,BR$12,$C$2,$A102,BR$13,$C$4,$C$93)</f>
        <v>RECALC_1_2186_</v>
      </c>
      <c r="BS102" s="248" t="e">
        <f ca="1">_xll.DBRW($C$1,$B102,$C$3,BS$12,$C$2,$A102,BS$13,$C$4,$C$93)</f>
        <v>#VALUE!</v>
      </c>
      <c r="BT102" s="248" t="e">
        <f ca="1">_xll.DBRW($C$1,$B102,$C$3,BT$12,$C$2,$A102,BT$13,$C$4,$C$93)</f>
        <v>#VALUE!</v>
      </c>
      <c r="BU102" s="248" t="e">
        <f ca="1">_xll.DBRW($C$1,$B102,$C$3,BU$12,$C$2,$A102,BU$13,$C$4,$C$93)</f>
        <v>#VALUE!</v>
      </c>
      <c r="BV102" s="248" t="e">
        <f ca="1">_xll.DBRW($C$1,$B102,$C$3,BV$12,$C$2,$A102,BV$13,$C$4,$C$93)</f>
        <v>#VALUE!</v>
      </c>
      <c r="BW102" s="248" t="e">
        <f ca="1">_xll.DBRW($C$1,$B102,$C$3,BW$12,$C$2,$A102,BW$13,$C$4,$C$93)</f>
        <v>#VALUE!</v>
      </c>
      <c r="BX102" s="253" t="e">
        <f ca="1">_xll.DBRW($C$1,$B102,$C$3,BX$12,$C$2,$A102,BX$13,$C$4,$C$93)</f>
        <v>#VALUE!</v>
      </c>
      <c r="BY102" s="248"/>
      <c r="BZ102" s="248"/>
      <c r="CA102" s="248"/>
      <c r="CB102" s="248"/>
      <c r="CC102" s="248"/>
      <c r="CD102" s="248"/>
      <c r="CE102" s="248"/>
      <c r="CF102" s="248"/>
    </row>
    <row r="103" spans="1:109" ht="21.75" customHeight="1">
      <c r="A103" s="262" t="str">
        <f t="shared" si="43"/>
        <v>VTD_Corp_TopAdj_Not_allocated_Input10</v>
      </c>
      <c r="B103" s="263" t="str">
        <f t="shared" ca="1" si="43"/>
        <v>RECALC_0_1_</v>
      </c>
      <c r="C103" s="237" t="str">
        <f t="shared" si="43"/>
        <v>Ajustement 10 - disponible</v>
      </c>
      <c r="D103" s="252"/>
      <c r="E103" s="248"/>
      <c r="F103" s="248"/>
      <c r="G103" s="248"/>
      <c r="H103" s="248"/>
      <c r="I103" s="248"/>
      <c r="J103" s="248"/>
      <c r="K103" s="253"/>
      <c r="L103" s="252"/>
      <c r="M103" s="248"/>
      <c r="N103" s="248"/>
      <c r="O103" s="248"/>
      <c r="P103" s="248"/>
      <c r="Q103" s="248"/>
      <c r="R103" s="248"/>
      <c r="S103" s="253"/>
      <c r="T103" s="252"/>
      <c r="U103" s="248"/>
      <c r="V103" s="248"/>
      <c r="W103" s="248"/>
      <c r="X103" s="248"/>
      <c r="Y103" s="248"/>
      <c r="Z103" s="248"/>
      <c r="AA103" s="253"/>
      <c r="AB103" s="252"/>
      <c r="AC103" s="248"/>
      <c r="AD103" s="248"/>
      <c r="AE103" s="248"/>
      <c r="AF103" s="248"/>
      <c r="AG103" s="248"/>
      <c r="AH103" s="248"/>
      <c r="AI103" s="253"/>
      <c r="AJ103" s="248"/>
      <c r="AK103" s="252" t="e">
        <f ca="1">_xll.DBRW($C$1,$B103,$C$3,AK$12,$C$2,$A103,AK$13,$C$4,C93)</f>
        <v>#VALUE!</v>
      </c>
      <c r="AL103" s="248" t="str">
        <f ca="1">_xll.DBRW($C$1,$B103,$C$3,AL$12,$C$2,$A103,AL$13,$C$4,C93)</f>
        <v>RECALC_1_1796_</v>
      </c>
      <c r="AM103" s="248" t="e">
        <f ca="1">_xll.DBRW($C$1,$B103,$C$3,AM$12,$C$2,$A103,AM$13,$C$4,C93)</f>
        <v>#VALUE!</v>
      </c>
      <c r="AN103" s="248" t="e">
        <f ca="1">_xll.DBRW($C$1,$B103,$C$3,AN$12,$C$2,$A103,AN$13,$C$4,C93)</f>
        <v>#VALUE!</v>
      </c>
      <c r="AO103" s="248" t="e">
        <f ca="1">_xll.DBRW($C$1,$B103,$C$3,AO$12,$C$2,$A103,AO$13,$C$4,C93)</f>
        <v>#VALUE!</v>
      </c>
      <c r="AP103" s="248" t="e">
        <f ca="1">_xll.DBRW($C$1,$B103,$C$3,AP$12,$C$2,$A103,AP$13,$C$4,C93)</f>
        <v>#VALUE!</v>
      </c>
      <c r="AQ103" s="248" t="e">
        <f ca="1">_xll.DBRW($C$1,$B103,$C$3,AQ$12,$C$2,$A103,AQ$13,$C$4,C93)</f>
        <v>#VALUE!</v>
      </c>
      <c r="AR103" s="253" t="e">
        <f ca="1">_xll.DBRW($C$1,$B103,$C$3,AR$12,$C$2,$A103,AR$13,$C$4,C93)</f>
        <v>#VALUE!</v>
      </c>
      <c r="AS103" s="252" t="e">
        <f ca="1">_xll.DBRW($C$1,$B103,$C$3,AS$12,$C$2,$A103,AS$13,$C$4,C93)</f>
        <v>#VALUE!</v>
      </c>
      <c r="AT103" s="248" t="str">
        <f ca="1">_xll.DBRW($C$1,$B103,$C$3,AT$12,$C$2,$A103,AT$13,$C$4,C93)</f>
        <v>RECALC_1_1794_</v>
      </c>
      <c r="AU103" s="248" t="e">
        <f ca="1">_xll.DBRW($C$1,$B103,$C$3,AU$12,$C$2,$A103,AU$13,$C$4,C93)</f>
        <v>#VALUE!</v>
      </c>
      <c r="AV103" s="248" t="e">
        <f ca="1">_xll.DBRW($C$1,$B103,$C$3,AV$12,$C$2,$A103,AV$13,$C$4,C93)</f>
        <v>#VALUE!</v>
      </c>
      <c r="AW103" s="248" t="e">
        <f ca="1">_xll.DBRW($C$1,$B103,$C$3,AW$12,$C$2,$A103,AW$13,$C$4,C93)</f>
        <v>#VALUE!</v>
      </c>
      <c r="AX103" s="248" t="e">
        <f ca="1">_xll.DBRW($C$1,$B103,$C$3,AX$12,$C$2,$A103,AX$13,$C$4,C93)</f>
        <v>#VALUE!</v>
      </c>
      <c r="AY103" s="248" t="e">
        <f ca="1">_xll.DBRW($C$1,$B103,$C$3,AY$12,$C$2,$A103,AY$13,$C$4,C93)</f>
        <v>#VALUE!</v>
      </c>
      <c r="AZ103" s="253" t="e">
        <f ca="1">_xll.DBRW($C$1,$B103,$C$3,AZ$12,$C$2,$A103,AZ$13,$C$4,C93)</f>
        <v>#VALUE!</v>
      </c>
      <c r="BA103" s="252" t="e">
        <f ca="1">_xll.DBRW($C$1,$B103,$C$3,BA$12,$C$2,$A103,BA$13,$C$4,C93)</f>
        <v>#VALUE!</v>
      </c>
      <c r="BB103" s="248" t="str">
        <f ca="1">_xll.DBRW($C$1,$B103,$C$3,BB$12,$C$2,$A103,BB$13,$C$4,C93)</f>
        <v>RECALC_1_1795_</v>
      </c>
      <c r="BC103" s="248" t="e">
        <f ca="1">_xll.DBRW($C$1,$B103,$C$3,BC$12,$C$2,$A103,BC$13,$C$4,C93)</f>
        <v>#VALUE!</v>
      </c>
      <c r="BD103" s="248" t="e">
        <f ca="1">_xll.DBRW($C$1,$B103,$C$3,BD$12,$C$2,$A103,BD$13,$C$4,C93)</f>
        <v>#VALUE!</v>
      </c>
      <c r="BE103" s="248" t="e">
        <f ca="1">_xll.DBRW($C$1,$B103,$C$3,BE$12,$C$2,$A103,BE$13,$C$4,C93)</f>
        <v>#VALUE!</v>
      </c>
      <c r="BF103" s="248" t="e">
        <f ca="1">_xll.DBRW($C$1,$B103,$C$3,BF$12,$C$2,$A103,BF$13,$C$4,C93)</f>
        <v>#VALUE!</v>
      </c>
      <c r="BG103" s="248" t="e">
        <f ca="1">_xll.DBRW($C$1,$B103,$C$3,BG$12,$C$2,$A103,BG$13,$C$4,C93)</f>
        <v>#VALUE!</v>
      </c>
      <c r="BH103" s="253" t="e">
        <f ca="1">_xll.DBRW($C$1,$B103,$C$3,BH$12,$C$2,$A103,BH$13,$C$4,C93)</f>
        <v>#VALUE!</v>
      </c>
      <c r="BI103" s="252" t="e">
        <f ca="1">_xll.DBRW($C$1,$B103,$C$3,BI$12,$C$2,$A103,BI$13,$C$4,C93)</f>
        <v>#VALUE!</v>
      </c>
      <c r="BJ103" s="248" t="str">
        <f ca="1">_xll.DBRW($C$1,$B103,$C$3,BJ$12,$C$2,$A103,BJ$13,$C$4,C93)</f>
        <v>RECALC_1_2050_</v>
      </c>
      <c r="BK103" s="248" t="e">
        <f ca="1">_xll.DBRW($C$1,$B103,$C$3,BK$12,$C$2,$A103,BK$13,$C$4,C93)</f>
        <v>#VALUE!</v>
      </c>
      <c r="BL103" s="248" t="e">
        <f ca="1">_xll.DBRW($C$1,$B103,$C$3,BL$12,$C$2,$A103,BL$13,$C$4,C93)</f>
        <v>#VALUE!</v>
      </c>
      <c r="BM103" s="248" t="e">
        <f ca="1">_xll.DBRW($C$1,$B103,$C$3,BM$12,$C$2,$A103,BM$13,$C$4,C93)</f>
        <v>#VALUE!</v>
      </c>
      <c r="BN103" s="248" t="e">
        <f ca="1">_xll.DBRW($C$1,$B103,$C$3,BN$12,$C$2,$A103,BN$13,$C$4,C93)</f>
        <v>#VALUE!</v>
      </c>
      <c r="BO103" s="248" t="e">
        <f ca="1">_xll.DBRW($C$1,$B103,$C$3,BO$12,$C$2,$A103,BO$13,$C$4,C93)</f>
        <v>#VALUE!</v>
      </c>
      <c r="BP103" s="253" t="e">
        <f ca="1">_xll.DBRW($C$1,$B103,$C$3,BP$12,$C$2,$A103,BP$13,$C$4,C93)</f>
        <v>#VALUE!</v>
      </c>
      <c r="BQ103" s="252" t="e">
        <f ca="1">_xll.DBRW($C$1,$B103,$C$3,BQ$12,$C$2,$A103,BQ$13,$C$4,$C$93)</f>
        <v>#VALUE!</v>
      </c>
      <c r="BR103" s="248" t="str">
        <f ca="1">_xll.DBRW($C$1,$B103,$C$3,BR$12,$C$2,$A103,BR$13,$C$4,$C$93)</f>
        <v>RECALC_1_2181_</v>
      </c>
      <c r="BS103" s="248" t="e">
        <f ca="1">_xll.DBRW($C$1,$B103,$C$3,BS$12,$C$2,$A103,BS$13,$C$4,$C$93)</f>
        <v>#VALUE!</v>
      </c>
      <c r="BT103" s="248" t="e">
        <f ca="1">_xll.DBRW($C$1,$B103,$C$3,BT$12,$C$2,$A103,BT$13,$C$4,$C$93)</f>
        <v>#VALUE!</v>
      </c>
      <c r="BU103" s="248" t="e">
        <f ca="1">_xll.DBRW($C$1,$B103,$C$3,BU$12,$C$2,$A103,BU$13,$C$4,$C$93)</f>
        <v>#VALUE!</v>
      </c>
      <c r="BV103" s="248" t="e">
        <f ca="1">_xll.DBRW($C$1,$B103,$C$3,BV$12,$C$2,$A103,BV$13,$C$4,$C$93)</f>
        <v>#VALUE!</v>
      </c>
      <c r="BW103" s="248" t="e">
        <f ca="1">_xll.DBRW($C$1,$B103,$C$3,BW$12,$C$2,$A103,BW$13,$C$4,$C$93)</f>
        <v>#VALUE!</v>
      </c>
      <c r="BX103" s="253" t="e">
        <f ca="1">_xll.DBRW($C$1,$B103,$C$3,BX$12,$C$2,$A103,BX$13,$C$4,$C$93)</f>
        <v>#VALUE!</v>
      </c>
      <c r="BY103" s="248"/>
      <c r="BZ103" s="248"/>
      <c r="CA103" s="248"/>
      <c r="CB103" s="248"/>
      <c r="CC103" s="248"/>
      <c r="CD103" s="248"/>
      <c r="CE103" s="248"/>
      <c r="CF103" s="248"/>
    </row>
    <row r="104" spans="1:109" s="261" customFormat="1" ht="21.75" customHeight="1">
      <c r="A104" s="254" t="str">
        <f>A26</f>
        <v>VTD_Corp_TopAdj_Not_allocated_Input</v>
      </c>
      <c r="B104" s="254" t="str">
        <f ca="1">_xll.SUBNM("tango_core_model:Activity","","Tot_act","English")</f>
        <v>RECALC_0_21_</v>
      </c>
      <c r="C104" s="254" t="str">
        <f>"Contrôle "&amp;C93</f>
        <v>Contrôle Variation / BFR opérationnel</v>
      </c>
      <c r="D104" s="255" t="e">
        <f ca="1">_xll.DBRW($C$1,$B$26,$C$3,D$12,$C$2,$A104,D$13,$C$4,$C93)-D93</f>
        <v>#VALUE!</v>
      </c>
      <c r="E104" s="256" t="e">
        <f ca="1">_xll.DBRW($C$1,$B$26,$C$3,E$12,$C$2,$A104,E$13,$C$4,$C93)-E93</f>
        <v>#VALUE!</v>
      </c>
      <c r="F104" s="256" t="e">
        <f ca="1">_xll.DBRW($C$1,$B$26,$C$3,F$12,$C$2,$A104,F$13,$C$4,$C93)-F93</f>
        <v>#VALUE!</v>
      </c>
      <c r="G104" s="256" t="e">
        <f ca="1">_xll.DBRW($C$1,$B$26,$C$3,G$12,$C$2,$A104,G$13,$C$4,$C93)-G93</f>
        <v>#VALUE!</v>
      </c>
      <c r="H104" s="256" t="e">
        <f ca="1">_xll.DBRW($C$1,$B$26,$C$3,H$12,$C$2,$A104,H$13,$C$4,$C93)-H93</f>
        <v>#VALUE!</v>
      </c>
      <c r="I104" s="256" t="e">
        <f ca="1">_xll.DBRW($C$1,$B$26,$C$3,I$12,$C$2,$A104,I$13,$C$4,$C93)-I93</f>
        <v>#VALUE!</v>
      </c>
      <c r="J104" s="256" t="e">
        <f ca="1">_xll.DBRW($C$1,$B$26,$C$3,J$12,$C$2,$A104,J$13,$C$4,$C93)-J93</f>
        <v>#VALUE!</v>
      </c>
      <c r="K104" s="257" t="e">
        <f ca="1">_xll.DBRW($C$1,$B$26,$C$3,K$12,$C$2,$A104,K$13,$C$4,$C93)-K93</f>
        <v>#VALUE!</v>
      </c>
      <c r="L104" s="255" t="e">
        <f ca="1">_xll.DBRW($C$1,$B$26,$C$3,L$12,$C$2,$A104,L$13,$C$4,$C93)-L93</f>
        <v>#VALUE!</v>
      </c>
      <c r="M104" s="256" t="e">
        <f ca="1">_xll.DBRW($C$1,$B$26,$C$3,M$12,$C$2,$A104,M$13,$C$4,$C93)-M93</f>
        <v>#VALUE!</v>
      </c>
      <c r="N104" s="256" t="e">
        <f ca="1">_xll.DBRW($C$1,$B$26,$C$3,N$12,$C$2,$A104,N$13,$C$4,$C93)-N93</f>
        <v>#VALUE!</v>
      </c>
      <c r="O104" s="256" t="e">
        <f ca="1">_xll.DBRW($C$1,$B$26,$C$3,O$12,$C$2,$A104,O$13,$C$4,$C93)-O93</f>
        <v>#VALUE!</v>
      </c>
      <c r="P104" s="256" t="e">
        <f ca="1">_xll.DBRW($C$1,$B$26,$C$3,P$12,$C$2,$A104,P$13,$C$4,$C93)-P93</f>
        <v>#VALUE!</v>
      </c>
      <c r="Q104" s="256" t="e">
        <f ca="1">_xll.DBRW($C$1,$B$26,$C$3,Q$12,$C$2,$A104,Q$13,$C$4,$C93)-Q93</f>
        <v>#VALUE!</v>
      </c>
      <c r="R104" s="256" t="e">
        <f ca="1">_xll.DBRW($C$1,$B$26,$C$3,R$12,$C$2,$A104,R$13,$C$4,$C93)-R93</f>
        <v>#VALUE!</v>
      </c>
      <c r="S104" s="257" t="e">
        <f ca="1">_xll.DBRW($C$1,$B$26,$C$3,S$12,$C$2,$A104,S$13,$C$4,$C93)-S93</f>
        <v>#VALUE!</v>
      </c>
      <c r="T104" s="255" t="e">
        <f ca="1">_xll.DBRW($C$1,$B$26,$C$3,T$12,$C$2,$A104,T$13,$C$4,$C93)-T93</f>
        <v>#VALUE!</v>
      </c>
      <c r="U104" s="256" t="e">
        <f ca="1">_xll.DBRW($C$1,$B$26,$C$3,U$12,$C$2,$A104,U$13,$C$4,$C93)-U93</f>
        <v>#VALUE!</v>
      </c>
      <c r="V104" s="256" t="e">
        <f ca="1">_xll.DBRW($C$1,$B$26,$C$3,V$12,$C$2,$A104,V$13,$C$4,$C93)-V93</f>
        <v>#VALUE!</v>
      </c>
      <c r="W104" s="256" t="e">
        <f ca="1">_xll.DBRW($C$1,$B$26,$C$3,W$12,$C$2,$A104,W$13,$C$4,$C93)-W93</f>
        <v>#VALUE!</v>
      </c>
      <c r="X104" s="256" t="e">
        <f ca="1">_xll.DBRW($C$1,$B$26,$C$3,X$12,$C$2,$A104,X$13,$C$4,$C93)-X93</f>
        <v>#VALUE!</v>
      </c>
      <c r="Y104" s="256" t="e">
        <f ca="1">_xll.DBRW($C$1,$B$26,$C$3,Y$12,$C$2,$A104,Y$13,$C$4,$C93)-Y93</f>
        <v>#VALUE!</v>
      </c>
      <c r="Z104" s="256" t="e">
        <f ca="1">_xll.DBRW($C$1,$B$26,$C$3,Z$12,$C$2,$A104,Z$13,$C$4,$C93)-Z93</f>
        <v>#VALUE!</v>
      </c>
      <c r="AA104" s="257" t="e">
        <f ca="1">_xll.DBRW($C$1,$B$26,$C$3,AA$12,$C$2,$A104,AA$13,$C$4,$C93)-AA93</f>
        <v>#VALUE!</v>
      </c>
      <c r="AB104" s="255" t="e">
        <f ca="1">_xll.DBRW($C$1,$B$26,$C$3,AB$12,$C$2,$A104,AB$13,$C$4,$C93)-AB93</f>
        <v>#VALUE!</v>
      </c>
      <c r="AC104" s="256" t="e">
        <f ca="1">_xll.DBRW($C$1,$B$26,$C$3,AC$12,$C$2,$A104,AC$13,$C$4,$C93)-AC93</f>
        <v>#VALUE!</v>
      </c>
      <c r="AD104" s="256" t="e">
        <f ca="1">_xll.DBRW($C$1,$B$26,$C$3,AD$12,$C$2,$A104,AD$13,$C$4,$C93)-AD93</f>
        <v>#VALUE!</v>
      </c>
      <c r="AE104" s="256" t="e">
        <f ca="1">_xll.DBRW($C$1,$B$26,$C$3,AE$12,$C$2,$A104,AE$13,$C$4,$C93)-AE93</f>
        <v>#VALUE!</v>
      </c>
      <c r="AF104" s="256" t="e">
        <f ca="1">_xll.DBRW($C$1,$B$26,$C$3,AF$12,$C$2,$A104,AF$13,$C$4,$C93)-AF93</f>
        <v>#VALUE!</v>
      </c>
      <c r="AG104" s="256" t="e">
        <f ca="1">_xll.DBRW($C$1,$B$26,$C$3,AG$12,$C$2,$A104,AG$13,$C$4,$C93)-AG93</f>
        <v>#VALUE!</v>
      </c>
      <c r="AH104" s="256" t="e">
        <f ca="1">_xll.DBRW($C$1,$B$26,$C$3,AH$12,$C$2,$A104,AH$13,$C$4,$C93)-AH93</f>
        <v>#VALUE!</v>
      </c>
      <c r="AI104" s="257" t="e">
        <f ca="1">_xll.DBRW($C$1,$B$26,$C$3,AI$12,$C$2,$A104,AI$13,$C$4,$C93)-AI93</f>
        <v>#VALUE!</v>
      </c>
      <c r="AJ104" s="258"/>
      <c r="AK104" s="255" t="e">
        <f ca="1">_xll.DBRW($C$1,$B104,$C$3,AK$12,$C$2,$A104,AK$13,$C$4,C93)-AK93</f>
        <v>#VALUE!</v>
      </c>
      <c r="AL104" s="256" t="e">
        <f ca="1">_xll.DBRW($C$1,$B104,$C$3,AL$12,$C$2,$A104,AL$13,$C$4,C93)-AL93</f>
        <v>#VALUE!</v>
      </c>
      <c r="AM104" s="256" t="e">
        <f ca="1">_xll.DBRW($C$1,$B104,$C$3,AM$12,$C$2,$A104,AM$13,$C$4,C93)-AM93</f>
        <v>#VALUE!</v>
      </c>
      <c r="AN104" s="256" t="e">
        <f ca="1">_xll.DBRW($C$1,$B104,$C$3,AN$12,$C$2,$A104,AN$13,$C$4,C93)-AN93</f>
        <v>#VALUE!</v>
      </c>
      <c r="AO104" s="256" t="e">
        <f ca="1">_xll.DBRW($C$1,$B104,$C$3,AO$12,$C$2,$A104,AO$13,$C$4,C93)-AO93</f>
        <v>#VALUE!</v>
      </c>
      <c r="AP104" s="256" t="e">
        <f ca="1">_xll.DBRW($C$1,$B104,$C$3,AP$12,$C$2,$A104,AP$13,$C$4,C93)-AP93</f>
        <v>#VALUE!</v>
      </c>
      <c r="AQ104" s="256" t="e">
        <f ca="1">_xll.DBRW($C$1,$B104,$C$3,AQ$12,$C$2,$A104,AQ$13,$C$4,C93)-AQ93</f>
        <v>#VALUE!</v>
      </c>
      <c r="AR104" s="257" t="e">
        <f ca="1">_xll.DBRW($C$1,$B104,$C$3,AR$12,$C$2,$A104,AR$13,$C$4,C93)-AR93</f>
        <v>#VALUE!</v>
      </c>
      <c r="AS104" s="255" t="e">
        <f ca="1">_xll.DBRW($C$1,$B104,$C$3,AS$12,$C$2,$A104,AS$13,$C$4,C93)-AS93</f>
        <v>#VALUE!</v>
      </c>
      <c r="AT104" s="256" t="e">
        <f ca="1">_xll.DBRW($C$1,$B104,$C$3,AT$12,$C$2,$A104,AT$13,$C$4,C93)-AT93</f>
        <v>#VALUE!</v>
      </c>
      <c r="AU104" s="256" t="e">
        <f ca="1">_xll.DBRW($C$1,$B104,$C$3,AU$12,$C$2,$A104,AU$13,$C$4,C93)-AU93</f>
        <v>#VALUE!</v>
      </c>
      <c r="AV104" s="256" t="e">
        <f ca="1">_xll.DBRW($C$1,$B104,$C$3,AV$12,$C$2,$A104,AV$13,$C$4,C93)-AV93</f>
        <v>#VALUE!</v>
      </c>
      <c r="AW104" s="256" t="e">
        <f ca="1">_xll.DBRW($C$1,$B104,$C$3,AW$12,$C$2,$A104,AW$13,$C$4,C93)-AW93</f>
        <v>#VALUE!</v>
      </c>
      <c r="AX104" s="256" t="e">
        <f ca="1">_xll.DBRW($C$1,$B104,$C$3,AX$12,$C$2,$A104,AX$13,$C$4,C93)-AX93</f>
        <v>#VALUE!</v>
      </c>
      <c r="AY104" s="256" t="e">
        <f ca="1">_xll.DBRW($C$1,$B104,$C$3,AY$12,$C$2,$A104,AY$13,$C$4,C93)-AY93</f>
        <v>#VALUE!</v>
      </c>
      <c r="AZ104" s="257" t="e">
        <f ca="1">_xll.DBRW($C$1,$B104,$C$3,AZ$12,$C$2,$A104,AZ$13,$C$4,C93)-AZ93</f>
        <v>#VALUE!</v>
      </c>
      <c r="BA104" s="255" t="e">
        <f ca="1">_xll.DBRW($C$1,$B104,$C$3,BA$12,$C$2,$A104,BA$13,$C$4,C93)-BA93</f>
        <v>#VALUE!</v>
      </c>
      <c r="BB104" s="256" t="e">
        <f ca="1">_xll.DBRW($C$1,$B104,$C$3,BB$12,$C$2,$A104,BB$13,$C$4,C93)-BB93</f>
        <v>#VALUE!</v>
      </c>
      <c r="BC104" s="256" t="e">
        <f ca="1">_xll.DBRW($C$1,$B104,$C$3,BC$12,$C$2,$A104,BC$13,$C$4,C93)-BC93</f>
        <v>#VALUE!</v>
      </c>
      <c r="BD104" s="256" t="e">
        <f ca="1">_xll.DBRW($C$1,$B104,$C$3,BD$12,$C$2,$A104,BD$13,$C$4,C93)-BD93</f>
        <v>#VALUE!</v>
      </c>
      <c r="BE104" s="256" t="e">
        <f ca="1">_xll.DBRW($C$1,$B104,$C$3,BE$12,$C$2,$A104,BE$13,$C$4,C93)-BE93</f>
        <v>#VALUE!</v>
      </c>
      <c r="BF104" s="256" t="e">
        <f ca="1">_xll.DBRW($C$1,$B104,$C$3,BF$12,$C$2,$A104,BF$13,$C$4,C93)-BF93</f>
        <v>#VALUE!</v>
      </c>
      <c r="BG104" s="256" t="e">
        <f ca="1">_xll.DBRW($C$1,$B104,$C$3,BG$12,$C$2,$A104,BG$13,$C$4,C93)-BG93</f>
        <v>#VALUE!</v>
      </c>
      <c r="BH104" s="257" t="e">
        <f ca="1">_xll.DBRW($C$1,$B104,$C$3,BH$12,$C$2,$A104,BH$13,$C$4,C93)-BH93</f>
        <v>#VALUE!</v>
      </c>
      <c r="BI104" s="255" t="e">
        <f ca="1">_xll.DBRW($C$1,$B104,$C$3,BI$12,$C$2,$A104,BI$13,$C$4,C93)-BI93</f>
        <v>#VALUE!</v>
      </c>
      <c r="BJ104" s="256" t="e">
        <f ca="1">_xll.DBRW($C$1,$B104,$C$3,BJ$12,$C$2,$A104,BJ$13,$C$4,C93)-BJ93</f>
        <v>#VALUE!</v>
      </c>
      <c r="BK104" s="256" t="e">
        <f ca="1">_xll.DBRW($C$1,$B104,$C$3,BK$12,$C$2,$A104,BK$13,$C$4,C93)-BK93</f>
        <v>#VALUE!</v>
      </c>
      <c r="BL104" s="256" t="e">
        <f ca="1">_xll.DBRW($C$1,$B104,$C$3,BL$12,$C$2,$A104,BL$13,$C$4,C93)-BL93</f>
        <v>#VALUE!</v>
      </c>
      <c r="BM104" s="256" t="e">
        <f ca="1">_xll.DBRW($C$1,$B104,$C$3,BM$12,$C$2,$A104,BM$13,$C$4,C93)-BM93</f>
        <v>#VALUE!</v>
      </c>
      <c r="BN104" s="256" t="e">
        <f ca="1">_xll.DBRW($C$1,$B104,$C$3,BN$12,$C$2,$A104,BN$13,$C$4,C93)-BN93</f>
        <v>#VALUE!</v>
      </c>
      <c r="BO104" s="256" t="e">
        <f ca="1">_xll.DBRW($C$1,$B104,$C$3,BO$12,$C$2,$A104,BO$13,$C$4,C93)-BO93</f>
        <v>#VALUE!</v>
      </c>
      <c r="BP104" s="257" t="e">
        <f ca="1">_xll.DBRW($C$1,$B104,$C$3,BP$12,$C$2,$A104,BP$13,$C$4,C93)-BP93</f>
        <v>#VALUE!</v>
      </c>
      <c r="BQ104" s="255" t="e">
        <f ca="1">_xll.DBRW($C$1,$B104,$C$3,BQ$12,$C$2,$A104,BQ$13,$C$4,$C$93)</f>
        <v>#VALUE!</v>
      </c>
      <c r="BR104" s="256" t="str">
        <f ca="1">_xll.DBRW($C$1,$B104,$C$3,BR$12,$C$2,$A104,BR$13,$C$4,$C$93)</f>
        <v>RECALC_1_2254_</v>
      </c>
      <c r="BS104" s="256" t="e">
        <f ca="1">_xll.DBRW($C$1,$B104,$C$3,BS$12,$C$2,$A104,BS$13,$C$4,$C$93)</f>
        <v>#VALUE!</v>
      </c>
      <c r="BT104" s="256" t="e">
        <f ca="1">_xll.DBRW($C$1,$B104,$C$3,BT$12,$C$2,$A104,BT$13,$C$4,$C$93)</f>
        <v>#VALUE!</v>
      </c>
      <c r="BU104" s="256" t="e">
        <f ca="1">_xll.DBRW($C$1,$B104,$C$3,BU$12,$C$2,$A104,BU$13,$C$4,$C$93)</f>
        <v>#VALUE!</v>
      </c>
      <c r="BV104" s="256" t="e">
        <f ca="1">_xll.DBRW($C$1,$B104,$C$3,BV$12,$C$2,$A104,BV$13,$C$4,$C$93)</f>
        <v>#VALUE!</v>
      </c>
      <c r="BW104" s="256" t="e">
        <f ca="1">_xll.DBRW($C$1,$B104,$C$3,BW$12,$C$2,$A104,BW$13,$C$4,$C$93)</f>
        <v>#VALUE!</v>
      </c>
      <c r="BX104" s="257" t="e">
        <f ca="1">_xll.DBRW($C$1,$B104,$C$3,BX$12,$C$2,$A104,BX$13,$C$4,$C$93)</f>
        <v>#VALUE!</v>
      </c>
      <c r="BY104" s="259"/>
      <c r="BZ104" s="259"/>
      <c r="CA104" s="259"/>
      <c r="CB104" s="259"/>
      <c r="CC104" s="259"/>
      <c r="CD104" s="259"/>
      <c r="CE104" s="259"/>
      <c r="CF104" s="259"/>
      <c r="CG104" s="260"/>
      <c r="CH104" s="260"/>
      <c r="CI104" s="260"/>
      <c r="CJ104" s="260"/>
      <c r="CK104" s="260"/>
      <c r="CL104" s="260"/>
      <c r="CM104" s="260"/>
      <c r="CN104" s="260"/>
      <c r="CO104" s="260"/>
      <c r="CP104" s="260"/>
      <c r="CQ104" s="260"/>
      <c r="CR104" s="260"/>
      <c r="CS104" s="260"/>
      <c r="CT104" s="260"/>
      <c r="CU104" s="260"/>
      <c r="CV104" s="260"/>
      <c r="CW104" s="260"/>
      <c r="CX104" s="260"/>
      <c r="CY104" s="260"/>
      <c r="CZ104" s="260"/>
      <c r="DA104" s="260"/>
      <c r="DB104" s="260"/>
      <c r="DC104" s="260"/>
      <c r="DD104" s="260"/>
      <c r="DE104" s="260"/>
    </row>
    <row r="105" spans="1:109" s="264" customFormat="1" ht="21.75" customHeight="1">
      <c r="A105" s="262"/>
      <c r="B105" s="263"/>
      <c r="D105" s="265"/>
      <c r="E105" s="265"/>
      <c r="F105" s="265"/>
      <c r="G105" s="265"/>
      <c r="H105" s="265"/>
      <c r="I105" s="265"/>
      <c r="J105" s="265"/>
      <c r="K105" s="265"/>
      <c r="L105" s="265"/>
      <c r="M105" s="265"/>
      <c r="N105" s="265"/>
      <c r="O105" s="265"/>
      <c r="P105" s="265"/>
      <c r="Q105" s="265"/>
      <c r="R105" s="265"/>
      <c r="S105" s="265"/>
      <c r="T105" s="265"/>
      <c r="U105" s="265"/>
      <c r="V105" s="265"/>
      <c r="W105" s="265"/>
      <c r="X105" s="265"/>
      <c r="Y105" s="265"/>
      <c r="Z105" s="265"/>
      <c r="AA105" s="265"/>
      <c r="AB105" s="265"/>
      <c r="AC105" s="265"/>
      <c r="AD105" s="265"/>
      <c r="AE105" s="265"/>
      <c r="AF105" s="265"/>
      <c r="AG105" s="265"/>
      <c r="AH105" s="265"/>
      <c r="AI105" s="265"/>
      <c r="AJ105" s="265"/>
      <c r="AK105" s="265"/>
      <c r="AL105" s="265"/>
      <c r="AM105" s="265"/>
      <c r="AN105" s="265"/>
      <c r="AO105" s="265"/>
      <c r="AP105" s="265"/>
      <c r="AQ105" s="265"/>
      <c r="AR105" s="265"/>
      <c r="AS105" s="265"/>
      <c r="AT105" s="265"/>
      <c r="AU105" s="265"/>
      <c r="AV105" s="265"/>
      <c r="AW105" s="265"/>
      <c r="AX105" s="265"/>
      <c r="AY105" s="265"/>
      <c r="AZ105" s="265"/>
      <c r="BA105" s="265"/>
      <c r="BB105" s="265"/>
      <c r="BC105" s="265"/>
      <c r="BD105" s="265"/>
      <c r="BE105" s="265"/>
      <c r="BF105" s="265"/>
      <c r="BG105" s="265"/>
      <c r="BH105" s="265"/>
      <c r="BI105" s="265"/>
      <c r="BJ105" s="265"/>
      <c r="BK105" s="265"/>
      <c r="BL105" s="265"/>
      <c r="BM105" s="265"/>
      <c r="BN105" s="265"/>
      <c r="BO105" s="265"/>
      <c r="BP105" s="265"/>
      <c r="BQ105" s="265"/>
      <c r="BR105" s="265"/>
      <c r="BS105" s="265"/>
      <c r="BT105" s="265"/>
      <c r="BU105" s="265"/>
      <c r="BV105" s="265"/>
      <c r="BW105" s="265"/>
      <c r="BX105" s="265"/>
      <c r="BY105" s="265"/>
      <c r="BZ105" s="265"/>
      <c r="CA105" s="265"/>
      <c r="CB105" s="265"/>
      <c r="CC105" s="265"/>
      <c r="CD105" s="265"/>
      <c r="CE105" s="265"/>
      <c r="CF105" s="265"/>
    </row>
    <row r="106" spans="1:109" ht="21.75" customHeight="1">
      <c r="A106" s="266"/>
      <c r="B106" s="267"/>
      <c r="C106" s="243" t="s">
        <v>32</v>
      </c>
      <c r="D106" s="245">
        <f>SUM(D107:D116)</f>
        <v>0</v>
      </c>
      <c r="E106" s="246">
        <f t="shared" ref="E106:AI106" si="44">SUM(E107:E116)</f>
        <v>0</v>
      </c>
      <c r="F106" s="246">
        <f t="shared" si="44"/>
        <v>0</v>
      </c>
      <c r="G106" s="246">
        <f t="shared" si="44"/>
        <v>0</v>
      </c>
      <c r="H106" s="246">
        <f t="shared" si="44"/>
        <v>0</v>
      </c>
      <c r="I106" s="246">
        <f t="shared" si="44"/>
        <v>0</v>
      </c>
      <c r="J106" s="246">
        <f t="shared" si="44"/>
        <v>0</v>
      </c>
      <c r="K106" s="247">
        <f t="shared" si="44"/>
        <v>0</v>
      </c>
      <c r="L106" s="245">
        <f t="shared" si="44"/>
        <v>0</v>
      </c>
      <c r="M106" s="246">
        <f t="shared" si="44"/>
        <v>0</v>
      </c>
      <c r="N106" s="246">
        <f t="shared" si="44"/>
        <v>0</v>
      </c>
      <c r="O106" s="246">
        <f t="shared" si="44"/>
        <v>0</v>
      </c>
      <c r="P106" s="246">
        <f t="shared" si="44"/>
        <v>0</v>
      </c>
      <c r="Q106" s="246">
        <f t="shared" si="44"/>
        <v>0</v>
      </c>
      <c r="R106" s="246">
        <f t="shared" si="44"/>
        <v>0</v>
      </c>
      <c r="S106" s="247">
        <f t="shared" si="44"/>
        <v>0</v>
      </c>
      <c r="T106" s="245">
        <f t="shared" si="44"/>
        <v>0</v>
      </c>
      <c r="U106" s="246">
        <f t="shared" si="44"/>
        <v>0</v>
      </c>
      <c r="V106" s="246">
        <f t="shared" si="44"/>
        <v>0</v>
      </c>
      <c r="W106" s="246">
        <f t="shared" si="44"/>
        <v>0</v>
      </c>
      <c r="X106" s="246">
        <f t="shared" si="44"/>
        <v>0</v>
      </c>
      <c r="Y106" s="246">
        <f t="shared" si="44"/>
        <v>0</v>
      </c>
      <c r="Z106" s="246">
        <f t="shared" si="44"/>
        <v>0</v>
      </c>
      <c r="AA106" s="247">
        <f t="shared" si="44"/>
        <v>0</v>
      </c>
      <c r="AB106" s="245">
        <f t="shared" si="44"/>
        <v>0</v>
      </c>
      <c r="AC106" s="246">
        <f t="shared" si="44"/>
        <v>0</v>
      </c>
      <c r="AD106" s="246">
        <f t="shared" si="44"/>
        <v>0</v>
      </c>
      <c r="AE106" s="246">
        <f t="shared" si="44"/>
        <v>0</v>
      </c>
      <c r="AF106" s="246">
        <f t="shared" si="44"/>
        <v>0</v>
      </c>
      <c r="AG106" s="246">
        <f t="shared" si="44"/>
        <v>0</v>
      </c>
      <c r="AH106" s="246">
        <f t="shared" si="44"/>
        <v>0</v>
      </c>
      <c r="AI106" s="247">
        <f t="shared" si="44"/>
        <v>0</v>
      </c>
      <c r="AJ106" s="248"/>
      <c r="AK106" s="245" t="e">
        <f ca="1">SUM(AK107:AK116)</f>
        <v>#VALUE!</v>
      </c>
      <c r="AL106" s="246">
        <f t="shared" ref="AL106:BX106" ca="1" si="45">SUM(AL107:AL116)</f>
        <v>0</v>
      </c>
      <c r="AM106" s="246" t="e">
        <f t="shared" ca="1" si="45"/>
        <v>#VALUE!</v>
      </c>
      <c r="AN106" s="246" t="e">
        <f t="shared" ca="1" si="45"/>
        <v>#VALUE!</v>
      </c>
      <c r="AO106" s="246" t="e">
        <f t="shared" ca="1" si="45"/>
        <v>#VALUE!</v>
      </c>
      <c r="AP106" s="246" t="e">
        <f t="shared" ca="1" si="45"/>
        <v>#VALUE!</v>
      </c>
      <c r="AQ106" s="246" t="e">
        <f t="shared" ca="1" si="45"/>
        <v>#VALUE!</v>
      </c>
      <c r="AR106" s="247" t="e">
        <f t="shared" ca="1" si="45"/>
        <v>#VALUE!</v>
      </c>
      <c r="AS106" s="245" t="e">
        <f t="shared" ca="1" si="45"/>
        <v>#VALUE!</v>
      </c>
      <c r="AT106" s="246">
        <f t="shared" ca="1" si="45"/>
        <v>0</v>
      </c>
      <c r="AU106" s="246" t="e">
        <f t="shared" ca="1" si="45"/>
        <v>#VALUE!</v>
      </c>
      <c r="AV106" s="246" t="e">
        <f t="shared" ca="1" si="45"/>
        <v>#VALUE!</v>
      </c>
      <c r="AW106" s="246" t="e">
        <f t="shared" ca="1" si="45"/>
        <v>#VALUE!</v>
      </c>
      <c r="AX106" s="246" t="e">
        <f t="shared" ca="1" si="45"/>
        <v>#VALUE!</v>
      </c>
      <c r="AY106" s="246" t="e">
        <f t="shared" ca="1" si="45"/>
        <v>#VALUE!</v>
      </c>
      <c r="AZ106" s="247" t="e">
        <f t="shared" ca="1" si="45"/>
        <v>#VALUE!</v>
      </c>
      <c r="BA106" s="245" t="e">
        <f t="shared" ca="1" si="45"/>
        <v>#VALUE!</v>
      </c>
      <c r="BB106" s="246">
        <f t="shared" ca="1" si="45"/>
        <v>0</v>
      </c>
      <c r="BC106" s="246" t="e">
        <f t="shared" ca="1" si="45"/>
        <v>#VALUE!</v>
      </c>
      <c r="BD106" s="246" t="e">
        <f t="shared" ca="1" si="45"/>
        <v>#VALUE!</v>
      </c>
      <c r="BE106" s="246" t="e">
        <f t="shared" ca="1" si="45"/>
        <v>#VALUE!</v>
      </c>
      <c r="BF106" s="246" t="e">
        <f t="shared" ca="1" si="45"/>
        <v>#VALUE!</v>
      </c>
      <c r="BG106" s="246" t="e">
        <f t="shared" ca="1" si="45"/>
        <v>#VALUE!</v>
      </c>
      <c r="BH106" s="247" t="e">
        <f t="shared" ca="1" si="45"/>
        <v>#VALUE!</v>
      </c>
      <c r="BI106" s="245" t="e">
        <f t="shared" ca="1" si="45"/>
        <v>#VALUE!</v>
      </c>
      <c r="BJ106" s="246">
        <f t="shared" ca="1" si="45"/>
        <v>0</v>
      </c>
      <c r="BK106" s="246" t="e">
        <f t="shared" ca="1" si="45"/>
        <v>#VALUE!</v>
      </c>
      <c r="BL106" s="246" t="e">
        <f t="shared" ca="1" si="45"/>
        <v>#VALUE!</v>
      </c>
      <c r="BM106" s="246" t="e">
        <f t="shared" ca="1" si="45"/>
        <v>#VALUE!</v>
      </c>
      <c r="BN106" s="246" t="e">
        <f t="shared" ca="1" si="45"/>
        <v>#VALUE!</v>
      </c>
      <c r="BO106" s="246" t="e">
        <f t="shared" ca="1" si="45"/>
        <v>#VALUE!</v>
      </c>
      <c r="BP106" s="247" t="e">
        <f t="shared" ca="1" si="45"/>
        <v>#VALUE!</v>
      </c>
      <c r="BQ106" s="245" t="e">
        <f t="shared" ca="1" si="45"/>
        <v>#VALUE!</v>
      </c>
      <c r="BR106" s="246">
        <f t="shared" ca="1" si="45"/>
        <v>0</v>
      </c>
      <c r="BS106" s="246" t="e">
        <f t="shared" ca="1" si="45"/>
        <v>#VALUE!</v>
      </c>
      <c r="BT106" s="246" t="e">
        <f t="shared" ca="1" si="45"/>
        <v>#VALUE!</v>
      </c>
      <c r="BU106" s="246" t="e">
        <f t="shared" ca="1" si="45"/>
        <v>#VALUE!</v>
      </c>
      <c r="BV106" s="246" t="e">
        <f t="shared" ca="1" si="45"/>
        <v>#VALUE!</v>
      </c>
      <c r="BW106" s="246" t="e">
        <f t="shared" ca="1" si="45"/>
        <v>#VALUE!</v>
      </c>
      <c r="BX106" s="247" t="e">
        <f t="shared" ca="1" si="45"/>
        <v>#VALUE!</v>
      </c>
      <c r="BY106" s="248"/>
      <c r="BZ106" s="248"/>
      <c r="CA106" s="248"/>
      <c r="CB106" s="248"/>
      <c r="CC106" s="248"/>
      <c r="CD106" s="248"/>
      <c r="CE106" s="248"/>
      <c r="CF106" s="248"/>
    </row>
    <row r="107" spans="1:109">
      <c r="A107" s="262" t="str">
        <f>A94</f>
        <v>VTD_Corp_TopAdj_Not_allocated_Input1</v>
      </c>
      <c r="B107" s="263" t="str">
        <f t="shared" ref="B107:C107" ca="1" si="46">B94</f>
        <v>RECALC_0_1_</v>
      </c>
      <c r="C107" s="237" t="str">
        <f t="shared" si="46"/>
        <v>Sécurité top générale</v>
      </c>
      <c r="D107" s="252"/>
      <c r="E107" s="248"/>
      <c r="F107" s="248">
        <f>F68</f>
        <v>0</v>
      </c>
      <c r="G107" s="248">
        <f t="shared" ref="G107:AI108" si="47">G68</f>
        <v>0</v>
      </c>
      <c r="H107" s="248">
        <f t="shared" si="47"/>
        <v>0</v>
      </c>
      <c r="I107" s="248">
        <f t="shared" si="47"/>
        <v>0</v>
      </c>
      <c r="J107" s="248">
        <f t="shared" si="47"/>
        <v>0</v>
      </c>
      <c r="K107" s="253">
        <f t="shared" si="47"/>
        <v>0</v>
      </c>
      <c r="L107" s="252">
        <f t="shared" si="47"/>
        <v>0</v>
      </c>
      <c r="M107" s="248">
        <f t="shared" si="47"/>
        <v>0</v>
      </c>
      <c r="N107" s="248">
        <f t="shared" si="47"/>
        <v>0</v>
      </c>
      <c r="O107" s="248">
        <f t="shared" si="47"/>
        <v>0</v>
      </c>
      <c r="P107" s="248">
        <f t="shared" si="47"/>
        <v>0</v>
      </c>
      <c r="Q107" s="248">
        <f t="shared" si="47"/>
        <v>0</v>
      </c>
      <c r="R107" s="248">
        <f t="shared" si="47"/>
        <v>0</v>
      </c>
      <c r="S107" s="253">
        <f t="shared" si="47"/>
        <v>0</v>
      </c>
      <c r="T107" s="252">
        <f t="shared" si="47"/>
        <v>0</v>
      </c>
      <c r="U107" s="248">
        <f t="shared" si="47"/>
        <v>0</v>
      </c>
      <c r="V107" s="248">
        <f t="shared" si="47"/>
        <v>0</v>
      </c>
      <c r="W107" s="248">
        <f t="shared" si="47"/>
        <v>0</v>
      </c>
      <c r="X107" s="248">
        <f t="shared" si="47"/>
        <v>0</v>
      </c>
      <c r="Y107" s="248">
        <f t="shared" si="47"/>
        <v>0</v>
      </c>
      <c r="Z107" s="248">
        <f t="shared" si="47"/>
        <v>0</v>
      </c>
      <c r="AA107" s="253">
        <f t="shared" si="47"/>
        <v>0</v>
      </c>
      <c r="AB107" s="252">
        <f t="shared" si="47"/>
        <v>0</v>
      </c>
      <c r="AC107" s="248">
        <f t="shared" si="47"/>
        <v>0</v>
      </c>
      <c r="AD107" s="248">
        <f t="shared" si="47"/>
        <v>0</v>
      </c>
      <c r="AE107" s="248">
        <f t="shared" si="47"/>
        <v>0</v>
      </c>
      <c r="AF107" s="248">
        <f t="shared" si="47"/>
        <v>0</v>
      </c>
      <c r="AG107" s="248">
        <f t="shared" si="47"/>
        <v>0</v>
      </c>
      <c r="AH107" s="248">
        <f t="shared" si="47"/>
        <v>0</v>
      </c>
      <c r="AI107" s="253">
        <f t="shared" si="47"/>
        <v>0</v>
      </c>
      <c r="AJ107" s="248"/>
      <c r="AK107" s="252" t="e">
        <f ca="1">_xll.DBRW($C$1,$B107,$C$3,AK$12,$C$2,$A107,AK$13,$C$4,C106)</f>
        <v>#VALUE!</v>
      </c>
      <c r="AL107" s="248" t="str">
        <f ca="1">_xll.DBRW($C$1,$B107,$C$3,AL$12,$C$2,$A107,AL$13,$C$4,C106)</f>
        <v>RECALC_1_2133_</v>
      </c>
      <c r="AM107" s="248" t="e">
        <f ca="1">_xll.DBRW($C$1,$B107,$C$3,AM$12,$C$2,$A107,AM$13,$C$4,C106)</f>
        <v>#VALUE!</v>
      </c>
      <c r="AN107" s="248" t="e">
        <f ca="1">_xll.DBRW($C$1,$B107,$C$3,AN$12,$C$2,$A107,AN$13,$C$4,C106)</f>
        <v>#VALUE!</v>
      </c>
      <c r="AO107" s="248" t="e">
        <f ca="1">_xll.DBRW($C$1,$B107,$C$3,AO$12,$C$2,$A107,AO$13,$C$4,C106)</f>
        <v>#VALUE!</v>
      </c>
      <c r="AP107" s="248" t="e">
        <f ca="1">_xll.DBRW($C$1,$B107,$C$3,AP$12,$C$2,$A107,AP$13,$C$4,C106)</f>
        <v>#VALUE!</v>
      </c>
      <c r="AQ107" s="248" t="e">
        <f ca="1">_xll.DBRW($C$1,$B107,$C$3,AQ$12,$C$2,$A107,AQ$13,$C$4,C106)</f>
        <v>#VALUE!</v>
      </c>
      <c r="AR107" s="253" t="e">
        <f ca="1">_xll.DBRW($C$1,$B107,$C$3,AR$12,$C$2,$A107,AR$13,$C$4,C106)</f>
        <v>#VALUE!</v>
      </c>
      <c r="AS107" s="252" t="e">
        <f ca="1">_xll.DBRW($C$1,$B107,$C$3,AS$12,$C$2,$A107,AS$13,$C$4,C106)</f>
        <v>#VALUE!</v>
      </c>
      <c r="AT107" s="248" t="str">
        <f ca="1">_xll.DBRW($C$1,$B107,$C$3,AT$12,$C$2,$A107,AT$13,$C$4,C106)</f>
        <v>RECALC_1_2134_</v>
      </c>
      <c r="AU107" s="248" t="e">
        <f ca="1">_xll.DBRW($C$1,$B107,$C$3,AU$12,$C$2,$A107,AU$13,$C$4,C106)</f>
        <v>#VALUE!</v>
      </c>
      <c r="AV107" s="248" t="e">
        <f ca="1">_xll.DBRW($C$1,$B107,$C$3,AV$12,$C$2,$A107,AV$13,$C$4,C106)</f>
        <v>#VALUE!</v>
      </c>
      <c r="AW107" s="248" t="e">
        <f ca="1">_xll.DBRW($C$1,$B107,$C$3,AW$12,$C$2,$A107,AW$13,$C$4,C106)</f>
        <v>#VALUE!</v>
      </c>
      <c r="AX107" s="248" t="e">
        <f ca="1">_xll.DBRW($C$1,$B107,$C$3,AX$12,$C$2,$A107,AX$13,$C$4,C106)</f>
        <v>#VALUE!</v>
      </c>
      <c r="AY107" s="248" t="e">
        <f ca="1">_xll.DBRW($C$1,$B107,$C$3,AY$12,$C$2,$A107,AY$13,$C$4,C106)</f>
        <v>#VALUE!</v>
      </c>
      <c r="AZ107" s="253" t="e">
        <f ca="1">_xll.DBRW($C$1,$B107,$C$3,AZ$12,$C$2,$A107,AZ$13,$C$4,C106)</f>
        <v>#VALUE!</v>
      </c>
      <c r="BA107" s="252" t="e">
        <f ca="1">_xll.DBRW($C$1,$B107,$C$3,BA$12,$C$2,$A107,BA$13,$C$4,C106)</f>
        <v>#VALUE!</v>
      </c>
      <c r="BB107" s="248" t="str">
        <f ca="1">_xll.DBRW($C$1,$B107,$C$3,BB$12,$C$2,$A107,BB$13,$C$4,C106)</f>
        <v>RECALC_1_2135_</v>
      </c>
      <c r="BC107" s="248" t="e">
        <f ca="1">_xll.DBRW($C$1,$B107,$C$3,BC$12,$C$2,$A107,BC$13,$C$4,C106)</f>
        <v>#VALUE!</v>
      </c>
      <c r="BD107" s="248" t="e">
        <f ca="1">_xll.DBRW($C$1,$B107,$C$3,BD$12,$C$2,$A107,BD$13,$C$4,C106)</f>
        <v>#VALUE!</v>
      </c>
      <c r="BE107" s="248" t="e">
        <f ca="1">_xll.DBRW($C$1,$B107,$C$3,BE$12,$C$2,$A107,BE$13,$C$4,C106)</f>
        <v>#VALUE!</v>
      </c>
      <c r="BF107" s="248" t="e">
        <f ca="1">_xll.DBRW($C$1,$B107,$C$3,BF$12,$C$2,$A107,BF$13,$C$4,C106)</f>
        <v>#VALUE!</v>
      </c>
      <c r="BG107" s="248" t="e">
        <f ca="1">_xll.DBRW($C$1,$B107,$C$3,BG$12,$C$2,$A107,BG$13,$C$4,C106)</f>
        <v>#VALUE!</v>
      </c>
      <c r="BH107" s="253" t="e">
        <f ca="1">_xll.DBRW($C$1,$B107,$C$3,BH$12,$C$2,$A107,BH$13,$C$4,C106)</f>
        <v>#VALUE!</v>
      </c>
      <c r="BI107" s="252" t="e">
        <f ca="1">_xll.DBRW($C$1,$B107,$C$3,BI$12,$C$2,$A107,BI$13,$C$4,C106)</f>
        <v>#VALUE!</v>
      </c>
      <c r="BJ107" s="248" t="str">
        <f ca="1">_xll.DBRW($C$1,$B107,$C$3,BJ$12,$C$2,$A107,BJ$13,$C$4,C106)</f>
        <v>RECALC_1_2136_</v>
      </c>
      <c r="BK107" s="248" t="e">
        <f ca="1">_xll.DBRW($C$1,$B107,$C$3,BK$12,$C$2,$A107,BK$13,$C$4,C106)</f>
        <v>#VALUE!</v>
      </c>
      <c r="BL107" s="248" t="e">
        <f ca="1">_xll.DBRW($C$1,$B107,$C$3,BL$12,$C$2,$A107,BL$13,$C$4,C106)</f>
        <v>#VALUE!</v>
      </c>
      <c r="BM107" s="248" t="e">
        <f ca="1">_xll.DBRW($C$1,$B107,$C$3,BM$12,$C$2,$A107,BM$13,$C$4,C106)</f>
        <v>#VALUE!</v>
      </c>
      <c r="BN107" s="248" t="e">
        <f ca="1">_xll.DBRW($C$1,$B107,$C$3,BN$12,$C$2,$A107,BN$13,$C$4,C106)</f>
        <v>#VALUE!</v>
      </c>
      <c r="BO107" s="248" t="e">
        <f ca="1">_xll.DBRW($C$1,$B107,$C$3,BO$12,$C$2,$A107,BO$13,$C$4,C106)</f>
        <v>#VALUE!</v>
      </c>
      <c r="BP107" s="253" t="e">
        <f ca="1">_xll.DBRW($C$1,$B107,$C$3,BP$12,$C$2,$A107,BP$13,$C$4,C106)</f>
        <v>#VALUE!</v>
      </c>
      <c r="BQ107" s="252" t="e">
        <f ca="1">_xll.DBRW($C$1,$B107,$C$3,BQ$12,$C$2,$A107,BQ$13,$C$4,$C$106)</f>
        <v>#VALUE!</v>
      </c>
      <c r="BR107" s="248" t="str">
        <f ca="1">_xll.DBRW($C$1,$B107,$C$3,BR$12,$C$2,$A107,BR$13,$C$4,$C$106)</f>
        <v>RECALC_1_2174_</v>
      </c>
      <c r="BS107" s="248" t="e">
        <f ca="1">_xll.DBRW($C$1,$B107,$C$3,BS$12,$C$2,$A107,BS$13,$C$4,$C$106)</f>
        <v>#VALUE!</v>
      </c>
      <c r="BT107" s="248" t="e">
        <f ca="1">_xll.DBRW($C$1,$B107,$C$3,BT$12,$C$2,$A107,BT$13,$C$4,$C$106)</f>
        <v>#VALUE!</v>
      </c>
      <c r="BU107" s="248" t="e">
        <f ca="1">_xll.DBRW($C$1,$B107,$C$3,BU$12,$C$2,$A107,BU$13,$C$4,$C$106)</f>
        <v>#VALUE!</v>
      </c>
      <c r="BV107" s="248" t="e">
        <f ca="1">_xll.DBRW($C$1,$B107,$C$3,BV$12,$C$2,$A107,BV$13,$C$4,$C$106)</f>
        <v>#VALUE!</v>
      </c>
      <c r="BW107" s="248" t="e">
        <f ca="1">_xll.DBRW($C$1,$B107,$C$3,BW$12,$C$2,$A107,BW$13,$C$4,$C$106)</f>
        <v>#VALUE!</v>
      </c>
      <c r="BX107" s="253" t="e">
        <f ca="1">_xll.DBRW($C$1,$B107,$C$3,BX$12,$C$2,$A107,BX$13,$C$4,$C$106)</f>
        <v>#VALUE!</v>
      </c>
      <c r="BY107" s="248"/>
      <c r="BZ107" s="248"/>
      <c r="CA107" s="248"/>
      <c r="CB107" s="248"/>
      <c r="CC107" s="248"/>
      <c r="CD107" s="248"/>
      <c r="CE107" s="248"/>
      <c r="CF107" s="248"/>
    </row>
    <row r="108" spans="1:109" ht="21.75" customHeight="1">
      <c r="A108" s="262" t="str">
        <f t="shared" ref="A108:C116" si="48">A95</f>
        <v>VTD_Corp_TopAdj_Not_allocated_Input2</v>
      </c>
      <c r="B108" s="263" t="str">
        <f t="shared" ca="1" si="48"/>
        <v>RECALC_0_1_</v>
      </c>
      <c r="C108" s="237" t="str">
        <f t="shared" si="48"/>
        <v>A recycler</v>
      </c>
      <c r="D108" s="252"/>
      <c r="E108" s="248"/>
      <c r="F108" s="248">
        <f>F69</f>
        <v>0</v>
      </c>
      <c r="G108" s="248">
        <f t="shared" si="47"/>
        <v>0</v>
      </c>
      <c r="H108" s="248">
        <f t="shared" si="47"/>
        <v>0</v>
      </c>
      <c r="I108" s="248">
        <f t="shared" si="47"/>
        <v>0</v>
      </c>
      <c r="J108" s="248">
        <f t="shared" si="47"/>
        <v>0</v>
      </c>
      <c r="K108" s="253">
        <f t="shared" si="47"/>
        <v>0</v>
      </c>
      <c r="L108" s="252">
        <f t="shared" si="47"/>
        <v>0</v>
      </c>
      <c r="M108" s="248">
        <f t="shared" si="47"/>
        <v>0</v>
      </c>
      <c r="N108" s="248">
        <f t="shared" si="47"/>
        <v>0</v>
      </c>
      <c r="O108" s="248">
        <f t="shared" si="47"/>
        <v>0</v>
      </c>
      <c r="P108" s="248">
        <f t="shared" si="47"/>
        <v>0</v>
      </c>
      <c r="Q108" s="248">
        <f t="shared" si="47"/>
        <v>0</v>
      </c>
      <c r="R108" s="248">
        <f t="shared" si="47"/>
        <v>0</v>
      </c>
      <c r="S108" s="253">
        <f t="shared" si="47"/>
        <v>0</v>
      </c>
      <c r="T108" s="252">
        <f t="shared" si="47"/>
        <v>0</v>
      </c>
      <c r="U108" s="248">
        <f t="shared" si="47"/>
        <v>0</v>
      </c>
      <c r="V108" s="248">
        <f t="shared" si="47"/>
        <v>0</v>
      </c>
      <c r="W108" s="248">
        <f t="shared" si="47"/>
        <v>0</v>
      </c>
      <c r="X108" s="248">
        <f t="shared" si="47"/>
        <v>0</v>
      </c>
      <c r="Y108" s="248">
        <f t="shared" si="47"/>
        <v>0</v>
      </c>
      <c r="Z108" s="248">
        <f t="shared" si="47"/>
        <v>0</v>
      </c>
      <c r="AA108" s="253">
        <f t="shared" si="47"/>
        <v>0</v>
      </c>
      <c r="AB108" s="252">
        <f t="shared" si="47"/>
        <v>0</v>
      </c>
      <c r="AC108" s="248">
        <f t="shared" si="47"/>
        <v>0</v>
      </c>
      <c r="AD108" s="248">
        <f t="shared" si="47"/>
        <v>0</v>
      </c>
      <c r="AE108" s="248">
        <f t="shared" si="47"/>
        <v>0</v>
      </c>
      <c r="AF108" s="248">
        <f t="shared" si="47"/>
        <v>0</v>
      </c>
      <c r="AG108" s="248">
        <f t="shared" si="47"/>
        <v>0</v>
      </c>
      <c r="AH108" s="248">
        <f t="shared" si="47"/>
        <v>0</v>
      </c>
      <c r="AI108" s="253">
        <f t="shared" si="47"/>
        <v>0</v>
      </c>
      <c r="AJ108" s="248"/>
      <c r="AK108" s="252" t="e">
        <f ca="1">_xll.DBRW($C$1,$B108,$C$3,AK$12,$C$2,$A108,AK$13,$C$4,C106)</f>
        <v>#VALUE!</v>
      </c>
      <c r="AL108" s="248" t="str">
        <f ca="1">_xll.DBRW($C$1,$B108,$C$3,AL$12,$C$2,$A108,AL$13,$C$4,C106)</f>
        <v>RECALC_1_1845_</v>
      </c>
      <c r="AM108" s="248" t="e">
        <f ca="1">_xll.DBRW($C$1,$B108,$C$3,AM$12,$C$2,$A108,AM$13,$C$4,C106)</f>
        <v>#VALUE!</v>
      </c>
      <c r="AN108" s="248" t="e">
        <f ca="1">_xll.DBRW($C$1,$B108,$C$3,AN$12,$C$2,$A108,AN$13,$C$4,C106)</f>
        <v>#VALUE!</v>
      </c>
      <c r="AO108" s="248" t="e">
        <f ca="1">_xll.DBRW($C$1,$B108,$C$3,AO$12,$C$2,$A108,AO$13,$C$4,C106)</f>
        <v>#VALUE!</v>
      </c>
      <c r="AP108" s="248" t="e">
        <f ca="1">_xll.DBRW($C$1,$B108,$C$3,AP$12,$C$2,$A108,AP$13,$C$4,C106)</f>
        <v>#VALUE!</v>
      </c>
      <c r="AQ108" s="248" t="e">
        <f ca="1">_xll.DBRW($C$1,$B108,$C$3,AQ$12,$C$2,$A108,AQ$13,$C$4,C106)</f>
        <v>#VALUE!</v>
      </c>
      <c r="AR108" s="253" t="e">
        <f ca="1">_xll.DBRW($C$1,$B108,$C$3,AR$12,$C$2,$A108,AR$13,$C$4,C106)</f>
        <v>#VALUE!</v>
      </c>
      <c r="AS108" s="252" t="e">
        <f ca="1">_xll.DBRW($C$1,$B108,$C$3,AS$12,$C$2,$A108,AS$13,$C$4,C106)</f>
        <v>#VALUE!</v>
      </c>
      <c r="AT108" s="248" t="str">
        <f ca="1">_xll.DBRW($C$1,$B108,$C$3,AT$12,$C$2,$A108,AT$13,$C$4,C106)</f>
        <v>RECALC_1_1844_</v>
      </c>
      <c r="AU108" s="248" t="e">
        <f ca="1">_xll.DBRW($C$1,$B108,$C$3,AU$12,$C$2,$A108,AU$13,$C$4,C106)</f>
        <v>#VALUE!</v>
      </c>
      <c r="AV108" s="248" t="e">
        <f ca="1">_xll.DBRW($C$1,$B108,$C$3,AV$12,$C$2,$A108,AV$13,$C$4,C106)</f>
        <v>#VALUE!</v>
      </c>
      <c r="AW108" s="248" t="e">
        <f ca="1">_xll.DBRW($C$1,$B108,$C$3,AW$12,$C$2,$A108,AW$13,$C$4,C106)</f>
        <v>#VALUE!</v>
      </c>
      <c r="AX108" s="248" t="e">
        <f ca="1">_xll.DBRW($C$1,$B108,$C$3,AX$12,$C$2,$A108,AX$13,$C$4,C106)</f>
        <v>#VALUE!</v>
      </c>
      <c r="AY108" s="248" t="e">
        <f ca="1">_xll.DBRW($C$1,$B108,$C$3,AY$12,$C$2,$A108,AY$13,$C$4,C106)</f>
        <v>#VALUE!</v>
      </c>
      <c r="AZ108" s="253" t="e">
        <f ca="1">_xll.DBRW($C$1,$B108,$C$3,AZ$12,$C$2,$A108,AZ$13,$C$4,C106)</f>
        <v>#VALUE!</v>
      </c>
      <c r="BA108" s="252" t="e">
        <f ca="1">_xll.DBRW($C$1,$B108,$C$3,BA$12,$C$2,$A108,BA$13,$C$4,C106)</f>
        <v>#VALUE!</v>
      </c>
      <c r="BB108" s="248" t="str">
        <f ca="1">_xll.DBRW($C$1,$B108,$C$3,BB$12,$C$2,$A108,BB$13,$C$4,C106)</f>
        <v>RECALC_1_1846_</v>
      </c>
      <c r="BC108" s="248" t="e">
        <f ca="1">_xll.DBRW($C$1,$B108,$C$3,BC$12,$C$2,$A108,BC$13,$C$4,C106)</f>
        <v>#VALUE!</v>
      </c>
      <c r="BD108" s="248" t="e">
        <f ca="1">_xll.DBRW($C$1,$B108,$C$3,BD$12,$C$2,$A108,BD$13,$C$4,C106)</f>
        <v>#VALUE!</v>
      </c>
      <c r="BE108" s="248" t="e">
        <f ca="1">_xll.DBRW($C$1,$B108,$C$3,BE$12,$C$2,$A108,BE$13,$C$4,C106)</f>
        <v>#VALUE!</v>
      </c>
      <c r="BF108" s="248" t="e">
        <f ca="1">_xll.DBRW($C$1,$B108,$C$3,BF$12,$C$2,$A108,BF$13,$C$4,C106)</f>
        <v>#VALUE!</v>
      </c>
      <c r="BG108" s="248" t="e">
        <f ca="1">_xll.DBRW($C$1,$B108,$C$3,BG$12,$C$2,$A108,BG$13,$C$4,C106)</f>
        <v>#VALUE!</v>
      </c>
      <c r="BH108" s="253" t="e">
        <f ca="1">_xll.DBRW($C$1,$B108,$C$3,BH$12,$C$2,$A108,BH$13,$C$4,C106)</f>
        <v>#VALUE!</v>
      </c>
      <c r="BI108" s="252" t="e">
        <f ca="1">_xll.DBRW($C$1,$B108,$C$3,BI$12,$C$2,$A108,BI$13,$C$4,C106)</f>
        <v>#VALUE!</v>
      </c>
      <c r="BJ108" s="248" t="str">
        <f ca="1">_xll.DBRW($C$1,$B108,$C$3,BJ$12,$C$2,$A108,BJ$13,$C$4,C106)</f>
        <v>RECALC_1_1847_</v>
      </c>
      <c r="BK108" s="248" t="e">
        <f ca="1">_xll.DBRW($C$1,$B108,$C$3,BK$12,$C$2,$A108,BK$13,$C$4,C106)</f>
        <v>#VALUE!</v>
      </c>
      <c r="BL108" s="248" t="e">
        <f ca="1">_xll.DBRW($C$1,$B108,$C$3,BL$12,$C$2,$A108,BL$13,$C$4,C106)</f>
        <v>#VALUE!</v>
      </c>
      <c r="BM108" s="248" t="e">
        <f ca="1">_xll.DBRW($C$1,$B108,$C$3,BM$12,$C$2,$A108,BM$13,$C$4,C106)</f>
        <v>#VALUE!</v>
      </c>
      <c r="BN108" s="248" t="e">
        <f ca="1">_xll.DBRW($C$1,$B108,$C$3,BN$12,$C$2,$A108,BN$13,$C$4,C106)</f>
        <v>#VALUE!</v>
      </c>
      <c r="BO108" s="248" t="e">
        <f ca="1">_xll.DBRW($C$1,$B108,$C$3,BO$12,$C$2,$A108,BO$13,$C$4,C106)</f>
        <v>#VALUE!</v>
      </c>
      <c r="BP108" s="253" t="e">
        <f ca="1">_xll.DBRW($C$1,$B108,$C$3,BP$12,$C$2,$A108,BP$13,$C$4,C106)</f>
        <v>#VALUE!</v>
      </c>
      <c r="BQ108" s="252" t="e">
        <f ca="1">_xll.DBRW($C$1,$B108,$C$3,BQ$12,$C$2,$A108,BQ$13,$C$4,$C$106)</f>
        <v>#VALUE!</v>
      </c>
      <c r="BR108" s="248" t="str">
        <f ca="1">_xll.DBRW($C$1,$B108,$C$3,BR$12,$C$2,$A108,BR$13,$C$4,$C$106)</f>
        <v>RECALC_1_2180_</v>
      </c>
      <c r="BS108" s="248" t="e">
        <f ca="1">_xll.DBRW($C$1,$B108,$C$3,BS$12,$C$2,$A108,BS$13,$C$4,$C$106)</f>
        <v>#VALUE!</v>
      </c>
      <c r="BT108" s="248" t="e">
        <f ca="1">_xll.DBRW($C$1,$B108,$C$3,BT$12,$C$2,$A108,BT$13,$C$4,$C$106)</f>
        <v>#VALUE!</v>
      </c>
      <c r="BU108" s="248" t="e">
        <f ca="1">_xll.DBRW($C$1,$B108,$C$3,BU$12,$C$2,$A108,BU$13,$C$4,$C$106)</f>
        <v>#VALUE!</v>
      </c>
      <c r="BV108" s="248" t="e">
        <f ca="1">_xll.DBRW($C$1,$B108,$C$3,BV$12,$C$2,$A108,BV$13,$C$4,$C$106)</f>
        <v>#VALUE!</v>
      </c>
      <c r="BW108" s="248" t="e">
        <f ca="1">_xll.DBRW($C$1,$B108,$C$3,BW$12,$C$2,$A108,BW$13,$C$4,$C$106)</f>
        <v>#VALUE!</v>
      </c>
      <c r="BX108" s="253" t="e">
        <f ca="1">_xll.DBRW($C$1,$B108,$C$3,BX$12,$C$2,$A108,BX$13,$C$4,$C$106)</f>
        <v>#VALUE!</v>
      </c>
      <c r="BY108" s="248"/>
      <c r="BZ108" s="248"/>
      <c r="CA108" s="248"/>
      <c r="CB108" s="248"/>
      <c r="CC108" s="248"/>
      <c r="CD108" s="248"/>
      <c r="CE108" s="248"/>
      <c r="CF108" s="248"/>
    </row>
    <row r="109" spans="1:109" ht="21.75" customHeight="1">
      <c r="A109" s="262" t="str">
        <f t="shared" si="48"/>
        <v>VTD_Corp_TopAdj_Not_allocated_Input3</v>
      </c>
      <c r="B109" s="263" t="str">
        <f t="shared" ca="1" si="48"/>
        <v>RECALC_0_20_</v>
      </c>
      <c r="C109" s="237" t="str">
        <f t="shared" si="48"/>
        <v xml:space="preserve">Décote de 25% de 4 projets croissance </v>
      </c>
      <c r="D109" s="252"/>
      <c r="E109" s="248"/>
      <c r="F109" s="248"/>
      <c r="G109" s="248"/>
      <c r="H109" s="248"/>
      <c r="I109" s="248"/>
      <c r="J109" s="248"/>
      <c r="K109" s="253"/>
      <c r="L109" s="252"/>
      <c r="M109" s="248"/>
      <c r="N109" s="248"/>
      <c r="O109" s="248"/>
      <c r="P109" s="248"/>
      <c r="Q109" s="248"/>
      <c r="R109" s="248"/>
      <c r="S109" s="253"/>
      <c r="T109" s="252"/>
      <c r="U109" s="248"/>
      <c r="V109" s="248"/>
      <c r="W109" s="248"/>
      <c r="X109" s="248"/>
      <c r="Y109" s="248"/>
      <c r="Z109" s="248"/>
      <c r="AA109" s="253"/>
      <c r="AB109" s="252"/>
      <c r="AC109" s="248"/>
      <c r="AD109" s="248"/>
      <c r="AE109" s="248"/>
      <c r="AF109" s="248"/>
      <c r="AG109" s="248"/>
      <c r="AH109" s="248"/>
      <c r="AI109" s="253"/>
      <c r="AJ109" s="248"/>
      <c r="AK109" s="252" t="e">
        <f ca="1">_xll.DBRW($C$1,$B109,$C$3,AK$12,$C$2,$A109,AK$13,$C$4,C106)</f>
        <v>#VALUE!</v>
      </c>
      <c r="AL109" s="248" t="str">
        <f ca="1">_xll.DBRW($C$1,$B109,$C$3,AL$12,$C$2,$A109,AL$13,$C$4,C106)</f>
        <v>RECALC_1_1867_</v>
      </c>
      <c r="AM109" s="248" t="e">
        <f ca="1">_xll.DBRW($C$1,$B109,$C$3,AM$12,$C$2,$A109,AM$13,$C$4,C106)</f>
        <v>#VALUE!</v>
      </c>
      <c r="AN109" s="248" t="e">
        <f ca="1">_xll.DBRW($C$1,$B109,$C$3,AN$12,$C$2,$A109,AN$13,$C$4,C106)</f>
        <v>#VALUE!</v>
      </c>
      <c r="AO109" s="248" t="e">
        <f ca="1">_xll.DBRW($C$1,$B109,$C$3,AO$12,$C$2,$A109,AO$13,$C$4,C106)</f>
        <v>#VALUE!</v>
      </c>
      <c r="AP109" s="248" t="e">
        <f ca="1">_xll.DBRW($C$1,$B109,$C$3,AP$12,$C$2,$A109,AP$13,$C$4,C106)</f>
        <v>#VALUE!</v>
      </c>
      <c r="AQ109" s="248" t="e">
        <f ca="1">_xll.DBRW($C$1,$B109,$C$3,AQ$12,$C$2,$A109,AQ$13,$C$4,C106)</f>
        <v>#VALUE!</v>
      </c>
      <c r="AR109" s="253" t="e">
        <f ca="1">_xll.DBRW($C$1,$B109,$C$3,AR$12,$C$2,$A109,AR$13,$C$4,C106)</f>
        <v>#VALUE!</v>
      </c>
      <c r="AS109" s="252" t="e">
        <f ca="1">_xll.DBRW($C$1,$B109,$C$3,AS$12,$C$2,$A109,AS$13,$C$4,C106)</f>
        <v>#VALUE!</v>
      </c>
      <c r="AT109" s="248" t="str">
        <f ca="1">_xll.DBRW($C$1,$B109,$C$3,AT$12,$C$2,$A109,AT$13,$C$4,C106)</f>
        <v>RECALC_1_1864_</v>
      </c>
      <c r="AU109" s="248" t="e">
        <f ca="1">_xll.DBRW($C$1,$B109,$C$3,AU$12,$C$2,$A109,AU$13,$C$4,C106)</f>
        <v>#VALUE!</v>
      </c>
      <c r="AV109" s="248" t="e">
        <f ca="1">_xll.DBRW($C$1,$B109,$C$3,AV$12,$C$2,$A109,AV$13,$C$4,C106)</f>
        <v>#VALUE!</v>
      </c>
      <c r="AW109" s="248" t="e">
        <f ca="1">_xll.DBRW($C$1,$B109,$C$3,AW$12,$C$2,$A109,AW$13,$C$4,C106)</f>
        <v>#VALUE!</v>
      </c>
      <c r="AX109" s="248" t="e">
        <f ca="1">_xll.DBRW($C$1,$B109,$C$3,AX$12,$C$2,$A109,AX$13,$C$4,C106)</f>
        <v>#VALUE!</v>
      </c>
      <c r="AY109" s="248" t="e">
        <f ca="1">_xll.DBRW($C$1,$B109,$C$3,AY$12,$C$2,$A109,AY$13,$C$4,C106)</f>
        <v>#VALUE!</v>
      </c>
      <c r="AZ109" s="253" t="e">
        <f ca="1">_xll.DBRW($C$1,$B109,$C$3,AZ$12,$C$2,$A109,AZ$13,$C$4,C106)</f>
        <v>#VALUE!</v>
      </c>
      <c r="BA109" s="252" t="e">
        <f ca="1">_xll.DBRW($C$1,$B109,$C$3,BA$12,$C$2,$A109,BA$13,$C$4,C106)</f>
        <v>#VALUE!</v>
      </c>
      <c r="BB109" s="248" t="str">
        <f ca="1">_xll.DBRW($C$1,$B109,$C$3,BB$12,$C$2,$A109,BB$13,$C$4,C106)</f>
        <v>RECALC_1_1865_</v>
      </c>
      <c r="BC109" s="248" t="e">
        <f ca="1">_xll.DBRW($C$1,$B109,$C$3,BC$12,$C$2,$A109,BC$13,$C$4,C106)</f>
        <v>#VALUE!</v>
      </c>
      <c r="BD109" s="248" t="e">
        <f ca="1">_xll.DBRW($C$1,$B109,$C$3,BD$12,$C$2,$A109,BD$13,$C$4,C106)</f>
        <v>#VALUE!</v>
      </c>
      <c r="BE109" s="248" t="e">
        <f ca="1">_xll.DBRW($C$1,$B109,$C$3,BE$12,$C$2,$A109,BE$13,$C$4,C106)</f>
        <v>#VALUE!</v>
      </c>
      <c r="BF109" s="248" t="e">
        <f ca="1">_xll.DBRW($C$1,$B109,$C$3,BF$12,$C$2,$A109,BF$13,$C$4,C106)</f>
        <v>#VALUE!</v>
      </c>
      <c r="BG109" s="248" t="e">
        <f ca="1">_xll.DBRW($C$1,$B109,$C$3,BG$12,$C$2,$A109,BG$13,$C$4,C106)</f>
        <v>#VALUE!</v>
      </c>
      <c r="BH109" s="253" t="e">
        <f ca="1">_xll.DBRW($C$1,$B109,$C$3,BH$12,$C$2,$A109,BH$13,$C$4,C106)</f>
        <v>#VALUE!</v>
      </c>
      <c r="BI109" s="252" t="e">
        <f ca="1">_xll.DBRW($C$1,$B109,$C$3,BI$12,$C$2,$A109,BI$13,$C$4,C106)</f>
        <v>#VALUE!</v>
      </c>
      <c r="BJ109" s="248" t="str">
        <f ca="1">_xll.DBRW($C$1,$B109,$C$3,BJ$12,$C$2,$A109,BJ$13,$C$4,C106)</f>
        <v>RECALC_1_1866_</v>
      </c>
      <c r="BK109" s="248" t="e">
        <f ca="1">_xll.DBRW($C$1,$B109,$C$3,BK$12,$C$2,$A109,BK$13,$C$4,C106)</f>
        <v>#VALUE!</v>
      </c>
      <c r="BL109" s="248" t="e">
        <f ca="1">_xll.DBRW($C$1,$B109,$C$3,BL$12,$C$2,$A109,BL$13,$C$4,C106)</f>
        <v>#VALUE!</v>
      </c>
      <c r="BM109" s="248" t="e">
        <f ca="1">_xll.DBRW($C$1,$B109,$C$3,BM$12,$C$2,$A109,BM$13,$C$4,C106)</f>
        <v>#VALUE!</v>
      </c>
      <c r="BN109" s="248" t="e">
        <f ca="1">_xll.DBRW($C$1,$B109,$C$3,BN$12,$C$2,$A109,BN$13,$C$4,C106)</f>
        <v>#VALUE!</v>
      </c>
      <c r="BO109" s="248" t="e">
        <f ca="1">_xll.DBRW($C$1,$B109,$C$3,BO$12,$C$2,$A109,BO$13,$C$4,C106)</f>
        <v>#VALUE!</v>
      </c>
      <c r="BP109" s="253" t="e">
        <f ca="1">_xll.DBRW($C$1,$B109,$C$3,BP$12,$C$2,$A109,BP$13,$C$4,C106)</f>
        <v>#VALUE!</v>
      </c>
      <c r="BQ109" s="252" t="e">
        <f ca="1">_xll.DBRW($C$1,$B109,$C$3,BQ$12,$C$2,$A109,BQ$13,$C$4,$C$106)</f>
        <v>#VALUE!</v>
      </c>
      <c r="BR109" s="248" t="str">
        <f ca="1">_xll.DBRW($C$1,$B109,$C$3,BR$12,$C$2,$A109,BR$13,$C$4,$C$106)</f>
        <v>RECALC_1_2178_</v>
      </c>
      <c r="BS109" s="248" t="e">
        <f ca="1">_xll.DBRW($C$1,$B109,$C$3,BS$12,$C$2,$A109,BS$13,$C$4,$C$106)</f>
        <v>#VALUE!</v>
      </c>
      <c r="BT109" s="248" t="e">
        <f ca="1">_xll.DBRW($C$1,$B109,$C$3,BT$12,$C$2,$A109,BT$13,$C$4,$C$106)</f>
        <v>#VALUE!</v>
      </c>
      <c r="BU109" s="248" t="e">
        <f ca="1">_xll.DBRW($C$1,$B109,$C$3,BU$12,$C$2,$A109,BU$13,$C$4,$C$106)</f>
        <v>#VALUE!</v>
      </c>
      <c r="BV109" s="248" t="e">
        <f ca="1">_xll.DBRW($C$1,$B109,$C$3,BV$12,$C$2,$A109,BV$13,$C$4,$C$106)</f>
        <v>#VALUE!</v>
      </c>
      <c r="BW109" s="248" t="e">
        <f ca="1">_xll.DBRW($C$1,$B109,$C$3,BW$12,$C$2,$A109,BW$13,$C$4,$C$106)</f>
        <v>#VALUE!</v>
      </c>
      <c r="BX109" s="253" t="e">
        <f ca="1">_xll.DBRW($C$1,$B109,$C$3,BX$12,$C$2,$A109,BX$13,$C$4,$C$106)</f>
        <v>#VALUE!</v>
      </c>
      <c r="BY109" s="248"/>
      <c r="BZ109" s="248"/>
      <c r="CA109" s="248"/>
      <c r="CB109" s="248"/>
      <c r="CC109" s="248"/>
      <c r="CD109" s="248"/>
      <c r="CE109" s="248"/>
      <c r="CF109" s="248"/>
    </row>
    <row r="110" spans="1:109" ht="21.75" customHeight="1">
      <c r="A110" s="262" t="str">
        <f t="shared" si="48"/>
        <v>VTD_Corp_TopAdj_Not_allocated_Input4</v>
      </c>
      <c r="B110" s="263" t="str">
        <f t="shared" ca="1" si="48"/>
        <v>RECALC_0_1_</v>
      </c>
      <c r="C110" s="237" t="str">
        <f t="shared" si="48"/>
        <v>Sécurité générale invts financiers</v>
      </c>
      <c r="D110" s="252"/>
      <c r="E110" s="248"/>
      <c r="F110" s="248"/>
      <c r="G110" s="248"/>
      <c r="H110" s="248"/>
      <c r="I110" s="248"/>
      <c r="J110" s="248"/>
      <c r="K110" s="253"/>
      <c r="L110" s="252"/>
      <c r="M110" s="248"/>
      <c r="N110" s="248"/>
      <c r="O110" s="248"/>
      <c r="P110" s="248"/>
      <c r="Q110" s="248"/>
      <c r="R110" s="248"/>
      <c r="S110" s="253"/>
      <c r="T110" s="252"/>
      <c r="U110" s="248"/>
      <c r="V110" s="248"/>
      <c r="W110" s="248"/>
      <c r="X110" s="248"/>
      <c r="Y110" s="248"/>
      <c r="Z110" s="248"/>
      <c r="AA110" s="253"/>
      <c r="AB110" s="252"/>
      <c r="AC110" s="248"/>
      <c r="AD110" s="248"/>
      <c r="AE110" s="248"/>
      <c r="AF110" s="248"/>
      <c r="AG110" s="248"/>
      <c r="AH110" s="248"/>
      <c r="AI110" s="253"/>
      <c r="AJ110" s="248"/>
      <c r="AK110" s="252" t="e">
        <f ca="1">_xll.DBRW($C$1,$B110,$C$3,AK$12,$C$2,$A110,AK$13,$C$4,C106)</f>
        <v>#VALUE!</v>
      </c>
      <c r="AL110" s="248" t="str">
        <f ca="1">_xll.DBRW($C$1,$B110,$C$3,AL$12,$C$2,$A110,AL$13,$C$4,C106)</f>
        <v>RECALC_1_2048_</v>
      </c>
      <c r="AM110" s="248" t="e">
        <f ca="1">_xll.DBRW($C$1,$B110,$C$3,AM$12,$C$2,$A110,AM$13,$C$4,C106)</f>
        <v>#VALUE!</v>
      </c>
      <c r="AN110" s="248" t="e">
        <f ca="1">_xll.DBRW($C$1,$B110,$C$3,AN$12,$C$2,$A110,AN$13,$C$4,C106)</f>
        <v>#VALUE!</v>
      </c>
      <c r="AO110" s="248" t="e">
        <f ca="1">_xll.DBRW($C$1,$B110,$C$3,AO$12,$C$2,$A110,AO$13,$C$4,C106)</f>
        <v>#VALUE!</v>
      </c>
      <c r="AP110" s="248" t="e">
        <f ca="1">_xll.DBRW($C$1,$B110,$C$3,AP$12,$C$2,$A110,AP$13,$C$4,C106)</f>
        <v>#VALUE!</v>
      </c>
      <c r="AQ110" s="248" t="e">
        <f ca="1">_xll.DBRW($C$1,$B110,$C$3,AQ$12,$C$2,$A110,AQ$13,$C$4,C106)</f>
        <v>#VALUE!</v>
      </c>
      <c r="AR110" s="253" t="e">
        <f ca="1">_xll.DBRW($C$1,$B110,$C$3,AR$12,$C$2,$A110,AR$13,$C$4,C106)</f>
        <v>#VALUE!</v>
      </c>
      <c r="AS110" s="252" t="e">
        <f ca="1">_xll.DBRW($C$1,$B110,$C$3,AS$12,$C$2,$A110,AS$13,$C$4,C106)</f>
        <v>#VALUE!</v>
      </c>
      <c r="AT110" s="248" t="str">
        <f ca="1">_xll.DBRW($C$1,$B110,$C$3,AT$12,$C$2,$A110,AT$13,$C$4,C106)</f>
        <v>RECALC_1_2046_</v>
      </c>
      <c r="AU110" s="248" t="e">
        <f ca="1">_xll.DBRW($C$1,$B110,$C$3,AU$12,$C$2,$A110,AU$13,$C$4,C106)</f>
        <v>#VALUE!</v>
      </c>
      <c r="AV110" s="248" t="e">
        <f ca="1">_xll.DBRW($C$1,$B110,$C$3,AV$12,$C$2,$A110,AV$13,$C$4,C106)</f>
        <v>#VALUE!</v>
      </c>
      <c r="AW110" s="248" t="e">
        <f ca="1">_xll.DBRW($C$1,$B110,$C$3,AW$12,$C$2,$A110,AW$13,$C$4,C106)</f>
        <v>#VALUE!</v>
      </c>
      <c r="AX110" s="248" t="e">
        <f ca="1">_xll.DBRW($C$1,$B110,$C$3,AX$12,$C$2,$A110,AX$13,$C$4,C106)</f>
        <v>#VALUE!</v>
      </c>
      <c r="AY110" s="248" t="e">
        <f ca="1">_xll.DBRW($C$1,$B110,$C$3,AY$12,$C$2,$A110,AY$13,$C$4,C106)</f>
        <v>#VALUE!</v>
      </c>
      <c r="AZ110" s="253" t="e">
        <f ca="1">_xll.DBRW($C$1,$B110,$C$3,AZ$12,$C$2,$A110,AZ$13,$C$4,C106)</f>
        <v>#VALUE!</v>
      </c>
      <c r="BA110" s="252" t="e">
        <f ca="1">_xll.DBRW($C$1,$B110,$C$3,BA$12,$C$2,$A110,BA$13,$C$4,C106)</f>
        <v>#VALUE!</v>
      </c>
      <c r="BB110" s="248" t="str">
        <f ca="1">_xll.DBRW($C$1,$B110,$C$3,BB$12,$C$2,$A110,BB$13,$C$4,C106)</f>
        <v>RECALC_1_2047_</v>
      </c>
      <c r="BC110" s="248" t="e">
        <f ca="1">_xll.DBRW($C$1,$B110,$C$3,BC$12,$C$2,$A110,BC$13,$C$4,C106)</f>
        <v>#VALUE!</v>
      </c>
      <c r="BD110" s="248" t="e">
        <f ca="1">_xll.DBRW($C$1,$B110,$C$3,BD$12,$C$2,$A110,BD$13,$C$4,C106)</f>
        <v>#VALUE!</v>
      </c>
      <c r="BE110" s="248" t="e">
        <f ca="1">_xll.DBRW($C$1,$B110,$C$3,BE$12,$C$2,$A110,BE$13,$C$4,C106)</f>
        <v>#VALUE!</v>
      </c>
      <c r="BF110" s="248" t="e">
        <f ca="1">_xll.DBRW($C$1,$B110,$C$3,BF$12,$C$2,$A110,BF$13,$C$4,C106)</f>
        <v>#VALUE!</v>
      </c>
      <c r="BG110" s="248" t="e">
        <f ca="1">_xll.DBRW($C$1,$B110,$C$3,BG$12,$C$2,$A110,BG$13,$C$4,C106)</f>
        <v>#VALUE!</v>
      </c>
      <c r="BH110" s="253" t="e">
        <f ca="1">_xll.DBRW($C$1,$B110,$C$3,BH$12,$C$2,$A110,BH$13,$C$4,C106)</f>
        <v>#VALUE!</v>
      </c>
      <c r="BI110" s="252" t="e">
        <f ca="1">_xll.DBRW($C$1,$B110,$C$3,BI$12,$C$2,$A110,BI$13,$C$4,C106)</f>
        <v>#VALUE!</v>
      </c>
      <c r="BJ110" s="248" t="str">
        <f ca="1">_xll.DBRW($C$1,$B110,$C$3,BJ$12,$C$2,$A110,BJ$13,$C$4,C106)</f>
        <v>RECALC_1_2049_</v>
      </c>
      <c r="BK110" s="248" t="e">
        <f ca="1">_xll.DBRW($C$1,$B110,$C$3,BK$12,$C$2,$A110,BK$13,$C$4,C106)</f>
        <v>#VALUE!</v>
      </c>
      <c r="BL110" s="248" t="e">
        <f ca="1">_xll.DBRW($C$1,$B110,$C$3,BL$12,$C$2,$A110,BL$13,$C$4,C106)</f>
        <v>#VALUE!</v>
      </c>
      <c r="BM110" s="248" t="e">
        <f ca="1">_xll.DBRW($C$1,$B110,$C$3,BM$12,$C$2,$A110,BM$13,$C$4,C106)</f>
        <v>#VALUE!</v>
      </c>
      <c r="BN110" s="248" t="e">
        <f ca="1">_xll.DBRW($C$1,$B110,$C$3,BN$12,$C$2,$A110,BN$13,$C$4,C106)</f>
        <v>#VALUE!</v>
      </c>
      <c r="BO110" s="248" t="e">
        <f ca="1">_xll.DBRW($C$1,$B110,$C$3,BO$12,$C$2,$A110,BO$13,$C$4,C106)</f>
        <v>#VALUE!</v>
      </c>
      <c r="BP110" s="253" t="e">
        <f ca="1">_xll.DBRW($C$1,$B110,$C$3,BP$12,$C$2,$A110,BP$13,$C$4,C106)</f>
        <v>#VALUE!</v>
      </c>
      <c r="BQ110" s="252" t="e">
        <f ca="1">_xll.DBRW($C$1,$B110,$C$3,BQ$12,$C$2,$A110,BQ$13,$C$4,$C$106)</f>
        <v>#VALUE!</v>
      </c>
      <c r="BR110" s="248" t="str">
        <f ca="1">_xll.DBRW($C$1,$B110,$C$3,BR$12,$C$2,$A110,BR$13,$C$4,$C$106)</f>
        <v>RECALC_1_2175_</v>
      </c>
      <c r="BS110" s="248" t="e">
        <f ca="1">_xll.DBRW($C$1,$B110,$C$3,BS$12,$C$2,$A110,BS$13,$C$4,$C$106)</f>
        <v>#VALUE!</v>
      </c>
      <c r="BT110" s="248" t="e">
        <f ca="1">_xll.DBRW($C$1,$B110,$C$3,BT$12,$C$2,$A110,BT$13,$C$4,$C$106)</f>
        <v>#VALUE!</v>
      </c>
      <c r="BU110" s="248" t="e">
        <f ca="1">_xll.DBRW($C$1,$B110,$C$3,BU$12,$C$2,$A110,BU$13,$C$4,$C$106)</f>
        <v>#VALUE!</v>
      </c>
      <c r="BV110" s="248" t="e">
        <f ca="1">_xll.DBRW($C$1,$B110,$C$3,BV$12,$C$2,$A110,BV$13,$C$4,$C$106)</f>
        <v>#VALUE!</v>
      </c>
      <c r="BW110" s="248" t="e">
        <f ca="1">_xll.DBRW($C$1,$B110,$C$3,BW$12,$C$2,$A110,BW$13,$C$4,$C$106)</f>
        <v>#VALUE!</v>
      </c>
      <c r="BX110" s="253" t="e">
        <f ca="1">_xll.DBRW($C$1,$B110,$C$3,BX$12,$C$2,$A110,BX$13,$C$4,$C$106)</f>
        <v>#VALUE!</v>
      </c>
      <c r="BY110" s="248"/>
      <c r="BZ110" s="248"/>
      <c r="CA110" s="248"/>
      <c r="CB110" s="248"/>
      <c r="CC110" s="248"/>
      <c r="CD110" s="248"/>
      <c r="CE110" s="248"/>
      <c r="CF110" s="248"/>
    </row>
    <row r="111" spans="1:109" ht="21.75" customHeight="1">
      <c r="A111" s="262" t="str">
        <f t="shared" si="48"/>
        <v>VTD_Corp_TopAdj_Not_allocated_Input5</v>
      </c>
      <c r="B111" s="263" t="str">
        <f t="shared" ca="1" si="48"/>
        <v>RECALC_0_21_</v>
      </c>
      <c r="C111" s="237" t="str">
        <f t="shared" si="48"/>
        <v>A recycler</v>
      </c>
      <c r="D111" s="252"/>
      <c r="E111" s="248"/>
      <c r="F111" s="248"/>
      <c r="G111" s="248"/>
      <c r="H111" s="248"/>
      <c r="I111" s="248"/>
      <c r="J111" s="248"/>
      <c r="K111" s="253"/>
      <c r="L111" s="252"/>
      <c r="M111" s="248"/>
      <c r="N111" s="248"/>
      <c r="O111" s="248"/>
      <c r="P111" s="248"/>
      <c r="Q111" s="248"/>
      <c r="R111" s="248"/>
      <c r="S111" s="253"/>
      <c r="T111" s="252"/>
      <c r="U111" s="248"/>
      <c r="V111" s="248"/>
      <c r="W111" s="248"/>
      <c r="X111" s="248"/>
      <c r="Y111" s="248"/>
      <c r="Z111" s="248"/>
      <c r="AA111" s="253"/>
      <c r="AB111" s="252"/>
      <c r="AC111" s="248"/>
      <c r="AD111" s="248"/>
      <c r="AE111" s="248"/>
      <c r="AF111" s="248"/>
      <c r="AG111" s="248"/>
      <c r="AH111" s="248"/>
      <c r="AI111" s="253"/>
      <c r="AJ111" s="248"/>
      <c r="AK111" s="252" t="e">
        <f ca="1">_xll.DBRW($C$1,$B111,$C$3,AK$12,$C$2,$A111,AK$13,$C$4,C106)</f>
        <v>#VALUE!</v>
      </c>
      <c r="AL111" s="248" t="str">
        <f ca="1">_xll.DBRW($C$1,$B111,$C$3,AL$12,$C$2,$A111,AL$13,$C$4,C106)</f>
        <v>RECALC_1_2141_</v>
      </c>
      <c r="AM111" s="248" t="e">
        <f ca="1">_xll.DBRW($C$1,$B111,$C$3,AM$12,$C$2,$A111,AM$13,$C$4,C106)</f>
        <v>#VALUE!</v>
      </c>
      <c r="AN111" s="248" t="e">
        <f ca="1">_xll.DBRW($C$1,$B111,$C$3,AN$12,$C$2,$A111,AN$13,$C$4,C106)</f>
        <v>#VALUE!</v>
      </c>
      <c r="AO111" s="248" t="e">
        <f ca="1">_xll.DBRW($C$1,$B111,$C$3,AO$12,$C$2,$A111,AO$13,$C$4,C106)</f>
        <v>#VALUE!</v>
      </c>
      <c r="AP111" s="248" t="e">
        <f ca="1">_xll.DBRW($C$1,$B111,$C$3,AP$12,$C$2,$A111,AP$13,$C$4,C106)</f>
        <v>#VALUE!</v>
      </c>
      <c r="AQ111" s="248" t="e">
        <f ca="1">_xll.DBRW($C$1,$B111,$C$3,AQ$12,$C$2,$A111,AQ$13,$C$4,C106)</f>
        <v>#VALUE!</v>
      </c>
      <c r="AR111" s="253" t="e">
        <f ca="1">_xll.DBRW($C$1,$B111,$C$3,AR$12,$C$2,$A111,AR$13,$C$4,C106)</f>
        <v>#VALUE!</v>
      </c>
      <c r="AS111" s="252" t="e">
        <f ca="1">_xll.DBRW($C$1,$B111,$C$3,AS$12,$C$2,$A111,AS$13,$C$4,C106)</f>
        <v>#VALUE!</v>
      </c>
      <c r="AT111" s="248" t="str">
        <f ca="1">_xll.DBRW($C$1,$B111,$C$3,AT$12,$C$2,$A111,AT$13,$C$4,C106)</f>
        <v>RECALC_1_2142_</v>
      </c>
      <c r="AU111" s="248" t="e">
        <f ca="1">_xll.DBRW($C$1,$B111,$C$3,AU$12,$C$2,$A111,AU$13,$C$4,C106)</f>
        <v>#VALUE!</v>
      </c>
      <c r="AV111" s="248" t="e">
        <f ca="1">_xll.DBRW($C$1,$B111,$C$3,AV$12,$C$2,$A111,AV$13,$C$4,C106)</f>
        <v>#VALUE!</v>
      </c>
      <c r="AW111" s="248" t="e">
        <f ca="1">_xll.DBRW($C$1,$B111,$C$3,AW$12,$C$2,$A111,AW$13,$C$4,C106)</f>
        <v>#VALUE!</v>
      </c>
      <c r="AX111" s="248" t="e">
        <f ca="1">_xll.DBRW($C$1,$B111,$C$3,AX$12,$C$2,$A111,AX$13,$C$4,C106)</f>
        <v>#VALUE!</v>
      </c>
      <c r="AY111" s="248" t="e">
        <f ca="1">_xll.DBRW($C$1,$B111,$C$3,AY$12,$C$2,$A111,AY$13,$C$4,C106)</f>
        <v>#VALUE!</v>
      </c>
      <c r="AZ111" s="253" t="e">
        <f ca="1">_xll.DBRW($C$1,$B111,$C$3,AZ$12,$C$2,$A111,AZ$13,$C$4,C106)</f>
        <v>#VALUE!</v>
      </c>
      <c r="BA111" s="252" t="e">
        <f ca="1">_xll.DBRW($C$1,$B111,$C$3,BA$12,$C$2,$A111,BA$13,$C$4,C106)</f>
        <v>#VALUE!</v>
      </c>
      <c r="BB111" s="248" t="str">
        <f ca="1">_xll.DBRW($C$1,$B111,$C$3,BB$12,$C$2,$A111,BB$13,$C$4,C106)</f>
        <v>RECALC_1_2143_</v>
      </c>
      <c r="BC111" s="248" t="e">
        <f ca="1">_xll.DBRW($C$1,$B111,$C$3,BC$12,$C$2,$A111,BC$13,$C$4,C106)</f>
        <v>#VALUE!</v>
      </c>
      <c r="BD111" s="248" t="e">
        <f ca="1">_xll.DBRW($C$1,$B111,$C$3,BD$12,$C$2,$A111,BD$13,$C$4,C106)</f>
        <v>#VALUE!</v>
      </c>
      <c r="BE111" s="248" t="e">
        <f ca="1">_xll.DBRW($C$1,$B111,$C$3,BE$12,$C$2,$A111,BE$13,$C$4,C106)</f>
        <v>#VALUE!</v>
      </c>
      <c r="BF111" s="248" t="e">
        <f ca="1">_xll.DBRW($C$1,$B111,$C$3,BF$12,$C$2,$A111,BF$13,$C$4,C106)</f>
        <v>#VALUE!</v>
      </c>
      <c r="BG111" s="248" t="e">
        <f ca="1">_xll.DBRW($C$1,$B111,$C$3,BG$12,$C$2,$A111,BG$13,$C$4,C106)</f>
        <v>#VALUE!</v>
      </c>
      <c r="BH111" s="253" t="e">
        <f ca="1">_xll.DBRW($C$1,$B111,$C$3,BH$12,$C$2,$A111,BH$13,$C$4,C106)</f>
        <v>#VALUE!</v>
      </c>
      <c r="BI111" s="252" t="e">
        <f ca="1">_xll.DBRW($C$1,$B111,$C$3,BI$12,$C$2,$A111,BI$13,$C$4,C106)</f>
        <v>#VALUE!</v>
      </c>
      <c r="BJ111" s="248" t="str">
        <f ca="1">_xll.DBRW($C$1,$B111,$C$3,BJ$12,$C$2,$A111,BJ$13,$C$4,C106)</f>
        <v>RECALC_1_2144_</v>
      </c>
      <c r="BK111" s="248" t="e">
        <f ca="1">_xll.DBRW($C$1,$B111,$C$3,BK$12,$C$2,$A111,BK$13,$C$4,C106)</f>
        <v>#VALUE!</v>
      </c>
      <c r="BL111" s="248" t="e">
        <f ca="1">_xll.DBRW($C$1,$B111,$C$3,BL$12,$C$2,$A111,BL$13,$C$4,C106)</f>
        <v>#VALUE!</v>
      </c>
      <c r="BM111" s="248" t="e">
        <f ca="1">_xll.DBRW($C$1,$B111,$C$3,BM$12,$C$2,$A111,BM$13,$C$4,C106)</f>
        <v>#VALUE!</v>
      </c>
      <c r="BN111" s="248" t="e">
        <f ca="1">_xll.DBRW($C$1,$B111,$C$3,BN$12,$C$2,$A111,BN$13,$C$4,C106)</f>
        <v>#VALUE!</v>
      </c>
      <c r="BO111" s="248" t="e">
        <f ca="1">_xll.DBRW($C$1,$B111,$C$3,BO$12,$C$2,$A111,BO$13,$C$4,C106)</f>
        <v>#VALUE!</v>
      </c>
      <c r="BP111" s="253" t="e">
        <f ca="1">_xll.DBRW($C$1,$B111,$C$3,BP$12,$C$2,$A111,BP$13,$C$4,C106)</f>
        <v>#VALUE!</v>
      </c>
      <c r="BQ111" s="252" t="e">
        <f ca="1">_xll.DBRW($C$1,$B111,$C$3,BQ$12,$C$2,$A111,BQ$13,$C$4,$C$106)</f>
        <v>#VALUE!</v>
      </c>
      <c r="BR111" s="248" t="str">
        <f ca="1">_xll.DBRW($C$1,$B111,$C$3,BR$12,$C$2,$A111,BR$13,$C$4,$C$106)</f>
        <v>RECALC_1_2172_</v>
      </c>
      <c r="BS111" s="248" t="e">
        <f ca="1">_xll.DBRW($C$1,$B111,$C$3,BS$12,$C$2,$A111,BS$13,$C$4,$C$106)</f>
        <v>#VALUE!</v>
      </c>
      <c r="BT111" s="248" t="e">
        <f ca="1">_xll.DBRW($C$1,$B111,$C$3,BT$12,$C$2,$A111,BT$13,$C$4,$C$106)</f>
        <v>#VALUE!</v>
      </c>
      <c r="BU111" s="248" t="e">
        <f ca="1">_xll.DBRW($C$1,$B111,$C$3,BU$12,$C$2,$A111,BU$13,$C$4,$C$106)</f>
        <v>#VALUE!</v>
      </c>
      <c r="BV111" s="248" t="e">
        <f ca="1">_xll.DBRW($C$1,$B111,$C$3,BV$12,$C$2,$A111,BV$13,$C$4,$C$106)</f>
        <v>#VALUE!</v>
      </c>
      <c r="BW111" s="248" t="e">
        <f ca="1">_xll.DBRW($C$1,$B111,$C$3,BW$12,$C$2,$A111,BW$13,$C$4,$C$106)</f>
        <v>#VALUE!</v>
      </c>
      <c r="BX111" s="253" t="e">
        <f ca="1">_xll.DBRW($C$1,$B111,$C$3,BX$12,$C$2,$A111,BX$13,$C$4,$C$106)</f>
        <v>#VALUE!</v>
      </c>
      <c r="BY111" s="248"/>
      <c r="BZ111" s="248"/>
      <c r="CA111" s="248"/>
      <c r="CB111" s="248"/>
      <c r="CC111" s="248"/>
      <c r="CD111" s="248"/>
      <c r="CE111" s="248"/>
      <c r="CF111" s="248"/>
    </row>
    <row r="112" spans="1:109" ht="21.75" customHeight="1">
      <c r="A112" s="262" t="str">
        <f t="shared" si="48"/>
        <v>VTD_Corp_TopAdj_Not_allocated_Input6</v>
      </c>
      <c r="B112" s="263" t="str">
        <f ca="1">_xll.SUBNM("tango_core_model:Activity","","SU_input","English")</f>
        <v>RECALC_0_24_</v>
      </c>
      <c r="C112" s="237" t="str">
        <f t="shared" si="48"/>
        <v>Ajustement 6 - disponible</v>
      </c>
      <c r="D112" s="252"/>
      <c r="E112" s="248"/>
      <c r="F112" s="248"/>
      <c r="G112" s="248"/>
      <c r="H112" s="248"/>
      <c r="I112" s="248"/>
      <c r="J112" s="248"/>
      <c r="K112" s="253"/>
      <c r="L112" s="252"/>
      <c r="M112" s="248"/>
      <c r="N112" s="248"/>
      <c r="O112" s="248"/>
      <c r="P112" s="248"/>
      <c r="Q112" s="248"/>
      <c r="R112" s="248"/>
      <c r="S112" s="253"/>
      <c r="T112" s="252"/>
      <c r="U112" s="248"/>
      <c r="V112" s="248"/>
      <c r="W112" s="248"/>
      <c r="X112" s="248"/>
      <c r="Y112" s="248"/>
      <c r="Z112" s="248"/>
      <c r="AA112" s="253"/>
      <c r="AB112" s="252"/>
      <c r="AC112" s="248"/>
      <c r="AD112" s="248"/>
      <c r="AE112" s="248"/>
      <c r="AF112" s="248"/>
      <c r="AG112" s="248"/>
      <c r="AH112" s="248"/>
      <c r="AI112" s="253"/>
      <c r="AJ112" s="248"/>
      <c r="AK112" s="252" t="e">
        <f ca="1">_xll.DBRW($C$1,$B112,$C$3,AK$12,$C$2,$A112,AK$13,$C$4,C106)</f>
        <v>#VALUE!</v>
      </c>
      <c r="AL112" s="248" t="str">
        <f ca="1">_xll.DBRW($C$1,$B112,$C$3,AL$12,$C$2,$A112,AL$13,$C$4,C106)</f>
        <v>RECALC_1_1080_</v>
      </c>
      <c r="AM112" s="248" t="e">
        <f ca="1">_xll.DBRW($C$1,$B112,$C$3,AM$12,$C$2,$A112,AM$13,$C$4,C106)</f>
        <v>#VALUE!</v>
      </c>
      <c r="AN112" s="248" t="e">
        <f ca="1">_xll.DBRW($C$1,$B112,$C$3,AN$12,$C$2,$A112,AN$13,$C$4,C106)</f>
        <v>#VALUE!</v>
      </c>
      <c r="AO112" s="248" t="e">
        <f ca="1">_xll.DBRW($C$1,$B112,$C$3,AO$12,$C$2,$A112,AO$13,$C$4,C106)</f>
        <v>#VALUE!</v>
      </c>
      <c r="AP112" s="248" t="e">
        <f ca="1">_xll.DBRW($C$1,$B112,$C$3,AP$12,$C$2,$A112,AP$13,$C$4,C106)</f>
        <v>#VALUE!</v>
      </c>
      <c r="AQ112" s="248" t="e">
        <f ca="1">_xll.DBRW($C$1,$B112,$C$3,AQ$12,$C$2,$A112,AQ$13,$C$4,C106)</f>
        <v>#VALUE!</v>
      </c>
      <c r="AR112" s="253" t="e">
        <f ca="1">_xll.DBRW($C$1,$B112,$C$3,AR$12,$C$2,$A112,AR$13,$C$4,C106)</f>
        <v>#VALUE!</v>
      </c>
      <c r="AS112" s="252" t="e">
        <f ca="1">_xll.DBRW($C$1,$B112,$C$3,AS$12,$C$2,$A112,AS$13,$C$4,C106)</f>
        <v>#VALUE!</v>
      </c>
      <c r="AT112" s="248" t="str">
        <f ca="1">_xll.DBRW($C$1,$B112,$C$3,AT$12,$C$2,$A112,AT$13,$C$4,C106)</f>
        <v>RECALC_1_1378_</v>
      </c>
      <c r="AU112" s="248" t="e">
        <f ca="1">_xll.DBRW($C$1,$B112,$C$3,AU$12,$C$2,$A112,AU$13,$C$4,C106)</f>
        <v>#VALUE!</v>
      </c>
      <c r="AV112" s="248" t="e">
        <f ca="1">_xll.DBRW($C$1,$B112,$C$3,AV$12,$C$2,$A112,AV$13,$C$4,C106)</f>
        <v>#VALUE!</v>
      </c>
      <c r="AW112" s="248" t="e">
        <f ca="1">_xll.DBRW($C$1,$B112,$C$3,AW$12,$C$2,$A112,AW$13,$C$4,C106)</f>
        <v>#VALUE!</v>
      </c>
      <c r="AX112" s="248" t="e">
        <f ca="1">_xll.DBRW($C$1,$B112,$C$3,AX$12,$C$2,$A112,AX$13,$C$4,C106)</f>
        <v>#VALUE!</v>
      </c>
      <c r="AY112" s="248" t="e">
        <f ca="1">_xll.DBRW($C$1,$B112,$C$3,AY$12,$C$2,$A112,AY$13,$C$4,C106)</f>
        <v>#VALUE!</v>
      </c>
      <c r="AZ112" s="253" t="e">
        <f ca="1">_xll.DBRW($C$1,$B112,$C$3,AZ$12,$C$2,$A112,AZ$13,$C$4,C106)</f>
        <v>#VALUE!</v>
      </c>
      <c r="BA112" s="252" t="e">
        <f ca="1">_xll.DBRW($C$1,$B112,$C$3,BA$12,$C$2,$A112,BA$13,$C$4,C106)</f>
        <v>#VALUE!</v>
      </c>
      <c r="BB112" s="248" t="str">
        <f ca="1">_xll.DBRW($C$1,$B112,$C$3,BB$12,$C$2,$A112,BB$13,$C$4,C106)</f>
        <v>RECALC_1_1780_</v>
      </c>
      <c r="BC112" s="248" t="e">
        <f ca="1">_xll.DBRW($C$1,$B112,$C$3,BC$12,$C$2,$A112,BC$13,$C$4,C106)</f>
        <v>#VALUE!</v>
      </c>
      <c r="BD112" s="248" t="e">
        <f ca="1">_xll.DBRW($C$1,$B112,$C$3,BD$12,$C$2,$A112,BD$13,$C$4,C106)</f>
        <v>#VALUE!</v>
      </c>
      <c r="BE112" s="248" t="e">
        <f ca="1">_xll.DBRW($C$1,$B112,$C$3,BE$12,$C$2,$A112,BE$13,$C$4,C106)</f>
        <v>#VALUE!</v>
      </c>
      <c r="BF112" s="248" t="e">
        <f ca="1">_xll.DBRW($C$1,$B112,$C$3,BF$12,$C$2,$A112,BF$13,$C$4,C106)</f>
        <v>#VALUE!</v>
      </c>
      <c r="BG112" s="248" t="e">
        <f ca="1">_xll.DBRW($C$1,$B112,$C$3,BG$12,$C$2,$A112,BG$13,$C$4,C106)</f>
        <v>#VALUE!</v>
      </c>
      <c r="BH112" s="253" t="e">
        <f ca="1">_xll.DBRW($C$1,$B112,$C$3,BH$12,$C$2,$A112,BH$13,$C$4,C106)</f>
        <v>#VALUE!</v>
      </c>
      <c r="BI112" s="252" t="e">
        <f ca="1">_xll.DBRW($C$1,$B112,$C$3,BI$12,$C$2,$A112,BI$13,$C$4,C106)</f>
        <v>#VALUE!</v>
      </c>
      <c r="BJ112" s="248" t="str">
        <f ca="1">_xll.DBRW($C$1,$B112,$C$3,BJ$12,$C$2,$A112,BJ$13,$C$4,C106)</f>
        <v>RECALC_1_2113_</v>
      </c>
      <c r="BK112" s="248" t="e">
        <f ca="1">_xll.DBRW($C$1,$B112,$C$3,BK$12,$C$2,$A112,BK$13,$C$4,C106)</f>
        <v>#VALUE!</v>
      </c>
      <c r="BL112" s="248" t="e">
        <f ca="1">_xll.DBRW($C$1,$B112,$C$3,BL$12,$C$2,$A112,BL$13,$C$4,C106)</f>
        <v>#VALUE!</v>
      </c>
      <c r="BM112" s="248" t="e">
        <f ca="1">_xll.DBRW($C$1,$B112,$C$3,BM$12,$C$2,$A112,BM$13,$C$4,C106)</f>
        <v>#VALUE!</v>
      </c>
      <c r="BN112" s="248" t="e">
        <f ca="1">_xll.DBRW($C$1,$B112,$C$3,BN$12,$C$2,$A112,BN$13,$C$4,C106)</f>
        <v>#VALUE!</v>
      </c>
      <c r="BO112" s="248" t="e">
        <f ca="1">_xll.DBRW($C$1,$B112,$C$3,BO$12,$C$2,$A112,BO$13,$C$4,C106)</f>
        <v>#VALUE!</v>
      </c>
      <c r="BP112" s="253" t="e">
        <f ca="1">_xll.DBRW($C$1,$B112,$C$3,BP$12,$C$2,$A112,BP$13,$C$4,C106)</f>
        <v>#VALUE!</v>
      </c>
      <c r="BQ112" s="252" t="e">
        <f ca="1">_xll.DBRW($C$1,$B112,$C$3,BQ$12,$C$2,$A112,BQ$13,$C$4,$C$106)</f>
        <v>#VALUE!</v>
      </c>
      <c r="BR112" s="248" t="str">
        <f ca="1">_xll.DBRW($C$1,$B112,$C$3,BR$12,$C$2,$A112,BR$13,$C$4,$C$106)</f>
        <v>RECALC_1_2257_</v>
      </c>
      <c r="BS112" s="248" t="e">
        <f ca="1">_xll.DBRW($C$1,$B112,$C$3,BS$12,$C$2,$A112,BS$13,$C$4,$C$106)</f>
        <v>#VALUE!</v>
      </c>
      <c r="BT112" s="248" t="e">
        <f ca="1">_xll.DBRW($C$1,$B112,$C$3,BT$12,$C$2,$A112,BT$13,$C$4,$C$106)</f>
        <v>#VALUE!</v>
      </c>
      <c r="BU112" s="248" t="e">
        <f ca="1">_xll.DBRW($C$1,$B112,$C$3,BU$12,$C$2,$A112,BU$13,$C$4,$C$106)</f>
        <v>#VALUE!</v>
      </c>
      <c r="BV112" s="248" t="e">
        <f ca="1">_xll.DBRW($C$1,$B112,$C$3,BV$12,$C$2,$A112,BV$13,$C$4,$C$106)</f>
        <v>#VALUE!</v>
      </c>
      <c r="BW112" s="248" t="e">
        <f ca="1">_xll.DBRW($C$1,$B112,$C$3,BW$12,$C$2,$A112,BW$13,$C$4,$C$106)</f>
        <v>#VALUE!</v>
      </c>
      <c r="BX112" s="253" t="e">
        <f ca="1">_xll.DBRW($C$1,$B112,$C$3,BX$12,$C$2,$A112,BX$13,$C$4,$C$106)</f>
        <v>#VALUE!</v>
      </c>
      <c r="BY112" s="248"/>
      <c r="BZ112" s="248"/>
      <c r="CA112" s="248"/>
      <c r="CB112" s="248"/>
      <c r="CC112" s="248"/>
      <c r="CD112" s="248"/>
      <c r="CE112" s="248"/>
      <c r="CF112" s="248"/>
    </row>
    <row r="113" spans="1:109" ht="21.75" customHeight="1">
      <c r="A113" s="262" t="str">
        <f t="shared" si="48"/>
        <v>VTD_Corp_TopAdj_Not_allocated_Input7</v>
      </c>
      <c r="B113" s="263" t="str">
        <f t="shared" ca="1" si="48"/>
        <v>RECALC_0_1_</v>
      </c>
      <c r="C113" s="237" t="str">
        <f t="shared" si="48"/>
        <v>Innovation</v>
      </c>
      <c r="D113" s="252"/>
      <c r="E113" s="248"/>
      <c r="F113" s="248"/>
      <c r="G113" s="248"/>
      <c r="H113" s="248"/>
      <c r="I113" s="248"/>
      <c r="J113" s="248"/>
      <c r="K113" s="253"/>
      <c r="L113" s="252"/>
      <c r="M113" s="248"/>
      <c r="N113" s="248"/>
      <c r="O113" s="248"/>
      <c r="P113" s="248"/>
      <c r="Q113" s="248"/>
      <c r="R113" s="248"/>
      <c r="S113" s="253"/>
      <c r="T113" s="252"/>
      <c r="U113" s="248"/>
      <c r="V113" s="248"/>
      <c r="W113" s="248"/>
      <c r="X113" s="248"/>
      <c r="Y113" s="248"/>
      <c r="Z113" s="248"/>
      <c r="AA113" s="253"/>
      <c r="AB113" s="252"/>
      <c r="AC113" s="248"/>
      <c r="AD113" s="248"/>
      <c r="AE113" s="248"/>
      <c r="AF113" s="248"/>
      <c r="AG113" s="248"/>
      <c r="AH113" s="248"/>
      <c r="AI113" s="253"/>
      <c r="AJ113" s="248"/>
      <c r="AK113" s="252" t="e">
        <f ca="1">_xll.DBRW($C$1,$B113,$C$3,AK$12,$C$2,$A113,AK$13,$C$4,C106)</f>
        <v>#VALUE!</v>
      </c>
      <c r="AL113" s="248" t="str">
        <f ca="1">_xll.DBRW($C$1,$B113,$C$3,AL$12,$C$2,$A113,AL$13,$C$4,C106)</f>
        <v>RECALC_1_2034_</v>
      </c>
      <c r="AM113" s="248" t="e">
        <f ca="1">_xll.DBRW($C$1,$B113,$C$3,AM$12,$C$2,$A113,AM$13,$C$4,C106)</f>
        <v>#VALUE!</v>
      </c>
      <c r="AN113" s="248" t="e">
        <f ca="1">_xll.DBRW($C$1,$B113,$C$3,AN$12,$C$2,$A113,AN$13,$C$4,C106)</f>
        <v>#VALUE!</v>
      </c>
      <c r="AO113" s="248" t="e">
        <f ca="1">_xll.DBRW($C$1,$B113,$C$3,AO$12,$C$2,$A113,AO$13,$C$4,C106)</f>
        <v>#VALUE!</v>
      </c>
      <c r="AP113" s="248" t="e">
        <f ca="1">_xll.DBRW($C$1,$B113,$C$3,AP$12,$C$2,$A113,AP$13,$C$4,C106)</f>
        <v>#VALUE!</v>
      </c>
      <c r="AQ113" s="248" t="e">
        <f ca="1">_xll.DBRW($C$1,$B113,$C$3,AQ$12,$C$2,$A113,AQ$13,$C$4,C106)</f>
        <v>#VALUE!</v>
      </c>
      <c r="AR113" s="253" t="e">
        <f ca="1">_xll.DBRW($C$1,$B113,$C$3,AR$12,$C$2,$A113,AR$13,$C$4,C106)</f>
        <v>#VALUE!</v>
      </c>
      <c r="AS113" s="252" t="e">
        <f ca="1">_xll.DBRW($C$1,$B113,$C$3,AS$12,$C$2,$A113,AS$13,$C$4,C106)</f>
        <v>#VALUE!</v>
      </c>
      <c r="AT113" s="248" t="str">
        <f ca="1">_xll.DBRW($C$1,$B113,$C$3,AT$12,$C$2,$A113,AT$13,$C$4,C106)</f>
        <v>RECALC_1_2035_</v>
      </c>
      <c r="AU113" s="248" t="e">
        <f ca="1">_xll.DBRW($C$1,$B113,$C$3,AU$12,$C$2,$A113,AU$13,$C$4,C106)</f>
        <v>#VALUE!</v>
      </c>
      <c r="AV113" s="248" t="e">
        <f ca="1">_xll.DBRW($C$1,$B113,$C$3,AV$12,$C$2,$A113,AV$13,$C$4,C106)</f>
        <v>#VALUE!</v>
      </c>
      <c r="AW113" s="248" t="e">
        <f ca="1">_xll.DBRW($C$1,$B113,$C$3,AW$12,$C$2,$A113,AW$13,$C$4,C106)</f>
        <v>#VALUE!</v>
      </c>
      <c r="AX113" s="248" t="e">
        <f ca="1">_xll.DBRW($C$1,$B113,$C$3,AX$12,$C$2,$A113,AX$13,$C$4,C106)</f>
        <v>#VALUE!</v>
      </c>
      <c r="AY113" s="248" t="e">
        <f ca="1">_xll.DBRW($C$1,$B113,$C$3,AY$12,$C$2,$A113,AY$13,$C$4,C106)</f>
        <v>#VALUE!</v>
      </c>
      <c r="AZ113" s="253" t="e">
        <f ca="1">_xll.DBRW($C$1,$B113,$C$3,AZ$12,$C$2,$A113,AZ$13,$C$4,C106)</f>
        <v>#VALUE!</v>
      </c>
      <c r="BA113" s="252" t="e">
        <f ca="1">_xll.DBRW($C$1,$B113,$C$3,BA$12,$C$2,$A113,BA$13,$C$4,C106)</f>
        <v>#VALUE!</v>
      </c>
      <c r="BB113" s="248" t="str">
        <f ca="1">_xll.DBRW($C$1,$B113,$C$3,BB$12,$C$2,$A113,BB$13,$C$4,C106)</f>
        <v>RECALC_1_2036_</v>
      </c>
      <c r="BC113" s="248" t="e">
        <f ca="1">_xll.DBRW($C$1,$B113,$C$3,BC$12,$C$2,$A113,BC$13,$C$4,C106)</f>
        <v>#VALUE!</v>
      </c>
      <c r="BD113" s="248" t="e">
        <f ca="1">_xll.DBRW($C$1,$B113,$C$3,BD$12,$C$2,$A113,BD$13,$C$4,C106)</f>
        <v>#VALUE!</v>
      </c>
      <c r="BE113" s="248" t="e">
        <f ca="1">_xll.DBRW($C$1,$B113,$C$3,BE$12,$C$2,$A113,BE$13,$C$4,C106)</f>
        <v>#VALUE!</v>
      </c>
      <c r="BF113" s="248" t="e">
        <f ca="1">_xll.DBRW($C$1,$B113,$C$3,BF$12,$C$2,$A113,BF$13,$C$4,C106)</f>
        <v>#VALUE!</v>
      </c>
      <c r="BG113" s="248" t="e">
        <f ca="1">_xll.DBRW($C$1,$B113,$C$3,BG$12,$C$2,$A113,BG$13,$C$4,C106)</f>
        <v>#VALUE!</v>
      </c>
      <c r="BH113" s="253" t="e">
        <f ca="1">_xll.DBRW($C$1,$B113,$C$3,BH$12,$C$2,$A113,BH$13,$C$4,C106)</f>
        <v>#VALUE!</v>
      </c>
      <c r="BI113" s="252" t="e">
        <f ca="1">_xll.DBRW($C$1,$B113,$C$3,BI$12,$C$2,$A113,BI$13,$C$4,C106)</f>
        <v>#VALUE!</v>
      </c>
      <c r="BJ113" s="248" t="str">
        <f ca="1">_xll.DBRW($C$1,$B113,$C$3,BJ$12,$C$2,$A113,BJ$13,$C$4,C106)</f>
        <v>RECALC_1_2037_</v>
      </c>
      <c r="BK113" s="248" t="e">
        <f ca="1">_xll.DBRW($C$1,$B113,$C$3,BK$12,$C$2,$A113,BK$13,$C$4,C106)</f>
        <v>#VALUE!</v>
      </c>
      <c r="BL113" s="248" t="e">
        <f ca="1">_xll.DBRW($C$1,$B113,$C$3,BL$12,$C$2,$A113,BL$13,$C$4,C106)</f>
        <v>#VALUE!</v>
      </c>
      <c r="BM113" s="248" t="e">
        <f ca="1">_xll.DBRW($C$1,$B113,$C$3,BM$12,$C$2,$A113,BM$13,$C$4,C106)</f>
        <v>#VALUE!</v>
      </c>
      <c r="BN113" s="248" t="e">
        <f ca="1">_xll.DBRW($C$1,$B113,$C$3,BN$12,$C$2,$A113,BN$13,$C$4,C106)</f>
        <v>#VALUE!</v>
      </c>
      <c r="BO113" s="248" t="e">
        <f ca="1">_xll.DBRW($C$1,$B113,$C$3,BO$12,$C$2,$A113,BO$13,$C$4,C106)</f>
        <v>#VALUE!</v>
      </c>
      <c r="BP113" s="253" t="e">
        <f ca="1">_xll.DBRW($C$1,$B113,$C$3,BP$12,$C$2,$A113,BP$13,$C$4,C106)</f>
        <v>#VALUE!</v>
      </c>
      <c r="BQ113" s="252" t="e">
        <f ca="1">_xll.DBRW($C$1,$B113,$C$3,BQ$12,$C$2,$A113,BQ$13,$C$4,$C$106)</f>
        <v>#VALUE!</v>
      </c>
      <c r="BR113" s="248" t="str">
        <f ca="1">_xll.DBRW($C$1,$B113,$C$3,BR$12,$C$2,$A113,BR$13,$C$4,$C$106)</f>
        <v>RECALC_1_2176_</v>
      </c>
      <c r="BS113" s="248" t="e">
        <f ca="1">_xll.DBRW($C$1,$B113,$C$3,BS$12,$C$2,$A113,BS$13,$C$4,$C$106)</f>
        <v>#VALUE!</v>
      </c>
      <c r="BT113" s="248" t="e">
        <f ca="1">_xll.DBRW($C$1,$B113,$C$3,BT$12,$C$2,$A113,BT$13,$C$4,$C$106)</f>
        <v>#VALUE!</v>
      </c>
      <c r="BU113" s="248" t="e">
        <f ca="1">_xll.DBRW($C$1,$B113,$C$3,BU$12,$C$2,$A113,BU$13,$C$4,$C$106)</f>
        <v>#VALUE!</v>
      </c>
      <c r="BV113" s="248" t="e">
        <f ca="1">_xll.DBRW($C$1,$B113,$C$3,BV$12,$C$2,$A113,BV$13,$C$4,$C$106)</f>
        <v>#VALUE!</v>
      </c>
      <c r="BW113" s="248" t="e">
        <f ca="1">_xll.DBRW($C$1,$B113,$C$3,BW$12,$C$2,$A113,BW$13,$C$4,$C$106)</f>
        <v>#VALUE!</v>
      </c>
      <c r="BX113" s="253" t="e">
        <f ca="1">_xll.DBRW($C$1,$B113,$C$3,BX$12,$C$2,$A113,BX$13,$C$4,$C$106)</f>
        <v>#VALUE!</v>
      </c>
      <c r="BY113" s="248"/>
      <c r="BZ113" s="248"/>
      <c r="CA113" s="248"/>
      <c r="CB113" s="248"/>
      <c r="CC113" s="248"/>
      <c r="CD113" s="248"/>
      <c r="CE113" s="248"/>
      <c r="CF113" s="248"/>
    </row>
    <row r="114" spans="1:109" ht="21.75" customHeight="1">
      <c r="A114" s="262" t="str">
        <f t="shared" si="48"/>
        <v>VTD_Corp_TopAdj_Not_allocated_Input8</v>
      </c>
      <c r="B114" s="263" t="str">
        <f t="shared" ca="1" si="48"/>
        <v>RECALC_0_1_</v>
      </c>
      <c r="C114" s="237" t="str">
        <f t="shared" si="48"/>
        <v>A recycler</v>
      </c>
      <c r="D114" s="252"/>
      <c r="E114" s="248"/>
      <c r="F114" s="248"/>
      <c r="G114" s="248"/>
      <c r="H114" s="248"/>
      <c r="I114" s="248"/>
      <c r="J114" s="248"/>
      <c r="K114" s="253"/>
      <c r="L114" s="252"/>
      <c r="M114" s="248"/>
      <c r="N114" s="248"/>
      <c r="O114" s="248"/>
      <c r="P114" s="248"/>
      <c r="Q114" s="248"/>
      <c r="R114" s="248"/>
      <c r="S114" s="253"/>
      <c r="T114" s="252"/>
      <c r="U114" s="248"/>
      <c r="V114" s="248"/>
      <c r="W114" s="248"/>
      <c r="X114" s="248"/>
      <c r="Y114" s="248"/>
      <c r="Z114" s="248"/>
      <c r="AA114" s="253"/>
      <c r="AB114" s="252"/>
      <c r="AC114" s="248"/>
      <c r="AD114" s="248"/>
      <c r="AE114" s="248"/>
      <c r="AF114" s="248"/>
      <c r="AG114" s="248"/>
      <c r="AH114" s="248"/>
      <c r="AI114" s="253"/>
      <c r="AJ114" s="248"/>
      <c r="AK114" s="252" t="e">
        <f ca="1">_xll.DBRW($C$1,$B114,$C$3,AK$12,$C$2,$A114,AK$13,$C$4,C106)</f>
        <v>#VALUE!</v>
      </c>
      <c r="AL114" s="248" t="str">
        <f ca="1">_xll.DBRW($C$1,$B114,$C$3,AL$12,$C$2,$A114,AL$13,$C$4,C106)</f>
        <v>RECALC_1_2138_</v>
      </c>
      <c r="AM114" s="248" t="e">
        <f ca="1">_xll.DBRW($C$1,$B114,$C$3,AM$12,$C$2,$A114,AM$13,$C$4,C106)</f>
        <v>#VALUE!</v>
      </c>
      <c r="AN114" s="248" t="e">
        <f ca="1">_xll.DBRW($C$1,$B114,$C$3,AN$12,$C$2,$A114,AN$13,$C$4,C106)</f>
        <v>#VALUE!</v>
      </c>
      <c r="AO114" s="248" t="e">
        <f ca="1">_xll.DBRW($C$1,$B114,$C$3,AO$12,$C$2,$A114,AO$13,$C$4,C106)</f>
        <v>#VALUE!</v>
      </c>
      <c r="AP114" s="248" t="e">
        <f ca="1">_xll.DBRW($C$1,$B114,$C$3,AP$12,$C$2,$A114,AP$13,$C$4,C106)</f>
        <v>#VALUE!</v>
      </c>
      <c r="AQ114" s="248" t="e">
        <f ca="1">_xll.DBRW($C$1,$B114,$C$3,AQ$12,$C$2,$A114,AQ$13,$C$4,C106)</f>
        <v>#VALUE!</v>
      </c>
      <c r="AR114" s="253" t="e">
        <f ca="1">_xll.DBRW($C$1,$B114,$C$3,AR$12,$C$2,$A114,AR$13,$C$4,C106)</f>
        <v>#VALUE!</v>
      </c>
      <c r="AS114" s="252" t="e">
        <f ca="1">_xll.DBRW($C$1,$B114,$C$3,AS$12,$C$2,$A114,AS$13,$C$4,C106)</f>
        <v>#VALUE!</v>
      </c>
      <c r="AT114" s="248" t="str">
        <f ca="1">_xll.DBRW($C$1,$B114,$C$3,AT$12,$C$2,$A114,AT$13,$C$4,C106)</f>
        <v>RECALC_1_2137_</v>
      </c>
      <c r="AU114" s="248" t="e">
        <f ca="1">_xll.DBRW($C$1,$B114,$C$3,AU$12,$C$2,$A114,AU$13,$C$4,C106)</f>
        <v>#VALUE!</v>
      </c>
      <c r="AV114" s="248" t="e">
        <f ca="1">_xll.DBRW($C$1,$B114,$C$3,AV$12,$C$2,$A114,AV$13,$C$4,C106)</f>
        <v>#VALUE!</v>
      </c>
      <c r="AW114" s="248" t="e">
        <f ca="1">_xll.DBRW($C$1,$B114,$C$3,AW$12,$C$2,$A114,AW$13,$C$4,C106)</f>
        <v>#VALUE!</v>
      </c>
      <c r="AX114" s="248" t="e">
        <f ca="1">_xll.DBRW($C$1,$B114,$C$3,AX$12,$C$2,$A114,AX$13,$C$4,C106)</f>
        <v>#VALUE!</v>
      </c>
      <c r="AY114" s="248" t="e">
        <f ca="1">_xll.DBRW($C$1,$B114,$C$3,AY$12,$C$2,$A114,AY$13,$C$4,C106)</f>
        <v>#VALUE!</v>
      </c>
      <c r="AZ114" s="253" t="e">
        <f ca="1">_xll.DBRW($C$1,$B114,$C$3,AZ$12,$C$2,$A114,AZ$13,$C$4,C106)</f>
        <v>#VALUE!</v>
      </c>
      <c r="BA114" s="252" t="e">
        <f ca="1">_xll.DBRW($C$1,$B114,$C$3,BA$12,$C$2,$A114,BA$13,$C$4,C106)</f>
        <v>#VALUE!</v>
      </c>
      <c r="BB114" s="248" t="str">
        <f ca="1">_xll.DBRW($C$1,$B114,$C$3,BB$12,$C$2,$A114,BB$13,$C$4,C106)</f>
        <v>RECALC_1_2139_</v>
      </c>
      <c r="BC114" s="248" t="e">
        <f ca="1">_xll.DBRW($C$1,$B114,$C$3,BC$12,$C$2,$A114,BC$13,$C$4,C106)</f>
        <v>#VALUE!</v>
      </c>
      <c r="BD114" s="248" t="e">
        <f ca="1">_xll.DBRW($C$1,$B114,$C$3,BD$12,$C$2,$A114,BD$13,$C$4,C106)</f>
        <v>#VALUE!</v>
      </c>
      <c r="BE114" s="248" t="e">
        <f ca="1">_xll.DBRW($C$1,$B114,$C$3,BE$12,$C$2,$A114,BE$13,$C$4,C106)</f>
        <v>#VALUE!</v>
      </c>
      <c r="BF114" s="248" t="e">
        <f ca="1">_xll.DBRW($C$1,$B114,$C$3,BF$12,$C$2,$A114,BF$13,$C$4,C106)</f>
        <v>#VALUE!</v>
      </c>
      <c r="BG114" s="248" t="e">
        <f ca="1">_xll.DBRW($C$1,$B114,$C$3,BG$12,$C$2,$A114,BG$13,$C$4,C106)</f>
        <v>#VALUE!</v>
      </c>
      <c r="BH114" s="253" t="e">
        <f ca="1">_xll.DBRW($C$1,$B114,$C$3,BH$12,$C$2,$A114,BH$13,$C$4,C106)</f>
        <v>#VALUE!</v>
      </c>
      <c r="BI114" s="252" t="e">
        <f ca="1">_xll.DBRW($C$1,$B114,$C$3,BI$12,$C$2,$A114,BI$13,$C$4,C106)</f>
        <v>#VALUE!</v>
      </c>
      <c r="BJ114" s="248" t="str">
        <f ca="1">_xll.DBRW($C$1,$B114,$C$3,BJ$12,$C$2,$A114,BJ$13,$C$4,C106)</f>
        <v>RECALC_1_2140_</v>
      </c>
      <c r="BK114" s="248" t="e">
        <f ca="1">_xll.DBRW($C$1,$B114,$C$3,BK$12,$C$2,$A114,BK$13,$C$4,C106)</f>
        <v>#VALUE!</v>
      </c>
      <c r="BL114" s="248" t="e">
        <f ca="1">_xll.DBRW($C$1,$B114,$C$3,BL$12,$C$2,$A114,BL$13,$C$4,C106)</f>
        <v>#VALUE!</v>
      </c>
      <c r="BM114" s="248" t="e">
        <f ca="1">_xll.DBRW($C$1,$B114,$C$3,BM$12,$C$2,$A114,BM$13,$C$4,C106)</f>
        <v>#VALUE!</v>
      </c>
      <c r="BN114" s="248" t="e">
        <f ca="1">_xll.DBRW($C$1,$B114,$C$3,BN$12,$C$2,$A114,BN$13,$C$4,C106)</f>
        <v>#VALUE!</v>
      </c>
      <c r="BO114" s="248" t="e">
        <f ca="1">_xll.DBRW($C$1,$B114,$C$3,BO$12,$C$2,$A114,BO$13,$C$4,C106)</f>
        <v>#VALUE!</v>
      </c>
      <c r="BP114" s="253" t="e">
        <f ca="1">_xll.DBRW($C$1,$B114,$C$3,BP$12,$C$2,$A114,BP$13,$C$4,C106)</f>
        <v>#VALUE!</v>
      </c>
      <c r="BQ114" s="252" t="e">
        <f ca="1">_xll.DBRW($C$1,$B114,$C$3,BQ$12,$C$2,$A114,BQ$13,$C$4,$C$106)</f>
        <v>#VALUE!</v>
      </c>
      <c r="BR114" s="248" t="str">
        <f ca="1">_xll.DBRW($C$1,$B114,$C$3,BR$12,$C$2,$A114,BR$13,$C$4,$C$106)</f>
        <v>RECALC_1_2173_</v>
      </c>
      <c r="BS114" s="248" t="e">
        <f ca="1">_xll.DBRW($C$1,$B114,$C$3,BS$12,$C$2,$A114,BS$13,$C$4,$C$106)</f>
        <v>#VALUE!</v>
      </c>
      <c r="BT114" s="248" t="e">
        <f ca="1">_xll.DBRW($C$1,$B114,$C$3,BT$12,$C$2,$A114,BT$13,$C$4,$C$106)</f>
        <v>#VALUE!</v>
      </c>
      <c r="BU114" s="248" t="e">
        <f ca="1">_xll.DBRW($C$1,$B114,$C$3,BU$12,$C$2,$A114,BU$13,$C$4,$C$106)</f>
        <v>#VALUE!</v>
      </c>
      <c r="BV114" s="248" t="e">
        <f ca="1">_xll.DBRW($C$1,$B114,$C$3,BV$12,$C$2,$A114,BV$13,$C$4,$C$106)</f>
        <v>#VALUE!</v>
      </c>
      <c r="BW114" s="248" t="e">
        <f ca="1">_xll.DBRW($C$1,$B114,$C$3,BW$12,$C$2,$A114,BW$13,$C$4,$C$106)</f>
        <v>#VALUE!</v>
      </c>
      <c r="BX114" s="253" t="e">
        <f ca="1">_xll.DBRW($C$1,$B114,$C$3,BX$12,$C$2,$A114,BX$13,$C$4,$C$106)</f>
        <v>#VALUE!</v>
      </c>
      <c r="BY114" s="248"/>
      <c r="BZ114" s="248"/>
      <c r="CA114" s="248"/>
      <c r="CB114" s="248"/>
      <c r="CC114" s="248"/>
      <c r="CD114" s="248"/>
      <c r="CE114" s="248"/>
      <c r="CF114" s="248"/>
    </row>
    <row r="115" spans="1:109" ht="21.75" customHeight="1">
      <c r="A115" s="262" t="str">
        <f t="shared" si="48"/>
        <v>VTD_Corp_TopAdj_Not_allocated_Input9</v>
      </c>
      <c r="B115" s="263" t="str">
        <f t="shared" ca="1" si="48"/>
        <v>RECALC_0_1_</v>
      </c>
      <c r="C115" s="237" t="str">
        <f t="shared" si="48"/>
        <v>Ajustement 9 - disponible</v>
      </c>
      <c r="D115" s="252"/>
      <c r="E115" s="248"/>
      <c r="F115" s="248"/>
      <c r="G115" s="248"/>
      <c r="H115" s="248"/>
      <c r="I115" s="248"/>
      <c r="J115" s="248"/>
      <c r="K115" s="253"/>
      <c r="L115" s="252"/>
      <c r="M115" s="248"/>
      <c r="N115" s="248"/>
      <c r="O115" s="248"/>
      <c r="P115" s="248"/>
      <c r="Q115" s="248"/>
      <c r="R115" s="248"/>
      <c r="S115" s="253"/>
      <c r="T115" s="252"/>
      <c r="U115" s="248"/>
      <c r="V115" s="248"/>
      <c r="W115" s="248"/>
      <c r="X115" s="248"/>
      <c r="Y115" s="248"/>
      <c r="Z115" s="248"/>
      <c r="AA115" s="253"/>
      <c r="AB115" s="252"/>
      <c r="AC115" s="248"/>
      <c r="AD115" s="248"/>
      <c r="AE115" s="248"/>
      <c r="AF115" s="248"/>
      <c r="AG115" s="248"/>
      <c r="AH115" s="248"/>
      <c r="AI115" s="253"/>
      <c r="AJ115" s="248"/>
      <c r="AK115" s="252" t="e">
        <f ca="1">_xll.DBRW($C$1,$B115,$C$3,AK$12,$C$2,$A115,AK$13,$C$4,C106)</f>
        <v>#VALUE!</v>
      </c>
      <c r="AL115" s="248" t="str">
        <f ca="1">_xll.DBRW($C$1,$B115,$C$3,AL$12,$C$2,$A115,AL$13,$C$4,C106)</f>
        <v>RECALC_1_1856_</v>
      </c>
      <c r="AM115" s="248" t="e">
        <f ca="1">_xll.DBRW($C$1,$B115,$C$3,AM$12,$C$2,$A115,AM$13,$C$4,C106)</f>
        <v>#VALUE!</v>
      </c>
      <c r="AN115" s="248" t="e">
        <f ca="1">_xll.DBRW($C$1,$B115,$C$3,AN$12,$C$2,$A115,AN$13,$C$4,C106)</f>
        <v>#VALUE!</v>
      </c>
      <c r="AO115" s="248" t="e">
        <f ca="1">_xll.DBRW($C$1,$B115,$C$3,AO$12,$C$2,$A115,AO$13,$C$4,C106)</f>
        <v>#VALUE!</v>
      </c>
      <c r="AP115" s="248" t="e">
        <f ca="1">_xll.DBRW($C$1,$B115,$C$3,AP$12,$C$2,$A115,AP$13,$C$4,C106)</f>
        <v>#VALUE!</v>
      </c>
      <c r="AQ115" s="248" t="e">
        <f ca="1">_xll.DBRW($C$1,$B115,$C$3,AQ$12,$C$2,$A115,AQ$13,$C$4,C106)</f>
        <v>#VALUE!</v>
      </c>
      <c r="AR115" s="253" t="e">
        <f ca="1">_xll.DBRW($C$1,$B115,$C$3,AR$12,$C$2,$A115,AR$13,$C$4,C106)</f>
        <v>#VALUE!</v>
      </c>
      <c r="AS115" s="252" t="e">
        <f ca="1">_xll.DBRW($C$1,$B115,$C$3,AS$12,$C$2,$A115,AS$13,$C$4,C106)</f>
        <v>#VALUE!</v>
      </c>
      <c r="AT115" s="248" t="str">
        <f ca="1">_xll.DBRW($C$1,$B115,$C$3,AT$12,$C$2,$A115,AT$13,$C$4,C106)</f>
        <v>RECALC_1_1859_</v>
      </c>
      <c r="AU115" s="248" t="e">
        <f ca="1">_xll.DBRW($C$1,$B115,$C$3,AU$12,$C$2,$A115,AU$13,$C$4,C106)</f>
        <v>#VALUE!</v>
      </c>
      <c r="AV115" s="248" t="e">
        <f ca="1">_xll.DBRW($C$1,$B115,$C$3,AV$12,$C$2,$A115,AV$13,$C$4,C106)</f>
        <v>#VALUE!</v>
      </c>
      <c r="AW115" s="248" t="e">
        <f ca="1">_xll.DBRW($C$1,$B115,$C$3,AW$12,$C$2,$A115,AW$13,$C$4,C106)</f>
        <v>#VALUE!</v>
      </c>
      <c r="AX115" s="248" t="e">
        <f ca="1">_xll.DBRW($C$1,$B115,$C$3,AX$12,$C$2,$A115,AX$13,$C$4,C106)</f>
        <v>#VALUE!</v>
      </c>
      <c r="AY115" s="248" t="e">
        <f ca="1">_xll.DBRW($C$1,$B115,$C$3,AY$12,$C$2,$A115,AY$13,$C$4,C106)</f>
        <v>#VALUE!</v>
      </c>
      <c r="AZ115" s="253" t="e">
        <f ca="1">_xll.DBRW($C$1,$B115,$C$3,AZ$12,$C$2,$A115,AZ$13,$C$4,C106)</f>
        <v>#VALUE!</v>
      </c>
      <c r="BA115" s="252" t="e">
        <f ca="1">_xll.DBRW($C$1,$B115,$C$3,BA$12,$C$2,$A115,BA$13,$C$4,C106)</f>
        <v>#VALUE!</v>
      </c>
      <c r="BB115" s="248" t="str">
        <f ca="1">_xll.DBRW($C$1,$B115,$C$3,BB$12,$C$2,$A115,BB$13,$C$4,C106)</f>
        <v>RECALC_1_1857_</v>
      </c>
      <c r="BC115" s="248" t="e">
        <f ca="1">_xll.DBRW($C$1,$B115,$C$3,BC$12,$C$2,$A115,BC$13,$C$4,C106)</f>
        <v>#VALUE!</v>
      </c>
      <c r="BD115" s="248" t="e">
        <f ca="1">_xll.DBRW($C$1,$B115,$C$3,BD$12,$C$2,$A115,BD$13,$C$4,C106)</f>
        <v>#VALUE!</v>
      </c>
      <c r="BE115" s="248" t="e">
        <f ca="1">_xll.DBRW($C$1,$B115,$C$3,BE$12,$C$2,$A115,BE$13,$C$4,C106)</f>
        <v>#VALUE!</v>
      </c>
      <c r="BF115" s="248" t="e">
        <f ca="1">_xll.DBRW($C$1,$B115,$C$3,BF$12,$C$2,$A115,BF$13,$C$4,C106)</f>
        <v>#VALUE!</v>
      </c>
      <c r="BG115" s="248" t="e">
        <f ca="1">_xll.DBRW($C$1,$B115,$C$3,BG$12,$C$2,$A115,BG$13,$C$4,C106)</f>
        <v>#VALUE!</v>
      </c>
      <c r="BH115" s="253" t="e">
        <f ca="1">_xll.DBRW($C$1,$B115,$C$3,BH$12,$C$2,$A115,BH$13,$C$4,C106)</f>
        <v>#VALUE!</v>
      </c>
      <c r="BI115" s="252" t="e">
        <f ca="1">_xll.DBRW($C$1,$B115,$C$3,BI$12,$C$2,$A115,BI$13,$C$4,C106)</f>
        <v>#VALUE!</v>
      </c>
      <c r="BJ115" s="248" t="str">
        <f ca="1">_xll.DBRW($C$1,$B115,$C$3,BJ$12,$C$2,$A115,BJ$13,$C$4,C106)</f>
        <v>RECALC_1_1858_</v>
      </c>
      <c r="BK115" s="248" t="e">
        <f ca="1">_xll.DBRW($C$1,$B115,$C$3,BK$12,$C$2,$A115,BK$13,$C$4,C106)</f>
        <v>#VALUE!</v>
      </c>
      <c r="BL115" s="248" t="e">
        <f ca="1">_xll.DBRW($C$1,$B115,$C$3,BL$12,$C$2,$A115,BL$13,$C$4,C106)</f>
        <v>#VALUE!</v>
      </c>
      <c r="BM115" s="248" t="e">
        <f ca="1">_xll.DBRW($C$1,$B115,$C$3,BM$12,$C$2,$A115,BM$13,$C$4,C106)</f>
        <v>#VALUE!</v>
      </c>
      <c r="BN115" s="248" t="e">
        <f ca="1">_xll.DBRW($C$1,$B115,$C$3,BN$12,$C$2,$A115,BN$13,$C$4,C106)</f>
        <v>#VALUE!</v>
      </c>
      <c r="BO115" s="248" t="e">
        <f ca="1">_xll.DBRW($C$1,$B115,$C$3,BO$12,$C$2,$A115,BO$13,$C$4,C106)</f>
        <v>#VALUE!</v>
      </c>
      <c r="BP115" s="253" t="e">
        <f ca="1">_xll.DBRW($C$1,$B115,$C$3,BP$12,$C$2,$A115,BP$13,$C$4,C106)</f>
        <v>#VALUE!</v>
      </c>
      <c r="BQ115" s="252" t="e">
        <f ca="1">_xll.DBRW($C$1,$B115,$C$3,BQ$12,$C$2,$A115,BQ$13,$C$4,$C$106)</f>
        <v>#VALUE!</v>
      </c>
      <c r="BR115" s="248" t="str">
        <f ca="1">_xll.DBRW($C$1,$B115,$C$3,BR$12,$C$2,$A115,BR$13,$C$4,$C$106)</f>
        <v>RECALC_1_2179_</v>
      </c>
      <c r="BS115" s="248" t="e">
        <f ca="1">_xll.DBRW($C$1,$B115,$C$3,BS$12,$C$2,$A115,BS$13,$C$4,$C$106)</f>
        <v>#VALUE!</v>
      </c>
      <c r="BT115" s="248" t="e">
        <f ca="1">_xll.DBRW($C$1,$B115,$C$3,BT$12,$C$2,$A115,BT$13,$C$4,$C$106)</f>
        <v>#VALUE!</v>
      </c>
      <c r="BU115" s="248" t="e">
        <f ca="1">_xll.DBRW($C$1,$B115,$C$3,BU$12,$C$2,$A115,BU$13,$C$4,$C$106)</f>
        <v>#VALUE!</v>
      </c>
      <c r="BV115" s="248" t="e">
        <f ca="1">_xll.DBRW($C$1,$B115,$C$3,BV$12,$C$2,$A115,BV$13,$C$4,$C$106)</f>
        <v>#VALUE!</v>
      </c>
      <c r="BW115" s="248" t="e">
        <f ca="1">_xll.DBRW($C$1,$B115,$C$3,BW$12,$C$2,$A115,BW$13,$C$4,$C$106)</f>
        <v>#VALUE!</v>
      </c>
      <c r="BX115" s="253" t="e">
        <f ca="1">_xll.DBRW($C$1,$B115,$C$3,BX$12,$C$2,$A115,BX$13,$C$4,$C$106)</f>
        <v>#VALUE!</v>
      </c>
      <c r="BY115" s="248"/>
      <c r="BZ115" s="248"/>
      <c r="CA115" s="248"/>
      <c r="CB115" s="248"/>
      <c r="CC115" s="248"/>
      <c r="CD115" s="248"/>
      <c r="CE115" s="248"/>
      <c r="CF115" s="248"/>
    </row>
    <row r="116" spans="1:109" ht="21.75" customHeight="1">
      <c r="A116" s="262" t="str">
        <f t="shared" si="48"/>
        <v>VTD_Corp_TopAdj_Not_allocated_Input10</v>
      </c>
      <c r="B116" s="263" t="str">
        <f t="shared" ca="1" si="48"/>
        <v>RECALC_0_1_</v>
      </c>
      <c r="C116" s="237" t="str">
        <f t="shared" si="48"/>
        <v>Ajustement 10 - disponible</v>
      </c>
      <c r="D116" s="252"/>
      <c r="E116" s="248"/>
      <c r="F116" s="248"/>
      <c r="G116" s="248"/>
      <c r="H116" s="248"/>
      <c r="I116" s="248"/>
      <c r="J116" s="248"/>
      <c r="K116" s="253"/>
      <c r="L116" s="252"/>
      <c r="M116" s="248"/>
      <c r="N116" s="248"/>
      <c r="O116" s="248"/>
      <c r="P116" s="248"/>
      <c r="Q116" s="248"/>
      <c r="R116" s="248"/>
      <c r="S116" s="253"/>
      <c r="T116" s="252"/>
      <c r="U116" s="248"/>
      <c r="V116" s="248"/>
      <c r="W116" s="248"/>
      <c r="X116" s="248"/>
      <c r="Y116" s="248"/>
      <c r="Z116" s="248"/>
      <c r="AA116" s="253"/>
      <c r="AB116" s="252"/>
      <c r="AC116" s="248"/>
      <c r="AD116" s="248"/>
      <c r="AE116" s="248"/>
      <c r="AF116" s="248"/>
      <c r="AG116" s="248"/>
      <c r="AH116" s="248"/>
      <c r="AI116" s="253"/>
      <c r="AJ116" s="248"/>
      <c r="AK116" s="252" t="e">
        <f ca="1">_xll.DBRW($C$1,$B116,$C$3,AK$12,$C$2,$A116,AK$13,$C$4,C106)</f>
        <v>#VALUE!</v>
      </c>
      <c r="AL116" s="248" t="str">
        <f ca="1">_xll.DBRW($C$1,$B116,$C$3,AL$12,$C$2,$A116,AL$13,$C$4,C106)</f>
        <v>RECALC_1_2030_</v>
      </c>
      <c r="AM116" s="248" t="e">
        <f ca="1">_xll.DBRW($C$1,$B116,$C$3,AM$12,$C$2,$A116,AM$13,$C$4,C106)</f>
        <v>#VALUE!</v>
      </c>
      <c r="AN116" s="248" t="e">
        <f ca="1">_xll.DBRW($C$1,$B116,$C$3,AN$12,$C$2,$A116,AN$13,$C$4,C106)</f>
        <v>#VALUE!</v>
      </c>
      <c r="AO116" s="248" t="e">
        <f ca="1">_xll.DBRW($C$1,$B116,$C$3,AO$12,$C$2,$A116,AO$13,$C$4,C106)</f>
        <v>#VALUE!</v>
      </c>
      <c r="AP116" s="248" t="e">
        <f ca="1">_xll.DBRW($C$1,$B116,$C$3,AP$12,$C$2,$A116,AP$13,$C$4,C106)</f>
        <v>#VALUE!</v>
      </c>
      <c r="AQ116" s="248" t="e">
        <f ca="1">_xll.DBRW($C$1,$B116,$C$3,AQ$12,$C$2,$A116,AQ$13,$C$4,C106)</f>
        <v>#VALUE!</v>
      </c>
      <c r="AR116" s="253" t="e">
        <f ca="1">_xll.DBRW($C$1,$B116,$C$3,AR$12,$C$2,$A116,AR$13,$C$4,C106)</f>
        <v>#VALUE!</v>
      </c>
      <c r="AS116" s="252" t="e">
        <f ca="1">_xll.DBRW($C$1,$B116,$C$3,AS$12,$C$2,$A116,AS$13,$C$4,C106)</f>
        <v>#VALUE!</v>
      </c>
      <c r="AT116" s="248" t="str">
        <f ca="1">_xll.DBRW($C$1,$B116,$C$3,AT$12,$C$2,$A116,AT$13,$C$4,C106)</f>
        <v>RECALC_1_2031_</v>
      </c>
      <c r="AU116" s="248" t="e">
        <f ca="1">_xll.DBRW($C$1,$B116,$C$3,AU$12,$C$2,$A116,AU$13,$C$4,C106)</f>
        <v>#VALUE!</v>
      </c>
      <c r="AV116" s="248" t="e">
        <f ca="1">_xll.DBRW($C$1,$B116,$C$3,AV$12,$C$2,$A116,AV$13,$C$4,C106)</f>
        <v>#VALUE!</v>
      </c>
      <c r="AW116" s="248" t="e">
        <f ca="1">_xll.DBRW($C$1,$B116,$C$3,AW$12,$C$2,$A116,AW$13,$C$4,C106)</f>
        <v>#VALUE!</v>
      </c>
      <c r="AX116" s="248" t="e">
        <f ca="1">_xll.DBRW($C$1,$B116,$C$3,AX$12,$C$2,$A116,AX$13,$C$4,C106)</f>
        <v>#VALUE!</v>
      </c>
      <c r="AY116" s="248" t="e">
        <f ca="1">_xll.DBRW($C$1,$B116,$C$3,AY$12,$C$2,$A116,AY$13,$C$4,C106)</f>
        <v>#VALUE!</v>
      </c>
      <c r="AZ116" s="253" t="e">
        <f ca="1">_xll.DBRW($C$1,$B116,$C$3,AZ$12,$C$2,$A116,AZ$13,$C$4,C106)</f>
        <v>#VALUE!</v>
      </c>
      <c r="BA116" s="252" t="e">
        <f ca="1">_xll.DBRW($C$1,$B116,$C$3,BA$12,$C$2,$A116,BA$13,$C$4,C106)</f>
        <v>#VALUE!</v>
      </c>
      <c r="BB116" s="248" t="str">
        <f ca="1">_xll.DBRW($C$1,$B116,$C$3,BB$12,$C$2,$A116,BB$13,$C$4,C106)</f>
        <v>RECALC_1_2032_</v>
      </c>
      <c r="BC116" s="248" t="e">
        <f ca="1">_xll.DBRW($C$1,$B116,$C$3,BC$12,$C$2,$A116,BC$13,$C$4,C106)</f>
        <v>#VALUE!</v>
      </c>
      <c r="BD116" s="248" t="e">
        <f ca="1">_xll.DBRW($C$1,$B116,$C$3,BD$12,$C$2,$A116,BD$13,$C$4,C106)</f>
        <v>#VALUE!</v>
      </c>
      <c r="BE116" s="248" t="e">
        <f ca="1">_xll.DBRW($C$1,$B116,$C$3,BE$12,$C$2,$A116,BE$13,$C$4,C106)</f>
        <v>#VALUE!</v>
      </c>
      <c r="BF116" s="248" t="e">
        <f ca="1">_xll.DBRW($C$1,$B116,$C$3,BF$12,$C$2,$A116,BF$13,$C$4,C106)</f>
        <v>#VALUE!</v>
      </c>
      <c r="BG116" s="248" t="e">
        <f ca="1">_xll.DBRW($C$1,$B116,$C$3,BG$12,$C$2,$A116,BG$13,$C$4,C106)</f>
        <v>#VALUE!</v>
      </c>
      <c r="BH116" s="253" t="e">
        <f ca="1">_xll.DBRW($C$1,$B116,$C$3,BH$12,$C$2,$A116,BH$13,$C$4,C106)</f>
        <v>#VALUE!</v>
      </c>
      <c r="BI116" s="252" t="e">
        <f ca="1">_xll.DBRW($C$1,$B116,$C$3,BI$12,$C$2,$A116,BI$13,$C$4,C106)</f>
        <v>#VALUE!</v>
      </c>
      <c r="BJ116" s="248" t="str">
        <f ca="1">_xll.DBRW($C$1,$B116,$C$3,BJ$12,$C$2,$A116,BJ$13,$C$4,C106)</f>
        <v>RECALC_1_2033_</v>
      </c>
      <c r="BK116" s="248" t="e">
        <f ca="1">_xll.DBRW($C$1,$B116,$C$3,BK$12,$C$2,$A116,BK$13,$C$4,C106)</f>
        <v>#VALUE!</v>
      </c>
      <c r="BL116" s="248" t="e">
        <f ca="1">_xll.DBRW($C$1,$B116,$C$3,BL$12,$C$2,$A116,BL$13,$C$4,C106)</f>
        <v>#VALUE!</v>
      </c>
      <c r="BM116" s="248" t="e">
        <f ca="1">_xll.DBRW($C$1,$B116,$C$3,BM$12,$C$2,$A116,BM$13,$C$4,C106)</f>
        <v>#VALUE!</v>
      </c>
      <c r="BN116" s="248" t="e">
        <f ca="1">_xll.DBRW($C$1,$B116,$C$3,BN$12,$C$2,$A116,BN$13,$C$4,C106)</f>
        <v>#VALUE!</v>
      </c>
      <c r="BO116" s="248" t="e">
        <f ca="1">_xll.DBRW($C$1,$B116,$C$3,BO$12,$C$2,$A116,BO$13,$C$4,C106)</f>
        <v>#VALUE!</v>
      </c>
      <c r="BP116" s="253" t="e">
        <f ca="1">_xll.DBRW($C$1,$B116,$C$3,BP$12,$C$2,$A116,BP$13,$C$4,C106)</f>
        <v>#VALUE!</v>
      </c>
      <c r="BQ116" s="252" t="e">
        <f ca="1">_xll.DBRW($C$1,$B116,$C$3,BQ$12,$C$2,$A116,BQ$13,$C$4,$C$106)</f>
        <v>#VALUE!</v>
      </c>
      <c r="BR116" s="248" t="str">
        <f ca="1">_xll.DBRW($C$1,$B116,$C$3,BR$12,$C$2,$A116,BR$13,$C$4,$C$106)</f>
        <v>RECALC_1_2177_</v>
      </c>
      <c r="BS116" s="248" t="e">
        <f ca="1">_xll.DBRW($C$1,$B116,$C$3,BS$12,$C$2,$A116,BS$13,$C$4,$C$106)</f>
        <v>#VALUE!</v>
      </c>
      <c r="BT116" s="248" t="e">
        <f ca="1">_xll.DBRW($C$1,$B116,$C$3,BT$12,$C$2,$A116,BT$13,$C$4,$C$106)</f>
        <v>#VALUE!</v>
      </c>
      <c r="BU116" s="248" t="e">
        <f ca="1">_xll.DBRW($C$1,$B116,$C$3,BU$12,$C$2,$A116,BU$13,$C$4,$C$106)</f>
        <v>#VALUE!</v>
      </c>
      <c r="BV116" s="248" t="e">
        <f ca="1">_xll.DBRW($C$1,$B116,$C$3,BV$12,$C$2,$A116,BV$13,$C$4,$C$106)</f>
        <v>#VALUE!</v>
      </c>
      <c r="BW116" s="248" t="e">
        <f ca="1">_xll.DBRW($C$1,$B116,$C$3,BW$12,$C$2,$A116,BW$13,$C$4,$C$106)</f>
        <v>#VALUE!</v>
      </c>
      <c r="BX116" s="253" t="e">
        <f ca="1">_xll.DBRW($C$1,$B116,$C$3,BX$12,$C$2,$A116,BX$13,$C$4,$C$106)</f>
        <v>#VALUE!</v>
      </c>
      <c r="BY116" s="248"/>
      <c r="BZ116" s="248"/>
      <c r="CA116" s="248"/>
      <c r="CB116" s="248"/>
      <c r="CC116" s="248"/>
      <c r="CD116" s="248"/>
      <c r="CE116" s="248"/>
      <c r="CF116" s="248"/>
    </row>
    <row r="117" spans="1:109" s="261" customFormat="1" ht="21.75" customHeight="1">
      <c r="A117" s="254" t="str">
        <f>A26</f>
        <v>VTD_Corp_TopAdj_Not_allocated_Input</v>
      </c>
      <c r="B117" s="254" t="str">
        <f ca="1">_xll.SUBNM("tango_core_model:Activity","","Tot_act","English")</f>
        <v>RECALC_0_21_</v>
      </c>
      <c r="C117" s="254" t="str">
        <f>"Contrôle "&amp;C106</f>
        <v>Contrôle Impôts versés &amp; BFR fiscal</v>
      </c>
      <c r="D117" s="255" t="e">
        <f ca="1">_xll.DBRW($C$1,$B$26,$C$3,D$12,$C$2,$A117,D$13,$C$4,$C106)-D106</f>
        <v>#VALUE!</v>
      </c>
      <c r="E117" s="256" t="e">
        <f ca="1">_xll.DBRW($C$1,$B$26,$C$3,E$12,$C$2,$A117,E$13,$C$4,$C106)-E106</f>
        <v>#VALUE!</v>
      </c>
      <c r="F117" s="256" t="e">
        <f ca="1">_xll.DBRW($C$1,$B$26,$C$3,F$12,$C$2,$A117,F$13,$C$4,$C106)-F106</f>
        <v>#VALUE!</v>
      </c>
      <c r="G117" s="256" t="e">
        <f ca="1">_xll.DBRW($C$1,$B$26,$C$3,G$12,$C$2,$A117,G$13,$C$4,$C106)-G106</f>
        <v>#VALUE!</v>
      </c>
      <c r="H117" s="256" t="e">
        <f ca="1">_xll.DBRW($C$1,$B$26,$C$3,H$12,$C$2,$A117,H$13,$C$4,$C106)-H106</f>
        <v>#VALUE!</v>
      </c>
      <c r="I117" s="256" t="e">
        <f ca="1">_xll.DBRW($C$1,$B$26,$C$3,I$12,$C$2,$A117,I$13,$C$4,$C106)-I106</f>
        <v>#VALUE!</v>
      </c>
      <c r="J117" s="256" t="e">
        <f ca="1">_xll.DBRW($C$1,$B$26,$C$3,J$12,$C$2,$A117,J$13,$C$4,$C106)-J106</f>
        <v>#VALUE!</v>
      </c>
      <c r="K117" s="257" t="e">
        <f ca="1">_xll.DBRW($C$1,$B$26,$C$3,K$12,$C$2,$A117,K$13,$C$4,$C106)-K106</f>
        <v>#VALUE!</v>
      </c>
      <c r="L117" s="255" t="e">
        <f ca="1">_xll.DBRW($C$1,$B$26,$C$3,L$12,$C$2,$A117,L$13,$C$4,$C106)-L106</f>
        <v>#VALUE!</v>
      </c>
      <c r="M117" s="256" t="e">
        <f ca="1">_xll.DBRW($C$1,$B$26,$C$3,M$12,$C$2,$A117,M$13,$C$4,$C106)-M106</f>
        <v>#VALUE!</v>
      </c>
      <c r="N117" s="256" t="e">
        <f ca="1">_xll.DBRW($C$1,$B$26,$C$3,N$12,$C$2,$A117,N$13,$C$4,$C106)-N106</f>
        <v>#VALUE!</v>
      </c>
      <c r="O117" s="256" t="e">
        <f ca="1">_xll.DBRW($C$1,$B$26,$C$3,O$12,$C$2,$A117,O$13,$C$4,$C106)-O106</f>
        <v>#VALUE!</v>
      </c>
      <c r="P117" s="256" t="e">
        <f ca="1">_xll.DBRW($C$1,$B$26,$C$3,P$12,$C$2,$A117,P$13,$C$4,$C106)-P106</f>
        <v>#VALUE!</v>
      </c>
      <c r="Q117" s="256" t="e">
        <f ca="1">_xll.DBRW($C$1,$B$26,$C$3,Q$12,$C$2,$A117,Q$13,$C$4,$C106)-Q106</f>
        <v>#VALUE!</v>
      </c>
      <c r="R117" s="256" t="e">
        <f ca="1">_xll.DBRW($C$1,$B$26,$C$3,R$12,$C$2,$A117,R$13,$C$4,$C106)-R106</f>
        <v>#VALUE!</v>
      </c>
      <c r="S117" s="257" t="e">
        <f ca="1">_xll.DBRW($C$1,$B$26,$C$3,S$12,$C$2,$A117,S$13,$C$4,$C106)-S106</f>
        <v>#VALUE!</v>
      </c>
      <c r="T117" s="255" t="e">
        <f ca="1">_xll.DBRW($C$1,$B$26,$C$3,T$12,$C$2,$A117,T$13,$C$4,$C106)-T106</f>
        <v>#VALUE!</v>
      </c>
      <c r="U117" s="256" t="e">
        <f ca="1">_xll.DBRW($C$1,$B$26,$C$3,U$12,$C$2,$A117,U$13,$C$4,$C106)-U106</f>
        <v>#VALUE!</v>
      </c>
      <c r="V117" s="256" t="e">
        <f ca="1">_xll.DBRW($C$1,$B$26,$C$3,V$12,$C$2,$A117,V$13,$C$4,$C106)-V106</f>
        <v>#VALUE!</v>
      </c>
      <c r="W117" s="256" t="e">
        <f ca="1">_xll.DBRW($C$1,$B$26,$C$3,W$12,$C$2,$A117,W$13,$C$4,$C106)-W106</f>
        <v>#VALUE!</v>
      </c>
      <c r="X117" s="256" t="e">
        <f ca="1">_xll.DBRW($C$1,$B$26,$C$3,X$12,$C$2,$A117,X$13,$C$4,$C106)-X106</f>
        <v>#VALUE!</v>
      </c>
      <c r="Y117" s="256" t="e">
        <f ca="1">_xll.DBRW($C$1,$B$26,$C$3,Y$12,$C$2,$A117,Y$13,$C$4,$C106)-Y106</f>
        <v>#VALUE!</v>
      </c>
      <c r="Z117" s="256" t="e">
        <f ca="1">_xll.DBRW($C$1,$B$26,$C$3,Z$12,$C$2,$A117,Z$13,$C$4,$C106)-Z106</f>
        <v>#VALUE!</v>
      </c>
      <c r="AA117" s="257" t="e">
        <f ca="1">_xll.DBRW($C$1,$B$26,$C$3,AA$12,$C$2,$A117,AA$13,$C$4,$C106)-AA106</f>
        <v>#VALUE!</v>
      </c>
      <c r="AB117" s="255" t="e">
        <f ca="1">_xll.DBRW($C$1,$B$26,$C$3,AB$12,$C$2,$A117,AB$13,$C$4,$C106)-AB106</f>
        <v>#VALUE!</v>
      </c>
      <c r="AC117" s="256" t="e">
        <f ca="1">_xll.DBRW($C$1,$B$26,$C$3,AC$12,$C$2,$A117,AC$13,$C$4,$C106)-AC106</f>
        <v>#VALUE!</v>
      </c>
      <c r="AD117" s="256" t="e">
        <f ca="1">_xll.DBRW($C$1,$B$26,$C$3,AD$12,$C$2,$A117,AD$13,$C$4,$C106)-AD106</f>
        <v>#VALUE!</v>
      </c>
      <c r="AE117" s="256" t="e">
        <f ca="1">_xll.DBRW($C$1,$B$26,$C$3,AE$12,$C$2,$A117,AE$13,$C$4,$C106)-AE106</f>
        <v>#VALUE!</v>
      </c>
      <c r="AF117" s="256" t="e">
        <f ca="1">_xll.DBRW($C$1,$B$26,$C$3,AF$12,$C$2,$A117,AF$13,$C$4,$C106)-AF106</f>
        <v>#VALUE!</v>
      </c>
      <c r="AG117" s="256" t="e">
        <f ca="1">_xll.DBRW($C$1,$B$26,$C$3,AG$12,$C$2,$A117,AG$13,$C$4,$C106)-AG106</f>
        <v>#VALUE!</v>
      </c>
      <c r="AH117" s="256" t="e">
        <f ca="1">_xll.DBRW($C$1,$B$26,$C$3,AH$12,$C$2,$A117,AH$13,$C$4,$C106)-AH106</f>
        <v>#VALUE!</v>
      </c>
      <c r="AI117" s="257" t="e">
        <f ca="1">_xll.DBRW($C$1,$B$26,$C$3,AI$12,$C$2,$A117,AI$13,$C$4,$C106)-AI106</f>
        <v>#VALUE!</v>
      </c>
      <c r="AJ117" s="258"/>
      <c r="AK117" s="255" t="e">
        <f ca="1">_xll.DBRW($C$1,$B117,$C$3,AK$12,$C$2,$A117,AK$13,$C$4,C106)-AK106</f>
        <v>#VALUE!</v>
      </c>
      <c r="AL117" s="256" t="e">
        <f ca="1">_xll.DBRW($C$1,$B117,$C$3,AL$12,$C$2,$A117,AL$13,$C$4,C106)-AL106</f>
        <v>#VALUE!</v>
      </c>
      <c r="AM117" s="256" t="e">
        <f ca="1">_xll.DBRW($C$1,$B117,$C$3,AM$12,$C$2,$A117,AM$13,$C$4,C106)-AM106</f>
        <v>#VALUE!</v>
      </c>
      <c r="AN117" s="256" t="e">
        <f ca="1">_xll.DBRW($C$1,$B117,$C$3,AN$12,$C$2,$A117,AN$13,$C$4,C106)-AN106</f>
        <v>#VALUE!</v>
      </c>
      <c r="AO117" s="256" t="e">
        <f ca="1">_xll.DBRW($C$1,$B117,$C$3,AO$12,$C$2,$A117,AO$13,$C$4,C106)-AO106</f>
        <v>#VALUE!</v>
      </c>
      <c r="AP117" s="256" t="e">
        <f ca="1">_xll.DBRW($C$1,$B117,$C$3,AP$12,$C$2,$A117,AP$13,$C$4,C106)-AP106</f>
        <v>#VALUE!</v>
      </c>
      <c r="AQ117" s="256" t="e">
        <f ca="1">_xll.DBRW($C$1,$B117,$C$3,AQ$12,$C$2,$A117,AQ$13,$C$4,C106)-AQ106</f>
        <v>#VALUE!</v>
      </c>
      <c r="AR117" s="257" t="e">
        <f ca="1">_xll.DBRW($C$1,$B117,$C$3,AR$12,$C$2,$A117,AR$13,$C$4,C106)-AR106</f>
        <v>#VALUE!</v>
      </c>
      <c r="AS117" s="255" t="e">
        <f ca="1">_xll.DBRW($C$1,$B117,$C$3,AS$12,$C$2,$A117,AS$13,$C$4,C106)-AS106</f>
        <v>#VALUE!</v>
      </c>
      <c r="AT117" s="256" t="e">
        <f ca="1">_xll.DBRW($C$1,$B117,$C$3,AT$12,$C$2,$A117,AT$13,$C$4,C106)-AT106</f>
        <v>#VALUE!</v>
      </c>
      <c r="AU117" s="256" t="e">
        <f ca="1">_xll.DBRW($C$1,$B117,$C$3,AU$12,$C$2,$A117,AU$13,$C$4,C106)-AU106</f>
        <v>#VALUE!</v>
      </c>
      <c r="AV117" s="256" t="e">
        <f ca="1">_xll.DBRW($C$1,$B117,$C$3,AV$12,$C$2,$A117,AV$13,$C$4,C106)-AV106</f>
        <v>#VALUE!</v>
      </c>
      <c r="AW117" s="256" t="e">
        <f ca="1">_xll.DBRW($C$1,$B117,$C$3,AW$12,$C$2,$A117,AW$13,$C$4,C106)-AW106</f>
        <v>#VALUE!</v>
      </c>
      <c r="AX117" s="256" t="e">
        <f ca="1">_xll.DBRW($C$1,$B117,$C$3,AX$12,$C$2,$A117,AX$13,$C$4,C106)-AX106</f>
        <v>#VALUE!</v>
      </c>
      <c r="AY117" s="256" t="e">
        <f ca="1">_xll.DBRW($C$1,$B117,$C$3,AY$12,$C$2,$A117,AY$13,$C$4,C106)-AY106</f>
        <v>#VALUE!</v>
      </c>
      <c r="AZ117" s="257" t="e">
        <f ca="1">_xll.DBRW($C$1,$B117,$C$3,AZ$12,$C$2,$A117,AZ$13,$C$4,C106)-AZ106</f>
        <v>#VALUE!</v>
      </c>
      <c r="BA117" s="255" t="e">
        <f ca="1">_xll.DBRW($C$1,$B117,$C$3,BA$12,$C$2,$A117,BA$13,$C$4,C106)-BA106</f>
        <v>#VALUE!</v>
      </c>
      <c r="BB117" s="256" t="e">
        <f ca="1">_xll.DBRW($C$1,$B117,$C$3,BB$12,$C$2,$A117,BB$13,$C$4,C106)-BB106</f>
        <v>#VALUE!</v>
      </c>
      <c r="BC117" s="256" t="e">
        <f ca="1">_xll.DBRW($C$1,$B117,$C$3,BC$12,$C$2,$A117,BC$13,$C$4,C106)-BC106</f>
        <v>#VALUE!</v>
      </c>
      <c r="BD117" s="256" t="e">
        <f ca="1">_xll.DBRW($C$1,$B117,$C$3,BD$12,$C$2,$A117,BD$13,$C$4,C106)-BD106</f>
        <v>#VALUE!</v>
      </c>
      <c r="BE117" s="256" t="e">
        <f ca="1">_xll.DBRW($C$1,$B117,$C$3,BE$12,$C$2,$A117,BE$13,$C$4,C106)-BE106</f>
        <v>#VALUE!</v>
      </c>
      <c r="BF117" s="256" t="e">
        <f ca="1">_xll.DBRW($C$1,$B117,$C$3,BF$12,$C$2,$A117,BF$13,$C$4,C106)-BF106</f>
        <v>#VALUE!</v>
      </c>
      <c r="BG117" s="256" t="e">
        <f ca="1">_xll.DBRW($C$1,$B117,$C$3,BG$12,$C$2,$A117,BG$13,$C$4,C106)-BG106</f>
        <v>#VALUE!</v>
      </c>
      <c r="BH117" s="257" t="e">
        <f ca="1">_xll.DBRW($C$1,$B117,$C$3,BH$12,$C$2,$A117,BH$13,$C$4,C106)-BH106</f>
        <v>#VALUE!</v>
      </c>
      <c r="BI117" s="255" t="e">
        <f ca="1">_xll.DBRW($C$1,$B117,$C$3,BI$12,$C$2,$A117,BI$13,$C$4,C106)-BI106</f>
        <v>#VALUE!</v>
      </c>
      <c r="BJ117" s="256" t="e">
        <f ca="1">_xll.DBRW($C$1,$B117,$C$3,BJ$12,$C$2,$A117,BJ$13,$C$4,C106)-BJ106</f>
        <v>#VALUE!</v>
      </c>
      <c r="BK117" s="256" t="e">
        <f ca="1">_xll.DBRW($C$1,$B117,$C$3,BK$12,$C$2,$A117,BK$13,$C$4,C106)-BK106</f>
        <v>#VALUE!</v>
      </c>
      <c r="BL117" s="256" t="e">
        <f ca="1">_xll.DBRW($C$1,$B117,$C$3,BL$12,$C$2,$A117,BL$13,$C$4,C106)-BL106</f>
        <v>#VALUE!</v>
      </c>
      <c r="BM117" s="256" t="e">
        <f ca="1">_xll.DBRW($C$1,$B117,$C$3,BM$12,$C$2,$A117,BM$13,$C$4,C106)-BM106</f>
        <v>#VALUE!</v>
      </c>
      <c r="BN117" s="256" t="e">
        <f ca="1">_xll.DBRW($C$1,$B117,$C$3,BN$12,$C$2,$A117,BN$13,$C$4,C106)-BN106</f>
        <v>#VALUE!</v>
      </c>
      <c r="BO117" s="256" t="e">
        <f ca="1">_xll.DBRW($C$1,$B117,$C$3,BO$12,$C$2,$A117,BO$13,$C$4,C106)-BO106</f>
        <v>#VALUE!</v>
      </c>
      <c r="BP117" s="257" t="e">
        <f ca="1">_xll.DBRW($C$1,$B117,$C$3,BP$12,$C$2,$A117,BP$13,$C$4,C106)-BP106</f>
        <v>#VALUE!</v>
      </c>
      <c r="BQ117" s="255" t="e">
        <f ca="1">_xll.DBRW($C$1,$B117,$C$3,BQ$12,$C$2,$A117,BQ$13,$C$4,$C$106)</f>
        <v>#VALUE!</v>
      </c>
      <c r="BR117" s="256" t="str">
        <f ca="1">_xll.DBRW($C$1,$B117,$C$3,BR$12,$C$2,$A117,BR$13,$C$4,$C$106)</f>
        <v>RECALC_1_2251_</v>
      </c>
      <c r="BS117" s="256" t="e">
        <f ca="1">_xll.DBRW($C$1,$B117,$C$3,BS$12,$C$2,$A117,BS$13,$C$4,$C$106)</f>
        <v>#VALUE!</v>
      </c>
      <c r="BT117" s="256" t="e">
        <f ca="1">_xll.DBRW($C$1,$B117,$C$3,BT$12,$C$2,$A117,BT$13,$C$4,$C$106)</f>
        <v>#VALUE!</v>
      </c>
      <c r="BU117" s="256" t="e">
        <f ca="1">_xll.DBRW($C$1,$B117,$C$3,BU$12,$C$2,$A117,BU$13,$C$4,$C$106)</f>
        <v>#VALUE!</v>
      </c>
      <c r="BV117" s="256" t="e">
        <f ca="1">_xll.DBRW($C$1,$B117,$C$3,BV$12,$C$2,$A117,BV$13,$C$4,$C$106)</f>
        <v>#VALUE!</v>
      </c>
      <c r="BW117" s="256" t="e">
        <f ca="1">_xll.DBRW($C$1,$B117,$C$3,BW$12,$C$2,$A117,BW$13,$C$4,$C$106)</f>
        <v>#VALUE!</v>
      </c>
      <c r="BX117" s="257" t="e">
        <f ca="1">_xll.DBRW($C$1,$B117,$C$3,BX$12,$C$2,$A117,BX$13,$C$4,$C$106)</f>
        <v>#VALUE!</v>
      </c>
      <c r="BY117" s="259"/>
      <c r="BZ117" s="259"/>
      <c r="CA117" s="259"/>
      <c r="CB117" s="259"/>
      <c r="CC117" s="259"/>
      <c r="CD117" s="259"/>
      <c r="CE117" s="259"/>
      <c r="CF117" s="259"/>
      <c r="CG117" s="260"/>
      <c r="CH117" s="260"/>
      <c r="CI117" s="260"/>
      <c r="CJ117" s="260"/>
      <c r="CK117" s="260"/>
      <c r="CL117" s="260"/>
      <c r="CM117" s="260"/>
      <c r="CN117" s="260"/>
      <c r="CO117" s="260"/>
      <c r="CP117" s="260"/>
      <c r="CQ117" s="260"/>
      <c r="CR117" s="260"/>
      <c r="CS117" s="260"/>
      <c r="CT117" s="260"/>
      <c r="CU117" s="260"/>
      <c r="CV117" s="260"/>
      <c r="CW117" s="260"/>
      <c r="CX117" s="260"/>
      <c r="CY117" s="260"/>
      <c r="CZ117" s="260"/>
      <c r="DA117" s="260"/>
      <c r="DB117" s="260"/>
      <c r="DC117" s="260"/>
      <c r="DD117" s="260"/>
      <c r="DE117" s="260"/>
    </row>
    <row r="118" spans="1:109" s="264" customFormat="1" ht="21.75" customHeight="1">
      <c r="A118" s="262"/>
      <c r="B118" s="263"/>
      <c r="D118" s="265"/>
      <c r="E118" s="265"/>
      <c r="F118" s="265"/>
      <c r="G118" s="265"/>
      <c r="H118" s="265"/>
      <c r="I118" s="265"/>
      <c r="J118" s="265"/>
      <c r="K118" s="265"/>
      <c r="L118" s="265"/>
      <c r="M118" s="265"/>
      <c r="N118" s="265"/>
      <c r="O118" s="265"/>
      <c r="P118" s="265"/>
      <c r="Q118" s="265"/>
      <c r="R118" s="265"/>
      <c r="S118" s="265"/>
      <c r="T118" s="265"/>
      <c r="U118" s="265"/>
      <c r="V118" s="265"/>
      <c r="W118" s="265"/>
      <c r="X118" s="265"/>
      <c r="Y118" s="265"/>
      <c r="Z118" s="265"/>
      <c r="AA118" s="265"/>
      <c r="AB118" s="265"/>
      <c r="AC118" s="265"/>
      <c r="AD118" s="265"/>
      <c r="AE118" s="265"/>
      <c r="AF118" s="265"/>
      <c r="AG118" s="265"/>
      <c r="AH118" s="265"/>
      <c r="AI118" s="265"/>
      <c r="AJ118" s="265"/>
      <c r="AK118" s="265"/>
      <c r="AL118" s="265"/>
      <c r="AM118" s="265"/>
      <c r="AN118" s="265"/>
      <c r="AO118" s="265"/>
      <c r="AP118" s="265"/>
      <c r="AQ118" s="265"/>
      <c r="AR118" s="265"/>
      <c r="AS118" s="265"/>
      <c r="AT118" s="265"/>
      <c r="AU118" s="265"/>
      <c r="AV118" s="265"/>
      <c r="AW118" s="265"/>
      <c r="AX118" s="265"/>
      <c r="AY118" s="265"/>
      <c r="AZ118" s="265"/>
      <c r="BA118" s="265"/>
      <c r="BB118" s="265"/>
      <c r="BC118" s="265"/>
      <c r="BD118" s="265"/>
      <c r="BE118" s="265"/>
      <c r="BF118" s="265"/>
      <c r="BG118" s="265"/>
      <c r="BH118" s="265"/>
      <c r="BI118" s="265"/>
      <c r="BJ118" s="265"/>
      <c r="BK118" s="265"/>
      <c r="BL118" s="265"/>
      <c r="BM118" s="265"/>
      <c r="BN118" s="265"/>
      <c r="BO118" s="265"/>
      <c r="BP118" s="265"/>
      <c r="BQ118" s="265"/>
      <c r="BR118" s="265"/>
      <c r="BS118" s="265"/>
      <c r="BT118" s="265"/>
      <c r="BU118" s="265"/>
      <c r="BV118" s="265"/>
      <c r="BW118" s="265"/>
      <c r="BX118" s="265"/>
      <c r="BY118" s="265"/>
      <c r="BZ118" s="265"/>
      <c r="CA118" s="265"/>
      <c r="CB118" s="265"/>
      <c r="CC118" s="265"/>
      <c r="CD118" s="265"/>
      <c r="CE118" s="265"/>
      <c r="CF118" s="265"/>
    </row>
    <row r="119" spans="1:109" ht="21.75" customHeight="1">
      <c r="A119" s="266"/>
      <c r="B119" s="267"/>
      <c r="C119" s="243" t="s">
        <v>33</v>
      </c>
      <c r="D119" s="245">
        <f>SUM(D120:D129)</f>
        <v>0</v>
      </c>
      <c r="E119" s="246">
        <f t="shared" ref="E119:AI119" si="49">SUM(E120:E129)</f>
        <v>0</v>
      </c>
      <c r="F119" s="246">
        <f t="shared" si="49"/>
        <v>0</v>
      </c>
      <c r="G119" s="246">
        <f t="shared" si="49"/>
        <v>0</v>
      </c>
      <c r="H119" s="246">
        <f t="shared" si="49"/>
        <v>0</v>
      </c>
      <c r="I119" s="246">
        <f t="shared" si="49"/>
        <v>0</v>
      </c>
      <c r="J119" s="246">
        <f t="shared" si="49"/>
        <v>0</v>
      </c>
      <c r="K119" s="247">
        <f t="shared" si="49"/>
        <v>0</v>
      </c>
      <c r="L119" s="245">
        <f t="shared" si="49"/>
        <v>0</v>
      </c>
      <c r="M119" s="246">
        <f t="shared" si="49"/>
        <v>0</v>
      </c>
      <c r="N119" s="246">
        <f t="shared" si="49"/>
        <v>0</v>
      </c>
      <c r="O119" s="246">
        <f t="shared" si="49"/>
        <v>0</v>
      </c>
      <c r="P119" s="246">
        <f t="shared" si="49"/>
        <v>0</v>
      </c>
      <c r="Q119" s="246">
        <f t="shared" si="49"/>
        <v>0</v>
      </c>
      <c r="R119" s="246">
        <f t="shared" si="49"/>
        <v>0</v>
      </c>
      <c r="S119" s="247">
        <f t="shared" si="49"/>
        <v>0</v>
      </c>
      <c r="T119" s="245">
        <f t="shared" si="49"/>
        <v>0</v>
      </c>
      <c r="U119" s="246">
        <f t="shared" si="49"/>
        <v>0</v>
      </c>
      <c r="V119" s="246">
        <f t="shared" si="49"/>
        <v>0</v>
      </c>
      <c r="W119" s="246">
        <f t="shared" si="49"/>
        <v>0</v>
      </c>
      <c r="X119" s="246">
        <f t="shared" si="49"/>
        <v>0</v>
      </c>
      <c r="Y119" s="246">
        <f t="shared" si="49"/>
        <v>0</v>
      </c>
      <c r="Z119" s="246">
        <f t="shared" si="49"/>
        <v>0</v>
      </c>
      <c r="AA119" s="247">
        <f t="shared" si="49"/>
        <v>0</v>
      </c>
      <c r="AB119" s="245">
        <f t="shared" si="49"/>
        <v>0</v>
      </c>
      <c r="AC119" s="246">
        <f t="shared" si="49"/>
        <v>0</v>
      </c>
      <c r="AD119" s="246">
        <f t="shared" si="49"/>
        <v>0</v>
      </c>
      <c r="AE119" s="246">
        <f t="shared" si="49"/>
        <v>0</v>
      </c>
      <c r="AF119" s="246">
        <f t="shared" si="49"/>
        <v>0</v>
      </c>
      <c r="AG119" s="246">
        <f t="shared" si="49"/>
        <v>0</v>
      </c>
      <c r="AH119" s="246">
        <f t="shared" si="49"/>
        <v>0</v>
      </c>
      <c r="AI119" s="247">
        <f t="shared" si="49"/>
        <v>0</v>
      </c>
      <c r="AJ119" s="248"/>
      <c r="AK119" s="245" t="e">
        <f ca="1">SUM(AK120:AK129)</f>
        <v>#VALUE!</v>
      </c>
      <c r="AL119" s="246">
        <f t="shared" ref="AL119:BX119" ca="1" si="50">SUM(AL120:AL129)</f>
        <v>0</v>
      </c>
      <c r="AM119" s="246" t="e">
        <f t="shared" ca="1" si="50"/>
        <v>#VALUE!</v>
      </c>
      <c r="AN119" s="246" t="e">
        <f t="shared" ca="1" si="50"/>
        <v>#VALUE!</v>
      </c>
      <c r="AO119" s="246" t="e">
        <f t="shared" ca="1" si="50"/>
        <v>#VALUE!</v>
      </c>
      <c r="AP119" s="246" t="e">
        <f t="shared" ca="1" si="50"/>
        <v>#VALUE!</v>
      </c>
      <c r="AQ119" s="246" t="e">
        <f t="shared" ca="1" si="50"/>
        <v>#VALUE!</v>
      </c>
      <c r="AR119" s="247" t="e">
        <f t="shared" ca="1" si="50"/>
        <v>#VALUE!</v>
      </c>
      <c r="AS119" s="245" t="e">
        <f t="shared" ca="1" si="50"/>
        <v>#VALUE!</v>
      </c>
      <c r="AT119" s="246">
        <f t="shared" ca="1" si="50"/>
        <v>0</v>
      </c>
      <c r="AU119" s="246" t="e">
        <f t="shared" ca="1" si="50"/>
        <v>#VALUE!</v>
      </c>
      <c r="AV119" s="246" t="e">
        <f t="shared" ca="1" si="50"/>
        <v>#VALUE!</v>
      </c>
      <c r="AW119" s="246" t="e">
        <f t="shared" ca="1" si="50"/>
        <v>#VALUE!</v>
      </c>
      <c r="AX119" s="246" t="e">
        <f t="shared" ca="1" si="50"/>
        <v>#VALUE!</v>
      </c>
      <c r="AY119" s="246" t="e">
        <f t="shared" ca="1" si="50"/>
        <v>#VALUE!</v>
      </c>
      <c r="AZ119" s="247" t="e">
        <f t="shared" ca="1" si="50"/>
        <v>#VALUE!</v>
      </c>
      <c r="BA119" s="245" t="e">
        <f t="shared" ca="1" si="50"/>
        <v>#VALUE!</v>
      </c>
      <c r="BB119" s="246">
        <f t="shared" ca="1" si="50"/>
        <v>0</v>
      </c>
      <c r="BC119" s="246" t="e">
        <f t="shared" ca="1" si="50"/>
        <v>#VALUE!</v>
      </c>
      <c r="BD119" s="246" t="e">
        <f t="shared" ca="1" si="50"/>
        <v>#VALUE!</v>
      </c>
      <c r="BE119" s="246" t="e">
        <f t="shared" ca="1" si="50"/>
        <v>#VALUE!</v>
      </c>
      <c r="BF119" s="246" t="e">
        <f t="shared" ca="1" si="50"/>
        <v>#VALUE!</v>
      </c>
      <c r="BG119" s="246" t="e">
        <f t="shared" ca="1" si="50"/>
        <v>#VALUE!</v>
      </c>
      <c r="BH119" s="247" t="e">
        <f t="shared" ca="1" si="50"/>
        <v>#VALUE!</v>
      </c>
      <c r="BI119" s="245" t="e">
        <f t="shared" ca="1" si="50"/>
        <v>#VALUE!</v>
      </c>
      <c r="BJ119" s="246">
        <f t="shared" ca="1" si="50"/>
        <v>0</v>
      </c>
      <c r="BK119" s="246" t="e">
        <f t="shared" ca="1" si="50"/>
        <v>#VALUE!</v>
      </c>
      <c r="BL119" s="246" t="e">
        <f t="shared" ca="1" si="50"/>
        <v>#VALUE!</v>
      </c>
      <c r="BM119" s="246" t="e">
        <f t="shared" ca="1" si="50"/>
        <v>#VALUE!</v>
      </c>
      <c r="BN119" s="246" t="e">
        <f t="shared" ca="1" si="50"/>
        <v>#VALUE!</v>
      </c>
      <c r="BO119" s="246" t="e">
        <f t="shared" ca="1" si="50"/>
        <v>#VALUE!</v>
      </c>
      <c r="BP119" s="247" t="e">
        <f t="shared" ca="1" si="50"/>
        <v>#VALUE!</v>
      </c>
      <c r="BQ119" s="245" t="e">
        <f t="shared" ca="1" si="50"/>
        <v>#VALUE!</v>
      </c>
      <c r="BR119" s="246">
        <f t="shared" ca="1" si="50"/>
        <v>0</v>
      </c>
      <c r="BS119" s="246" t="e">
        <f t="shared" ca="1" si="50"/>
        <v>#VALUE!</v>
      </c>
      <c r="BT119" s="246" t="e">
        <f t="shared" ca="1" si="50"/>
        <v>#VALUE!</v>
      </c>
      <c r="BU119" s="246" t="e">
        <f t="shared" ca="1" si="50"/>
        <v>#VALUE!</v>
      </c>
      <c r="BV119" s="246" t="e">
        <f t="shared" ca="1" si="50"/>
        <v>#VALUE!</v>
      </c>
      <c r="BW119" s="246" t="e">
        <f t="shared" ca="1" si="50"/>
        <v>#VALUE!</v>
      </c>
      <c r="BX119" s="247" t="e">
        <f t="shared" ca="1" si="50"/>
        <v>#VALUE!</v>
      </c>
      <c r="BY119" s="248"/>
      <c r="BZ119" s="248"/>
      <c r="CA119" s="248"/>
      <c r="CB119" s="248"/>
      <c r="CC119" s="248"/>
      <c r="CD119" s="248"/>
      <c r="CE119" s="248"/>
      <c r="CF119" s="248"/>
    </row>
    <row r="120" spans="1:109">
      <c r="A120" s="262" t="str">
        <f>A107</f>
        <v>VTD_Corp_TopAdj_Not_allocated_Input1</v>
      </c>
      <c r="B120" s="263" t="str">
        <f t="shared" ref="B120:C120" ca="1" si="51">B107</f>
        <v>RECALC_0_1_</v>
      </c>
      <c r="C120" s="237" t="str">
        <f t="shared" si="51"/>
        <v>Sécurité top générale</v>
      </c>
      <c r="D120" s="252"/>
      <c r="E120" s="248"/>
      <c r="F120" s="248"/>
      <c r="G120" s="248"/>
      <c r="H120" s="248"/>
      <c r="I120" s="248"/>
      <c r="J120" s="248"/>
      <c r="K120" s="253"/>
      <c r="L120" s="252"/>
      <c r="M120" s="248"/>
      <c r="N120" s="248"/>
      <c r="O120" s="248"/>
      <c r="P120" s="248"/>
      <c r="Q120" s="248"/>
      <c r="R120" s="248"/>
      <c r="S120" s="253"/>
      <c r="T120" s="252"/>
      <c r="U120" s="248"/>
      <c r="V120" s="248"/>
      <c r="W120" s="248"/>
      <c r="X120" s="248"/>
      <c r="Y120" s="248"/>
      <c r="Z120" s="248"/>
      <c r="AA120" s="253"/>
      <c r="AB120" s="252"/>
      <c r="AC120" s="248"/>
      <c r="AD120" s="248"/>
      <c r="AE120" s="248"/>
      <c r="AF120" s="248"/>
      <c r="AG120" s="248"/>
      <c r="AH120" s="248"/>
      <c r="AI120" s="253"/>
      <c r="AJ120" s="248"/>
      <c r="AK120" s="252" t="e">
        <f ca="1">_xll.DBRW($C$1,$B120,$C$3,AK$12,$C$2,$A120,AK$13,$C$4,C119)</f>
        <v>#VALUE!</v>
      </c>
      <c r="AL120" s="248" t="str">
        <f ca="1">_xll.DBRW($C$1,$B120,$C$3,AL$12,$C$2,$A120,AL$13,$C$4,C119)</f>
        <v>RECALC_1_2377_</v>
      </c>
      <c r="AM120" s="248" t="e">
        <f ca="1">_xll.DBRW($C$1,$B120,$C$3,AM$12,$C$2,$A120,AM$13,$C$4,C119)</f>
        <v>#VALUE!</v>
      </c>
      <c r="AN120" s="248" t="e">
        <f ca="1">_xll.DBRW($C$1,$B120,$C$3,AN$12,$C$2,$A120,AN$13,$C$4,C119)</f>
        <v>#VALUE!</v>
      </c>
      <c r="AO120" s="248" t="e">
        <f ca="1">_xll.DBRW($C$1,$B120,$C$3,AO$12,$C$2,$A120,AO$13,$C$4,C119)</f>
        <v>#VALUE!</v>
      </c>
      <c r="AP120" s="248" t="e">
        <f ca="1">_xll.DBRW($C$1,$B120,$C$3,AP$12,$C$2,$A120,AP$13,$C$4,C119)</f>
        <v>#VALUE!</v>
      </c>
      <c r="AQ120" s="248" t="e">
        <f ca="1">_xll.DBRW($C$1,$B120,$C$3,AQ$12,$C$2,$A120,AQ$13,$C$4,C119)</f>
        <v>#VALUE!</v>
      </c>
      <c r="AR120" s="253" t="e">
        <f ca="1">_xll.DBRW($C$1,$B120,$C$3,AR$12,$C$2,$A120,AR$13,$C$4,C119)</f>
        <v>#VALUE!</v>
      </c>
      <c r="AS120" s="252" t="e">
        <f ca="1">_xll.DBRW($C$1,$B120,$C$3,AS$12,$C$2,$A120,AS$13,$C$4,C119)</f>
        <v>#VALUE!</v>
      </c>
      <c r="AT120" s="248" t="str">
        <f ca="1">_xll.DBRW($C$1,$B120,$C$3,AT$12,$C$2,$A120,AT$13,$C$4,C119)</f>
        <v>RECALC_1_2374_</v>
      </c>
      <c r="AU120" s="248" t="e">
        <f ca="1">_xll.DBRW($C$1,$B120,$C$3,AU$12,$C$2,$A120,AU$13,$C$4,C119)</f>
        <v>#VALUE!</v>
      </c>
      <c r="AV120" s="248" t="e">
        <f ca="1">_xll.DBRW($C$1,$B120,$C$3,AV$12,$C$2,$A120,AV$13,$C$4,C119)</f>
        <v>#VALUE!</v>
      </c>
      <c r="AW120" s="248" t="e">
        <f ca="1">_xll.DBRW($C$1,$B120,$C$3,AW$12,$C$2,$A120,AW$13,$C$4,C119)</f>
        <v>#VALUE!</v>
      </c>
      <c r="AX120" s="248" t="e">
        <f ca="1">_xll.DBRW($C$1,$B120,$C$3,AX$12,$C$2,$A120,AX$13,$C$4,C119)</f>
        <v>#VALUE!</v>
      </c>
      <c r="AY120" s="248" t="e">
        <f ca="1">_xll.DBRW($C$1,$B120,$C$3,AY$12,$C$2,$A120,AY$13,$C$4,C119)</f>
        <v>#VALUE!</v>
      </c>
      <c r="AZ120" s="253" t="e">
        <f ca="1">_xll.DBRW($C$1,$B120,$C$3,AZ$12,$C$2,$A120,AZ$13,$C$4,C119)</f>
        <v>#VALUE!</v>
      </c>
      <c r="BA120" s="252" t="e">
        <f ca="1">_xll.DBRW($C$1,$B120,$C$3,BA$12,$C$2,$A120,BA$13,$C$4,C119)</f>
        <v>#VALUE!</v>
      </c>
      <c r="BB120" s="248" t="str">
        <f ca="1">_xll.DBRW($C$1,$B120,$C$3,BB$12,$C$2,$A120,BB$13,$C$4,C119)</f>
        <v>RECALC_1_2375_</v>
      </c>
      <c r="BC120" s="248" t="e">
        <f ca="1">_xll.DBRW($C$1,$B120,$C$3,BC$12,$C$2,$A120,BC$13,$C$4,C119)</f>
        <v>#VALUE!</v>
      </c>
      <c r="BD120" s="248" t="e">
        <f ca="1">_xll.DBRW($C$1,$B120,$C$3,BD$12,$C$2,$A120,BD$13,$C$4,C119)</f>
        <v>#VALUE!</v>
      </c>
      <c r="BE120" s="248" t="e">
        <f ca="1">_xll.DBRW($C$1,$B120,$C$3,BE$12,$C$2,$A120,BE$13,$C$4,C119)</f>
        <v>#VALUE!</v>
      </c>
      <c r="BF120" s="248" t="e">
        <f ca="1">_xll.DBRW($C$1,$B120,$C$3,BF$12,$C$2,$A120,BF$13,$C$4,C119)</f>
        <v>#VALUE!</v>
      </c>
      <c r="BG120" s="248" t="e">
        <f ca="1">_xll.DBRW($C$1,$B120,$C$3,BG$12,$C$2,$A120,BG$13,$C$4,C119)</f>
        <v>#VALUE!</v>
      </c>
      <c r="BH120" s="253" t="e">
        <f ca="1">_xll.DBRW($C$1,$B120,$C$3,BH$12,$C$2,$A120,BH$13,$C$4,C119)</f>
        <v>#VALUE!</v>
      </c>
      <c r="BI120" s="252" t="e">
        <f ca="1">_xll.DBRW($C$1,$B120,$C$3,BI$12,$C$2,$A120,BI$13,$C$4,C119)</f>
        <v>#VALUE!</v>
      </c>
      <c r="BJ120" s="248" t="str">
        <f ca="1">_xll.DBRW($C$1,$B120,$C$3,BJ$12,$C$2,$A120,BJ$13,$C$4,C119)</f>
        <v>RECALC_1_2376_</v>
      </c>
      <c r="BK120" s="248" t="e">
        <f ca="1">_xll.DBRW($C$1,$B120,$C$3,BK$12,$C$2,$A120,BK$13,$C$4,C119)</f>
        <v>#VALUE!</v>
      </c>
      <c r="BL120" s="248" t="e">
        <f ca="1">_xll.DBRW($C$1,$B120,$C$3,BL$12,$C$2,$A120,BL$13,$C$4,C119)</f>
        <v>#VALUE!</v>
      </c>
      <c r="BM120" s="248" t="e">
        <f ca="1">_xll.DBRW($C$1,$B120,$C$3,BM$12,$C$2,$A120,BM$13,$C$4,C119)</f>
        <v>#VALUE!</v>
      </c>
      <c r="BN120" s="248" t="e">
        <f ca="1">_xll.DBRW($C$1,$B120,$C$3,BN$12,$C$2,$A120,BN$13,$C$4,C119)</f>
        <v>#VALUE!</v>
      </c>
      <c r="BO120" s="248" t="e">
        <f ca="1">_xll.DBRW($C$1,$B120,$C$3,BO$12,$C$2,$A120,BO$13,$C$4,C119)</f>
        <v>#VALUE!</v>
      </c>
      <c r="BP120" s="253" t="e">
        <f ca="1">_xll.DBRW($C$1,$B120,$C$3,BP$12,$C$2,$A120,BP$13,$C$4,C119)</f>
        <v>#VALUE!</v>
      </c>
      <c r="BQ120" s="252" t="e">
        <f ca="1">_xll.DBRW($C$1,$B120,$C$3,BQ$12,$C$2,$A120,BQ$13,$C$4,$C$119)</f>
        <v>#VALUE!</v>
      </c>
      <c r="BR120" s="248" t="str">
        <f ca="1">_xll.DBRW($C$1,$B120,$C$3,BR$12,$C$2,$A120,BR$13,$C$4,$C$119)</f>
        <v>RECALC_1_2373_</v>
      </c>
      <c r="BS120" s="248" t="e">
        <f ca="1">_xll.DBRW($C$1,$B120,$C$3,BS$12,$C$2,$A120,BS$13,$C$4,$C$119)</f>
        <v>#VALUE!</v>
      </c>
      <c r="BT120" s="248" t="e">
        <f ca="1">_xll.DBRW($C$1,$B120,$C$3,BT$12,$C$2,$A120,BT$13,$C$4,$C$119)</f>
        <v>#VALUE!</v>
      </c>
      <c r="BU120" s="248" t="e">
        <f ca="1">_xll.DBRW($C$1,$B120,$C$3,BU$12,$C$2,$A120,BU$13,$C$4,$C$119)</f>
        <v>#VALUE!</v>
      </c>
      <c r="BV120" s="248" t="e">
        <f ca="1">_xll.DBRW($C$1,$B120,$C$3,BV$12,$C$2,$A120,BV$13,$C$4,$C$119)</f>
        <v>#VALUE!</v>
      </c>
      <c r="BW120" s="248" t="e">
        <f ca="1">_xll.DBRW($C$1,$B120,$C$3,BW$12,$C$2,$A120,BW$13,$C$4,$C$119)</f>
        <v>#VALUE!</v>
      </c>
      <c r="BX120" s="253" t="e">
        <f ca="1">_xll.DBRW($C$1,$B120,$C$3,BX$12,$C$2,$A120,BX$13,$C$4,$C$119)</f>
        <v>#VALUE!</v>
      </c>
      <c r="BY120" s="248"/>
      <c r="BZ120" s="248"/>
      <c r="CA120" s="248"/>
      <c r="CB120" s="248"/>
      <c r="CC120" s="248"/>
      <c r="CD120" s="248"/>
      <c r="CE120" s="248"/>
      <c r="CF120" s="248"/>
    </row>
    <row r="121" spans="1:109" ht="21.75" customHeight="1">
      <c r="A121" s="262" t="str">
        <f t="shared" ref="A121:C129" si="52">A108</f>
        <v>VTD_Corp_TopAdj_Not_allocated_Input2</v>
      </c>
      <c r="B121" s="263" t="str">
        <f t="shared" ca="1" si="52"/>
        <v>RECALC_0_1_</v>
      </c>
      <c r="C121" s="237" t="str">
        <f t="shared" si="52"/>
        <v>A recycler</v>
      </c>
      <c r="D121" s="252"/>
      <c r="E121" s="248"/>
      <c r="F121" s="248"/>
      <c r="G121" s="248"/>
      <c r="H121" s="248"/>
      <c r="I121" s="248"/>
      <c r="J121" s="248"/>
      <c r="K121" s="253"/>
      <c r="L121" s="252"/>
      <c r="M121" s="248"/>
      <c r="N121" s="248"/>
      <c r="O121" s="248"/>
      <c r="P121" s="248"/>
      <c r="Q121" s="248"/>
      <c r="R121" s="248"/>
      <c r="S121" s="253"/>
      <c r="T121" s="252"/>
      <c r="U121" s="248"/>
      <c r="V121" s="248"/>
      <c r="W121" s="248"/>
      <c r="X121" s="248"/>
      <c r="Y121" s="248"/>
      <c r="Z121" s="248"/>
      <c r="AA121" s="253"/>
      <c r="AB121" s="252"/>
      <c r="AC121" s="248"/>
      <c r="AD121" s="248"/>
      <c r="AE121" s="248"/>
      <c r="AF121" s="248"/>
      <c r="AG121" s="248"/>
      <c r="AH121" s="248"/>
      <c r="AI121" s="253"/>
      <c r="AJ121" s="248"/>
      <c r="AK121" s="252" t="e">
        <f ca="1">_xll.DBRW($C$1,$B121,$C$3,AK$12,$C$2,$A121,AK$13,$C$4,C119)</f>
        <v>#VALUE!</v>
      </c>
      <c r="AL121" s="248" t="str">
        <f ca="1">_xll.DBRW($C$1,$B121,$C$3,AL$12,$C$2,$A121,AL$13,$C$4,C119)</f>
        <v>RECALC_1_2435_</v>
      </c>
      <c r="AM121" s="248" t="e">
        <f ca="1">_xll.DBRW($C$1,$B121,$C$3,AM$12,$C$2,$A121,AM$13,$C$4,C119)</f>
        <v>#VALUE!</v>
      </c>
      <c r="AN121" s="248" t="e">
        <f ca="1">_xll.DBRW($C$1,$B121,$C$3,AN$12,$C$2,$A121,AN$13,$C$4,C119)</f>
        <v>#VALUE!</v>
      </c>
      <c r="AO121" s="248" t="e">
        <f ca="1">_xll.DBRW($C$1,$B121,$C$3,AO$12,$C$2,$A121,AO$13,$C$4,C119)</f>
        <v>#VALUE!</v>
      </c>
      <c r="AP121" s="248" t="e">
        <f ca="1">_xll.DBRW($C$1,$B121,$C$3,AP$12,$C$2,$A121,AP$13,$C$4,C119)</f>
        <v>#VALUE!</v>
      </c>
      <c r="AQ121" s="248" t="e">
        <f ca="1">_xll.DBRW($C$1,$B121,$C$3,AQ$12,$C$2,$A121,AQ$13,$C$4,C119)</f>
        <v>#VALUE!</v>
      </c>
      <c r="AR121" s="253" t="e">
        <f ca="1">_xll.DBRW($C$1,$B121,$C$3,AR$12,$C$2,$A121,AR$13,$C$4,C119)</f>
        <v>#VALUE!</v>
      </c>
      <c r="AS121" s="252" t="e">
        <f ca="1">_xll.DBRW($C$1,$B121,$C$3,AS$12,$C$2,$A121,AS$13,$C$4,C119)</f>
        <v>#VALUE!</v>
      </c>
      <c r="AT121" s="248" t="str">
        <f ca="1">_xll.DBRW($C$1,$B121,$C$3,AT$12,$C$2,$A121,AT$13,$C$4,C119)</f>
        <v>RECALC_1_2433_</v>
      </c>
      <c r="AU121" s="248" t="e">
        <f ca="1">_xll.DBRW($C$1,$B121,$C$3,AU$12,$C$2,$A121,AU$13,$C$4,C119)</f>
        <v>#VALUE!</v>
      </c>
      <c r="AV121" s="248" t="e">
        <f ca="1">_xll.DBRW($C$1,$B121,$C$3,AV$12,$C$2,$A121,AV$13,$C$4,C119)</f>
        <v>#VALUE!</v>
      </c>
      <c r="AW121" s="248" t="e">
        <f ca="1">_xll.DBRW($C$1,$B121,$C$3,AW$12,$C$2,$A121,AW$13,$C$4,C119)</f>
        <v>#VALUE!</v>
      </c>
      <c r="AX121" s="248" t="e">
        <f ca="1">_xll.DBRW($C$1,$B121,$C$3,AX$12,$C$2,$A121,AX$13,$C$4,C119)</f>
        <v>#VALUE!</v>
      </c>
      <c r="AY121" s="248" t="e">
        <f ca="1">_xll.DBRW($C$1,$B121,$C$3,AY$12,$C$2,$A121,AY$13,$C$4,C119)</f>
        <v>#VALUE!</v>
      </c>
      <c r="AZ121" s="253" t="e">
        <f ca="1">_xll.DBRW($C$1,$B121,$C$3,AZ$12,$C$2,$A121,AZ$13,$C$4,C119)</f>
        <v>#VALUE!</v>
      </c>
      <c r="BA121" s="252" t="e">
        <f ca="1">_xll.DBRW($C$1,$B121,$C$3,BA$12,$C$2,$A121,BA$13,$C$4,C119)</f>
        <v>#VALUE!</v>
      </c>
      <c r="BB121" s="248" t="str">
        <f ca="1">_xll.DBRW($C$1,$B121,$C$3,BB$12,$C$2,$A121,BB$13,$C$4,C119)</f>
        <v>RECALC_1_2436_</v>
      </c>
      <c r="BC121" s="248" t="e">
        <f ca="1">_xll.DBRW($C$1,$B121,$C$3,BC$12,$C$2,$A121,BC$13,$C$4,C119)</f>
        <v>#VALUE!</v>
      </c>
      <c r="BD121" s="248" t="e">
        <f ca="1">_xll.DBRW($C$1,$B121,$C$3,BD$12,$C$2,$A121,BD$13,$C$4,C119)</f>
        <v>#VALUE!</v>
      </c>
      <c r="BE121" s="248" t="e">
        <f ca="1">_xll.DBRW($C$1,$B121,$C$3,BE$12,$C$2,$A121,BE$13,$C$4,C119)</f>
        <v>#VALUE!</v>
      </c>
      <c r="BF121" s="248" t="e">
        <f ca="1">_xll.DBRW($C$1,$B121,$C$3,BF$12,$C$2,$A121,BF$13,$C$4,C119)</f>
        <v>#VALUE!</v>
      </c>
      <c r="BG121" s="248" t="e">
        <f ca="1">_xll.DBRW($C$1,$B121,$C$3,BG$12,$C$2,$A121,BG$13,$C$4,C119)</f>
        <v>#VALUE!</v>
      </c>
      <c r="BH121" s="253" t="e">
        <f ca="1">_xll.DBRW($C$1,$B121,$C$3,BH$12,$C$2,$A121,BH$13,$C$4,C119)</f>
        <v>#VALUE!</v>
      </c>
      <c r="BI121" s="252" t="e">
        <f ca="1">_xll.DBRW($C$1,$B121,$C$3,BI$12,$C$2,$A121,BI$13,$C$4,C119)</f>
        <v>#VALUE!</v>
      </c>
      <c r="BJ121" s="248" t="str">
        <f ca="1">_xll.DBRW($C$1,$B121,$C$3,BJ$12,$C$2,$A121,BJ$13,$C$4,C119)</f>
        <v>RECALC_1_2434_</v>
      </c>
      <c r="BK121" s="248" t="e">
        <f ca="1">_xll.DBRW($C$1,$B121,$C$3,BK$12,$C$2,$A121,BK$13,$C$4,C119)</f>
        <v>#VALUE!</v>
      </c>
      <c r="BL121" s="248" t="e">
        <f ca="1">_xll.DBRW($C$1,$B121,$C$3,BL$12,$C$2,$A121,BL$13,$C$4,C119)</f>
        <v>#VALUE!</v>
      </c>
      <c r="BM121" s="248" t="e">
        <f ca="1">_xll.DBRW($C$1,$B121,$C$3,BM$12,$C$2,$A121,BM$13,$C$4,C119)</f>
        <v>#VALUE!</v>
      </c>
      <c r="BN121" s="248" t="e">
        <f ca="1">_xll.DBRW($C$1,$B121,$C$3,BN$12,$C$2,$A121,BN$13,$C$4,C119)</f>
        <v>#VALUE!</v>
      </c>
      <c r="BO121" s="248" t="e">
        <f ca="1">_xll.DBRW($C$1,$B121,$C$3,BO$12,$C$2,$A121,BO$13,$C$4,C119)</f>
        <v>#VALUE!</v>
      </c>
      <c r="BP121" s="253" t="e">
        <f ca="1">_xll.DBRW($C$1,$B121,$C$3,BP$12,$C$2,$A121,BP$13,$C$4,C119)</f>
        <v>#VALUE!</v>
      </c>
      <c r="BQ121" s="252" t="e">
        <f ca="1">_xll.DBRW($C$1,$B121,$C$3,BQ$12,$C$2,$A121,BQ$13,$C$4,$C$119)</f>
        <v>#VALUE!</v>
      </c>
      <c r="BR121" s="248" t="str">
        <f ca="1">_xll.DBRW($C$1,$B121,$C$3,BR$12,$C$2,$A121,BR$13,$C$4,$C$119)</f>
        <v>RECALC_1_2437_</v>
      </c>
      <c r="BS121" s="248" t="e">
        <f ca="1">_xll.DBRW($C$1,$B121,$C$3,BS$12,$C$2,$A121,BS$13,$C$4,$C$119)</f>
        <v>#VALUE!</v>
      </c>
      <c r="BT121" s="248" t="e">
        <f ca="1">_xll.DBRW($C$1,$B121,$C$3,BT$12,$C$2,$A121,BT$13,$C$4,$C$119)</f>
        <v>#VALUE!</v>
      </c>
      <c r="BU121" s="248" t="e">
        <f ca="1">_xll.DBRW($C$1,$B121,$C$3,BU$12,$C$2,$A121,BU$13,$C$4,$C$119)</f>
        <v>#VALUE!</v>
      </c>
      <c r="BV121" s="248" t="e">
        <f ca="1">_xll.DBRW($C$1,$B121,$C$3,BV$12,$C$2,$A121,BV$13,$C$4,$C$119)</f>
        <v>#VALUE!</v>
      </c>
      <c r="BW121" s="248" t="e">
        <f ca="1">_xll.DBRW($C$1,$B121,$C$3,BW$12,$C$2,$A121,BW$13,$C$4,$C$119)</f>
        <v>#VALUE!</v>
      </c>
      <c r="BX121" s="253" t="e">
        <f ca="1">_xll.DBRW($C$1,$B121,$C$3,BX$12,$C$2,$A121,BX$13,$C$4,$C$119)</f>
        <v>#VALUE!</v>
      </c>
      <c r="BY121" s="248"/>
      <c r="BZ121" s="248"/>
      <c r="CA121" s="248"/>
      <c r="CB121" s="248"/>
      <c r="CC121" s="248"/>
      <c r="CD121" s="248"/>
      <c r="CE121" s="248"/>
      <c r="CF121" s="248"/>
    </row>
    <row r="122" spans="1:109" ht="21.75" customHeight="1">
      <c r="A122" s="262" t="str">
        <f t="shared" si="52"/>
        <v>VTD_Corp_TopAdj_Not_allocated_Input3</v>
      </c>
      <c r="B122" s="263" t="str">
        <f t="shared" ca="1" si="52"/>
        <v>RECALC_0_20_</v>
      </c>
      <c r="C122" s="237" t="str">
        <f t="shared" si="52"/>
        <v xml:space="preserve">Décote de 25% de 4 projets croissance </v>
      </c>
      <c r="D122" s="252"/>
      <c r="E122" s="248"/>
      <c r="F122" s="248"/>
      <c r="G122" s="248"/>
      <c r="H122" s="248"/>
      <c r="I122" s="248"/>
      <c r="J122" s="248"/>
      <c r="K122" s="253"/>
      <c r="L122" s="252"/>
      <c r="M122" s="248"/>
      <c r="N122" s="248"/>
      <c r="O122" s="248"/>
      <c r="P122" s="248"/>
      <c r="Q122" s="248"/>
      <c r="R122" s="248"/>
      <c r="S122" s="253"/>
      <c r="T122" s="252"/>
      <c r="U122" s="248"/>
      <c r="V122" s="248"/>
      <c r="W122" s="248"/>
      <c r="X122" s="248"/>
      <c r="Y122" s="248"/>
      <c r="Z122" s="248"/>
      <c r="AA122" s="253"/>
      <c r="AB122" s="252"/>
      <c r="AC122" s="248"/>
      <c r="AD122" s="248"/>
      <c r="AE122" s="248"/>
      <c r="AF122" s="248"/>
      <c r="AG122" s="248"/>
      <c r="AH122" s="248"/>
      <c r="AI122" s="253"/>
      <c r="AJ122" s="248"/>
      <c r="AK122" s="252" t="e">
        <f ca="1">_xll.DBRW($C$1,$B122,$C$3,AK$12,$C$2,$A122,AK$13,$C$4,C119)</f>
        <v>#VALUE!</v>
      </c>
      <c r="AL122" s="248" t="str">
        <f ca="1">_xll.DBRW($C$1,$B122,$C$3,AL$12,$C$2,$A122,AL$13,$C$4,C119)</f>
        <v>RECALC_1_2405_</v>
      </c>
      <c r="AM122" s="248" t="e">
        <f ca="1">_xll.DBRW($C$1,$B122,$C$3,AM$12,$C$2,$A122,AM$13,$C$4,C119)</f>
        <v>#VALUE!</v>
      </c>
      <c r="AN122" s="248" t="e">
        <f ca="1">_xll.DBRW($C$1,$B122,$C$3,AN$12,$C$2,$A122,AN$13,$C$4,C119)</f>
        <v>#VALUE!</v>
      </c>
      <c r="AO122" s="248" t="e">
        <f ca="1">_xll.DBRW($C$1,$B122,$C$3,AO$12,$C$2,$A122,AO$13,$C$4,C119)</f>
        <v>#VALUE!</v>
      </c>
      <c r="AP122" s="248" t="e">
        <f ca="1">_xll.DBRW($C$1,$B122,$C$3,AP$12,$C$2,$A122,AP$13,$C$4,C119)</f>
        <v>#VALUE!</v>
      </c>
      <c r="AQ122" s="248" t="e">
        <f ca="1">_xll.DBRW($C$1,$B122,$C$3,AQ$12,$C$2,$A122,AQ$13,$C$4,C119)</f>
        <v>#VALUE!</v>
      </c>
      <c r="AR122" s="253" t="e">
        <f ca="1">_xll.DBRW($C$1,$B122,$C$3,AR$12,$C$2,$A122,AR$13,$C$4,C119)</f>
        <v>#VALUE!</v>
      </c>
      <c r="AS122" s="252" t="e">
        <f ca="1">_xll.DBRW($C$1,$B122,$C$3,AS$12,$C$2,$A122,AS$13,$C$4,C119)</f>
        <v>#VALUE!</v>
      </c>
      <c r="AT122" s="248" t="str">
        <f ca="1">_xll.DBRW($C$1,$B122,$C$3,AT$12,$C$2,$A122,AT$13,$C$4,C119)</f>
        <v>RECALC_1_2404_</v>
      </c>
      <c r="AU122" s="248" t="e">
        <f ca="1">_xll.DBRW($C$1,$B122,$C$3,AU$12,$C$2,$A122,AU$13,$C$4,C119)</f>
        <v>#VALUE!</v>
      </c>
      <c r="AV122" s="248" t="e">
        <f ca="1">_xll.DBRW($C$1,$B122,$C$3,AV$12,$C$2,$A122,AV$13,$C$4,C119)</f>
        <v>#VALUE!</v>
      </c>
      <c r="AW122" s="248" t="e">
        <f ca="1">_xll.DBRW($C$1,$B122,$C$3,AW$12,$C$2,$A122,AW$13,$C$4,C119)</f>
        <v>#VALUE!</v>
      </c>
      <c r="AX122" s="248" t="e">
        <f ca="1">_xll.DBRW($C$1,$B122,$C$3,AX$12,$C$2,$A122,AX$13,$C$4,C119)</f>
        <v>#VALUE!</v>
      </c>
      <c r="AY122" s="248" t="e">
        <f ca="1">_xll.DBRW($C$1,$B122,$C$3,AY$12,$C$2,$A122,AY$13,$C$4,C119)</f>
        <v>#VALUE!</v>
      </c>
      <c r="AZ122" s="253" t="e">
        <f ca="1">_xll.DBRW($C$1,$B122,$C$3,AZ$12,$C$2,$A122,AZ$13,$C$4,C119)</f>
        <v>#VALUE!</v>
      </c>
      <c r="BA122" s="252" t="e">
        <f ca="1">_xll.DBRW($C$1,$B122,$C$3,BA$12,$C$2,$A122,BA$13,$C$4,C119)</f>
        <v>#VALUE!</v>
      </c>
      <c r="BB122" s="248" t="str">
        <f ca="1">_xll.DBRW($C$1,$B122,$C$3,BB$12,$C$2,$A122,BB$13,$C$4,C119)</f>
        <v>RECALC_1_2407_</v>
      </c>
      <c r="BC122" s="248" t="e">
        <f ca="1">_xll.DBRW($C$1,$B122,$C$3,BC$12,$C$2,$A122,BC$13,$C$4,C119)</f>
        <v>#VALUE!</v>
      </c>
      <c r="BD122" s="248" t="e">
        <f ca="1">_xll.DBRW($C$1,$B122,$C$3,BD$12,$C$2,$A122,BD$13,$C$4,C119)</f>
        <v>#VALUE!</v>
      </c>
      <c r="BE122" s="248" t="e">
        <f ca="1">_xll.DBRW($C$1,$B122,$C$3,BE$12,$C$2,$A122,BE$13,$C$4,C119)</f>
        <v>#VALUE!</v>
      </c>
      <c r="BF122" s="248" t="e">
        <f ca="1">_xll.DBRW($C$1,$B122,$C$3,BF$12,$C$2,$A122,BF$13,$C$4,C119)</f>
        <v>#VALUE!</v>
      </c>
      <c r="BG122" s="248" t="e">
        <f ca="1">_xll.DBRW($C$1,$B122,$C$3,BG$12,$C$2,$A122,BG$13,$C$4,C119)</f>
        <v>#VALUE!</v>
      </c>
      <c r="BH122" s="253" t="e">
        <f ca="1">_xll.DBRW($C$1,$B122,$C$3,BH$12,$C$2,$A122,BH$13,$C$4,C119)</f>
        <v>#VALUE!</v>
      </c>
      <c r="BI122" s="252" t="e">
        <f ca="1">_xll.DBRW($C$1,$B122,$C$3,BI$12,$C$2,$A122,BI$13,$C$4,C119)</f>
        <v>#VALUE!</v>
      </c>
      <c r="BJ122" s="248" t="str">
        <f ca="1">_xll.DBRW($C$1,$B122,$C$3,BJ$12,$C$2,$A122,BJ$13,$C$4,C119)</f>
        <v>RECALC_1_2406_</v>
      </c>
      <c r="BK122" s="248" t="e">
        <f ca="1">_xll.DBRW($C$1,$B122,$C$3,BK$12,$C$2,$A122,BK$13,$C$4,C119)</f>
        <v>#VALUE!</v>
      </c>
      <c r="BL122" s="248" t="e">
        <f ca="1">_xll.DBRW($C$1,$B122,$C$3,BL$12,$C$2,$A122,BL$13,$C$4,C119)</f>
        <v>#VALUE!</v>
      </c>
      <c r="BM122" s="248" t="e">
        <f ca="1">_xll.DBRW($C$1,$B122,$C$3,BM$12,$C$2,$A122,BM$13,$C$4,C119)</f>
        <v>#VALUE!</v>
      </c>
      <c r="BN122" s="248" t="e">
        <f ca="1">_xll.DBRW($C$1,$B122,$C$3,BN$12,$C$2,$A122,BN$13,$C$4,C119)</f>
        <v>#VALUE!</v>
      </c>
      <c r="BO122" s="248" t="e">
        <f ca="1">_xll.DBRW($C$1,$B122,$C$3,BO$12,$C$2,$A122,BO$13,$C$4,C119)</f>
        <v>#VALUE!</v>
      </c>
      <c r="BP122" s="253" t="e">
        <f ca="1">_xll.DBRW($C$1,$B122,$C$3,BP$12,$C$2,$A122,BP$13,$C$4,C119)</f>
        <v>#VALUE!</v>
      </c>
      <c r="BQ122" s="252" t="e">
        <f ca="1">_xll.DBRW($C$1,$B122,$C$3,BQ$12,$C$2,$A122,BQ$13,$C$4,$C$119)</f>
        <v>#VALUE!</v>
      </c>
      <c r="BR122" s="248" t="str">
        <f ca="1">_xll.DBRW($C$1,$B122,$C$3,BR$12,$C$2,$A122,BR$13,$C$4,$C$119)</f>
        <v>RECALC_1_2403_</v>
      </c>
      <c r="BS122" s="248" t="e">
        <f ca="1">_xll.DBRW($C$1,$B122,$C$3,BS$12,$C$2,$A122,BS$13,$C$4,$C$119)</f>
        <v>#VALUE!</v>
      </c>
      <c r="BT122" s="248" t="e">
        <f ca="1">_xll.DBRW($C$1,$B122,$C$3,BT$12,$C$2,$A122,BT$13,$C$4,$C$119)</f>
        <v>#VALUE!</v>
      </c>
      <c r="BU122" s="248" t="e">
        <f ca="1">_xll.DBRW($C$1,$B122,$C$3,BU$12,$C$2,$A122,BU$13,$C$4,$C$119)</f>
        <v>#VALUE!</v>
      </c>
      <c r="BV122" s="248" t="e">
        <f ca="1">_xll.DBRW($C$1,$B122,$C$3,BV$12,$C$2,$A122,BV$13,$C$4,$C$119)</f>
        <v>#VALUE!</v>
      </c>
      <c r="BW122" s="248" t="e">
        <f ca="1">_xll.DBRW($C$1,$B122,$C$3,BW$12,$C$2,$A122,BW$13,$C$4,$C$119)</f>
        <v>#VALUE!</v>
      </c>
      <c r="BX122" s="253" t="e">
        <f ca="1">_xll.DBRW($C$1,$B122,$C$3,BX$12,$C$2,$A122,BX$13,$C$4,$C$119)</f>
        <v>#VALUE!</v>
      </c>
      <c r="BY122" s="248"/>
      <c r="BZ122" s="248"/>
      <c r="CA122" s="248"/>
      <c r="CB122" s="248"/>
      <c r="CC122" s="248"/>
      <c r="CD122" s="248"/>
      <c r="CE122" s="248"/>
      <c r="CF122" s="248"/>
    </row>
    <row r="123" spans="1:109" ht="21.75" customHeight="1">
      <c r="A123" s="262" t="str">
        <f t="shared" si="52"/>
        <v>VTD_Corp_TopAdj_Not_allocated_Input4</v>
      </c>
      <c r="B123" s="263" t="str">
        <f t="shared" ca="1" si="52"/>
        <v>RECALC_0_1_</v>
      </c>
      <c r="C123" s="237" t="str">
        <f t="shared" si="52"/>
        <v>Sécurité générale invts financiers</v>
      </c>
      <c r="D123" s="252"/>
      <c r="E123" s="248"/>
      <c r="F123" s="248"/>
      <c r="G123" s="248"/>
      <c r="H123" s="248"/>
      <c r="I123" s="248"/>
      <c r="J123" s="248"/>
      <c r="K123" s="253"/>
      <c r="L123" s="252"/>
      <c r="M123" s="248"/>
      <c r="N123" s="248"/>
      <c r="O123" s="248"/>
      <c r="P123" s="248"/>
      <c r="Q123" s="248"/>
      <c r="R123" s="248"/>
      <c r="S123" s="253"/>
      <c r="T123" s="252"/>
      <c r="U123" s="248"/>
      <c r="V123" s="248"/>
      <c r="W123" s="248"/>
      <c r="X123" s="248"/>
      <c r="Y123" s="248"/>
      <c r="Z123" s="248"/>
      <c r="AA123" s="253"/>
      <c r="AB123" s="252"/>
      <c r="AC123" s="248"/>
      <c r="AD123" s="248"/>
      <c r="AE123" s="248"/>
      <c r="AF123" s="248"/>
      <c r="AG123" s="248"/>
      <c r="AH123" s="248"/>
      <c r="AI123" s="253"/>
      <c r="AJ123" s="248"/>
      <c r="AK123" s="252" t="e">
        <f ca="1">_xll.DBRW($C$1,$B123,$C$3,AK$12,$C$2,$A123,AK$13,$C$4,C119)</f>
        <v>#VALUE!</v>
      </c>
      <c r="AL123" s="248" t="str">
        <f ca="1">_xll.DBRW($C$1,$B123,$C$3,AL$12,$C$2,$A123,AL$13,$C$4,C119)</f>
        <v>RECALC_1_2450_</v>
      </c>
      <c r="AM123" s="248" t="e">
        <f ca="1">_xll.DBRW($C$1,$B123,$C$3,AM$12,$C$2,$A123,AM$13,$C$4,C119)</f>
        <v>#VALUE!</v>
      </c>
      <c r="AN123" s="248" t="e">
        <f ca="1">_xll.DBRW($C$1,$B123,$C$3,AN$12,$C$2,$A123,AN$13,$C$4,C119)</f>
        <v>#VALUE!</v>
      </c>
      <c r="AO123" s="248" t="e">
        <f ca="1">_xll.DBRW($C$1,$B123,$C$3,AO$12,$C$2,$A123,AO$13,$C$4,C119)</f>
        <v>#VALUE!</v>
      </c>
      <c r="AP123" s="248" t="e">
        <f ca="1">_xll.DBRW($C$1,$B123,$C$3,AP$12,$C$2,$A123,AP$13,$C$4,C119)</f>
        <v>#VALUE!</v>
      </c>
      <c r="AQ123" s="248" t="e">
        <f ca="1">_xll.DBRW($C$1,$B123,$C$3,AQ$12,$C$2,$A123,AQ$13,$C$4,C119)</f>
        <v>#VALUE!</v>
      </c>
      <c r="AR123" s="253" t="e">
        <f ca="1">_xll.DBRW($C$1,$B123,$C$3,AR$12,$C$2,$A123,AR$13,$C$4,C119)</f>
        <v>#VALUE!</v>
      </c>
      <c r="AS123" s="252" t="e">
        <f ca="1">_xll.DBRW($C$1,$B123,$C$3,AS$12,$C$2,$A123,AS$13,$C$4,C119)</f>
        <v>#VALUE!</v>
      </c>
      <c r="AT123" s="248" t="str">
        <f ca="1">_xll.DBRW($C$1,$B123,$C$3,AT$12,$C$2,$A123,AT$13,$C$4,C119)</f>
        <v>RECALC_1_2448_</v>
      </c>
      <c r="AU123" s="248" t="e">
        <f ca="1">_xll.DBRW($C$1,$B123,$C$3,AU$12,$C$2,$A123,AU$13,$C$4,C119)</f>
        <v>#VALUE!</v>
      </c>
      <c r="AV123" s="248" t="e">
        <f ca="1">_xll.DBRW($C$1,$B123,$C$3,AV$12,$C$2,$A123,AV$13,$C$4,C119)</f>
        <v>#VALUE!</v>
      </c>
      <c r="AW123" s="248" t="e">
        <f ca="1">_xll.DBRW($C$1,$B123,$C$3,AW$12,$C$2,$A123,AW$13,$C$4,C119)</f>
        <v>#VALUE!</v>
      </c>
      <c r="AX123" s="248" t="e">
        <f ca="1">_xll.DBRW($C$1,$B123,$C$3,AX$12,$C$2,$A123,AX$13,$C$4,C119)</f>
        <v>#VALUE!</v>
      </c>
      <c r="AY123" s="248" t="e">
        <f ca="1">_xll.DBRW($C$1,$B123,$C$3,AY$12,$C$2,$A123,AY$13,$C$4,C119)</f>
        <v>#VALUE!</v>
      </c>
      <c r="AZ123" s="253" t="e">
        <f ca="1">_xll.DBRW($C$1,$B123,$C$3,AZ$12,$C$2,$A123,AZ$13,$C$4,C119)</f>
        <v>#VALUE!</v>
      </c>
      <c r="BA123" s="252" t="e">
        <f ca="1">_xll.DBRW($C$1,$B123,$C$3,BA$12,$C$2,$A123,BA$13,$C$4,C119)</f>
        <v>#VALUE!</v>
      </c>
      <c r="BB123" s="248" t="str">
        <f ca="1">_xll.DBRW($C$1,$B123,$C$3,BB$12,$C$2,$A123,BB$13,$C$4,C119)</f>
        <v>RECALC_1_2452_</v>
      </c>
      <c r="BC123" s="248" t="e">
        <f ca="1">_xll.DBRW($C$1,$B123,$C$3,BC$12,$C$2,$A123,BC$13,$C$4,C119)</f>
        <v>#VALUE!</v>
      </c>
      <c r="BD123" s="248" t="e">
        <f ca="1">_xll.DBRW($C$1,$B123,$C$3,BD$12,$C$2,$A123,BD$13,$C$4,C119)</f>
        <v>#VALUE!</v>
      </c>
      <c r="BE123" s="248" t="e">
        <f ca="1">_xll.DBRW($C$1,$B123,$C$3,BE$12,$C$2,$A123,BE$13,$C$4,C119)</f>
        <v>#VALUE!</v>
      </c>
      <c r="BF123" s="248" t="e">
        <f ca="1">_xll.DBRW($C$1,$B123,$C$3,BF$12,$C$2,$A123,BF$13,$C$4,C119)</f>
        <v>#VALUE!</v>
      </c>
      <c r="BG123" s="248" t="e">
        <f ca="1">_xll.DBRW($C$1,$B123,$C$3,BG$12,$C$2,$A123,BG$13,$C$4,C119)</f>
        <v>#VALUE!</v>
      </c>
      <c r="BH123" s="253" t="e">
        <f ca="1">_xll.DBRW($C$1,$B123,$C$3,BH$12,$C$2,$A123,BH$13,$C$4,C119)</f>
        <v>#VALUE!</v>
      </c>
      <c r="BI123" s="252" t="e">
        <f ca="1">_xll.DBRW($C$1,$B123,$C$3,BI$12,$C$2,$A123,BI$13,$C$4,C119)</f>
        <v>#VALUE!</v>
      </c>
      <c r="BJ123" s="248" t="str">
        <f ca="1">_xll.DBRW($C$1,$B123,$C$3,BJ$12,$C$2,$A123,BJ$13,$C$4,C119)</f>
        <v>RECALC_1_2449_</v>
      </c>
      <c r="BK123" s="248" t="e">
        <f ca="1">_xll.DBRW($C$1,$B123,$C$3,BK$12,$C$2,$A123,BK$13,$C$4,C119)</f>
        <v>#VALUE!</v>
      </c>
      <c r="BL123" s="248" t="e">
        <f ca="1">_xll.DBRW($C$1,$B123,$C$3,BL$12,$C$2,$A123,BL$13,$C$4,C119)</f>
        <v>#VALUE!</v>
      </c>
      <c r="BM123" s="248" t="e">
        <f ca="1">_xll.DBRW($C$1,$B123,$C$3,BM$12,$C$2,$A123,BM$13,$C$4,C119)</f>
        <v>#VALUE!</v>
      </c>
      <c r="BN123" s="248" t="e">
        <f ca="1">_xll.DBRW($C$1,$B123,$C$3,BN$12,$C$2,$A123,BN$13,$C$4,C119)</f>
        <v>#VALUE!</v>
      </c>
      <c r="BO123" s="248" t="e">
        <f ca="1">_xll.DBRW($C$1,$B123,$C$3,BO$12,$C$2,$A123,BO$13,$C$4,C119)</f>
        <v>#VALUE!</v>
      </c>
      <c r="BP123" s="253" t="e">
        <f ca="1">_xll.DBRW($C$1,$B123,$C$3,BP$12,$C$2,$A123,BP$13,$C$4,C119)</f>
        <v>#VALUE!</v>
      </c>
      <c r="BQ123" s="252" t="e">
        <f ca="1">_xll.DBRW($C$1,$B123,$C$3,BQ$12,$C$2,$A123,BQ$13,$C$4,$C$119)</f>
        <v>#VALUE!</v>
      </c>
      <c r="BR123" s="248" t="str">
        <f ca="1">_xll.DBRW($C$1,$B123,$C$3,BR$12,$C$2,$A123,BR$13,$C$4,$C$119)</f>
        <v>RECALC_1_2451_</v>
      </c>
      <c r="BS123" s="248" t="e">
        <f ca="1">_xll.DBRW($C$1,$B123,$C$3,BS$12,$C$2,$A123,BS$13,$C$4,$C$119)</f>
        <v>#VALUE!</v>
      </c>
      <c r="BT123" s="248" t="e">
        <f ca="1">_xll.DBRW($C$1,$B123,$C$3,BT$12,$C$2,$A123,BT$13,$C$4,$C$119)</f>
        <v>#VALUE!</v>
      </c>
      <c r="BU123" s="248" t="e">
        <f ca="1">_xll.DBRW($C$1,$B123,$C$3,BU$12,$C$2,$A123,BU$13,$C$4,$C$119)</f>
        <v>#VALUE!</v>
      </c>
      <c r="BV123" s="248" t="e">
        <f ca="1">_xll.DBRW($C$1,$B123,$C$3,BV$12,$C$2,$A123,BV$13,$C$4,$C$119)</f>
        <v>#VALUE!</v>
      </c>
      <c r="BW123" s="248" t="e">
        <f ca="1">_xll.DBRW($C$1,$B123,$C$3,BW$12,$C$2,$A123,BW$13,$C$4,$C$119)</f>
        <v>#VALUE!</v>
      </c>
      <c r="BX123" s="253" t="e">
        <f ca="1">_xll.DBRW($C$1,$B123,$C$3,BX$12,$C$2,$A123,BX$13,$C$4,$C$119)</f>
        <v>#VALUE!</v>
      </c>
      <c r="BY123" s="248"/>
      <c r="BZ123" s="248"/>
      <c r="CA123" s="248"/>
      <c r="CB123" s="248"/>
      <c r="CC123" s="248"/>
      <c r="CD123" s="248"/>
      <c r="CE123" s="248"/>
      <c r="CF123" s="248"/>
    </row>
    <row r="124" spans="1:109" ht="21.75" customHeight="1">
      <c r="A124" s="262" t="str">
        <f t="shared" si="52"/>
        <v>VTD_Corp_TopAdj_Not_allocated_Input5</v>
      </c>
      <c r="B124" s="263" t="str">
        <f t="shared" ca="1" si="52"/>
        <v>RECALC_0_21_</v>
      </c>
      <c r="C124" s="237" t="str">
        <f t="shared" si="52"/>
        <v>A recycler</v>
      </c>
      <c r="D124" s="252"/>
      <c r="E124" s="248"/>
      <c r="F124" s="248"/>
      <c r="G124" s="248"/>
      <c r="H124" s="248"/>
      <c r="I124" s="248"/>
      <c r="J124" s="248"/>
      <c r="K124" s="253"/>
      <c r="L124" s="252"/>
      <c r="M124" s="248"/>
      <c r="N124" s="248"/>
      <c r="O124" s="248"/>
      <c r="P124" s="248"/>
      <c r="Q124" s="248"/>
      <c r="R124" s="248"/>
      <c r="S124" s="253"/>
      <c r="T124" s="252"/>
      <c r="U124" s="248"/>
      <c r="V124" s="248"/>
      <c r="W124" s="248"/>
      <c r="X124" s="248"/>
      <c r="Y124" s="248"/>
      <c r="Z124" s="248"/>
      <c r="AA124" s="253"/>
      <c r="AB124" s="252"/>
      <c r="AC124" s="248"/>
      <c r="AD124" s="248"/>
      <c r="AE124" s="248"/>
      <c r="AF124" s="248"/>
      <c r="AG124" s="248"/>
      <c r="AH124" s="248"/>
      <c r="AI124" s="253"/>
      <c r="AJ124" s="248"/>
      <c r="AK124" s="252" t="e">
        <f ca="1">_xll.DBRW($C$1,$B124,$C$3,AK$12,$C$2,$A124,AK$13,$C$4,C119)</f>
        <v>#VALUE!</v>
      </c>
      <c r="AL124" s="248" t="str">
        <f ca="1">_xll.DBRW($C$1,$B124,$C$3,AL$12,$C$2,$A124,AL$13,$C$4,C119)</f>
        <v>RECALC_1_2268_</v>
      </c>
      <c r="AM124" s="248" t="e">
        <f ca="1">_xll.DBRW($C$1,$B124,$C$3,AM$12,$C$2,$A124,AM$13,$C$4,C119)</f>
        <v>#VALUE!</v>
      </c>
      <c r="AN124" s="248" t="e">
        <f ca="1">_xll.DBRW($C$1,$B124,$C$3,AN$12,$C$2,$A124,AN$13,$C$4,C119)</f>
        <v>#VALUE!</v>
      </c>
      <c r="AO124" s="248" t="e">
        <f ca="1">_xll.DBRW($C$1,$B124,$C$3,AO$12,$C$2,$A124,AO$13,$C$4,C119)</f>
        <v>#VALUE!</v>
      </c>
      <c r="AP124" s="248" t="e">
        <f ca="1">_xll.DBRW($C$1,$B124,$C$3,AP$12,$C$2,$A124,AP$13,$C$4,C119)</f>
        <v>#VALUE!</v>
      </c>
      <c r="AQ124" s="248" t="e">
        <f ca="1">_xll.DBRW($C$1,$B124,$C$3,AQ$12,$C$2,$A124,AQ$13,$C$4,C119)</f>
        <v>#VALUE!</v>
      </c>
      <c r="AR124" s="253" t="e">
        <f ca="1">_xll.DBRW($C$1,$B124,$C$3,AR$12,$C$2,$A124,AR$13,$C$4,C119)</f>
        <v>#VALUE!</v>
      </c>
      <c r="AS124" s="252" t="e">
        <f ca="1">_xll.DBRW($C$1,$B124,$C$3,AS$12,$C$2,$A124,AS$13,$C$4,C119)</f>
        <v>#VALUE!</v>
      </c>
      <c r="AT124" s="248" t="str">
        <f ca="1">_xll.DBRW($C$1,$B124,$C$3,AT$12,$C$2,$A124,AT$13,$C$4,C119)</f>
        <v>RECALC_1_2271_</v>
      </c>
      <c r="AU124" s="248" t="e">
        <f ca="1">_xll.DBRW($C$1,$B124,$C$3,AU$12,$C$2,$A124,AU$13,$C$4,C119)</f>
        <v>#VALUE!</v>
      </c>
      <c r="AV124" s="248" t="e">
        <f ca="1">_xll.DBRW($C$1,$B124,$C$3,AV$12,$C$2,$A124,AV$13,$C$4,C119)</f>
        <v>#VALUE!</v>
      </c>
      <c r="AW124" s="248" t="e">
        <f ca="1">_xll.DBRW($C$1,$B124,$C$3,AW$12,$C$2,$A124,AW$13,$C$4,C119)</f>
        <v>#VALUE!</v>
      </c>
      <c r="AX124" s="248" t="e">
        <f ca="1">_xll.DBRW($C$1,$B124,$C$3,AX$12,$C$2,$A124,AX$13,$C$4,C119)</f>
        <v>#VALUE!</v>
      </c>
      <c r="AY124" s="248" t="e">
        <f ca="1">_xll.DBRW($C$1,$B124,$C$3,AY$12,$C$2,$A124,AY$13,$C$4,C119)</f>
        <v>#VALUE!</v>
      </c>
      <c r="AZ124" s="253" t="e">
        <f ca="1">_xll.DBRW($C$1,$B124,$C$3,AZ$12,$C$2,$A124,AZ$13,$C$4,C119)</f>
        <v>#VALUE!</v>
      </c>
      <c r="BA124" s="252" t="e">
        <f ca="1">_xll.DBRW($C$1,$B124,$C$3,BA$12,$C$2,$A124,BA$13,$C$4,C119)</f>
        <v>#VALUE!</v>
      </c>
      <c r="BB124" s="248" t="str">
        <f ca="1">_xll.DBRW($C$1,$B124,$C$3,BB$12,$C$2,$A124,BB$13,$C$4,C119)</f>
        <v>RECALC_1_2270_</v>
      </c>
      <c r="BC124" s="248" t="e">
        <f ca="1">_xll.DBRW($C$1,$B124,$C$3,BC$12,$C$2,$A124,BC$13,$C$4,C119)</f>
        <v>#VALUE!</v>
      </c>
      <c r="BD124" s="248" t="e">
        <f ca="1">_xll.DBRW($C$1,$B124,$C$3,BD$12,$C$2,$A124,BD$13,$C$4,C119)</f>
        <v>#VALUE!</v>
      </c>
      <c r="BE124" s="248" t="e">
        <f ca="1">_xll.DBRW($C$1,$B124,$C$3,BE$12,$C$2,$A124,BE$13,$C$4,C119)</f>
        <v>#VALUE!</v>
      </c>
      <c r="BF124" s="248" t="e">
        <f ca="1">_xll.DBRW($C$1,$B124,$C$3,BF$12,$C$2,$A124,BF$13,$C$4,C119)</f>
        <v>#VALUE!</v>
      </c>
      <c r="BG124" s="248" t="e">
        <f ca="1">_xll.DBRW($C$1,$B124,$C$3,BG$12,$C$2,$A124,BG$13,$C$4,C119)</f>
        <v>#VALUE!</v>
      </c>
      <c r="BH124" s="253" t="e">
        <f ca="1">_xll.DBRW($C$1,$B124,$C$3,BH$12,$C$2,$A124,BH$13,$C$4,C119)</f>
        <v>#VALUE!</v>
      </c>
      <c r="BI124" s="252" t="e">
        <f ca="1">_xll.DBRW($C$1,$B124,$C$3,BI$12,$C$2,$A124,BI$13,$C$4,C119)</f>
        <v>#VALUE!</v>
      </c>
      <c r="BJ124" s="248" t="str">
        <f ca="1">_xll.DBRW($C$1,$B124,$C$3,BJ$12,$C$2,$A124,BJ$13,$C$4,C119)</f>
        <v>RECALC_1_2272_</v>
      </c>
      <c r="BK124" s="248" t="e">
        <f ca="1">_xll.DBRW($C$1,$B124,$C$3,BK$12,$C$2,$A124,BK$13,$C$4,C119)</f>
        <v>#VALUE!</v>
      </c>
      <c r="BL124" s="248" t="e">
        <f ca="1">_xll.DBRW($C$1,$B124,$C$3,BL$12,$C$2,$A124,BL$13,$C$4,C119)</f>
        <v>#VALUE!</v>
      </c>
      <c r="BM124" s="248" t="e">
        <f ca="1">_xll.DBRW($C$1,$B124,$C$3,BM$12,$C$2,$A124,BM$13,$C$4,C119)</f>
        <v>#VALUE!</v>
      </c>
      <c r="BN124" s="248" t="e">
        <f ca="1">_xll.DBRW($C$1,$B124,$C$3,BN$12,$C$2,$A124,BN$13,$C$4,C119)</f>
        <v>#VALUE!</v>
      </c>
      <c r="BO124" s="248" t="e">
        <f ca="1">_xll.DBRW($C$1,$B124,$C$3,BO$12,$C$2,$A124,BO$13,$C$4,C119)</f>
        <v>#VALUE!</v>
      </c>
      <c r="BP124" s="253" t="e">
        <f ca="1">_xll.DBRW($C$1,$B124,$C$3,BP$12,$C$2,$A124,BP$13,$C$4,C119)</f>
        <v>#VALUE!</v>
      </c>
      <c r="BQ124" s="252" t="e">
        <f ca="1">_xll.DBRW($C$1,$B124,$C$3,BQ$12,$C$2,$A124,BQ$13,$C$4,$C$119)</f>
        <v>#VALUE!</v>
      </c>
      <c r="BR124" s="248" t="str">
        <f ca="1">_xll.DBRW($C$1,$B124,$C$3,BR$12,$C$2,$A124,BR$13,$C$4,$C$119)</f>
        <v>RECALC_1_2269_</v>
      </c>
      <c r="BS124" s="248" t="e">
        <f ca="1">_xll.DBRW($C$1,$B124,$C$3,BS$12,$C$2,$A124,BS$13,$C$4,$C$119)</f>
        <v>#VALUE!</v>
      </c>
      <c r="BT124" s="248" t="e">
        <f ca="1">_xll.DBRW($C$1,$B124,$C$3,BT$12,$C$2,$A124,BT$13,$C$4,$C$119)</f>
        <v>#VALUE!</v>
      </c>
      <c r="BU124" s="248" t="e">
        <f ca="1">_xll.DBRW($C$1,$B124,$C$3,BU$12,$C$2,$A124,BU$13,$C$4,$C$119)</f>
        <v>#VALUE!</v>
      </c>
      <c r="BV124" s="248" t="e">
        <f ca="1">_xll.DBRW($C$1,$B124,$C$3,BV$12,$C$2,$A124,BV$13,$C$4,$C$119)</f>
        <v>#VALUE!</v>
      </c>
      <c r="BW124" s="248" t="e">
        <f ca="1">_xll.DBRW($C$1,$B124,$C$3,BW$12,$C$2,$A124,BW$13,$C$4,$C$119)</f>
        <v>#VALUE!</v>
      </c>
      <c r="BX124" s="253" t="e">
        <f ca="1">_xll.DBRW($C$1,$B124,$C$3,BX$12,$C$2,$A124,BX$13,$C$4,$C$119)</f>
        <v>#VALUE!</v>
      </c>
      <c r="BY124" s="248"/>
      <c r="BZ124" s="248"/>
      <c r="CA124" s="248"/>
      <c r="CB124" s="248"/>
      <c r="CC124" s="248"/>
      <c r="CD124" s="248"/>
      <c r="CE124" s="248"/>
      <c r="CF124" s="248"/>
    </row>
    <row r="125" spans="1:109" ht="21.75" customHeight="1">
      <c r="A125" s="262" t="str">
        <f t="shared" si="52"/>
        <v>VTD_Corp_TopAdj_Not_allocated_Input6</v>
      </c>
      <c r="B125" s="263" t="str">
        <f ca="1">_xll.SUBNM("tango_core_model:Activity","","SU_input","English")</f>
        <v>RECALC_0_24_</v>
      </c>
      <c r="C125" s="237" t="str">
        <f t="shared" si="52"/>
        <v>Ajustement 6 - disponible</v>
      </c>
      <c r="D125" s="252"/>
      <c r="E125" s="248"/>
      <c r="F125" s="248"/>
      <c r="G125" s="248"/>
      <c r="H125" s="248"/>
      <c r="I125" s="248"/>
      <c r="J125" s="248"/>
      <c r="K125" s="253"/>
      <c r="L125" s="252"/>
      <c r="M125" s="248"/>
      <c r="N125" s="248"/>
      <c r="O125" s="248"/>
      <c r="P125" s="248"/>
      <c r="Q125" s="248"/>
      <c r="R125" s="248"/>
      <c r="S125" s="253"/>
      <c r="T125" s="252"/>
      <c r="U125" s="248"/>
      <c r="V125" s="248"/>
      <c r="W125" s="248"/>
      <c r="X125" s="248"/>
      <c r="Y125" s="248"/>
      <c r="Z125" s="248"/>
      <c r="AA125" s="253"/>
      <c r="AB125" s="252"/>
      <c r="AC125" s="248"/>
      <c r="AD125" s="248"/>
      <c r="AE125" s="248"/>
      <c r="AF125" s="248"/>
      <c r="AG125" s="248"/>
      <c r="AH125" s="248"/>
      <c r="AI125" s="253"/>
      <c r="AJ125" s="248"/>
      <c r="AK125" s="252" t="e">
        <f ca="1">_xll.DBRW($C$1,$B125,$C$3,AK$12,$C$2,$A125,AK$13,$C$4,C119)</f>
        <v>#VALUE!</v>
      </c>
      <c r="AL125" s="248" t="str">
        <f ca="1">_xll.DBRW($C$1,$B125,$C$3,AL$12,$C$2,$A125,AL$13,$C$4,C119)</f>
        <v>RECALC_1_1081_</v>
      </c>
      <c r="AM125" s="248" t="e">
        <f ca="1">_xll.DBRW($C$1,$B125,$C$3,AM$12,$C$2,$A125,AM$13,$C$4,C119)</f>
        <v>#VALUE!</v>
      </c>
      <c r="AN125" s="248" t="e">
        <f ca="1">_xll.DBRW($C$1,$B125,$C$3,AN$12,$C$2,$A125,AN$13,$C$4,C119)</f>
        <v>#VALUE!</v>
      </c>
      <c r="AO125" s="248" t="e">
        <f ca="1">_xll.DBRW($C$1,$B125,$C$3,AO$12,$C$2,$A125,AO$13,$C$4,C119)</f>
        <v>#VALUE!</v>
      </c>
      <c r="AP125" s="248" t="e">
        <f ca="1">_xll.DBRW($C$1,$B125,$C$3,AP$12,$C$2,$A125,AP$13,$C$4,C119)</f>
        <v>#VALUE!</v>
      </c>
      <c r="AQ125" s="248" t="e">
        <f ca="1">_xll.DBRW($C$1,$B125,$C$3,AQ$12,$C$2,$A125,AQ$13,$C$4,C119)</f>
        <v>#VALUE!</v>
      </c>
      <c r="AR125" s="253" t="e">
        <f ca="1">_xll.DBRW($C$1,$B125,$C$3,AR$12,$C$2,$A125,AR$13,$C$4,C119)</f>
        <v>#VALUE!</v>
      </c>
      <c r="AS125" s="252" t="e">
        <f ca="1">_xll.DBRW($C$1,$B125,$C$3,AS$12,$C$2,$A125,AS$13,$C$4,C119)</f>
        <v>#VALUE!</v>
      </c>
      <c r="AT125" s="248" t="str">
        <f ca="1">_xll.DBRW($C$1,$B125,$C$3,AT$12,$C$2,$A125,AT$13,$C$4,C119)</f>
        <v>RECALC_1_1393_</v>
      </c>
      <c r="AU125" s="248" t="e">
        <f ca="1">_xll.DBRW($C$1,$B125,$C$3,AU$12,$C$2,$A125,AU$13,$C$4,C119)</f>
        <v>#VALUE!</v>
      </c>
      <c r="AV125" s="248" t="e">
        <f ca="1">_xll.DBRW($C$1,$B125,$C$3,AV$12,$C$2,$A125,AV$13,$C$4,C119)</f>
        <v>#VALUE!</v>
      </c>
      <c r="AW125" s="248" t="e">
        <f ca="1">_xll.DBRW($C$1,$B125,$C$3,AW$12,$C$2,$A125,AW$13,$C$4,C119)</f>
        <v>#VALUE!</v>
      </c>
      <c r="AX125" s="248" t="e">
        <f ca="1">_xll.DBRW($C$1,$B125,$C$3,AX$12,$C$2,$A125,AX$13,$C$4,C119)</f>
        <v>#VALUE!</v>
      </c>
      <c r="AY125" s="248" t="e">
        <f ca="1">_xll.DBRW($C$1,$B125,$C$3,AY$12,$C$2,$A125,AY$13,$C$4,C119)</f>
        <v>#VALUE!</v>
      </c>
      <c r="AZ125" s="253" t="e">
        <f ca="1">_xll.DBRW($C$1,$B125,$C$3,AZ$12,$C$2,$A125,AZ$13,$C$4,C119)</f>
        <v>#VALUE!</v>
      </c>
      <c r="BA125" s="252" t="e">
        <f ca="1">_xll.DBRW($C$1,$B125,$C$3,BA$12,$C$2,$A125,BA$13,$C$4,C119)</f>
        <v>#VALUE!</v>
      </c>
      <c r="BB125" s="248" t="str">
        <f ca="1">_xll.DBRW($C$1,$B125,$C$3,BB$12,$C$2,$A125,BB$13,$C$4,C119)</f>
        <v>RECALC_1_1781_</v>
      </c>
      <c r="BC125" s="248" t="e">
        <f ca="1">_xll.DBRW($C$1,$B125,$C$3,BC$12,$C$2,$A125,BC$13,$C$4,C119)</f>
        <v>#VALUE!</v>
      </c>
      <c r="BD125" s="248" t="e">
        <f ca="1">_xll.DBRW($C$1,$B125,$C$3,BD$12,$C$2,$A125,BD$13,$C$4,C119)</f>
        <v>#VALUE!</v>
      </c>
      <c r="BE125" s="248" t="e">
        <f ca="1">_xll.DBRW($C$1,$B125,$C$3,BE$12,$C$2,$A125,BE$13,$C$4,C119)</f>
        <v>#VALUE!</v>
      </c>
      <c r="BF125" s="248" t="e">
        <f ca="1">_xll.DBRW($C$1,$B125,$C$3,BF$12,$C$2,$A125,BF$13,$C$4,C119)</f>
        <v>#VALUE!</v>
      </c>
      <c r="BG125" s="248" t="e">
        <f ca="1">_xll.DBRW($C$1,$B125,$C$3,BG$12,$C$2,$A125,BG$13,$C$4,C119)</f>
        <v>#VALUE!</v>
      </c>
      <c r="BH125" s="253" t="e">
        <f ca="1">_xll.DBRW($C$1,$B125,$C$3,BH$12,$C$2,$A125,BH$13,$C$4,C119)</f>
        <v>#VALUE!</v>
      </c>
      <c r="BI125" s="252" t="e">
        <f ca="1">_xll.DBRW($C$1,$B125,$C$3,BI$12,$C$2,$A125,BI$13,$C$4,C119)</f>
        <v>#VALUE!</v>
      </c>
      <c r="BJ125" s="248" t="str">
        <f ca="1">_xll.DBRW($C$1,$B125,$C$3,BJ$12,$C$2,$A125,BJ$13,$C$4,C119)</f>
        <v>RECALC_1_2114_</v>
      </c>
      <c r="BK125" s="248" t="e">
        <f ca="1">_xll.DBRW($C$1,$B125,$C$3,BK$12,$C$2,$A125,BK$13,$C$4,C119)</f>
        <v>#VALUE!</v>
      </c>
      <c r="BL125" s="248" t="e">
        <f ca="1">_xll.DBRW($C$1,$B125,$C$3,BL$12,$C$2,$A125,BL$13,$C$4,C119)</f>
        <v>#VALUE!</v>
      </c>
      <c r="BM125" s="248" t="e">
        <f ca="1">_xll.DBRW($C$1,$B125,$C$3,BM$12,$C$2,$A125,BM$13,$C$4,C119)</f>
        <v>#VALUE!</v>
      </c>
      <c r="BN125" s="248" t="e">
        <f ca="1">_xll.DBRW($C$1,$B125,$C$3,BN$12,$C$2,$A125,BN$13,$C$4,C119)</f>
        <v>#VALUE!</v>
      </c>
      <c r="BO125" s="248" t="e">
        <f ca="1">_xll.DBRW($C$1,$B125,$C$3,BO$12,$C$2,$A125,BO$13,$C$4,C119)</f>
        <v>#VALUE!</v>
      </c>
      <c r="BP125" s="253" t="e">
        <f ca="1">_xll.DBRW($C$1,$B125,$C$3,BP$12,$C$2,$A125,BP$13,$C$4,C119)</f>
        <v>#VALUE!</v>
      </c>
      <c r="BQ125" s="252" t="e">
        <f ca="1">_xll.DBRW($C$1,$B125,$C$3,BQ$12,$C$2,$A125,BQ$13,$C$4,$C$119)</f>
        <v>#VALUE!</v>
      </c>
      <c r="BR125" s="248" t="str">
        <f ca="1">_xll.DBRW($C$1,$B125,$C$3,BR$12,$C$2,$A125,BR$13,$C$4,$C$119)</f>
        <v>RECALC_1_2258_</v>
      </c>
      <c r="BS125" s="248" t="e">
        <f ca="1">_xll.DBRW($C$1,$B125,$C$3,BS$12,$C$2,$A125,BS$13,$C$4,$C$119)</f>
        <v>#VALUE!</v>
      </c>
      <c r="BT125" s="248" t="e">
        <f ca="1">_xll.DBRW($C$1,$B125,$C$3,BT$12,$C$2,$A125,BT$13,$C$4,$C$119)</f>
        <v>#VALUE!</v>
      </c>
      <c r="BU125" s="248" t="e">
        <f ca="1">_xll.DBRW($C$1,$B125,$C$3,BU$12,$C$2,$A125,BU$13,$C$4,$C$119)</f>
        <v>#VALUE!</v>
      </c>
      <c r="BV125" s="248" t="e">
        <f ca="1">_xll.DBRW($C$1,$B125,$C$3,BV$12,$C$2,$A125,BV$13,$C$4,$C$119)</f>
        <v>#VALUE!</v>
      </c>
      <c r="BW125" s="248" t="e">
        <f ca="1">_xll.DBRW($C$1,$B125,$C$3,BW$12,$C$2,$A125,BW$13,$C$4,$C$119)</f>
        <v>#VALUE!</v>
      </c>
      <c r="BX125" s="253" t="e">
        <f ca="1">_xll.DBRW($C$1,$B125,$C$3,BX$12,$C$2,$A125,BX$13,$C$4,$C$119)</f>
        <v>#VALUE!</v>
      </c>
      <c r="BY125" s="248"/>
      <c r="BZ125" s="248"/>
      <c r="CA125" s="248"/>
      <c r="CB125" s="248"/>
      <c r="CC125" s="248"/>
      <c r="CD125" s="248"/>
      <c r="CE125" s="248"/>
      <c r="CF125" s="248"/>
    </row>
    <row r="126" spans="1:109" ht="21.75" customHeight="1">
      <c r="A126" s="262" t="str">
        <f t="shared" si="52"/>
        <v>VTD_Corp_TopAdj_Not_allocated_Input7</v>
      </c>
      <c r="B126" s="263" t="str">
        <f t="shared" ca="1" si="52"/>
        <v>RECALC_0_1_</v>
      </c>
      <c r="C126" s="237" t="str">
        <f t="shared" si="52"/>
        <v>Innovation</v>
      </c>
      <c r="D126" s="252"/>
      <c r="E126" s="248"/>
      <c r="F126" s="248"/>
      <c r="G126" s="248"/>
      <c r="H126" s="248"/>
      <c r="I126" s="248"/>
      <c r="J126" s="248"/>
      <c r="K126" s="253"/>
      <c r="L126" s="252"/>
      <c r="M126" s="248"/>
      <c r="N126" s="248"/>
      <c r="O126" s="248"/>
      <c r="P126" s="248"/>
      <c r="Q126" s="248"/>
      <c r="R126" s="248"/>
      <c r="S126" s="253"/>
      <c r="T126" s="252"/>
      <c r="U126" s="248"/>
      <c r="V126" s="248"/>
      <c r="W126" s="248"/>
      <c r="X126" s="248"/>
      <c r="Y126" s="248"/>
      <c r="Z126" s="248"/>
      <c r="AA126" s="253"/>
      <c r="AB126" s="252"/>
      <c r="AC126" s="248"/>
      <c r="AD126" s="248"/>
      <c r="AE126" s="248"/>
      <c r="AF126" s="248"/>
      <c r="AG126" s="248"/>
      <c r="AH126" s="248"/>
      <c r="AI126" s="253"/>
      <c r="AJ126" s="248"/>
      <c r="AK126" s="252" t="e">
        <f ca="1">_xll.DBRW($C$1,$B126,$C$3,AK$12,$C$2,$A126,AK$13,$C$4,C119)</f>
        <v>#VALUE!</v>
      </c>
      <c r="AL126" s="248" t="str">
        <f ca="1">_xll.DBRW($C$1,$B126,$C$3,AL$12,$C$2,$A126,AL$13,$C$4,C119)</f>
        <v>RECALC_1_2285_</v>
      </c>
      <c r="AM126" s="248" t="e">
        <f ca="1">_xll.DBRW($C$1,$B126,$C$3,AM$12,$C$2,$A126,AM$13,$C$4,C119)</f>
        <v>#VALUE!</v>
      </c>
      <c r="AN126" s="248" t="e">
        <f ca="1">_xll.DBRW($C$1,$B126,$C$3,AN$12,$C$2,$A126,AN$13,$C$4,C119)</f>
        <v>#VALUE!</v>
      </c>
      <c r="AO126" s="248" t="e">
        <f ca="1">_xll.DBRW($C$1,$B126,$C$3,AO$12,$C$2,$A126,AO$13,$C$4,C119)</f>
        <v>#VALUE!</v>
      </c>
      <c r="AP126" s="248" t="e">
        <f ca="1">_xll.DBRW($C$1,$B126,$C$3,AP$12,$C$2,$A126,AP$13,$C$4,C119)</f>
        <v>#VALUE!</v>
      </c>
      <c r="AQ126" s="248" t="e">
        <f ca="1">_xll.DBRW($C$1,$B126,$C$3,AQ$12,$C$2,$A126,AQ$13,$C$4,C119)</f>
        <v>#VALUE!</v>
      </c>
      <c r="AR126" s="253" t="e">
        <f ca="1">_xll.DBRW($C$1,$B126,$C$3,AR$12,$C$2,$A126,AR$13,$C$4,C119)</f>
        <v>#VALUE!</v>
      </c>
      <c r="AS126" s="252" t="e">
        <f ca="1">_xll.DBRW($C$1,$B126,$C$3,AS$12,$C$2,$A126,AS$13,$C$4,C119)</f>
        <v>#VALUE!</v>
      </c>
      <c r="AT126" s="248" t="str">
        <f ca="1">_xll.DBRW($C$1,$B126,$C$3,AT$12,$C$2,$A126,AT$13,$C$4,C119)</f>
        <v>RECALC_1_2287_</v>
      </c>
      <c r="AU126" s="248" t="e">
        <f ca="1">_xll.DBRW($C$1,$B126,$C$3,AU$12,$C$2,$A126,AU$13,$C$4,C119)</f>
        <v>#VALUE!</v>
      </c>
      <c r="AV126" s="248" t="e">
        <f ca="1">_xll.DBRW($C$1,$B126,$C$3,AV$12,$C$2,$A126,AV$13,$C$4,C119)</f>
        <v>#VALUE!</v>
      </c>
      <c r="AW126" s="248" t="e">
        <f ca="1">_xll.DBRW($C$1,$B126,$C$3,AW$12,$C$2,$A126,AW$13,$C$4,C119)</f>
        <v>#VALUE!</v>
      </c>
      <c r="AX126" s="248" t="e">
        <f ca="1">_xll.DBRW($C$1,$B126,$C$3,AX$12,$C$2,$A126,AX$13,$C$4,C119)</f>
        <v>#VALUE!</v>
      </c>
      <c r="AY126" s="248" t="e">
        <f ca="1">_xll.DBRW($C$1,$B126,$C$3,AY$12,$C$2,$A126,AY$13,$C$4,C119)</f>
        <v>#VALUE!</v>
      </c>
      <c r="AZ126" s="253" t="e">
        <f ca="1">_xll.DBRW($C$1,$B126,$C$3,AZ$12,$C$2,$A126,AZ$13,$C$4,C119)</f>
        <v>#VALUE!</v>
      </c>
      <c r="BA126" s="252" t="e">
        <f ca="1">_xll.DBRW($C$1,$B126,$C$3,BA$12,$C$2,$A126,BA$13,$C$4,C119)</f>
        <v>#VALUE!</v>
      </c>
      <c r="BB126" s="248" t="str">
        <f ca="1">_xll.DBRW($C$1,$B126,$C$3,BB$12,$C$2,$A126,BB$13,$C$4,C119)</f>
        <v>RECALC_1_2286_</v>
      </c>
      <c r="BC126" s="248" t="e">
        <f ca="1">_xll.DBRW($C$1,$B126,$C$3,BC$12,$C$2,$A126,BC$13,$C$4,C119)</f>
        <v>#VALUE!</v>
      </c>
      <c r="BD126" s="248" t="e">
        <f ca="1">_xll.DBRW($C$1,$B126,$C$3,BD$12,$C$2,$A126,BD$13,$C$4,C119)</f>
        <v>#VALUE!</v>
      </c>
      <c r="BE126" s="248" t="e">
        <f ca="1">_xll.DBRW($C$1,$B126,$C$3,BE$12,$C$2,$A126,BE$13,$C$4,C119)</f>
        <v>#VALUE!</v>
      </c>
      <c r="BF126" s="248" t="e">
        <f ca="1">_xll.DBRW($C$1,$B126,$C$3,BF$12,$C$2,$A126,BF$13,$C$4,C119)</f>
        <v>#VALUE!</v>
      </c>
      <c r="BG126" s="248" t="e">
        <f ca="1">_xll.DBRW($C$1,$B126,$C$3,BG$12,$C$2,$A126,BG$13,$C$4,C119)</f>
        <v>#VALUE!</v>
      </c>
      <c r="BH126" s="253" t="e">
        <f ca="1">_xll.DBRW($C$1,$B126,$C$3,BH$12,$C$2,$A126,BH$13,$C$4,C119)</f>
        <v>#VALUE!</v>
      </c>
      <c r="BI126" s="252" t="e">
        <f ca="1">_xll.DBRW($C$1,$B126,$C$3,BI$12,$C$2,$A126,BI$13,$C$4,C119)</f>
        <v>#VALUE!</v>
      </c>
      <c r="BJ126" s="248" t="str">
        <f ca="1">_xll.DBRW($C$1,$B126,$C$3,BJ$12,$C$2,$A126,BJ$13,$C$4,C119)</f>
        <v>RECALC_1_2284_</v>
      </c>
      <c r="BK126" s="248" t="e">
        <f ca="1">_xll.DBRW($C$1,$B126,$C$3,BK$12,$C$2,$A126,BK$13,$C$4,C119)</f>
        <v>#VALUE!</v>
      </c>
      <c r="BL126" s="248" t="e">
        <f ca="1">_xll.DBRW($C$1,$B126,$C$3,BL$12,$C$2,$A126,BL$13,$C$4,C119)</f>
        <v>#VALUE!</v>
      </c>
      <c r="BM126" s="248" t="e">
        <f ca="1">_xll.DBRW($C$1,$B126,$C$3,BM$12,$C$2,$A126,BM$13,$C$4,C119)</f>
        <v>#VALUE!</v>
      </c>
      <c r="BN126" s="248" t="e">
        <f ca="1">_xll.DBRW($C$1,$B126,$C$3,BN$12,$C$2,$A126,BN$13,$C$4,C119)</f>
        <v>#VALUE!</v>
      </c>
      <c r="BO126" s="248" t="e">
        <f ca="1">_xll.DBRW($C$1,$B126,$C$3,BO$12,$C$2,$A126,BO$13,$C$4,C119)</f>
        <v>#VALUE!</v>
      </c>
      <c r="BP126" s="253" t="e">
        <f ca="1">_xll.DBRW($C$1,$B126,$C$3,BP$12,$C$2,$A126,BP$13,$C$4,C119)</f>
        <v>#VALUE!</v>
      </c>
      <c r="BQ126" s="252" t="e">
        <f ca="1">_xll.DBRW($C$1,$B126,$C$3,BQ$12,$C$2,$A126,BQ$13,$C$4,$C$119)</f>
        <v>#VALUE!</v>
      </c>
      <c r="BR126" s="248" t="str">
        <f ca="1">_xll.DBRW($C$1,$B126,$C$3,BR$12,$C$2,$A126,BR$13,$C$4,$C$119)</f>
        <v>RECALC_1_2283_</v>
      </c>
      <c r="BS126" s="248" t="e">
        <f ca="1">_xll.DBRW($C$1,$B126,$C$3,BS$12,$C$2,$A126,BS$13,$C$4,$C$119)</f>
        <v>#VALUE!</v>
      </c>
      <c r="BT126" s="248" t="e">
        <f ca="1">_xll.DBRW($C$1,$B126,$C$3,BT$12,$C$2,$A126,BT$13,$C$4,$C$119)</f>
        <v>#VALUE!</v>
      </c>
      <c r="BU126" s="248" t="e">
        <f ca="1">_xll.DBRW($C$1,$B126,$C$3,BU$12,$C$2,$A126,BU$13,$C$4,$C$119)</f>
        <v>#VALUE!</v>
      </c>
      <c r="BV126" s="248" t="e">
        <f ca="1">_xll.DBRW($C$1,$B126,$C$3,BV$12,$C$2,$A126,BV$13,$C$4,$C$119)</f>
        <v>#VALUE!</v>
      </c>
      <c r="BW126" s="248" t="e">
        <f ca="1">_xll.DBRW($C$1,$B126,$C$3,BW$12,$C$2,$A126,BW$13,$C$4,$C$119)</f>
        <v>#VALUE!</v>
      </c>
      <c r="BX126" s="253" t="e">
        <f ca="1">_xll.DBRW($C$1,$B126,$C$3,BX$12,$C$2,$A126,BX$13,$C$4,$C$119)</f>
        <v>#VALUE!</v>
      </c>
      <c r="BY126" s="248"/>
      <c r="BZ126" s="248"/>
      <c r="CA126" s="248"/>
      <c r="CB126" s="248"/>
      <c r="CC126" s="248"/>
      <c r="CD126" s="248"/>
      <c r="CE126" s="248"/>
      <c r="CF126" s="248"/>
    </row>
    <row r="127" spans="1:109" ht="21.75" customHeight="1">
      <c r="A127" s="262" t="str">
        <f t="shared" si="52"/>
        <v>VTD_Corp_TopAdj_Not_allocated_Input8</v>
      </c>
      <c r="B127" s="263" t="str">
        <f t="shared" ca="1" si="52"/>
        <v>RECALC_0_1_</v>
      </c>
      <c r="C127" s="237" t="str">
        <f t="shared" si="52"/>
        <v>A recycler</v>
      </c>
      <c r="D127" s="252"/>
      <c r="E127" s="248"/>
      <c r="F127" s="248"/>
      <c r="G127" s="248"/>
      <c r="H127" s="248"/>
      <c r="I127" s="248"/>
      <c r="J127" s="248"/>
      <c r="K127" s="253"/>
      <c r="L127" s="252"/>
      <c r="M127" s="248"/>
      <c r="N127" s="248"/>
      <c r="O127" s="248"/>
      <c r="P127" s="248"/>
      <c r="Q127" s="248"/>
      <c r="R127" s="248"/>
      <c r="S127" s="253"/>
      <c r="T127" s="252"/>
      <c r="U127" s="248"/>
      <c r="V127" s="248"/>
      <c r="W127" s="248"/>
      <c r="X127" s="248"/>
      <c r="Y127" s="248"/>
      <c r="Z127" s="248"/>
      <c r="AA127" s="253"/>
      <c r="AB127" s="252"/>
      <c r="AC127" s="248"/>
      <c r="AD127" s="248"/>
      <c r="AE127" s="248"/>
      <c r="AF127" s="248"/>
      <c r="AG127" s="248"/>
      <c r="AH127" s="248"/>
      <c r="AI127" s="253"/>
      <c r="AJ127" s="248"/>
      <c r="AK127" s="252" t="e">
        <f ca="1">_xll.DBRW($C$1,$B127,$C$3,AK$12,$C$2,$A127,AK$13,$C$4,C119)</f>
        <v>#VALUE!</v>
      </c>
      <c r="AL127" s="248" t="str">
        <f ca="1">_xll.DBRW($C$1,$B127,$C$3,AL$12,$C$2,$A127,AL$13,$C$4,C119)</f>
        <v>RECALC_1_2279_</v>
      </c>
      <c r="AM127" s="248" t="e">
        <f ca="1">_xll.DBRW($C$1,$B127,$C$3,AM$12,$C$2,$A127,AM$13,$C$4,C119)</f>
        <v>#VALUE!</v>
      </c>
      <c r="AN127" s="248" t="e">
        <f ca="1">_xll.DBRW($C$1,$B127,$C$3,AN$12,$C$2,$A127,AN$13,$C$4,C119)</f>
        <v>#VALUE!</v>
      </c>
      <c r="AO127" s="248" t="e">
        <f ca="1">_xll.DBRW($C$1,$B127,$C$3,AO$12,$C$2,$A127,AO$13,$C$4,C119)</f>
        <v>#VALUE!</v>
      </c>
      <c r="AP127" s="248" t="e">
        <f ca="1">_xll.DBRW($C$1,$B127,$C$3,AP$12,$C$2,$A127,AP$13,$C$4,C119)</f>
        <v>#VALUE!</v>
      </c>
      <c r="AQ127" s="248" t="e">
        <f ca="1">_xll.DBRW($C$1,$B127,$C$3,AQ$12,$C$2,$A127,AQ$13,$C$4,C119)</f>
        <v>#VALUE!</v>
      </c>
      <c r="AR127" s="253" t="e">
        <f ca="1">_xll.DBRW($C$1,$B127,$C$3,AR$12,$C$2,$A127,AR$13,$C$4,C119)</f>
        <v>#VALUE!</v>
      </c>
      <c r="AS127" s="252" t="e">
        <f ca="1">_xll.DBRW($C$1,$B127,$C$3,AS$12,$C$2,$A127,AS$13,$C$4,C119)</f>
        <v>#VALUE!</v>
      </c>
      <c r="AT127" s="248" t="str">
        <f ca="1">_xll.DBRW($C$1,$B127,$C$3,AT$12,$C$2,$A127,AT$13,$C$4,C119)</f>
        <v>RECALC_1_2281_</v>
      </c>
      <c r="AU127" s="248" t="e">
        <f ca="1">_xll.DBRW($C$1,$B127,$C$3,AU$12,$C$2,$A127,AU$13,$C$4,C119)</f>
        <v>#VALUE!</v>
      </c>
      <c r="AV127" s="248" t="e">
        <f ca="1">_xll.DBRW($C$1,$B127,$C$3,AV$12,$C$2,$A127,AV$13,$C$4,C119)</f>
        <v>#VALUE!</v>
      </c>
      <c r="AW127" s="248" t="e">
        <f ca="1">_xll.DBRW($C$1,$B127,$C$3,AW$12,$C$2,$A127,AW$13,$C$4,C119)</f>
        <v>#VALUE!</v>
      </c>
      <c r="AX127" s="248" t="e">
        <f ca="1">_xll.DBRW($C$1,$B127,$C$3,AX$12,$C$2,$A127,AX$13,$C$4,C119)</f>
        <v>#VALUE!</v>
      </c>
      <c r="AY127" s="248" t="e">
        <f ca="1">_xll.DBRW($C$1,$B127,$C$3,AY$12,$C$2,$A127,AY$13,$C$4,C119)</f>
        <v>#VALUE!</v>
      </c>
      <c r="AZ127" s="253" t="e">
        <f ca="1">_xll.DBRW($C$1,$B127,$C$3,AZ$12,$C$2,$A127,AZ$13,$C$4,C119)</f>
        <v>#VALUE!</v>
      </c>
      <c r="BA127" s="252" t="e">
        <f ca="1">_xll.DBRW($C$1,$B127,$C$3,BA$12,$C$2,$A127,BA$13,$C$4,C119)</f>
        <v>#VALUE!</v>
      </c>
      <c r="BB127" s="248" t="str">
        <f ca="1">_xll.DBRW($C$1,$B127,$C$3,BB$12,$C$2,$A127,BB$13,$C$4,C119)</f>
        <v>RECALC_1_2280_</v>
      </c>
      <c r="BC127" s="248" t="e">
        <f ca="1">_xll.DBRW($C$1,$B127,$C$3,BC$12,$C$2,$A127,BC$13,$C$4,C119)</f>
        <v>#VALUE!</v>
      </c>
      <c r="BD127" s="248" t="e">
        <f ca="1">_xll.DBRW($C$1,$B127,$C$3,BD$12,$C$2,$A127,BD$13,$C$4,C119)</f>
        <v>#VALUE!</v>
      </c>
      <c r="BE127" s="248" t="e">
        <f ca="1">_xll.DBRW($C$1,$B127,$C$3,BE$12,$C$2,$A127,BE$13,$C$4,C119)</f>
        <v>#VALUE!</v>
      </c>
      <c r="BF127" s="248" t="e">
        <f ca="1">_xll.DBRW($C$1,$B127,$C$3,BF$12,$C$2,$A127,BF$13,$C$4,C119)</f>
        <v>#VALUE!</v>
      </c>
      <c r="BG127" s="248" t="e">
        <f ca="1">_xll.DBRW($C$1,$B127,$C$3,BG$12,$C$2,$A127,BG$13,$C$4,C119)</f>
        <v>#VALUE!</v>
      </c>
      <c r="BH127" s="253" t="e">
        <f ca="1">_xll.DBRW($C$1,$B127,$C$3,BH$12,$C$2,$A127,BH$13,$C$4,C119)</f>
        <v>#VALUE!</v>
      </c>
      <c r="BI127" s="252" t="e">
        <f ca="1">_xll.DBRW($C$1,$B127,$C$3,BI$12,$C$2,$A127,BI$13,$C$4,C119)</f>
        <v>#VALUE!</v>
      </c>
      <c r="BJ127" s="248" t="str">
        <f ca="1">_xll.DBRW($C$1,$B127,$C$3,BJ$12,$C$2,$A127,BJ$13,$C$4,C119)</f>
        <v>RECALC_1_2278_</v>
      </c>
      <c r="BK127" s="248" t="e">
        <f ca="1">_xll.DBRW($C$1,$B127,$C$3,BK$12,$C$2,$A127,BK$13,$C$4,C119)</f>
        <v>#VALUE!</v>
      </c>
      <c r="BL127" s="248" t="e">
        <f ca="1">_xll.DBRW($C$1,$B127,$C$3,BL$12,$C$2,$A127,BL$13,$C$4,C119)</f>
        <v>#VALUE!</v>
      </c>
      <c r="BM127" s="248" t="e">
        <f ca="1">_xll.DBRW($C$1,$B127,$C$3,BM$12,$C$2,$A127,BM$13,$C$4,C119)</f>
        <v>#VALUE!</v>
      </c>
      <c r="BN127" s="248" t="e">
        <f ca="1">_xll.DBRW($C$1,$B127,$C$3,BN$12,$C$2,$A127,BN$13,$C$4,C119)</f>
        <v>#VALUE!</v>
      </c>
      <c r="BO127" s="248" t="e">
        <f ca="1">_xll.DBRW($C$1,$B127,$C$3,BO$12,$C$2,$A127,BO$13,$C$4,C119)</f>
        <v>#VALUE!</v>
      </c>
      <c r="BP127" s="253" t="e">
        <f ca="1">_xll.DBRW($C$1,$B127,$C$3,BP$12,$C$2,$A127,BP$13,$C$4,C119)</f>
        <v>#VALUE!</v>
      </c>
      <c r="BQ127" s="252" t="e">
        <f ca="1">_xll.DBRW($C$1,$B127,$C$3,BQ$12,$C$2,$A127,BQ$13,$C$4,$C$119)</f>
        <v>#VALUE!</v>
      </c>
      <c r="BR127" s="248" t="str">
        <f ca="1">_xll.DBRW($C$1,$B127,$C$3,BR$12,$C$2,$A127,BR$13,$C$4,$C$119)</f>
        <v>RECALC_1_2282_</v>
      </c>
      <c r="BS127" s="248" t="e">
        <f ca="1">_xll.DBRW($C$1,$B127,$C$3,BS$12,$C$2,$A127,BS$13,$C$4,$C$119)</f>
        <v>#VALUE!</v>
      </c>
      <c r="BT127" s="248" t="e">
        <f ca="1">_xll.DBRW($C$1,$B127,$C$3,BT$12,$C$2,$A127,BT$13,$C$4,$C$119)</f>
        <v>#VALUE!</v>
      </c>
      <c r="BU127" s="248" t="e">
        <f ca="1">_xll.DBRW($C$1,$B127,$C$3,BU$12,$C$2,$A127,BU$13,$C$4,$C$119)</f>
        <v>#VALUE!</v>
      </c>
      <c r="BV127" s="248" t="e">
        <f ca="1">_xll.DBRW($C$1,$B127,$C$3,BV$12,$C$2,$A127,BV$13,$C$4,$C$119)</f>
        <v>#VALUE!</v>
      </c>
      <c r="BW127" s="248" t="e">
        <f ca="1">_xll.DBRW($C$1,$B127,$C$3,BW$12,$C$2,$A127,BW$13,$C$4,$C$119)</f>
        <v>#VALUE!</v>
      </c>
      <c r="BX127" s="253" t="e">
        <f ca="1">_xll.DBRW($C$1,$B127,$C$3,BX$12,$C$2,$A127,BX$13,$C$4,$C$119)</f>
        <v>#VALUE!</v>
      </c>
      <c r="BY127" s="248"/>
      <c r="BZ127" s="248"/>
      <c r="CA127" s="248"/>
      <c r="CB127" s="248"/>
      <c r="CC127" s="248"/>
      <c r="CD127" s="248"/>
      <c r="CE127" s="248"/>
      <c r="CF127" s="248"/>
    </row>
    <row r="128" spans="1:109" ht="21.75" customHeight="1">
      <c r="A128" s="262" t="str">
        <f t="shared" si="52"/>
        <v>VTD_Corp_TopAdj_Not_allocated_Input9</v>
      </c>
      <c r="B128" s="263" t="str">
        <f t="shared" ca="1" si="52"/>
        <v>RECALC_0_1_</v>
      </c>
      <c r="C128" s="237" t="str">
        <f t="shared" si="52"/>
        <v>Ajustement 9 - disponible</v>
      </c>
      <c r="D128" s="252"/>
      <c r="E128" s="248"/>
      <c r="F128" s="248"/>
      <c r="G128" s="248"/>
      <c r="H128" s="248"/>
      <c r="I128" s="248"/>
      <c r="J128" s="248"/>
      <c r="K128" s="253"/>
      <c r="L128" s="252"/>
      <c r="M128" s="248"/>
      <c r="N128" s="248"/>
      <c r="O128" s="248"/>
      <c r="P128" s="248"/>
      <c r="Q128" s="248"/>
      <c r="R128" s="248"/>
      <c r="S128" s="253"/>
      <c r="T128" s="252"/>
      <c r="U128" s="248"/>
      <c r="V128" s="248"/>
      <c r="W128" s="248"/>
      <c r="X128" s="248"/>
      <c r="Y128" s="248"/>
      <c r="Z128" s="248"/>
      <c r="AA128" s="253"/>
      <c r="AB128" s="252"/>
      <c r="AC128" s="248"/>
      <c r="AD128" s="248"/>
      <c r="AE128" s="248"/>
      <c r="AF128" s="248"/>
      <c r="AG128" s="248"/>
      <c r="AH128" s="248"/>
      <c r="AI128" s="253"/>
      <c r="AJ128" s="248"/>
      <c r="AK128" s="252" t="e">
        <f ca="1">_xll.DBRW($C$1,$B128,$C$3,AK$12,$C$2,$A128,AK$13,$C$4,C119)</f>
        <v>#VALUE!</v>
      </c>
      <c r="AL128" s="248" t="str">
        <f ca="1">_xll.DBRW($C$1,$B128,$C$3,AL$12,$C$2,$A128,AL$13,$C$4,C119)</f>
        <v>RECALC_1_2290_</v>
      </c>
      <c r="AM128" s="248" t="e">
        <f ca="1">_xll.DBRW($C$1,$B128,$C$3,AM$12,$C$2,$A128,AM$13,$C$4,C119)</f>
        <v>#VALUE!</v>
      </c>
      <c r="AN128" s="248" t="e">
        <f ca="1">_xll.DBRW($C$1,$B128,$C$3,AN$12,$C$2,$A128,AN$13,$C$4,C119)</f>
        <v>#VALUE!</v>
      </c>
      <c r="AO128" s="248" t="e">
        <f ca="1">_xll.DBRW($C$1,$B128,$C$3,AO$12,$C$2,$A128,AO$13,$C$4,C119)</f>
        <v>#VALUE!</v>
      </c>
      <c r="AP128" s="248" t="e">
        <f ca="1">_xll.DBRW($C$1,$B128,$C$3,AP$12,$C$2,$A128,AP$13,$C$4,C119)</f>
        <v>#VALUE!</v>
      </c>
      <c r="AQ128" s="248" t="e">
        <f ca="1">_xll.DBRW($C$1,$B128,$C$3,AQ$12,$C$2,$A128,AQ$13,$C$4,C119)</f>
        <v>#VALUE!</v>
      </c>
      <c r="AR128" s="253" t="e">
        <f ca="1">_xll.DBRW($C$1,$B128,$C$3,AR$12,$C$2,$A128,AR$13,$C$4,C119)</f>
        <v>#VALUE!</v>
      </c>
      <c r="AS128" s="252" t="e">
        <f ca="1">_xll.DBRW($C$1,$B128,$C$3,AS$12,$C$2,$A128,AS$13,$C$4,C119)</f>
        <v>#VALUE!</v>
      </c>
      <c r="AT128" s="248" t="str">
        <f ca="1">_xll.DBRW($C$1,$B128,$C$3,AT$12,$C$2,$A128,AT$13,$C$4,C119)</f>
        <v>RECALC_1_2292_</v>
      </c>
      <c r="AU128" s="248" t="e">
        <f ca="1">_xll.DBRW($C$1,$B128,$C$3,AU$12,$C$2,$A128,AU$13,$C$4,C119)</f>
        <v>#VALUE!</v>
      </c>
      <c r="AV128" s="248" t="e">
        <f ca="1">_xll.DBRW($C$1,$B128,$C$3,AV$12,$C$2,$A128,AV$13,$C$4,C119)</f>
        <v>#VALUE!</v>
      </c>
      <c r="AW128" s="248" t="e">
        <f ca="1">_xll.DBRW($C$1,$B128,$C$3,AW$12,$C$2,$A128,AW$13,$C$4,C119)</f>
        <v>#VALUE!</v>
      </c>
      <c r="AX128" s="248" t="e">
        <f ca="1">_xll.DBRW($C$1,$B128,$C$3,AX$12,$C$2,$A128,AX$13,$C$4,C119)</f>
        <v>#VALUE!</v>
      </c>
      <c r="AY128" s="248" t="e">
        <f ca="1">_xll.DBRW($C$1,$B128,$C$3,AY$12,$C$2,$A128,AY$13,$C$4,C119)</f>
        <v>#VALUE!</v>
      </c>
      <c r="AZ128" s="253" t="e">
        <f ca="1">_xll.DBRW($C$1,$B128,$C$3,AZ$12,$C$2,$A128,AZ$13,$C$4,C119)</f>
        <v>#VALUE!</v>
      </c>
      <c r="BA128" s="252" t="e">
        <f ca="1">_xll.DBRW($C$1,$B128,$C$3,BA$12,$C$2,$A128,BA$13,$C$4,C119)</f>
        <v>#VALUE!</v>
      </c>
      <c r="BB128" s="248" t="str">
        <f ca="1">_xll.DBRW($C$1,$B128,$C$3,BB$12,$C$2,$A128,BB$13,$C$4,C119)</f>
        <v>RECALC_1_2291_</v>
      </c>
      <c r="BC128" s="248" t="e">
        <f ca="1">_xll.DBRW($C$1,$B128,$C$3,BC$12,$C$2,$A128,BC$13,$C$4,C119)</f>
        <v>#VALUE!</v>
      </c>
      <c r="BD128" s="248" t="e">
        <f ca="1">_xll.DBRW($C$1,$B128,$C$3,BD$12,$C$2,$A128,BD$13,$C$4,C119)</f>
        <v>#VALUE!</v>
      </c>
      <c r="BE128" s="248" t="e">
        <f ca="1">_xll.DBRW($C$1,$B128,$C$3,BE$12,$C$2,$A128,BE$13,$C$4,C119)</f>
        <v>#VALUE!</v>
      </c>
      <c r="BF128" s="248" t="e">
        <f ca="1">_xll.DBRW($C$1,$B128,$C$3,BF$12,$C$2,$A128,BF$13,$C$4,C119)</f>
        <v>#VALUE!</v>
      </c>
      <c r="BG128" s="248" t="e">
        <f ca="1">_xll.DBRW($C$1,$B128,$C$3,BG$12,$C$2,$A128,BG$13,$C$4,C119)</f>
        <v>#VALUE!</v>
      </c>
      <c r="BH128" s="253" t="e">
        <f ca="1">_xll.DBRW($C$1,$B128,$C$3,BH$12,$C$2,$A128,BH$13,$C$4,C119)</f>
        <v>#VALUE!</v>
      </c>
      <c r="BI128" s="252" t="e">
        <f ca="1">_xll.DBRW($C$1,$B128,$C$3,BI$12,$C$2,$A128,BI$13,$C$4,C119)</f>
        <v>#VALUE!</v>
      </c>
      <c r="BJ128" s="248" t="str">
        <f ca="1">_xll.DBRW($C$1,$B128,$C$3,BJ$12,$C$2,$A128,BJ$13,$C$4,C119)</f>
        <v>RECALC_1_2289_</v>
      </c>
      <c r="BK128" s="248" t="e">
        <f ca="1">_xll.DBRW($C$1,$B128,$C$3,BK$12,$C$2,$A128,BK$13,$C$4,C119)</f>
        <v>#VALUE!</v>
      </c>
      <c r="BL128" s="248" t="e">
        <f ca="1">_xll.DBRW($C$1,$B128,$C$3,BL$12,$C$2,$A128,BL$13,$C$4,C119)</f>
        <v>#VALUE!</v>
      </c>
      <c r="BM128" s="248" t="e">
        <f ca="1">_xll.DBRW($C$1,$B128,$C$3,BM$12,$C$2,$A128,BM$13,$C$4,C119)</f>
        <v>#VALUE!</v>
      </c>
      <c r="BN128" s="248" t="e">
        <f ca="1">_xll.DBRW($C$1,$B128,$C$3,BN$12,$C$2,$A128,BN$13,$C$4,C119)</f>
        <v>#VALUE!</v>
      </c>
      <c r="BO128" s="248" t="e">
        <f ca="1">_xll.DBRW($C$1,$B128,$C$3,BO$12,$C$2,$A128,BO$13,$C$4,C119)</f>
        <v>#VALUE!</v>
      </c>
      <c r="BP128" s="253" t="e">
        <f ca="1">_xll.DBRW($C$1,$B128,$C$3,BP$12,$C$2,$A128,BP$13,$C$4,C119)</f>
        <v>#VALUE!</v>
      </c>
      <c r="BQ128" s="252" t="e">
        <f ca="1">_xll.DBRW($C$1,$B128,$C$3,BQ$12,$C$2,$A128,BQ$13,$C$4,$C$119)</f>
        <v>#VALUE!</v>
      </c>
      <c r="BR128" s="248" t="str">
        <f ca="1">_xll.DBRW($C$1,$B128,$C$3,BR$12,$C$2,$A128,BR$13,$C$4,$C$119)</f>
        <v>RECALC_1_2288_</v>
      </c>
      <c r="BS128" s="248" t="e">
        <f ca="1">_xll.DBRW($C$1,$B128,$C$3,BS$12,$C$2,$A128,BS$13,$C$4,$C$119)</f>
        <v>#VALUE!</v>
      </c>
      <c r="BT128" s="248" t="e">
        <f ca="1">_xll.DBRW($C$1,$B128,$C$3,BT$12,$C$2,$A128,BT$13,$C$4,$C$119)</f>
        <v>#VALUE!</v>
      </c>
      <c r="BU128" s="248" t="e">
        <f ca="1">_xll.DBRW($C$1,$B128,$C$3,BU$12,$C$2,$A128,BU$13,$C$4,$C$119)</f>
        <v>#VALUE!</v>
      </c>
      <c r="BV128" s="248" t="e">
        <f ca="1">_xll.DBRW($C$1,$B128,$C$3,BV$12,$C$2,$A128,BV$13,$C$4,$C$119)</f>
        <v>#VALUE!</v>
      </c>
      <c r="BW128" s="248" t="e">
        <f ca="1">_xll.DBRW($C$1,$B128,$C$3,BW$12,$C$2,$A128,BW$13,$C$4,$C$119)</f>
        <v>#VALUE!</v>
      </c>
      <c r="BX128" s="253" t="e">
        <f ca="1">_xll.DBRW($C$1,$B128,$C$3,BX$12,$C$2,$A128,BX$13,$C$4,$C$119)</f>
        <v>#VALUE!</v>
      </c>
      <c r="BY128" s="248"/>
      <c r="BZ128" s="248"/>
      <c r="CA128" s="248"/>
      <c r="CB128" s="248"/>
      <c r="CC128" s="248"/>
      <c r="CD128" s="248"/>
      <c r="CE128" s="248"/>
      <c r="CF128" s="248"/>
    </row>
    <row r="129" spans="1:109" ht="21.75" customHeight="1">
      <c r="A129" s="262" t="str">
        <f t="shared" si="52"/>
        <v>VTD_Corp_TopAdj_Not_allocated_Input10</v>
      </c>
      <c r="B129" s="263" t="str">
        <f t="shared" ca="1" si="52"/>
        <v>RECALC_0_1_</v>
      </c>
      <c r="C129" s="237" t="str">
        <f t="shared" si="52"/>
        <v>Ajustement 10 - disponible</v>
      </c>
      <c r="D129" s="252"/>
      <c r="E129" s="248"/>
      <c r="F129" s="248"/>
      <c r="G129" s="248"/>
      <c r="H129" s="248"/>
      <c r="I129" s="248"/>
      <c r="J129" s="248"/>
      <c r="K129" s="253"/>
      <c r="L129" s="252"/>
      <c r="M129" s="248"/>
      <c r="N129" s="248"/>
      <c r="O129" s="248"/>
      <c r="P129" s="248"/>
      <c r="Q129" s="248"/>
      <c r="R129" s="248"/>
      <c r="S129" s="253"/>
      <c r="T129" s="252"/>
      <c r="U129" s="248"/>
      <c r="V129" s="248"/>
      <c r="W129" s="248"/>
      <c r="X129" s="248"/>
      <c r="Y129" s="248"/>
      <c r="Z129" s="248"/>
      <c r="AA129" s="253"/>
      <c r="AB129" s="252"/>
      <c r="AC129" s="248"/>
      <c r="AD129" s="248"/>
      <c r="AE129" s="248"/>
      <c r="AF129" s="248"/>
      <c r="AG129" s="248"/>
      <c r="AH129" s="248"/>
      <c r="AI129" s="253"/>
      <c r="AJ129" s="248"/>
      <c r="AK129" s="252" t="e">
        <f ca="1">_xll.DBRW($C$1,$B129,$C$3,AK$12,$C$2,$A129,AK$13,$C$4,C119)</f>
        <v>#VALUE!</v>
      </c>
      <c r="AL129" s="248" t="str">
        <f ca="1">_xll.DBRW($C$1,$B129,$C$3,AL$12,$C$2,$A129,AL$13,$C$4,C119)</f>
        <v>RECALC_1_2378_</v>
      </c>
      <c r="AM129" s="248" t="e">
        <f ca="1">_xll.DBRW($C$1,$B129,$C$3,AM$12,$C$2,$A129,AM$13,$C$4,C119)</f>
        <v>#VALUE!</v>
      </c>
      <c r="AN129" s="248" t="e">
        <f ca="1">_xll.DBRW($C$1,$B129,$C$3,AN$12,$C$2,$A129,AN$13,$C$4,C119)</f>
        <v>#VALUE!</v>
      </c>
      <c r="AO129" s="248" t="e">
        <f ca="1">_xll.DBRW($C$1,$B129,$C$3,AO$12,$C$2,$A129,AO$13,$C$4,C119)</f>
        <v>#VALUE!</v>
      </c>
      <c r="AP129" s="248" t="e">
        <f ca="1">_xll.DBRW($C$1,$B129,$C$3,AP$12,$C$2,$A129,AP$13,$C$4,C119)</f>
        <v>#VALUE!</v>
      </c>
      <c r="AQ129" s="248" t="e">
        <f ca="1">_xll.DBRW($C$1,$B129,$C$3,AQ$12,$C$2,$A129,AQ$13,$C$4,C119)</f>
        <v>#VALUE!</v>
      </c>
      <c r="AR129" s="253" t="e">
        <f ca="1">_xll.DBRW($C$1,$B129,$C$3,AR$12,$C$2,$A129,AR$13,$C$4,C119)</f>
        <v>#VALUE!</v>
      </c>
      <c r="AS129" s="252" t="e">
        <f ca="1">_xll.DBRW($C$1,$B129,$C$3,AS$12,$C$2,$A129,AS$13,$C$4,C119)</f>
        <v>#VALUE!</v>
      </c>
      <c r="AT129" s="248" t="str">
        <f ca="1">_xll.DBRW($C$1,$B129,$C$3,AT$12,$C$2,$A129,AT$13,$C$4,C119)</f>
        <v>RECALC_1_2381_</v>
      </c>
      <c r="AU129" s="248" t="e">
        <f ca="1">_xll.DBRW($C$1,$B129,$C$3,AU$12,$C$2,$A129,AU$13,$C$4,C119)</f>
        <v>#VALUE!</v>
      </c>
      <c r="AV129" s="248" t="e">
        <f ca="1">_xll.DBRW($C$1,$B129,$C$3,AV$12,$C$2,$A129,AV$13,$C$4,C119)</f>
        <v>#VALUE!</v>
      </c>
      <c r="AW129" s="248" t="e">
        <f ca="1">_xll.DBRW($C$1,$B129,$C$3,AW$12,$C$2,$A129,AW$13,$C$4,C119)</f>
        <v>#VALUE!</v>
      </c>
      <c r="AX129" s="248" t="e">
        <f ca="1">_xll.DBRW($C$1,$B129,$C$3,AX$12,$C$2,$A129,AX$13,$C$4,C119)</f>
        <v>#VALUE!</v>
      </c>
      <c r="AY129" s="248" t="e">
        <f ca="1">_xll.DBRW($C$1,$B129,$C$3,AY$12,$C$2,$A129,AY$13,$C$4,C119)</f>
        <v>#VALUE!</v>
      </c>
      <c r="AZ129" s="253" t="e">
        <f ca="1">_xll.DBRW($C$1,$B129,$C$3,AZ$12,$C$2,$A129,AZ$13,$C$4,C119)</f>
        <v>#VALUE!</v>
      </c>
      <c r="BA129" s="252" t="e">
        <f ca="1">_xll.DBRW($C$1,$B129,$C$3,BA$12,$C$2,$A129,BA$13,$C$4,C119)</f>
        <v>#VALUE!</v>
      </c>
      <c r="BB129" s="248" t="str">
        <f ca="1">_xll.DBRW($C$1,$B129,$C$3,BB$12,$C$2,$A129,BB$13,$C$4,C119)</f>
        <v>RECALC_1_2380_</v>
      </c>
      <c r="BC129" s="248" t="e">
        <f ca="1">_xll.DBRW($C$1,$B129,$C$3,BC$12,$C$2,$A129,BC$13,$C$4,C119)</f>
        <v>#VALUE!</v>
      </c>
      <c r="BD129" s="248" t="e">
        <f ca="1">_xll.DBRW($C$1,$B129,$C$3,BD$12,$C$2,$A129,BD$13,$C$4,C119)</f>
        <v>#VALUE!</v>
      </c>
      <c r="BE129" s="248" t="e">
        <f ca="1">_xll.DBRW($C$1,$B129,$C$3,BE$12,$C$2,$A129,BE$13,$C$4,C119)</f>
        <v>#VALUE!</v>
      </c>
      <c r="BF129" s="248" t="e">
        <f ca="1">_xll.DBRW($C$1,$B129,$C$3,BF$12,$C$2,$A129,BF$13,$C$4,C119)</f>
        <v>#VALUE!</v>
      </c>
      <c r="BG129" s="248" t="e">
        <f ca="1">_xll.DBRW($C$1,$B129,$C$3,BG$12,$C$2,$A129,BG$13,$C$4,C119)</f>
        <v>#VALUE!</v>
      </c>
      <c r="BH129" s="253" t="e">
        <f ca="1">_xll.DBRW($C$1,$B129,$C$3,BH$12,$C$2,$A129,BH$13,$C$4,C119)</f>
        <v>#VALUE!</v>
      </c>
      <c r="BI129" s="252" t="e">
        <f ca="1">_xll.DBRW($C$1,$B129,$C$3,BI$12,$C$2,$A129,BI$13,$C$4,C119)</f>
        <v>#VALUE!</v>
      </c>
      <c r="BJ129" s="248" t="str">
        <f ca="1">_xll.DBRW($C$1,$B129,$C$3,BJ$12,$C$2,$A129,BJ$13,$C$4,C119)</f>
        <v>RECALC_1_2379_</v>
      </c>
      <c r="BK129" s="248" t="e">
        <f ca="1">_xll.DBRW($C$1,$B129,$C$3,BK$12,$C$2,$A129,BK$13,$C$4,C119)</f>
        <v>#VALUE!</v>
      </c>
      <c r="BL129" s="248" t="e">
        <f ca="1">_xll.DBRW($C$1,$B129,$C$3,BL$12,$C$2,$A129,BL$13,$C$4,C119)</f>
        <v>#VALUE!</v>
      </c>
      <c r="BM129" s="248" t="e">
        <f ca="1">_xll.DBRW($C$1,$B129,$C$3,BM$12,$C$2,$A129,BM$13,$C$4,C119)</f>
        <v>#VALUE!</v>
      </c>
      <c r="BN129" s="248" t="e">
        <f ca="1">_xll.DBRW($C$1,$B129,$C$3,BN$12,$C$2,$A129,BN$13,$C$4,C119)</f>
        <v>#VALUE!</v>
      </c>
      <c r="BO129" s="248" t="e">
        <f ca="1">_xll.DBRW($C$1,$B129,$C$3,BO$12,$C$2,$A129,BO$13,$C$4,C119)</f>
        <v>#VALUE!</v>
      </c>
      <c r="BP129" s="253" t="e">
        <f ca="1">_xll.DBRW($C$1,$B129,$C$3,BP$12,$C$2,$A129,BP$13,$C$4,C119)</f>
        <v>#VALUE!</v>
      </c>
      <c r="BQ129" s="252" t="e">
        <f ca="1">_xll.DBRW($C$1,$B129,$C$3,BQ$12,$C$2,$A129,BQ$13,$C$4,$C$119)</f>
        <v>#VALUE!</v>
      </c>
      <c r="BR129" s="248" t="str">
        <f ca="1">_xll.DBRW($C$1,$B129,$C$3,BR$12,$C$2,$A129,BR$13,$C$4,$C$119)</f>
        <v>RECALC_1_2382_</v>
      </c>
      <c r="BS129" s="248" t="e">
        <f ca="1">_xll.DBRW($C$1,$B129,$C$3,BS$12,$C$2,$A129,BS$13,$C$4,$C$119)</f>
        <v>#VALUE!</v>
      </c>
      <c r="BT129" s="248" t="e">
        <f ca="1">_xll.DBRW($C$1,$B129,$C$3,BT$12,$C$2,$A129,BT$13,$C$4,$C$119)</f>
        <v>#VALUE!</v>
      </c>
      <c r="BU129" s="248" t="e">
        <f ca="1">_xll.DBRW($C$1,$B129,$C$3,BU$12,$C$2,$A129,BU$13,$C$4,$C$119)</f>
        <v>#VALUE!</v>
      </c>
      <c r="BV129" s="248" t="e">
        <f ca="1">_xll.DBRW($C$1,$B129,$C$3,BV$12,$C$2,$A129,BV$13,$C$4,$C$119)</f>
        <v>#VALUE!</v>
      </c>
      <c r="BW129" s="248" t="e">
        <f ca="1">_xll.DBRW($C$1,$B129,$C$3,BW$12,$C$2,$A129,BW$13,$C$4,$C$119)</f>
        <v>#VALUE!</v>
      </c>
      <c r="BX129" s="253" t="e">
        <f ca="1">_xll.DBRW($C$1,$B129,$C$3,BX$12,$C$2,$A129,BX$13,$C$4,$C$119)</f>
        <v>#VALUE!</v>
      </c>
      <c r="BY129" s="248"/>
      <c r="BZ129" s="248"/>
      <c r="CA129" s="248"/>
      <c r="CB129" s="248"/>
      <c r="CC129" s="248"/>
      <c r="CD129" s="248"/>
      <c r="CE129" s="248"/>
      <c r="CF129" s="248"/>
    </row>
    <row r="130" spans="1:109" s="261" customFormat="1" ht="21.75" customHeight="1">
      <c r="A130" s="254" t="str">
        <f>A26</f>
        <v>VTD_Corp_TopAdj_Not_allocated_Input</v>
      </c>
      <c r="B130" s="254" t="str">
        <f ca="1">_xll.SUBNM("tango_core_model:Activity","","Tot_act","English")</f>
        <v>RECALC_0_21_</v>
      </c>
      <c r="C130" s="254" t="str">
        <f>"Contrôle "&amp;C119</f>
        <v>Contrôle CAPEX industriels nets</v>
      </c>
      <c r="D130" s="255" t="e">
        <f ca="1">_xll.DBRW($C$1,$B$26,$C$3,D$12,$C$2,$A130,D$13,$C$4,$C119)-D119</f>
        <v>#VALUE!</v>
      </c>
      <c r="E130" s="256" t="e">
        <f ca="1">_xll.DBRW($C$1,$B$26,$C$3,E$12,$C$2,$A130,E$13,$C$4,$C119)-E119</f>
        <v>#VALUE!</v>
      </c>
      <c r="F130" s="256" t="e">
        <f ca="1">_xll.DBRW($C$1,$B$26,$C$3,F$12,$C$2,$A130,F$13,$C$4,$C119)-F119</f>
        <v>#VALUE!</v>
      </c>
      <c r="G130" s="256" t="e">
        <f ca="1">_xll.DBRW($C$1,$B$26,$C$3,G$12,$C$2,$A130,G$13,$C$4,$C119)-G119</f>
        <v>#VALUE!</v>
      </c>
      <c r="H130" s="256" t="e">
        <f ca="1">_xll.DBRW($C$1,$B$26,$C$3,H$12,$C$2,$A130,H$13,$C$4,$C119)-H119</f>
        <v>#VALUE!</v>
      </c>
      <c r="I130" s="256" t="e">
        <f ca="1">_xll.DBRW($C$1,$B$26,$C$3,I$12,$C$2,$A130,I$13,$C$4,$C119)-I119</f>
        <v>#VALUE!</v>
      </c>
      <c r="J130" s="256" t="e">
        <f ca="1">_xll.DBRW($C$1,$B$26,$C$3,J$12,$C$2,$A130,J$13,$C$4,$C119)-J119</f>
        <v>#VALUE!</v>
      </c>
      <c r="K130" s="257" t="e">
        <f ca="1">_xll.DBRW($C$1,$B$26,$C$3,K$12,$C$2,$A130,K$13,$C$4,$C119)-K119</f>
        <v>#VALUE!</v>
      </c>
      <c r="L130" s="255" t="e">
        <f ca="1">_xll.DBRW($C$1,$B$26,$C$3,L$12,$C$2,$A130,L$13,$C$4,$C119)-L119</f>
        <v>#VALUE!</v>
      </c>
      <c r="M130" s="256" t="e">
        <f ca="1">_xll.DBRW($C$1,$B$26,$C$3,M$12,$C$2,$A130,M$13,$C$4,$C119)-M119</f>
        <v>#VALUE!</v>
      </c>
      <c r="N130" s="256" t="e">
        <f ca="1">_xll.DBRW($C$1,$B$26,$C$3,N$12,$C$2,$A130,N$13,$C$4,$C119)-N119</f>
        <v>#VALUE!</v>
      </c>
      <c r="O130" s="256" t="e">
        <f ca="1">_xll.DBRW($C$1,$B$26,$C$3,O$12,$C$2,$A130,O$13,$C$4,$C119)-O119</f>
        <v>#VALUE!</v>
      </c>
      <c r="P130" s="256" t="e">
        <f ca="1">_xll.DBRW($C$1,$B$26,$C$3,P$12,$C$2,$A130,P$13,$C$4,$C119)-P119</f>
        <v>#VALUE!</v>
      </c>
      <c r="Q130" s="256" t="e">
        <f ca="1">_xll.DBRW($C$1,$B$26,$C$3,Q$12,$C$2,$A130,Q$13,$C$4,$C119)-Q119</f>
        <v>#VALUE!</v>
      </c>
      <c r="R130" s="256" t="e">
        <f ca="1">_xll.DBRW($C$1,$B$26,$C$3,R$12,$C$2,$A130,R$13,$C$4,$C119)-R119</f>
        <v>#VALUE!</v>
      </c>
      <c r="S130" s="257" t="e">
        <f ca="1">_xll.DBRW($C$1,$B$26,$C$3,S$12,$C$2,$A130,S$13,$C$4,$C119)-S119</f>
        <v>#VALUE!</v>
      </c>
      <c r="T130" s="255" t="e">
        <f ca="1">_xll.DBRW($C$1,$B$26,$C$3,T$12,$C$2,$A130,T$13,$C$4,$C119)-T119</f>
        <v>#VALUE!</v>
      </c>
      <c r="U130" s="256" t="e">
        <f ca="1">_xll.DBRW($C$1,$B$26,$C$3,U$12,$C$2,$A130,U$13,$C$4,$C119)-U119</f>
        <v>#VALUE!</v>
      </c>
      <c r="V130" s="256" t="e">
        <f ca="1">_xll.DBRW($C$1,$B$26,$C$3,V$12,$C$2,$A130,V$13,$C$4,$C119)-V119</f>
        <v>#VALUE!</v>
      </c>
      <c r="W130" s="256" t="e">
        <f ca="1">_xll.DBRW($C$1,$B$26,$C$3,W$12,$C$2,$A130,W$13,$C$4,$C119)-W119</f>
        <v>#VALUE!</v>
      </c>
      <c r="X130" s="256" t="e">
        <f ca="1">_xll.DBRW($C$1,$B$26,$C$3,X$12,$C$2,$A130,X$13,$C$4,$C119)-X119</f>
        <v>#VALUE!</v>
      </c>
      <c r="Y130" s="256" t="e">
        <f ca="1">_xll.DBRW($C$1,$B$26,$C$3,Y$12,$C$2,$A130,Y$13,$C$4,$C119)-Y119</f>
        <v>#VALUE!</v>
      </c>
      <c r="Z130" s="256" t="e">
        <f ca="1">_xll.DBRW($C$1,$B$26,$C$3,Z$12,$C$2,$A130,Z$13,$C$4,$C119)-Z119</f>
        <v>#VALUE!</v>
      </c>
      <c r="AA130" s="257" t="e">
        <f ca="1">_xll.DBRW($C$1,$B$26,$C$3,AA$12,$C$2,$A130,AA$13,$C$4,$C119)-AA119</f>
        <v>#VALUE!</v>
      </c>
      <c r="AB130" s="255" t="e">
        <f ca="1">_xll.DBRW($C$1,$B$26,$C$3,AB$12,$C$2,$A130,AB$13,$C$4,$C119)-AB119</f>
        <v>#VALUE!</v>
      </c>
      <c r="AC130" s="256" t="e">
        <f ca="1">_xll.DBRW($C$1,$B$26,$C$3,AC$12,$C$2,$A130,AC$13,$C$4,$C119)-AC119</f>
        <v>#VALUE!</v>
      </c>
      <c r="AD130" s="256" t="e">
        <f ca="1">_xll.DBRW($C$1,$B$26,$C$3,AD$12,$C$2,$A130,AD$13,$C$4,$C119)-AD119</f>
        <v>#VALUE!</v>
      </c>
      <c r="AE130" s="256" t="e">
        <f ca="1">_xll.DBRW($C$1,$B$26,$C$3,AE$12,$C$2,$A130,AE$13,$C$4,$C119)-AE119</f>
        <v>#VALUE!</v>
      </c>
      <c r="AF130" s="256" t="e">
        <f ca="1">_xll.DBRW($C$1,$B$26,$C$3,AF$12,$C$2,$A130,AF$13,$C$4,$C119)-AF119</f>
        <v>#VALUE!</v>
      </c>
      <c r="AG130" s="256" t="e">
        <f ca="1">_xll.DBRW($C$1,$B$26,$C$3,AG$12,$C$2,$A130,AG$13,$C$4,$C119)-AG119</f>
        <v>#VALUE!</v>
      </c>
      <c r="AH130" s="256" t="e">
        <f ca="1">_xll.DBRW($C$1,$B$26,$C$3,AH$12,$C$2,$A130,AH$13,$C$4,$C119)-AH119</f>
        <v>#VALUE!</v>
      </c>
      <c r="AI130" s="257" t="e">
        <f ca="1">_xll.DBRW($C$1,$B$26,$C$3,AI$12,$C$2,$A130,AI$13,$C$4,$C119)-AI119</f>
        <v>#VALUE!</v>
      </c>
      <c r="AJ130" s="258"/>
      <c r="AK130" s="255" t="e">
        <f ca="1">_xll.DBRW($C$1,$B130,$C$3,AK$12,$C$2,$A130,AK$13,$C$4,C119)-AK119</f>
        <v>#VALUE!</v>
      </c>
      <c r="AL130" s="256" t="e">
        <f ca="1">_xll.DBRW($C$1,$B130,$C$3,AL$12,$C$2,$A130,AL$13,$C$4,C119)-AL119</f>
        <v>#VALUE!</v>
      </c>
      <c r="AM130" s="256" t="e">
        <f ca="1">_xll.DBRW($C$1,$B130,$C$3,AM$12,$C$2,$A130,AM$13,$C$4,C119)-AM119</f>
        <v>#VALUE!</v>
      </c>
      <c r="AN130" s="256" t="e">
        <f ca="1">_xll.DBRW($C$1,$B130,$C$3,AN$12,$C$2,$A130,AN$13,$C$4,C119)-AN119</f>
        <v>#VALUE!</v>
      </c>
      <c r="AO130" s="256" t="e">
        <f ca="1">_xll.DBRW($C$1,$B130,$C$3,AO$12,$C$2,$A130,AO$13,$C$4,C119)-AO119</f>
        <v>#VALUE!</v>
      </c>
      <c r="AP130" s="256" t="e">
        <f ca="1">_xll.DBRW($C$1,$B130,$C$3,AP$12,$C$2,$A130,AP$13,$C$4,C119)-AP119</f>
        <v>#VALUE!</v>
      </c>
      <c r="AQ130" s="256" t="e">
        <f ca="1">_xll.DBRW($C$1,$B130,$C$3,AQ$12,$C$2,$A130,AQ$13,$C$4,C119)-AQ119</f>
        <v>#VALUE!</v>
      </c>
      <c r="AR130" s="257" t="e">
        <f ca="1">_xll.DBRW($C$1,$B130,$C$3,AR$12,$C$2,$A130,AR$13,$C$4,C119)-AR119</f>
        <v>#VALUE!</v>
      </c>
      <c r="AS130" s="255" t="e">
        <f ca="1">_xll.DBRW($C$1,$B130,$C$3,AS$12,$C$2,$A130,AS$13,$C$4,C119)-AS119</f>
        <v>#VALUE!</v>
      </c>
      <c r="AT130" s="256" t="e">
        <f ca="1">_xll.DBRW($C$1,$B130,$C$3,AT$12,$C$2,$A130,AT$13,$C$4,C119)-AT119</f>
        <v>#VALUE!</v>
      </c>
      <c r="AU130" s="256" t="e">
        <f ca="1">_xll.DBRW($C$1,$B130,$C$3,AU$12,$C$2,$A130,AU$13,$C$4,C119)-AU119</f>
        <v>#VALUE!</v>
      </c>
      <c r="AV130" s="256" t="e">
        <f ca="1">_xll.DBRW($C$1,$B130,$C$3,AV$12,$C$2,$A130,AV$13,$C$4,C119)-AV119</f>
        <v>#VALUE!</v>
      </c>
      <c r="AW130" s="256" t="e">
        <f ca="1">_xll.DBRW($C$1,$B130,$C$3,AW$12,$C$2,$A130,AW$13,$C$4,C119)-AW119</f>
        <v>#VALUE!</v>
      </c>
      <c r="AX130" s="256" t="e">
        <f ca="1">_xll.DBRW($C$1,$B130,$C$3,AX$12,$C$2,$A130,AX$13,$C$4,C119)-AX119</f>
        <v>#VALUE!</v>
      </c>
      <c r="AY130" s="256" t="e">
        <f ca="1">_xll.DBRW($C$1,$B130,$C$3,AY$12,$C$2,$A130,AY$13,$C$4,C119)-AY119</f>
        <v>#VALUE!</v>
      </c>
      <c r="AZ130" s="257" t="e">
        <f ca="1">_xll.DBRW($C$1,$B130,$C$3,AZ$12,$C$2,$A130,AZ$13,$C$4,C119)-AZ119</f>
        <v>#VALUE!</v>
      </c>
      <c r="BA130" s="255" t="e">
        <f ca="1">_xll.DBRW($C$1,$B130,$C$3,BA$12,$C$2,$A130,BA$13,$C$4,C119)-BA119</f>
        <v>#VALUE!</v>
      </c>
      <c r="BB130" s="256" t="e">
        <f ca="1">_xll.DBRW($C$1,$B130,$C$3,BB$12,$C$2,$A130,BB$13,$C$4,C119)-BB119</f>
        <v>#VALUE!</v>
      </c>
      <c r="BC130" s="256" t="e">
        <f ca="1">_xll.DBRW($C$1,$B130,$C$3,BC$12,$C$2,$A130,BC$13,$C$4,C119)-BC119</f>
        <v>#VALUE!</v>
      </c>
      <c r="BD130" s="256" t="e">
        <f ca="1">_xll.DBRW($C$1,$B130,$C$3,BD$12,$C$2,$A130,BD$13,$C$4,C119)-BD119</f>
        <v>#VALUE!</v>
      </c>
      <c r="BE130" s="256" t="e">
        <f ca="1">_xll.DBRW($C$1,$B130,$C$3,BE$12,$C$2,$A130,BE$13,$C$4,C119)-BE119</f>
        <v>#VALUE!</v>
      </c>
      <c r="BF130" s="256" t="e">
        <f ca="1">_xll.DBRW($C$1,$B130,$C$3,BF$12,$C$2,$A130,BF$13,$C$4,C119)-BF119</f>
        <v>#VALUE!</v>
      </c>
      <c r="BG130" s="256" t="e">
        <f ca="1">_xll.DBRW($C$1,$B130,$C$3,BG$12,$C$2,$A130,BG$13,$C$4,C119)-BG119</f>
        <v>#VALUE!</v>
      </c>
      <c r="BH130" s="257" t="e">
        <f ca="1">_xll.DBRW($C$1,$B130,$C$3,BH$12,$C$2,$A130,BH$13,$C$4,C119)-BH119</f>
        <v>#VALUE!</v>
      </c>
      <c r="BI130" s="255" t="e">
        <f ca="1">_xll.DBRW($C$1,$B130,$C$3,BI$12,$C$2,$A130,BI$13,$C$4,C119)-BI119</f>
        <v>#VALUE!</v>
      </c>
      <c r="BJ130" s="256" t="e">
        <f ca="1">_xll.DBRW($C$1,$B130,$C$3,BJ$12,$C$2,$A130,BJ$13,$C$4,C119)-BJ119</f>
        <v>#VALUE!</v>
      </c>
      <c r="BK130" s="256" t="e">
        <f ca="1">_xll.DBRW($C$1,$B130,$C$3,BK$12,$C$2,$A130,BK$13,$C$4,C119)-BK119</f>
        <v>#VALUE!</v>
      </c>
      <c r="BL130" s="256" t="e">
        <f ca="1">_xll.DBRW($C$1,$B130,$C$3,BL$12,$C$2,$A130,BL$13,$C$4,C119)-BL119</f>
        <v>#VALUE!</v>
      </c>
      <c r="BM130" s="256" t="e">
        <f ca="1">_xll.DBRW($C$1,$B130,$C$3,BM$12,$C$2,$A130,BM$13,$C$4,C119)-BM119</f>
        <v>#VALUE!</v>
      </c>
      <c r="BN130" s="256" t="e">
        <f ca="1">_xll.DBRW($C$1,$B130,$C$3,BN$12,$C$2,$A130,BN$13,$C$4,C119)-BN119</f>
        <v>#VALUE!</v>
      </c>
      <c r="BO130" s="256" t="e">
        <f ca="1">_xll.DBRW($C$1,$B130,$C$3,BO$12,$C$2,$A130,BO$13,$C$4,C119)-BO119</f>
        <v>#VALUE!</v>
      </c>
      <c r="BP130" s="257" t="e">
        <f ca="1">_xll.DBRW($C$1,$B130,$C$3,BP$12,$C$2,$A130,BP$13,$C$4,C119)-BP119</f>
        <v>#VALUE!</v>
      </c>
      <c r="BQ130" s="255" t="e">
        <f ca="1">_xll.DBRW($C$1,$B130,$C$3,BQ$12,$C$2,$A130,BQ$13,$C$4,$C$119)</f>
        <v>#VALUE!</v>
      </c>
      <c r="BR130" s="256" t="str">
        <f ca="1">_xll.DBRW($C$1,$B130,$C$3,BR$12,$C$2,$A130,BR$13,$C$4,$C$119)</f>
        <v>RECALC_1_2252_</v>
      </c>
      <c r="BS130" s="256" t="e">
        <f ca="1">_xll.DBRW($C$1,$B130,$C$3,BS$12,$C$2,$A130,BS$13,$C$4,$C$119)</f>
        <v>#VALUE!</v>
      </c>
      <c r="BT130" s="256" t="e">
        <f ca="1">_xll.DBRW($C$1,$B130,$C$3,BT$12,$C$2,$A130,BT$13,$C$4,$C$119)</f>
        <v>#VALUE!</v>
      </c>
      <c r="BU130" s="256" t="e">
        <f ca="1">_xll.DBRW($C$1,$B130,$C$3,BU$12,$C$2,$A130,BU$13,$C$4,$C$119)</f>
        <v>#VALUE!</v>
      </c>
      <c r="BV130" s="256" t="e">
        <f ca="1">_xll.DBRW($C$1,$B130,$C$3,BV$12,$C$2,$A130,BV$13,$C$4,$C$119)</f>
        <v>#VALUE!</v>
      </c>
      <c r="BW130" s="256" t="e">
        <f ca="1">_xll.DBRW($C$1,$B130,$C$3,BW$12,$C$2,$A130,BW$13,$C$4,$C$119)</f>
        <v>#VALUE!</v>
      </c>
      <c r="BX130" s="257" t="e">
        <f ca="1">_xll.DBRW($C$1,$B130,$C$3,BX$12,$C$2,$A130,BX$13,$C$4,$C$119)</f>
        <v>#VALUE!</v>
      </c>
      <c r="BY130" s="259"/>
      <c r="BZ130" s="259"/>
      <c r="CA130" s="259"/>
      <c r="CB130" s="259"/>
      <c r="CC130" s="259"/>
      <c r="CD130" s="259"/>
      <c r="CE130" s="259"/>
      <c r="CF130" s="259"/>
      <c r="CG130" s="260"/>
      <c r="CH130" s="260"/>
      <c r="CI130" s="260"/>
      <c r="CJ130" s="260"/>
      <c r="CK130" s="260"/>
      <c r="CL130" s="260"/>
      <c r="CM130" s="260"/>
      <c r="CN130" s="260"/>
      <c r="CO130" s="260"/>
      <c r="CP130" s="260"/>
      <c r="CQ130" s="260"/>
      <c r="CR130" s="260"/>
      <c r="CS130" s="260"/>
      <c r="CT130" s="260"/>
      <c r="CU130" s="260"/>
      <c r="CV130" s="260"/>
      <c r="CW130" s="260"/>
      <c r="CX130" s="260"/>
      <c r="CY130" s="260"/>
      <c r="CZ130" s="260"/>
      <c r="DA130" s="260"/>
      <c r="DB130" s="260"/>
      <c r="DC130" s="260"/>
      <c r="DD130" s="260"/>
      <c r="DE130" s="260"/>
    </row>
    <row r="131" spans="1:109" s="264" customFormat="1" ht="21.75" customHeight="1">
      <c r="A131" s="262"/>
      <c r="B131" s="263"/>
      <c r="D131" s="265"/>
      <c r="E131" s="265"/>
      <c r="F131" s="265"/>
      <c r="G131" s="265"/>
      <c r="H131" s="265"/>
      <c r="I131" s="265"/>
      <c r="J131" s="265"/>
      <c r="K131" s="265"/>
      <c r="L131" s="265"/>
      <c r="M131" s="265"/>
      <c r="N131" s="265"/>
      <c r="O131" s="265"/>
      <c r="P131" s="265"/>
      <c r="Q131" s="265"/>
      <c r="R131" s="265"/>
      <c r="S131" s="265"/>
      <c r="T131" s="265"/>
      <c r="U131" s="265"/>
      <c r="V131" s="265"/>
      <c r="W131" s="265"/>
      <c r="X131" s="265"/>
      <c r="Y131" s="265"/>
      <c r="Z131" s="265"/>
      <c r="AA131" s="265"/>
      <c r="AB131" s="265"/>
      <c r="AC131" s="265"/>
      <c r="AD131" s="265"/>
      <c r="AE131" s="265"/>
      <c r="AF131" s="265"/>
      <c r="AG131" s="265"/>
      <c r="AH131" s="265"/>
      <c r="AI131" s="265"/>
      <c r="AJ131" s="265"/>
      <c r="AK131" s="265"/>
      <c r="AL131" s="265"/>
      <c r="AM131" s="265"/>
      <c r="AN131" s="265"/>
      <c r="AO131" s="265"/>
      <c r="AP131" s="265"/>
      <c r="AQ131" s="265"/>
      <c r="AR131" s="265"/>
      <c r="AS131" s="265"/>
      <c r="AT131" s="265"/>
      <c r="AU131" s="265"/>
      <c r="AV131" s="265"/>
      <c r="AW131" s="265"/>
      <c r="AX131" s="265"/>
      <c r="AY131" s="265"/>
      <c r="AZ131" s="265"/>
      <c r="BA131" s="265"/>
      <c r="BB131" s="265"/>
      <c r="BC131" s="265"/>
      <c r="BD131" s="265"/>
      <c r="BE131" s="265"/>
      <c r="BF131" s="265"/>
      <c r="BG131" s="265"/>
      <c r="BH131" s="265"/>
      <c r="BI131" s="265"/>
      <c r="BJ131" s="265"/>
      <c r="BK131" s="265"/>
      <c r="BL131" s="265"/>
      <c r="BM131" s="265"/>
      <c r="BN131" s="265"/>
      <c r="BO131" s="265"/>
      <c r="BP131" s="265"/>
      <c r="BQ131" s="265"/>
      <c r="BR131" s="265"/>
      <c r="BS131" s="265"/>
      <c r="BT131" s="265"/>
      <c r="BU131" s="265"/>
      <c r="BV131" s="265"/>
      <c r="BW131" s="265"/>
      <c r="BX131" s="265"/>
      <c r="BY131" s="265"/>
      <c r="BZ131" s="265"/>
      <c r="CA131" s="265"/>
      <c r="CB131" s="265"/>
      <c r="CC131" s="265"/>
      <c r="CD131" s="265"/>
      <c r="CE131" s="265"/>
      <c r="CF131" s="265"/>
    </row>
    <row r="132" spans="1:109" ht="21.75" customHeight="1">
      <c r="A132" s="266"/>
      <c r="B132" s="267"/>
      <c r="C132" s="243" t="s">
        <v>34</v>
      </c>
      <c r="D132" s="245">
        <f>SUM(D133:D142)</f>
        <v>0</v>
      </c>
      <c r="E132" s="246">
        <f t="shared" ref="E132:AI132" si="53">SUM(E133:E142)</f>
        <v>0</v>
      </c>
      <c r="F132" s="246">
        <f t="shared" si="53"/>
        <v>0</v>
      </c>
      <c r="G132" s="246">
        <f t="shared" si="53"/>
        <v>0</v>
      </c>
      <c r="H132" s="246">
        <f t="shared" si="53"/>
        <v>0</v>
      </c>
      <c r="I132" s="246">
        <f t="shared" si="53"/>
        <v>0</v>
      </c>
      <c r="J132" s="246">
        <f t="shared" si="53"/>
        <v>0</v>
      </c>
      <c r="K132" s="247">
        <f t="shared" si="53"/>
        <v>0</v>
      </c>
      <c r="L132" s="245">
        <f t="shared" si="53"/>
        <v>0</v>
      </c>
      <c r="M132" s="246">
        <f t="shared" si="53"/>
        <v>0</v>
      </c>
      <c r="N132" s="246">
        <f t="shared" si="53"/>
        <v>0</v>
      </c>
      <c r="O132" s="246">
        <f t="shared" si="53"/>
        <v>0</v>
      </c>
      <c r="P132" s="246">
        <f t="shared" si="53"/>
        <v>0</v>
      </c>
      <c r="Q132" s="246">
        <f t="shared" si="53"/>
        <v>0</v>
      </c>
      <c r="R132" s="246">
        <f t="shared" si="53"/>
        <v>0</v>
      </c>
      <c r="S132" s="247">
        <f t="shared" si="53"/>
        <v>0</v>
      </c>
      <c r="T132" s="245">
        <f t="shared" si="53"/>
        <v>0</v>
      </c>
      <c r="U132" s="246">
        <f t="shared" si="53"/>
        <v>0</v>
      </c>
      <c r="V132" s="246">
        <f t="shared" si="53"/>
        <v>0</v>
      </c>
      <c r="W132" s="246">
        <f t="shared" si="53"/>
        <v>0</v>
      </c>
      <c r="X132" s="246">
        <f t="shared" si="53"/>
        <v>0</v>
      </c>
      <c r="Y132" s="246">
        <f t="shared" si="53"/>
        <v>0</v>
      </c>
      <c r="Z132" s="246">
        <f t="shared" si="53"/>
        <v>0</v>
      </c>
      <c r="AA132" s="247">
        <f t="shared" si="53"/>
        <v>0</v>
      </c>
      <c r="AB132" s="245">
        <f t="shared" si="53"/>
        <v>0</v>
      </c>
      <c r="AC132" s="246">
        <f t="shared" si="53"/>
        <v>0</v>
      </c>
      <c r="AD132" s="246">
        <f t="shared" si="53"/>
        <v>0</v>
      </c>
      <c r="AE132" s="246">
        <f t="shared" si="53"/>
        <v>0</v>
      </c>
      <c r="AF132" s="246">
        <f t="shared" si="53"/>
        <v>0</v>
      </c>
      <c r="AG132" s="246">
        <f t="shared" si="53"/>
        <v>0</v>
      </c>
      <c r="AH132" s="246">
        <f t="shared" si="53"/>
        <v>0</v>
      </c>
      <c r="AI132" s="247">
        <f t="shared" si="53"/>
        <v>0</v>
      </c>
      <c r="AJ132" s="248"/>
      <c r="AK132" s="245" t="e">
        <f ca="1">SUM(AK133:AK142)</f>
        <v>#VALUE!</v>
      </c>
      <c r="AL132" s="246">
        <f t="shared" ref="AL132:BX132" ca="1" si="54">SUM(AL133:AL142)</f>
        <v>0</v>
      </c>
      <c r="AM132" s="246" t="e">
        <f t="shared" ca="1" si="54"/>
        <v>#VALUE!</v>
      </c>
      <c r="AN132" s="246" t="e">
        <f t="shared" ca="1" si="54"/>
        <v>#VALUE!</v>
      </c>
      <c r="AO132" s="246" t="e">
        <f t="shared" ca="1" si="54"/>
        <v>#VALUE!</v>
      </c>
      <c r="AP132" s="246" t="e">
        <f t="shared" ca="1" si="54"/>
        <v>#VALUE!</v>
      </c>
      <c r="AQ132" s="246" t="e">
        <f t="shared" ca="1" si="54"/>
        <v>#VALUE!</v>
      </c>
      <c r="AR132" s="247" t="e">
        <f t="shared" ca="1" si="54"/>
        <v>#VALUE!</v>
      </c>
      <c r="AS132" s="245" t="e">
        <f t="shared" ca="1" si="54"/>
        <v>#VALUE!</v>
      </c>
      <c r="AT132" s="246">
        <f t="shared" ca="1" si="54"/>
        <v>0</v>
      </c>
      <c r="AU132" s="246" t="e">
        <f t="shared" ca="1" si="54"/>
        <v>#VALUE!</v>
      </c>
      <c r="AV132" s="246" t="e">
        <f t="shared" ca="1" si="54"/>
        <v>#VALUE!</v>
      </c>
      <c r="AW132" s="246" t="e">
        <f t="shared" ca="1" si="54"/>
        <v>#VALUE!</v>
      </c>
      <c r="AX132" s="246" t="e">
        <f t="shared" ca="1" si="54"/>
        <v>#VALUE!</v>
      </c>
      <c r="AY132" s="246" t="e">
        <f t="shared" ca="1" si="54"/>
        <v>#VALUE!</v>
      </c>
      <c r="AZ132" s="247" t="e">
        <f t="shared" ca="1" si="54"/>
        <v>#VALUE!</v>
      </c>
      <c r="BA132" s="245" t="e">
        <f t="shared" ca="1" si="54"/>
        <v>#VALUE!</v>
      </c>
      <c r="BB132" s="246">
        <f t="shared" ca="1" si="54"/>
        <v>0</v>
      </c>
      <c r="BC132" s="246" t="e">
        <f t="shared" ca="1" si="54"/>
        <v>#VALUE!</v>
      </c>
      <c r="BD132" s="246" t="e">
        <f t="shared" ca="1" si="54"/>
        <v>#VALUE!</v>
      </c>
      <c r="BE132" s="246" t="e">
        <f t="shared" ca="1" si="54"/>
        <v>#VALUE!</v>
      </c>
      <c r="BF132" s="246" t="e">
        <f t="shared" ca="1" si="54"/>
        <v>#VALUE!</v>
      </c>
      <c r="BG132" s="246" t="e">
        <f t="shared" ca="1" si="54"/>
        <v>#VALUE!</v>
      </c>
      <c r="BH132" s="247" t="e">
        <f t="shared" ca="1" si="54"/>
        <v>#VALUE!</v>
      </c>
      <c r="BI132" s="245" t="e">
        <f t="shared" ca="1" si="54"/>
        <v>#VALUE!</v>
      </c>
      <c r="BJ132" s="246">
        <f t="shared" ca="1" si="54"/>
        <v>0</v>
      </c>
      <c r="BK132" s="246" t="e">
        <f t="shared" ca="1" si="54"/>
        <v>#VALUE!</v>
      </c>
      <c r="BL132" s="246" t="e">
        <f t="shared" ca="1" si="54"/>
        <v>#VALUE!</v>
      </c>
      <c r="BM132" s="246" t="e">
        <f t="shared" ca="1" si="54"/>
        <v>#VALUE!</v>
      </c>
      <c r="BN132" s="246" t="e">
        <f t="shared" ca="1" si="54"/>
        <v>#VALUE!</v>
      </c>
      <c r="BO132" s="246" t="e">
        <f t="shared" ca="1" si="54"/>
        <v>#VALUE!</v>
      </c>
      <c r="BP132" s="247" t="e">
        <f t="shared" ca="1" si="54"/>
        <v>#VALUE!</v>
      </c>
      <c r="BQ132" s="245" t="e">
        <f t="shared" ca="1" si="54"/>
        <v>#VALUE!</v>
      </c>
      <c r="BR132" s="246">
        <f t="shared" ca="1" si="54"/>
        <v>0</v>
      </c>
      <c r="BS132" s="246" t="e">
        <f t="shared" ca="1" si="54"/>
        <v>#VALUE!</v>
      </c>
      <c r="BT132" s="246" t="e">
        <f t="shared" ca="1" si="54"/>
        <v>#VALUE!</v>
      </c>
      <c r="BU132" s="246" t="e">
        <f t="shared" ca="1" si="54"/>
        <v>#VALUE!</v>
      </c>
      <c r="BV132" s="246" t="e">
        <f t="shared" ca="1" si="54"/>
        <v>#VALUE!</v>
      </c>
      <c r="BW132" s="246" t="e">
        <f t="shared" ca="1" si="54"/>
        <v>#VALUE!</v>
      </c>
      <c r="BX132" s="247" t="e">
        <f t="shared" ca="1" si="54"/>
        <v>#VALUE!</v>
      </c>
      <c r="BY132" s="248"/>
      <c r="BZ132" s="248"/>
      <c r="CA132" s="248"/>
      <c r="CB132" s="248"/>
      <c r="CC132" s="248"/>
      <c r="CD132" s="248"/>
      <c r="CE132" s="248"/>
      <c r="CF132" s="248"/>
    </row>
    <row r="133" spans="1:109">
      <c r="A133" s="262" t="str">
        <f>A120</f>
        <v>VTD_Corp_TopAdj_Not_allocated_Input1</v>
      </c>
      <c r="B133" s="263" t="str">
        <f t="shared" ref="B133:C133" ca="1" si="55">B120</f>
        <v>RECALC_0_1_</v>
      </c>
      <c r="C133" s="237" t="str">
        <f t="shared" si="55"/>
        <v>Sécurité top générale</v>
      </c>
      <c r="D133" s="252"/>
      <c r="E133" s="248"/>
      <c r="F133" s="248"/>
      <c r="G133" s="248"/>
      <c r="H133" s="248"/>
      <c r="I133" s="248"/>
      <c r="J133" s="248"/>
      <c r="K133" s="253"/>
      <c r="L133" s="252"/>
      <c r="M133" s="248"/>
      <c r="N133" s="248"/>
      <c r="O133" s="248"/>
      <c r="P133" s="248"/>
      <c r="Q133" s="248"/>
      <c r="R133" s="248"/>
      <c r="S133" s="253"/>
      <c r="T133" s="252"/>
      <c r="U133" s="248"/>
      <c r="V133" s="248"/>
      <c r="W133" s="248"/>
      <c r="X133" s="248"/>
      <c r="Y133" s="248"/>
      <c r="Z133" s="248"/>
      <c r="AA133" s="253"/>
      <c r="AB133" s="252"/>
      <c r="AC133" s="248"/>
      <c r="AD133" s="248"/>
      <c r="AE133" s="248"/>
      <c r="AF133" s="248"/>
      <c r="AG133" s="248"/>
      <c r="AH133" s="248"/>
      <c r="AI133" s="253"/>
      <c r="AJ133" s="248"/>
      <c r="AK133" s="252" t="e">
        <f ca="1">_xll.DBRW($C$1,$B133,$C$3,AK$12,$C$2,$A133,AK$13,$C$4,C132)</f>
        <v>#VALUE!</v>
      </c>
      <c r="AL133" s="248" t="str">
        <f ca="1">_xll.DBRW($C$1,$B133,$C$3,AL$12,$C$2,$A133,AL$13,$C$4,C132)</f>
        <v>RECALC_1_2663_</v>
      </c>
      <c r="AM133" s="248" t="e">
        <f ca="1">_xll.DBRW($C$1,$B133,$C$3,AM$12,$C$2,$A133,AM$13,$C$4,C132)</f>
        <v>#VALUE!</v>
      </c>
      <c r="AN133" s="248" t="e">
        <f ca="1">_xll.DBRW($C$1,$B133,$C$3,AN$12,$C$2,$A133,AN$13,$C$4,C132)</f>
        <v>#VALUE!</v>
      </c>
      <c r="AO133" s="248" t="e">
        <f ca="1">_xll.DBRW($C$1,$B133,$C$3,AO$12,$C$2,$A133,AO$13,$C$4,C132)</f>
        <v>#VALUE!</v>
      </c>
      <c r="AP133" s="248" t="e">
        <f ca="1">_xll.DBRW($C$1,$B133,$C$3,AP$12,$C$2,$A133,AP$13,$C$4,C132)</f>
        <v>#VALUE!</v>
      </c>
      <c r="AQ133" s="248" t="e">
        <f ca="1">_xll.DBRW($C$1,$B133,$C$3,AQ$12,$C$2,$A133,AQ$13,$C$4,C132)</f>
        <v>#VALUE!</v>
      </c>
      <c r="AR133" s="253" t="e">
        <f ca="1">_xll.DBRW($C$1,$B133,$C$3,AR$12,$C$2,$A133,AR$13,$C$4,C132)</f>
        <v>#VALUE!</v>
      </c>
      <c r="AS133" s="252" t="e">
        <f ca="1">_xll.DBRW($C$1,$B133,$C$3,AS$12,$C$2,$A133,AS$13,$C$4,C132)</f>
        <v>#VALUE!</v>
      </c>
      <c r="AT133" s="248" t="str">
        <f ca="1">_xll.DBRW($C$1,$B133,$C$3,AT$12,$C$2,$A133,AT$13,$C$4,C132)</f>
        <v>RECALC_1_2659_</v>
      </c>
      <c r="AU133" s="248" t="e">
        <f ca="1">_xll.DBRW($C$1,$B133,$C$3,AU$12,$C$2,$A133,AU$13,$C$4,C132)</f>
        <v>#VALUE!</v>
      </c>
      <c r="AV133" s="248" t="e">
        <f ca="1">_xll.DBRW($C$1,$B133,$C$3,AV$12,$C$2,$A133,AV$13,$C$4,C132)</f>
        <v>#VALUE!</v>
      </c>
      <c r="AW133" s="248" t="e">
        <f ca="1">_xll.DBRW($C$1,$B133,$C$3,AW$12,$C$2,$A133,AW$13,$C$4,C132)</f>
        <v>#VALUE!</v>
      </c>
      <c r="AX133" s="248" t="e">
        <f ca="1">_xll.DBRW($C$1,$B133,$C$3,AX$12,$C$2,$A133,AX$13,$C$4,C132)</f>
        <v>#VALUE!</v>
      </c>
      <c r="AY133" s="248" t="e">
        <f ca="1">_xll.DBRW($C$1,$B133,$C$3,AY$12,$C$2,$A133,AY$13,$C$4,C132)</f>
        <v>#VALUE!</v>
      </c>
      <c r="AZ133" s="253" t="e">
        <f ca="1">_xll.DBRW($C$1,$B133,$C$3,AZ$12,$C$2,$A133,AZ$13,$C$4,C132)</f>
        <v>#VALUE!</v>
      </c>
      <c r="BA133" s="252" t="e">
        <f ca="1">_xll.DBRW($C$1,$B133,$C$3,BA$12,$C$2,$A133,BA$13,$C$4,C132)</f>
        <v>#VALUE!</v>
      </c>
      <c r="BB133" s="248" t="str">
        <f ca="1">_xll.DBRW($C$1,$B133,$C$3,BB$12,$C$2,$A133,BB$13,$C$4,C132)</f>
        <v>RECALC_1_2662_</v>
      </c>
      <c r="BC133" s="248" t="e">
        <f ca="1">_xll.DBRW($C$1,$B133,$C$3,BC$12,$C$2,$A133,BC$13,$C$4,C132)</f>
        <v>#VALUE!</v>
      </c>
      <c r="BD133" s="248" t="e">
        <f ca="1">_xll.DBRW($C$1,$B133,$C$3,BD$12,$C$2,$A133,BD$13,$C$4,C132)</f>
        <v>#VALUE!</v>
      </c>
      <c r="BE133" s="248" t="e">
        <f ca="1">_xll.DBRW($C$1,$B133,$C$3,BE$12,$C$2,$A133,BE$13,$C$4,C132)</f>
        <v>#VALUE!</v>
      </c>
      <c r="BF133" s="248" t="e">
        <f ca="1">_xll.DBRW($C$1,$B133,$C$3,BF$12,$C$2,$A133,BF$13,$C$4,C132)</f>
        <v>#VALUE!</v>
      </c>
      <c r="BG133" s="248" t="e">
        <f ca="1">_xll.DBRW($C$1,$B133,$C$3,BG$12,$C$2,$A133,BG$13,$C$4,C132)</f>
        <v>#VALUE!</v>
      </c>
      <c r="BH133" s="253" t="e">
        <f ca="1">_xll.DBRW($C$1,$B133,$C$3,BH$12,$C$2,$A133,BH$13,$C$4,C132)</f>
        <v>#VALUE!</v>
      </c>
      <c r="BI133" s="252" t="e">
        <f ca="1">_xll.DBRW($C$1,$B133,$C$3,BI$12,$C$2,$A133,BI$13,$C$4,C132)</f>
        <v>#VALUE!</v>
      </c>
      <c r="BJ133" s="248" t="str">
        <f ca="1">_xll.DBRW($C$1,$B133,$C$3,BJ$12,$C$2,$A133,BJ$13,$C$4,C132)</f>
        <v>RECALC_1_2660_</v>
      </c>
      <c r="BK133" s="248" t="e">
        <f ca="1">_xll.DBRW($C$1,$B133,$C$3,BK$12,$C$2,$A133,BK$13,$C$4,C132)</f>
        <v>#VALUE!</v>
      </c>
      <c r="BL133" s="248" t="e">
        <f ca="1">_xll.DBRW($C$1,$B133,$C$3,BL$12,$C$2,$A133,BL$13,$C$4,C132)</f>
        <v>#VALUE!</v>
      </c>
      <c r="BM133" s="248" t="e">
        <f ca="1">_xll.DBRW($C$1,$B133,$C$3,BM$12,$C$2,$A133,BM$13,$C$4,C132)</f>
        <v>#VALUE!</v>
      </c>
      <c r="BN133" s="248" t="e">
        <f ca="1">_xll.DBRW($C$1,$B133,$C$3,BN$12,$C$2,$A133,BN$13,$C$4,C132)</f>
        <v>#VALUE!</v>
      </c>
      <c r="BO133" s="248" t="e">
        <f ca="1">_xll.DBRW($C$1,$B133,$C$3,BO$12,$C$2,$A133,BO$13,$C$4,C132)</f>
        <v>#VALUE!</v>
      </c>
      <c r="BP133" s="253" t="e">
        <f ca="1">_xll.DBRW($C$1,$B133,$C$3,BP$12,$C$2,$A133,BP$13,$C$4,C132)</f>
        <v>#VALUE!</v>
      </c>
      <c r="BQ133" s="252" t="e">
        <f ca="1">_xll.DBRW($C$1,$B133,$C$3,BQ$12,$C$2,$A133,BQ$13,$C$4,$C$132)</f>
        <v>#VALUE!</v>
      </c>
      <c r="BR133" s="248" t="str">
        <f ca="1">_xll.DBRW($C$1,$B133,$C$3,BR$12,$C$2,$A133,BR$13,$C$4,$C$132)</f>
        <v>RECALC_1_2661_</v>
      </c>
      <c r="BS133" s="248" t="e">
        <f ca="1">_xll.DBRW($C$1,$B133,$C$3,BS$12,$C$2,$A133,BS$13,$C$4,$C$132)</f>
        <v>#VALUE!</v>
      </c>
      <c r="BT133" s="248" t="e">
        <f ca="1">_xll.DBRW($C$1,$B133,$C$3,BT$12,$C$2,$A133,BT$13,$C$4,$C$132)</f>
        <v>#VALUE!</v>
      </c>
      <c r="BU133" s="248" t="e">
        <f ca="1">_xll.DBRW($C$1,$B133,$C$3,BU$12,$C$2,$A133,BU$13,$C$4,$C$132)</f>
        <v>#VALUE!</v>
      </c>
      <c r="BV133" s="248" t="e">
        <f ca="1">_xll.DBRW($C$1,$B133,$C$3,BV$12,$C$2,$A133,BV$13,$C$4,$C$132)</f>
        <v>#VALUE!</v>
      </c>
      <c r="BW133" s="248" t="e">
        <f ca="1">_xll.DBRW($C$1,$B133,$C$3,BW$12,$C$2,$A133,BW$13,$C$4,$C$132)</f>
        <v>#VALUE!</v>
      </c>
      <c r="BX133" s="253" t="e">
        <f ca="1">_xll.DBRW($C$1,$B133,$C$3,BX$12,$C$2,$A133,BX$13,$C$4,$C$132)</f>
        <v>#VALUE!</v>
      </c>
      <c r="BY133" s="248"/>
      <c r="BZ133" s="248"/>
      <c r="CA133" s="248"/>
      <c r="CB133" s="248"/>
      <c r="CC133" s="248"/>
      <c r="CD133" s="248"/>
      <c r="CE133" s="248"/>
      <c r="CF133" s="248"/>
    </row>
    <row r="134" spans="1:109" ht="21.75" customHeight="1">
      <c r="A134" s="262" t="str">
        <f t="shared" ref="A134:C142" si="56">A121</f>
        <v>VTD_Corp_TopAdj_Not_allocated_Input2</v>
      </c>
      <c r="B134" s="263" t="str">
        <f t="shared" ca="1" si="56"/>
        <v>RECALC_0_1_</v>
      </c>
      <c r="C134" s="237" t="str">
        <f t="shared" si="56"/>
        <v>A recycler</v>
      </c>
      <c r="D134" s="252"/>
      <c r="E134" s="248"/>
      <c r="F134" s="248"/>
      <c r="G134" s="248"/>
      <c r="H134" s="248"/>
      <c r="I134" s="248"/>
      <c r="J134" s="248"/>
      <c r="K134" s="253"/>
      <c r="L134" s="252"/>
      <c r="M134" s="248"/>
      <c r="N134" s="248"/>
      <c r="O134" s="248"/>
      <c r="P134" s="248"/>
      <c r="Q134" s="248"/>
      <c r="R134" s="248"/>
      <c r="S134" s="253"/>
      <c r="T134" s="252"/>
      <c r="U134" s="248"/>
      <c r="V134" s="248"/>
      <c r="W134" s="248"/>
      <c r="X134" s="248"/>
      <c r="Y134" s="248"/>
      <c r="Z134" s="248"/>
      <c r="AA134" s="253"/>
      <c r="AB134" s="252"/>
      <c r="AC134" s="248"/>
      <c r="AD134" s="248"/>
      <c r="AE134" s="248"/>
      <c r="AF134" s="248"/>
      <c r="AG134" s="248"/>
      <c r="AH134" s="248"/>
      <c r="AI134" s="253"/>
      <c r="AJ134" s="248"/>
      <c r="AK134" s="252" t="e">
        <f ca="1">_xll.DBRW($C$1,$B134,$C$3,AK$12,$C$2,$A134,AK$13,$C$4,C132)</f>
        <v>#VALUE!</v>
      </c>
      <c r="AL134" s="248" t="str">
        <f ca="1">_xll.DBRW($C$1,$B134,$C$3,AL$12,$C$2,$A134,AL$13,$C$4,C132)</f>
        <v>RECALC_1_2624_</v>
      </c>
      <c r="AM134" s="248" t="e">
        <f ca="1">_xll.DBRW($C$1,$B134,$C$3,AM$12,$C$2,$A134,AM$13,$C$4,C132)</f>
        <v>#VALUE!</v>
      </c>
      <c r="AN134" s="248" t="e">
        <f ca="1">_xll.DBRW($C$1,$B134,$C$3,AN$12,$C$2,$A134,AN$13,$C$4,C132)</f>
        <v>#VALUE!</v>
      </c>
      <c r="AO134" s="248" t="e">
        <f ca="1">_xll.DBRW($C$1,$B134,$C$3,AO$12,$C$2,$A134,AO$13,$C$4,C132)</f>
        <v>#VALUE!</v>
      </c>
      <c r="AP134" s="248" t="e">
        <f ca="1">_xll.DBRW($C$1,$B134,$C$3,AP$12,$C$2,$A134,AP$13,$C$4,C132)</f>
        <v>#VALUE!</v>
      </c>
      <c r="AQ134" s="248" t="e">
        <f ca="1">_xll.DBRW($C$1,$B134,$C$3,AQ$12,$C$2,$A134,AQ$13,$C$4,C132)</f>
        <v>#VALUE!</v>
      </c>
      <c r="AR134" s="253" t="e">
        <f ca="1">_xll.DBRW($C$1,$B134,$C$3,AR$12,$C$2,$A134,AR$13,$C$4,C132)</f>
        <v>#VALUE!</v>
      </c>
      <c r="AS134" s="252" t="e">
        <f ca="1">_xll.DBRW($C$1,$B134,$C$3,AS$12,$C$2,$A134,AS$13,$C$4,C132)</f>
        <v>#VALUE!</v>
      </c>
      <c r="AT134" s="248" t="str">
        <f ca="1">_xll.DBRW($C$1,$B134,$C$3,AT$12,$C$2,$A134,AT$13,$C$4,C132)</f>
        <v>RECALC_1_2626_</v>
      </c>
      <c r="AU134" s="248" t="e">
        <f ca="1">_xll.DBRW($C$1,$B134,$C$3,AU$12,$C$2,$A134,AU$13,$C$4,C132)</f>
        <v>#VALUE!</v>
      </c>
      <c r="AV134" s="248" t="e">
        <f ca="1">_xll.DBRW($C$1,$B134,$C$3,AV$12,$C$2,$A134,AV$13,$C$4,C132)</f>
        <v>#VALUE!</v>
      </c>
      <c r="AW134" s="248" t="e">
        <f ca="1">_xll.DBRW($C$1,$B134,$C$3,AW$12,$C$2,$A134,AW$13,$C$4,C132)</f>
        <v>#VALUE!</v>
      </c>
      <c r="AX134" s="248" t="e">
        <f ca="1">_xll.DBRW($C$1,$B134,$C$3,AX$12,$C$2,$A134,AX$13,$C$4,C132)</f>
        <v>#VALUE!</v>
      </c>
      <c r="AY134" s="248" t="e">
        <f ca="1">_xll.DBRW($C$1,$B134,$C$3,AY$12,$C$2,$A134,AY$13,$C$4,C132)</f>
        <v>#VALUE!</v>
      </c>
      <c r="AZ134" s="253" t="e">
        <f ca="1">_xll.DBRW($C$1,$B134,$C$3,AZ$12,$C$2,$A134,AZ$13,$C$4,C132)</f>
        <v>#VALUE!</v>
      </c>
      <c r="BA134" s="252" t="e">
        <f ca="1">_xll.DBRW($C$1,$B134,$C$3,BA$12,$C$2,$A134,BA$13,$C$4,C132)</f>
        <v>#VALUE!</v>
      </c>
      <c r="BB134" s="248" t="str">
        <f ca="1">_xll.DBRW($C$1,$B134,$C$3,BB$12,$C$2,$A134,BB$13,$C$4,C132)</f>
        <v>RECALC_1_2622_</v>
      </c>
      <c r="BC134" s="248" t="e">
        <f ca="1">_xll.DBRW($C$1,$B134,$C$3,BC$12,$C$2,$A134,BC$13,$C$4,C132)</f>
        <v>#VALUE!</v>
      </c>
      <c r="BD134" s="248" t="e">
        <f ca="1">_xll.DBRW($C$1,$B134,$C$3,BD$12,$C$2,$A134,BD$13,$C$4,C132)</f>
        <v>#VALUE!</v>
      </c>
      <c r="BE134" s="248" t="e">
        <f ca="1">_xll.DBRW($C$1,$B134,$C$3,BE$12,$C$2,$A134,BE$13,$C$4,C132)</f>
        <v>#VALUE!</v>
      </c>
      <c r="BF134" s="248" t="e">
        <f ca="1">_xll.DBRW($C$1,$B134,$C$3,BF$12,$C$2,$A134,BF$13,$C$4,C132)</f>
        <v>#VALUE!</v>
      </c>
      <c r="BG134" s="248" t="e">
        <f ca="1">_xll.DBRW($C$1,$B134,$C$3,BG$12,$C$2,$A134,BG$13,$C$4,C132)</f>
        <v>#VALUE!</v>
      </c>
      <c r="BH134" s="253" t="e">
        <f ca="1">_xll.DBRW($C$1,$B134,$C$3,BH$12,$C$2,$A134,BH$13,$C$4,C132)</f>
        <v>#VALUE!</v>
      </c>
      <c r="BI134" s="252" t="e">
        <f ca="1">_xll.DBRW($C$1,$B134,$C$3,BI$12,$C$2,$A134,BI$13,$C$4,C132)</f>
        <v>#VALUE!</v>
      </c>
      <c r="BJ134" s="248" t="str">
        <f ca="1">_xll.DBRW($C$1,$B134,$C$3,BJ$12,$C$2,$A134,BJ$13,$C$4,C132)</f>
        <v>RECALC_1_2625_</v>
      </c>
      <c r="BK134" s="248" t="e">
        <f ca="1">_xll.DBRW($C$1,$B134,$C$3,BK$12,$C$2,$A134,BK$13,$C$4,C132)</f>
        <v>#VALUE!</v>
      </c>
      <c r="BL134" s="248" t="e">
        <f ca="1">_xll.DBRW($C$1,$B134,$C$3,BL$12,$C$2,$A134,BL$13,$C$4,C132)</f>
        <v>#VALUE!</v>
      </c>
      <c r="BM134" s="248" t="e">
        <f ca="1">_xll.DBRW($C$1,$B134,$C$3,BM$12,$C$2,$A134,BM$13,$C$4,C132)</f>
        <v>#VALUE!</v>
      </c>
      <c r="BN134" s="248" t="e">
        <f ca="1">_xll.DBRW($C$1,$B134,$C$3,BN$12,$C$2,$A134,BN$13,$C$4,C132)</f>
        <v>#VALUE!</v>
      </c>
      <c r="BO134" s="248" t="e">
        <f ca="1">_xll.DBRW($C$1,$B134,$C$3,BO$12,$C$2,$A134,BO$13,$C$4,C132)</f>
        <v>#VALUE!</v>
      </c>
      <c r="BP134" s="253" t="e">
        <f ca="1">_xll.DBRW($C$1,$B134,$C$3,BP$12,$C$2,$A134,BP$13,$C$4,C132)</f>
        <v>#VALUE!</v>
      </c>
      <c r="BQ134" s="252" t="e">
        <f ca="1">_xll.DBRW($C$1,$B134,$C$3,BQ$12,$C$2,$A134,BQ$13,$C$4,$C$132)</f>
        <v>#VALUE!</v>
      </c>
      <c r="BR134" s="248" t="str">
        <f ca="1">_xll.DBRW($C$1,$B134,$C$3,BR$12,$C$2,$A134,BR$13,$C$4,$C$132)</f>
        <v>RECALC_1_2623_</v>
      </c>
      <c r="BS134" s="248" t="e">
        <f ca="1">_xll.DBRW($C$1,$B134,$C$3,BS$12,$C$2,$A134,BS$13,$C$4,$C$132)</f>
        <v>#VALUE!</v>
      </c>
      <c r="BT134" s="248" t="e">
        <f ca="1">_xll.DBRW($C$1,$B134,$C$3,BT$12,$C$2,$A134,BT$13,$C$4,$C$132)</f>
        <v>#VALUE!</v>
      </c>
      <c r="BU134" s="248" t="e">
        <f ca="1">_xll.DBRW($C$1,$B134,$C$3,BU$12,$C$2,$A134,BU$13,$C$4,$C$132)</f>
        <v>#VALUE!</v>
      </c>
      <c r="BV134" s="248" t="e">
        <f ca="1">_xll.DBRW($C$1,$B134,$C$3,BV$12,$C$2,$A134,BV$13,$C$4,$C$132)</f>
        <v>#VALUE!</v>
      </c>
      <c r="BW134" s="248" t="e">
        <f ca="1">_xll.DBRW($C$1,$B134,$C$3,BW$12,$C$2,$A134,BW$13,$C$4,$C$132)</f>
        <v>#VALUE!</v>
      </c>
      <c r="BX134" s="253" t="e">
        <f ca="1">_xll.DBRW($C$1,$B134,$C$3,BX$12,$C$2,$A134,BX$13,$C$4,$C$132)</f>
        <v>#VALUE!</v>
      </c>
      <c r="BY134" s="248"/>
      <c r="BZ134" s="248"/>
      <c r="CA134" s="248"/>
      <c r="CB134" s="248"/>
      <c r="CC134" s="248"/>
      <c r="CD134" s="248"/>
      <c r="CE134" s="248"/>
      <c r="CF134" s="248"/>
    </row>
    <row r="135" spans="1:109" ht="21.75" customHeight="1">
      <c r="A135" s="262" t="str">
        <f t="shared" si="56"/>
        <v>VTD_Corp_TopAdj_Not_allocated_Input3</v>
      </c>
      <c r="B135" s="263" t="str">
        <f t="shared" ca="1" si="56"/>
        <v>RECALC_0_20_</v>
      </c>
      <c r="C135" s="237" t="str">
        <f t="shared" si="56"/>
        <v xml:space="preserve">Décote de 25% de 4 projets croissance </v>
      </c>
      <c r="D135" s="252"/>
      <c r="E135" s="248"/>
      <c r="F135" s="248"/>
      <c r="G135" s="248"/>
      <c r="H135" s="248"/>
      <c r="I135" s="248"/>
      <c r="J135" s="248"/>
      <c r="K135" s="253"/>
      <c r="L135" s="252"/>
      <c r="M135" s="248"/>
      <c r="N135" s="248"/>
      <c r="O135" s="248"/>
      <c r="P135" s="248"/>
      <c r="Q135" s="248"/>
      <c r="R135" s="248"/>
      <c r="S135" s="253"/>
      <c r="T135" s="252"/>
      <c r="U135" s="248"/>
      <c r="V135" s="248"/>
      <c r="W135" s="248"/>
      <c r="X135" s="248"/>
      <c r="Y135" s="248"/>
      <c r="Z135" s="248"/>
      <c r="AA135" s="253"/>
      <c r="AB135" s="252"/>
      <c r="AC135" s="248"/>
      <c r="AD135" s="248"/>
      <c r="AE135" s="248"/>
      <c r="AF135" s="248"/>
      <c r="AG135" s="248"/>
      <c r="AH135" s="248"/>
      <c r="AI135" s="253"/>
      <c r="AJ135" s="248"/>
      <c r="AK135" s="252" t="e">
        <f ca="1">_xll.DBRW($C$1,$B135,$C$3,AK$12,$C$2,$A135,AK$13,$C$4,C132)</f>
        <v>#VALUE!</v>
      </c>
      <c r="AL135" s="248" t="str">
        <f ca="1">_xll.DBRW($C$1,$B135,$C$3,AL$12,$C$2,$A135,AL$13,$C$4,C132)</f>
        <v>RECALC_1_2599_</v>
      </c>
      <c r="AM135" s="248" t="e">
        <f ca="1">_xll.DBRW($C$1,$B135,$C$3,AM$12,$C$2,$A135,AM$13,$C$4,C132)</f>
        <v>#VALUE!</v>
      </c>
      <c r="AN135" s="248" t="e">
        <f ca="1">_xll.DBRW($C$1,$B135,$C$3,AN$12,$C$2,$A135,AN$13,$C$4,C132)</f>
        <v>#VALUE!</v>
      </c>
      <c r="AO135" s="248" t="e">
        <f ca="1">_xll.DBRW($C$1,$B135,$C$3,AO$12,$C$2,$A135,AO$13,$C$4,C132)</f>
        <v>#VALUE!</v>
      </c>
      <c r="AP135" s="248" t="e">
        <f ca="1">_xll.DBRW($C$1,$B135,$C$3,AP$12,$C$2,$A135,AP$13,$C$4,C132)</f>
        <v>#VALUE!</v>
      </c>
      <c r="AQ135" s="248" t="e">
        <f ca="1">_xll.DBRW($C$1,$B135,$C$3,AQ$12,$C$2,$A135,AQ$13,$C$4,C132)</f>
        <v>#VALUE!</v>
      </c>
      <c r="AR135" s="253" t="e">
        <f ca="1">_xll.DBRW($C$1,$B135,$C$3,AR$12,$C$2,$A135,AR$13,$C$4,C132)</f>
        <v>#VALUE!</v>
      </c>
      <c r="AS135" s="252" t="e">
        <f ca="1">_xll.DBRW($C$1,$B135,$C$3,AS$12,$C$2,$A135,AS$13,$C$4,C132)</f>
        <v>#VALUE!</v>
      </c>
      <c r="AT135" s="248" t="str">
        <f ca="1">_xll.DBRW($C$1,$B135,$C$3,AT$12,$C$2,$A135,AT$13,$C$4,C132)</f>
        <v>RECALC_1_2597_</v>
      </c>
      <c r="AU135" s="248" t="e">
        <f ca="1">_xll.DBRW($C$1,$B135,$C$3,AU$12,$C$2,$A135,AU$13,$C$4,C132)</f>
        <v>#VALUE!</v>
      </c>
      <c r="AV135" s="248" t="e">
        <f ca="1">_xll.DBRW($C$1,$B135,$C$3,AV$12,$C$2,$A135,AV$13,$C$4,C132)</f>
        <v>#VALUE!</v>
      </c>
      <c r="AW135" s="248" t="e">
        <f ca="1">_xll.DBRW($C$1,$B135,$C$3,AW$12,$C$2,$A135,AW$13,$C$4,C132)</f>
        <v>#VALUE!</v>
      </c>
      <c r="AX135" s="248" t="e">
        <f ca="1">_xll.DBRW($C$1,$B135,$C$3,AX$12,$C$2,$A135,AX$13,$C$4,C132)</f>
        <v>#VALUE!</v>
      </c>
      <c r="AY135" s="248" t="e">
        <f ca="1">_xll.DBRW($C$1,$B135,$C$3,AY$12,$C$2,$A135,AY$13,$C$4,C132)</f>
        <v>#VALUE!</v>
      </c>
      <c r="AZ135" s="253" t="e">
        <f ca="1">_xll.DBRW($C$1,$B135,$C$3,AZ$12,$C$2,$A135,AZ$13,$C$4,C132)</f>
        <v>#VALUE!</v>
      </c>
      <c r="BA135" s="252" t="e">
        <f ca="1">_xll.DBRW($C$1,$B135,$C$3,BA$12,$C$2,$A135,BA$13,$C$4,C132)</f>
        <v>#VALUE!</v>
      </c>
      <c r="BB135" s="248" t="str">
        <f ca="1">_xll.DBRW($C$1,$B135,$C$3,BB$12,$C$2,$A135,BB$13,$C$4,C132)</f>
        <v>RECALC_1_2596_</v>
      </c>
      <c r="BC135" s="248" t="e">
        <f ca="1">_xll.DBRW($C$1,$B135,$C$3,BC$12,$C$2,$A135,BC$13,$C$4,C132)</f>
        <v>#VALUE!</v>
      </c>
      <c r="BD135" s="248" t="e">
        <f ca="1">_xll.DBRW($C$1,$B135,$C$3,BD$12,$C$2,$A135,BD$13,$C$4,C132)</f>
        <v>#VALUE!</v>
      </c>
      <c r="BE135" s="248" t="e">
        <f ca="1">_xll.DBRW($C$1,$B135,$C$3,BE$12,$C$2,$A135,BE$13,$C$4,C132)</f>
        <v>#VALUE!</v>
      </c>
      <c r="BF135" s="248" t="e">
        <f ca="1">_xll.DBRW($C$1,$B135,$C$3,BF$12,$C$2,$A135,BF$13,$C$4,C132)</f>
        <v>#VALUE!</v>
      </c>
      <c r="BG135" s="248" t="e">
        <f ca="1">_xll.DBRW($C$1,$B135,$C$3,BG$12,$C$2,$A135,BG$13,$C$4,C132)</f>
        <v>#VALUE!</v>
      </c>
      <c r="BH135" s="253" t="e">
        <f ca="1">_xll.DBRW($C$1,$B135,$C$3,BH$12,$C$2,$A135,BH$13,$C$4,C132)</f>
        <v>#VALUE!</v>
      </c>
      <c r="BI135" s="252" t="e">
        <f ca="1">_xll.DBRW($C$1,$B135,$C$3,BI$12,$C$2,$A135,BI$13,$C$4,C132)</f>
        <v>#VALUE!</v>
      </c>
      <c r="BJ135" s="248" t="str">
        <f ca="1">_xll.DBRW($C$1,$B135,$C$3,BJ$12,$C$2,$A135,BJ$13,$C$4,C132)</f>
        <v>RECALC_1_2598_</v>
      </c>
      <c r="BK135" s="248" t="e">
        <f ca="1">_xll.DBRW($C$1,$B135,$C$3,BK$12,$C$2,$A135,BK$13,$C$4,C132)</f>
        <v>#VALUE!</v>
      </c>
      <c r="BL135" s="248" t="e">
        <f ca="1">_xll.DBRW($C$1,$B135,$C$3,BL$12,$C$2,$A135,BL$13,$C$4,C132)</f>
        <v>#VALUE!</v>
      </c>
      <c r="BM135" s="248" t="e">
        <f ca="1">_xll.DBRW($C$1,$B135,$C$3,BM$12,$C$2,$A135,BM$13,$C$4,C132)</f>
        <v>#VALUE!</v>
      </c>
      <c r="BN135" s="248" t="e">
        <f ca="1">_xll.DBRW($C$1,$B135,$C$3,BN$12,$C$2,$A135,BN$13,$C$4,C132)</f>
        <v>#VALUE!</v>
      </c>
      <c r="BO135" s="248" t="e">
        <f ca="1">_xll.DBRW($C$1,$B135,$C$3,BO$12,$C$2,$A135,BO$13,$C$4,C132)</f>
        <v>#VALUE!</v>
      </c>
      <c r="BP135" s="253" t="e">
        <f ca="1">_xll.DBRW($C$1,$B135,$C$3,BP$12,$C$2,$A135,BP$13,$C$4,C132)</f>
        <v>#VALUE!</v>
      </c>
      <c r="BQ135" s="252" t="e">
        <f ca="1">_xll.DBRW($C$1,$B135,$C$3,BQ$12,$C$2,$A135,BQ$13,$C$4,$C$132)</f>
        <v>#VALUE!</v>
      </c>
      <c r="BR135" s="248" t="str">
        <f ca="1">_xll.DBRW($C$1,$B135,$C$3,BR$12,$C$2,$A135,BR$13,$C$4,$C$132)</f>
        <v>RECALC_1_2600_</v>
      </c>
      <c r="BS135" s="248" t="e">
        <f ca="1">_xll.DBRW($C$1,$B135,$C$3,BS$12,$C$2,$A135,BS$13,$C$4,$C$132)</f>
        <v>#VALUE!</v>
      </c>
      <c r="BT135" s="248" t="e">
        <f ca="1">_xll.DBRW($C$1,$B135,$C$3,BT$12,$C$2,$A135,BT$13,$C$4,$C$132)</f>
        <v>#VALUE!</v>
      </c>
      <c r="BU135" s="248" t="e">
        <f ca="1">_xll.DBRW($C$1,$B135,$C$3,BU$12,$C$2,$A135,BU$13,$C$4,$C$132)</f>
        <v>#VALUE!</v>
      </c>
      <c r="BV135" s="248" t="e">
        <f ca="1">_xll.DBRW($C$1,$B135,$C$3,BV$12,$C$2,$A135,BV$13,$C$4,$C$132)</f>
        <v>#VALUE!</v>
      </c>
      <c r="BW135" s="248" t="e">
        <f ca="1">_xll.DBRW($C$1,$B135,$C$3,BW$12,$C$2,$A135,BW$13,$C$4,$C$132)</f>
        <v>#VALUE!</v>
      </c>
      <c r="BX135" s="253" t="e">
        <f ca="1">_xll.DBRW($C$1,$B135,$C$3,BX$12,$C$2,$A135,BX$13,$C$4,$C$132)</f>
        <v>#VALUE!</v>
      </c>
      <c r="BY135" s="248"/>
      <c r="BZ135" s="248"/>
      <c r="CA135" s="248"/>
      <c r="CB135" s="248"/>
      <c r="CC135" s="248"/>
      <c r="CD135" s="248"/>
      <c r="CE135" s="248"/>
      <c r="CF135" s="248"/>
    </row>
    <row r="136" spans="1:109" ht="21.75" customHeight="1">
      <c r="A136" s="262" t="str">
        <f t="shared" si="56"/>
        <v>VTD_Corp_TopAdj_Not_allocated_Input4</v>
      </c>
      <c r="B136" s="263" t="str">
        <f t="shared" ca="1" si="56"/>
        <v>RECALC_0_1_</v>
      </c>
      <c r="C136" s="237" t="str">
        <f t="shared" si="56"/>
        <v>Sécurité générale invts financiers</v>
      </c>
      <c r="D136" s="252"/>
      <c r="E136" s="248"/>
      <c r="F136" s="248"/>
      <c r="G136" s="248"/>
      <c r="H136" s="248"/>
      <c r="I136" s="248"/>
      <c r="J136" s="248"/>
      <c r="K136" s="253"/>
      <c r="L136" s="252"/>
      <c r="M136" s="248"/>
      <c r="N136" s="248"/>
      <c r="O136" s="248"/>
      <c r="P136" s="248"/>
      <c r="Q136" s="248"/>
      <c r="R136" s="248"/>
      <c r="S136" s="253"/>
      <c r="T136" s="252"/>
      <c r="U136" s="248"/>
      <c r="V136" s="248"/>
      <c r="W136" s="248"/>
      <c r="X136" s="248"/>
      <c r="Y136" s="248"/>
      <c r="Z136" s="248"/>
      <c r="AA136" s="253"/>
      <c r="AB136" s="252"/>
      <c r="AC136" s="248"/>
      <c r="AD136" s="248"/>
      <c r="AE136" s="248"/>
      <c r="AF136" s="248"/>
      <c r="AG136" s="248"/>
      <c r="AH136" s="248"/>
      <c r="AI136" s="253"/>
      <c r="AJ136" s="248"/>
      <c r="AK136" s="252" t="e">
        <f ca="1">_xll.DBRW($C$1,$B136,$C$3,AK$12,$C$2,$A136,AK$13,$C$4,C132)</f>
        <v>#VALUE!</v>
      </c>
      <c r="AL136" s="248" t="str">
        <f ca="1">_xll.DBRW($C$1,$B136,$C$3,AL$12,$C$2,$A136,AL$13,$C$4,C132)</f>
        <v>RECALC_1_2570_</v>
      </c>
      <c r="AM136" s="248" t="e">
        <f ca="1">_xll.DBRW($C$1,$B136,$C$3,AM$12,$C$2,$A136,AM$13,$C$4,C132)</f>
        <v>#VALUE!</v>
      </c>
      <c r="AN136" s="248" t="e">
        <f ca="1">_xll.DBRW($C$1,$B136,$C$3,AN$12,$C$2,$A136,AN$13,$C$4,C132)</f>
        <v>#VALUE!</v>
      </c>
      <c r="AO136" s="248" t="e">
        <f ca="1">_xll.DBRW($C$1,$B136,$C$3,AO$12,$C$2,$A136,AO$13,$C$4,C132)</f>
        <v>#VALUE!</v>
      </c>
      <c r="AP136" s="248" t="e">
        <f ca="1">_xll.DBRW($C$1,$B136,$C$3,AP$12,$C$2,$A136,AP$13,$C$4,C132)</f>
        <v>#VALUE!</v>
      </c>
      <c r="AQ136" s="248" t="e">
        <f ca="1">_xll.DBRW($C$1,$B136,$C$3,AQ$12,$C$2,$A136,AQ$13,$C$4,C132)</f>
        <v>#VALUE!</v>
      </c>
      <c r="AR136" s="253" t="e">
        <f ca="1">_xll.DBRW($C$1,$B136,$C$3,AR$12,$C$2,$A136,AR$13,$C$4,C132)</f>
        <v>#VALUE!</v>
      </c>
      <c r="AS136" s="252" t="e">
        <f ca="1">_xll.DBRW($C$1,$B136,$C$3,AS$12,$C$2,$A136,AS$13,$C$4,C132)</f>
        <v>#VALUE!</v>
      </c>
      <c r="AT136" s="248" t="str">
        <f ca="1">_xll.DBRW($C$1,$B136,$C$3,AT$12,$C$2,$A136,AT$13,$C$4,C132)</f>
        <v>RECALC_1_2571_</v>
      </c>
      <c r="AU136" s="248" t="e">
        <f ca="1">_xll.DBRW($C$1,$B136,$C$3,AU$12,$C$2,$A136,AU$13,$C$4,C132)</f>
        <v>#VALUE!</v>
      </c>
      <c r="AV136" s="248" t="e">
        <f ca="1">_xll.DBRW($C$1,$B136,$C$3,AV$12,$C$2,$A136,AV$13,$C$4,C132)</f>
        <v>#VALUE!</v>
      </c>
      <c r="AW136" s="248" t="e">
        <f ca="1">_xll.DBRW($C$1,$B136,$C$3,AW$12,$C$2,$A136,AW$13,$C$4,C132)</f>
        <v>#VALUE!</v>
      </c>
      <c r="AX136" s="248" t="e">
        <f ca="1">_xll.DBRW($C$1,$B136,$C$3,AX$12,$C$2,$A136,AX$13,$C$4,C132)</f>
        <v>#VALUE!</v>
      </c>
      <c r="AY136" s="248" t="e">
        <f ca="1">_xll.DBRW($C$1,$B136,$C$3,AY$12,$C$2,$A136,AY$13,$C$4,C132)</f>
        <v>#VALUE!</v>
      </c>
      <c r="AZ136" s="253" t="e">
        <f ca="1">_xll.DBRW($C$1,$B136,$C$3,AZ$12,$C$2,$A136,AZ$13,$C$4,C132)</f>
        <v>#VALUE!</v>
      </c>
      <c r="BA136" s="252" t="e">
        <f ca="1">_xll.DBRW($C$1,$B136,$C$3,BA$12,$C$2,$A136,BA$13,$C$4,C132)</f>
        <v>#VALUE!</v>
      </c>
      <c r="BB136" s="248" t="str">
        <f ca="1">_xll.DBRW($C$1,$B136,$C$3,BB$12,$C$2,$A136,BB$13,$C$4,C132)</f>
        <v>RECALC_1_2569_</v>
      </c>
      <c r="BC136" s="248" t="e">
        <f ca="1">_xll.DBRW($C$1,$B136,$C$3,BC$12,$C$2,$A136,BC$13,$C$4,C132)</f>
        <v>#VALUE!</v>
      </c>
      <c r="BD136" s="248" t="e">
        <f ca="1">_xll.DBRW($C$1,$B136,$C$3,BD$12,$C$2,$A136,BD$13,$C$4,C132)</f>
        <v>#VALUE!</v>
      </c>
      <c r="BE136" s="248" t="e">
        <f ca="1">_xll.DBRW($C$1,$B136,$C$3,BE$12,$C$2,$A136,BE$13,$C$4,C132)</f>
        <v>#VALUE!</v>
      </c>
      <c r="BF136" s="248" t="e">
        <f ca="1">_xll.DBRW($C$1,$B136,$C$3,BF$12,$C$2,$A136,BF$13,$C$4,C132)</f>
        <v>#VALUE!</v>
      </c>
      <c r="BG136" s="248" t="e">
        <f ca="1">_xll.DBRW($C$1,$B136,$C$3,BG$12,$C$2,$A136,BG$13,$C$4,C132)</f>
        <v>#VALUE!</v>
      </c>
      <c r="BH136" s="253" t="e">
        <f ca="1">_xll.DBRW($C$1,$B136,$C$3,BH$12,$C$2,$A136,BH$13,$C$4,C132)</f>
        <v>#VALUE!</v>
      </c>
      <c r="BI136" s="252" t="e">
        <f ca="1">_xll.DBRW($C$1,$B136,$C$3,BI$12,$C$2,$A136,BI$13,$C$4,C132)</f>
        <v>#VALUE!</v>
      </c>
      <c r="BJ136" s="248" t="str">
        <f ca="1">_xll.DBRW($C$1,$B136,$C$3,BJ$12,$C$2,$A136,BJ$13,$C$4,C132)</f>
        <v>RECALC_1_2572_</v>
      </c>
      <c r="BK136" s="248" t="e">
        <f ca="1">_xll.DBRW($C$1,$B136,$C$3,BK$12,$C$2,$A136,BK$13,$C$4,C132)</f>
        <v>#VALUE!</v>
      </c>
      <c r="BL136" s="248" t="e">
        <f ca="1">_xll.DBRW($C$1,$B136,$C$3,BL$12,$C$2,$A136,BL$13,$C$4,C132)</f>
        <v>#VALUE!</v>
      </c>
      <c r="BM136" s="248" t="e">
        <f ca="1">_xll.DBRW($C$1,$B136,$C$3,BM$12,$C$2,$A136,BM$13,$C$4,C132)</f>
        <v>#VALUE!</v>
      </c>
      <c r="BN136" s="248" t="e">
        <f ca="1">_xll.DBRW($C$1,$B136,$C$3,BN$12,$C$2,$A136,BN$13,$C$4,C132)</f>
        <v>#VALUE!</v>
      </c>
      <c r="BO136" s="248" t="e">
        <f ca="1">_xll.DBRW($C$1,$B136,$C$3,BO$12,$C$2,$A136,BO$13,$C$4,C132)</f>
        <v>#VALUE!</v>
      </c>
      <c r="BP136" s="253" t="e">
        <f ca="1">_xll.DBRW($C$1,$B136,$C$3,BP$12,$C$2,$A136,BP$13,$C$4,C132)</f>
        <v>#VALUE!</v>
      </c>
      <c r="BQ136" s="252" t="e">
        <f ca="1">_xll.DBRW($C$1,$B136,$C$3,BQ$12,$C$2,$A136,BQ$13,$C$4,$C$132)</f>
        <v>#VALUE!</v>
      </c>
      <c r="BR136" s="248" t="str">
        <f ca="1">_xll.DBRW($C$1,$B136,$C$3,BR$12,$C$2,$A136,BR$13,$C$4,$C$132)</f>
        <v>RECALC_1_2568_</v>
      </c>
      <c r="BS136" s="248" t="e">
        <f ca="1">_xll.DBRW($C$1,$B136,$C$3,BS$12,$C$2,$A136,BS$13,$C$4,$C$132)</f>
        <v>#VALUE!</v>
      </c>
      <c r="BT136" s="248" t="e">
        <f ca="1">_xll.DBRW($C$1,$B136,$C$3,BT$12,$C$2,$A136,BT$13,$C$4,$C$132)</f>
        <v>#VALUE!</v>
      </c>
      <c r="BU136" s="248" t="e">
        <f ca="1">_xll.DBRW($C$1,$B136,$C$3,BU$12,$C$2,$A136,BU$13,$C$4,$C$132)</f>
        <v>#VALUE!</v>
      </c>
      <c r="BV136" s="248" t="e">
        <f ca="1">_xll.DBRW($C$1,$B136,$C$3,BV$12,$C$2,$A136,BV$13,$C$4,$C$132)</f>
        <v>#VALUE!</v>
      </c>
      <c r="BW136" s="248" t="e">
        <f ca="1">_xll.DBRW($C$1,$B136,$C$3,BW$12,$C$2,$A136,BW$13,$C$4,$C$132)</f>
        <v>#VALUE!</v>
      </c>
      <c r="BX136" s="253" t="e">
        <f ca="1">_xll.DBRW($C$1,$B136,$C$3,BX$12,$C$2,$A136,BX$13,$C$4,$C$132)</f>
        <v>#VALUE!</v>
      </c>
      <c r="BY136" s="248"/>
      <c r="BZ136" s="248"/>
      <c r="CA136" s="248"/>
      <c r="CB136" s="248"/>
      <c r="CC136" s="248"/>
      <c r="CD136" s="248"/>
      <c r="CE136" s="248"/>
      <c r="CF136" s="248"/>
    </row>
    <row r="137" spans="1:109" ht="21.75" customHeight="1">
      <c r="A137" s="262" t="str">
        <f t="shared" si="56"/>
        <v>VTD_Corp_TopAdj_Not_allocated_Input5</v>
      </c>
      <c r="B137" s="263" t="str">
        <f t="shared" ca="1" si="56"/>
        <v>RECALC_0_21_</v>
      </c>
      <c r="C137" s="237" t="str">
        <f t="shared" si="56"/>
        <v>A recycler</v>
      </c>
      <c r="D137" s="252"/>
      <c r="E137" s="248"/>
      <c r="F137" s="248"/>
      <c r="G137" s="248"/>
      <c r="H137" s="248"/>
      <c r="I137" s="248"/>
      <c r="J137" s="248"/>
      <c r="K137" s="253"/>
      <c r="L137" s="252"/>
      <c r="M137" s="248"/>
      <c r="N137" s="248"/>
      <c r="O137" s="248"/>
      <c r="P137" s="248"/>
      <c r="Q137" s="248"/>
      <c r="R137" s="248"/>
      <c r="S137" s="253"/>
      <c r="T137" s="252"/>
      <c r="U137" s="248"/>
      <c r="V137" s="248"/>
      <c r="W137" s="248"/>
      <c r="X137" s="248"/>
      <c r="Y137" s="248"/>
      <c r="Z137" s="248"/>
      <c r="AA137" s="253"/>
      <c r="AB137" s="252"/>
      <c r="AC137" s="248"/>
      <c r="AD137" s="248"/>
      <c r="AE137" s="248"/>
      <c r="AF137" s="248"/>
      <c r="AG137" s="248"/>
      <c r="AH137" s="248"/>
      <c r="AI137" s="253"/>
      <c r="AJ137" s="248"/>
      <c r="AK137" s="252" t="e">
        <f ca="1">_xll.DBRW($C$1,$B137,$C$3,AK$12,$C$2,$A137,AK$13,$C$4,C132)</f>
        <v>#VALUE!</v>
      </c>
      <c r="AL137" s="248" t="str">
        <f ca="1">_xll.DBRW($C$1,$B137,$C$3,AL$12,$C$2,$A137,AL$13,$C$4,C132)</f>
        <v>RECALC_1_2669_</v>
      </c>
      <c r="AM137" s="248" t="e">
        <f ca="1">_xll.DBRW($C$1,$B137,$C$3,AM$12,$C$2,$A137,AM$13,$C$4,C132)</f>
        <v>#VALUE!</v>
      </c>
      <c r="AN137" s="248" t="e">
        <f ca="1">_xll.DBRW($C$1,$B137,$C$3,AN$12,$C$2,$A137,AN$13,$C$4,C132)</f>
        <v>#VALUE!</v>
      </c>
      <c r="AO137" s="248" t="e">
        <f ca="1">_xll.DBRW($C$1,$B137,$C$3,AO$12,$C$2,$A137,AO$13,$C$4,C132)</f>
        <v>#VALUE!</v>
      </c>
      <c r="AP137" s="248" t="e">
        <f ca="1">_xll.DBRW($C$1,$B137,$C$3,AP$12,$C$2,$A137,AP$13,$C$4,C132)</f>
        <v>#VALUE!</v>
      </c>
      <c r="AQ137" s="248" t="e">
        <f ca="1">_xll.DBRW($C$1,$B137,$C$3,AQ$12,$C$2,$A137,AQ$13,$C$4,C132)</f>
        <v>#VALUE!</v>
      </c>
      <c r="AR137" s="253" t="e">
        <f ca="1">_xll.DBRW($C$1,$B137,$C$3,AR$12,$C$2,$A137,AR$13,$C$4,C132)</f>
        <v>#VALUE!</v>
      </c>
      <c r="AS137" s="252" t="e">
        <f ca="1">_xll.DBRW($C$1,$B137,$C$3,AS$12,$C$2,$A137,AS$13,$C$4,C132)</f>
        <v>#VALUE!</v>
      </c>
      <c r="AT137" s="248" t="str">
        <f ca="1">_xll.DBRW($C$1,$B137,$C$3,AT$12,$C$2,$A137,AT$13,$C$4,C132)</f>
        <v>RECALC_1_2666_</v>
      </c>
      <c r="AU137" s="248" t="e">
        <f ca="1">_xll.DBRW($C$1,$B137,$C$3,AU$12,$C$2,$A137,AU$13,$C$4,C132)</f>
        <v>#VALUE!</v>
      </c>
      <c r="AV137" s="248" t="e">
        <f ca="1">_xll.DBRW($C$1,$B137,$C$3,AV$12,$C$2,$A137,AV$13,$C$4,C132)</f>
        <v>#VALUE!</v>
      </c>
      <c r="AW137" s="248" t="e">
        <f ca="1">_xll.DBRW($C$1,$B137,$C$3,AW$12,$C$2,$A137,AW$13,$C$4,C132)</f>
        <v>#VALUE!</v>
      </c>
      <c r="AX137" s="248" t="e">
        <f ca="1">_xll.DBRW($C$1,$B137,$C$3,AX$12,$C$2,$A137,AX$13,$C$4,C132)</f>
        <v>#VALUE!</v>
      </c>
      <c r="AY137" s="248" t="e">
        <f ca="1">_xll.DBRW($C$1,$B137,$C$3,AY$12,$C$2,$A137,AY$13,$C$4,C132)</f>
        <v>#VALUE!</v>
      </c>
      <c r="AZ137" s="253" t="e">
        <f ca="1">_xll.DBRW($C$1,$B137,$C$3,AZ$12,$C$2,$A137,AZ$13,$C$4,C132)</f>
        <v>#VALUE!</v>
      </c>
      <c r="BA137" s="252" t="e">
        <f ca="1">_xll.DBRW($C$1,$B137,$C$3,BA$12,$C$2,$A137,BA$13,$C$4,C132)</f>
        <v>#VALUE!</v>
      </c>
      <c r="BB137" s="248" t="str">
        <f ca="1">_xll.DBRW($C$1,$B137,$C$3,BB$12,$C$2,$A137,BB$13,$C$4,C132)</f>
        <v>RECALC_1_2667_</v>
      </c>
      <c r="BC137" s="248" t="e">
        <f ca="1">_xll.DBRW($C$1,$B137,$C$3,BC$12,$C$2,$A137,BC$13,$C$4,C132)</f>
        <v>#VALUE!</v>
      </c>
      <c r="BD137" s="248" t="e">
        <f ca="1">_xll.DBRW($C$1,$B137,$C$3,BD$12,$C$2,$A137,BD$13,$C$4,C132)</f>
        <v>#VALUE!</v>
      </c>
      <c r="BE137" s="248" t="e">
        <f ca="1">_xll.DBRW($C$1,$B137,$C$3,BE$12,$C$2,$A137,BE$13,$C$4,C132)</f>
        <v>#VALUE!</v>
      </c>
      <c r="BF137" s="248" t="e">
        <f ca="1">_xll.DBRW($C$1,$B137,$C$3,BF$12,$C$2,$A137,BF$13,$C$4,C132)</f>
        <v>#VALUE!</v>
      </c>
      <c r="BG137" s="248" t="e">
        <f ca="1">_xll.DBRW($C$1,$B137,$C$3,BG$12,$C$2,$A137,BG$13,$C$4,C132)</f>
        <v>#VALUE!</v>
      </c>
      <c r="BH137" s="253" t="e">
        <f ca="1">_xll.DBRW($C$1,$B137,$C$3,BH$12,$C$2,$A137,BH$13,$C$4,C132)</f>
        <v>#VALUE!</v>
      </c>
      <c r="BI137" s="252" t="e">
        <f ca="1">_xll.DBRW($C$1,$B137,$C$3,BI$12,$C$2,$A137,BI$13,$C$4,C132)</f>
        <v>#VALUE!</v>
      </c>
      <c r="BJ137" s="248" t="str">
        <f ca="1">_xll.DBRW($C$1,$B137,$C$3,BJ$12,$C$2,$A137,BJ$13,$C$4,C132)</f>
        <v>RECALC_1_2668_</v>
      </c>
      <c r="BK137" s="248" t="e">
        <f ca="1">_xll.DBRW($C$1,$B137,$C$3,BK$12,$C$2,$A137,BK$13,$C$4,C132)</f>
        <v>#VALUE!</v>
      </c>
      <c r="BL137" s="248" t="e">
        <f ca="1">_xll.DBRW($C$1,$B137,$C$3,BL$12,$C$2,$A137,BL$13,$C$4,C132)</f>
        <v>#VALUE!</v>
      </c>
      <c r="BM137" s="248" t="e">
        <f ca="1">_xll.DBRW($C$1,$B137,$C$3,BM$12,$C$2,$A137,BM$13,$C$4,C132)</f>
        <v>#VALUE!</v>
      </c>
      <c r="BN137" s="248" t="e">
        <f ca="1">_xll.DBRW($C$1,$B137,$C$3,BN$12,$C$2,$A137,BN$13,$C$4,C132)</f>
        <v>#VALUE!</v>
      </c>
      <c r="BO137" s="248" t="e">
        <f ca="1">_xll.DBRW($C$1,$B137,$C$3,BO$12,$C$2,$A137,BO$13,$C$4,C132)</f>
        <v>#VALUE!</v>
      </c>
      <c r="BP137" s="253" t="e">
        <f ca="1">_xll.DBRW($C$1,$B137,$C$3,BP$12,$C$2,$A137,BP$13,$C$4,C132)</f>
        <v>#VALUE!</v>
      </c>
      <c r="BQ137" s="252" t="e">
        <f ca="1">_xll.DBRW($C$1,$B137,$C$3,BQ$12,$C$2,$A137,BQ$13,$C$4,$C$132)</f>
        <v>#VALUE!</v>
      </c>
      <c r="BR137" s="248" t="str">
        <f ca="1">_xll.DBRW($C$1,$B137,$C$3,BR$12,$C$2,$A137,BR$13,$C$4,$C$132)</f>
        <v>RECALC_1_2670_</v>
      </c>
      <c r="BS137" s="248" t="e">
        <f ca="1">_xll.DBRW($C$1,$B137,$C$3,BS$12,$C$2,$A137,BS$13,$C$4,$C$132)</f>
        <v>#VALUE!</v>
      </c>
      <c r="BT137" s="248" t="e">
        <f ca="1">_xll.DBRW($C$1,$B137,$C$3,BT$12,$C$2,$A137,BT$13,$C$4,$C$132)</f>
        <v>#VALUE!</v>
      </c>
      <c r="BU137" s="248" t="e">
        <f ca="1">_xll.DBRW($C$1,$B137,$C$3,BU$12,$C$2,$A137,BU$13,$C$4,$C$132)</f>
        <v>#VALUE!</v>
      </c>
      <c r="BV137" s="248" t="e">
        <f ca="1">_xll.DBRW($C$1,$B137,$C$3,BV$12,$C$2,$A137,BV$13,$C$4,$C$132)</f>
        <v>#VALUE!</v>
      </c>
      <c r="BW137" s="248" t="e">
        <f ca="1">_xll.DBRW($C$1,$B137,$C$3,BW$12,$C$2,$A137,BW$13,$C$4,$C$132)</f>
        <v>#VALUE!</v>
      </c>
      <c r="BX137" s="253" t="e">
        <f ca="1">_xll.DBRW($C$1,$B137,$C$3,BX$12,$C$2,$A137,BX$13,$C$4,$C$132)</f>
        <v>#VALUE!</v>
      </c>
      <c r="BY137" s="248"/>
      <c r="BZ137" s="248"/>
      <c r="CA137" s="248"/>
      <c r="CB137" s="248"/>
      <c r="CC137" s="248"/>
      <c r="CD137" s="248"/>
      <c r="CE137" s="248"/>
      <c r="CF137" s="248"/>
    </row>
    <row r="138" spans="1:109" ht="21.75" customHeight="1">
      <c r="A138" s="262" t="str">
        <f t="shared" si="56"/>
        <v>VTD_Corp_TopAdj_Not_allocated_Input6</v>
      </c>
      <c r="B138" s="263" t="str">
        <f ca="1">_xll.SUBNM("tango_core_model:Activity","","SU_input","English")</f>
        <v>RECALC_0_24_</v>
      </c>
      <c r="C138" s="237" t="str">
        <f t="shared" si="56"/>
        <v>Ajustement 6 - disponible</v>
      </c>
      <c r="D138" s="252"/>
      <c r="E138" s="248"/>
      <c r="F138" s="248"/>
      <c r="G138" s="248"/>
      <c r="H138" s="248"/>
      <c r="I138" s="248"/>
      <c r="J138" s="248"/>
      <c r="K138" s="253"/>
      <c r="L138" s="252"/>
      <c r="M138" s="248"/>
      <c r="N138" s="248"/>
      <c r="O138" s="248"/>
      <c r="P138" s="248"/>
      <c r="Q138" s="248"/>
      <c r="R138" s="248"/>
      <c r="S138" s="253"/>
      <c r="T138" s="252"/>
      <c r="U138" s="248"/>
      <c r="V138" s="248"/>
      <c r="W138" s="248"/>
      <c r="X138" s="248"/>
      <c r="Y138" s="248"/>
      <c r="Z138" s="248"/>
      <c r="AA138" s="253"/>
      <c r="AB138" s="252"/>
      <c r="AC138" s="248"/>
      <c r="AD138" s="248"/>
      <c r="AE138" s="248"/>
      <c r="AF138" s="248"/>
      <c r="AG138" s="248"/>
      <c r="AH138" s="248"/>
      <c r="AI138" s="253"/>
      <c r="AJ138" s="248"/>
      <c r="AK138" s="252" t="e">
        <f ca="1">_xll.DBRW($C$1,$B138,$C$3,AK$12,$C$2,$A138,AK$13,$C$4,C132)</f>
        <v>#VALUE!</v>
      </c>
      <c r="AL138" s="248" t="str">
        <f ca="1">_xll.DBRW($C$1,$B138,$C$3,AL$12,$C$2,$A138,AL$13,$C$4,C132)</f>
        <v>RECALC_1_1062_</v>
      </c>
      <c r="AM138" s="248" t="e">
        <f ca="1">_xll.DBRW($C$1,$B138,$C$3,AM$12,$C$2,$A138,AM$13,$C$4,C132)</f>
        <v>#VALUE!</v>
      </c>
      <c r="AN138" s="248" t="e">
        <f ca="1">_xll.DBRW($C$1,$B138,$C$3,AN$12,$C$2,$A138,AN$13,$C$4,C132)</f>
        <v>#VALUE!</v>
      </c>
      <c r="AO138" s="248" t="e">
        <f ca="1">_xll.DBRW($C$1,$B138,$C$3,AO$12,$C$2,$A138,AO$13,$C$4,C132)</f>
        <v>#VALUE!</v>
      </c>
      <c r="AP138" s="248" t="e">
        <f ca="1">_xll.DBRW($C$1,$B138,$C$3,AP$12,$C$2,$A138,AP$13,$C$4,C132)</f>
        <v>#VALUE!</v>
      </c>
      <c r="AQ138" s="248" t="e">
        <f ca="1">_xll.DBRW($C$1,$B138,$C$3,AQ$12,$C$2,$A138,AQ$13,$C$4,C132)</f>
        <v>#VALUE!</v>
      </c>
      <c r="AR138" s="253" t="e">
        <f ca="1">_xll.DBRW($C$1,$B138,$C$3,AR$12,$C$2,$A138,AR$13,$C$4,C132)</f>
        <v>#VALUE!</v>
      </c>
      <c r="AS138" s="252" t="e">
        <f ca="1">_xll.DBRW($C$1,$B138,$C$3,AS$12,$C$2,$A138,AS$13,$C$4,C132)</f>
        <v>#VALUE!</v>
      </c>
      <c r="AT138" s="248" t="str">
        <f ca="1">_xll.DBRW($C$1,$B138,$C$3,AT$12,$C$2,$A138,AT$13,$C$4,C132)</f>
        <v>RECALC_1_1376_</v>
      </c>
      <c r="AU138" s="248" t="e">
        <f ca="1">_xll.DBRW($C$1,$B138,$C$3,AU$12,$C$2,$A138,AU$13,$C$4,C132)</f>
        <v>#VALUE!</v>
      </c>
      <c r="AV138" s="248" t="e">
        <f ca="1">_xll.DBRW($C$1,$B138,$C$3,AV$12,$C$2,$A138,AV$13,$C$4,C132)</f>
        <v>#VALUE!</v>
      </c>
      <c r="AW138" s="248" t="e">
        <f ca="1">_xll.DBRW($C$1,$B138,$C$3,AW$12,$C$2,$A138,AW$13,$C$4,C132)</f>
        <v>#VALUE!</v>
      </c>
      <c r="AX138" s="248" t="e">
        <f ca="1">_xll.DBRW($C$1,$B138,$C$3,AX$12,$C$2,$A138,AX$13,$C$4,C132)</f>
        <v>#VALUE!</v>
      </c>
      <c r="AY138" s="248" t="e">
        <f ca="1">_xll.DBRW($C$1,$B138,$C$3,AY$12,$C$2,$A138,AY$13,$C$4,C132)</f>
        <v>#VALUE!</v>
      </c>
      <c r="AZ138" s="253" t="e">
        <f ca="1">_xll.DBRW($C$1,$B138,$C$3,AZ$12,$C$2,$A138,AZ$13,$C$4,C132)</f>
        <v>#VALUE!</v>
      </c>
      <c r="BA138" s="252" t="e">
        <f ca="1">_xll.DBRW($C$1,$B138,$C$3,BA$12,$C$2,$A138,BA$13,$C$4,C132)</f>
        <v>#VALUE!</v>
      </c>
      <c r="BB138" s="248" t="str">
        <f ca="1">_xll.DBRW($C$1,$B138,$C$3,BB$12,$C$2,$A138,BB$13,$C$4,C132)</f>
        <v>RECALC_1_1763_</v>
      </c>
      <c r="BC138" s="248" t="e">
        <f ca="1">_xll.DBRW($C$1,$B138,$C$3,BC$12,$C$2,$A138,BC$13,$C$4,C132)</f>
        <v>#VALUE!</v>
      </c>
      <c r="BD138" s="248" t="e">
        <f ca="1">_xll.DBRW($C$1,$B138,$C$3,BD$12,$C$2,$A138,BD$13,$C$4,C132)</f>
        <v>#VALUE!</v>
      </c>
      <c r="BE138" s="248" t="e">
        <f ca="1">_xll.DBRW($C$1,$B138,$C$3,BE$12,$C$2,$A138,BE$13,$C$4,C132)</f>
        <v>#VALUE!</v>
      </c>
      <c r="BF138" s="248" t="e">
        <f ca="1">_xll.DBRW($C$1,$B138,$C$3,BF$12,$C$2,$A138,BF$13,$C$4,C132)</f>
        <v>#VALUE!</v>
      </c>
      <c r="BG138" s="248" t="e">
        <f ca="1">_xll.DBRW($C$1,$B138,$C$3,BG$12,$C$2,$A138,BG$13,$C$4,C132)</f>
        <v>#VALUE!</v>
      </c>
      <c r="BH138" s="253" t="e">
        <f ca="1">_xll.DBRW($C$1,$B138,$C$3,BH$12,$C$2,$A138,BH$13,$C$4,C132)</f>
        <v>#VALUE!</v>
      </c>
      <c r="BI138" s="252" t="e">
        <f ca="1">_xll.DBRW($C$1,$B138,$C$3,BI$12,$C$2,$A138,BI$13,$C$4,C132)</f>
        <v>#VALUE!</v>
      </c>
      <c r="BJ138" s="248" t="str">
        <f ca="1">_xll.DBRW($C$1,$B138,$C$3,BJ$12,$C$2,$A138,BJ$13,$C$4,C132)</f>
        <v>RECALC_1_2097_</v>
      </c>
      <c r="BK138" s="248" t="e">
        <f ca="1">_xll.DBRW($C$1,$B138,$C$3,BK$12,$C$2,$A138,BK$13,$C$4,C132)</f>
        <v>#VALUE!</v>
      </c>
      <c r="BL138" s="248" t="e">
        <f ca="1">_xll.DBRW($C$1,$B138,$C$3,BL$12,$C$2,$A138,BL$13,$C$4,C132)</f>
        <v>#VALUE!</v>
      </c>
      <c r="BM138" s="248" t="e">
        <f ca="1">_xll.DBRW($C$1,$B138,$C$3,BM$12,$C$2,$A138,BM$13,$C$4,C132)</f>
        <v>#VALUE!</v>
      </c>
      <c r="BN138" s="248" t="e">
        <f ca="1">_xll.DBRW($C$1,$B138,$C$3,BN$12,$C$2,$A138,BN$13,$C$4,C132)</f>
        <v>#VALUE!</v>
      </c>
      <c r="BO138" s="248" t="e">
        <f ca="1">_xll.DBRW($C$1,$B138,$C$3,BO$12,$C$2,$A138,BO$13,$C$4,C132)</f>
        <v>#VALUE!</v>
      </c>
      <c r="BP138" s="253" t="e">
        <f ca="1">_xll.DBRW($C$1,$B138,$C$3,BP$12,$C$2,$A138,BP$13,$C$4,C132)</f>
        <v>#VALUE!</v>
      </c>
      <c r="BQ138" s="252" t="e">
        <f ca="1">_xll.DBRW($C$1,$B138,$C$3,BQ$12,$C$2,$A138,BQ$13,$C$4,$C$132)</f>
        <v>#VALUE!</v>
      </c>
      <c r="BR138" s="248" t="str">
        <f ca="1">_xll.DBRW($C$1,$B138,$C$3,BR$12,$C$2,$A138,BR$13,$C$4,$C$132)</f>
        <v>RECALC_1_2228_</v>
      </c>
      <c r="BS138" s="248" t="e">
        <f ca="1">_xll.DBRW($C$1,$B138,$C$3,BS$12,$C$2,$A138,BS$13,$C$4,$C$132)</f>
        <v>#VALUE!</v>
      </c>
      <c r="BT138" s="248" t="e">
        <f ca="1">_xll.DBRW($C$1,$B138,$C$3,BT$12,$C$2,$A138,BT$13,$C$4,$C$132)</f>
        <v>#VALUE!</v>
      </c>
      <c r="BU138" s="248" t="e">
        <f ca="1">_xll.DBRW($C$1,$B138,$C$3,BU$12,$C$2,$A138,BU$13,$C$4,$C$132)</f>
        <v>#VALUE!</v>
      </c>
      <c r="BV138" s="248" t="e">
        <f ca="1">_xll.DBRW($C$1,$B138,$C$3,BV$12,$C$2,$A138,BV$13,$C$4,$C$132)</f>
        <v>#VALUE!</v>
      </c>
      <c r="BW138" s="248" t="e">
        <f ca="1">_xll.DBRW($C$1,$B138,$C$3,BW$12,$C$2,$A138,BW$13,$C$4,$C$132)</f>
        <v>#VALUE!</v>
      </c>
      <c r="BX138" s="253" t="e">
        <f ca="1">_xll.DBRW($C$1,$B138,$C$3,BX$12,$C$2,$A138,BX$13,$C$4,$C$132)</f>
        <v>#VALUE!</v>
      </c>
      <c r="BY138" s="248"/>
      <c r="BZ138" s="248"/>
      <c r="CA138" s="248"/>
      <c r="CB138" s="248"/>
      <c r="CC138" s="248"/>
      <c r="CD138" s="248"/>
      <c r="CE138" s="248"/>
      <c r="CF138" s="248"/>
    </row>
    <row r="139" spans="1:109" ht="21.75" customHeight="1">
      <c r="A139" s="262" t="str">
        <f t="shared" si="56"/>
        <v>VTD_Corp_TopAdj_Not_allocated_Input7</v>
      </c>
      <c r="B139" s="263" t="str">
        <f t="shared" ca="1" si="56"/>
        <v>RECALC_0_1_</v>
      </c>
      <c r="C139" s="237" t="str">
        <f t="shared" si="56"/>
        <v>Innovation</v>
      </c>
      <c r="D139" s="252"/>
      <c r="E139" s="248"/>
      <c r="F139" s="248"/>
      <c r="G139" s="248"/>
      <c r="H139" s="248"/>
      <c r="I139" s="248"/>
      <c r="J139" s="248"/>
      <c r="K139" s="253"/>
      <c r="L139" s="252"/>
      <c r="M139" s="248"/>
      <c r="N139" s="248"/>
      <c r="O139" s="248"/>
      <c r="P139" s="248"/>
      <c r="Q139" s="248"/>
      <c r="R139" s="248"/>
      <c r="S139" s="253"/>
      <c r="T139" s="252"/>
      <c r="U139" s="248"/>
      <c r="V139" s="248"/>
      <c r="W139" s="248"/>
      <c r="X139" s="248"/>
      <c r="Y139" s="248"/>
      <c r="Z139" s="248"/>
      <c r="AA139" s="253"/>
      <c r="AB139" s="252"/>
      <c r="AC139" s="248"/>
      <c r="AD139" s="248"/>
      <c r="AE139" s="248"/>
      <c r="AF139" s="248"/>
      <c r="AG139" s="248"/>
      <c r="AH139" s="248"/>
      <c r="AI139" s="253"/>
      <c r="AJ139" s="248"/>
      <c r="AK139" s="252" t="e">
        <f ca="1">_xll.DBRW($C$1,$B139,$C$3,AK$12,$C$2,$A139,AK$13,$C$4,C132)</f>
        <v>#VALUE!</v>
      </c>
      <c r="AL139" s="248" t="str">
        <f ca="1">_xll.DBRW($C$1,$B139,$C$3,AL$12,$C$2,$A139,AL$13,$C$4,C132)</f>
        <v>RECALC_1_2587_</v>
      </c>
      <c r="AM139" s="248" t="e">
        <f ca="1">_xll.DBRW($C$1,$B139,$C$3,AM$12,$C$2,$A139,AM$13,$C$4,C132)</f>
        <v>#VALUE!</v>
      </c>
      <c r="AN139" s="248" t="e">
        <f ca="1">_xll.DBRW($C$1,$B139,$C$3,AN$12,$C$2,$A139,AN$13,$C$4,C132)</f>
        <v>#VALUE!</v>
      </c>
      <c r="AO139" s="248" t="e">
        <f ca="1">_xll.DBRW($C$1,$B139,$C$3,AO$12,$C$2,$A139,AO$13,$C$4,C132)</f>
        <v>#VALUE!</v>
      </c>
      <c r="AP139" s="248" t="e">
        <f ca="1">_xll.DBRW($C$1,$B139,$C$3,AP$12,$C$2,$A139,AP$13,$C$4,C132)</f>
        <v>#VALUE!</v>
      </c>
      <c r="AQ139" s="248" t="e">
        <f ca="1">_xll.DBRW($C$1,$B139,$C$3,AQ$12,$C$2,$A139,AQ$13,$C$4,C132)</f>
        <v>#VALUE!</v>
      </c>
      <c r="AR139" s="253" t="e">
        <f ca="1">_xll.DBRW($C$1,$B139,$C$3,AR$12,$C$2,$A139,AR$13,$C$4,C132)</f>
        <v>#VALUE!</v>
      </c>
      <c r="AS139" s="252" t="e">
        <f ca="1">_xll.DBRW($C$1,$B139,$C$3,AS$12,$C$2,$A139,AS$13,$C$4,C132)</f>
        <v>#VALUE!</v>
      </c>
      <c r="AT139" s="248" t="str">
        <f ca="1">_xll.DBRW($C$1,$B139,$C$3,AT$12,$C$2,$A139,AT$13,$C$4,C132)</f>
        <v>RECALC_1_2585_</v>
      </c>
      <c r="AU139" s="248" t="e">
        <f ca="1">_xll.DBRW($C$1,$B139,$C$3,AU$12,$C$2,$A139,AU$13,$C$4,C132)</f>
        <v>#VALUE!</v>
      </c>
      <c r="AV139" s="248" t="e">
        <f ca="1">_xll.DBRW($C$1,$B139,$C$3,AV$12,$C$2,$A139,AV$13,$C$4,C132)</f>
        <v>#VALUE!</v>
      </c>
      <c r="AW139" s="248" t="e">
        <f ca="1">_xll.DBRW($C$1,$B139,$C$3,AW$12,$C$2,$A139,AW$13,$C$4,C132)</f>
        <v>#VALUE!</v>
      </c>
      <c r="AX139" s="248" t="e">
        <f ca="1">_xll.DBRW($C$1,$B139,$C$3,AX$12,$C$2,$A139,AX$13,$C$4,C132)</f>
        <v>#VALUE!</v>
      </c>
      <c r="AY139" s="248" t="e">
        <f ca="1">_xll.DBRW($C$1,$B139,$C$3,AY$12,$C$2,$A139,AY$13,$C$4,C132)</f>
        <v>#VALUE!</v>
      </c>
      <c r="AZ139" s="253" t="e">
        <f ca="1">_xll.DBRW($C$1,$B139,$C$3,AZ$12,$C$2,$A139,AZ$13,$C$4,C132)</f>
        <v>#VALUE!</v>
      </c>
      <c r="BA139" s="252" t="e">
        <f ca="1">_xll.DBRW($C$1,$B139,$C$3,BA$12,$C$2,$A139,BA$13,$C$4,C132)</f>
        <v>#VALUE!</v>
      </c>
      <c r="BB139" s="248" t="str">
        <f ca="1">_xll.DBRW($C$1,$B139,$C$3,BB$12,$C$2,$A139,BB$13,$C$4,C132)</f>
        <v>RECALC_1_2584_</v>
      </c>
      <c r="BC139" s="248" t="e">
        <f ca="1">_xll.DBRW($C$1,$B139,$C$3,BC$12,$C$2,$A139,BC$13,$C$4,C132)</f>
        <v>#VALUE!</v>
      </c>
      <c r="BD139" s="248" t="e">
        <f ca="1">_xll.DBRW($C$1,$B139,$C$3,BD$12,$C$2,$A139,BD$13,$C$4,C132)</f>
        <v>#VALUE!</v>
      </c>
      <c r="BE139" s="248" t="e">
        <f ca="1">_xll.DBRW($C$1,$B139,$C$3,BE$12,$C$2,$A139,BE$13,$C$4,C132)</f>
        <v>#VALUE!</v>
      </c>
      <c r="BF139" s="248" t="e">
        <f ca="1">_xll.DBRW($C$1,$B139,$C$3,BF$12,$C$2,$A139,BF$13,$C$4,C132)</f>
        <v>#VALUE!</v>
      </c>
      <c r="BG139" s="248" t="e">
        <f ca="1">_xll.DBRW($C$1,$B139,$C$3,BG$12,$C$2,$A139,BG$13,$C$4,C132)</f>
        <v>#VALUE!</v>
      </c>
      <c r="BH139" s="253" t="e">
        <f ca="1">_xll.DBRW($C$1,$B139,$C$3,BH$12,$C$2,$A139,BH$13,$C$4,C132)</f>
        <v>#VALUE!</v>
      </c>
      <c r="BI139" s="252" t="e">
        <f ca="1">_xll.DBRW($C$1,$B139,$C$3,BI$12,$C$2,$A139,BI$13,$C$4,C132)</f>
        <v>#VALUE!</v>
      </c>
      <c r="BJ139" s="248" t="str">
        <f ca="1">_xll.DBRW($C$1,$B139,$C$3,BJ$12,$C$2,$A139,BJ$13,$C$4,C132)</f>
        <v>RECALC_1_2586_</v>
      </c>
      <c r="BK139" s="248" t="e">
        <f ca="1">_xll.DBRW($C$1,$B139,$C$3,BK$12,$C$2,$A139,BK$13,$C$4,C132)</f>
        <v>#VALUE!</v>
      </c>
      <c r="BL139" s="248" t="e">
        <f ca="1">_xll.DBRW($C$1,$B139,$C$3,BL$12,$C$2,$A139,BL$13,$C$4,C132)</f>
        <v>#VALUE!</v>
      </c>
      <c r="BM139" s="248" t="e">
        <f ca="1">_xll.DBRW($C$1,$B139,$C$3,BM$12,$C$2,$A139,BM$13,$C$4,C132)</f>
        <v>#VALUE!</v>
      </c>
      <c r="BN139" s="248" t="e">
        <f ca="1">_xll.DBRW($C$1,$B139,$C$3,BN$12,$C$2,$A139,BN$13,$C$4,C132)</f>
        <v>#VALUE!</v>
      </c>
      <c r="BO139" s="248" t="e">
        <f ca="1">_xll.DBRW($C$1,$B139,$C$3,BO$12,$C$2,$A139,BO$13,$C$4,C132)</f>
        <v>#VALUE!</v>
      </c>
      <c r="BP139" s="253" t="e">
        <f ca="1">_xll.DBRW($C$1,$B139,$C$3,BP$12,$C$2,$A139,BP$13,$C$4,C132)</f>
        <v>#VALUE!</v>
      </c>
      <c r="BQ139" s="252" t="e">
        <f ca="1">_xll.DBRW($C$1,$B139,$C$3,BQ$12,$C$2,$A139,BQ$13,$C$4,$C$132)</f>
        <v>#VALUE!</v>
      </c>
      <c r="BR139" s="248" t="str">
        <f ca="1">_xll.DBRW($C$1,$B139,$C$3,BR$12,$C$2,$A139,BR$13,$C$4,$C$132)</f>
        <v>RECALC_1_2588_</v>
      </c>
      <c r="BS139" s="248" t="e">
        <f ca="1">_xll.DBRW($C$1,$B139,$C$3,BS$12,$C$2,$A139,BS$13,$C$4,$C$132)</f>
        <v>#VALUE!</v>
      </c>
      <c r="BT139" s="248" t="e">
        <f ca="1">_xll.DBRW($C$1,$B139,$C$3,BT$12,$C$2,$A139,BT$13,$C$4,$C$132)</f>
        <v>#VALUE!</v>
      </c>
      <c r="BU139" s="248" t="e">
        <f ca="1">_xll.DBRW($C$1,$B139,$C$3,BU$12,$C$2,$A139,BU$13,$C$4,$C$132)</f>
        <v>#VALUE!</v>
      </c>
      <c r="BV139" s="248" t="e">
        <f ca="1">_xll.DBRW($C$1,$B139,$C$3,BV$12,$C$2,$A139,BV$13,$C$4,$C$132)</f>
        <v>#VALUE!</v>
      </c>
      <c r="BW139" s="248" t="e">
        <f ca="1">_xll.DBRW($C$1,$B139,$C$3,BW$12,$C$2,$A139,BW$13,$C$4,$C$132)</f>
        <v>#VALUE!</v>
      </c>
      <c r="BX139" s="253" t="e">
        <f ca="1">_xll.DBRW($C$1,$B139,$C$3,BX$12,$C$2,$A139,BX$13,$C$4,$C$132)</f>
        <v>#VALUE!</v>
      </c>
      <c r="BY139" s="248"/>
      <c r="BZ139" s="248"/>
      <c r="CA139" s="248"/>
      <c r="CB139" s="248"/>
      <c r="CC139" s="248"/>
      <c r="CD139" s="248"/>
      <c r="CE139" s="248"/>
      <c r="CF139" s="248"/>
    </row>
    <row r="140" spans="1:109" ht="21.75" customHeight="1">
      <c r="A140" s="262" t="str">
        <f t="shared" si="56"/>
        <v>VTD_Corp_TopAdj_Not_allocated_Input8</v>
      </c>
      <c r="B140" s="263" t="str">
        <f t="shared" ca="1" si="56"/>
        <v>RECALC_0_1_</v>
      </c>
      <c r="C140" s="237" t="str">
        <f t="shared" si="56"/>
        <v>A recycler</v>
      </c>
      <c r="D140" s="252"/>
      <c r="E140" s="248"/>
      <c r="F140" s="248"/>
      <c r="G140" s="248"/>
      <c r="H140" s="248"/>
      <c r="I140" s="248"/>
      <c r="J140" s="248"/>
      <c r="K140" s="253"/>
      <c r="L140" s="252"/>
      <c r="M140" s="248"/>
      <c r="N140" s="248"/>
      <c r="O140" s="248"/>
      <c r="P140" s="248"/>
      <c r="Q140" s="248"/>
      <c r="R140" s="248"/>
      <c r="S140" s="253"/>
      <c r="T140" s="252"/>
      <c r="U140" s="248"/>
      <c r="V140" s="248"/>
      <c r="W140" s="248"/>
      <c r="X140" s="248"/>
      <c r="Y140" s="248"/>
      <c r="Z140" s="248"/>
      <c r="AA140" s="253"/>
      <c r="AB140" s="252"/>
      <c r="AC140" s="248"/>
      <c r="AD140" s="248"/>
      <c r="AE140" s="248"/>
      <c r="AF140" s="248"/>
      <c r="AG140" s="248"/>
      <c r="AH140" s="248"/>
      <c r="AI140" s="253"/>
      <c r="AJ140" s="248"/>
      <c r="AK140" s="252" t="e">
        <f ca="1">_xll.DBRW($C$1,$B140,$C$3,AK$12,$C$2,$A140,AK$13,$C$4,C132)</f>
        <v>#VALUE!</v>
      </c>
      <c r="AL140" s="248" t="str">
        <f ca="1">_xll.DBRW($C$1,$B140,$C$3,AL$12,$C$2,$A140,AL$13,$C$4,C132)</f>
        <v>RECALC_1_2605_</v>
      </c>
      <c r="AM140" s="248" t="e">
        <f ca="1">_xll.DBRW($C$1,$B140,$C$3,AM$12,$C$2,$A140,AM$13,$C$4,C132)</f>
        <v>#VALUE!</v>
      </c>
      <c r="AN140" s="248" t="e">
        <f ca="1">_xll.DBRW($C$1,$B140,$C$3,AN$12,$C$2,$A140,AN$13,$C$4,C132)</f>
        <v>#VALUE!</v>
      </c>
      <c r="AO140" s="248" t="e">
        <f ca="1">_xll.DBRW($C$1,$B140,$C$3,AO$12,$C$2,$A140,AO$13,$C$4,C132)</f>
        <v>#VALUE!</v>
      </c>
      <c r="AP140" s="248" t="e">
        <f ca="1">_xll.DBRW($C$1,$B140,$C$3,AP$12,$C$2,$A140,AP$13,$C$4,C132)</f>
        <v>#VALUE!</v>
      </c>
      <c r="AQ140" s="248" t="e">
        <f ca="1">_xll.DBRW($C$1,$B140,$C$3,AQ$12,$C$2,$A140,AQ$13,$C$4,C132)</f>
        <v>#VALUE!</v>
      </c>
      <c r="AR140" s="253" t="e">
        <f ca="1">_xll.DBRW($C$1,$B140,$C$3,AR$12,$C$2,$A140,AR$13,$C$4,C132)</f>
        <v>#VALUE!</v>
      </c>
      <c r="AS140" s="252" t="e">
        <f ca="1">_xll.DBRW($C$1,$B140,$C$3,AS$12,$C$2,$A140,AS$13,$C$4,C132)</f>
        <v>#VALUE!</v>
      </c>
      <c r="AT140" s="248" t="str">
        <f ca="1">_xll.DBRW($C$1,$B140,$C$3,AT$12,$C$2,$A140,AT$13,$C$4,C132)</f>
        <v>RECALC_1_2604_</v>
      </c>
      <c r="AU140" s="248" t="e">
        <f ca="1">_xll.DBRW($C$1,$B140,$C$3,AU$12,$C$2,$A140,AU$13,$C$4,C132)</f>
        <v>#VALUE!</v>
      </c>
      <c r="AV140" s="248" t="e">
        <f ca="1">_xll.DBRW($C$1,$B140,$C$3,AV$12,$C$2,$A140,AV$13,$C$4,C132)</f>
        <v>#VALUE!</v>
      </c>
      <c r="AW140" s="248" t="e">
        <f ca="1">_xll.DBRW($C$1,$B140,$C$3,AW$12,$C$2,$A140,AW$13,$C$4,C132)</f>
        <v>#VALUE!</v>
      </c>
      <c r="AX140" s="248" t="e">
        <f ca="1">_xll.DBRW($C$1,$B140,$C$3,AX$12,$C$2,$A140,AX$13,$C$4,C132)</f>
        <v>#VALUE!</v>
      </c>
      <c r="AY140" s="248" t="e">
        <f ca="1">_xll.DBRW($C$1,$B140,$C$3,AY$12,$C$2,$A140,AY$13,$C$4,C132)</f>
        <v>#VALUE!</v>
      </c>
      <c r="AZ140" s="253" t="e">
        <f ca="1">_xll.DBRW($C$1,$B140,$C$3,AZ$12,$C$2,$A140,AZ$13,$C$4,C132)</f>
        <v>#VALUE!</v>
      </c>
      <c r="BA140" s="252" t="e">
        <f ca="1">_xll.DBRW($C$1,$B140,$C$3,BA$12,$C$2,$A140,BA$13,$C$4,C132)</f>
        <v>#VALUE!</v>
      </c>
      <c r="BB140" s="248" t="str">
        <f ca="1">_xll.DBRW($C$1,$B140,$C$3,BB$12,$C$2,$A140,BB$13,$C$4,C132)</f>
        <v>RECALC_1_2603_</v>
      </c>
      <c r="BC140" s="248" t="e">
        <f ca="1">_xll.DBRW($C$1,$B140,$C$3,BC$12,$C$2,$A140,BC$13,$C$4,C132)</f>
        <v>#VALUE!</v>
      </c>
      <c r="BD140" s="248" t="e">
        <f ca="1">_xll.DBRW($C$1,$B140,$C$3,BD$12,$C$2,$A140,BD$13,$C$4,C132)</f>
        <v>#VALUE!</v>
      </c>
      <c r="BE140" s="248" t="e">
        <f ca="1">_xll.DBRW($C$1,$B140,$C$3,BE$12,$C$2,$A140,BE$13,$C$4,C132)</f>
        <v>#VALUE!</v>
      </c>
      <c r="BF140" s="248" t="e">
        <f ca="1">_xll.DBRW($C$1,$B140,$C$3,BF$12,$C$2,$A140,BF$13,$C$4,C132)</f>
        <v>#VALUE!</v>
      </c>
      <c r="BG140" s="248" t="e">
        <f ca="1">_xll.DBRW($C$1,$B140,$C$3,BG$12,$C$2,$A140,BG$13,$C$4,C132)</f>
        <v>#VALUE!</v>
      </c>
      <c r="BH140" s="253" t="e">
        <f ca="1">_xll.DBRW($C$1,$B140,$C$3,BH$12,$C$2,$A140,BH$13,$C$4,C132)</f>
        <v>#VALUE!</v>
      </c>
      <c r="BI140" s="252" t="e">
        <f ca="1">_xll.DBRW($C$1,$B140,$C$3,BI$12,$C$2,$A140,BI$13,$C$4,C132)</f>
        <v>#VALUE!</v>
      </c>
      <c r="BJ140" s="248" t="str">
        <f ca="1">_xll.DBRW($C$1,$B140,$C$3,BJ$12,$C$2,$A140,BJ$13,$C$4,C132)</f>
        <v>RECALC_1_2602_</v>
      </c>
      <c r="BK140" s="248" t="e">
        <f ca="1">_xll.DBRW($C$1,$B140,$C$3,BK$12,$C$2,$A140,BK$13,$C$4,C132)</f>
        <v>#VALUE!</v>
      </c>
      <c r="BL140" s="248" t="e">
        <f ca="1">_xll.DBRW($C$1,$B140,$C$3,BL$12,$C$2,$A140,BL$13,$C$4,C132)</f>
        <v>#VALUE!</v>
      </c>
      <c r="BM140" s="248" t="e">
        <f ca="1">_xll.DBRW($C$1,$B140,$C$3,BM$12,$C$2,$A140,BM$13,$C$4,C132)</f>
        <v>#VALUE!</v>
      </c>
      <c r="BN140" s="248" t="e">
        <f ca="1">_xll.DBRW($C$1,$B140,$C$3,BN$12,$C$2,$A140,BN$13,$C$4,C132)</f>
        <v>#VALUE!</v>
      </c>
      <c r="BO140" s="248" t="e">
        <f ca="1">_xll.DBRW($C$1,$B140,$C$3,BO$12,$C$2,$A140,BO$13,$C$4,C132)</f>
        <v>#VALUE!</v>
      </c>
      <c r="BP140" s="253" t="e">
        <f ca="1">_xll.DBRW($C$1,$B140,$C$3,BP$12,$C$2,$A140,BP$13,$C$4,C132)</f>
        <v>#VALUE!</v>
      </c>
      <c r="BQ140" s="252" t="e">
        <f ca="1">_xll.DBRW($C$1,$B140,$C$3,BQ$12,$C$2,$A140,BQ$13,$C$4,$C$132)</f>
        <v>#VALUE!</v>
      </c>
      <c r="BR140" s="248" t="str">
        <f ca="1">_xll.DBRW($C$1,$B140,$C$3,BR$12,$C$2,$A140,BR$13,$C$4,$C$132)</f>
        <v>RECALC_1_2601_</v>
      </c>
      <c r="BS140" s="248" t="e">
        <f ca="1">_xll.DBRW($C$1,$B140,$C$3,BS$12,$C$2,$A140,BS$13,$C$4,$C$132)</f>
        <v>#VALUE!</v>
      </c>
      <c r="BT140" s="248" t="e">
        <f ca="1">_xll.DBRW($C$1,$B140,$C$3,BT$12,$C$2,$A140,BT$13,$C$4,$C$132)</f>
        <v>#VALUE!</v>
      </c>
      <c r="BU140" s="248" t="e">
        <f ca="1">_xll.DBRW($C$1,$B140,$C$3,BU$12,$C$2,$A140,BU$13,$C$4,$C$132)</f>
        <v>#VALUE!</v>
      </c>
      <c r="BV140" s="248" t="e">
        <f ca="1">_xll.DBRW($C$1,$B140,$C$3,BV$12,$C$2,$A140,BV$13,$C$4,$C$132)</f>
        <v>#VALUE!</v>
      </c>
      <c r="BW140" s="248" t="e">
        <f ca="1">_xll.DBRW($C$1,$B140,$C$3,BW$12,$C$2,$A140,BW$13,$C$4,$C$132)</f>
        <v>#VALUE!</v>
      </c>
      <c r="BX140" s="253" t="e">
        <f ca="1">_xll.DBRW($C$1,$B140,$C$3,BX$12,$C$2,$A140,BX$13,$C$4,$C$132)</f>
        <v>#VALUE!</v>
      </c>
      <c r="BY140" s="248"/>
      <c r="BZ140" s="248"/>
      <c r="CA140" s="248"/>
      <c r="CB140" s="248"/>
      <c r="CC140" s="248"/>
      <c r="CD140" s="248"/>
      <c r="CE140" s="248"/>
      <c r="CF140" s="248"/>
    </row>
    <row r="141" spans="1:109" ht="21.75" customHeight="1">
      <c r="A141" s="262" t="str">
        <f t="shared" si="56"/>
        <v>VTD_Corp_TopAdj_Not_allocated_Input9</v>
      </c>
      <c r="B141" s="263" t="str">
        <f t="shared" ca="1" si="56"/>
        <v>RECALC_0_1_</v>
      </c>
      <c r="C141" s="237" t="str">
        <f t="shared" si="56"/>
        <v>Ajustement 9 - disponible</v>
      </c>
      <c r="D141" s="252"/>
      <c r="E141" s="248"/>
      <c r="F141" s="248"/>
      <c r="G141" s="248"/>
      <c r="H141" s="248"/>
      <c r="I141" s="248"/>
      <c r="J141" s="248"/>
      <c r="K141" s="253"/>
      <c r="L141" s="252"/>
      <c r="M141" s="248"/>
      <c r="N141" s="248"/>
      <c r="O141" s="248"/>
      <c r="P141" s="248"/>
      <c r="Q141" s="248"/>
      <c r="R141" s="248"/>
      <c r="S141" s="253"/>
      <c r="T141" s="252"/>
      <c r="U141" s="248"/>
      <c r="V141" s="248"/>
      <c r="W141" s="248"/>
      <c r="X141" s="248"/>
      <c r="Y141" s="248"/>
      <c r="Z141" s="248"/>
      <c r="AA141" s="253"/>
      <c r="AB141" s="252"/>
      <c r="AC141" s="248"/>
      <c r="AD141" s="248"/>
      <c r="AE141" s="248"/>
      <c r="AF141" s="248"/>
      <c r="AG141" s="248"/>
      <c r="AH141" s="248"/>
      <c r="AI141" s="253"/>
      <c r="AJ141" s="248"/>
      <c r="AK141" s="252" t="e">
        <f ca="1">_xll.DBRW($C$1,$B141,$C$3,AK$12,$C$2,$A141,AK$13,$C$4,C132)</f>
        <v>#VALUE!</v>
      </c>
      <c r="AL141" s="248" t="str">
        <f ca="1">_xll.DBRW($C$1,$B141,$C$3,AL$12,$C$2,$A141,AL$13,$C$4,C132)</f>
        <v>RECALC_1_2576_</v>
      </c>
      <c r="AM141" s="248" t="e">
        <f ca="1">_xll.DBRW($C$1,$B141,$C$3,AM$12,$C$2,$A141,AM$13,$C$4,C132)</f>
        <v>#VALUE!</v>
      </c>
      <c r="AN141" s="248" t="e">
        <f ca="1">_xll.DBRW($C$1,$B141,$C$3,AN$12,$C$2,$A141,AN$13,$C$4,C132)</f>
        <v>#VALUE!</v>
      </c>
      <c r="AO141" s="248" t="e">
        <f ca="1">_xll.DBRW($C$1,$B141,$C$3,AO$12,$C$2,$A141,AO$13,$C$4,C132)</f>
        <v>#VALUE!</v>
      </c>
      <c r="AP141" s="248" t="e">
        <f ca="1">_xll.DBRW($C$1,$B141,$C$3,AP$12,$C$2,$A141,AP$13,$C$4,C132)</f>
        <v>#VALUE!</v>
      </c>
      <c r="AQ141" s="248" t="e">
        <f ca="1">_xll.DBRW($C$1,$B141,$C$3,AQ$12,$C$2,$A141,AQ$13,$C$4,C132)</f>
        <v>#VALUE!</v>
      </c>
      <c r="AR141" s="253" t="e">
        <f ca="1">_xll.DBRW($C$1,$B141,$C$3,AR$12,$C$2,$A141,AR$13,$C$4,C132)</f>
        <v>#VALUE!</v>
      </c>
      <c r="AS141" s="252" t="e">
        <f ca="1">_xll.DBRW($C$1,$B141,$C$3,AS$12,$C$2,$A141,AS$13,$C$4,C132)</f>
        <v>#VALUE!</v>
      </c>
      <c r="AT141" s="248" t="str">
        <f ca="1">_xll.DBRW($C$1,$B141,$C$3,AT$12,$C$2,$A141,AT$13,$C$4,C132)</f>
        <v>RECALC_1_2574_</v>
      </c>
      <c r="AU141" s="248" t="e">
        <f ca="1">_xll.DBRW($C$1,$B141,$C$3,AU$12,$C$2,$A141,AU$13,$C$4,C132)</f>
        <v>#VALUE!</v>
      </c>
      <c r="AV141" s="248" t="e">
        <f ca="1">_xll.DBRW($C$1,$B141,$C$3,AV$12,$C$2,$A141,AV$13,$C$4,C132)</f>
        <v>#VALUE!</v>
      </c>
      <c r="AW141" s="248" t="e">
        <f ca="1">_xll.DBRW($C$1,$B141,$C$3,AW$12,$C$2,$A141,AW$13,$C$4,C132)</f>
        <v>#VALUE!</v>
      </c>
      <c r="AX141" s="248" t="e">
        <f ca="1">_xll.DBRW($C$1,$B141,$C$3,AX$12,$C$2,$A141,AX$13,$C$4,C132)</f>
        <v>#VALUE!</v>
      </c>
      <c r="AY141" s="248" t="e">
        <f ca="1">_xll.DBRW($C$1,$B141,$C$3,AY$12,$C$2,$A141,AY$13,$C$4,C132)</f>
        <v>#VALUE!</v>
      </c>
      <c r="AZ141" s="253" t="e">
        <f ca="1">_xll.DBRW($C$1,$B141,$C$3,AZ$12,$C$2,$A141,AZ$13,$C$4,C132)</f>
        <v>#VALUE!</v>
      </c>
      <c r="BA141" s="252" t="e">
        <f ca="1">_xll.DBRW($C$1,$B141,$C$3,BA$12,$C$2,$A141,BA$13,$C$4,C132)</f>
        <v>#VALUE!</v>
      </c>
      <c r="BB141" s="248" t="str">
        <f ca="1">_xll.DBRW($C$1,$B141,$C$3,BB$12,$C$2,$A141,BB$13,$C$4,C132)</f>
        <v>RECALC_1_2573_</v>
      </c>
      <c r="BC141" s="248" t="e">
        <f ca="1">_xll.DBRW($C$1,$B141,$C$3,BC$12,$C$2,$A141,BC$13,$C$4,C132)</f>
        <v>#VALUE!</v>
      </c>
      <c r="BD141" s="248" t="e">
        <f ca="1">_xll.DBRW($C$1,$B141,$C$3,BD$12,$C$2,$A141,BD$13,$C$4,C132)</f>
        <v>#VALUE!</v>
      </c>
      <c r="BE141" s="248" t="e">
        <f ca="1">_xll.DBRW($C$1,$B141,$C$3,BE$12,$C$2,$A141,BE$13,$C$4,C132)</f>
        <v>#VALUE!</v>
      </c>
      <c r="BF141" s="248" t="e">
        <f ca="1">_xll.DBRW($C$1,$B141,$C$3,BF$12,$C$2,$A141,BF$13,$C$4,C132)</f>
        <v>#VALUE!</v>
      </c>
      <c r="BG141" s="248" t="e">
        <f ca="1">_xll.DBRW($C$1,$B141,$C$3,BG$12,$C$2,$A141,BG$13,$C$4,C132)</f>
        <v>#VALUE!</v>
      </c>
      <c r="BH141" s="253" t="e">
        <f ca="1">_xll.DBRW($C$1,$B141,$C$3,BH$12,$C$2,$A141,BH$13,$C$4,C132)</f>
        <v>#VALUE!</v>
      </c>
      <c r="BI141" s="252" t="e">
        <f ca="1">_xll.DBRW($C$1,$B141,$C$3,BI$12,$C$2,$A141,BI$13,$C$4,C132)</f>
        <v>#VALUE!</v>
      </c>
      <c r="BJ141" s="248" t="str">
        <f ca="1">_xll.DBRW($C$1,$B141,$C$3,BJ$12,$C$2,$A141,BJ$13,$C$4,C132)</f>
        <v>RECALC_1_2575_</v>
      </c>
      <c r="BK141" s="248" t="e">
        <f ca="1">_xll.DBRW($C$1,$B141,$C$3,BK$12,$C$2,$A141,BK$13,$C$4,C132)</f>
        <v>#VALUE!</v>
      </c>
      <c r="BL141" s="248" t="e">
        <f ca="1">_xll.DBRW($C$1,$B141,$C$3,BL$12,$C$2,$A141,BL$13,$C$4,C132)</f>
        <v>#VALUE!</v>
      </c>
      <c r="BM141" s="248" t="e">
        <f ca="1">_xll.DBRW($C$1,$B141,$C$3,BM$12,$C$2,$A141,BM$13,$C$4,C132)</f>
        <v>#VALUE!</v>
      </c>
      <c r="BN141" s="248" t="e">
        <f ca="1">_xll.DBRW($C$1,$B141,$C$3,BN$12,$C$2,$A141,BN$13,$C$4,C132)</f>
        <v>#VALUE!</v>
      </c>
      <c r="BO141" s="248" t="e">
        <f ca="1">_xll.DBRW($C$1,$B141,$C$3,BO$12,$C$2,$A141,BO$13,$C$4,C132)</f>
        <v>#VALUE!</v>
      </c>
      <c r="BP141" s="253" t="e">
        <f ca="1">_xll.DBRW($C$1,$B141,$C$3,BP$12,$C$2,$A141,BP$13,$C$4,C132)</f>
        <v>#VALUE!</v>
      </c>
      <c r="BQ141" s="252" t="e">
        <f ca="1">_xll.DBRW($C$1,$B141,$C$3,BQ$12,$C$2,$A141,BQ$13,$C$4,$C$132)</f>
        <v>#VALUE!</v>
      </c>
      <c r="BR141" s="248" t="str">
        <f ca="1">_xll.DBRW($C$1,$B141,$C$3,BR$12,$C$2,$A141,BR$13,$C$4,$C$132)</f>
        <v>RECALC_1_2577_</v>
      </c>
      <c r="BS141" s="248" t="e">
        <f ca="1">_xll.DBRW($C$1,$B141,$C$3,BS$12,$C$2,$A141,BS$13,$C$4,$C$132)</f>
        <v>#VALUE!</v>
      </c>
      <c r="BT141" s="248" t="e">
        <f ca="1">_xll.DBRW($C$1,$B141,$C$3,BT$12,$C$2,$A141,BT$13,$C$4,$C$132)</f>
        <v>#VALUE!</v>
      </c>
      <c r="BU141" s="248" t="e">
        <f ca="1">_xll.DBRW($C$1,$B141,$C$3,BU$12,$C$2,$A141,BU$13,$C$4,$C$132)</f>
        <v>#VALUE!</v>
      </c>
      <c r="BV141" s="248" t="e">
        <f ca="1">_xll.DBRW($C$1,$B141,$C$3,BV$12,$C$2,$A141,BV$13,$C$4,$C$132)</f>
        <v>#VALUE!</v>
      </c>
      <c r="BW141" s="248" t="e">
        <f ca="1">_xll.DBRW($C$1,$B141,$C$3,BW$12,$C$2,$A141,BW$13,$C$4,$C$132)</f>
        <v>#VALUE!</v>
      </c>
      <c r="BX141" s="253" t="e">
        <f ca="1">_xll.DBRW($C$1,$B141,$C$3,BX$12,$C$2,$A141,BX$13,$C$4,$C$132)</f>
        <v>#VALUE!</v>
      </c>
      <c r="BY141" s="248"/>
      <c r="BZ141" s="248"/>
      <c r="CA141" s="248"/>
      <c r="CB141" s="248"/>
      <c r="CC141" s="248"/>
      <c r="CD141" s="248"/>
      <c r="CE141" s="248"/>
      <c r="CF141" s="248"/>
    </row>
    <row r="142" spans="1:109" ht="21.75" customHeight="1">
      <c r="A142" s="262" t="str">
        <f t="shared" si="56"/>
        <v>VTD_Corp_TopAdj_Not_allocated_Input10</v>
      </c>
      <c r="B142" s="263" t="str">
        <f t="shared" ca="1" si="56"/>
        <v>RECALC_0_1_</v>
      </c>
      <c r="C142" s="237" t="str">
        <f t="shared" si="56"/>
        <v>Ajustement 10 - disponible</v>
      </c>
      <c r="D142" s="252"/>
      <c r="E142" s="248"/>
      <c r="F142" s="248"/>
      <c r="G142" s="248"/>
      <c r="H142" s="248"/>
      <c r="I142" s="248"/>
      <c r="J142" s="248"/>
      <c r="K142" s="253"/>
      <c r="L142" s="252"/>
      <c r="M142" s="248"/>
      <c r="N142" s="248"/>
      <c r="O142" s="248"/>
      <c r="P142" s="248"/>
      <c r="Q142" s="248"/>
      <c r="R142" s="248"/>
      <c r="S142" s="253"/>
      <c r="T142" s="252"/>
      <c r="U142" s="248"/>
      <c r="V142" s="248"/>
      <c r="W142" s="248"/>
      <c r="X142" s="248"/>
      <c r="Y142" s="248"/>
      <c r="Z142" s="248"/>
      <c r="AA142" s="253"/>
      <c r="AB142" s="252"/>
      <c r="AC142" s="248"/>
      <c r="AD142" s="248"/>
      <c r="AE142" s="248"/>
      <c r="AF142" s="248"/>
      <c r="AG142" s="248"/>
      <c r="AH142" s="248"/>
      <c r="AI142" s="253"/>
      <c r="AJ142" s="248"/>
      <c r="AK142" s="252" t="e">
        <f ca="1">_xll.DBRW($C$1,$B142,$C$3,AK$12,$C$2,$A142,AK$13,$C$4,C132)</f>
        <v>#VALUE!</v>
      </c>
      <c r="AL142" s="248" t="str">
        <f ca="1">_xll.DBRW($C$1,$B142,$C$3,AL$12,$C$2,$A142,AL$13,$C$4,C132)</f>
        <v>RECALC_1_2706_</v>
      </c>
      <c r="AM142" s="248" t="e">
        <f ca="1">_xll.DBRW($C$1,$B142,$C$3,AM$12,$C$2,$A142,AM$13,$C$4,C132)</f>
        <v>#VALUE!</v>
      </c>
      <c r="AN142" s="248" t="e">
        <f ca="1">_xll.DBRW($C$1,$B142,$C$3,AN$12,$C$2,$A142,AN$13,$C$4,C132)</f>
        <v>#VALUE!</v>
      </c>
      <c r="AO142" s="248" t="e">
        <f ca="1">_xll.DBRW($C$1,$B142,$C$3,AO$12,$C$2,$A142,AO$13,$C$4,C132)</f>
        <v>#VALUE!</v>
      </c>
      <c r="AP142" s="248" t="e">
        <f ca="1">_xll.DBRW($C$1,$B142,$C$3,AP$12,$C$2,$A142,AP$13,$C$4,C132)</f>
        <v>#VALUE!</v>
      </c>
      <c r="AQ142" s="248" t="e">
        <f ca="1">_xll.DBRW($C$1,$B142,$C$3,AQ$12,$C$2,$A142,AQ$13,$C$4,C132)</f>
        <v>#VALUE!</v>
      </c>
      <c r="AR142" s="253" t="e">
        <f ca="1">_xll.DBRW($C$1,$B142,$C$3,AR$12,$C$2,$A142,AR$13,$C$4,C132)</f>
        <v>#VALUE!</v>
      </c>
      <c r="AS142" s="252" t="e">
        <f ca="1">_xll.DBRW($C$1,$B142,$C$3,AS$12,$C$2,$A142,AS$13,$C$4,C132)</f>
        <v>#VALUE!</v>
      </c>
      <c r="AT142" s="248" t="str">
        <f ca="1">_xll.DBRW($C$1,$B142,$C$3,AT$12,$C$2,$A142,AT$13,$C$4,C132)</f>
        <v>RECALC_1_2702_</v>
      </c>
      <c r="AU142" s="248" t="e">
        <f ca="1">_xll.DBRW($C$1,$B142,$C$3,AU$12,$C$2,$A142,AU$13,$C$4,C132)</f>
        <v>#VALUE!</v>
      </c>
      <c r="AV142" s="248" t="e">
        <f ca="1">_xll.DBRW($C$1,$B142,$C$3,AV$12,$C$2,$A142,AV$13,$C$4,C132)</f>
        <v>#VALUE!</v>
      </c>
      <c r="AW142" s="248" t="e">
        <f ca="1">_xll.DBRW($C$1,$B142,$C$3,AW$12,$C$2,$A142,AW$13,$C$4,C132)</f>
        <v>#VALUE!</v>
      </c>
      <c r="AX142" s="248" t="e">
        <f ca="1">_xll.DBRW($C$1,$B142,$C$3,AX$12,$C$2,$A142,AX$13,$C$4,C132)</f>
        <v>#VALUE!</v>
      </c>
      <c r="AY142" s="248" t="e">
        <f ca="1">_xll.DBRW($C$1,$B142,$C$3,AY$12,$C$2,$A142,AY$13,$C$4,C132)</f>
        <v>#VALUE!</v>
      </c>
      <c r="AZ142" s="253" t="e">
        <f ca="1">_xll.DBRW($C$1,$B142,$C$3,AZ$12,$C$2,$A142,AZ$13,$C$4,C132)</f>
        <v>#VALUE!</v>
      </c>
      <c r="BA142" s="252" t="e">
        <f ca="1">_xll.DBRW($C$1,$B142,$C$3,BA$12,$C$2,$A142,BA$13,$C$4,C132)</f>
        <v>#VALUE!</v>
      </c>
      <c r="BB142" s="248" t="str">
        <f ca="1">_xll.DBRW($C$1,$B142,$C$3,BB$12,$C$2,$A142,BB$13,$C$4,C132)</f>
        <v>RECALC_1_2705_</v>
      </c>
      <c r="BC142" s="248" t="e">
        <f ca="1">_xll.DBRW($C$1,$B142,$C$3,BC$12,$C$2,$A142,BC$13,$C$4,C132)</f>
        <v>#VALUE!</v>
      </c>
      <c r="BD142" s="248" t="e">
        <f ca="1">_xll.DBRW($C$1,$B142,$C$3,BD$12,$C$2,$A142,BD$13,$C$4,C132)</f>
        <v>#VALUE!</v>
      </c>
      <c r="BE142" s="248" t="e">
        <f ca="1">_xll.DBRW($C$1,$B142,$C$3,BE$12,$C$2,$A142,BE$13,$C$4,C132)</f>
        <v>#VALUE!</v>
      </c>
      <c r="BF142" s="248" t="e">
        <f ca="1">_xll.DBRW($C$1,$B142,$C$3,BF$12,$C$2,$A142,BF$13,$C$4,C132)</f>
        <v>#VALUE!</v>
      </c>
      <c r="BG142" s="248" t="e">
        <f ca="1">_xll.DBRW($C$1,$B142,$C$3,BG$12,$C$2,$A142,BG$13,$C$4,C132)</f>
        <v>#VALUE!</v>
      </c>
      <c r="BH142" s="253" t="e">
        <f ca="1">_xll.DBRW($C$1,$B142,$C$3,BH$12,$C$2,$A142,BH$13,$C$4,C132)</f>
        <v>#VALUE!</v>
      </c>
      <c r="BI142" s="252" t="e">
        <f ca="1">_xll.DBRW($C$1,$B142,$C$3,BI$12,$C$2,$A142,BI$13,$C$4,C132)</f>
        <v>#VALUE!</v>
      </c>
      <c r="BJ142" s="248" t="str">
        <f ca="1">_xll.DBRW($C$1,$B142,$C$3,BJ$12,$C$2,$A142,BJ$13,$C$4,C132)</f>
        <v>RECALC_1_2704_</v>
      </c>
      <c r="BK142" s="248" t="e">
        <f ca="1">_xll.DBRW($C$1,$B142,$C$3,BK$12,$C$2,$A142,BK$13,$C$4,C132)</f>
        <v>#VALUE!</v>
      </c>
      <c r="BL142" s="248" t="e">
        <f ca="1">_xll.DBRW($C$1,$B142,$C$3,BL$12,$C$2,$A142,BL$13,$C$4,C132)</f>
        <v>#VALUE!</v>
      </c>
      <c r="BM142" s="248" t="e">
        <f ca="1">_xll.DBRW($C$1,$B142,$C$3,BM$12,$C$2,$A142,BM$13,$C$4,C132)</f>
        <v>#VALUE!</v>
      </c>
      <c r="BN142" s="248" t="e">
        <f ca="1">_xll.DBRW($C$1,$B142,$C$3,BN$12,$C$2,$A142,BN$13,$C$4,C132)</f>
        <v>#VALUE!</v>
      </c>
      <c r="BO142" s="248" t="e">
        <f ca="1">_xll.DBRW($C$1,$B142,$C$3,BO$12,$C$2,$A142,BO$13,$C$4,C132)</f>
        <v>#VALUE!</v>
      </c>
      <c r="BP142" s="253" t="e">
        <f ca="1">_xll.DBRW($C$1,$B142,$C$3,BP$12,$C$2,$A142,BP$13,$C$4,C132)</f>
        <v>#VALUE!</v>
      </c>
      <c r="BQ142" s="252" t="e">
        <f ca="1">_xll.DBRW($C$1,$B142,$C$3,BQ$12,$C$2,$A142,BQ$13,$C$4,$C$132)</f>
        <v>#VALUE!</v>
      </c>
      <c r="BR142" s="248" t="str">
        <f ca="1">_xll.DBRW($C$1,$B142,$C$3,BR$12,$C$2,$A142,BR$13,$C$4,$C$132)</f>
        <v>RECALC_1_2703_</v>
      </c>
      <c r="BS142" s="248" t="e">
        <f ca="1">_xll.DBRW($C$1,$B142,$C$3,BS$12,$C$2,$A142,BS$13,$C$4,$C$132)</f>
        <v>#VALUE!</v>
      </c>
      <c r="BT142" s="248" t="e">
        <f ca="1">_xll.DBRW($C$1,$B142,$C$3,BT$12,$C$2,$A142,BT$13,$C$4,$C$132)</f>
        <v>#VALUE!</v>
      </c>
      <c r="BU142" s="248" t="e">
        <f ca="1">_xll.DBRW($C$1,$B142,$C$3,BU$12,$C$2,$A142,BU$13,$C$4,$C$132)</f>
        <v>#VALUE!</v>
      </c>
      <c r="BV142" s="248" t="e">
        <f ca="1">_xll.DBRW($C$1,$B142,$C$3,BV$12,$C$2,$A142,BV$13,$C$4,$C$132)</f>
        <v>#VALUE!</v>
      </c>
      <c r="BW142" s="248" t="e">
        <f ca="1">_xll.DBRW($C$1,$B142,$C$3,BW$12,$C$2,$A142,BW$13,$C$4,$C$132)</f>
        <v>#VALUE!</v>
      </c>
      <c r="BX142" s="253" t="e">
        <f ca="1">_xll.DBRW($C$1,$B142,$C$3,BX$12,$C$2,$A142,BX$13,$C$4,$C$132)</f>
        <v>#VALUE!</v>
      </c>
      <c r="BY142" s="248"/>
      <c r="BZ142" s="248"/>
      <c r="CA142" s="248"/>
      <c r="CB142" s="248"/>
      <c r="CC142" s="248"/>
      <c r="CD142" s="248"/>
      <c r="CE142" s="248"/>
      <c r="CF142" s="248"/>
    </row>
    <row r="143" spans="1:109" s="261" customFormat="1" ht="21.75" customHeight="1">
      <c r="A143" s="254" t="str">
        <f>A26</f>
        <v>VTD_Corp_TopAdj_Not_allocated_Input</v>
      </c>
      <c r="B143" s="254" t="str">
        <f ca="1">_xll.SUBNM("tango_core_model:Activity","","Tot_act","English")</f>
        <v>RECALC_0_21_</v>
      </c>
      <c r="C143" s="254" t="str">
        <f>"Contrôle "&amp;C132</f>
        <v>Contrôle CAPEX financiers nets</v>
      </c>
      <c r="D143" s="255" t="e">
        <f ca="1">_xll.DBRW($C$1,$B$26,$C$3,D$12,$C$2,$A143,D$13,$C$4,$C132)-D132</f>
        <v>#VALUE!</v>
      </c>
      <c r="E143" s="256" t="e">
        <f ca="1">_xll.DBRW($C$1,$B$26,$C$3,E$12,$C$2,$A143,E$13,$C$4,$C132)-E132</f>
        <v>#VALUE!</v>
      </c>
      <c r="F143" s="256" t="e">
        <f ca="1">_xll.DBRW($C$1,$B$26,$C$3,F$12,$C$2,$A143,F$13,$C$4,$C132)-F132</f>
        <v>#VALUE!</v>
      </c>
      <c r="G143" s="256" t="e">
        <f ca="1">_xll.DBRW($C$1,$B$26,$C$3,G$12,$C$2,$A143,G$13,$C$4,$C132)-G132</f>
        <v>#VALUE!</v>
      </c>
      <c r="H143" s="256" t="e">
        <f ca="1">_xll.DBRW($C$1,$B$26,$C$3,H$12,$C$2,$A143,H$13,$C$4,$C132)-H132</f>
        <v>#VALUE!</v>
      </c>
      <c r="I143" s="256" t="e">
        <f ca="1">_xll.DBRW($C$1,$B$26,$C$3,I$12,$C$2,$A143,I$13,$C$4,$C132)-I132</f>
        <v>#VALUE!</v>
      </c>
      <c r="J143" s="256" t="e">
        <f ca="1">_xll.DBRW($C$1,$B$26,$C$3,J$12,$C$2,$A143,J$13,$C$4,$C132)-J132</f>
        <v>#VALUE!</v>
      </c>
      <c r="K143" s="257" t="e">
        <f ca="1">_xll.DBRW($C$1,$B$26,$C$3,K$12,$C$2,$A143,K$13,$C$4,$C132)-K132</f>
        <v>#VALUE!</v>
      </c>
      <c r="L143" s="255" t="e">
        <f ca="1">_xll.DBRW($C$1,$B$26,$C$3,L$12,$C$2,$A143,L$13,$C$4,$C132)-L132</f>
        <v>#VALUE!</v>
      </c>
      <c r="M143" s="256" t="e">
        <f ca="1">_xll.DBRW($C$1,$B$26,$C$3,M$12,$C$2,$A143,M$13,$C$4,$C132)-M132</f>
        <v>#VALUE!</v>
      </c>
      <c r="N143" s="256" t="e">
        <f ca="1">_xll.DBRW($C$1,$B$26,$C$3,N$12,$C$2,$A143,N$13,$C$4,$C132)-N132</f>
        <v>#VALUE!</v>
      </c>
      <c r="O143" s="256" t="e">
        <f ca="1">_xll.DBRW($C$1,$B$26,$C$3,O$12,$C$2,$A143,O$13,$C$4,$C132)-O132</f>
        <v>#VALUE!</v>
      </c>
      <c r="P143" s="256" t="e">
        <f ca="1">_xll.DBRW($C$1,$B$26,$C$3,P$12,$C$2,$A143,P$13,$C$4,$C132)-P132</f>
        <v>#VALUE!</v>
      </c>
      <c r="Q143" s="256" t="e">
        <f ca="1">_xll.DBRW($C$1,$B$26,$C$3,Q$12,$C$2,$A143,Q$13,$C$4,$C132)-Q132</f>
        <v>#VALUE!</v>
      </c>
      <c r="R143" s="256" t="e">
        <f ca="1">_xll.DBRW($C$1,$B$26,$C$3,R$12,$C$2,$A143,R$13,$C$4,$C132)-R132</f>
        <v>#VALUE!</v>
      </c>
      <c r="S143" s="257" t="e">
        <f ca="1">_xll.DBRW($C$1,$B$26,$C$3,S$12,$C$2,$A143,S$13,$C$4,$C132)-S132</f>
        <v>#VALUE!</v>
      </c>
      <c r="T143" s="255" t="e">
        <f ca="1">_xll.DBRW($C$1,$B$26,$C$3,T$12,$C$2,$A143,T$13,$C$4,$C132)-T132</f>
        <v>#VALUE!</v>
      </c>
      <c r="U143" s="256" t="e">
        <f ca="1">_xll.DBRW($C$1,$B$26,$C$3,U$12,$C$2,$A143,U$13,$C$4,$C132)-U132</f>
        <v>#VALUE!</v>
      </c>
      <c r="V143" s="256" t="e">
        <f ca="1">_xll.DBRW($C$1,$B$26,$C$3,V$12,$C$2,$A143,V$13,$C$4,$C132)-V132</f>
        <v>#VALUE!</v>
      </c>
      <c r="W143" s="256" t="e">
        <f ca="1">_xll.DBRW($C$1,$B$26,$C$3,W$12,$C$2,$A143,W$13,$C$4,$C132)-W132</f>
        <v>#VALUE!</v>
      </c>
      <c r="X143" s="256" t="e">
        <f ca="1">_xll.DBRW($C$1,$B$26,$C$3,X$12,$C$2,$A143,X$13,$C$4,$C132)-X132</f>
        <v>#VALUE!</v>
      </c>
      <c r="Y143" s="256" t="e">
        <f ca="1">_xll.DBRW($C$1,$B$26,$C$3,Y$12,$C$2,$A143,Y$13,$C$4,$C132)-Y132</f>
        <v>#VALUE!</v>
      </c>
      <c r="Z143" s="256" t="e">
        <f ca="1">_xll.DBRW($C$1,$B$26,$C$3,Z$12,$C$2,$A143,Z$13,$C$4,$C132)-Z132</f>
        <v>#VALUE!</v>
      </c>
      <c r="AA143" s="257" t="e">
        <f ca="1">_xll.DBRW($C$1,$B$26,$C$3,AA$12,$C$2,$A143,AA$13,$C$4,$C132)-AA132</f>
        <v>#VALUE!</v>
      </c>
      <c r="AB143" s="255" t="e">
        <f ca="1">_xll.DBRW($C$1,$B$26,$C$3,AB$12,$C$2,$A143,AB$13,$C$4,$C132)-AB132</f>
        <v>#VALUE!</v>
      </c>
      <c r="AC143" s="256" t="e">
        <f ca="1">_xll.DBRW($C$1,$B$26,$C$3,AC$12,$C$2,$A143,AC$13,$C$4,$C132)-AC132</f>
        <v>#VALUE!</v>
      </c>
      <c r="AD143" s="256" t="e">
        <f ca="1">_xll.DBRW($C$1,$B$26,$C$3,AD$12,$C$2,$A143,AD$13,$C$4,$C132)-AD132</f>
        <v>#VALUE!</v>
      </c>
      <c r="AE143" s="256" t="e">
        <f ca="1">_xll.DBRW($C$1,$B$26,$C$3,AE$12,$C$2,$A143,AE$13,$C$4,$C132)-AE132</f>
        <v>#VALUE!</v>
      </c>
      <c r="AF143" s="256" t="e">
        <f ca="1">_xll.DBRW($C$1,$B$26,$C$3,AF$12,$C$2,$A143,AF$13,$C$4,$C132)-AF132</f>
        <v>#VALUE!</v>
      </c>
      <c r="AG143" s="256" t="e">
        <f ca="1">_xll.DBRW($C$1,$B$26,$C$3,AG$12,$C$2,$A143,AG$13,$C$4,$C132)-AG132</f>
        <v>#VALUE!</v>
      </c>
      <c r="AH143" s="256" t="e">
        <f ca="1">_xll.DBRW($C$1,$B$26,$C$3,AH$12,$C$2,$A143,AH$13,$C$4,$C132)-AH132</f>
        <v>#VALUE!</v>
      </c>
      <c r="AI143" s="257" t="e">
        <f ca="1">_xll.DBRW($C$1,$B$26,$C$3,AI$12,$C$2,$A143,AI$13,$C$4,$C132)-AI132</f>
        <v>#VALUE!</v>
      </c>
      <c r="AJ143" s="258"/>
      <c r="AK143" s="255" t="e">
        <f ca="1">_xll.DBRW($C$1,$B143,$C$3,AK$12,$C$2,$A143,AK$13,$C$4,C132)-AK132</f>
        <v>#VALUE!</v>
      </c>
      <c r="AL143" s="256" t="e">
        <f ca="1">_xll.DBRW($C$1,$B143,$C$3,AL$12,$C$2,$A143,AL$13,$C$4,C132)-AL132</f>
        <v>#VALUE!</v>
      </c>
      <c r="AM143" s="256" t="e">
        <f ca="1">_xll.DBRW($C$1,$B143,$C$3,AM$12,$C$2,$A143,AM$13,$C$4,C132)-AM132</f>
        <v>#VALUE!</v>
      </c>
      <c r="AN143" s="256" t="e">
        <f ca="1">_xll.DBRW($C$1,$B143,$C$3,AN$12,$C$2,$A143,AN$13,$C$4,C132)-AN132</f>
        <v>#VALUE!</v>
      </c>
      <c r="AO143" s="256" t="e">
        <f ca="1">_xll.DBRW($C$1,$B143,$C$3,AO$12,$C$2,$A143,AO$13,$C$4,C132)-AO132</f>
        <v>#VALUE!</v>
      </c>
      <c r="AP143" s="256" t="e">
        <f ca="1">_xll.DBRW($C$1,$B143,$C$3,AP$12,$C$2,$A143,AP$13,$C$4,C132)-AP132</f>
        <v>#VALUE!</v>
      </c>
      <c r="AQ143" s="256" t="e">
        <f ca="1">_xll.DBRW($C$1,$B143,$C$3,AQ$12,$C$2,$A143,AQ$13,$C$4,C132)-AQ132</f>
        <v>#VALUE!</v>
      </c>
      <c r="AR143" s="257" t="e">
        <f ca="1">_xll.DBRW($C$1,$B143,$C$3,AR$12,$C$2,$A143,AR$13,$C$4,C132)-AR132</f>
        <v>#VALUE!</v>
      </c>
      <c r="AS143" s="255" t="e">
        <f ca="1">_xll.DBRW($C$1,$B143,$C$3,AS$12,$C$2,$A143,AS$13,$C$4,C132)-AS132</f>
        <v>#VALUE!</v>
      </c>
      <c r="AT143" s="256" t="e">
        <f ca="1">_xll.DBRW($C$1,$B143,$C$3,AT$12,$C$2,$A143,AT$13,$C$4,C132)-AT132</f>
        <v>#VALUE!</v>
      </c>
      <c r="AU143" s="256" t="e">
        <f ca="1">_xll.DBRW($C$1,$B143,$C$3,AU$12,$C$2,$A143,AU$13,$C$4,C132)-AU132</f>
        <v>#VALUE!</v>
      </c>
      <c r="AV143" s="256" t="e">
        <f ca="1">_xll.DBRW($C$1,$B143,$C$3,AV$12,$C$2,$A143,AV$13,$C$4,C132)-AV132</f>
        <v>#VALUE!</v>
      </c>
      <c r="AW143" s="256" t="e">
        <f ca="1">_xll.DBRW($C$1,$B143,$C$3,AW$12,$C$2,$A143,AW$13,$C$4,C132)-AW132</f>
        <v>#VALUE!</v>
      </c>
      <c r="AX143" s="256" t="e">
        <f ca="1">_xll.DBRW($C$1,$B143,$C$3,AX$12,$C$2,$A143,AX$13,$C$4,C132)-AX132</f>
        <v>#VALUE!</v>
      </c>
      <c r="AY143" s="256" t="e">
        <f ca="1">_xll.DBRW($C$1,$B143,$C$3,AY$12,$C$2,$A143,AY$13,$C$4,C132)-AY132</f>
        <v>#VALUE!</v>
      </c>
      <c r="AZ143" s="257" t="e">
        <f ca="1">_xll.DBRW($C$1,$B143,$C$3,AZ$12,$C$2,$A143,AZ$13,$C$4,C132)-AZ132</f>
        <v>#VALUE!</v>
      </c>
      <c r="BA143" s="255" t="e">
        <f ca="1">_xll.DBRW($C$1,$B143,$C$3,BA$12,$C$2,$A143,BA$13,$C$4,C132)-BA132</f>
        <v>#VALUE!</v>
      </c>
      <c r="BB143" s="256" t="e">
        <f ca="1">_xll.DBRW($C$1,$B143,$C$3,BB$12,$C$2,$A143,BB$13,$C$4,C132)-BB132</f>
        <v>#VALUE!</v>
      </c>
      <c r="BC143" s="256" t="e">
        <f ca="1">_xll.DBRW($C$1,$B143,$C$3,BC$12,$C$2,$A143,BC$13,$C$4,C132)-BC132</f>
        <v>#VALUE!</v>
      </c>
      <c r="BD143" s="256" t="e">
        <f ca="1">_xll.DBRW($C$1,$B143,$C$3,BD$12,$C$2,$A143,BD$13,$C$4,C132)-BD132</f>
        <v>#VALUE!</v>
      </c>
      <c r="BE143" s="256" t="e">
        <f ca="1">_xll.DBRW($C$1,$B143,$C$3,BE$12,$C$2,$A143,BE$13,$C$4,C132)-BE132</f>
        <v>#VALUE!</v>
      </c>
      <c r="BF143" s="256" t="e">
        <f ca="1">_xll.DBRW($C$1,$B143,$C$3,BF$12,$C$2,$A143,BF$13,$C$4,C132)-BF132</f>
        <v>#VALUE!</v>
      </c>
      <c r="BG143" s="256" t="e">
        <f ca="1">_xll.DBRW($C$1,$B143,$C$3,BG$12,$C$2,$A143,BG$13,$C$4,C132)-BG132</f>
        <v>#VALUE!</v>
      </c>
      <c r="BH143" s="257" t="e">
        <f ca="1">_xll.DBRW($C$1,$B143,$C$3,BH$12,$C$2,$A143,BH$13,$C$4,C132)-BH132</f>
        <v>#VALUE!</v>
      </c>
      <c r="BI143" s="255" t="e">
        <f ca="1">_xll.DBRW($C$1,$B143,$C$3,BI$12,$C$2,$A143,BI$13,$C$4,C132)-BI132</f>
        <v>#VALUE!</v>
      </c>
      <c r="BJ143" s="256" t="e">
        <f ca="1">_xll.DBRW($C$1,$B143,$C$3,BJ$12,$C$2,$A143,BJ$13,$C$4,C132)-BJ132</f>
        <v>#VALUE!</v>
      </c>
      <c r="BK143" s="256" t="e">
        <f ca="1">_xll.DBRW($C$1,$B143,$C$3,BK$12,$C$2,$A143,BK$13,$C$4,C132)-BK132</f>
        <v>#VALUE!</v>
      </c>
      <c r="BL143" s="256" t="e">
        <f ca="1">_xll.DBRW($C$1,$B143,$C$3,BL$12,$C$2,$A143,BL$13,$C$4,C132)-BL132</f>
        <v>#VALUE!</v>
      </c>
      <c r="BM143" s="256" t="e">
        <f ca="1">_xll.DBRW($C$1,$B143,$C$3,BM$12,$C$2,$A143,BM$13,$C$4,C132)-BM132</f>
        <v>#VALUE!</v>
      </c>
      <c r="BN143" s="256" t="e">
        <f ca="1">_xll.DBRW($C$1,$B143,$C$3,BN$12,$C$2,$A143,BN$13,$C$4,C132)-BN132</f>
        <v>#VALUE!</v>
      </c>
      <c r="BO143" s="256" t="e">
        <f ca="1">_xll.DBRW($C$1,$B143,$C$3,BO$12,$C$2,$A143,BO$13,$C$4,C132)-BO132</f>
        <v>#VALUE!</v>
      </c>
      <c r="BP143" s="257" t="e">
        <f ca="1">_xll.DBRW($C$1,$B143,$C$3,BP$12,$C$2,$A143,BP$13,$C$4,C132)-BP132</f>
        <v>#VALUE!</v>
      </c>
      <c r="BQ143" s="255" t="e">
        <f ca="1">_xll.DBRW($C$1,$B143,$C$3,BQ$12,$C$2,$A143,BQ$13,$C$4,$C$132)</f>
        <v>#VALUE!</v>
      </c>
      <c r="BR143" s="256" t="str">
        <f ca="1">_xll.DBRW($C$1,$B143,$C$3,BR$12,$C$2,$A143,BR$13,$C$4,$C$132)</f>
        <v>RECALC_1_2250_</v>
      </c>
      <c r="BS143" s="256" t="e">
        <f ca="1">_xll.DBRW($C$1,$B143,$C$3,BS$12,$C$2,$A143,BS$13,$C$4,$C$132)</f>
        <v>#VALUE!</v>
      </c>
      <c r="BT143" s="256" t="e">
        <f ca="1">_xll.DBRW($C$1,$B143,$C$3,BT$12,$C$2,$A143,BT$13,$C$4,$C$132)</f>
        <v>#VALUE!</v>
      </c>
      <c r="BU143" s="256" t="e">
        <f ca="1">_xll.DBRW($C$1,$B143,$C$3,BU$12,$C$2,$A143,BU$13,$C$4,$C$132)</f>
        <v>#VALUE!</v>
      </c>
      <c r="BV143" s="256" t="e">
        <f ca="1">_xll.DBRW($C$1,$B143,$C$3,BV$12,$C$2,$A143,BV$13,$C$4,$C$132)</f>
        <v>#VALUE!</v>
      </c>
      <c r="BW143" s="256" t="e">
        <f ca="1">_xll.DBRW($C$1,$B143,$C$3,BW$12,$C$2,$A143,BW$13,$C$4,$C$132)</f>
        <v>#VALUE!</v>
      </c>
      <c r="BX143" s="257" t="e">
        <f ca="1">_xll.DBRW($C$1,$B143,$C$3,BX$12,$C$2,$A143,BX$13,$C$4,$C$132)</f>
        <v>#VALUE!</v>
      </c>
      <c r="BY143" s="259"/>
      <c r="BZ143" s="259"/>
      <c r="CA143" s="259"/>
      <c r="CB143" s="259"/>
      <c r="CC143" s="259"/>
      <c r="CD143" s="259"/>
      <c r="CE143" s="259"/>
      <c r="CF143" s="259"/>
      <c r="CG143" s="260"/>
      <c r="CH143" s="260"/>
      <c r="CI143" s="260"/>
      <c r="CJ143" s="260"/>
      <c r="CK143" s="260"/>
      <c r="CL143" s="260"/>
      <c r="CM143" s="260"/>
      <c r="CN143" s="260"/>
      <c r="CO143" s="260"/>
      <c r="CP143" s="260"/>
      <c r="CQ143" s="260"/>
      <c r="CR143" s="260"/>
      <c r="CS143" s="260"/>
      <c r="CT143" s="260"/>
      <c r="CU143" s="260"/>
      <c r="CV143" s="260"/>
      <c r="CW143" s="260"/>
      <c r="CX143" s="260"/>
      <c r="CY143" s="260"/>
      <c r="CZ143" s="260"/>
      <c r="DA143" s="260"/>
      <c r="DB143" s="260"/>
      <c r="DC143" s="260"/>
      <c r="DD143" s="260"/>
      <c r="DE143" s="260"/>
    </row>
    <row r="144" spans="1:109" s="264" customFormat="1" ht="21.75" customHeight="1">
      <c r="A144" s="262"/>
      <c r="B144" s="263"/>
      <c r="D144" s="265"/>
      <c r="E144" s="265"/>
      <c r="F144" s="265"/>
      <c r="G144" s="265"/>
      <c r="H144" s="265"/>
      <c r="I144" s="265"/>
      <c r="J144" s="265"/>
      <c r="K144" s="265"/>
      <c r="L144" s="265"/>
      <c r="M144" s="265"/>
      <c r="N144" s="265"/>
      <c r="O144" s="265"/>
      <c r="P144" s="265"/>
      <c r="Q144" s="265"/>
      <c r="R144" s="265"/>
      <c r="S144" s="265"/>
      <c r="T144" s="265"/>
      <c r="U144" s="265"/>
      <c r="V144" s="265"/>
      <c r="W144" s="265"/>
      <c r="X144" s="265"/>
      <c r="Y144" s="265"/>
      <c r="Z144" s="265"/>
      <c r="AA144" s="265"/>
      <c r="AB144" s="265"/>
      <c r="AC144" s="265"/>
      <c r="AD144" s="265"/>
      <c r="AE144" s="265"/>
      <c r="AF144" s="265"/>
      <c r="AG144" s="265"/>
      <c r="AH144" s="265"/>
      <c r="AI144" s="265"/>
      <c r="AJ144" s="265"/>
      <c r="AK144" s="265"/>
      <c r="AL144" s="265"/>
      <c r="AM144" s="265"/>
      <c r="AN144" s="265"/>
      <c r="AO144" s="265"/>
      <c r="AP144" s="265"/>
      <c r="AQ144" s="265"/>
      <c r="AR144" s="265"/>
      <c r="AS144" s="265"/>
      <c r="AT144" s="265"/>
      <c r="AU144" s="265"/>
      <c r="AV144" s="265"/>
      <c r="AW144" s="265"/>
      <c r="AX144" s="265"/>
      <c r="AY144" s="265"/>
      <c r="AZ144" s="265"/>
      <c r="BA144" s="265"/>
      <c r="BB144" s="265"/>
      <c r="BC144" s="265"/>
      <c r="BD144" s="265"/>
      <c r="BE144" s="265"/>
      <c r="BF144" s="265"/>
      <c r="BG144" s="265"/>
      <c r="BH144" s="265"/>
      <c r="BI144" s="265"/>
      <c r="BJ144" s="265"/>
      <c r="BK144" s="265"/>
      <c r="BL144" s="265"/>
      <c r="BM144" s="265"/>
      <c r="BN144" s="265"/>
      <c r="BO144" s="265"/>
      <c r="BP144" s="265"/>
      <c r="BQ144" s="265"/>
      <c r="BR144" s="265"/>
      <c r="BS144" s="265"/>
      <c r="BT144" s="265"/>
      <c r="BU144" s="265"/>
      <c r="BV144" s="265"/>
      <c r="BW144" s="265"/>
      <c r="BX144" s="265"/>
      <c r="BY144" s="265"/>
      <c r="BZ144" s="265"/>
      <c r="CA144" s="265"/>
      <c r="CB144" s="265"/>
      <c r="CC144" s="265"/>
      <c r="CD144" s="265"/>
      <c r="CE144" s="265"/>
      <c r="CF144" s="265"/>
    </row>
    <row r="145" spans="1:109" ht="21.75" customHeight="1">
      <c r="A145" s="266"/>
      <c r="B145" s="267"/>
      <c r="C145" s="243" t="s">
        <v>35</v>
      </c>
      <c r="D145" s="245">
        <f>SUM(D146:D155)</f>
        <v>0</v>
      </c>
      <c r="E145" s="246">
        <f t="shared" ref="E145:AI145" si="57">SUM(E146:E155)</f>
        <v>0</v>
      </c>
      <c r="F145" s="246">
        <f t="shared" si="57"/>
        <v>0</v>
      </c>
      <c r="G145" s="246">
        <f t="shared" si="57"/>
        <v>0</v>
      </c>
      <c r="H145" s="246">
        <f t="shared" si="57"/>
        <v>0</v>
      </c>
      <c r="I145" s="246">
        <f t="shared" si="57"/>
        <v>0</v>
      </c>
      <c r="J145" s="246">
        <f t="shared" si="57"/>
        <v>0</v>
      </c>
      <c r="K145" s="247">
        <f t="shared" si="57"/>
        <v>0</v>
      </c>
      <c r="L145" s="245">
        <f t="shared" si="57"/>
        <v>0</v>
      </c>
      <c r="M145" s="246">
        <f t="shared" si="57"/>
        <v>0</v>
      </c>
      <c r="N145" s="246">
        <f t="shared" si="57"/>
        <v>0</v>
      </c>
      <c r="O145" s="246">
        <f t="shared" si="57"/>
        <v>0</v>
      </c>
      <c r="P145" s="246">
        <f t="shared" si="57"/>
        <v>0</v>
      </c>
      <c r="Q145" s="246">
        <f t="shared" si="57"/>
        <v>0</v>
      </c>
      <c r="R145" s="246">
        <f t="shared" si="57"/>
        <v>0</v>
      </c>
      <c r="S145" s="247">
        <f t="shared" si="57"/>
        <v>0</v>
      </c>
      <c r="T145" s="245">
        <f t="shared" si="57"/>
        <v>0</v>
      </c>
      <c r="U145" s="246">
        <f t="shared" si="57"/>
        <v>0</v>
      </c>
      <c r="V145" s="246">
        <f t="shared" si="57"/>
        <v>0</v>
      </c>
      <c r="W145" s="246">
        <f t="shared" si="57"/>
        <v>0</v>
      </c>
      <c r="X145" s="246">
        <f t="shared" si="57"/>
        <v>0</v>
      </c>
      <c r="Y145" s="246">
        <f t="shared" si="57"/>
        <v>0</v>
      </c>
      <c r="Z145" s="246">
        <f t="shared" si="57"/>
        <v>0</v>
      </c>
      <c r="AA145" s="247">
        <f t="shared" si="57"/>
        <v>0</v>
      </c>
      <c r="AB145" s="245">
        <f t="shared" si="57"/>
        <v>0</v>
      </c>
      <c r="AC145" s="246">
        <f t="shared" si="57"/>
        <v>0</v>
      </c>
      <c r="AD145" s="246">
        <f t="shared" si="57"/>
        <v>0</v>
      </c>
      <c r="AE145" s="246">
        <f t="shared" si="57"/>
        <v>0</v>
      </c>
      <c r="AF145" s="246">
        <f t="shared" si="57"/>
        <v>0</v>
      </c>
      <c r="AG145" s="246">
        <f t="shared" si="57"/>
        <v>0</v>
      </c>
      <c r="AH145" s="246">
        <f t="shared" si="57"/>
        <v>0</v>
      </c>
      <c r="AI145" s="247">
        <f t="shared" si="57"/>
        <v>0</v>
      </c>
      <c r="AJ145" s="248"/>
      <c r="AK145" s="245" t="e">
        <f ca="1">SUM(AK146:AK155)</f>
        <v>#VALUE!</v>
      </c>
      <c r="AL145" s="246">
        <f t="shared" ref="AL145:BX145" ca="1" si="58">SUM(AL146:AL155)</f>
        <v>0</v>
      </c>
      <c r="AM145" s="246" t="e">
        <f t="shared" ca="1" si="58"/>
        <v>#VALUE!</v>
      </c>
      <c r="AN145" s="246" t="e">
        <f t="shared" ca="1" si="58"/>
        <v>#VALUE!</v>
      </c>
      <c r="AO145" s="246" t="e">
        <f t="shared" ca="1" si="58"/>
        <v>#VALUE!</v>
      </c>
      <c r="AP145" s="246" t="e">
        <f t="shared" ca="1" si="58"/>
        <v>#VALUE!</v>
      </c>
      <c r="AQ145" s="246" t="e">
        <f t="shared" ca="1" si="58"/>
        <v>#VALUE!</v>
      </c>
      <c r="AR145" s="247" t="e">
        <f t="shared" ca="1" si="58"/>
        <v>#VALUE!</v>
      </c>
      <c r="AS145" s="245" t="e">
        <f t="shared" ca="1" si="58"/>
        <v>#VALUE!</v>
      </c>
      <c r="AT145" s="246">
        <f t="shared" ca="1" si="58"/>
        <v>0</v>
      </c>
      <c r="AU145" s="246" t="e">
        <f t="shared" ca="1" si="58"/>
        <v>#VALUE!</v>
      </c>
      <c r="AV145" s="246" t="e">
        <f t="shared" ca="1" si="58"/>
        <v>#VALUE!</v>
      </c>
      <c r="AW145" s="246" t="e">
        <f t="shared" ca="1" si="58"/>
        <v>#VALUE!</v>
      </c>
      <c r="AX145" s="246" t="e">
        <f t="shared" ca="1" si="58"/>
        <v>#VALUE!</v>
      </c>
      <c r="AY145" s="246" t="e">
        <f t="shared" ca="1" si="58"/>
        <v>#VALUE!</v>
      </c>
      <c r="AZ145" s="247" t="e">
        <f t="shared" ca="1" si="58"/>
        <v>#VALUE!</v>
      </c>
      <c r="BA145" s="245" t="e">
        <f t="shared" ca="1" si="58"/>
        <v>#VALUE!</v>
      </c>
      <c r="BB145" s="246">
        <f t="shared" ca="1" si="58"/>
        <v>0</v>
      </c>
      <c r="BC145" s="246" t="e">
        <f t="shared" ca="1" si="58"/>
        <v>#VALUE!</v>
      </c>
      <c r="BD145" s="246" t="e">
        <f t="shared" ca="1" si="58"/>
        <v>#VALUE!</v>
      </c>
      <c r="BE145" s="246" t="e">
        <f t="shared" ca="1" si="58"/>
        <v>#VALUE!</v>
      </c>
      <c r="BF145" s="246" t="e">
        <f t="shared" ca="1" si="58"/>
        <v>#VALUE!</v>
      </c>
      <c r="BG145" s="246" t="e">
        <f t="shared" ca="1" si="58"/>
        <v>#VALUE!</v>
      </c>
      <c r="BH145" s="247" t="e">
        <f t="shared" ca="1" si="58"/>
        <v>#VALUE!</v>
      </c>
      <c r="BI145" s="245" t="e">
        <f t="shared" ca="1" si="58"/>
        <v>#VALUE!</v>
      </c>
      <c r="BJ145" s="246">
        <f t="shared" ca="1" si="58"/>
        <v>0</v>
      </c>
      <c r="BK145" s="246" t="e">
        <f t="shared" ca="1" si="58"/>
        <v>#VALUE!</v>
      </c>
      <c r="BL145" s="246" t="e">
        <f t="shared" ca="1" si="58"/>
        <v>#VALUE!</v>
      </c>
      <c r="BM145" s="246" t="e">
        <f t="shared" ca="1" si="58"/>
        <v>#VALUE!</v>
      </c>
      <c r="BN145" s="246" t="e">
        <f t="shared" ca="1" si="58"/>
        <v>#VALUE!</v>
      </c>
      <c r="BO145" s="246" t="e">
        <f t="shared" ca="1" si="58"/>
        <v>#VALUE!</v>
      </c>
      <c r="BP145" s="247" t="e">
        <f t="shared" ca="1" si="58"/>
        <v>#VALUE!</v>
      </c>
      <c r="BQ145" s="245" t="e">
        <f t="shared" ca="1" si="58"/>
        <v>#VALUE!</v>
      </c>
      <c r="BR145" s="246">
        <f t="shared" ca="1" si="58"/>
        <v>0</v>
      </c>
      <c r="BS145" s="246" t="e">
        <f t="shared" ca="1" si="58"/>
        <v>#VALUE!</v>
      </c>
      <c r="BT145" s="246" t="e">
        <f t="shared" ca="1" si="58"/>
        <v>#VALUE!</v>
      </c>
      <c r="BU145" s="246" t="e">
        <f t="shared" ca="1" si="58"/>
        <v>#VALUE!</v>
      </c>
      <c r="BV145" s="246" t="e">
        <f t="shared" ca="1" si="58"/>
        <v>#VALUE!</v>
      </c>
      <c r="BW145" s="246" t="e">
        <f t="shared" ca="1" si="58"/>
        <v>#VALUE!</v>
      </c>
      <c r="BX145" s="247" t="e">
        <f t="shared" ca="1" si="58"/>
        <v>#VALUE!</v>
      </c>
      <c r="BY145" s="248"/>
      <c r="BZ145" s="248"/>
      <c r="CA145" s="248"/>
      <c r="CB145" s="248"/>
      <c r="CC145" s="248"/>
      <c r="CD145" s="248"/>
      <c r="CE145" s="248"/>
      <c r="CF145" s="248"/>
    </row>
    <row r="146" spans="1:109">
      <c r="A146" s="262" t="str">
        <f>A133</f>
        <v>VTD_Corp_TopAdj_Not_allocated_Input1</v>
      </c>
      <c r="B146" s="263" t="str">
        <f t="shared" ref="B146:C146" ca="1" si="59">B133</f>
        <v>RECALC_0_1_</v>
      </c>
      <c r="C146" s="237" t="str">
        <f t="shared" si="59"/>
        <v>Sécurité top générale</v>
      </c>
      <c r="D146" s="252"/>
      <c r="E146" s="248"/>
      <c r="F146" s="248">
        <f>SUM(F29,F94,F107)</f>
        <v>0</v>
      </c>
      <c r="G146" s="248">
        <f t="shared" ref="G146:AI147" si="60">SUM(G29,G94,G107)</f>
        <v>0</v>
      </c>
      <c r="H146" s="248">
        <f t="shared" si="60"/>
        <v>0</v>
      </c>
      <c r="I146" s="248">
        <f t="shared" si="60"/>
        <v>0</v>
      </c>
      <c r="J146" s="248">
        <f t="shared" si="60"/>
        <v>0</v>
      </c>
      <c r="K146" s="253">
        <f t="shared" si="60"/>
        <v>0</v>
      </c>
      <c r="L146" s="252">
        <f t="shared" si="60"/>
        <v>0</v>
      </c>
      <c r="M146" s="248">
        <f t="shared" si="60"/>
        <v>0</v>
      </c>
      <c r="N146" s="248">
        <f t="shared" si="60"/>
        <v>0</v>
      </c>
      <c r="O146" s="248">
        <f t="shared" si="60"/>
        <v>0</v>
      </c>
      <c r="P146" s="248">
        <f t="shared" si="60"/>
        <v>0</v>
      </c>
      <c r="Q146" s="248">
        <f t="shared" si="60"/>
        <v>0</v>
      </c>
      <c r="R146" s="248">
        <f t="shared" si="60"/>
        <v>0</v>
      </c>
      <c r="S146" s="253">
        <f t="shared" si="60"/>
        <v>0</v>
      </c>
      <c r="T146" s="252">
        <f t="shared" si="60"/>
        <v>0</v>
      </c>
      <c r="U146" s="248">
        <f t="shared" si="60"/>
        <v>0</v>
      </c>
      <c r="V146" s="248">
        <f t="shared" si="60"/>
        <v>0</v>
      </c>
      <c r="W146" s="248">
        <f t="shared" si="60"/>
        <v>0</v>
      </c>
      <c r="X146" s="248">
        <f t="shared" si="60"/>
        <v>0</v>
      </c>
      <c r="Y146" s="248">
        <f t="shared" si="60"/>
        <v>0</v>
      </c>
      <c r="Z146" s="248">
        <f t="shared" si="60"/>
        <v>0</v>
      </c>
      <c r="AA146" s="253">
        <f t="shared" si="60"/>
        <v>0</v>
      </c>
      <c r="AB146" s="252">
        <f t="shared" si="60"/>
        <v>0</v>
      </c>
      <c r="AC146" s="248">
        <f t="shared" si="60"/>
        <v>0</v>
      </c>
      <c r="AD146" s="248">
        <f t="shared" si="60"/>
        <v>0</v>
      </c>
      <c r="AE146" s="248">
        <f t="shared" si="60"/>
        <v>0</v>
      </c>
      <c r="AF146" s="248">
        <f t="shared" si="60"/>
        <v>0</v>
      </c>
      <c r="AG146" s="248">
        <f t="shared" si="60"/>
        <v>0</v>
      </c>
      <c r="AH146" s="248">
        <f t="shared" si="60"/>
        <v>0</v>
      </c>
      <c r="AI146" s="253">
        <f t="shared" si="60"/>
        <v>0</v>
      </c>
      <c r="AJ146" s="248"/>
      <c r="AK146" s="252" t="e">
        <f ca="1">_xll.DBRW($C$1,$B146,$C$3,AK$12,$C$2,$A146,AK$13,$C$4,C145)</f>
        <v>#VALUE!</v>
      </c>
      <c r="AL146" s="248" t="str">
        <f ca="1">_xll.DBRW($C$1,$B146,$C$3,AL$12,$C$2,$A146,AL$13,$C$4,C145)</f>
        <v>RECALC_1_2796_</v>
      </c>
      <c r="AM146" s="248" t="e">
        <f ca="1">_xll.DBRW($C$1,$B146,$C$3,AM$12,$C$2,$A146,AM$13,$C$4,C145)</f>
        <v>#VALUE!</v>
      </c>
      <c r="AN146" s="248" t="e">
        <f ca="1">_xll.DBRW($C$1,$B146,$C$3,AN$12,$C$2,$A146,AN$13,$C$4,C145)</f>
        <v>#VALUE!</v>
      </c>
      <c r="AO146" s="248" t="e">
        <f ca="1">_xll.DBRW($C$1,$B146,$C$3,AO$12,$C$2,$A146,AO$13,$C$4,C145)</f>
        <v>#VALUE!</v>
      </c>
      <c r="AP146" s="248" t="e">
        <f ca="1">_xll.DBRW($C$1,$B146,$C$3,AP$12,$C$2,$A146,AP$13,$C$4,C145)</f>
        <v>#VALUE!</v>
      </c>
      <c r="AQ146" s="248" t="e">
        <f ca="1">_xll.DBRW($C$1,$B146,$C$3,AQ$12,$C$2,$A146,AQ$13,$C$4,C145)</f>
        <v>#VALUE!</v>
      </c>
      <c r="AR146" s="253" t="e">
        <f ca="1">_xll.DBRW($C$1,$B146,$C$3,AR$12,$C$2,$A146,AR$13,$C$4,C145)</f>
        <v>#VALUE!</v>
      </c>
      <c r="AS146" s="252" t="e">
        <f ca="1">_xll.DBRW($C$1,$B146,$C$3,AS$12,$C$2,$A146,AS$13,$C$4,C145)</f>
        <v>#VALUE!</v>
      </c>
      <c r="AT146" s="248" t="str">
        <f ca="1">_xll.DBRW($C$1,$B146,$C$3,AT$12,$C$2,$A146,AT$13,$C$4,C145)</f>
        <v>RECALC_1_2793_</v>
      </c>
      <c r="AU146" s="248" t="e">
        <f ca="1">_xll.DBRW($C$1,$B146,$C$3,AU$12,$C$2,$A146,AU$13,$C$4,C145)</f>
        <v>#VALUE!</v>
      </c>
      <c r="AV146" s="248" t="e">
        <f ca="1">_xll.DBRW($C$1,$B146,$C$3,AV$12,$C$2,$A146,AV$13,$C$4,C145)</f>
        <v>#VALUE!</v>
      </c>
      <c r="AW146" s="248" t="e">
        <f ca="1">_xll.DBRW($C$1,$B146,$C$3,AW$12,$C$2,$A146,AW$13,$C$4,C145)</f>
        <v>#VALUE!</v>
      </c>
      <c r="AX146" s="248" t="e">
        <f ca="1">_xll.DBRW($C$1,$B146,$C$3,AX$12,$C$2,$A146,AX$13,$C$4,C145)</f>
        <v>#VALUE!</v>
      </c>
      <c r="AY146" s="248" t="e">
        <f ca="1">_xll.DBRW($C$1,$B146,$C$3,AY$12,$C$2,$A146,AY$13,$C$4,C145)</f>
        <v>#VALUE!</v>
      </c>
      <c r="AZ146" s="253" t="e">
        <f ca="1">_xll.DBRW($C$1,$B146,$C$3,AZ$12,$C$2,$A146,AZ$13,$C$4,C145)</f>
        <v>#VALUE!</v>
      </c>
      <c r="BA146" s="252" t="e">
        <f ca="1">_xll.DBRW($C$1,$B146,$C$3,BA$12,$C$2,$A146,BA$13,$C$4,C145)</f>
        <v>#VALUE!</v>
      </c>
      <c r="BB146" s="248" t="str">
        <f ca="1">_xll.DBRW($C$1,$B146,$C$3,BB$12,$C$2,$A146,BB$13,$C$4,C145)</f>
        <v>RECALC_1_2797_</v>
      </c>
      <c r="BC146" s="248" t="e">
        <f ca="1">_xll.DBRW($C$1,$B146,$C$3,BC$12,$C$2,$A146,BC$13,$C$4,C145)</f>
        <v>#VALUE!</v>
      </c>
      <c r="BD146" s="248" t="e">
        <f ca="1">_xll.DBRW($C$1,$B146,$C$3,BD$12,$C$2,$A146,BD$13,$C$4,C145)</f>
        <v>#VALUE!</v>
      </c>
      <c r="BE146" s="248" t="e">
        <f ca="1">_xll.DBRW($C$1,$B146,$C$3,BE$12,$C$2,$A146,BE$13,$C$4,C145)</f>
        <v>#VALUE!</v>
      </c>
      <c r="BF146" s="248" t="e">
        <f ca="1">_xll.DBRW($C$1,$B146,$C$3,BF$12,$C$2,$A146,BF$13,$C$4,C145)</f>
        <v>#VALUE!</v>
      </c>
      <c r="BG146" s="248" t="e">
        <f ca="1">_xll.DBRW($C$1,$B146,$C$3,BG$12,$C$2,$A146,BG$13,$C$4,C145)</f>
        <v>#VALUE!</v>
      </c>
      <c r="BH146" s="253" t="e">
        <f ca="1">_xll.DBRW($C$1,$B146,$C$3,BH$12,$C$2,$A146,BH$13,$C$4,C145)</f>
        <v>#VALUE!</v>
      </c>
      <c r="BI146" s="252" t="e">
        <f ca="1">_xll.DBRW($C$1,$B146,$C$3,BI$12,$C$2,$A146,BI$13,$C$4,C145)</f>
        <v>#VALUE!</v>
      </c>
      <c r="BJ146" s="248" t="str">
        <f ca="1">_xll.DBRW($C$1,$B146,$C$3,BJ$12,$C$2,$A146,BJ$13,$C$4,C145)</f>
        <v>RECALC_1_2794_</v>
      </c>
      <c r="BK146" s="248" t="e">
        <f ca="1">_xll.DBRW($C$1,$B146,$C$3,BK$12,$C$2,$A146,BK$13,$C$4,C145)</f>
        <v>#VALUE!</v>
      </c>
      <c r="BL146" s="248" t="e">
        <f ca="1">_xll.DBRW($C$1,$B146,$C$3,BL$12,$C$2,$A146,BL$13,$C$4,C145)</f>
        <v>#VALUE!</v>
      </c>
      <c r="BM146" s="248" t="e">
        <f ca="1">_xll.DBRW($C$1,$B146,$C$3,BM$12,$C$2,$A146,BM$13,$C$4,C145)</f>
        <v>#VALUE!</v>
      </c>
      <c r="BN146" s="248" t="e">
        <f ca="1">_xll.DBRW($C$1,$B146,$C$3,BN$12,$C$2,$A146,BN$13,$C$4,C145)</f>
        <v>#VALUE!</v>
      </c>
      <c r="BO146" s="248" t="e">
        <f ca="1">_xll.DBRW($C$1,$B146,$C$3,BO$12,$C$2,$A146,BO$13,$C$4,C145)</f>
        <v>#VALUE!</v>
      </c>
      <c r="BP146" s="253" t="e">
        <f ca="1">_xll.DBRW($C$1,$B146,$C$3,BP$12,$C$2,$A146,BP$13,$C$4,C145)</f>
        <v>#VALUE!</v>
      </c>
      <c r="BQ146" s="252" t="e">
        <f ca="1">_xll.DBRW($C$1,$B146,$C$3,BQ$12,$C$2,$A146,BQ$13,$C$4,$C$145)</f>
        <v>#VALUE!</v>
      </c>
      <c r="BR146" s="248" t="str">
        <f ca="1">_xll.DBRW($C$1,$B146,$C$3,BR$12,$C$2,$A146,BR$13,$C$4,$C$145)</f>
        <v>RECALC_1_2795_</v>
      </c>
      <c r="BS146" s="248" t="e">
        <f ca="1">_xll.DBRW($C$1,$B146,$C$3,BS$12,$C$2,$A146,BS$13,$C$4,$C$145)</f>
        <v>#VALUE!</v>
      </c>
      <c r="BT146" s="248" t="e">
        <f ca="1">_xll.DBRW($C$1,$B146,$C$3,BT$12,$C$2,$A146,BT$13,$C$4,$C$145)</f>
        <v>#VALUE!</v>
      </c>
      <c r="BU146" s="248" t="e">
        <f ca="1">_xll.DBRW($C$1,$B146,$C$3,BU$12,$C$2,$A146,BU$13,$C$4,$C$145)</f>
        <v>#VALUE!</v>
      </c>
      <c r="BV146" s="248" t="e">
        <f ca="1">_xll.DBRW($C$1,$B146,$C$3,BV$12,$C$2,$A146,BV$13,$C$4,$C$145)</f>
        <v>#VALUE!</v>
      </c>
      <c r="BW146" s="248" t="e">
        <f ca="1">_xll.DBRW($C$1,$B146,$C$3,BW$12,$C$2,$A146,BW$13,$C$4,$C$145)</f>
        <v>#VALUE!</v>
      </c>
      <c r="BX146" s="253" t="e">
        <f ca="1">_xll.DBRW($C$1,$B146,$C$3,BX$12,$C$2,$A146,BX$13,$C$4,$C$145)</f>
        <v>#VALUE!</v>
      </c>
      <c r="BY146" s="248"/>
      <c r="BZ146" s="248"/>
      <c r="CA146" s="248"/>
      <c r="CB146" s="248"/>
      <c r="CC146" s="248"/>
      <c r="CD146" s="248"/>
      <c r="CE146" s="248"/>
      <c r="CF146" s="248"/>
    </row>
    <row r="147" spans="1:109" ht="21.75" customHeight="1">
      <c r="A147" s="262" t="str">
        <f t="shared" ref="A147:C155" si="61">A134</f>
        <v>VTD_Corp_TopAdj_Not_allocated_Input2</v>
      </c>
      <c r="B147" s="263" t="str">
        <f t="shared" ca="1" si="61"/>
        <v>RECALC_0_1_</v>
      </c>
      <c r="C147" s="237" t="str">
        <f t="shared" si="61"/>
        <v>A recycler</v>
      </c>
      <c r="D147" s="252"/>
      <c r="E147" s="248"/>
      <c r="F147" s="248">
        <f>SUM(F30,F95,F108)</f>
        <v>0</v>
      </c>
      <c r="G147" s="248">
        <f t="shared" si="60"/>
        <v>0</v>
      </c>
      <c r="H147" s="248">
        <f t="shared" si="60"/>
        <v>0</v>
      </c>
      <c r="I147" s="248">
        <f t="shared" si="60"/>
        <v>0</v>
      </c>
      <c r="J147" s="248">
        <f t="shared" si="60"/>
        <v>0</v>
      </c>
      <c r="K147" s="253">
        <f t="shared" si="60"/>
        <v>0</v>
      </c>
      <c r="L147" s="252">
        <f t="shared" si="60"/>
        <v>0</v>
      </c>
      <c r="M147" s="248">
        <f t="shared" si="60"/>
        <v>0</v>
      </c>
      <c r="N147" s="248">
        <f t="shared" si="60"/>
        <v>0</v>
      </c>
      <c r="O147" s="248">
        <f t="shared" si="60"/>
        <v>0</v>
      </c>
      <c r="P147" s="248">
        <f t="shared" si="60"/>
        <v>0</v>
      </c>
      <c r="Q147" s="248">
        <f t="shared" si="60"/>
        <v>0</v>
      </c>
      <c r="R147" s="248">
        <f t="shared" si="60"/>
        <v>0</v>
      </c>
      <c r="S147" s="253">
        <f t="shared" si="60"/>
        <v>0</v>
      </c>
      <c r="T147" s="252">
        <f t="shared" si="60"/>
        <v>0</v>
      </c>
      <c r="U147" s="248">
        <f t="shared" si="60"/>
        <v>0</v>
      </c>
      <c r="V147" s="248">
        <f t="shared" si="60"/>
        <v>0</v>
      </c>
      <c r="W147" s="248">
        <f t="shared" si="60"/>
        <v>0</v>
      </c>
      <c r="X147" s="248">
        <f t="shared" si="60"/>
        <v>0</v>
      </c>
      <c r="Y147" s="248">
        <f t="shared" si="60"/>
        <v>0</v>
      </c>
      <c r="Z147" s="248">
        <f t="shared" si="60"/>
        <v>0</v>
      </c>
      <c r="AA147" s="253">
        <f t="shared" si="60"/>
        <v>0</v>
      </c>
      <c r="AB147" s="252">
        <f t="shared" si="60"/>
        <v>0</v>
      </c>
      <c r="AC147" s="248">
        <f t="shared" si="60"/>
        <v>0</v>
      </c>
      <c r="AD147" s="248">
        <f t="shared" si="60"/>
        <v>0</v>
      </c>
      <c r="AE147" s="248">
        <f t="shared" si="60"/>
        <v>0</v>
      </c>
      <c r="AF147" s="248">
        <f t="shared" si="60"/>
        <v>0</v>
      </c>
      <c r="AG147" s="248">
        <f t="shared" si="60"/>
        <v>0</v>
      </c>
      <c r="AH147" s="248">
        <f t="shared" si="60"/>
        <v>0</v>
      </c>
      <c r="AI147" s="253">
        <f t="shared" si="60"/>
        <v>0</v>
      </c>
      <c r="AJ147" s="248"/>
      <c r="AK147" s="252" t="e">
        <f ca="1">_xll.DBRW($C$1,$B147,$C$3,AK$12,$C$2,$A147,AK$13,$C$4,C145)</f>
        <v>#VALUE!</v>
      </c>
      <c r="AL147" s="248" t="str">
        <f ca="1">_xll.DBRW($C$1,$B147,$C$3,AL$12,$C$2,$A147,AL$13,$C$4,C145)</f>
        <v>RECALC_1_2760_</v>
      </c>
      <c r="AM147" s="248" t="e">
        <f ca="1">_xll.DBRW($C$1,$B147,$C$3,AM$12,$C$2,$A147,AM$13,$C$4,C145)</f>
        <v>#VALUE!</v>
      </c>
      <c r="AN147" s="248" t="e">
        <f ca="1">_xll.DBRW($C$1,$B147,$C$3,AN$12,$C$2,$A147,AN$13,$C$4,C145)</f>
        <v>#VALUE!</v>
      </c>
      <c r="AO147" s="248" t="e">
        <f ca="1">_xll.DBRW($C$1,$B147,$C$3,AO$12,$C$2,$A147,AO$13,$C$4,C145)</f>
        <v>#VALUE!</v>
      </c>
      <c r="AP147" s="248" t="e">
        <f ca="1">_xll.DBRW($C$1,$B147,$C$3,AP$12,$C$2,$A147,AP$13,$C$4,C145)</f>
        <v>#VALUE!</v>
      </c>
      <c r="AQ147" s="248" t="e">
        <f ca="1">_xll.DBRW($C$1,$B147,$C$3,AQ$12,$C$2,$A147,AQ$13,$C$4,C145)</f>
        <v>#VALUE!</v>
      </c>
      <c r="AR147" s="253" t="e">
        <f ca="1">_xll.DBRW($C$1,$B147,$C$3,AR$12,$C$2,$A147,AR$13,$C$4,C145)</f>
        <v>#VALUE!</v>
      </c>
      <c r="AS147" s="252" t="e">
        <f ca="1">_xll.DBRW($C$1,$B147,$C$3,AS$12,$C$2,$A147,AS$13,$C$4,C145)</f>
        <v>#VALUE!</v>
      </c>
      <c r="AT147" s="248" t="str">
        <f ca="1">_xll.DBRW($C$1,$B147,$C$3,AT$12,$C$2,$A147,AT$13,$C$4,C145)</f>
        <v>RECALC_1_2758_</v>
      </c>
      <c r="AU147" s="248" t="e">
        <f ca="1">_xll.DBRW($C$1,$B147,$C$3,AU$12,$C$2,$A147,AU$13,$C$4,C145)</f>
        <v>#VALUE!</v>
      </c>
      <c r="AV147" s="248" t="e">
        <f ca="1">_xll.DBRW($C$1,$B147,$C$3,AV$12,$C$2,$A147,AV$13,$C$4,C145)</f>
        <v>#VALUE!</v>
      </c>
      <c r="AW147" s="248" t="e">
        <f ca="1">_xll.DBRW($C$1,$B147,$C$3,AW$12,$C$2,$A147,AW$13,$C$4,C145)</f>
        <v>#VALUE!</v>
      </c>
      <c r="AX147" s="248" t="e">
        <f ca="1">_xll.DBRW($C$1,$B147,$C$3,AX$12,$C$2,$A147,AX$13,$C$4,C145)</f>
        <v>#VALUE!</v>
      </c>
      <c r="AY147" s="248" t="e">
        <f ca="1">_xll.DBRW($C$1,$B147,$C$3,AY$12,$C$2,$A147,AY$13,$C$4,C145)</f>
        <v>#VALUE!</v>
      </c>
      <c r="AZ147" s="253" t="e">
        <f ca="1">_xll.DBRW($C$1,$B147,$C$3,AZ$12,$C$2,$A147,AZ$13,$C$4,C145)</f>
        <v>#VALUE!</v>
      </c>
      <c r="BA147" s="252" t="e">
        <f ca="1">_xll.DBRW($C$1,$B147,$C$3,BA$12,$C$2,$A147,BA$13,$C$4,C145)</f>
        <v>#VALUE!</v>
      </c>
      <c r="BB147" s="248" t="str">
        <f ca="1">_xll.DBRW($C$1,$B147,$C$3,BB$12,$C$2,$A147,BB$13,$C$4,C145)</f>
        <v>RECALC_1_2761_</v>
      </c>
      <c r="BC147" s="248" t="e">
        <f ca="1">_xll.DBRW($C$1,$B147,$C$3,BC$12,$C$2,$A147,BC$13,$C$4,C145)</f>
        <v>#VALUE!</v>
      </c>
      <c r="BD147" s="248" t="e">
        <f ca="1">_xll.DBRW($C$1,$B147,$C$3,BD$12,$C$2,$A147,BD$13,$C$4,C145)</f>
        <v>#VALUE!</v>
      </c>
      <c r="BE147" s="248" t="e">
        <f ca="1">_xll.DBRW($C$1,$B147,$C$3,BE$12,$C$2,$A147,BE$13,$C$4,C145)</f>
        <v>#VALUE!</v>
      </c>
      <c r="BF147" s="248" t="e">
        <f ca="1">_xll.DBRW($C$1,$B147,$C$3,BF$12,$C$2,$A147,BF$13,$C$4,C145)</f>
        <v>#VALUE!</v>
      </c>
      <c r="BG147" s="248" t="e">
        <f ca="1">_xll.DBRW($C$1,$B147,$C$3,BG$12,$C$2,$A147,BG$13,$C$4,C145)</f>
        <v>#VALUE!</v>
      </c>
      <c r="BH147" s="253" t="e">
        <f ca="1">_xll.DBRW($C$1,$B147,$C$3,BH$12,$C$2,$A147,BH$13,$C$4,C145)</f>
        <v>#VALUE!</v>
      </c>
      <c r="BI147" s="252" t="e">
        <f ca="1">_xll.DBRW($C$1,$B147,$C$3,BI$12,$C$2,$A147,BI$13,$C$4,C145)</f>
        <v>#VALUE!</v>
      </c>
      <c r="BJ147" s="248" t="str">
        <f ca="1">_xll.DBRW($C$1,$B147,$C$3,BJ$12,$C$2,$A147,BJ$13,$C$4,C145)</f>
        <v>RECALC_1_2759_</v>
      </c>
      <c r="BK147" s="248" t="e">
        <f ca="1">_xll.DBRW($C$1,$B147,$C$3,BK$12,$C$2,$A147,BK$13,$C$4,C145)</f>
        <v>#VALUE!</v>
      </c>
      <c r="BL147" s="248" t="e">
        <f ca="1">_xll.DBRW($C$1,$B147,$C$3,BL$12,$C$2,$A147,BL$13,$C$4,C145)</f>
        <v>#VALUE!</v>
      </c>
      <c r="BM147" s="248" t="e">
        <f ca="1">_xll.DBRW($C$1,$B147,$C$3,BM$12,$C$2,$A147,BM$13,$C$4,C145)</f>
        <v>#VALUE!</v>
      </c>
      <c r="BN147" s="248" t="e">
        <f ca="1">_xll.DBRW($C$1,$B147,$C$3,BN$12,$C$2,$A147,BN$13,$C$4,C145)</f>
        <v>#VALUE!</v>
      </c>
      <c r="BO147" s="248" t="e">
        <f ca="1">_xll.DBRW($C$1,$B147,$C$3,BO$12,$C$2,$A147,BO$13,$C$4,C145)</f>
        <v>#VALUE!</v>
      </c>
      <c r="BP147" s="253" t="e">
        <f ca="1">_xll.DBRW($C$1,$B147,$C$3,BP$12,$C$2,$A147,BP$13,$C$4,C145)</f>
        <v>#VALUE!</v>
      </c>
      <c r="BQ147" s="252" t="e">
        <f ca="1">_xll.DBRW($C$1,$B147,$C$3,BQ$12,$C$2,$A147,BQ$13,$C$4,$C$145)</f>
        <v>#VALUE!</v>
      </c>
      <c r="BR147" s="248" t="str">
        <f ca="1">_xll.DBRW($C$1,$B147,$C$3,BR$12,$C$2,$A147,BR$13,$C$4,$C$145)</f>
        <v>RECALC_1_2762_</v>
      </c>
      <c r="BS147" s="248" t="e">
        <f ca="1">_xll.DBRW($C$1,$B147,$C$3,BS$12,$C$2,$A147,BS$13,$C$4,$C$145)</f>
        <v>#VALUE!</v>
      </c>
      <c r="BT147" s="248" t="e">
        <f ca="1">_xll.DBRW($C$1,$B147,$C$3,BT$12,$C$2,$A147,BT$13,$C$4,$C$145)</f>
        <v>#VALUE!</v>
      </c>
      <c r="BU147" s="248" t="e">
        <f ca="1">_xll.DBRW($C$1,$B147,$C$3,BU$12,$C$2,$A147,BU$13,$C$4,$C$145)</f>
        <v>#VALUE!</v>
      </c>
      <c r="BV147" s="248" t="e">
        <f ca="1">_xll.DBRW($C$1,$B147,$C$3,BV$12,$C$2,$A147,BV$13,$C$4,$C$145)</f>
        <v>#VALUE!</v>
      </c>
      <c r="BW147" s="248" t="e">
        <f ca="1">_xll.DBRW($C$1,$B147,$C$3,BW$12,$C$2,$A147,BW$13,$C$4,$C$145)</f>
        <v>#VALUE!</v>
      </c>
      <c r="BX147" s="253" t="e">
        <f ca="1">_xll.DBRW($C$1,$B147,$C$3,BX$12,$C$2,$A147,BX$13,$C$4,$C$145)</f>
        <v>#VALUE!</v>
      </c>
      <c r="BY147" s="248"/>
      <c r="BZ147" s="248"/>
      <c r="CA147" s="248"/>
      <c r="CB147" s="248"/>
      <c r="CC147" s="248"/>
      <c r="CD147" s="248"/>
      <c r="CE147" s="248"/>
      <c r="CF147" s="248"/>
    </row>
    <row r="148" spans="1:109" ht="21.75" customHeight="1">
      <c r="A148" s="262" t="str">
        <f t="shared" si="61"/>
        <v>VTD_Corp_TopAdj_Not_allocated_Input3</v>
      </c>
      <c r="B148" s="263" t="str">
        <f t="shared" ca="1" si="61"/>
        <v>RECALC_0_20_</v>
      </c>
      <c r="C148" s="237" t="str">
        <f t="shared" si="61"/>
        <v xml:space="preserve">Décote de 25% de 4 projets croissance </v>
      </c>
      <c r="D148" s="252"/>
      <c r="E148" s="248"/>
      <c r="F148" s="248"/>
      <c r="G148" s="248"/>
      <c r="H148" s="248"/>
      <c r="I148" s="248"/>
      <c r="J148" s="248"/>
      <c r="K148" s="253"/>
      <c r="L148" s="252"/>
      <c r="M148" s="248"/>
      <c r="N148" s="248"/>
      <c r="O148" s="248"/>
      <c r="P148" s="248"/>
      <c r="Q148" s="248"/>
      <c r="R148" s="248"/>
      <c r="S148" s="253"/>
      <c r="T148" s="252"/>
      <c r="U148" s="248"/>
      <c r="V148" s="248"/>
      <c r="W148" s="248"/>
      <c r="X148" s="248"/>
      <c r="Y148" s="248"/>
      <c r="Z148" s="248"/>
      <c r="AA148" s="253"/>
      <c r="AB148" s="252"/>
      <c r="AC148" s="248"/>
      <c r="AD148" s="248"/>
      <c r="AE148" s="248"/>
      <c r="AF148" s="248"/>
      <c r="AG148" s="248"/>
      <c r="AH148" s="248"/>
      <c r="AI148" s="253"/>
      <c r="AJ148" s="248"/>
      <c r="AK148" s="252" t="e">
        <f ca="1">_xll.DBRW($C$1,$B148,$C$3,AK$12,$C$2,$A148,AK$13,$C$4,C145)</f>
        <v>#VALUE!</v>
      </c>
      <c r="AL148" s="248" t="str">
        <f ca="1">_xll.DBRW($C$1,$B148,$C$3,AL$12,$C$2,$A148,AL$13,$C$4,C145)</f>
        <v>RECALC_1_2766_</v>
      </c>
      <c r="AM148" s="248" t="e">
        <f ca="1">_xll.DBRW($C$1,$B148,$C$3,AM$12,$C$2,$A148,AM$13,$C$4,C145)</f>
        <v>#VALUE!</v>
      </c>
      <c r="AN148" s="248" t="e">
        <f ca="1">_xll.DBRW($C$1,$B148,$C$3,AN$12,$C$2,$A148,AN$13,$C$4,C145)</f>
        <v>#VALUE!</v>
      </c>
      <c r="AO148" s="248" t="e">
        <f ca="1">_xll.DBRW($C$1,$B148,$C$3,AO$12,$C$2,$A148,AO$13,$C$4,C145)</f>
        <v>#VALUE!</v>
      </c>
      <c r="AP148" s="248" t="e">
        <f ca="1">_xll.DBRW($C$1,$B148,$C$3,AP$12,$C$2,$A148,AP$13,$C$4,C145)</f>
        <v>#VALUE!</v>
      </c>
      <c r="AQ148" s="248" t="e">
        <f ca="1">_xll.DBRW($C$1,$B148,$C$3,AQ$12,$C$2,$A148,AQ$13,$C$4,C145)</f>
        <v>#VALUE!</v>
      </c>
      <c r="AR148" s="253" t="e">
        <f ca="1">_xll.DBRW($C$1,$B148,$C$3,AR$12,$C$2,$A148,AR$13,$C$4,C145)</f>
        <v>#VALUE!</v>
      </c>
      <c r="AS148" s="252" t="e">
        <f ca="1">_xll.DBRW($C$1,$B148,$C$3,AS$12,$C$2,$A148,AS$13,$C$4,C145)</f>
        <v>#VALUE!</v>
      </c>
      <c r="AT148" s="248" t="str">
        <f ca="1">_xll.DBRW($C$1,$B148,$C$3,AT$12,$C$2,$A148,AT$13,$C$4,C145)</f>
        <v>RECALC_1_2763_</v>
      </c>
      <c r="AU148" s="248" t="e">
        <f ca="1">_xll.DBRW($C$1,$B148,$C$3,AU$12,$C$2,$A148,AU$13,$C$4,C145)</f>
        <v>#VALUE!</v>
      </c>
      <c r="AV148" s="248" t="e">
        <f ca="1">_xll.DBRW($C$1,$B148,$C$3,AV$12,$C$2,$A148,AV$13,$C$4,C145)</f>
        <v>#VALUE!</v>
      </c>
      <c r="AW148" s="248" t="e">
        <f ca="1">_xll.DBRW($C$1,$B148,$C$3,AW$12,$C$2,$A148,AW$13,$C$4,C145)</f>
        <v>#VALUE!</v>
      </c>
      <c r="AX148" s="248" t="e">
        <f ca="1">_xll.DBRW($C$1,$B148,$C$3,AX$12,$C$2,$A148,AX$13,$C$4,C145)</f>
        <v>#VALUE!</v>
      </c>
      <c r="AY148" s="248" t="e">
        <f ca="1">_xll.DBRW($C$1,$B148,$C$3,AY$12,$C$2,$A148,AY$13,$C$4,C145)</f>
        <v>#VALUE!</v>
      </c>
      <c r="AZ148" s="253" t="e">
        <f ca="1">_xll.DBRW($C$1,$B148,$C$3,AZ$12,$C$2,$A148,AZ$13,$C$4,C145)</f>
        <v>#VALUE!</v>
      </c>
      <c r="BA148" s="252" t="e">
        <f ca="1">_xll.DBRW($C$1,$B148,$C$3,BA$12,$C$2,$A148,BA$13,$C$4,C145)</f>
        <v>#VALUE!</v>
      </c>
      <c r="BB148" s="248" t="str">
        <f ca="1">_xll.DBRW($C$1,$B148,$C$3,BB$12,$C$2,$A148,BB$13,$C$4,C145)</f>
        <v>RECALC_1_2767_</v>
      </c>
      <c r="BC148" s="248" t="e">
        <f ca="1">_xll.DBRW($C$1,$B148,$C$3,BC$12,$C$2,$A148,BC$13,$C$4,C145)</f>
        <v>#VALUE!</v>
      </c>
      <c r="BD148" s="248" t="e">
        <f ca="1">_xll.DBRW($C$1,$B148,$C$3,BD$12,$C$2,$A148,BD$13,$C$4,C145)</f>
        <v>#VALUE!</v>
      </c>
      <c r="BE148" s="248" t="e">
        <f ca="1">_xll.DBRW($C$1,$B148,$C$3,BE$12,$C$2,$A148,BE$13,$C$4,C145)</f>
        <v>#VALUE!</v>
      </c>
      <c r="BF148" s="248" t="e">
        <f ca="1">_xll.DBRW($C$1,$B148,$C$3,BF$12,$C$2,$A148,BF$13,$C$4,C145)</f>
        <v>#VALUE!</v>
      </c>
      <c r="BG148" s="248" t="e">
        <f ca="1">_xll.DBRW($C$1,$B148,$C$3,BG$12,$C$2,$A148,BG$13,$C$4,C145)</f>
        <v>#VALUE!</v>
      </c>
      <c r="BH148" s="253" t="e">
        <f ca="1">_xll.DBRW($C$1,$B148,$C$3,BH$12,$C$2,$A148,BH$13,$C$4,C145)</f>
        <v>#VALUE!</v>
      </c>
      <c r="BI148" s="252" t="e">
        <f ca="1">_xll.DBRW($C$1,$B148,$C$3,BI$12,$C$2,$A148,BI$13,$C$4,C145)</f>
        <v>#VALUE!</v>
      </c>
      <c r="BJ148" s="248" t="str">
        <f ca="1">_xll.DBRW($C$1,$B148,$C$3,BJ$12,$C$2,$A148,BJ$13,$C$4,C145)</f>
        <v>RECALC_1_2764_</v>
      </c>
      <c r="BK148" s="248" t="e">
        <f ca="1">_xll.DBRW($C$1,$B148,$C$3,BK$12,$C$2,$A148,BK$13,$C$4,C145)</f>
        <v>#VALUE!</v>
      </c>
      <c r="BL148" s="248" t="e">
        <f ca="1">_xll.DBRW($C$1,$B148,$C$3,BL$12,$C$2,$A148,BL$13,$C$4,C145)</f>
        <v>#VALUE!</v>
      </c>
      <c r="BM148" s="248" t="e">
        <f ca="1">_xll.DBRW($C$1,$B148,$C$3,BM$12,$C$2,$A148,BM$13,$C$4,C145)</f>
        <v>#VALUE!</v>
      </c>
      <c r="BN148" s="248" t="e">
        <f ca="1">_xll.DBRW($C$1,$B148,$C$3,BN$12,$C$2,$A148,BN$13,$C$4,C145)</f>
        <v>#VALUE!</v>
      </c>
      <c r="BO148" s="248" t="e">
        <f ca="1">_xll.DBRW($C$1,$B148,$C$3,BO$12,$C$2,$A148,BO$13,$C$4,C145)</f>
        <v>#VALUE!</v>
      </c>
      <c r="BP148" s="253" t="e">
        <f ca="1">_xll.DBRW($C$1,$B148,$C$3,BP$12,$C$2,$A148,BP$13,$C$4,C145)</f>
        <v>#VALUE!</v>
      </c>
      <c r="BQ148" s="252" t="e">
        <f ca="1">_xll.DBRW($C$1,$B148,$C$3,BQ$12,$C$2,$A148,BQ$13,$C$4,$C$145)</f>
        <v>#VALUE!</v>
      </c>
      <c r="BR148" s="248" t="str">
        <f ca="1">_xll.DBRW($C$1,$B148,$C$3,BR$12,$C$2,$A148,BR$13,$C$4,$C$145)</f>
        <v>RECALC_1_2765_</v>
      </c>
      <c r="BS148" s="248" t="e">
        <f ca="1">_xll.DBRW($C$1,$B148,$C$3,BS$12,$C$2,$A148,BS$13,$C$4,$C$145)</f>
        <v>#VALUE!</v>
      </c>
      <c r="BT148" s="248" t="e">
        <f ca="1">_xll.DBRW($C$1,$B148,$C$3,BT$12,$C$2,$A148,BT$13,$C$4,$C$145)</f>
        <v>#VALUE!</v>
      </c>
      <c r="BU148" s="248" t="e">
        <f ca="1">_xll.DBRW($C$1,$B148,$C$3,BU$12,$C$2,$A148,BU$13,$C$4,$C$145)</f>
        <v>#VALUE!</v>
      </c>
      <c r="BV148" s="248" t="e">
        <f ca="1">_xll.DBRW($C$1,$B148,$C$3,BV$12,$C$2,$A148,BV$13,$C$4,$C$145)</f>
        <v>#VALUE!</v>
      </c>
      <c r="BW148" s="248" t="e">
        <f ca="1">_xll.DBRW($C$1,$B148,$C$3,BW$12,$C$2,$A148,BW$13,$C$4,$C$145)</f>
        <v>#VALUE!</v>
      </c>
      <c r="BX148" s="253" t="e">
        <f ca="1">_xll.DBRW($C$1,$B148,$C$3,BX$12,$C$2,$A148,BX$13,$C$4,$C$145)</f>
        <v>#VALUE!</v>
      </c>
      <c r="BY148" s="248"/>
      <c r="BZ148" s="248"/>
      <c r="CA148" s="248"/>
      <c r="CB148" s="248"/>
      <c r="CC148" s="248"/>
      <c r="CD148" s="248"/>
      <c r="CE148" s="248"/>
      <c r="CF148" s="248"/>
    </row>
    <row r="149" spans="1:109" ht="21.75" customHeight="1">
      <c r="A149" s="262" t="str">
        <f t="shared" si="61"/>
        <v>VTD_Corp_TopAdj_Not_allocated_Input4</v>
      </c>
      <c r="B149" s="263" t="str">
        <f t="shared" ca="1" si="61"/>
        <v>RECALC_0_1_</v>
      </c>
      <c r="C149" s="237" t="str">
        <f t="shared" si="61"/>
        <v>Sécurité générale invts financiers</v>
      </c>
      <c r="D149" s="252"/>
      <c r="E149" s="248"/>
      <c r="F149" s="248"/>
      <c r="G149" s="248"/>
      <c r="H149" s="248"/>
      <c r="I149" s="248"/>
      <c r="J149" s="248"/>
      <c r="K149" s="253"/>
      <c r="L149" s="252"/>
      <c r="M149" s="248"/>
      <c r="N149" s="248"/>
      <c r="O149" s="248"/>
      <c r="P149" s="248"/>
      <c r="Q149" s="248"/>
      <c r="R149" s="248"/>
      <c r="S149" s="253"/>
      <c r="T149" s="252"/>
      <c r="U149" s="248"/>
      <c r="V149" s="248"/>
      <c r="W149" s="248"/>
      <c r="X149" s="248"/>
      <c r="Y149" s="248"/>
      <c r="Z149" s="248"/>
      <c r="AA149" s="253"/>
      <c r="AB149" s="252"/>
      <c r="AC149" s="248"/>
      <c r="AD149" s="248"/>
      <c r="AE149" s="248"/>
      <c r="AF149" s="248"/>
      <c r="AG149" s="248"/>
      <c r="AH149" s="248"/>
      <c r="AI149" s="253"/>
      <c r="AJ149" s="248"/>
      <c r="AK149" s="252" t="e">
        <f ca="1">_xll.DBRW($C$1,$B149,$C$3,AK$12,$C$2,$A149,AK$13,$C$4,C145)</f>
        <v>#VALUE!</v>
      </c>
      <c r="AL149" s="248" t="str">
        <f ca="1">_xll.DBRW($C$1,$B149,$C$3,AL$12,$C$2,$A149,AL$13,$C$4,C145)</f>
        <v>RECALC_1_2770_</v>
      </c>
      <c r="AM149" s="248" t="e">
        <f ca="1">_xll.DBRW($C$1,$B149,$C$3,AM$12,$C$2,$A149,AM$13,$C$4,C145)</f>
        <v>#VALUE!</v>
      </c>
      <c r="AN149" s="248" t="e">
        <f ca="1">_xll.DBRW($C$1,$B149,$C$3,AN$12,$C$2,$A149,AN$13,$C$4,C145)</f>
        <v>#VALUE!</v>
      </c>
      <c r="AO149" s="248" t="e">
        <f ca="1">_xll.DBRW($C$1,$B149,$C$3,AO$12,$C$2,$A149,AO$13,$C$4,C145)</f>
        <v>#VALUE!</v>
      </c>
      <c r="AP149" s="248" t="e">
        <f ca="1">_xll.DBRW($C$1,$B149,$C$3,AP$12,$C$2,$A149,AP$13,$C$4,C145)</f>
        <v>#VALUE!</v>
      </c>
      <c r="AQ149" s="248" t="e">
        <f ca="1">_xll.DBRW($C$1,$B149,$C$3,AQ$12,$C$2,$A149,AQ$13,$C$4,C145)</f>
        <v>#VALUE!</v>
      </c>
      <c r="AR149" s="253" t="e">
        <f ca="1">_xll.DBRW($C$1,$B149,$C$3,AR$12,$C$2,$A149,AR$13,$C$4,C145)</f>
        <v>#VALUE!</v>
      </c>
      <c r="AS149" s="252" t="e">
        <f ca="1">_xll.DBRW($C$1,$B149,$C$3,AS$12,$C$2,$A149,AS$13,$C$4,C145)</f>
        <v>#VALUE!</v>
      </c>
      <c r="AT149" s="248" t="str">
        <f ca="1">_xll.DBRW($C$1,$B149,$C$3,AT$12,$C$2,$A149,AT$13,$C$4,C145)</f>
        <v>RECALC_1_2768_</v>
      </c>
      <c r="AU149" s="248" t="e">
        <f ca="1">_xll.DBRW($C$1,$B149,$C$3,AU$12,$C$2,$A149,AU$13,$C$4,C145)</f>
        <v>#VALUE!</v>
      </c>
      <c r="AV149" s="248" t="e">
        <f ca="1">_xll.DBRW($C$1,$B149,$C$3,AV$12,$C$2,$A149,AV$13,$C$4,C145)</f>
        <v>#VALUE!</v>
      </c>
      <c r="AW149" s="248" t="e">
        <f ca="1">_xll.DBRW($C$1,$B149,$C$3,AW$12,$C$2,$A149,AW$13,$C$4,C145)</f>
        <v>#VALUE!</v>
      </c>
      <c r="AX149" s="248" t="e">
        <f ca="1">_xll.DBRW($C$1,$B149,$C$3,AX$12,$C$2,$A149,AX$13,$C$4,C145)</f>
        <v>#VALUE!</v>
      </c>
      <c r="AY149" s="248" t="e">
        <f ca="1">_xll.DBRW($C$1,$B149,$C$3,AY$12,$C$2,$A149,AY$13,$C$4,C145)</f>
        <v>#VALUE!</v>
      </c>
      <c r="AZ149" s="253" t="e">
        <f ca="1">_xll.DBRW($C$1,$B149,$C$3,AZ$12,$C$2,$A149,AZ$13,$C$4,C145)</f>
        <v>#VALUE!</v>
      </c>
      <c r="BA149" s="252" t="e">
        <f ca="1">_xll.DBRW($C$1,$B149,$C$3,BA$12,$C$2,$A149,BA$13,$C$4,C145)</f>
        <v>#VALUE!</v>
      </c>
      <c r="BB149" s="248" t="str">
        <f ca="1">_xll.DBRW($C$1,$B149,$C$3,BB$12,$C$2,$A149,BB$13,$C$4,C145)</f>
        <v>RECALC_1_2771_</v>
      </c>
      <c r="BC149" s="248" t="e">
        <f ca="1">_xll.DBRW($C$1,$B149,$C$3,BC$12,$C$2,$A149,BC$13,$C$4,C145)</f>
        <v>#VALUE!</v>
      </c>
      <c r="BD149" s="248" t="e">
        <f ca="1">_xll.DBRW($C$1,$B149,$C$3,BD$12,$C$2,$A149,BD$13,$C$4,C145)</f>
        <v>#VALUE!</v>
      </c>
      <c r="BE149" s="248" t="e">
        <f ca="1">_xll.DBRW($C$1,$B149,$C$3,BE$12,$C$2,$A149,BE$13,$C$4,C145)</f>
        <v>#VALUE!</v>
      </c>
      <c r="BF149" s="248" t="e">
        <f ca="1">_xll.DBRW($C$1,$B149,$C$3,BF$12,$C$2,$A149,BF$13,$C$4,C145)</f>
        <v>#VALUE!</v>
      </c>
      <c r="BG149" s="248" t="e">
        <f ca="1">_xll.DBRW($C$1,$B149,$C$3,BG$12,$C$2,$A149,BG$13,$C$4,C145)</f>
        <v>#VALUE!</v>
      </c>
      <c r="BH149" s="253" t="e">
        <f ca="1">_xll.DBRW($C$1,$B149,$C$3,BH$12,$C$2,$A149,BH$13,$C$4,C145)</f>
        <v>#VALUE!</v>
      </c>
      <c r="BI149" s="252" t="e">
        <f ca="1">_xll.DBRW($C$1,$B149,$C$3,BI$12,$C$2,$A149,BI$13,$C$4,C145)</f>
        <v>#VALUE!</v>
      </c>
      <c r="BJ149" s="248" t="str">
        <f ca="1">_xll.DBRW($C$1,$B149,$C$3,BJ$12,$C$2,$A149,BJ$13,$C$4,C145)</f>
        <v>RECALC_1_2769_</v>
      </c>
      <c r="BK149" s="248" t="e">
        <f ca="1">_xll.DBRW($C$1,$B149,$C$3,BK$12,$C$2,$A149,BK$13,$C$4,C145)</f>
        <v>#VALUE!</v>
      </c>
      <c r="BL149" s="248" t="e">
        <f ca="1">_xll.DBRW($C$1,$B149,$C$3,BL$12,$C$2,$A149,BL$13,$C$4,C145)</f>
        <v>#VALUE!</v>
      </c>
      <c r="BM149" s="248" t="e">
        <f ca="1">_xll.DBRW($C$1,$B149,$C$3,BM$12,$C$2,$A149,BM$13,$C$4,C145)</f>
        <v>#VALUE!</v>
      </c>
      <c r="BN149" s="248" t="e">
        <f ca="1">_xll.DBRW($C$1,$B149,$C$3,BN$12,$C$2,$A149,BN$13,$C$4,C145)</f>
        <v>#VALUE!</v>
      </c>
      <c r="BO149" s="248" t="e">
        <f ca="1">_xll.DBRW($C$1,$B149,$C$3,BO$12,$C$2,$A149,BO$13,$C$4,C145)</f>
        <v>#VALUE!</v>
      </c>
      <c r="BP149" s="253" t="e">
        <f ca="1">_xll.DBRW($C$1,$B149,$C$3,BP$12,$C$2,$A149,BP$13,$C$4,C145)</f>
        <v>#VALUE!</v>
      </c>
      <c r="BQ149" s="252" t="e">
        <f ca="1">_xll.DBRW($C$1,$B149,$C$3,BQ$12,$C$2,$A149,BQ$13,$C$4,$C$145)</f>
        <v>#VALUE!</v>
      </c>
      <c r="BR149" s="248" t="str">
        <f ca="1">_xll.DBRW($C$1,$B149,$C$3,BR$12,$C$2,$A149,BR$13,$C$4,$C$145)</f>
        <v>RECALC_1_2772_</v>
      </c>
      <c r="BS149" s="248" t="e">
        <f ca="1">_xll.DBRW($C$1,$B149,$C$3,BS$12,$C$2,$A149,BS$13,$C$4,$C$145)</f>
        <v>#VALUE!</v>
      </c>
      <c r="BT149" s="248" t="e">
        <f ca="1">_xll.DBRW($C$1,$B149,$C$3,BT$12,$C$2,$A149,BT$13,$C$4,$C$145)</f>
        <v>#VALUE!</v>
      </c>
      <c r="BU149" s="248" t="e">
        <f ca="1">_xll.DBRW($C$1,$B149,$C$3,BU$12,$C$2,$A149,BU$13,$C$4,$C$145)</f>
        <v>#VALUE!</v>
      </c>
      <c r="BV149" s="248" t="e">
        <f ca="1">_xll.DBRW($C$1,$B149,$C$3,BV$12,$C$2,$A149,BV$13,$C$4,$C$145)</f>
        <v>#VALUE!</v>
      </c>
      <c r="BW149" s="248" t="e">
        <f ca="1">_xll.DBRW($C$1,$B149,$C$3,BW$12,$C$2,$A149,BW$13,$C$4,$C$145)</f>
        <v>#VALUE!</v>
      </c>
      <c r="BX149" s="253" t="e">
        <f ca="1">_xll.DBRW($C$1,$B149,$C$3,BX$12,$C$2,$A149,BX$13,$C$4,$C$145)</f>
        <v>#VALUE!</v>
      </c>
      <c r="BY149" s="248"/>
      <c r="BZ149" s="248"/>
      <c r="CA149" s="248"/>
      <c r="CB149" s="248"/>
      <c r="CC149" s="248"/>
      <c r="CD149" s="248"/>
      <c r="CE149" s="248"/>
      <c r="CF149" s="248"/>
    </row>
    <row r="150" spans="1:109" ht="21.75" customHeight="1">
      <c r="A150" s="262" t="str">
        <f t="shared" si="61"/>
        <v>VTD_Corp_TopAdj_Not_allocated_Input5</v>
      </c>
      <c r="B150" s="263" t="str">
        <f t="shared" ca="1" si="61"/>
        <v>RECALC_0_21_</v>
      </c>
      <c r="C150" s="237" t="str">
        <f t="shared" si="61"/>
        <v>A recycler</v>
      </c>
      <c r="D150" s="252"/>
      <c r="E150" s="248"/>
      <c r="F150" s="248"/>
      <c r="G150" s="248"/>
      <c r="H150" s="248"/>
      <c r="I150" s="248"/>
      <c r="J150" s="248"/>
      <c r="K150" s="253"/>
      <c r="L150" s="252"/>
      <c r="M150" s="248"/>
      <c r="N150" s="248"/>
      <c r="O150" s="248"/>
      <c r="P150" s="248"/>
      <c r="Q150" s="248"/>
      <c r="R150" s="248"/>
      <c r="S150" s="253"/>
      <c r="T150" s="252"/>
      <c r="U150" s="248"/>
      <c r="V150" s="248"/>
      <c r="W150" s="248"/>
      <c r="X150" s="248"/>
      <c r="Y150" s="248"/>
      <c r="Z150" s="248"/>
      <c r="AA150" s="253"/>
      <c r="AB150" s="252"/>
      <c r="AC150" s="248"/>
      <c r="AD150" s="248"/>
      <c r="AE150" s="248"/>
      <c r="AF150" s="248"/>
      <c r="AG150" s="248"/>
      <c r="AH150" s="248"/>
      <c r="AI150" s="253"/>
      <c r="AJ150" s="248"/>
      <c r="AK150" s="252" t="e">
        <f ca="1">_xll.DBRW($C$1,$B150,$C$3,AK$12,$C$2,$A150,AK$13,$C$4,C145)</f>
        <v>#VALUE!</v>
      </c>
      <c r="AL150" s="248" t="str">
        <f ca="1">_xll.DBRW($C$1,$B150,$C$3,AL$12,$C$2,$A150,AL$13,$C$4,C145)</f>
        <v>RECALC_1_2773_</v>
      </c>
      <c r="AM150" s="248" t="e">
        <f ca="1">_xll.DBRW($C$1,$B150,$C$3,AM$12,$C$2,$A150,AM$13,$C$4,C145)</f>
        <v>#VALUE!</v>
      </c>
      <c r="AN150" s="248" t="e">
        <f ca="1">_xll.DBRW($C$1,$B150,$C$3,AN$12,$C$2,$A150,AN$13,$C$4,C145)</f>
        <v>#VALUE!</v>
      </c>
      <c r="AO150" s="248" t="e">
        <f ca="1">_xll.DBRW($C$1,$B150,$C$3,AO$12,$C$2,$A150,AO$13,$C$4,C145)</f>
        <v>#VALUE!</v>
      </c>
      <c r="AP150" s="248" t="e">
        <f ca="1">_xll.DBRW($C$1,$B150,$C$3,AP$12,$C$2,$A150,AP$13,$C$4,C145)</f>
        <v>#VALUE!</v>
      </c>
      <c r="AQ150" s="248" t="e">
        <f ca="1">_xll.DBRW($C$1,$B150,$C$3,AQ$12,$C$2,$A150,AQ$13,$C$4,C145)</f>
        <v>#VALUE!</v>
      </c>
      <c r="AR150" s="253" t="e">
        <f ca="1">_xll.DBRW($C$1,$B150,$C$3,AR$12,$C$2,$A150,AR$13,$C$4,C145)</f>
        <v>#VALUE!</v>
      </c>
      <c r="AS150" s="252" t="e">
        <f ca="1">_xll.DBRW($C$1,$B150,$C$3,AS$12,$C$2,$A150,AS$13,$C$4,C145)</f>
        <v>#VALUE!</v>
      </c>
      <c r="AT150" s="248" t="str">
        <f ca="1">_xll.DBRW($C$1,$B150,$C$3,AT$12,$C$2,$A150,AT$13,$C$4,C145)</f>
        <v>RECALC_1_2776_</v>
      </c>
      <c r="AU150" s="248" t="e">
        <f ca="1">_xll.DBRW($C$1,$B150,$C$3,AU$12,$C$2,$A150,AU$13,$C$4,C145)</f>
        <v>#VALUE!</v>
      </c>
      <c r="AV150" s="248" t="e">
        <f ca="1">_xll.DBRW($C$1,$B150,$C$3,AV$12,$C$2,$A150,AV$13,$C$4,C145)</f>
        <v>#VALUE!</v>
      </c>
      <c r="AW150" s="248" t="e">
        <f ca="1">_xll.DBRW($C$1,$B150,$C$3,AW$12,$C$2,$A150,AW$13,$C$4,C145)</f>
        <v>#VALUE!</v>
      </c>
      <c r="AX150" s="248" t="e">
        <f ca="1">_xll.DBRW($C$1,$B150,$C$3,AX$12,$C$2,$A150,AX$13,$C$4,C145)</f>
        <v>#VALUE!</v>
      </c>
      <c r="AY150" s="248" t="e">
        <f ca="1">_xll.DBRW($C$1,$B150,$C$3,AY$12,$C$2,$A150,AY$13,$C$4,C145)</f>
        <v>#VALUE!</v>
      </c>
      <c r="AZ150" s="253" t="e">
        <f ca="1">_xll.DBRW($C$1,$B150,$C$3,AZ$12,$C$2,$A150,AZ$13,$C$4,C145)</f>
        <v>#VALUE!</v>
      </c>
      <c r="BA150" s="252" t="e">
        <f ca="1">_xll.DBRW($C$1,$B150,$C$3,BA$12,$C$2,$A150,BA$13,$C$4,C145)</f>
        <v>#VALUE!</v>
      </c>
      <c r="BB150" s="248" t="str">
        <f ca="1">_xll.DBRW($C$1,$B150,$C$3,BB$12,$C$2,$A150,BB$13,$C$4,C145)</f>
        <v>RECALC_1_2774_</v>
      </c>
      <c r="BC150" s="248" t="e">
        <f ca="1">_xll.DBRW($C$1,$B150,$C$3,BC$12,$C$2,$A150,BC$13,$C$4,C145)</f>
        <v>#VALUE!</v>
      </c>
      <c r="BD150" s="248" t="e">
        <f ca="1">_xll.DBRW($C$1,$B150,$C$3,BD$12,$C$2,$A150,BD$13,$C$4,C145)</f>
        <v>#VALUE!</v>
      </c>
      <c r="BE150" s="248" t="e">
        <f ca="1">_xll.DBRW($C$1,$B150,$C$3,BE$12,$C$2,$A150,BE$13,$C$4,C145)</f>
        <v>#VALUE!</v>
      </c>
      <c r="BF150" s="248" t="e">
        <f ca="1">_xll.DBRW($C$1,$B150,$C$3,BF$12,$C$2,$A150,BF$13,$C$4,C145)</f>
        <v>#VALUE!</v>
      </c>
      <c r="BG150" s="248" t="e">
        <f ca="1">_xll.DBRW($C$1,$B150,$C$3,BG$12,$C$2,$A150,BG$13,$C$4,C145)</f>
        <v>#VALUE!</v>
      </c>
      <c r="BH150" s="253" t="e">
        <f ca="1">_xll.DBRW($C$1,$B150,$C$3,BH$12,$C$2,$A150,BH$13,$C$4,C145)</f>
        <v>#VALUE!</v>
      </c>
      <c r="BI150" s="252" t="e">
        <f ca="1">_xll.DBRW($C$1,$B150,$C$3,BI$12,$C$2,$A150,BI$13,$C$4,C145)</f>
        <v>#VALUE!</v>
      </c>
      <c r="BJ150" s="248" t="str">
        <f ca="1">_xll.DBRW($C$1,$B150,$C$3,BJ$12,$C$2,$A150,BJ$13,$C$4,C145)</f>
        <v>RECALC_1_2777_</v>
      </c>
      <c r="BK150" s="248" t="e">
        <f ca="1">_xll.DBRW($C$1,$B150,$C$3,BK$12,$C$2,$A150,BK$13,$C$4,C145)</f>
        <v>#VALUE!</v>
      </c>
      <c r="BL150" s="248" t="e">
        <f ca="1">_xll.DBRW($C$1,$B150,$C$3,BL$12,$C$2,$A150,BL$13,$C$4,C145)</f>
        <v>#VALUE!</v>
      </c>
      <c r="BM150" s="248" t="e">
        <f ca="1">_xll.DBRW($C$1,$B150,$C$3,BM$12,$C$2,$A150,BM$13,$C$4,C145)</f>
        <v>#VALUE!</v>
      </c>
      <c r="BN150" s="248" t="e">
        <f ca="1">_xll.DBRW($C$1,$B150,$C$3,BN$12,$C$2,$A150,BN$13,$C$4,C145)</f>
        <v>#VALUE!</v>
      </c>
      <c r="BO150" s="248" t="e">
        <f ca="1">_xll.DBRW($C$1,$B150,$C$3,BO$12,$C$2,$A150,BO$13,$C$4,C145)</f>
        <v>#VALUE!</v>
      </c>
      <c r="BP150" s="253" t="e">
        <f ca="1">_xll.DBRW($C$1,$B150,$C$3,BP$12,$C$2,$A150,BP$13,$C$4,C145)</f>
        <v>#VALUE!</v>
      </c>
      <c r="BQ150" s="252" t="e">
        <f ca="1">_xll.DBRW($C$1,$B150,$C$3,BQ$12,$C$2,$A150,BQ$13,$C$4,$C$145)</f>
        <v>#VALUE!</v>
      </c>
      <c r="BR150" s="248" t="str">
        <f ca="1">_xll.DBRW($C$1,$B150,$C$3,BR$12,$C$2,$A150,BR$13,$C$4,$C$145)</f>
        <v>RECALC_1_2775_</v>
      </c>
      <c r="BS150" s="248" t="e">
        <f ca="1">_xll.DBRW($C$1,$B150,$C$3,BS$12,$C$2,$A150,BS$13,$C$4,$C$145)</f>
        <v>#VALUE!</v>
      </c>
      <c r="BT150" s="248" t="e">
        <f ca="1">_xll.DBRW($C$1,$B150,$C$3,BT$12,$C$2,$A150,BT$13,$C$4,$C$145)</f>
        <v>#VALUE!</v>
      </c>
      <c r="BU150" s="248" t="e">
        <f ca="1">_xll.DBRW($C$1,$B150,$C$3,BU$12,$C$2,$A150,BU$13,$C$4,$C$145)</f>
        <v>#VALUE!</v>
      </c>
      <c r="BV150" s="248" t="e">
        <f ca="1">_xll.DBRW($C$1,$B150,$C$3,BV$12,$C$2,$A150,BV$13,$C$4,$C$145)</f>
        <v>#VALUE!</v>
      </c>
      <c r="BW150" s="248" t="e">
        <f ca="1">_xll.DBRW($C$1,$B150,$C$3,BW$12,$C$2,$A150,BW$13,$C$4,$C$145)</f>
        <v>#VALUE!</v>
      </c>
      <c r="BX150" s="253" t="e">
        <f ca="1">_xll.DBRW($C$1,$B150,$C$3,BX$12,$C$2,$A150,BX$13,$C$4,$C$145)</f>
        <v>#VALUE!</v>
      </c>
      <c r="BY150" s="248"/>
      <c r="BZ150" s="248"/>
      <c r="CA150" s="248"/>
      <c r="CB150" s="248"/>
      <c r="CC150" s="248"/>
      <c r="CD150" s="248"/>
      <c r="CE150" s="248"/>
      <c r="CF150" s="248"/>
    </row>
    <row r="151" spans="1:109" ht="21.75" customHeight="1">
      <c r="A151" s="262" t="str">
        <f t="shared" si="61"/>
        <v>VTD_Corp_TopAdj_Not_allocated_Input6</v>
      </c>
      <c r="B151" s="263" t="str">
        <f ca="1">_xll.SUBNM("tango_core_model:Activity","","SU_input","English")</f>
        <v>RECALC_0_24_</v>
      </c>
      <c r="C151" s="237" t="str">
        <f t="shared" si="61"/>
        <v>Ajustement 6 - disponible</v>
      </c>
      <c r="D151" s="252"/>
      <c r="E151" s="248"/>
      <c r="F151" s="248"/>
      <c r="G151" s="248"/>
      <c r="H151" s="248"/>
      <c r="I151" s="248"/>
      <c r="J151" s="248"/>
      <c r="K151" s="253"/>
      <c r="L151" s="252"/>
      <c r="M151" s="248"/>
      <c r="N151" s="248"/>
      <c r="O151" s="248"/>
      <c r="P151" s="248"/>
      <c r="Q151" s="248"/>
      <c r="R151" s="248"/>
      <c r="S151" s="253"/>
      <c r="T151" s="252"/>
      <c r="U151" s="248"/>
      <c r="V151" s="248"/>
      <c r="W151" s="248"/>
      <c r="X151" s="248"/>
      <c r="Y151" s="248"/>
      <c r="Z151" s="248"/>
      <c r="AA151" s="253"/>
      <c r="AB151" s="252"/>
      <c r="AC151" s="248"/>
      <c r="AD151" s="248"/>
      <c r="AE151" s="248"/>
      <c r="AF151" s="248"/>
      <c r="AG151" s="248"/>
      <c r="AH151" s="248"/>
      <c r="AI151" s="253"/>
      <c r="AJ151" s="248"/>
      <c r="AK151" s="252" t="e">
        <f ca="1">_xll.DBRW($C$1,$B151,$C$3,AK$12,$C$2,$A151,AK$13,$C$4,C145)</f>
        <v>#VALUE!</v>
      </c>
      <c r="AL151" s="248" t="str">
        <f ca="1">_xll.DBRW($C$1,$B151,$C$3,AL$12,$C$2,$A151,AL$13,$C$4,C145)</f>
        <v>RECALC_1_1063_</v>
      </c>
      <c r="AM151" s="248" t="e">
        <f ca="1">_xll.DBRW($C$1,$B151,$C$3,AM$12,$C$2,$A151,AM$13,$C$4,C145)</f>
        <v>#VALUE!</v>
      </c>
      <c r="AN151" s="248" t="e">
        <f ca="1">_xll.DBRW($C$1,$B151,$C$3,AN$12,$C$2,$A151,AN$13,$C$4,C145)</f>
        <v>#VALUE!</v>
      </c>
      <c r="AO151" s="248" t="e">
        <f ca="1">_xll.DBRW($C$1,$B151,$C$3,AO$12,$C$2,$A151,AO$13,$C$4,C145)</f>
        <v>#VALUE!</v>
      </c>
      <c r="AP151" s="248" t="e">
        <f ca="1">_xll.DBRW($C$1,$B151,$C$3,AP$12,$C$2,$A151,AP$13,$C$4,C145)</f>
        <v>#VALUE!</v>
      </c>
      <c r="AQ151" s="248" t="e">
        <f ca="1">_xll.DBRW($C$1,$B151,$C$3,AQ$12,$C$2,$A151,AQ$13,$C$4,C145)</f>
        <v>#VALUE!</v>
      </c>
      <c r="AR151" s="253" t="e">
        <f ca="1">_xll.DBRW($C$1,$B151,$C$3,AR$12,$C$2,$A151,AR$13,$C$4,C145)</f>
        <v>#VALUE!</v>
      </c>
      <c r="AS151" s="252" t="e">
        <f ca="1">_xll.DBRW($C$1,$B151,$C$3,AS$12,$C$2,$A151,AS$13,$C$4,C145)</f>
        <v>#VALUE!</v>
      </c>
      <c r="AT151" s="248" t="str">
        <f ca="1">_xll.DBRW($C$1,$B151,$C$3,AT$12,$C$2,$A151,AT$13,$C$4,C145)</f>
        <v>RECALC_1_1374_</v>
      </c>
      <c r="AU151" s="248" t="e">
        <f ca="1">_xll.DBRW($C$1,$B151,$C$3,AU$12,$C$2,$A151,AU$13,$C$4,C145)</f>
        <v>#VALUE!</v>
      </c>
      <c r="AV151" s="248" t="e">
        <f ca="1">_xll.DBRW($C$1,$B151,$C$3,AV$12,$C$2,$A151,AV$13,$C$4,C145)</f>
        <v>#VALUE!</v>
      </c>
      <c r="AW151" s="248" t="e">
        <f ca="1">_xll.DBRW($C$1,$B151,$C$3,AW$12,$C$2,$A151,AW$13,$C$4,C145)</f>
        <v>#VALUE!</v>
      </c>
      <c r="AX151" s="248" t="e">
        <f ca="1">_xll.DBRW($C$1,$B151,$C$3,AX$12,$C$2,$A151,AX$13,$C$4,C145)</f>
        <v>#VALUE!</v>
      </c>
      <c r="AY151" s="248" t="e">
        <f ca="1">_xll.DBRW($C$1,$B151,$C$3,AY$12,$C$2,$A151,AY$13,$C$4,C145)</f>
        <v>#VALUE!</v>
      </c>
      <c r="AZ151" s="253" t="e">
        <f ca="1">_xll.DBRW($C$1,$B151,$C$3,AZ$12,$C$2,$A151,AZ$13,$C$4,C145)</f>
        <v>#VALUE!</v>
      </c>
      <c r="BA151" s="252" t="e">
        <f ca="1">_xll.DBRW($C$1,$B151,$C$3,BA$12,$C$2,$A151,BA$13,$C$4,C145)</f>
        <v>#VALUE!</v>
      </c>
      <c r="BB151" s="248" t="str">
        <f ca="1">_xll.DBRW($C$1,$B151,$C$3,BB$12,$C$2,$A151,BB$13,$C$4,C145)</f>
        <v>RECALC_1_1762_</v>
      </c>
      <c r="BC151" s="248" t="e">
        <f ca="1">_xll.DBRW($C$1,$B151,$C$3,BC$12,$C$2,$A151,BC$13,$C$4,C145)</f>
        <v>#VALUE!</v>
      </c>
      <c r="BD151" s="248" t="e">
        <f ca="1">_xll.DBRW($C$1,$B151,$C$3,BD$12,$C$2,$A151,BD$13,$C$4,C145)</f>
        <v>#VALUE!</v>
      </c>
      <c r="BE151" s="248" t="e">
        <f ca="1">_xll.DBRW($C$1,$B151,$C$3,BE$12,$C$2,$A151,BE$13,$C$4,C145)</f>
        <v>#VALUE!</v>
      </c>
      <c r="BF151" s="248" t="e">
        <f ca="1">_xll.DBRW($C$1,$B151,$C$3,BF$12,$C$2,$A151,BF$13,$C$4,C145)</f>
        <v>#VALUE!</v>
      </c>
      <c r="BG151" s="248" t="e">
        <f ca="1">_xll.DBRW($C$1,$B151,$C$3,BG$12,$C$2,$A151,BG$13,$C$4,C145)</f>
        <v>#VALUE!</v>
      </c>
      <c r="BH151" s="253" t="e">
        <f ca="1">_xll.DBRW($C$1,$B151,$C$3,BH$12,$C$2,$A151,BH$13,$C$4,C145)</f>
        <v>#VALUE!</v>
      </c>
      <c r="BI151" s="252" t="e">
        <f ca="1">_xll.DBRW($C$1,$B151,$C$3,BI$12,$C$2,$A151,BI$13,$C$4,C145)</f>
        <v>#VALUE!</v>
      </c>
      <c r="BJ151" s="248" t="str">
        <f ca="1">_xll.DBRW($C$1,$B151,$C$3,BJ$12,$C$2,$A151,BJ$13,$C$4,C145)</f>
        <v>RECALC_1_2096_</v>
      </c>
      <c r="BK151" s="248" t="e">
        <f ca="1">_xll.DBRW($C$1,$B151,$C$3,BK$12,$C$2,$A151,BK$13,$C$4,C145)</f>
        <v>#VALUE!</v>
      </c>
      <c r="BL151" s="248" t="e">
        <f ca="1">_xll.DBRW($C$1,$B151,$C$3,BL$12,$C$2,$A151,BL$13,$C$4,C145)</f>
        <v>#VALUE!</v>
      </c>
      <c r="BM151" s="248" t="e">
        <f ca="1">_xll.DBRW($C$1,$B151,$C$3,BM$12,$C$2,$A151,BM$13,$C$4,C145)</f>
        <v>#VALUE!</v>
      </c>
      <c r="BN151" s="248" t="e">
        <f ca="1">_xll.DBRW($C$1,$B151,$C$3,BN$12,$C$2,$A151,BN$13,$C$4,C145)</f>
        <v>#VALUE!</v>
      </c>
      <c r="BO151" s="248" t="e">
        <f ca="1">_xll.DBRW($C$1,$B151,$C$3,BO$12,$C$2,$A151,BO$13,$C$4,C145)</f>
        <v>#VALUE!</v>
      </c>
      <c r="BP151" s="253" t="e">
        <f ca="1">_xll.DBRW($C$1,$B151,$C$3,BP$12,$C$2,$A151,BP$13,$C$4,C145)</f>
        <v>#VALUE!</v>
      </c>
      <c r="BQ151" s="252" t="e">
        <f ca="1">_xll.DBRW($C$1,$B151,$C$3,BQ$12,$C$2,$A151,BQ$13,$C$4,$C$145)</f>
        <v>#VALUE!</v>
      </c>
      <c r="BR151" s="248" t="str">
        <f ca="1">_xll.DBRW($C$1,$B151,$C$3,BR$12,$C$2,$A151,BR$13,$C$4,$C$145)</f>
        <v>RECALC_1_2227_</v>
      </c>
      <c r="BS151" s="248" t="e">
        <f ca="1">_xll.DBRW($C$1,$B151,$C$3,BS$12,$C$2,$A151,BS$13,$C$4,$C$145)</f>
        <v>#VALUE!</v>
      </c>
      <c r="BT151" s="248" t="e">
        <f ca="1">_xll.DBRW($C$1,$B151,$C$3,BT$12,$C$2,$A151,BT$13,$C$4,$C$145)</f>
        <v>#VALUE!</v>
      </c>
      <c r="BU151" s="248" t="e">
        <f ca="1">_xll.DBRW($C$1,$B151,$C$3,BU$12,$C$2,$A151,BU$13,$C$4,$C$145)</f>
        <v>#VALUE!</v>
      </c>
      <c r="BV151" s="248" t="e">
        <f ca="1">_xll.DBRW($C$1,$B151,$C$3,BV$12,$C$2,$A151,BV$13,$C$4,$C$145)</f>
        <v>#VALUE!</v>
      </c>
      <c r="BW151" s="248" t="e">
        <f ca="1">_xll.DBRW($C$1,$B151,$C$3,BW$12,$C$2,$A151,BW$13,$C$4,$C$145)</f>
        <v>#VALUE!</v>
      </c>
      <c r="BX151" s="253" t="e">
        <f ca="1">_xll.DBRW($C$1,$B151,$C$3,BX$12,$C$2,$A151,BX$13,$C$4,$C$145)</f>
        <v>#VALUE!</v>
      </c>
      <c r="BY151" s="248"/>
      <c r="BZ151" s="248"/>
      <c r="CA151" s="248"/>
      <c r="CB151" s="248"/>
      <c r="CC151" s="248"/>
      <c r="CD151" s="248"/>
      <c r="CE151" s="248"/>
      <c r="CF151" s="248"/>
    </row>
    <row r="152" spans="1:109" ht="21.75" customHeight="1">
      <c r="A152" s="262" t="str">
        <f t="shared" si="61"/>
        <v>VTD_Corp_TopAdj_Not_allocated_Input7</v>
      </c>
      <c r="B152" s="263" t="str">
        <f t="shared" ca="1" si="61"/>
        <v>RECALC_0_1_</v>
      </c>
      <c r="C152" s="237" t="str">
        <f t="shared" si="61"/>
        <v>Innovation</v>
      </c>
      <c r="D152" s="252"/>
      <c r="E152" s="248"/>
      <c r="F152" s="248"/>
      <c r="G152" s="248"/>
      <c r="H152" s="248"/>
      <c r="I152" s="248"/>
      <c r="J152" s="248"/>
      <c r="K152" s="253"/>
      <c r="L152" s="252"/>
      <c r="M152" s="248"/>
      <c r="N152" s="248"/>
      <c r="O152" s="248"/>
      <c r="P152" s="248"/>
      <c r="Q152" s="248"/>
      <c r="R152" s="248"/>
      <c r="S152" s="253"/>
      <c r="T152" s="252"/>
      <c r="U152" s="248"/>
      <c r="V152" s="248"/>
      <c r="W152" s="248"/>
      <c r="X152" s="248"/>
      <c r="Y152" s="248"/>
      <c r="Z152" s="248"/>
      <c r="AA152" s="253"/>
      <c r="AB152" s="252"/>
      <c r="AC152" s="248"/>
      <c r="AD152" s="248"/>
      <c r="AE152" s="248"/>
      <c r="AF152" s="248"/>
      <c r="AG152" s="248"/>
      <c r="AH152" s="248"/>
      <c r="AI152" s="253"/>
      <c r="AJ152" s="248"/>
      <c r="AK152" s="252" t="e">
        <f ca="1">_xll.DBRW($C$1,$B152,$C$3,AK$12,$C$2,$A152,AK$13,$C$4,C145)</f>
        <v>#VALUE!</v>
      </c>
      <c r="AL152" s="248" t="str">
        <f ca="1">_xll.DBRW($C$1,$B152,$C$3,AL$12,$C$2,$A152,AL$13,$C$4,C145)</f>
        <v>RECALC_1_2798_</v>
      </c>
      <c r="AM152" s="248" t="e">
        <f ca="1">_xll.DBRW($C$1,$B152,$C$3,AM$12,$C$2,$A152,AM$13,$C$4,C145)</f>
        <v>#VALUE!</v>
      </c>
      <c r="AN152" s="248" t="e">
        <f ca="1">_xll.DBRW($C$1,$B152,$C$3,AN$12,$C$2,$A152,AN$13,$C$4,C145)</f>
        <v>#VALUE!</v>
      </c>
      <c r="AO152" s="248" t="e">
        <f ca="1">_xll.DBRW($C$1,$B152,$C$3,AO$12,$C$2,$A152,AO$13,$C$4,C145)</f>
        <v>#VALUE!</v>
      </c>
      <c r="AP152" s="248" t="e">
        <f ca="1">_xll.DBRW($C$1,$B152,$C$3,AP$12,$C$2,$A152,AP$13,$C$4,C145)</f>
        <v>#VALUE!</v>
      </c>
      <c r="AQ152" s="248" t="e">
        <f ca="1">_xll.DBRW($C$1,$B152,$C$3,AQ$12,$C$2,$A152,AQ$13,$C$4,C145)</f>
        <v>#VALUE!</v>
      </c>
      <c r="AR152" s="253" t="e">
        <f ca="1">_xll.DBRW($C$1,$B152,$C$3,AR$12,$C$2,$A152,AR$13,$C$4,C145)</f>
        <v>#VALUE!</v>
      </c>
      <c r="AS152" s="252" t="e">
        <f ca="1">_xll.DBRW($C$1,$B152,$C$3,AS$12,$C$2,$A152,AS$13,$C$4,C145)</f>
        <v>#VALUE!</v>
      </c>
      <c r="AT152" s="248" t="str">
        <f ca="1">_xll.DBRW($C$1,$B152,$C$3,AT$12,$C$2,$A152,AT$13,$C$4,C145)</f>
        <v>RECALC_1_2801_</v>
      </c>
      <c r="AU152" s="248" t="e">
        <f ca="1">_xll.DBRW($C$1,$B152,$C$3,AU$12,$C$2,$A152,AU$13,$C$4,C145)</f>
        <v>#VALUE!</v>
      </c>
      <c r="AV152" s="248" t="e">
        <f ca="1">_xll.DBRW($C$1,$B152,$C$3,AV$12,$C$2,$A152,AV$13,$C$4,C145)</f>
        <v>#VALUE!</v>
      </c>
      <c r="AW152" s="248" t="e">
        <f ca="1">_xll.DBRW($C$1,$B152,$C$3,AW$12,$C$2,$A152,AW$13,$C$4,C145)</f>
        <v>#VALUE!</v>
      </c>
      <c r="AX152" s="248" t="e">
        <f ca="1">_xll.DBRW($C$1,$B152,$C$3,AX$12,$C$2,$A152,AX$13,$C$4,C145)</f>
        <v>#VALUE!</v>
      </c>
      <c r="AY152" s="248" t="e">
        <f ca="1">_xll.DBRW($C$1,$B152,$C$3,AY$12,$C$2,$A152,AY$13,$C$4,C145)</f>
        <v>#VALUE!</v>
      </c>
      <c r="AZ152" s="253" t="e">
        <f ca="1">_xll.DBRW($C$1,$B152,$C$3,AZ$12,$C$2,$A152,AZ$13,$C$4,C145)</f>
        <v>#VALUE!</v>
      </c>
      <c r="BA152" s="252" t="e">
        <f ca="1">_xll.DBRW($C$1,$B152,$C$3,BA$12,$C$2,$A152,BA$13,$C$4,C145)</f>
        <v>#VALUE!</v>
      </c>
      <c r="BB152" s="248" t="str">
        <f ca="1">_xll.DBRW($C$1,$B152,$C$3,BB$12,$C$2,$A152,BB$13,$C$4,C145)</f>
        <v>RECALC_1_2799_</v>
      </c>
      <c r="BC152" s="248" t="e">
        <f ca="1">_xll.DBRW($C$1,$B152,$C$3,BC$12,$C$2,$A152,BC$13,$C$4,C145)</f>
        <v>#VALUE!</v>
      </c>
      <c r="BD152" s="248" t="e">
        <f ca="1">_xll.DBRW($C$1,$B152,$C$3,BD$12,$C$2,$A152,BD$13,$C$4,C145)</f>
        <v>#VALUE!</v>
      </c>
      <c r="BE152" s="248" t="e">
        <f ca="1">_xll.DBRW($C$1,$B152,$C$3,BE$12,$C$2,$A152,BE$13,$C$4,C145)</f>
        <v>#VALUE!</v>
      </c>
      <c r="BF152" s="248" t="e">
        <f ca="1">_xll.DBRW($C$1,$B152,$C$3,BF$12,$C$2,$A152,BF$13,$C$4,C145)</f>
        <v>#VALUE!</v>
      </c>
      <c r="BG152" s="248" t="e">
        <f ca="1">_xll.DBRW($C$1,$B152,$C$3,BG$12,$C$2,$A152,BG$13,$C$4,C145)</f>
        <v>#VALUE!</v>
      </c>
      <c r="BH152" s="253" t="e">
        <f ca="1">_xll.DBRW($C$1,$B152,$C$3,BH$12,$C$2,$A152,BH$13,$C$4,C145)</f>
        <v>#VALUE!</v>
      </c>
      <c r="BI152" s="252" t="e">
        <f ca="1">_xll.DBRW($C$1,$B152,$C$3,BI$12,$C$2,$A152,BI$13,$C$4,C145)</f>
        <v>#VALUE!</v>
      </c>
      <c r="BJ152" s="248" t="str">
        <f ca="1">_xll.DBRW($C$1,$B152,$C$3,BJ$12,$C$2,$A152,BJ$13,$C$4,C145)</f>
        <v>RECALC_1_2802_</v>
      </c>
      <c r="BK152" s="248" t="e">
        <f ca="1">_xll.DBRW($C$1,$B152,$C$3,BK$12,$C$2,$A152,BK$13,$C$4,C145)</f>
        <v>#VALUE!</v>
      </c>
      <c r="BL152" s="248" t="e">
        <f ca="1">_xll.DBRW($C$1,$B152,$C$3,BL$12,$C$2,$A152,BL$13,$C$4,C145)</f>
        <v>#VALUE!</v>
      </c>
      <c r="BM152" s="248" t="e">
        <f ca="1">_xll.DBRW($C$1,$B152,$C$3,BM$12,$C$2,$A152,BM$13,$C$4,C145)</f>
        <v>#VALUE!</v>
      </c>
      <c r="BN152" s="248" t="e">
        <f ca="1">_xll.DBRW($C$1,$B152,$C$3,BN$12,$C$2,$A152,BN$13,$C$4,C145)</f>
        <v>#VALUE!</v>
      </c>
      <c r="BO152" s="248" t="e">
        <f ca="1">_xll.DBRW($C$1,$B152,$C$3,BO$12,$C$2,$A152,BO$13,$C$4,C145)</f>
        <v>#VALUE!</v>
      </c>
      <c r="BP152" s="253" t="e">
        <f ca="1">_xll.DBRW($C$1,$B152,$C$3,BP$12,$C$2,$A152,BP$13,$C$4,C145)</f>
        <v>#VALUE!</v>
      </c>
      <c r="BQ152" s="252" t="e">
        <f ca="1">_xll.DBRW($C$1,$B152,$C$3,BQ$12,$C$2,$A152,BQ$13,$C$4,$C$145)</f>
        <v>#VALUE!</v>
      </c>
      <c r="BR152" s="248" t="str">
        <f ca="1">_xll.DBRW($C$1,$B152,$C$3,BR$12,$C$2,$A152,BR$13,$C$4,$C$145)</f>
        <v>RECALC_1_2800_</v>
      </c>
      <c r="BS152" s="248" t="e">
        <f ca="1">_xll.DBRW($C$1,$B152,$C$3,BS$12,$C$2,$A152,BS$13,$C$4,$C$145)</f>
        <v>#VALUE!</v>
      </c>
      <c r="BT152" s="248" t="e">
        <f ca="1">_xll.DBRW($C$1,$B152,$C$3,BT$12,$C$2,$A152,BT$13,$C$4,$C$145)</f>
        <v>#VALUE!</v>
      </c>
      <c r="BU152" s="248" t="e">
        <f ca="1">_xll.DBRW($C$1,$B152,$C$3,BU$12,$C$2,$A152,BU$13,$C$4,$C$145)</f>
        <v>#VALUE!</v>
      </c>
      <c r="BV152" s="248" t="e">
        <f ca="1">_xll.DBRW($C$1,$B152,$C$3,BV$12,$C$2,$A152,BV$13,$C$4,$C$145)</f>
        <v>#VALUE!</v>
      </c>
      <c r="BW152" s="248" t="e">
        <f ca="1">_xll.DBRW($C$1,$B152,$C$3,BW$12,$C$2,$A152,BW$13,$C$4,$C$145)</f>
        <v>#VALUE!</v>
      </c>
      <c r="BX152" s="253" t="e">
        <f ca="1">_xll.DBRW($C$1,$B152,$C$3,BX$12,$C$2,$A152,BX$13,$C$4,$C$145)</f>
        <v>#VALUE!</v>
      </c>
      <c r="BY152" s="248"/>
      <c r="BZ152" s="248"/>
      <c r="CA152" s="248"/>
      <c r="CB152" s="248"/>
      <c r="CC152" s="248"/>
      <c r="CD152" s="248"/>
      <c r="CE152" s="248"/>
      <c r="CF152" s="248"/>
    </row>
    <row r="153" spans="1:109" ht="21.75" customHeight="1">
      <c r="A153" s="262" t="str">
        <f t="shared" si="61"/>
        <v>VTD_Corp_TopAdj_Not_allocated_Input8</v>
      </c>
      <c r="B153" s="263" t="str">
        <f t="shared" ca="1" si="61"/>
        <v>RECALC_0_1_</v>
      </c>
      <c r="C153" s="237" t="str">
        <f t="shared" si="61"/>
        <v>A recycler</v>
      </c>
      <c r="D153" s="252"/>
      <c r="E153" s="248"/>
      <c r="F153" s="248"/>
      <c r="G153" s="248"/>
      <c r="H153" s="248"/>
      <c r="I153" s="248"/>
      <c r="J153" s="248"/>
      <c r="K153" s="253"/>
      <c r="L153" s="252"/>
      <c r="M153" s="248"/>
      <c r="N153" s="248"/>
      <c r="O153" s="248"/>
      <c r="P153" s="248"/>
      <c r="Q153" s="248"/>
      <c r="R153" s="248"/>
      <c r="S153" s="253"/>
      <c r="T153" s="252"/>
      <c r="U153" s="248"/>
      <c r="V153" s="248"/>
      <c r="W153" s="248"/>
      <c r="X153" s="248"/>
      <c r="Y153" s="248"/>
      <c r="Z153" s="248"/>
      <c r="AA153" s="253"/>
      <c r="AB153" s="252"/>
      <c r="AC153" s="248"/>
      <c r="AD153" s="248"/>
      <c r="AE153" s="248"/>
      <c r="AF153" s="248"/>
      <c r="AG153" s="248"/>
      <c r="AH153" s="248"/>
      <c r="AI153" s="253"/>
      <c r="AJ153" s="248"/>
      <c r="AK153" s="252" t="e">
        <f ca="1">_xll.DBRW($C$1,$B153,$C$3,AK$12,$C$2,$A153,AK$13,$C$4,C145)</f>
        <v>#VALUE!</v>
      </c>
      <c r="AL153" s="248" t="str">
        <f ca="1">_xll.DBRW($C$1,$B153,$C$3,AL$12,$C$2,$A153,AL$13,$C$4,C145)</f>
        <v>RECALC_1_2844_</v>
      </c>
      <c r="AM153" s="248" t="e">
        <f ca="1">_xll.DBRW($C$1,$B153,$C$3,AM$12,$C$2,$A153,AM$13,$C$4,C145)</f>
        <v>#VALUE!</v>
      </c>
      <c r="AN153" s="248" t="e">
        <f ca="1">_xll.DBRW($C$1,$B153,$C$3,AN$12,$C$2,$A153,AN$13,$C$4,C145)</f>
        <v>#VALUE!</v>
      </c>
      <c r="AO153" s="248" t="e">
        <f ca="1">_xll.DBRW($C$1,$B153,$C$3,AO$12,$C$2,$A153,AO$13,$C$4,C145)</f>
        <v>#VALUE!</v>
      </c>
      <c r="AP153" s="248" t="e">
        <f ca="1">_xll.DBRW($C$1,$B153,$C$3,AP$12,$C$2,$A153,AP$13,$C$4,C145)</f>
        <v>#VALUE!</v>
      </c>
      <c r="AQ153" s="248" t="e">
        <f ca="1">_xll.DBRW($C$1,$B153,$C$3,AQ$12,$C$2,$A153,AQ$13,$C$4,C145)</f>
        <v>#VALUE!</v>
      </c>
      <c r="AR153" s="253" t="e">
        <f ca="1">_xll.DBRW($C$1,$B153,$C$3,AR$12,$C$2,$A153,AR$13,$C$4,C145)</f>
        <v>#VALUE!</v>
      </c>
      <c r="AS153" s="252" t="e">
        <f ca="1">_xll.DBRW($C$1,$B153,$C$3,AS$12,$C$2,$A153,AS$13,$C$4,C145)</f>
        <v>#VALUE!</v>
      </c>
      <c r="AT153" s="248" t="str">
        <f ca="1">_xll.DBRW($C$1,$B153,$C$3,AT$12,$C$2,$A153,AT$13,$C$4,C145)</f>
        <v>RECALC_1_2845_</v>
      </c>
      <c r="AU153" s="248" t="e">
        <f ca="1">_xll.DBRW($C$1,$B153,$C$3,AU$12,$C$2,$A153,AU$13,$C$4,C145)</f>
        <v>#VALUE!</v>
      </c>
      <c r="AV153" s="248" t="e">
        <f ca="1">_xll.DBRW($C$1,$B153,$C$3,AV$12,$C$2,$A153,AV$13,$C$4,C145)</f>
        <v>#VALUE!</v>
      </c>
      <c r="AW153" s="248" t="e">
        <f ca="1">_xll.DBRW($C$1,$B153,$C$3,AW$12,$C$2,$A153,AW$13,$C$4,C145)</f>
        <v>#VALUE!</v>
      </c>
      <c r="AX153" s="248" t="e">
        <f ca="1">_xll.DBRW($C$1,$B153,$C$3,AX$12,$C$2,$A153,AX$13,$C$4,C145)</f>
        <v>#VALUE!</v>
      </c>
      <c r="AY153" s="248" t="e">
        <f ca="1">_xll.DBRW($C$1,$B153,$C$3,AY$12,$C$2,$A153,AY$13,$C$4,C145)</f>
        <v>#VALUE!</v>
      </c>
      <c r="AZ153" s="253" t="e">
        <f ca="1">_xll.DBRW($C$1,$B153,$C$3,AZ$12,$C$2,$A153,AZ$13,$C$4,C145)</f>
        <v>#VALUE!</v>
      </c>
      <c r="BA153" s="252" t="e">
        <f ca="1">_xll.DBRW($C$1,$B153,$C$3,BA$12,$C$2,$A153,BA$13,$C$4,C145)</f>
        <v>#VALUE!</v>
      </c>
      <c r="BB153" s="248" t="str">
        <f ca="1">_xll.DBRW($C$1,$B153,$C$3,BB$12,$C$2,$A153,BB$13,$C$4,C145)</f>
        <v>RECALC_1_2846_</v>
      </c>
      <c r="BC153" s="248" t="e">
        <f ca="1">_xll.DBRW($C$1,$B153,$C$3,BC$12,$C$2,$A153,BC$13,$C$4,C145)</f>
        <v>#VALUE!</v>
      </c>
      <c r="BD153" s="248" t="e">
        <f ca="1">_xll.DBRW($C$1,$B153,$C$3,BD$12,$C$2,$A153,BD$13,$C$4,C145)</f>
        <v>#VALUE!</v>
      </c>
      <c r="BE153" s="248" t="e">
        <f ca="1">_xll.DBRW($C$1,$B153,$C$3,BE$12,$C$2,$A153,BE$13,$C$4,C145)</f>
        <v>#VALUE!</v>
      </c>
      <c r="BF153" s="248" t="e">
        <f ca="1">_xll.DBRW($C$1,$B153,$C$3,BF$12,$C$2,$A153,BF$13,$C$4,C145)</f>
        <v>#VALUE!</v>
      </c>
      <c r="BG153" s="248" t="e">
        <f ca="1">_xll.DBRW($C$1,$B153,$C$3,BG$12,$C$2,$A153,BG$13,$C$4,C145)</f>
        <v>#VALUE!</v>
      </c>
      <c r="BH153" s="253" t="e">
        <f ca="1">_xll.DBRW($C$1,$B153,$C$3,BH$12,$C$2,$A153,BH$13,$C$4,C145)</f>
        <v>#VALUE!</v>
      </c>
      <c r="BI153" s="252" t="e">
        <f ca="1">_xll.DBRW($C$1,$B153,$C$3,BI$12,$C$2,$A153,BI$13,$C$4,C145)</f>
        <v>#VALUE!</v>
      </c>
      <c r="BJ153" s="248" t="str">
        <f ca="1">_xll.DBRW($C$1,$B153,$C$3,BJ$12,$C$2,$A153,BJ$13,$C$4,C145)</f>
        <v>RECALC_1_2847_</v>
      </c>
      <c r="BK153" s="248" t="e">
        <f ca="1">_xll.DBRW($C$1,$B153,$C$3,BK$12,$C$2,$A153,BK$13,$C$4,C145)</f>
        <v>#VALUE!</v>
      </c>
      <c r="BL153" s="248" t="e">
        <f ca="1">_xll.DBRW($C$1,$B153,$C$3,BL$12,$C$2,$A153,BL$13,$C$4,C145)</f>
        <v>#VALUE!</v>
      </c>
      <c r="BM153" s="248" t="e">
        <f ca="1">_xll.DBRW($C$1,$B153,$C$3,BM$12,$C$2,$A153,BM$13,$C$4,C145)</f>
        <v>#VALUE!</v>
      </c>
      <c r="BN153" s="248" t="e">
        <f ca="1">_xll.DBRW($C$1,$B153,$C$3,BN$12,$C$2,$A153,BN$13,$C$4,C145)</f>
        <v>#VALUE!</v>
      </c>
      <c r="BO153" s="248" t="e">
        <f ca="1">_xll.DBRW($C$1,$B153,$C$3,BO$12,$C$2,$A153,BO$13,$C$4,C145)</f>
        <v>#VALUE!</v>
      </c>
      <c r="BP153" s="253" t="e">
        <f ca="1">_xll.DBRW($C$1,$B153,$C$3,BP$12,$C$2,$A153,BP$13,$C$4,C145)</f>
        <v>#VALUE!</v>
      </c>
      <c r="BQ153" s="252" t="e">
        <f ca="1">_xll.DBRW($C$1,$B153,$C$3,BQ$12,$C$2,$A153,BQ$13,$C$4,$C$145)</f>
        <v>#VALUE!</v>
      </c>
      <c r="BR153" s="248" t="str">
        <f ca="1">_xll.DBRW($C$1,$B153,$C$3,BR$12,$C$2,$A153,BR$13,$C$4,$C$145)</f>
        <v>RECALC_1_2843_</v>
      </c>
      <c r="BS153" s="248" t="e">
        <f ca="1">_xll.DBRW($C$1,$B153,$C$3,BS$12,$C$2,$A153,BS$13,$C$4,$C$145)</f>
        <v>#VALUE!</v>
      </c>
      <c r="BT153" s="248" t="e">
        <f ca="1">_xll.DBRW($C$1,$B153,$C$3,BT$12,$C$2,$A153,BT$13,$C$4,$C$145)</f>
        <v>#VALUE!</v>
      </c>
      <c r="BU153" s="248" t="e">
        <f ca="1">_xll.DBRW($C$1,$B153,$C$3,BU$12,$C$2,$A153,BU$13,$C$4,$C$145)</f>
        <v>#VALUE!</v>
      </c>
      <c r="BV153" s="248" t="e">
        <f ca="1">_xll.DBRW($C$1,$B153,$C$3,BV$12,$C$2,$A153,BV$13,$C$4,$C$145)</f>
        <v>#VALUE!</v>
      </c>
      <c r="BW153" s="248" t="e">
        <f ca="1">_xll.DBRW($C$1,$B153,$C$3,BW$12,$C$2,$A153,BW$13,$C$4,$C$145)</f>
        <v>#VALUE!</v>
      </c>
      <c r="BX153" s="253" t="e">
        <f ca="1">_xll.DBRW($C$1,$B153,$C$3,BX$12,$C$2,$A153,BX$13,$C$4,$C$145)</f>
        <v>#VALUE!</v>
      </c>
      <c r="BY153" s="248"/>
      <c r="BZ153" s="248"/>
      <c r="CA153" s="248"/>
      <c r="CB153" s="248"/>
      <c r="CC153" s="248"/>
      <c r="CD153" s="248"/>
      <c r="CE153" s="248"/>
      <c r="CF153" s="248"/>
    </row>
    <row r="154" spans="1:109" ht="21.75" customHeight="1">
      <c r="A154" s="262" t="str">
        <f t="shared" si="61"/>
        <v>VTD_Corp_TopAdj_Not_allocated_Input9</v>
      </c>
      <c r="B154" s="263" t="str">
        <f t="shared" ca="1" si="61"/>
        <v>RECALC_0_1_</v>
      </c>
      <c r="C154" s="237" t="str">
        <f t="shared" si="61"/>
        <v>Ajustement 9 - disponible</v>
      </c>
      <c r="D154" s="252"/>
      <c r="E154" s="248"/>
      <c r="F154" s="248"/>
      <c r="G154" s="248"/>
      <c r="H154" s="248"/>
      <c r="I154" s="248"/>
      <c r="J154" s="248"/>
      <c r="K154" s="253"/>
      <c r="L154" s="252"/>
      <c r="M154" s="248"/>
      <c r="N154" s="248"/>
      <c r="O154" s="248"/>
      <c r="P154" s="248"/>
      <c r="Q154" s="248"/>
      <c r="R154" s="248"/>
      <c r="S154" s="253"/>
      <c r="T154" s="252"/>
      <c r="U154" s="248"/>
      <c r="V154" s="248"/>
      <c r="W154" s="248"/>
      <c r="X154" s="248"/>
      <c r="Y154" s="248"/>
      <c r="Z154" s="248"/>
      <c r="AA154" s="253"/>
      <c r="AB154" s="252"/>
      <c r="AC154" s="248"/>
      <c r="AD154" s="248"/>
      <c r="AE154" s="248"/>
      <c r="AF154" s="248"/>
      <c r="AG154" s="248"/>
      <c r="AH154" s="248"/>
      <c r="AI154" s="253"/>
      <c r="AJ154" s="248"/>
      <c r="AK154" s="252" t="e">
        <f ca="1">_xll.DBRW($C$1,$B154,$C$3,AK$12,$C$2,$A154,AK$13,$C$4,C145)</f>
        <v>#VALUE!</v>
      </c>
      <c r="AL154" s="248" t="str">
        <f ca="1">_xll.DBRW($C$1,$B154,$C$3,AL$12,$C$2,$A154,AL$13,$C$4,C145)</f>
        <v>RECALC_1_2734_</v>
      </c>
      <c r="AM154" s="248" t="e">
        <f ca="1">_xll.DBRW($C$1,$B154,$C$3,AM$12,$C$2,$A154,AM$13,$C$4,C145)</f>
        <v>#VALUE!</v>
      </c>
      <c r="AN154" s="248" t="e">
        <f ca="1">_xll.DBRW($C$1,$B154,$C$3,AN$12,$C$2,$A154,AN$13,$C$4,C145)</f>
        <v>#VALUE!</v>
      </c>
      <c r="AO154" s="248" t="e">
        <f ca="1">_xll.DBRW($C$1,$B154,$C$3,AO$12,$C$2,$A154,AO$13,$C$4,C145)</f>
        <v>#VALUE!</v>
      </c>
      <c r="AP154" s="248" t="e">
        <f ca="1">_xll.DBRW($C$1,$B154,$C$3,AP$12,$C$2,$A154,AP$13,$C$4,C145)</f>
        <v>#VALUE!</v>
      </c>
      <c r="AQ154" s="248" t="e">
        <f ca="1">_xll.DBRW($C$1,$B154,$C$3,AQ$12,$C$2,$A154,AQ$13,$C$4,C145)</f>
        <v>#VALUE!</v>
      </c>
      <c r="AR154" s="253" t="e">
        <f ca="1">_xll.DBRW($C$1,$B154,$C$3,AR$12,$C$2,$A154,AR$13,$C$4,C145)</f>
        <v>#VALUE!</v>
      </c>
      <c r="AS154" s="252" t="e">
        <f ca="1">_xll.DBRW($C$1,$B154,$C$3,AS$12,$C$2,$A154,AS$13,$C$4,C145)</f>
        <v>#VALUE!</v>
      </c>
      <c r="AT154" s="248" t="str">
        <f ca="1">_xll.DBRW($C$1,$B154,$C$3,AT$12,$C$2,$A154,AT$13,$C$4,C145)</f>
        <v>RECALC_1_2735_</v>
      </c>
      <c r="AU154" s="248" t="e">
        <f ca="1">_xll.DBRW($C$1,$B154,$C$3,AU$12,$C$2,$A154,AU$13,$C$4,C145)</f>
        <v>#VALUE!</v>
      </c>
      <c r="AV154" s="248" t="e">
        <f ca="1">_xll.DBRW($C$1,$B154,$C$3,AV$12,$C$2,$A154,AV$13,$C$4,C145)</f>
        <v>#VALUE!</v>
      </c>
      <c r="AW154" s="248" t="e">
        <f ca="1">_xll.DBRW($C$1,$B154,$C$3,AW$12,$C$2,$A154,AW$13,$C$4,C145)</f>
        <v>#VALUE!</v>
      </c>
      <c r="AX154" s="248" t="e">
        <f ca="1">_xll.DBRW($C$1,$B154,$C$3,AX$12,$C$2,$A154,AX$13,$C$4,C145)</f>
        <v>#VALUE!</v>
      </c>
      <c r="AY154" s="248" t="e">
        <f ca="1">_xll.DBRW($C$1,$B154,$C$3,AY$12,$C$2,$A154,AY$13,$C$4,C145)</f>
        <v>#VALUE!</v>
      </c>
      <c r="AZ154" s="253" t="e">
        <f ca="1">_xll.DBRW($C$1,$B154,$C$3,AZ$12,$C$2,$A154,AZ$13,$C$4,C145)</f>
        <v>#VALUE!</v>
      </c>
      <c r="BA154" s="252" t="e">
        <f ca="1">_xll.DBRW($C$1,$B154,$C$3,BA$12,$C$2,$A154,BA$13,$C$4,C145)</f>
        <v>#VALUE!</v>
      </c>
      <c r="BB154" s="248" t="str">
        <f ca="1">_xll.DBRW($C$1,$B154,$C$3,BB$12,$C$2,$A154,BB$13,$C$4,C145)</f>
        <v>RECALC_1_2736_</v>
      </c>
      <c r="BC154" s="248" t="e">
        <f ca="1">_xll.DBRW($C$1,$B154,$C$3,BC$12,$C$2,$A154,BC$13,$C$4,C145)</f>
        <v>#VALUE!</v>
      </c>
      <c r="BD154" s="248" t="e">
        <f ca="1">_xll.DBRW($C$1,$B154,$C$3,BD$12,$C$2,$A154,BD$13,$C$4,C145)</f>
        <v>#VALUE!</v>
      </c>
      <c r="BE154" s="248" t="e">
        <f ca="1">_xll.DBRW($C$1,$B154,$C$3,BE$12,$C$2,$A154,BE$13,$C$4,C145)</f>
        <v>#VALUE!</v>
      </c>
      <c r="BF154" s="248" t="e">
        <f ca="1">_xll.DBRW($C$1,$B154,$C$3,BF$12,$C$2,$A154,BF$13,$C$4,C145)</f>
        <v>#VALUE!</v>
      </c>
      <c r="BG154" s="248" t="e">
        <f ca="1">_xll.DBRW($C$1,$B154,$C$3,BG$12,$C$2,$A154,BG$13,$C$4,C145)</f>
        <v>#VALUE!</v>
      </c>
      <c r="BH154" s="253" t="e">
        <f ca="1">_xll.DBRW($C$1,$B154,$C$3,BH$12,$C$2,$A154,BH$13,$C$4,C145)</f>
        <v>#VALUE!</v>
      </c>
      <c r="BI154" s="252" t="e">
        <f ca="1">_xll.DBRW($C$1,$B154,$C$3,BI$12,$C$2,$A154,BI$13,$C$4,C145)</f>
        <v>#VALUE!</v>
      </c>
      <c r="BJ154" s="248" t="str">
        <f ca="1">_xll.DBRW($C$1,$B154,$C$3,BJ$12,$C$2,$A154,BJ$13,$C$4,C145)</f>
        <v>RECALC_1_2737_</v>
      </c>
      <c r="BK154" s="248" t="e">
        <f ca="1">_xll.DBRW($C$1,$B154,$C$3,BK$12,$C$2,$A154,BK$13,$C$4,C145)</f>
        <v>#VALUE!</v>
      </c>
      <c r="BL154" s="248" t="e">
        <f ca="1">_xll.DBRW($C$1,$B154,$C$3,BL$12,$C$2,$A154,BL$13,$C$4,C145)</f>
        <v>#VALUE!</v>
      </c>
      <c r="BM154" s="248" t="e">
        <f ca="1">_xll.DBRW($C$1,$B154,$C$3,BM$12,$C$2,$A154,BM$13,$C$4,C145)</f>
        <v>#VALUE!</v>
      </c>
      <c r="BN154" s="248" t="e">
        <f ca="1">_xll.DBRW($C$1,$B154,$C$3,BN$12,$C$2,$A154,BN$13,$C$4,C145)</f>
        <v>#VALUE!</v>
      </c>
      <c r="BO154" s="248" t="e">
        <f ca="1">_xll.DBRW($C$1,$B154,$C$3,BO$12,$C$2,$A154,BO$13,$C$4,C145)</f>
        <v>#VALUE!</v>
      </c>
      <c r="BP154" s="253" t="e">
        <f ca="1">_xll.DBRW($C$1,$B154,$C$3,BP$12,$C$2,$A154,BP$13,$C$4,C145)</f>
        <v>#VALUE!</v>
      </c>
      <c r="BQ154" s="252" t="e">
        <f ca="1">_xll.DBRW($C$1,$B154,$C$3,BQ$12,$C$2,$A154,BQ$13,$C$4,$C$145)</f>
        <v>#VALUE!</v>
      </c>
      <c r="BR154" s="248" t="str">
        <f ca="1">_xll.DBRW($C$1,$B154,$C$3,BR$12,$C$2,$A154,BR$13,$C$4,$C$145)</f>
        <v>RECALC_1_2733_</v>
      </c>
      <c r="BS154" s="248" t="e">
        <f ca="1">_xll.DBRW($C$1,$B154,$C$3,BS$12,$C$2,$A154,BS$13,$C$4,$C$145)</f>
        <v>#VALUE!</v>
      </c>
      <c r="BT154" s="248" t="e">
        <f ca="1">_xll.DBRW($C$1,$B154,$C$3,BT$12,$C$2,$A154,BT$13,$C$4,$C$145)</f>
        <v>#VALUE!</v>
      </c>
      <c r="BU154" s="248" t="e">
        <f ca="1">_xll.DBRW($C$1,$B154,$C$3,BU$12,$C$2,$A154,BU$13,$C$4,$C$145)</f>
        <v>#VALUE!</v>
      </c>
      <c r="BV154" s="248" t="e">
        <f ca="1">_xll.DBRW($C$1,$B154,$C$3,BV$12,$C$2,$A154,BV$13,$C$4,$C$145)</f>
        <v>#VALUE!</v>
      </c>
      <c r="BW154" s="248" t="e">
        <f ca="1">_xll.DBRW($C$1,$B154,$C$3,BW$12,$C$2,$A154,BW$13,$C$4,$C$145)</f>
        <v>#VALUE!</v>
      </c>
      <c r="BX154" s="253" t="e">
        <f ca="1">_xll.DBRW($C$1,$B154,$C$3,BX$12,$C$2,$A154,BX$13,$C$4,$C$145)</f>
        <v>#VALUE!</v>
      </c>
      <c r="BY154" s="248"/>
      <c r="BZ154" s="248"/>
      <c r="CA154" s="248"/>
      <c r="CB154" s="248"/>
      <c r="CC154" s="248"/>
      <c r="CD154" s="248"/>
      <c r="CE154" s="248"/>
      <c r="CF154" s="248"/>
    </row>
    <row r="155" spans="1:109" ht="21.75" customHeight="1">
      <c r="A155" s="262" t="str">
        <f t="shared" si="61"/>
        <v>VTD_Corp_TopAdj_Not_allocated_Input10</v>
      </c>
      <c r="B155" s="263" t="str">
        <f t="shared" ca="1" si="61"/>
        <v>RECALC_0_1_</v>
      </c>
      <c r="C155" s="237" t="str">
        <f t="shared" si="61"/>
        <v>Ajustement 10 - disponible</v>
      </c>
      <c r="D155" s="252"/>
      <c r="E155" s="248"/>
      <c r="F155" s="248"/>
      <c r="G155" s="248"/>
      <c r="H155" s="248"/>
      <c r="I155" s="248"/>
      <c r="J155" s="248"/>
      <c r="K155" s="253"/>
      <c r="L155" s="252"/>
      <c r="M155" s="248"/>
      <c r="N155" s="248"/>
      <c r="O155" s="248"/>
      <c r="P155" s="248"/>
      <c r="Q155" s="248"/>
      <c r="R155" s="248"/>
      <c r="S155" s="253"/>
      <c r="T155" s="252"/>
      <c r="U155" s="248"/>
      <c r="V155" s="248"/>
      <c r="W155" s="248"/>
      <c r="X155" s="248"/>
      <c r="Y155" s="248"/>
      <c r="Z155" s="248"/>
      <c r="AA155" s="253"/>
      <c r="AB155" s="252"/>
      <c r="AC155" s="248"/>
      <c r="AD155" s="248"/>
      <c r="AE155" s="248"/>
      <c r="AF155" s="248"/>
      <c r="AG155" s="248"/>
      <c r="AH155" s="248"/>
      <c r="AI155" s="253"/>
      <c r="AJ155" s="248"/>
      <c r="AK155" s="252" t="e">
        <f ca="1">_xll.DBRW($C$1,$B155,$C$3,AK$12,$C$2,$A155,AK$13,$C$4,C145)</f>
        <v>#VALUE!</v>
      </c>
      <c r="AL155" s="248" t="str">
        <f ca="1">_xll.DBRW($C$1,$B155,$C$3,AL$12,$C$2,$A155,AL$13,$C$4,C145)</f>
        <v>RECALC_1_2818_</v>
      </c>
      <c r="AM155" s="248" t="e">
        <f ca="1">_xll.DBRW($C$1,$B155,$C$3,AM$12,$C$2,$A155,AM$13,$C$4,C145)</f>
        <v>#VALUE!</v>
      </c>
      <c r="AN155" s="248" t="e">
        <f ca="1">_xll.DBRW($C$1,$B155,$C$3,AN$12,$C$2,$A155,AN$13,$C$4,C145)</f>
        <v>#VALUE!</v>
      </c>
      <c r="AO155" s="248" t="e">
        <f ca="1">_xll.DBRW($C$1,$B155,$C$3,AO$12,$C$2,$A155,AO$13,$C$4,C145)</f>
        <v>#VALUE!</v>
      </c>
      <c r="AP155" s="248" t="e">
        <f ca="1">_xll.DBRW($C$1,$B155,$C$3,AP$12,$C$2,$A155,AP$13,$C$4,C145)</f>
        <v>#VALUE!</v>
      </c>
      <c r="AQ155" s="248" t="e">
        <f ca="1">_xll.DBRW($C$1,$B155,$C$3,AQ$12,$C$2,$A155,AQ$13,$C$4,C145)</f>
        <v>#VALUE!</v>
      </c>
      <c r="AR155" s="253" t="e">
        <f ca="1">_xll.DBRW($C$1,$B155,$C$3,AR$12,$C$2,$A155,AR$13,$C$4,C145)</f>
        <v>#VALUE!</v>
      </c>
      <c r="AS155" s="252" t="e">
        <f ca="1">_xll.DBRW($C$1,$B155,$C$3,AS$12,$C$2,$A155,AS$13,$C$4,C145)</f>
        <v>#VALUE!</v>
      </c>
      <c r="AT155" s="248" t="str">
        <f ca="1">_xll.DBRW($C$1,$B155,$C$3,AT$12,$C$2,$A155,AT$13,$C$4,C145)</f>
        <v>RECALC_1_2820_</v>
      </c>
      <c r="AU155" s="248" t="e">
        <f ca="1">_xll.DBRW($C$1,$B155,$C$3,AU$12,$C$2,$A155,AU$13,$C$4,C145)</f>
        <v>#VALUE!</v>
      </c>
      <c r="AV155" s="248" t="e">
        <f ca="1">_xll.DBRW($C$1,$B155,$C$3,AV$12,$C$2,$A155,AV$13,$C$4,C145)</f>
        <v>#VALUE!</v>
      </c>
      <c r="AW155" s="248" t="e">
        <f ca="1">_xll.DBRW($C$1,$B155,$C$3,AW$12,$C$2,$A155,AW$13,$C$4,C145)</f>
        <v>#VALUE!</v>
      </c>
      <c r="AX155" s="248" t="e">
        <f ca="1">_xll.DBRW($C$1,$B155,$C$3,AX$12,$C$2,$A155,AX$13,$C$4,C145)</f>
        <v>#VALUE!</v>
      </c>
      <c r="AY155" s="248" t="e">
        <f ca="1">_xll.DBRW($C$1,$B155,$C$3,AY$12,$C$2,$A155,AY$13,$C$4,C145)</f>
        <v>#VALUE!</v>
      </c>
      <c r="AZ155" s="253" t="e">
        <f ca="1">_xll.DBRW($C$1,$B155,$C$3,AZ$12,$C$2,$A155,AZ$13,$C$4,C145)</f>
        <v>#VALUE!</v>
      </c>
      <c r="BA155" s="252" t="e">
        <f ca="1">_xll.DBRW($C$1,$B155,$C$3,BA$12,$C$2,$A155,BA$13,$C$4,C145)</f>
        <v>#VALUE!</v>
      </c>
      <c r="BB155" s="248" t="str">
        <f ca="1">_xll.DBRW($C$1,$B155,$C$3,BB$12,$C$2,$A155,BB$13,$C$4,C145)</f>
        <v>RECALC_1_2819_</v>
      </c>
      <c r="BC155" s="248" t="e">
        <f ca="1">_xll.DBRW($C$1,$B155,$C$3,BC$12,$C$2,$A155,BC$13,$C$4,C145)</f>
        <v>#VALUE!</v>
      </c>
      <c r="BD155" s="248" t="e">
        <f ca="1">_xll.DBRW($C$1,$B155,$C$3,BD$12,$C$2,$A155,BD$13,$C$4,C145)</f>
        <v>#VALUE!</v>
      </c>
      <c r="BE155" s="248" t="e">
        <f ca="1">_xll.DBRW($C$1,$B155,$C$3,BE$12,$C$2,$A155,BE$13,$C$4,C145)</f>
        <v>#VALUE!</v>
      </c>
      <c r="BF155" s="248" t="e">
        <f ca="1">_xll.DBRW($C$1,$B155,$C$3,BF$12,$C$2,$A155,BF$13,$C$4,C145)</f>
        <v>#VALUE!</v>
      </c>
      <c r="BG155" s="248" t="e">
        <f ca="1">_xll.DBRW($C$1,$B155,$C$3,BG$12,$C$2,$A155,BG$13,$C$4,C145)</f>
        <v>#VALUE!</v>
      </c>
      <c r="BH155" s="253" t="e">
        <f ca="1">_xll.DBRW($C$1,$B155,$C$3,BH$12,$C$2,$A155,BH$13,$C$4,C145)</f>
        <v>#VALUE!</v>
      </c>
      <c r="BI155" s="252" t="e">
        <f ca="1">_xll.DBRW($C$1,$B155,$C$3,BI$12,$C$2,$A155,BI$13,$C$4,C145)</f>
        <v>#VALUE!</v>
      </c>
      <c r="BJ155" s="248" t="str">
        <f ca="1">_xll.DBRW($C$1,$B155,$C$3,BJ$12,$C$2,$A155,BJ$13,$C$4,C145)</f>
        <v>RECALC_1_2821_</v>
      </c>
      <c r="BK155" s="248" t="e">
        <f ca="1">_xll.DBRW($C$1,$B155,$C$3,BK$12,$C$2,$A155,BK$13,$C$4,C145)</f>
        <v>#VALUE!</v>
      </c>
      <c r="BL155" s="248" t="e">
        <f ca="1">_xll.DBRW($C$1,$B155,$C$3,BL$12,$C$2,$A155,BL$13,$C$4,C145)</f>
        <v>#VALUE!</v>
      </c>
      <c r="BM155" s="248" t="e">
        <f ca="1">_xll.DBRW($C$1,$B155,$C$3,BM$12,$C$2,$A155,BM$13,$C$4,C145)</f>
        <v>#VALUE!</v>
      </c>
      <c r="BN155" s="248" t="e">
        <f ca="1">_xll.DBRW($C$1,$B155,$C$3,BN$12,$C$2,$A155,BN$13,$C$4,C145)</f>
        <v>#VALUE!</v>
      </c>
      <c r="BO155" s="248" t="e">
        <f ca="1">_xll.DBRW($C$1,$B155,$C$3,BO$12,$C$2,$A155,BO$13,$C$4,C145)</f>
        <v>#VALUE!</v>
      </c>
      <c r="BP155" s="253" t="e">
        <f ca="1">_xll.DBRW($C$1,$B155,$C$3,BP$12,$C$2,$A155,BP$13,$C$4,C145)</f>
        <v>#VALUE!</v>
      </c>
      <c r="BQ155" s="252" t="e">
        <f ca="1">_xll.DBRW($C$1,$B155,$C$3,BQ$12,$C$2,$A155,BQ$13,$C$4,$C$145)</f>
        <v>#VALUE!</v>
      </c>
      <c r="BR155" s="248" t="str">
        <f ca="1">_xll.DBRW($C$1,$B155,$C$3,BR$12,$C$2,$A155,BR$13,$C$4,$C$145)</f>
        <v>RECALC_1_2822_</v>
      </c>
      <c r="BS155" s="248" t="e">
        <f ca="1">_xll.DBRW($C$1,$B155,$C$3,BS$12,$C$2,$A155,BS$13,$C$4,$C$145)</f>
        <v>#VALUE!</v>
      </c>
      <c r="BT155" s="248" t="e">
        <f ca="1">_xll.DBRW($C$1,$B155,$C$3,BT$12,$C$2,$A155,BT$13,$C$4,$C$145)</f>
        <v>#VALUE!</v>
      </c>
      <c r="BU155" s="248" t="e">
        <f ca="1">_xll.DBRW($C$1,$B155,$C$3,BU$12,$C$2,$A155,BU$13,$C$4,$C$145)</f>
        <v>#VALUE!</v>
      </c>
      <c r="BV155" s="248" t="e">
        <f ca="1">_xll.DBRW($C$1,$B155,$C$3,BV$12,$C$2,$A155,BV$13,$C$4,$C$145)</f>
        <v>#VALUE!</v>
      </c>
      <c r="BW155" s="248" t="e">
        <f ca="1">_xll.DBRW($C$1,$B155,$C$3,BW$12,$C$2,$A155,BW$13,$C$4,$C$145)</f>
        <v>#VALUE!</v>
      </c>
      <c r="BX155" s="253" t="e">
        <f ca="1">_xll.DBRW($C$1,$B155,$C$3,BX$12,$C$2,$A155,BX$13,$C$4,$C$145)</f>
        <v>#VALUE!</v>
      </c>
      <c r="BY155" s="248"/>
      <c r="BZ155" s="248"/>
      <c r="CA155" s="248"/>
      <c r="CB155" s="248"/>
      <c r="CC155" s="248"/>
      <c r="CD155" s="248"/>
      <c r="CE155" s="248"/>
      <c r="CF155" s="248"/>
    </row>
    <row r="156" spans="1:109" s="261" customFormat="1" ht="21.75" customHeight="1">
      <c r="A156" s="254" t="str">
        <f>A26</f>
        <v>VTD_Corp_TopAdj_Not_allocated_Input</v>
      </c>
      <c r="B156" s="254" t="str">
        <f ca="1">_xll.SUBNM("tango_core_model:Activity","","Tot_act","English")</f>
        <v>RECALC_0_21_</v>
      </c>
      <c r="C156" s="254" t="str">
        <f>"Contrôle "&amp;C145</f>
        <v>Contrôle FREE CASH FLOW OPERATIONNEL</v>
      </c>
      <c r="D156" s="255" t="e">
        <f ca="1">_xll.DBRW($C$1,$B$26,$C$3,D$12,$C$2,$A156,D$13,$C$4,$C145)-D145</f>
        <v>#VALUE!</v>
      </c>
      <c r="E156" s="256" t="e">
        <f ca="1">_xll.DBRW($C$1,$B$26,$C$3,E$12,$C$2,$A156,E$13,$C$4,$C145)-E145</f>
        <v>#VALUE!</v>
      </c>
      <c r="F156" s="256" t="e">
        <f ca="1">_xll.DBRW($C$1,$B$26,$C$3,F$12,$C$2,$A156,F$13,$C$4,$C145)-F145</f>
        <v>#VALUE!</v>
      </c>
      <c r="G156" s="256" t="e">
        <f ca="1">_xll.DBRW($C$1,$B$26,$C$3,G$12,$C$2,$A156,G$13,$C$4,$C145)-G145</f>
        <v>#VALUE!</v>
      </c>
      <c r="H156" s="256" t="e">
        <f ca="1">_xll.DBRW($C$1,$B$26,$C$3,H$12,$C$2,$A156,H$13,$C$4,$C145)-H145</f>
        <v>#VALUE!</v>
      </c>
      <c r="I156" s="256" t="e">
        <f ca="1">_xll.DBRW($C$1,$B$26,$C$3,I$12,$C$2,$A156,I$13,$C$4,$C145)-I145</f>
        <v>#VALUE!</v>
      </c>
      <c r="J156" s="256" t="e">
        <f ca="1">_xll.DBRW($C$1,$B$26,$C$3,J$12,$C$2,$A156,J$13,$C$4,$C145)-J145</f>
        <v>#VALUE!</v>
      </c>
      <c r="K156" s="257" t="e">
        <f ca="1">_xll.DBRW($C$1,$B$26,$C$3,K$12,$C$2,$A156,K$13,$C$4,$C145)-K145</f>
        <v>#VALUE!</v>
      </c>
      <c r="L156" s="255" t="e">
        <f ca="1">_xll.DBRW($C$1,$B$26,$C$3,L$12,$C$2,$A156,L$13,$C$4,$C145)-L145</f>
        <v>#VALUE!</v>
      </c>
      <c r="M156" s="256" t="e">
        <f ca="1">_xll.DBRW($C$1,$B$26,$C$3,M$12,$C$2,$A156,M$13,$C$4,$C145)-M145</f>
        <v>#VALUE!</v>
      </c>
      <c r="N156" s="256" t="e">
        <f ca="1">_xll.DBRW($C$1,$B$26,$C$3,N$12,$C$2,$A156,N$13,$C$4,$C145)-N145</f>
        <v>#VALUE!</v>
      </c>
      <c r="O156" s="256" t="e">
        <f ca="1">_xll.DBRW($C$1,$B$26,$C$3,O$12,$C$2,$A156,O$13,$C$4,$C145)-O145</f>
        <v>#VALUE!</v>
      </c>
      <c r="P156" s="256" t="e">
        <f ca="1">_xll.DBRW($C$1,$B$26,$C$3,P$12,$C$2,$A156,P$13,$C$4,$C145)-P145</f>
        <v>#VALUE!</v>
      </c>
      <c r="Q156" s="256" t="e">
        <f ca="1">_xll.DBRW($C$1,$B$26,$C$3,Q$12,$C$2,$A156,Q$13,$C$4,$C145)-Q145</f>
        <v>#VALUE!</v>
      </c>
      <c r="R156" s="256" t="e">
        <f ca="1">_xll.DBRW($C$1,$B$26,$C$3,R$12,$C$2,$A156,R$13,$C$4,$C145)-R145</f>
        <v>#VALUE!</v>
      </c>
      <c r="S156" s="257" t="e">
        <f ca="1">_xll.DBRW($C$1,$B$26,$C$3,S$12,$C$2,$A156,S$13,$C$4,$C145)-S145</f>
        <v>#VALUE!</v>
      </c>
      <c r="T156" s="255" t="e">
        <f ca="1">_xll.DBRW($C$1,$B$26,$C$3,T$12,$C$2,$A156,T$13,$C$4,$C145)-T145</f>
        <v>#VALUE!</v>
      </c>
      <c r="U156" s="256" t="e">
        <f ca="1">_xll.DBRW($C$1,$B$26,$C$3,U$12,$C$2,$A156,U$13,$C$4,$C145)-U145</f>
        <v>#VALUE!</v>
      </c>
      <c r="V156" s="256" t="e">
        <f ca="1">_xll.DBRW($C$1,$B$26,$C$3,V$12,$C$2,$A156,V$13,$C$4,$C145)-V145</f>
        <v>#VALUE!</v>
      </c>
      <c r="W156" s="256" t="e">
        <f ca="1">_xll.DBRW($C$1,$B$26,$C$3,W$12,$C$2,$A156,W$13,$C$4,$C145)-W145</f>
        <v>#VALUE!</v>
      </c>
      <c r="X156" s="256" t="e">
        <f ca="1">_xll.DBRW($C$1,$B$26,$C$3,X$12,$C$2,$A156,X$13,$C$4,$C145)-X145</f>
        <v>#VALUE!</v>
      </c>
      <c r="Y156" s="256" t="e">
        <f ca="1">_xll.DBRW($C$1,$B$26,$C$3,Y$12,$C$2,$A156,Y$13,$C$4,$C145)-Y145</f>
        <v>#VALUE!</v>
      </c>
      <c r="Z156" s="256" t="e">
        <f ca="1">_xll.DBRW($C$1,$B$26,$C$3,Z$12,$C$2,$A156,Z$13,$C$4,$C145)-Z145</f>
        <v>#VALUE!</v>
      </c>
      <c r="AA156" s="257" t="e">
        <f ca="1">_xll.DBRW($C$1,$B$26,$C$3,AA$12,$C$2,$A156,AA$13,$C$4,$C145)-AA145</f>
        <v>#VALUE!</v>
      </c>
      <c r="AB156" s="255" t="e">
        <f ca="1">_xll.DBRW($C$1,$B$26,$C$3,AB$12,$C$2,$A156,AB$13,$C$4,$C145)-AB145</f>
        <v>#VALUE!</v>
      </c>
      <c r="AC156" s="256" t="e">
        <f ca="1">_xll.DBRW($C$1,$B$26,$C$3,AC$12,$C$2,$A156,AC$13,$C$4,$C145)-AC145</f>
        <v>#VALUE!</v>
      </c>
      <c r="AD156" s="256" t="e">
        <f ca="1">_xll.DBRW($C$1,$B$26,$C$3,AD$12,$C$2,$A156,AD$13,$C$4,$C145)-AD145</f>
        <v>#VALUE!</v>
      </c>
      <c r="AE156" s="256" t="e">
        <f ca="1">_xll.DBRW($C$1,$B$26,$C$3,AE$12,$C$2,$A156,AE$13,$C$4,$C145)-AE145</f>
        <v>#VALUE!</v>
      </c>
      <c r="AF156" s="256" t="e">
        <f ca="1">_xll.DBRW($C$1,$B$26,$C$3,AF$12,$C$2,$A156,AF$13,$C$4,$C145)-AF145</f>
        <v>#VALUE!</v>
      </c>
      <c r="AG156" s="256" t="e">
        <f ca="1">_xll.DBRW($C$1,$B$26,$C$3,AG$12,$C$2,$A156,AG$13,$C$4,$C145)-AG145</f>
        <v>#VALUE!</v>
      </c>
      <c r="AH156" s="256" t="e">
        <f ca="1">_xll.DBRW($C$1,$B$26,$C$3,AH$12,$C$2,$A156,AH$13,$C$4,$C145)-AH145</f>
        <v>#VALUE!</v>
      </c>
      <c r="AI156" s="257" t="e">
        <f ca="1">_xll.DBRW($C$1,$B$26,$C$3,AI$12,$C$2,$A156,AI$13,$C$4,$C145)-AI145</f>
        <v>#VALUE!</v>
      </c>
      <c r="AJ156" s="258"/>
      <c r="AK156" s="255" t="e">
        <f ca="1">_xll.DBRW($C$1,$B156,$C$3,AK$12,$C$2,$A156,AK$13,$C$4,C145)-AK145</f>
        <v>#VALUE!</v>
      </c>
      <c r="AL156" s="256" t="e">
        <f ca="1">_xll.DBRW($C$1,$B156,$C$3,AL$12,$C$2,$A156,AL$13,$C$4,C145)-AL145</f>
        <v>#VALUE!</v>
      </c>
      <c r="AM156" s="256" t="e">
        <f ca="1">_xll.DBRW($C$1,$B156,$C$3,AM$12,$C$2,$A156,AM$13,$C$4,C145)-AM145</f>
        <v>#VALUE!</v>
      </c>
      <c r="AN156" s="256" t="e">
        <f ca="1">_xll.DBRW($C$1,$B156,$C$3,AN$12,$C$2,$A156,AN$13,$C$4,C145)-AN145</f>
        <v>#VALUE!</v>
      </c>
      <c r="AO156" s="256" t="e">
        <f ca="1">_xll.DBRW($C$1,$B156,$C$3,AO$12,$C$2,$A156,AO$13,$C$4,C145)-AO145</f>
        <v>#VALUE!</v>
      </c>
      <c r="AP156" s="256" t="e">
        <f ca="1">_xll.DBRW($C$1,$B156,$C$3,AP$12,$C$2,$A156,AP$13,$C$4,C145)-AP145</f>
        <v>#VALUE!</v>
      </c>
      <c r="AQ156" s="256" t="e">
        <f ca="1">_xll.DBRW($C$1,$B156,$C$3,AQ$12,$C$2,$A156,AQ$13,$C$4,C145)-AQ145</f>
        <v>#VALUE!</v>
      </c>
      <c r="AR156" s="257" t="e">
        <f ca="1">_xll.DBRW($C$1,$B156,$C$3,AR$12,$C$2,$A156,AR$13,$C$4,C145)-AR145</f>
        <v>#VALUE!</v>
      </c>
      <c r="AS156" s="255" t="e">
        <f ca="1">_xll.DBRW($C$1,$B156,$C$3,AS$12,$C$2,$A156,AS$13,$C$4,C145)-AS145</f>
        <v>#VALUE!</v>
      </c>
      <c r="AT156" s="256" t="e">
        <f ca="1">_xll.DBRW($C$1,$B156,$C$3,AT$12,$C$2,$A156,AT$13,$C$4,C145)-AT145</f>
        <v>#VALUE!</v>
      </c>
      <c r="AU156" s="256" t="e">
        <f ca="1">_xll.DBRW($C$1,$B156,$C$3,AU$12,$C$2,$A156,AU$13,$C$4,C145)-AU145</f>
        <v>#VALUE!</v>
      </c>
      <c r="AV156" s="256" t="e">
        <f ca="1">_xll.DBRW($C$1,$B156,$C$3,AV$12,$C$2,$A156,AV$13,$C$4,C145)-AV145</f>
        <v>#VALUE!</v>
      </c>
      <c r="AW156" s="256" t="e">
        <f ca="1">_xll.DBRW($C$1,$B156,$C$3,AW$12,$C$2,$A156,AW$13,$C$4,C145)-AW145</f>
        <v>#VALUE!</v>
      </c>
      <c r="AX156" s="256" t="e">
        <f ca="1">_xll.DBRW($C$1,$B156,$C$3,AX$12,$C$2,$A156,AX$13,$C$4,C145)-AX145</f>
        <v>#VALUE!</v>
      </c>
      <c r="AY156" s="256" t="e">
        <f ca="1">_xll.DBRW($C$1,$B156,$C$3,AY$12,$C$2,$A156,AY$13,$C$4,C145)-AY145</f>
        <v>#VALUE!</v>
      </c>
      <c r="AZ156" s="257" t="e">
        <f ca="1">_xll.DBRW($C$1,$B156,$C$3,AZ$12,$C$2,$A156,AZ$13,$C$4,C145)-AZ145</f>
        <v>#VALUE!</v>
      </c>
      <c r="BA156" s="255" t="e">
        <f ca="1">_xll.DBRW($C$1,$B156,$C$3,BA$12,$C$2,$A156,BA$13,$C$4,C145)-BA145</f>
        <v>#VALUE!</v>
      </c>
      <c r="BB156" s="256" t="e">
        <f ca="1">_xll.DBRW($C$1,$B156,$C$3,BB$12,$C$2,$A156,BB$13,$C$4,C145)-BB145</f>
        <v>#VALUE!</v>
      </c>
      <c r="BC156" s="256" t="e">
        <f ca="1">_xll.DBRW($C$1,$B156,$C$3,BC$12,$C$2,$A156,BC$13,$C$4,C145)-BC145</f>
        <v>#VALUE!</v>
      </c>
      <c r="BD156" s="256" t="e">
        <f ca="1">_xll.DBRW($C$1,$B156,$C$3,BD$12,$C$2,$A156,BD$13,$C$4,C145)-BD145</f>
        <v>#VALUE!</v>
      </c>
      <c r="BE156" s="256" t="e">
        <f ca="1">_xll.DBRW($C$1,$B156,$C$3,BE$12,$C$2,$A156,BE$13,$C$4,C145)-BE145</f>
        <v>#VALUE!</v>
      </c>
      <c r="BF156" s="256" t="e">
        <f ca="1">_xll.DBRW($C$1,$B156,$C$3,BF$12,$C$2,$A156,BF$13,$C$4,C145)-BF145</f>
        <v>#VALUE!</v>
      </c>
      <c r="BG156" s="256" t="e">
        <f ca="1">_xll.DBRW($C$1,$B156,$C$3,BG$12,$C$2,$A156,BG$13,$C$4,C145)-BG145</f>
        <v>#VALUE!</v>
      </c>
      <c r="BH156" s="257" t="e">
        <f ca="1">_xll.DBRW($C$1,$B156,$C$3,BH$12,$C$2,$A156,BH$13,$C$4,C145)-BH145</f>
        <v>#VALUE!</v>
      </c>
      <c r="BI156" s="255" t="e">
        <f ca="1">_xll.DBRW($C$1,$B156,$C$3,BI$12,$C$2,$A156,BI$13,$C$4,C145)-BI145</f>
        <v>#VALUE!</v>
      </c>
      <c r="BJ156" s="256" t="e">
        <f ca="1">_xll.DBRW($C$1,$B156,$C$3,BJ$12,$C$2,$A156,BJ$13,$C$4,C145)-BJ145</f>
        <v>#VALUE!</v>
      </c>
      <c r="BK156" s="256" t="e">
        <f ca="1">_xll.DBRW($C$1,$B156,$C$3,BK$12,$C$2,$A156,BK$13,$C$4,C145)-BK145</f>
        <v>#VALUE!</v>
      </c>
      <c r="BL156" s="256" t="e">
        <f ca="1">_xll.DBRW($C$1,$B156,$C$3,BL$12,$C$2,$A156,BL$13,$C$4,C145)-BL145</f>
        <v>#VALUE!</v>
      </c>
      <c r="BM156" s="256" t="e">
        <f ca="1">_xll.DBRW($C$1,$B156,$C$3,BM$12,$C$2,$A156,BM$13,$C$4,C145)-BM145</f>
        <v>#VALUE!</v>
      </c>
      <c r="BN156" s="256" t="e">
        <f ca="1">_xll.DBRW($C$1,$B156,$C$3,BN$12,$C$2,$A156,BN$13,$C$4,C145)-BN145</f>
        <v>#VALUE!</v>
      </c>
      <c r="BO156" s="256" t="e">
        <f ca="1">_xll.DBRW($C$1,$B156,$C$3,BO$12,$C$2,$A156,BO$13,$C$4,C145)-BO145</f>
        <v>#VALUE!</v>
      </c>
      <c r="BP156" s="257" t="e">
        <f ca="1">_xll.DBRW($C$1,$B156,$C$3,BP$12,$C$2,$A156,BP$13,$C$4,C145)-BP145</f>
        <v>#VALUE!</v>
      </c>
      <c r="BQ156" s="255" t="e">
        <f ca="1">_xll.DBRW($C$1,$B156,$C$3,BQ$12,$C$2,$A156,BQ$13,$C$4,$C$145)</f>
        <v>#VALUE!</v>
      </c>
      <c r="BR156" s="256" t="str">
        <f ca="1">_xll.DBRW($C$1,$B156,$C$3,BR$12,$C$2,$A156,BR$13,$C$4,$C$145)</f>
        <v>RECALC_1_2253_</v>
      </c>
      <c r="BS156" s="256" t="e">
        <f ca="1">_xll.DBRW($C$1,$B156,$C$3,BS$12,$C$2,$A156,BS$13,$C$4,$C$145)</f>
        <v>#VALUE!</v>
      </c>
      <c r="BT156" s="256" t="e">
        <f ca="1">_xll.DBRW($C$1,$B156,$C$3,BT$12,$C$2,$A156,BT$13,$C$4,$C$145)</f>
        <v>#VALUE!</v>
      </c>
      <c r="BU156" s="256" t="e">
        <f ca="1">_xll.DBRW($C$1,$B156,$C$3,BU$12,$C$2,$A156,BU$13,$C$4,$C$145)</f>
        <v>#VALUE!</v>
      </c>
      <c r="BV156" s="256" t="e">
        <f ca="1">_xll.DBRW($C$1,$B156,$C$3,BV$12,$C$2,$A156,BV$13,$C$4,$C$145)</f>
        <v>#VALUE!</v>
      </c>
      <c r="BW156" s="256" t="e">
        <f ca="1">_xll.DBRW($C$1,$B156,$C$3,BW$12,$C$2,$A156,BW$13,$C$4,$C$145)</f>
        <v>#VALUE!</v>
      </c>
      <c r="BX156" s="257" t="e">
        <f ca="1">_xll.DBRW($C$1,$B156,$C$3,BX$12,$C$2,$A156,BX$13,$C$4,$C$145)</f>
        <v>#VALUE!</v>
      </c>
      <c r="BY156" s="259"/>
      <c r="BZ156" s="259"/>
      <c r="CA156" s="259"/>
      <c r="CB156" s="259"/>
      <c r="CC156" s="259"/>
      <c r="CD156" s="259"/>
      <c r="CE156" s="259"/>
      <c r="CF156" s="259"/>
      <c r="CG156" s="260"/>
      <c r="CH156" s="260"/>
      <c r="CI156" s="260"/>
      <c r="CJ156" s="260"/>
      <c r="CK156" s="260"/>
      <c r="CL156" s="260"/>
      <c r="CM156" s="260"/>
      <c r="CN156" s="260"/>
      <c r="CO156" s="260"/>
      <c r="CP156" s="260"/>
      <c r="CQ156" s="260"/>
      <c r="CR156" s="260"/>
      <c r="CS156" s="260"/>
      <c r="CT156" s="260"/>
      <c r="CU156" s="260"/>
      <c r="CV156" s="260"/>
      <c r="CW156" s="260"/>
      <c r="CX156" s="260"/>
      <c r="CY156" s="260"/>
      <c r="CZ156" s="260"/>
      <c r="DA156" s="260"/>
      <c r="DB156" s="260"/>
      <c r="DC156" s="260"/>
      <c r="DD156" s="260"/>
      <c r="DE156" s="260"/>
    </row>
    <row r="157" spans="1:109" s="264" customFormat="1" ht="21.75" customHeight="1">
      <c r="A157" s="262"/>
      <c r="B157" s="263"/>
      <c r="D157" s="265"/>
      <c r="E157" s="265"/>
      <c r="F157" s="265"/>
      <c r="G157" s="265"/>
      <c r="H157" s="265"/>
      <c r="I157" s="265"/>
      <c r="J157" s="265"/>
      <c r="K157" s="265"/>
      <c r="L157" s="265"/>
      <c r="M157" s="265"/>
      <c r="N157" s="265"/>
      <c r="O157" s="265"/>
      <c r="P157" s="265"/>
      <c r="Q157" s="265"/>
      <c r="R157" s="265"/>
      <c r="S157" s="265"/>
      <c r="T157" s="265"/>
      <c r="U157" s="265"/>
      <c r="V157" s="265"/>
      <c r="W157" s="265"/>
      <c r="X157" s="265"/>
      <c r="Y157" s="265"/>
      <c r="Z157" s="265"/>
      <c r="AA157" s="265"/>
      <c r="AB157" s="265"/>
      <c r="AC157" s="265"/>
      <c r="AD157" s="265"/>
      <c r="AE157" s="265"/>
      <c r="AF157" s="265"/>
      <c r="AG157" s="265"/>
      <c r="AH157" s="265"/>
      <c r="AI157" s="265"/>
      <c r="AJ157" s="265"/>
      <c r="AK157" s="265"/>
      <c r="AL157" s="265"/>
      <c r="AM157" s="265"/>
      <c r="AN157" s="265"/>
      <c r="AO157" s="265"/>
      <c r="AP157" s="265"/>
      <c r="AQ157" s="265"/>
      <c r="AR157" s="265"/>
      <c r="AS157" s="265"/>
      <c r="AT157" s="265"/>
      <c r="AU157" s="265"/>
      <c r="AV157" s="265"/>
      <c r="AW157" s="265"/>
      <c r="AX157" s="265"/>
      <c r="AY157" s="265"/>
      <c r="AZ157" s="265"/>
      <c r="BA157" s="265"/>
      <c r="BB157" s="265"/>
      <c r="BC157" s="265"/>
      <c r="BD157" s="265"/>
      <c r="BE157" s="265"/>
      <c r="BF157" s="265"/>
      <c r="BG157" s="265"/>
      <c r="BH157" s="265"/>
      <c r="BI157" s="265"/>
      <c r="BJ157" s="265"/>
      <c r="BK157" s="265"/>
      <c r="BL157" s="265"/>
      <c r="BM157" s="265"/>
      <c r="BN157" s="265"/>
      <c r="BO157" s="265"/>
      <c r="BP157" s="265"/>
      <c r="BQ157" s="265"/>
      <c r="BR157" s="265"/>
      <c r="BS157" s="265"/>
      <c r="BT157" s="265"/>
      <c r="BU157" s="265"/>
      <c r="BV157" s="265"/>
      <c r="BW157" s="265"/>
      <c r="BX157" s="265"/>
      <c r="BY157" s="265"/>
      <c r="BZ157" s="265"/>
      <c r="CA157" s="265"/>
      <c r="CB157" s="265"/>
      <c r="CC157" s="265"/>
      <c r="CD157" s="265"/>
      <c r="CE157" s="265"/>
      <c r="CF157" s="265"/>
    </row>
    <row r="158" spans="1:109" ht="21.75" customHeight="1">
      <c r="A158" s="266"/>
      <c r="B158" s="267"/>
      <c r="C158" s="243" t="s">
        <v>36</v>
      </c>
      <c r="D158" s="245">
        <f>SUM(D159:D168)</f>
        <v>0</v>
      </c>
      <c r="E158" s="246">
        <f t="shared" ref="E158:AI158" si="62">SUM(E159:E168)</f>
        <v>0</v>
      </c>
      <c r="F158" s="246">
        <f t="shared" si="62"/>
        <v>0</v>
      </c>
      <c r="G158" s="246">
        <f t="shared" si="62"/>
        <v>0</v>
      </c>
      <c r="H158" s="246">
        <f t="shared" si="62"/>
        <v>0</v>
      </c>
      <c r="I158" s="246">
        <f t="shared" si="62"/>
        <v>0</v>
      </c>
      <c r="J158" s="246">
        <f t="shared" si="62"/>
        <v>0</v>
      </c>
      <c r="K158" s="247">
        <f t="shared" si="62"/>
        <v>0</v>
      </c>
      <c r="L158" s="245">
        <f t="shared" si="62"/>
        <v>0</v>
      </c>
      <c r="M158" s="246">
        <f t="shared" si="62"/>
        <v>0</v>
      </c>
      <c r="N158" s="246">
        <f t="shared" si="62"/>
        <v>0</v>
      </c>
      <c r="O158" s="246">
        <f t="shared" si="62"/>
        <v>0</v>
      </c>
      <c r="P158" s="246">
        <f t="shared" si="62"/>
        <v>0</v>
      </c>
      <c r="Q158" s="246">
        <f t="shared" si="62"/>
        <v>0</v>
      </c>
      <c r="R158" s="246">
        <f t="shared" si="62"/>
        <v>0</v>
      </c>
      <c r="S158" s="247">
        <f t="shared" si="62"/>
        <v>0</v>
      </c>
      <c r="T158" s="245">
        <f t="shared" si="62"/>
        <v>0</v>
      </c>
      <c r="U158" s="246">
        <f t="shared" si="62"/>
        <v>0</v>
      </c>
      <c r="V158" s="246">
        <f t="shared" si="62"/>
        <v>0</v>
      </c>
      <c r="W158" s="246">
        <f t="shared" si="62"/>
        <v>0</v>
      </c>
      <c r="X158" s="246">
        <f t="shared" si="62"/>
        <v>0</v>
      </c>
      <c r="Y158" s="246">
        <f t="shared" si="62"/>
        <v>0</v>
      </c>
      <c r="Z158" s="246">
        <f t="shared" si="62"/>
        <v>0</v>
      </c>
      <c r="AA158" s="247">
        <f t="shared" si="62"/>
        <v>0</v>
      </c>
      <c r="AB158" s="245">
        <f t="shared" si="62"/>
        <v>0</v>
      </c>
      <c r="AC158" s="246">
        <f t="shared" si="62"/>
        <v>0</v>
      </c>
      <c r="AD158" s="246">
        <f t="shared" si="62"/>
        <v>0</v>
      </c>
      <c r="AE158" s="246">
        <f t="shared" si="62"/>
        <v>0</v>
      </c>
      <c r="AF158" s="246">
        <f t="shared" si="62"/>
        <v>0</v>
      </c>
      <c r="AG158" s="246">
        <f t="shared" si="62"/>
        <v>0</v>
      </c>
      <c r="AH158" s="246">
        <f t="shared" si="62"/>
        <v>0</v>
      </c>
      <c r="AI158" s="247">
        <f t="shared" si="62"/>
        <v>0</v>
      </c>
      <c r="AJ158" s="248"/>
      <c r="AK158" s="245" t="e">
        <f ca="1">SUM(AK159:AK168)</f>
        <v>#VALUE!</v>
      </c>
      <c r="AL158" s="246">
        <f t="shared" ref="AL158:BX158" ca="1" si="63">SUM(AL159:AL168)</f>
        <v>0</v>
      </c>
      <c r="AM158" s="246" t="e">
        <f t="shared" ca="1" si="63"/>
        <v>#VALUE!</v>
      </c>
      <c r="AN158" s="246" t="e">
        <f t="shared" ca="1" si="63"/>
        <v>#VALUE!</v>
      </c>
      <c r="AO158" s="246" t="e">
        <f t="shared" ca="1" si="63"/>
        <v>#VALUE!</v>
      </c>
      <c r="AP158" s="246" t="e">
        <f t="shared" ca="1" si="63"/>
        <v>#VALUE!</v>
      </c>
      <c r="AQ158" s="246" t="e">
        <f t="shared" ca="1" si="63"/>
        <v>#VALUE!</v>
      </c>
      <c r="AR158" s="247" t="e">
        <f t="shared" ca="1" si="63"/>
        <v>#VALUE!</v>
      </c>
      <c r="AS158" s="245" t="e">
        <f t="shared" ca="1" si="63"/>
        <v>#VALUE!</v>
      </c>
      <c r="AT158" s="246">
        <f t="shared" ca="1" si="63"/>
        <v>0</v>
      </c>
      <c r="AU158" s="246" t="e">
        <f t="shared" ca="1" si="63"/>
        <v>#VALUE!</v>
      </c>
      <c r="AV158" s="246" t="e">
        <f t="shared" ca="1" si="63"/>
        <v>#VALUE!</v>
      </c>
      <c r="AW158" s="246" t="e">
        <f t="shared" ca="1" si="63"/>
        <v>#VALUE!</v>
      </c>
      <c r="AX158" s="246" t="e">
        <f t="shared" ca="1" si="63"/>
        <v>#VALUE!</v>
      </c>
      <c r="AY158" s="246" t="e">
        <f t="shared" ca="1" si="63"/>
        <v>#VALUE!</v>
      </c>
      <c r="AZ158" s="247" t="e">
        <f t="shared" ca="1" si="63"/>
        <v>#VALUE!</v>
      </c>
      <c r="BA158" s="245" t="e">
        <f t="shared" ca="1" si="63"/>
        <v>#VALUE!</v>
      </c>
      <c r="BB158" s="246">
        <f t="shared" ca="1" si="63"/>
        <v>0</v>
      </c>
      <c r="BC158" s="246" t="e">
        <f t="shared" ca="1" si="63"/>
        <v>#VALUE!</v>
      </c>
      <c r="BD158" s="246" t="e">
        <f t="shared" ca="1" si="63"/>
        <v>#VALUE!</v>
      </c>
      <c r="BE158" s="246" t="e">
        <f t="shared" ca="1" si="63"/>
        <v>#VALUE!</v>
      </c>
      <c r="BF158" s="246" t="e">
        <f t="shared" ca="1" si="63"/>
        <v>#VALUE!</v>
      </c>
      <c r="BG158" s="246" t="e">
        <f t="shared" ca="1" si="63"/>
        <v>#VALUE!</v>
      </c>
      <c r="BH158" s="247" t="e">
        <f t="shared" ca="1" si="63"/>
        <v>#VALUE!</v>
      </c>
      <c r="BI158" s="245" t="e">
        <f t="shared" ca="1" si="63"/>
        <v>#VALUE!</v>
      </c>
      <c r="BJ158" s="246">
        <f t="shared" ca="1" si="63"/>
        <v>0</v>
      </c>
      <c r="BK158" s="246" t="e">
        <f t="shared" ca="1" si="63"/>
        <v>#VALUE!</v>
      </c>
      <c r="BL158" s="246" t="e">
        <f t="shared" ca="1" si="63"/>
        <v>#VALUE!</v>
      </c>
      <c r="BM158" s="246" t="e">
        <f t="shared" ca="1" si="63"/>
        <v>#VALUE!</v>
      </c>
      <c r="BN158" s="246" t="e">
        <f t="shared" ca="1" si="63"/>
        <v>#VALUE!</v>
      </c>
      <c r="BO158" s="246" t="e">
        <f t="shared" ca="1" si="63"/>
        <v>#VALUE!</v>
      </c>
      <c r="BP158" s="247" t="e">
        <f t="shared" ca="1" si="63"/>
        <v>#VALUE!</v>
      </c>
      <c r="BQ158" s="245" t="e">
        <f t="shared" ca="1" si="63"/>
        <v>#VALUE!</v>
      </c>
      <c r="BR158" s="246">
        <f t="shared" ca="1" si="63"/>
        <v>0</v>
      </c>
      <c r="BS158" s="246" t="e">
        <f t="shared" ca="1" si="63"/>
        <v>#VALUE!</v>
      </c>
      <c r="BT158" s="246" t="e">
        <f t="shared" ca="1" si="63"/>
        <v>#VALUE!</v>
      </c>
      <c r="BU158" s="246" t="e">
        <f t="shared" ca="1" si="63"/>
        <v>#VALUE!</v>
      </c>
      <c r="BV158" s="246" t="e">
        <f t="shared" ca="1" si="63"/>
        <v>#VALUE!</v>
      </c>
      <c r="BW158" s="246" t="e">
        <f t="shared" ca="1" si="63"/>
        <v>#VALUE!</v>
      </c>
      <c r="BX158" s="247" t="e">
        <f t="shared" ca="1" si="63"/>
        <v>#VALUE!</v>
      </c>
      <c r="BY158" s="248"/>
      <c r="BZ158" s="248"/>
      <c r="CA158" s="248"/>
      <c r="CB158" s="248"/>
      <c r="CC158" s="248"/>
      <c r="CD158" s="248"/>
      <c r="CE158" s="248"/>
      <c r="CF158" s="248"/>
    </row>
    <row r="159" spans="1:109">
      <c r="A159" s="262" t="str">
        <f>A146</f>
        <v>VTD_Corp_TopAdj_Not_allocated_Input1</v>
      </c>
      <c r="B159" s="263" t="str">
        <f t="shared" ref="B159:C159" ca="1" si="64">B146</f>
        <v>RECALC_0_1_</v>
      </c>
      <c r="C159" s="237" t="str">
        <f t="shared" si="64"/>
        <v>Sécurité top générale</v>
      </c>
      <c r="D159" s="252"/>
      <c r="E159" s="248"/>
      <c r="F159" s="248">
        <f>F146</f>
        <v>0</v>
      </c>
      <c r="G159" s="248">
        <f>F159+G146</f>
        <v>0</v>
      </c>
      <c r="H159" s="248">
        <f t="shared" ref="H159:K160" si="65">G159+H146</f>
        <v>0</v>
      </c>
      <c r="I159" s="248">
        <f t="shared" si="65"/>
        <v>0</v>
      </c>
      <c r="J159" s="248">
        <f t="shared" si="65"/>
        <v>0</v>
      </c>
      <c r="K159" s="253">
        <f t="shared" si="65"/>
        <v>0</v>
      </c>
      <c r="L159" s="252"/>
      <c r="M159" s="248"/>
      <c r="N159" s="248">
        <f>N146</f>
        <v>0</v>
      </c>
      <c r="O159" s="248">
        <f>N159+O146</f>
        <v>0</v>
      </c>
      <c r="P159" s="248">
        <f t="shared" ref="P159:S160" si="66">O159+P146</f>
        <v>0</v>
      </c>
      <c r="Q159" s="248">
        <f t="shared" si="66"/>
        <v>0</v>
      </c>
      <c r="R159" s="248">
        <f t="shared" si="66"/>
        <v>0</v>
      </c>
      <c r="S159" s="253">
        <f t="shared" si="66"/>
        <v>0</v>
      </c>
      <c r="T159" s="252"/>
      <c r="U159" s="248"/>
      <c r="V159" s="248">
        <f>V146</f>
        <v>0</v>
      </c>
      <c r="W159" s="248">
        <f>V159+W146</f>
        <v>0</v>
      </c>
      <c r="X159" s="248">
        <f t="shared" ref="X159:AA160" si="67">W159+X146</f>
        <v>0</v>
      </c>
      <c r="Y159" s="248">
        <f t="shared" si="67"/>
        <v>0</v>
      </c>
      <c r="Z159" s="248">
        <f t="shared" si="67"/>
        <v>0</v>
      </c>
      <c r="AA159" s="253">
        <f t="shared" si="67"/>
        <v>0</v>
      </c>
      <c r="AB159" s="252"/>
      <c r="AC159" s="248"/>
      <c r="AD159" s="248">
        <f>AD146</f>
        <v>0</v>
      </c>
      <c r="AE159" s="248">
        <f>AD159+AE146</f>
        <v>0</v>
      </c>
      <c r="AF159" s="248">
        <f t="shared" ref="AF159:AI162" si="68">AE159+AF146</f>
        <v>0</v>
      </c>
      <c r="AG159" s="248">
        <f t="shared" si="68"/>
        <v>0</v>
      </c>
      <c r="AH159" s="248">
        <f t="shared" si="68"/>
        <v>0</v>
      </c>
      <c r="AI159" s="253">
        <f t="shared" si="68"/>
        <v>0</v>
      </c>
      <c r="AJ159" s="248"/>
      <c r="AK159" s="252" t="e">
        <f ca="1">_xll.DBRW($C$1,$B159,$C$3,AK$12,$C$2,$A159,AK$13,$C$4,C158)</f>
        <v>#VALUE!</v>
      </c>
      <c r="AL159" s="248" t="str">
        <f ca="1">_xll.DBRW($C$1,$B159,$C$3,AL$12,$C$2,$A159,AL$13,$C$4,C158)</f>
        <v>RECALC_1_2954_</v>
      </c>
      <c r="AM159" s="248" t="e">
        <f ca="1">_xll.DBRW($C$1,$B159,$C$3,AM$12,$C$2,$A159,AM$13,$C$4,C158)</f>
        <v>#VALUE!</v>
      </c>
      <c r="AN159" s="248" t="e">
        <f ca="1">_xll.DBRW($C$1,$B159,$C$3,AN$12,$C$2,$A159,AN$13,$C$4,C158)</f>
        <v>#VALUE!</v>
      </c>
      <c r="AO159" s="248" t="e">
        <f ca="1">_xll.DBRW($C$1,$B159,$C$3,AO$12,$C$2,$A159,AO$13,$C$4,C158)</f>
        <v>#VALUE!</v>
      </c>
      <c r="AP159" s="248" t="e">
        <f ca="1">_xll.DBRW($C$1,$B159,$C$3,AP$12,$C$2,$A159,AP$13,$C$4,C158)</f>
        <v>#VALUE!</v>
      </c>
      <c r="AQ159" s="248" t="e">
        <f ca="1">_xll.DBRW($C$1,$B159,$C$3,AQ$12,$C$2,$A159,AQ$13,$C$4,C158)</f>
        <v>#VALUE!</v>
      </c>
      <c r="AR159" s="253" t="e">
        <f ca="1">_xll.DBRW($C$1,$B159,$C$3,AR$12,$C$2,$A159,AR$13,$C$4,C158)</f>
        <v>#VALUE!</v>
      </c>
      <c r="AS159" s="252" t="e">
        <f ca="1">_xll.DBRW($C$1,$B159,$C$3,AS$12,$C$2,$A159,AS$13,$C$4,C158)</f>
        <v>#VALUE!</v>
      </c>
      <c r="AT159" s="248" t="str">
        <f ca="1">_xll.DBRW($C$1,$B159,$C$3,AT$12,$C$2,$A159,AT$13,$C$4,C158)</f>
        <v>RECALC_1_2956_</v>
      </c>
      <c r="AU159" s="248" t="e">
        <f ca="1">_xll.DBRW($C$1,$B159,$C$3,AU$12,$C$2,$A159,AU$13,$C$4,C158)</f>
        <v>#VALUE!</v>
      </c>
      <c r="AV159" s="248" t="e">
        <f ca="1">_xll.DBRW($C$1,$B159,$C$3,AV$12,$C$2,$A159,AV$13,$C$4,C158)</f>
        <v>#VALUE!</v>
      </c>
      <c r="AW159" s="248" t="e">
        <f ca="1">_xll.DBRW($C$1,$B159,$C$3,AW$12,$C$2,$A159,AW$13,$C$4,C158)</f>
        <v>#VALUE!</v>
      </c>
      <c r="AX159" s="248" t="e">
        <f ca="1">_xll.DBRW($C$1,$B159,$C$3,AX$12,$C$2,$A159,AX$13,$C$4,C158)</f>
        <v>#VALUE!</v>
      </c>
      <c r="AY159" s="248" t="e">
        <f ca="1">_xll.DBRW($C$1,$B159,$C$3,AY$12,$C$2,$A159,AY$13,$C$4,C158)</f>
        <v>#VALUE!</v>
      </c>
      <c r="AZ159" s="253" t="e">
        <f ca="1">_xll.DBRW($C$1,$B159,$C$3,AZ$12,$C$2,$A159,AZ$13,$C$4,C158)</f>
        <v>#VALUE!</v>
      </c>
      <c r="BA159" s="252" t="e">
        <f ca="1">_xll.DBRW($C$1,$B159,$C$3,BA$12,$C$2,$A159,BA$13,$C$4,C158)</f>
        <v>#VALUE!</v>
      </c>
      <c r="BB159" s="248" t="str">
        <f ca="1">_xll.DBRW($C$1,$B159,$C$3,BB$12,$C$2,$A159,BB$13,$C$4,C158)</f>
        <v>RECALC_1_2957_</v>
      </c>
      <c r="BC159" s="248" t="e">
        <f ca="1">_xll.DBRW($C$1,$B159,$C$3,BC$12,$C$2,$A159,BC$13,$C$4,C158)</f>
        <v>#VALUE!</v>
      </c>
      <c r="BD159" s="248" t="e">
        <f ca="1">_xll.DBRW($C$1,$B159,$C$3,BD$12,$C$2,$A159,BD$13,$C$4,C158)</f>
        <v>#VALUE!</v>
      </c>
      <c r="BE159" s="248" t="e">
        <f ca="1">_xll.DBRW($C$1,$B159,$C$3,BE$12,$C$2,$A159,BE$13,$C$4,C158)</f>
        <v>#VALUE!</v>
      </c>
      <c r="BF159" s="248" t="e">
        <f ca="1">_xll.DBRW($C$1,$B159,$C$3,BF$12,$C$2,$A159,BF$13,$C$4,C158)</f>
        <v>#VALUE!</v>
      </c>
      <c r="BG159" s="248" t="e">
        <f ca="1">_xll.DBRW($C$1,$B159,$C$3,BG$12,$C$2,$A159,BG$13,$C$4,C158)</f>
        <v>#VALUE!</v>
      </c>
      <c r="BH159" s="253" t="e">
        <f ca="1">_xll.DBRW($C$1,$B159,$C$3,BH$12,$C$2,$A159,BH$13,$C$4,C158)</f>
        <v>#VALUE!</v>
      </c>
      <c r="BI159" s="252" t="e">
        <f ca="1">_xll.DBRW($C$1,$B159,$C$3,BI$12,$C$2,$A159,BI$13,$C$4,C158)</f>
        <v>#VALUE!</v>
      </c>
      <c r="BJ159" s="248" t="str">
        <f ca="1">_xll.DBRW($C$1,$B159,$C$3,BJ$12,$C$2,$A159,BJ$13,$C$4,C158)</f>
        <v>RECALC_1_2958_</v>
      </c>
      <c r="BK159" s="248" t="e">
        <f ca="1">_xll.DBRW($C$1,$B159,$C$3,BK$12,$C$2,$A159,BK$13,$C$4,C158)</f>
        <v>#VALUE!</v>
      </c>
      <c r="BL159" s="248" t="e">
        <f ca="1">_xll.DBRW($C$1,$B159,$C$3,BL$12,$C$2,$A159,BL$13,$C$4,C158)</f>
        <v>#VALUE!</v>
      </c>
      <c r="BM159" s="248" t="e">
        <f ca="1">_xll.DBRW($C$1,$B159,$C$3,BM$12,$C$2,$A159,BM$13,$C$4,C158)</f>
        <v>#VALUE!</v>
      </c>
      <c r="BN159" s="248" t="e">
        <f ca="1">_xll.DBRW($C$1,$B159,$C$3,BN$12,$C$2,$A159,BN$13,$C$4,C158)</f>
        <v>#VALUE!</v>
      </c>
      <c r="BO159" s="248" t="e">
        <f ca="1">_xll.DBRW($C$1,$B159,$C$3,BO$12,$C$2,$A159,BO$13,$C$4,C158)</f>
        <v>#VALUE!</v>
      </c>
      <c r="BP159" s="253" t="e">
        <f ca="1">_xll.DBRW($C$1,$B159,$C$3,BP$12,$C$2,$A159,BP$13,$C$4,C158)</f>
        <v>#VALUE!</v>
      </c>
      <c r="BQ159" s="252" t="e">
        <f ca="1">_xll.DBRW($C$1,$B159,$C$3,BQ$12,$C$2,$A159,BQ$13,$C$4,$C$158)</f>
        <v>#VALUE!</v>
      </c>
      <c r="BR159" s="248" t="str">
        <f ca="1">_xll.DBRW($C$1,$B159,$C$3,BR$12,$C$2,$A159,BR$13,$C$4,$C$158)</f>
        <v>RECALC_1_2955_</v>
      </c>
      <c r="BS159" s="248" t="e">
        <f ca="1">_xll.DBRW($C$1,$B159,$C$3,BS$12,$C$2,$A159,BS$13,$C$4,$C$158)</f>
        <v>#VALUE!</v>
      </c>
      <c r="BT159" s="248" t="e">
        <f ca="1">_xll.DBRW($C$1,$B159,$C$3,BT$12,$C$2,$A159,BT$13,$C$4,$C$158)</f>
        <v>#VALUE!</v>
      </c>
      <c r="BU159" s="248" t="e">
        <f ca="1">_xll.DBRW($C$1,$B159,$C$3,BU$12,$C$2,$A159,BU$13,$C$4,$C$158)</f>
        <v>#VALUE!</v>
      </c>
      <c r="BV159" s="248" t="e">
        <f ca="1">_xll.DBRW($C$1,$B159,$C$3,BV$12,$C$2,$A159,BV$13,$C$4,$C$158)</f>
        <v>#VALUE!</v>
      </c>
      <c r="BW159" s="248" t="e">
        <f ca="1">_xll.DBRW($C$1,$B159,$C$3,BW$12,$C$2,$A159,BW$13,$C$4,$C$158)</f>
        <v>#VALUE!</v>
      </c>
      <c r="BX159" s="253" t="e">
        <f ca="1">_xll.DBRW($C$1,$B159,$C$3,BX$12,$C$2,$A159,BX$13,$C$4,$C$158)</f>
        <v>#VALUE!</v>
      </c>
      <c r="BY159" s="248"/>
      <c r="BZ159" s="248"/>
      <c r="CA159" s="248"/>
      <c r="CB159" s="248"/>
      <c r="CC159" s="248"/>
      <c r="CD159" s="248"/>
      <c r="CE159" s="248"/>
      <c r="CF159" s="248"/>
    </row>
    <row r="160" spans="1:109" ht="21.75" customHeight="1">
      <c r="A160" s="262" t="str">
        <f t="shared" ref="A160:C168" si="69">A147</f>
        <v>VTD_Corp_TopAdj_Not_allocated_Input2</v>
      </c>
      <c r="B160" s="263" t="str">
        <f t="shared" ca="1" si="69"/>
        <v>RECALC_0_1_</v>
      </c>
      <c r="C160" s="237" t="str">
        <f t="shared" si="69"/>
        <v>A recycler</v>
      </c>
      <c r="D160" s="252"/>
      <c r="E160" s="248"/>
      <c r="F160" s="248">
        <f>F147</f>
        <v>0</v>
      </c>
      <c r="G160" s="248">
        <f>F160+G147</f>
        <v>0</v>
      </c>
      <c r="H160" s="248">
        <f t="shared" si="65"/>
        <v>0</v>
      </c>
      <c r="I160" s="248">
        <f t="shared" si="65"/>
        <v>0</v>
      </c>
      <c r="J160" s="248">
        <f t="shared" si="65"/>
        <v>0</v>
      </c>
      <c r="K160" s="253">
        <f t="shared" si="65"/>
        <v>0</v>
      </c>
      <c r="L160" s="252"/>
      <c r="M160" s="248"/>
      <c r="N160" s="248">
        <f>N147</f>
        <v>0</v>
      </c>
      <c r="O160" s="248">
        <f>N160+O147</f>
        <v>0</v>
      </c>
      <c r="P160" s="248">
        <f t="shared" si="66"/>
        <v>0</v>
      </c>
      <c r="Q160" s="248">
        <f t="shared" si="66"/>
        <v>0</v>
      </c>
      <c r="R160" s="248">
        <f t="shared" si="66"/>
        <v>0</v>
      </c>
      <c r="S160" s="253">
        <f t="shared" si="66"/>
        <v>0</v>
      </c>
      <c r="T160" s="252"/>
      <c r="U160" s="248"/>
      <c r="V160" s="248">
        <f>V147</f>
        <v>0</v>
      </c>
      <c r="W160" s="248">
        <f>V160+W147</f>
        <v>0</v>
      </c>
      <c r="X160" s="248">
        <f t="shared" si="67"/>
        <v>0</v>
      </c>
      <c r="Y160" s="248">
        <f t="shared" si="67"/>
        <v>0</v>
      </c>
      <c r="Z160" s="248">
        <f t="shared" si="67"/>
        <v>0</v>
      </c>
      <c r="AA160" s="253">
        <f t="shared" si="67"/>
        <v>0</v>
      </c>
      <c r="AB160" s="252"/>
      <c r="AC160" s="248"/>
      <c r="AD160" s="248">
        <f>AD147</f>
        <v>0</v>
      </c>
      <c r="AE160" s="248">
        <f>AD160+AE147</f>
        <v>0</v>
      </c>
      <c r="AF160" s="248">
        <f t="shared" si="68"/>
        <v>0</v>
      </c>
      <c r="AG160" s="248">
        <f t="shared" si="68"/>
        <v>0</v>
      </c>
      <c r="AH160" s="248">
        <f t="shared" si="68"/>
        <v>0</v>
      </c>
      <c r="AI160" s="253">
        <f t="shared" si="68"/>
        <v>0</v>
      </c>
      <c r="AJ160" s="248"/>
      <c r="AK160" s="252" t="e">
        <f ca="1">_xll.DBRW($C$1,$B160,$C$3,AK$12,$C$2,$A160,AK$13,$C$4,C158)</f>
        <v>#VALUE!</v>
      </c>
      <c r="AL160" s="248" t="str">
        <f ca="1">_xll.DBRW($C$1,$B160,$C$3,AL$12,$C$2,$A160,AL$13,$C$4,C158)</f>
        <v>RECALC_1_2886_</v>
      </c>
      <c r="AM160" s="248" t="e">
        <f ca="1">_xll.DBRW($C$1,$B160,$C$3,AM$12,$C$2,$A160,AM$13,$C$4,C158)</f>
        <v>#VALUE!</v>
      </c>
      <c r="AN160" s="248" t="e">
        <f ca="1">_xll.DBRW($C$1,$B160,$C$3,AN$12,$C$2,$A160,AN$13,$C$4,C158)</f>
        <v>#VALUE!</v>
      </c>
      <c r="AO160" s="248" t="e">
        <f ca="1">_xll.DBRW($C$1,$B160,$C$3,AO$12,$C$2,$A160,AO$13,$C$4,C158)</f>
        <v>#VALUE!</v>
      </c>
      <c r="AP160" s="248" t="e">
        <f ca="1">_xll.DBRW($C$1,$B160,$C$3,AP$12,$C$2,$A160,AP$13,$C$4,C158)</f>
        <v>#VALUE!</v>
      </c>
      <c r="AQ160" s="248" t="e">
        <f ca="1">_xll.DBRW($C$1,$B160,$C$3,AQ$12,$C$2,$A160,AQ$13,$C$4,C158)</f>
        <v>#VALUE!</v>
      </c>
      <c r="AR160" s="253" t="e">
        <f ca="1">_xll.DBRW($C$1,$B160,$C$3,AR$12,$C$2,$A160,AR$13,$C$4,C158)</f>
        <v>#VALUE!</v>
      </c>
      <c r="AS160" s="252" t="e">
        <f ca="1">_xll.DBRW($C$1,$B160,$C$3,AS$12,$C$2,$A160,AS$13,$C$4,C158)</f>
        <v>#VALUE!</v>
      </c>
      <c r="AT160" s="248" t="str">
        <f ca="1">_xll.DBRW($C$1,$B160,$C$3,AT$12,$C$2,$A160,AT$13,$C$4,C158)</f>
        <v>RECALC_1_2884_</v>
      </c>
      <c r="AU160" s="248" t="e">
        <f ca="1">_xll.DBRW($C$1,$B160,$C$3,AU$12,$C$2,$A160,AU$13,$C$4,C158)</f>
        <v>#VALUE!</v>
      </c>
      <c r="AV160" s="248" t="e">
        <f ca="1">_xll.DBRW($C$1,$B160,$C$3,AV$12,$C$2,$A160,AV$13,$C$4,C158)</f>
        <v>#VALUE!</v>
      </c>
      <c r="AW160" s="248" t="e">
        <f ca="1">_xll.DBRW($C$1,$B160,$C$3,AW$12,$C$2,$A160,AW$13,$C$4,C158)</f>
        <v>#VALUE!</v>
      </c>
      <c r="AX160" s="248" t="e">
        <f ca="1">_xll.DBRW($C$1,$B160,$C$3,AX$12,$C$2,$A160,AX$13,$C$4,C158)</f>
        <v>#VALUE!</v>
      </c>
      <c r="AY160" s="248" t="e">
        <f ca="1">_xll.DBRW($C$1,$B160,$C$3,AY$12,$C$2,$A160,AY$13,$C$4,C158)</f>
        <v>#VALUE!</v>
      </c>
      <c r="AZ160" s="253" t="e">
        <f ca="1">_xll.DBRW($C$1,$B160,$C$3,AZ$12,$C$2,$A160,AZ$13,$C$4,C158)</f>
        <v>#VALUE!</v>
      </c>
      <c r="BA160" s="252" t="e">
        <f ca="1">_xll.DBRW($C$1,$B160,$C$3,BA$12,$C$2,$A160,BA$13,$C$4,C158)</f>
        <v>#VALUE!</v>
      </c>
      <c r="BB160" s="248" t="str">
        <f ca="1">_xll.DBRW($C$1,$B160,$C$3,BB$12,$C$2,$A160,BB$13,$C$4,C158)</f>
        <v>RECALC_1_2887_</v>
      </c>
      <c r="BC160" s="248" t="e">
        <f ca="1">_xll.DBRW($C$1,$B160,$C$3,BC$12,$C$2,$A160,BC$13,$C$4,C158)</f>
        <v>#VALUE!</v>
      </c>
      <c r="BD160" s="248" t="e">
        <f ca="1">_xll.DBRW($C$1,$B160,$C$3,BD$12,$C$2,$A160,BD$13,$C$4,C158)</f>
        <v>#VALUE!</v>
      </c>
      <c r="BE160" s="248" t="e">
        <f ca="1">_xll.DBRW($C$1,$B160,$C$3,BE$12,$C$2,$A160,BE$13,$C$4,C158)</f>
        <v>#VALUE!</v>
      </c>
      <c r="BF160" s="248" t="e">
        <f ca="1">_xll.DBRW($C$1,$B160,$C$3,BF$12,$C$2,$A160,BF$13,$C$4,C158)</f>
        <v>#VALUE!</v>
      </c>
      <c r="BG160" s="248" t="e">
        <f ca="1">_xll.DBRW($C$1,$B160,$C$3,BG$12,$C$2,$A160,BG$13,$C$4,C158)</f>
        <v>#VALUE!</v>
      </c>
      <c r="BH160" s="253" t="e">
        <f ca="1">_xll.DBRW($C$1,$B160,$C$3,BH$12,$C$2,$A160,BH$13,$C$4,C158)</f>
        <v>#VALUE!</v>
      </c>
      <c r="BI160" s="252" t="e">
        <f ca="1">_xll.DBRW($C$1,$B160,$C$3,BI$12,$C$2,$A160,BI$13,$C$4,C158)</f>
        <v>#VALUE!</v>
      </c>
      <c r="BJ160" s="248" t="str">
        <f ca="1">_xll.DBRW($C$1,$B160,$C$3,BJ$12,$C$2,$A160,BJ$13,$C$4,C158)</f>
        <v>RECALC_1_2888_</v>
      </c>
      <c r="BK160" s="248" t="e">
        <f ca="1">_xll.DBRW($C$1,$B160,$C$3,BK$12,$C$2,$A160,BK$13,$C$4,C158)</f>
        <v>#VALUE!</v>
      </c>
      <c r="BL160" s="248" t="e">
        <f ca="1">_xll.DBRW($C$1,$B160,$C$3,BL$12,$C$2,$A160,BL$13,$C$4,C158)</f>
        <v>#VALUE!</v>
      </c>
      <c r="BM160" s="248" t="e">
        <f ca="1">_xll.DBRW($C$1,$B160,$C$3,BM$12,$C$2,$A160,BM$13,$C$4,C158)</f>
        <v>#VALUE!</v>
      </c>
      <c r="BN160" s="248" t="e">
        <f ca="1">_xll.DBRW($C$1,$B160,$C$3,BN$12,$C$2,$A160,BN$13,$C$4,C158)</f>
        <v>#VALUE!</v>
      </c>
      <c r="BO160" s="248" t="e">
        <f ca="1">_xll.DBRW($C$1,$B160,$C$3,BO$12,$C$2,$A160,BO$13,$C$4,C158)</f>
        <v>#VALUE!</v>
      </c>
      <c r="BP160" s="253" t="e">
        <f ca="1">_xll.DBRW($C$1,$B160,$C$3,BP$12,$C$2,$A160,BP$13,$C$4,C158)</f>
        <v>#VALUE!</v>
      </c>
      <c r="BQ160" s="252" t="e">
        <f ca="1">_xll.DBRW($C$1,$B160,$C$3,BQ$12,$C$2,$A160,BQ$13,$C$4,$C$158)</f>
        <v>#VALUE!</v>
      </c>
      <c r="BR160" s="248" t="str">
        <f ca="1">_xll.DBRW($C$1,$B160,$C$3,BR$12,$C$2,$A160,BR$13,$C$4,$C$158)</f>
        <v>RECALC_1_2885_</v>
      </c>
      <c r="BS160" s="248" t="e">
        <f ca="1">_xll.DBRW($C$1,$B160,$C$3,BS$12,$C$2,$A160,BS$13,$C$4,$C$158)</f>
        <v>#VALUE!</v>
      </c>
      <c r="BT160" s="248" t="e">
        <f ca="1">_xll.DBRW($C$1,$B160,$C$3,BT$12,$C$2,$A160,BT$13,$C$4,$C$158)</f>
        <v>#VALUE!</v>
      </c>
      <c r="BU160" s="248" t="e">
        <f ca="1">_xll.DBRW($C$1,$B160,$C$3,BU$12,$C$2,$A160,BU$13,$C$4,$C$158)</f>
        <v>#VALUE!</v>
      </c>
      <c r="BV160" s="248" t="e">
        <f ca="1">_xll.DBRW($C$1,$B160,$C$3,BV$12,$C$2,$A160,BV$13,$C$4,$C$158)</f>
        <v>#VALUE!</v>
      </c>
      <c r="BW160" s="248" t="e">
        <f ca="1">_xll.DBRW($C$1,$B160,$C$3,BW$12,$C$2,$A160,BW$13,$C$4,$C$158)</f>
        <v>#VALUE!</v>
      </c>
      <c r="BX160" s="253" t="e">
        <f ca="1">_xll.DBRW($C$1,$B160,$C$3,BX$12,$C$2,$A160,BX$13,$C$4,$C$158)</f>
        <v>#VALUE!</v>
      </c>
      <c r="BY160" s="248"/>
      <c r="BZ160" s="248"/>
      <c r="CA160" s="248"/>
      <c r="CB160" s="248"/>
      <c r="CC160" s="248"/>
      <c r="CD160" s="248"/>
      <c r="CE160" s="248"/>
      <c r="CF160" s="248"/>
    </row>
    <row r="161" spans="1:109" ht="21.75" customHeight="1">
      <c r="A161" s="262" t="str">
        <f t="shared" si="69"/>
        <v>VTD_Corp_TopAdj_Not_allocated_Input3</v>
      </c>
      <c r="B161" s="263" t="str">
        <f t="shared" ca="1" si="69"/>
        <v>RECALC_0_20_</v>
      </c>
      <c r="C161" s="237" t="str">
        <f t="shared" si="69"/>
        <v xml:space="preserve">Décote de 25% de 4 projets croissance </v>
      </c>
      <c r="D161" s="252"/>
      <c r="E161" s="248"/>
      <c r="F161" s="248"/>
      <c r="G161" s="248"/>
      <c r="H161" s="248"/>
      <c r="I161" s="248"/>
      <c r="J161" s="248"/>
      <c r="K161" s="253"/>
      <c r="L161" s="252"/>
      <c r="M161" s="248"/>
      <c r="N161" s="248"/>
      <c r="O161" s="248"/>
      <c r="P161" s="248"/>
      <c r="Q161" s="248"/>
      <c r="R161" s="248"/>
      <c r="S161" s="253"/>
      <c r="T161" s="252"/>
      <c r="U161" s="248"/>
      <c r="V161" s="248"/>
      <c r="W161" s="248"/>
      <c r="X161" s="248"/>
      <c r="Y161" s="248"/>
      <c r="Z161" s="248"/>
      <c r="AA161" s="253"/>
      <c r="AB161" s="252"/>
      <c r="AC161" s="248"/>
      <c r="AD161" s="248"/>
      <c r="AE161" s="248"/>
      <c r="AF161" s="248"/>
      <c r="AG161" s="248"/>
      <c r="AH161" s="248"/>
      <c r="AI161" s="253"/>
      <c r="AJ161" s="248"/>
      <c r="AK161" s="252" t="e">
        <f ca="1">_xll.DBRW($C$1,$B161,$C$3,AK$12,$C$2,$A161,AK$13,$C$4,C158)</f>
        <v>#VALUE!</v>
      </c>
      <c r="AL161" s="248" t="str">
        <f ca="1">_xll.DBRW($C$1,$B161,$C$3,AL$12,$C$2,$A161,AL$13,$C$4,C158)</f>
        <v>RECALC_1_2874_</v>
      </c>
      <c r="AM161" s="248" t="e">
        <f ca="1">_xll.DBRW($C$1,$B161,$C$3,AM$12,$C$2,$A161,AM$13,$C$4,C158)</f>
        <v>#VALUE!</v>
      </c>
      <c r="AN161" s="248" t="e">
        <f ca="1">_xll.DBRW($C$1,$B161,$C$3,AN$12,$C$2,$A161,AN$13,$C$4,C158)</f>
        <v>#VALUE!</v>
      </c>
      <c r="AO161" s="248" t="e">
        <f ca="1">_xll.DBRW($C$1,$B161,$C$3,AO$12,$C$2,$A161,AO$13,$C$4,C158)</f>
        <v>#VALUE!</v>
      </c>
      <c r="AP161" s="248" t="e">
        <f ca="1">_xll.DBRW($C$1,$B161,$C$3,AP$12,$C$2,$A161,AP$13,$C$4,C158)</f>
        <v>#VALUE!</v>
      </c>
      <c r="AQ161" s="248" t="e">
        <f ca="1">_xll.DBRW($C$1,$B161,$C$3,AQ$12,$C$2,$A161,AQ$13,$C$4,C158)</f>
        <v>#VALUE!</v>
      </c>
      <c r="AR161" s="253" t="e">
        <f ca="1">_xll.DBRW($C$1,$B161,$C$3,AR$12,$C$2,$A161,AR$13,$C$4,C158)</f>
        <v>#VALUE!</v>
      </c>
      <c r="AS161" s="252" t="e">
        <f ca="1">_xll.DBRW($C$1,$B161,$C$3,AS$12,$C$2,$A161,AS$13,$C$4,C158)</f>
        <v>#VALUE!</v>
      </c>
      <c r="AT161" s="248" t="str">
        <f ca="1">_xll.DBRW($C$1,$B161,$C$3,AT$12,$C$2,$A161,AT$13,$C$4,C158)</f>
        <v>RECALC_1_2875_</v>
      </c>
      <c r="AU161" s="248" t="e">
        <f ca="1">_xll.DBRW($C$1,$B161,$C$3,AU$12,$C$2,$A161,AU$13,$C$4,C158)</f>
        <v>#VALUE!</v>
      </c>
      <c r="AV161" s="248" t="e">
        <f ca="1">_xll.DBRW($C$1,$B161,$C$3,AV$12,$C$2,$A161,AV$13,$C$4,C158)</f>
        <v>#VALUE!</v>
      </c>
      <c r="AW161" s="248" t="e">
        <f ca="1">_xll.DBRW($C$1,$B161,$C$3,AW$12,$C$2,$A161,AW$13,$C$4,C158)</f>
        <v>#VALUE!</v>
      </c>
      <c r="AX161" s="248" t="e">
        <f ca="1">_xll.DBRW($C$1,$B161,$C$3,AX$12,$C$2,$A161,AX$13,$C$4,C158)</f>
        <v>#VALUE!</v>
      </c>
      <c r="AY161" s="248" t="e">
        <f ca="1">_xll.DBRW($C$1,$B161,$C$3,AY$12,$C$2,$A161,AY$13,$C$4,C158)</f>
        <v>#VALUE!</v>
      </c>
      <c r="AZ161" s="253" t="e">
        <f ca="1">_xll.DBRW($C$1,$B161,$C$3,AZ$12,$C$2,$A161,AZ$13,$C$4,C158)</f>
        <v>#VALUE!</v>
      </c>
      <c r="BA161" s="252" t="e">
        <f ca="1">_xll.DBRW($C$1,$B161,$C$3,BA$12,$C$2,$A161,BA$13,$C$4,C158)</f>
        <v>#VALUE!</v>
      </c>
      <c r="BB161" s="248" t="str">
        <f ca="1">_xll.DBRW($C$1,$B161,$C$3,BB$12,$C$2,$A161,BB$13,$C$4,C158)</f>
        <v>RECALC_1_2877_</v>
      </c>
      <c r="BC161" s="248" t="e">
        <f ca="1">_xll.DBRW($C$1,$B161,$C$3,BC$12,$C$2,$A161,BC$13,$C$4,C158)</f>
        <v>#VALUE!</v>
      </c>
      <c r="BD161" s="248" t="e">
        <f ca="1">_xll.DBRW($C$1,$B161,$C$3,BD$12,$C$2,$A161,BD$13,$C$4,C158)</f>
        <v>#VALUE!</v>
      </c>
      <c r="BE161" s="248" t="e">
        <f ca="1">_xll.DBRW($C$1,$B161,$C$3,BE$12,$C$2,$A161,BE$13,$C$4,C158)</f>
        <v>#VALUE!</v>
      </c>
      <c r="BF161" s="248" t="e">
        <f ca="1">_xll.DBRW($C$1,$B161,$C$3,BF$12,$C$2,$A161,BF$13,$C$4,C158)</f>
        <v>#VALUE!</v>
      </c>
      <c r="BG161" s="248" t="e">
        <f ca="1">_xll.DBRW($C$1,$B161,$C$3,BG$12,$C$2,$A161,BG$13,$C$4,C158)</f>
        <v>#VALUE!</v>
      </c>
      <c r="BH161" s="253" t="e">
        <f ca="1">_xll.DBRW($C$1,$B161,$C$3,BH$12,$C$2,$A161,BH$13,$C$4,C158)</f>
        <v>#VALUE!</v>
      </c>
      <c r="BI161" s="252" t="e">
        <f ca="1">_xll.DBRW($C$1,$B161,$C$3,BI$12,$C$2,$A161,BI$13,$C$4,C158)</f>
        <v>#VALUE!</v>
      </c>
      <c r="BJ161" s="248" t="str">
        <f ca="1">_xll.DBRW($C$1,$B161,$C$3,BJ$12,$C$2,$A161,BJ$13,$C$4,C158)</f>
        <v>RECALC_1_2878_</v>
      </c>
      <c r="BK161" s="248" t="e">
        <f ca="1">_xll.DBRW($C$1,$B161,$C$3,BK$12,$C$2,$A161,BK$13,$C$4,C158)</f>
        <v>#VALUE!</v>
      </c>
      <c r="BL161" s="248" t="e">
        <f ca="1">_xll.DBRW($C$1,$B161,$C$3,BL$12,$C$2,$A161,BL$13,$C$4,C158)</f>
        <v>#VALUE!</v>
      </c>
      <c r="BM161" s="248" t="e">
        <f ca="1">_xll.DBRW($C$1,$B161,$C$3,BM$12,$C$2,$A161,BM$13,$C$4,C158)</f>
        <v>#VALUE!</v>
      </c>
      <c r="BN161" s="248" t="e">
        <f ca="1">_xll.DBRW($C$1,$B161,$C$3,BN$12,$C$2,$A161,BN$13,$C$4,C158)</f>
        <v>#VALUE!</v>
      </c>
      <c r="BO161" s="248" t="e">
        <f ca="1">_xll.DBRW($C$1,$B161,$C$3,BO$12,$C$2,$A161,BO$13,$C$4,C158)</f>
        <v>#VALUE!</v>
      </c>
      <c r="BP161" s="253" t="e">
        <f ca="1">_xll.DBRW($C$1,$B161,$C$3,BP$12,$C$2,$A161,BP$13,$C$4,C158)</f>
        <v>#VALUE!</v>
      </c>
      <c r="BQ161" s="252" t="e">
        <f ca="1">_xll.DBRW($C$1,$B161,$C$3,BQ$12,$C$2,$A161,BQ$13,$C$4,$C$158)</f>
        <v>#VALUE!</v>
      </c>
      <c r="BR161" s="248" t="str">
        <f ca="1">_xll.DBRW($C$1,$B161,$C$3,BR$12,$C$2,$A161,BR$13,$C$4,$C$158)</f>
        <v>RECALC_1_2876_</v>
      </c>
      <c r="BS161" s="248" t="e">
        <f ca="1">_xll.DBRW($C$1,$B161,$C$3,BS$12,$C$2,$A161,BS$13,$C$4,$C$158)</f>
        <v>#VALUE!</v>
      </c>
      <c r="BT161" s="248" t="e">
        <f ca="1">_xll.DBRW($C$1,$B161,$C$3,BT$12,$C$2,$A161,BT$13,$C$4,$C$158)</f>
        <v>#VALUE!</v>
      </c>
      <c r="BU161" s="248" t="e">
        <f ca="1">_xll.DBRW($C$1,$B161,$C$3,BU$12,$C$2,$A161,BU$13,$C$4,$C$158)</f>
        <v>#VALUE!</v>
      </c>
      <c r="BV161" s="248" t="e">
        <f ca="1">_xll.DBRW($C$1,$B161,$C$3,BV$12,$C$2,$A161,BV$13,$C$4,$C$158)</f>
        <v>#VALUE!</v>
      </c>
      <c r="BW161" s="248" t="e">
        <f ca="1">_xll.DBRW($C$1,$B161,$C$3,BW$12,$C$2,$A161,BW$13,$C$4,$C$158)</f>
        <v>#VALUE!</v>
      </c>
      <c r="BX161" s="253" t="e">
        <f ca="1">_xll.DBRW($C$1,$B161,$C$3,BX$12,$C$2,$A161,BX$13,$C$4,$C$158)</f>
        <v>#VALUE!</v>
      </c>
      <c r="BY161" s="248"/>
      <c r="BZ161" s="248"/>
      <c r="CA161" s="248"/>
      <c r="CB161" s="248"/>
      <c r="CC161" s="248"/>
      <c r="CD161" s="248"/>
      <c r="CE161" s="248"/>
      <c r="CF161" s="248"/>
    </row>
    <row r="162" spans="1:109" ht="21.75" customHeight="1">
      <c r="A162" s="262" t="str">
        <f t="shared" si="69"/>
        <v>VTD_Corp_TopAdj_Not_allocated_Input4</v>
      </c>
      <c r="B162" s="263" t="str">
        <f t="shared" ca="1" si="69"/>
        <v>RECALC_0_1_</v>
      </c>
      <c r="C162" s="237" t="str">
        <f t="shared" si="69"/>
        <v>Sécurité générale invts financiers</v>
      </c>
      <c r="D162" s="252"/>
      <c r="E162" s="248"/>
      <c r="F162" s="248"/>
      <c r="G162" s="248"/>
      <c r="H162" s="248"/>
      <c r="I162" s="248"/>
      <c r="J162" s="248"/>
      <c r="K162" s="253"/>
      <c r="L162" s="252"/>
      <c r="M162" s="248"/>
      <c r="N162" s="248"/>
      <c r="O162" s="248"/>
      <c r="P162" s="248"/>
      <c r="Q162" s="248"/>
      <c r="R162" s="248"/>
      <c r="S162" s="253"/>
      <c r="T162" s="252"/>
      <c r="U162" s="248"/>
      <c r="V162" s="248"/>
      <c r="W162" s="248"/>
      <c r="X162" s="248"/>
      <c r="Y162" s="248"/>
      <c r="Z162" s="248"/>
      <c r="AA162" s="253"/>
      <c r="AB162" s="252"/>
      <c r="AC162" s="248"/>
      <c r="AD162" s="248"/>
      <c r="AE162" s="248">
        <f>AD162+AE149</f>
        <v>0</v>
      </c>
      <c r="AF162" s="248">
        <f t="shared" si="68"/>
        <v>0</v>
      </c>
      <c r="AG162" s="248">
        <f t="shared" si="68"/>
        <v>0</v>
      </c>
      <c r="AH162" s="248">
        <f t="shared" si="68"/>
        <v>0</v>
      </c>
      <c r="AI162" s="253">
        <f t="shared" si="68"/>
        <v>0</v>
      </c>
      <c r="AJ162" s="248"/>
      <c r="AK162" s="252" t="e">
        <f ca="1">_xll.DBRW($C$1,$B162,$C$3,AK$12,$C$2,$A162,AK$13,$C$4,C158)</f>
        <v>#VALUE!</v>
      </c>
      <c r="AL162" s="248" t="str">
        <f ca="1">_xll.DBRW($C$1,$B162,$C$3,AL$12,$C$2,$A162,AL$13,$C$4,C158)</f>
        <v>RECALC_1_2854_</v>
      </c>
      <c r="AM162" s="248" t="e">
        <f ca="1">_xll.DBRW($C$1,$B162,$C$3,AM$12,$C$2,$A162,AM$13,$C$4,C158)</f>
        <v>#VALUE!</v>
      </c>
      <c r="AN162" s="248" t="e">
        <f ca="1">_xll.DBRW($C$1,$B162,$C$3,AN$12,$C$2,$A162,AN$13,$C$4,C158)</f>
        <v>#VALUE!</v>
      </c>
      <c r="AO162" s="248" t="e">
        <f ca="1">_xll.DBRW($C$1,$B162,$C$3,AO$12,$C$2,$A162,AO$13,$C$4,C158)</f>
        <v>#VALUE!</v>
      </c>
      <c r="AP162" s="248" t="e">
        <f ca="1">_xll.DBRW($C$1,$B162,$C$3,AP$12,$C$2,$A162,AP$13,$C$4,C158)</f>
        <v>#VALUE!</v>
      </c>
      <c r="AQ162" s="248" t="e">
        <f ca="1">_xll.DBRW($C$1,$B162,$C$3,AQ$12,$C$2,$A162,AQ$13,$C$4,C158)</f>
        <v>#VALUE!</v>
      </c>
      <c r="AR162" s="253" t="e">
        <f ca="1">_xll.DBRW($C$1,$B162,$C$3,AR$12,$C$2,$A162,AR$13,$C$4,C158)</f>
        <v>#VALUE!</v>
      </c>
      <c r="AS162" s="252" t="e">
        <f ca="1">_xll.DBRW($C$1,$B162,$C$3,AS$12,$C$2,$A162,AS$13,$C$4,C158)</f>
        <v>#VALUE!</v>
      </c>
      <c r="AT162" s="248" t="str">
        <f ca="1">_xll.DBRW($C$1,$B162,$C$3,AT$12,$C$2,$A162,AT$13,$C$4,C158)</f>
        <v>RECALC_1_2855_</v>
      </c>
      <c r="AU162" s="248" t="e">
        <f ca="1">_xll.DBRW($C$1,$B162,$C$3,AU$12,$C$2,$A162,AU$13,$C$4,C158)</f>
        <v>#VALUE!</v>
      </c>
      <c r="AV162" s="248" t="e">
        <f ca="1">_xll.DBRW($C$1,$B162,$C$3,AV$12,$C$2,$A162,AV$13,$C$4,C158)</f>
        <v>#VALUE!</v>
      </c>
      <c r="AW162" s="248" t="e">
        <f ca="1">_xll.DBRW($C$1,$B162,$C$3,AW$12,$C$2,$A162,AW$13,$C$4,C158)</f>
        <v>#VALUE!</v>
      </c>
      <c r="AX162" s="248" t="e">
        <f ca="1">_xll.DBRW($C$1,$B162,$C$3,AX$12,$C$2,$A162,AX$13,$C$4,C158)</f>
        <v>#VALUE!</v>
      </c>
      <c r="AY162" s="248" t="e">
        <f ca="1">_xll.DBRW($C$1,$B162,$C$3,AY$12,$C$2,$A162,AY$13,$C$4,C158)</f>
        <v>#VALUE!</v>
      </c>
      <c r="AZ162" s="253" t="e">
        <f ca="1">_xll.DBRW($C$1,$B162,$C$3,AZ$12,$C$2,$A162,AZ$13,$C$4,C158)</f>
        <v>#VALUE!</v>
      </c>
      <c r="BA162" s="252" t="e">
        <f ca="1">_xll.DBRW($C$1,$B162,$C$3,BA$12,$C$2,$A162,BA$13,$C$4,C158)</f>
        <v>#VALUE!</v>
      </c>
      <c r="BB162" s="248" t="str">
        <f ca="1">_xll.DBRW($C$1,$B162,$C$3,BB$12,$C$2,$A162,BB$13,$C$4,C158)</f>
        <v>RECALC_1_2856_</v>
      </c>
      <c r="BC162" s="248" t="e">
        <f ca="1">_xll.DBRW($C$1,$B162,$C$3,BC$12,$C$2,$A162,BC$13,$C$4,C158)</f>
        <v>#VALUE!</v>
      </c>
      <c r="BD162" s="248" t="e">
        <f ca="1">_xll.DBRW($C$1,$B162,$C$3,BD$12,$C$2,$A162,BD$13,$C$4,C158)</f>
        <v>#VALUE!</v>
      </c>
      <c r="BE162" s="248" t="e">
        <f ca="1">_xll.DBRW($C$1,$B162,$C$3,BE$12,$C$2,$A162,BE$13,$C$4,C158)</f>
        <v>#VALUE!</v>
      </c>
      <c r="BF162" s="248" t="e">
        <f ca="1">_xll.DBRW($C$1,$B162,$C$3,BF$12,$C$2,$A162,BF$13,$C$4,C158)</f>
        <v>#VALUE!</v>
      </c>
      <c r="BG162" s="248" t="e">
        <f ca="1">_xll.DBRW($C$1,$B162,$C$3,BG$12,$C$2,$A162,BG$13,$C$4,C158)</f>
        <v>#VALUE!</v>
      </c>
      <c r="BH162" s="253" t="e">
        <f ca="1">_xll.DBRW($C$1,$B162,$C$3,BH$12,$C$2,$A162,BH$13,$C$4,C158)</f>
        <v>#VALUE!</v>
      </c>
      <c r="BI162" s="252" t="e">
        <f ca="1">_xll.DBRW($C$1,$B162,$C$3,BI$12,$C$2,$A162,BI$13,$C$4,C158)</f>
        <v>#VALUE!</v>
      </c>
      <c r="BJ162" s="248" t="str">
        <f ca="1">_xll.DBRW($C$1,$B162,$C$3,BJ$12,$C$2,$A162,BJ$13,$C$4,C158)</f>
        <v>RECALC_1_2857_</v>
      </c>
      <c r="BK162" s="248" t="e">
        <f ca="1">_xll.DBRW($C$1,$B162,$C$3,BK$12,$C$2,$A162,BK$13,$C$4,C158)</f>
        <v>#VALUE!</v>
      </c>
      <c r="BL162" s="248" t="e">
        <f ca="1">_xll.DBRW($C$1,$B162,$C$3,BL$12,$C$2,$A162,BL$13,$C$4,C158)</f>
        <v>#VALUE!</v>
      </c>
      <c r="BM162" s="248" t="e">
        <f ca="1">_xll.DBRW($C$1,$B162,$C$3,BM$12,$C$2,$A162,BM$13,$C$4,C158)</f>
        <v>#VALUE!</v>
      </c>
      <c r="BN162" s="248" t="e">
        <f ca="1">_xll.DBRW($C$1,$B162,$C$3,BN$12,$C$2,$A162,BN$13,$C$4,C158)</f>
        <v>#VALUE!</v>
      </c>
      <c r="BO162" s="248" t="e">
        <f ca="1">_xll.DBRW($C$1,$B162,$C$3,BO$12,$C$2,$A162,BO$13,$C$4,C158)</f>
        <v>#VALUE!</v>
      </c>
      <c r="BP162" s="253" t="e">
        <f ca="1">_xll.DBRW($C$1,$B162,$C$3,BP$12,$C$2,$A162,BP$13,$C$4,C158)</f>
        <v>#VALUE!</v>
      </c>
      <c r="BQ162" s="252" t="e">
        <f ca="1">_xll.DBRW($C$1,$B162,$C$3,BQ$12,$C$2,$A162,BQ$13,$C$4,$C$158)</f>
        <v>#VALUE!</v>
      </c>
      <c r="BR162" s="248" t="str">
        <f ca="1">_xll.DBRW($C$1,$B162,$C$3,BR$12,$C$2,$A162,BR$13,$C$4,$C$158)</f>
        <v>RECALC_1_2853_</v>
      </c>
      <c r="BS162" s="248" t="e">
        <f ca="1">_xll.DBRW($C$1,$B162,$C$3,BS$12,$C$2,$A162,BS$13,$C$4,$C$158)</f>
        <v>#VALUE!</v>
      </c>
      <c r="BT162" s="248" t="e">
        <f ca="1">_xll.DBRW($C$1,$B162,$C$3,BT$12,$C$2,$A162,BT$13,$C$4,$C$158)</f>
        <v>#VALUE!</v>
      </c>
      <c r="BU162" s="248" t="e">
        <f ca="1">_xll.DBRW($C$1,$B162,$C$3,BU$12,$C$2,$A162,BU$13,$C$4,$C$158)</f>
        <v>#VALUE!</v>
      </c>
      <c r="BV162" s="248" t="e">
        <f ca="1">_xll.DBRW($C$1,$B162,$C$3,BV$12,$C$2,$A162,BV$13,$C$4,$C$158)</f>
        <v>#VALUE!</v>
      </c>
      <c r="BW162" s="248" t="e">
        <f ca="1">_xll.DBRW($C$1,$B162,$C$3,BW$12,$C$2,$A162,BW$13,$C$4,$C$158)</f>
        <v>#VALUE!</v>
      </c>
      <c r="BX162" s="253" t="e">
        <f ca="1">_xll.DBRW($C$1,$B162,$C$3,BX$12,$C$2,$A162,BX$13,$C$4,$C$158)</f>
        <v>#VALUE!</v>
      </c>
      <c r="BY162" s="248"/>
      <c r="BZ162" s="248"/>
      <c r="CA162" s="248"/>
      <c r="CB162" s="248"/>
      <c r="CC162" s="248"/>
      <c r="CD162" s="248"/>
      <c r="CE162" s="248"/>
      <c r="CF162" s="248"/>
    </row>
    <row r="163" spans="1:109" ht="21.75" customHeight="1">
      <c r="A163" s="262" t="str">
        <f t="shared" si="69"/>
        <v>VTD_Corp_TopAdj_Not_allocated_Input5</v>
      </c>
      <c r="B163" s="263" t="str">
        <f t="shared" ca="1" si="69"/>
        <v>RECALC_0_21_</v>
      </c>
      <c r="C163" s="237" t="str">
        <f t="shared" si="69"/>
        <v>A recycler</v>
      </c>
      <c r="D163" s="252"/>
      <c r="E163" s="248"/>
      <c r="F163" s="248"/>
      <c r="G163" s="248"/>
      <c r="H163" s="248"/>
      <c r="I163" s="248"/>
      <c r="J163" s="248"/>
      <c r="K163" s="253"/>
      <c r="L163" s="252"/>
      <c r="M163" s="248"/>
      <c r="N163" s="248"/>
      <c r="O163" s="248"/>
      <c r="P163" s="248"/>
      <c r="Q163" s="248"/>
      <c r="R163" s="248"/>
      <c r="S163" s="253"/>
      <c r="T163" s="252"/>
      <c r="U163" s="248"/>
      <c r="V163" s="248"/>
      <c r="W163" s="248"/>
      <c r="X163" s="248"/>
      <c r="Y163" s="248"/>
      <c r="Z163" s="248"/>
      <c r="AA163" s="253"/>
      <c r="AB163" s="252"/>
      <c r="AC163" s="248"/>
      <c r="AD163" s="248"/>
      <c r="AE163" s="248"/>
      <c r="AF163" s="248"/>
      <c r="AG163" s="248"/>
      <c r="AH163" s="248"/>
      <c r="AI163" s="253"/>
      <c r="AJ163" s="248"/>
      <c r="AK163" s="252" t="e">
        <f ca="1">_xll.DBRW($C$1,$B163,$C$3,AK$12,$C$2,$A163,AK$13,$C$4,C158)</f>
        <v>#VALUE!</v>
      </c>
      <c r="AL163" s="248" t="str">
        <f ca="1">_xll.DBRW($C$1,$B163,$C$3,AL$12,$C$2,$A163,AL$13,$C$4,C158)</f>
        <v>RECALC_1_2894_</v>
      </c>
      <c r="AM163" s="248" t="e">
        <f ca="1">_xll.DBRW($C$1,$B163,$C$3,AM$12,$C$2,$A163,AM$13,$C$4,C158)</f>
        <v>#VALUE!</v>
      </c>
      <c r="AN163" s="248" t="e">
        <f ca="1">_xll.DBRW($C$1,$B163,$C$3,AN$12,$C$2,$A163,AN$13,$C$4,C158)</f>
        <v>#VALUE!</v>
      </c>
      <c r="AO163" s="248" t="e">
        <f ca="1">_xll.DBRW($C$1,$B163,$C$3,AO$12,$C$2,$A163,AO$13,$C$4,C158)</f>
        <v>#VALUE!</v>
      </c>
      <c r="AP163" s="248" t="e">
        <f ca="1">_xll.DBRW($C$1,$B163,$C$3,AP$12,$C$2,$A163,AP$13,$C$4,C158)</f>
        <v>#VALUE!</v>
      </c>
      <c r="AQ163" s="248" t="e">
        <f ca="1">_xll.DBRW($C$1,$B163,$C$3,AQ$12,$C$2,$A163,AQ$13,$C$4,C158)</f>
        <v>#VALUE!</v>
      </c>
      <c r="AR163" s="253" t="e">
        <f ca="1">_xll.DBRW($C$1,$B163,$C$3,AR$12,$C$2,$A163,AR$13,$C$4,C158)</f>
        <v>#VALUE!</v>
      </c>
      <c r="AS163" s="252" t="e">
        <f ca="1">_xll.DBRW($C$1,$B163,$C$3,AS$12,$C$2,$A163,AS$13,$C$4,C158)</f>
        <v>#VALUE!</v>
      </c>
      <c r="AT163" s="248" t="str">
        <f ca="1">_xll.DBRW($C$1,$B163,$C$3,AT$12,$C$2,$A163,AT$13,$C$4,C158)</f>
        <v>RECALC_1_2895_</v>
      </c>
      <c r="AU163" s="248" t="e">
        <f ca="1">_xll.DBRW($C$1,$B163,$C$3,AU$12,$C$2,$A163,AU$13,$C$4,C158)</f>
        <v>#VALUE!</v>
      </c>
      <c r="AV163" s="248" t="e">
        <f ca="1">_xll.DBRW($C$1,$B163,$C$3,AV$12,$C$2,$A163,AV$13,$C$4,C158)</f>
        <v>#VALUE!</v>
      </c>
      <c r="AW163" s="248" t="e">
        <f ca="1">_xll.DBRW($C$1,$B163,$C$3,AW$12,$C$2,$A163,AW$13,$C$4,C158)</f>
        <v>#VALUE!</v>
      </c>
      <c r="AX163" s="248" t="e">
        <f ca="1">_xll.DBRW($C$1,$B163,$C$3,AX$12,$C$2,$A163,AX$13,$C$4,C158)</f>
        <v>#VALUE!</v>
      </c>
      <c r="AY163" s="248" t="e">
        <f ca="1">_xll.DBRW($C$1,$B163,$C$3,AY$12,$C$2,$A163,AY$13,$C$4,C158)</f>
        <v>#VALUE!</v>
      </c>
      <c r="AZ163" s="253" t="e">
        <f ca="1">_xll.DBRW($C$1,$B163,$C$3,AZ$12,$C$2,$A163,AZ$13,$C$4,C158)</f>
        <v>#VALUE!</v>
      </c>
      <c r="BA163" s="252" t="e">
        <f ca="1">_xll.DBRW($C$1,$B163,$C$3,BA$12,$C$2,$A163,BA$13,$C$4,C158)</f>
        <v>#VALUE!</v>
      </c>
      <c r="BB163" s="248" t="str">
        <f ca="1">_xll.DBRW($C$1,$B163,$C$3,BB$12,$C$2,$A163,BB$13,$C$4,C158)</f>
        <v>RECALC_1_2896_</v>
      </c>
      <c r="BC163" s="248" t="e">
        <f ca="1">_xll.DBRW($C$1,$B163,$C$3,BC$12,$C$2,$A163,BC$13,$C$4,C158)</f>
        <v>#VALUE!</v>
      </c>
      <c r="BD163" s="248" t="e">
        <f ca="1">_xll.DBRW($C$1,$B163,$C$3,BD$12,$C$2,$A163,BD$13,$C$4,C158)</f>
        <v>#VALUE!</v>
      </c>
      <c r="BE163" s="248" t="e">
        <f ca="1">_xll.DBRW($C$1,$B163,$C$3,BE$12,$C$2,$A163,BE$13,$C$4,C158)</f>
        <v>#VALUE!</v>
      </c>
      <c r="BF163" s="248" t="e">
        <f ca="1">_xll.DBRW($C$1,$B163,$C$3,BF$12,$C$2,$A163,BF$13,$C$4,C158)</f>
        <v>#VALUE!</v>
      </c>
      <c r="BG163" s="248" t="e">
        <f ca="1">_xll.DBRW($C$1,$B163,$C$3,BG$12,$C$2,$A163,BG$13,$C$4,C158)</f>
        <v>#VALUE!</v>
      </c>
      <c r="BH163" s="253" t="e">
        <f ca="1">_xll.DBRW($C$1,$B163,$C$3,BH$12,$C$2,$A163,BH$13,$C$4,C158)</f>
        <v>#VALUE!</v>
      </c>
      <c r="BI163" s="252" t="e">
        <f ca="1">_xll.DBRW($C$1,$B163,$C$3,BI$12,$C$2,$A163,BI$13,$C$4,C158)</f>
        <v>#VALUE!</v>
      </c>
      <c r="BJ163" s="248" t="str">
        <f ca="1">_xll.DBRW($C$1,$B163,$C$3,BJ$12,$C$2,$A163,BJ$13,$C$4,C158)</f>
        <v>RECALC_1_2897_</v>
      </c>
      <c r="BK163" s="248" t="e">
        <f ca="1">_xll.DBRW($C$1,$B163,$C$3,BK$12,$C$2,$A163,BK$13,$C$4,C158)</f>
        <v>#VALUE!</v>
      </c>
      <c r="BL163" s="248" t="e">
        <f ca="1">_xll.DBRW($C$1,$B163,$C$3,BL$12,$C$2,$A163,BL$13,$C$4,C158)</f>
        <v>#VALUE!</v>
      </c>
      <c r="BM163" s="248" t="e">
        <f ca="1">_xll.DBRW($C$1,$B163,$C$3,BM$12,$C$2,$A163,BM$13,$C$4,C158)</f>
        <v>#VALUE!</v>
      </c>
      <c r="BN163" s="248" t="e">
        <f ca="1">_xll.DBRW($C$1,$B163,$C$3,BN$12,$C$2,$A163,BN$13,$C$4,C158)</f>
        <v>#VALUE!</v>
      </c>
      <c r="BO163" s="248" t="e">
        <f ca="1">_xll.DBRW($C$1,$B163,$C$3,BO$12,$C$2,$A163,BO$13,$C$4,C158)</f>
        <v>#VALUE!</v>
      </c>
      <c r="BP163" s="253" t="e">
        <f ca="1">_xll.DBRW($C$1,$B163,$C$3,BP$12,$C$2,$A163,BP$13,$C$4,C158)</f>
        <v>#VALUE!</v>
      </c>
      <c r="BQ163" s="252" t="e">
        <f ca="1">_xll.DBRW($C$1,$B163,$C$3,BQ$12,$C$2,$A163,BQ$13,$C$4,$C$158)</f>
        <v>#VALUE!</v>
      </c>
      <c r="BR163" s="248" t="str">
        <f ca="1">_xll.DBRW($C$1,$B163,$C$3,BR$12,$C$2,$A163,BR$13,$C$4,$C$158)</f>
        <v>RECALC_1_2898_</v>
      </c>
      <c r="BS163" s="248" t="e">
        <f ca="1">_xll.DBRW($C$1,$B163,$C$3,BS$12,$C$2,$A163,BS$13,$C$4,$C$158)</f>
        <v>#VALUE!</v>
      </c>
      <c r="BT163" s="248" t="e">
        <f ca="1">_xll.DBRW($C$1,$B163,$C$3,BT$12,$C$2,$A163,BT$13,$C$4,$C$158)</f>
        <v>#VALUE!</v>
      </c>
      <c r="BU163" s="248" t="e">
        <f ca="1">_xll.DBRW($C$1,$B163,$C$3,BU$12,$C$2,$A163,BU$13,$C$4,$C$158)</f>
        <v>#VALUE!</v>
      </c>
      <c r="BV163" s="248" t="e">
        <f ca="1">_xll.DBRW($C$1,$B163,$C$3,BV$12,$C$2,$A163,BV$13,$C$4,$C$158)</f>
        <v>#VALUE!</v>
      </c>
      <c r="BW163" s="248" t="e">
        <f ca="1">_xll.DBRW($C$1,$B163,$C$3,BW$12,$C$2,$A163,BW$13,$C$4,$C$158)</f>
        <v>#VALUE!</v>
      </c>
      <c r="BX163" s="253" t="e">
        <f ca="1">_xll.DBRW($C$1,$B163,$C$3,BX$12,$C$2,$A163,BX$13,$C$4,$C$158)</f>
        <v>#VALUE!</v>
      </c>
      <c r="BY163" s="248"/>
      <c r="BZ163" s="248"/>
      <c r="CA163" s="248"/>
      <c r="CB163" s="248"/>
      <c r="CC163" s="248"/>
      <c r="CD163" s="248"/>
      <c r="CE163" s="248"/>
      <c r="CF163" s="248"/>
    </row>
    <row r="164" spans="1:109" ht="21.75" customHeight="1">
      <c r="A164" s="262" t="str">
        <f t="shared" si="69"/>
        <v>VTD_Corp_TopAdj_Not_allocated_Input6</v>
      </c>
      <c r="B164" s="263" t="str">
        <f ca="1">_xll.SUBNM("tango_core_model:Activity","","SU_input","English")</f>
        <v>RECALC_0_24_</v>
      </c>
      <c r="C164" s="237" t="str">
        <f t="shared" si="69"/>
        <v>Ajustement 6 - disponible</v>
      </c>
      <c r="D164" s="252"/>
      <c r="E164" s="248"/>
      <c r="F164" s="248"/>
      <c r="G164" s="248"/>
      <c r="H164" s="248"/>
      <c r="I164" s="248"/>
      <c r="J164" s="248"/>
      <c r="K164" s="253"/>
      <c r="L164" s="252"/>
      <c r="M164" s="248"/>
      <c r="N164" s="248"/>
      <c r="O164" s="248"/>
      <c r="P164" s="248"/>
      <c r="Q164" s="248"/>
      <c r="R164" s="248"/>
      <c r="S164" s="253"/>
      <c r="T164" s="252"/>
      <c r="U164" s="248"/>
      <c r="V164" s="248"/>
      <c r="W164" s="248"/>
      <c r="X164" s="248"/>
      <c r="Y164" s="248"/>
      <c r="Z164" s="248"/>
      <c r="AA164" s="253"/>
      <c r="AB164" s="252"/>
      <c r="AC164" s="248"/>
      <c r="AD164" s="248"/>
      <c r="AE164" s="248"/>
      <c r="AF164" s="248"/>
      <c r="AG164" s="248"/>
      <c r="AH164" s="248"/>
      <c r="AI164" s="253"/>
      <c r="AJ164" s="248"/>
      <c r="AK164" s="252" t="e">
        <f ca="1">_xll.DBRW($C$1,$B164,$C$3,AK$12,$C$2,$A164,AK$13,$C$4,C158)</f>
        <v>#VALUE!</v>
      </c>
      <c r="AL164" s="248" t="str">
        <f ca="1">_xll.DBRW($C$1,$B164,$C$3,AL$12,$C$2,$A164,AL$13,$C$4,C158)</f>
        <v>RECALC_1_1064_</v>
      </c>
      <c r="AM164" s="248" t="e">
        <f ca="1">_xll.DBRW($C$1,$B164,$C$3,AM$12,$C$2,$A164,AM$13,$C$4,C158)</f>
        <v>#VALUE!</v>
      </c>
      <c r="AN164" s="248" t="e">
        <f ca="1">_xll.DBRW($C$1,$B164,$C$3,AN$12,$C$2,$A164,AN$13,$C$4,C158)</f>
        <v>#VALUE!</v>
      </c>
      <c r="AO164" s="248" t="e">
        <f ca="1">_xll.DBRW($C$1,$B164,$C$3,AO$12,$C$2,$A164,AO$13,$C$4,C158)</f>
        <v>#VALUE!</v>
      </c>
      <c r="AP164" s="248" t="e">
        <f ca="1">_xll.DBRW($C$1,$B164,$C$3,AP$12,$C$2,$A164,AP$13,$C$4,C158)</f>
        <v>#VALUE!</v>
      </c>
      <c r="AQ164" s="248" t="e">
        <f ca="1">_xll.DBRW($C$1,$B164,$C$3,AQ$12,$C$2,$A164,AQ$13,$C$4,C158)</f>
        <v>#VALUE!</v>
      </c>
      <c r="AR164" s="253" t="e">
        <f ca="1">_xll.DBRW($C$1,$B164,$C$3,AR$12,$C$2,$A164,AR$13,$C$4,C158)</f>
        <v>#VALUE!</v>
      </c>
      <c r="AS164" s="252" t="e">
        <f ca="1">_xll.DBRW($C$1,$B164,$C$3,AS$12,$C$2,$A164,AS$13,$C$4,C158)</f>
        <v>#VALUE!</v>
      </c>
      <c r="AT164" s="248" t="str">
        <f ca="1">_xll.DBRW($C$1,$B164,$C$3,AT$12,$C$2,$A164,AT$13,$C$4,C158)</f>
        <v>RECALC_1_1375_</v>
      </c>
      <c r="AU164" s="248" t="e">
        <f ca="1">_xll.DBRW($C$1,$B164,$C$3,AU$12,$C$2,$A164,AU$13,$C$4,C158)</f>
        <v>#VALUE!</v>
      </c>
      <c r="AV164" s="248" t="e">
        <f ca="1">_xll.DBRW($C$1,$B164,$C$3,AV$12,$C$2,$A164,AV$13,$C$4,C158)</f>
        <v>#VALUE!</v>
      </c>
      <c r="AW164" s="248" t="e">
        <f ca="1">_xll.DBRW($C$1,$B164,$C$3,AW$12,$C$2,$A164,AW$13,$C$4,C158)</f>
        <v>#VALUE!</v>
      </c>
      <c r="AX164" s="248" t="e">
        <f ca="1">_xll.DBRW($C$1,$B164,$C$3,AX$12,$C$2,$A164,AX$13,$C$4,C158)</f>
        <v>#VALUE!</v>
      </c>
      <c r="AY164" s="248" t="e">
        <f ca="1">_xll.DBRW($C$1,$B164,$C$3,AY$12,$C$2,$A164,AY$13,$C$4,C158)</f>
        <v>#VALUE!</v>
      </c>
      <c r="AZ164" s="253" t="e">
        <f ca="1">_xll.DBRW($C$1,$B164,$C$3,AZ$12,$C$2,$A164,AZ$13,$C$4,C158)</f>
        <v>#VALUE!</v>
      </c>
      <c r="BA164" s="252" t="e">
        <f ca="1">_xll.DBRW($C$1,$B164,$C$3,BA$12,$C$2,$A164,BA$13,$C$4,C158)</f>
        <v>#VALUE!</v>
      </c>
      <c r="BB164" s="248" t="str">
        <f ca="1">_xll.DBRW($C$1,$B164,$C$3,BB$12,$C$2,$A164,BB$13,$C$4,C158)</f>
        <v>RECALC_1_1779_</v>
      </c>
      <c r="BC164" s="248" t="e">
        <f ca="1">_xll.DBRW($C$1,$B164,$C$3,BC$12,$C$2,$A164,BC$13,$C$4,C158)</f>
        <v>#VALUE!</v>
      </c>
      <c r="BD164" s="248" t="e">
        <f ca="1">_xll.DBRW($C$1,$B164,$C$3,BD$12,$C$2,$A164,BD$13,$C$4,C158)</f>
        <v>#VALUE!</v>
      </c>
      <c r="BE164" s="248" t="e">
        <f ca="1">_xll.DBRW($C$1,$B164,$C$3,BE$12,$C$2,$A164,BE$13,$C$4,C158)</f>
        <v>#VALUE!</v>
      </c>
      <c r="BF164" s="248" t="e">
        <f ca="1">_xll.DBRW($C$1,$B164,$C$3,BF$12,$C$2,$A164,BF$13,$C$4,C158)</f>
        <v>#VALUE!</v>
      </c>
      <c r="BG164" s="248" t="e">
        <f ca="1">_xll.DBRW($C$1,$B164,$C$3,BG$12,$C$2,$A164,BG$13,$C$4,C158)</f>
        <v>#VALUE!</v>
      </c>
      <c r="BH164" s="253" t="e">
        <f ca="1">_xll.DBRW($C$1,$B164,$C$3,BH$12,$C$2,$A164,BH$13,$C$4,C158)</f>
        <v>#VALUE!</v>
      </c>
      <c r="BI164" s="252" t="e">
        <f ca="1">_xll.DBRW($C$1,$B164,$C$3,BI$12,$C$2,$A164,BI$13,$C$4,C158)</f>
        <v>#VALUE!</v>
      </c>
      <c r="BJ164" s="248" t="str">
        <f ca="1">_xll.DBRW($C$1,$B164,$C$3,BJ$12,$C$2,$A164,BJ$13,$C$4,C158)</f>
        <v>RECALC_1_2111_</v>
      </c>
      <c r="BK164" s="248" t="e">
        <f ca="1">_xll.DBRW($C$1,$B164,$C$3,BK$12,$C$2,$A164,BK$13,$C$4,C158)</f>
        <v>#VALUE!</v>
      </c>
      <c r="BL164" s="248" t="e">
        <f ca="1">_xll.DBRW($C$1,$B164,$C$3,BL$12,$C$2,$A164,BL$13,$C$4,C158)</f>
        <v>#VALUE!</v>
      </c>
      <c r="BM164" s="248" t="e">
        <f ca="1">_xll.DBRW($C$1,$B164,$C$3,BM$12,$C$2,$A164,BM$13,$C$4,C158)</f>
        <v>#VALUE!</v>
      </c>
      <c r="BN164" s="248" t="e">
        <f ca="1">_xll.DBRW($C$1,$B164,$C$3,BN$12,$C$2,$A164,BN$13,$C$4,C158)</f>
        <v>#VALUE!</v>
      </c>
      <c r="BO164" s="248" t="e">
        <f ca="1">_xll.DBRW($C$1,$B164,$C$3,BO$12,$C$2,$A164,BO$13,$C$4,C158)</f>
        <v>#VALUE!</v>
      </c>
      <c r="BP164" s="253" t="e">
        <f ca="1">_xll.DBRW($C$1,$B164,$C$3,BP$12,$C$2,$A164,BP$13,$C$4,C158)</f>
        <v>#VALUE!</v>
      </c>
      <c r="BQ164" s="252" t="e">
        <f ca="1">_xll.DBRW($C$1,$B164,$C$3,BQ$12,$C$2,$A164,BQ$13,$C$4,$C$158)</f>
        <v>#VALUE!</v>
      </c>
      <c r="BR164" s="248" t="str">
        <f ca="1">_xll.DBRW($C$1,$B164,$C$3,BR$12,$C$2,$A164,BR$13,$C$4,$C$158)</f>
        <v>RECALC_1_2229_</v>
      </c>
      <c r="BS164" s="248" t="e">
        <f ca="1">_xll.DBRW($C$1,$B164,$C$3,BS$12,$C$2,$A164,BS$13,$C$4,$C$158)</f>
        <v>#VALUE!</v>
      </c>
      <c r="BT164" s="248" t="e">
        <f ca="1">_xll.DBRW($C$1,$B164,$C$3,BT$12,$C$2,$A164,BT$13,$C$4,$C$158)</f>
        <v>#VALUE!</v>
      </c>
      <c r="BU164" s="248" t="e">
        <f ca="1">_xll.DBRW($C$1,$B164,$C$3,BU$12,$C$2,$A164,BU$13,$C$4,$C$158)</f>
        <v>#VALUE!</v>
      </c>
      <c r="BV164" s="248" t="e">
        <f ca="1">_xll.DBRW($C$1,$B164,$C$3,BV$12,$C$2,$A164,BV$13,$C$4,$C$158)</f>
        <v>#VALUE!</v>
      </c>
      <c r="BW164" s="248" t="e">
        <f ca="1">_xll.DBRW($C$1,$B164,$C$3,BW$12,$C$2,$A164,BW$13,$C$4,$C$158)</f>
        <v>#VALUE!</v>
      </c>
      <c r="BX164" s="253" t="e">
        <f ca="1">_xll.DBRW($C$1,$B164,$C$3,BX$12,$C$2,$A164,BX$13,$C$4,$C$158)</f>
        <v>#VALUE!</v>
      </c>
      <c r="BY164" s="248"/>
      <c r="BZ164" s="248"/>
      <c r="CA164" s="248"/>
      <c r="CB164" s="248"/>
      <c r="CC164" s="248"/>
      <c r="CD164" s="248"/>
      <c r="CE164" s="248"/>
      <c r="CF164" s="248"/>
    </row>
    <row r="165" spans="1:109" ht="21.75" customHeight="1">
      <c r="A165" s="262" t="str">
        <f t="shared" si="69"/>
        <v>VTD_Corp_TopAdj_Not_allocated_Input7</v>
      </c>
      <c r="B165" s="263" t="str">
        <f t="shared" ca="1" si="69"/>
        <v>RECALC_0_1_</v>
      </c>
      <c r="C165" s="237" t="str">
        <f t="shared" si="69"/>
        <v>Innovation</v>
      </c>
      <c r="D165" s="252"/>
      <c r="E165" s="248"/>
      <c r="F165" s="248"/>
      <c r="G165" s="248"/>
      <c r="H165" s="248"/>
      <c r="I165" s="248"/>
      <c r="J165" s="248"/>
      <c r="K165" s="253"/>
      <c r="L165" s="252"/>
      <c r="M165" s="248"/>
      <c r="N165" s="248"/>
      <c r="O165" s="248"/>
      <c r="P165" s="248"/>
      <c r="Q165" s="248"/>
      <c r="R165" s="248"/>
      <c r="S165" s="253"/>
      <c r="T165" s="252"/>
      <c r="U165" s="248"/>
      <c r="V165" s="248"/>
      <c r="W165" s="248"/>
      <c r="X165" s="248"/>
      <c r="Y165" s="248"/>
      <c r="Z165" s="248"/>
      <c r="AA165" s="253"/>
      <c r="AB165" s="252"/>
      <c r="AC165" s="248"/>
      <c r="AD165" s="248"/>
      <c r="AE165" s="248"/>
      <c r="AF165" s="248"/>
      <c r="AG165" s="248"/>
      <c r="AH165" s="248"/>
      <c r="AI165" s="253"/>
      <c r="AJ165" s="248"/>
      <c r="AK165" s="252" t="e">
        <f ca="1">_xll.DBRW($C$1,$B165,$C$3,AK$12,$C$2,$A165,AK$13,$C$4,C158)</f>
        <v>#VALUE!</v>
      </c>
      <c r="AL165" s="248" t="str">
        <f ca="1">_xll.DBRW($C$1,$B165,$C$3,AL$12,$C$2,$A165,AL$13,$C$4,C158)</f>
        <v>RECALC_1_2941_</v>
      </c>
      <c r="AM165" s="248" t="e">
        <f ca="1">_xll.DBRW($C$1,$B165,$C$3,AM$12,$C$2,$A165,AM$13,$C$4,C158)</f>
        <v>#VALUE!</v>
      </c>
      <c r="AN165" s="248" t="e">
        <f ca="1">_xll.DBRW($C$1,$B165,$C$3,AN$12,$C$2,$A165,AN$13,$C$4,C158)</f>
        <v>#VALUE!</v>
      </c>
      <c r="AO165" s="248" t="e">
        <f ca="1">_xll.DBRW($C$1,$B165,$C$3,AO$12,$C$2,$A165,AO$13,$C$4,C158)</f>
        <v>#VALUE!</v>
      </c>
      <c r="AP165" s="248" t="e">
        <f ca="1">_xll.DBRW($C$1,$B165,$C$3,AP$12,$C$2,$A165,AP$13,$C$4,C158)</f>
        <v>#VALUE!</v>
      </c>
      <c r="AQ165" s="248" t="e">
        <f ca="1">_xll.DBRW($C$1,$B165,$C$3,AQ$12,$C$2,$A165,AQ$13,$C$4,C158)</f>
        <v>#VALUE!</v>
      </c>
      <c r="AR165" s="253" t="e">
        <f ca="1">_xll.DBRW($C$1,$B165,$C$3,AR$12,$C$2,$A165,AR$13,$C$4,C158)</f>
        <v>#VALUE!</v>
      </c>
      <c r="AS165" s="252" t="e">
        <f ca="1">_xll.DBRW($C$1,$B165,$C$3,AS$12,$C$2,$A165,AS$13,$C$4,C158)</f>
        <v>#VALUE!</v>
      </c>
      <c r="AT165" s="248" t="str">
        <f ca="1">_xll.DBRW($C$1,$B165,$C$3,AT$12,$C$2,$A165,AT$13,$C$4,C158)</f>
        <v>RECALC_1_2939_</v>
      </c>
      <c r="AU165" s="248" t="e">
        <f ca="1">_xll.DBRW($C$1,$B165,$C$3,AU$12,$C$2,$A165,AU$13,$C$4,C158)</f>
        <v>#VALUE!</v>
      </c>
      <c r="AV165" s="248" t="e">
        <f ca="1">_xll.DBRW($C$1,$B165,$C$3,AV$12,$C$2,$A165,AV$13,$C$4,C158)</f>
        <v>#VALUE!</v>
      </c>
      <c r="AW165" s="248" t="e">
        <f ca="1">_xll.DBRW($C$1,$B165,$C$3,AW$12,$C$2,$A165,AW$13,$C$4,C158)</f>
        <v>#VALUE!</v>
      </c>
      <c r="AX165" s="248" t="e">
        <f ca="1">_xll.DBRW($C$1,$B165,$C$3,AX$12,$C$2,$A165,AX$13,$C$4,C158)</f>
        <v>#VALUE!</v>
      </c>
      <c r="AY165" s="248" t="e">
        <f ca="1">_xll.DBRW($C$1,$B165,$C$3,AY$12,$C$2,$A165,AY$13,$C$4,C158)</f>
        <v>#VALUE!</v>
      </c>
      <c r="AZ165" s="253" t="e">
        <f ca="1">_xll.DBRW($C$1,$B165,$C$3,AZ$12,$C$2,$A165,AZ$13,$C$4,C158)</f>
        <v>#VALUE!</v>
      </c>
      <c r="BA165" s="252" t="e">
        <f ca="1">_xll.DBRW($C$1,$B165,$C$3,BA$12,$C$2,$A165,BA$13,$C$4,C158)</f>
        <v>#VALUE!</v>
      </c>
      <c r="BB165" s="248" t="str">
        <f ca="1">_xll.DBRW($C$1,$B165,$C$3,BB$12,$C$2,$A165,BB$13,$C$4,C158)</f>
        <v>RECALC_1_2942_</v>
      </c>
      <c r="BC165" s="248" t="e">
        <f ca="1">_xll.DBRW($C$1,$B165,$C$3,BC$12,$C$2,$A165,BC$13,$C$4,C158)</f>
        <v>#VALUE!</v>
      </c>
      <c r="BD165" s="248" t="e">
        <f ca="1">_xll.DBRW($C$1,$B165,$C$3,BD$12,$C$2,$A165,BD$13,$C$4,C158)</f>
        <v>#VALUE!</v>
      </c>
      <c r="BE165" s="248" t="e">
        <f ca="1">_xll.DBRW($C$1,$B165,$C$3,BE$12,$C$2,$A165,BE$13,$C$4,C158)</f>
        <v>#VALUE!</v>
      </c>
      <c r="BF165" s="248" t="e">
        <f ca="1">_xll.DBRW($C$1,$B165,$C$3,BF$12,$C$2,$A165,BF$13,$C$4,C158)</f>
        <v>#VALUE!</v>
      </c>
      <c r="BG165" s="248" t="e">
        <f ca="1">_xll.DBRW($C$1,$B165,$C$3,BG$12,$C$2,$A165,BG$13,$C$4,C158)</f>
        <v>#VALUE!</v>
      </c>
      <c r="BH165" s="253" t="e">
        <f ca="1">_xll.DBRW($C$1,$B165,$C$3,BH$12,$C$2,$A165,BH$13,$C$4,C158)</f>
        <v>#VALUE!</v>
      </c>
      <c r="BI165" s="252" t="e">
        <f ca="1">_xll.DBRW($C$1,$B165,$C$3,BI$12,$C$2,$A165,BI$13,$C$4,C158)</f>
        <v>#VALUE!</v>
      </c>
      <c r="BJ165" s="248" t="str">
        <f ca="1">_xll.DBRW($C$1,$B165,$C$3,BJ$12,$C$2,$A165,BJ$13,$C$4,C158)</f>
        <v>RECALC_1_2943_</v>
      </c>
      <c r="BK165" s="248" t="e">
        <f ca="1">_xll.DBRW($C$1,$B165,$C$3,BK$12,$C$2,$A165,BK$13,$C$4,C158)</f>
        <v>#VALUE!</v>
      </c>
      <c r="BL165" s="248" t="e">
        <f ca="1">_xll.DBRW($C$1,$B165,$C$3,BL$12,$C$2,$A165,BL$13,$C$4,C158)</f>
        <v>#VALUE!</v>
      </c>
      <c r="BM165" s="248" t="e">
        <f ca="1">_xll.DBRW($C$1,$B165,$C$3,BM$12,$C$2,$A165,BM$13,$C$4,C158)</f>
        <v>#VALUE!</v>
      </c>
      <c r="BN165" s="248" t="e">
        <f ca="1">_xll.DBRW($C$1,$B165,$C$3,BN$12,$C$2,$A165,BN$13,$C$4,C158)</f>
        <v>#VALUE!</v>
      </c>
      <c r="BO165" s="248" t="e">
        <f ca="1">_xll.DBRW($C$1,$B165,$C$3,BO$12,$C$2,$A165,BO$13,$C$4,C158)</f>
        <v>#VALUE!</v>
      </c>
      <c r="BP165" s="253" t="e">
        <f ca="1">_xll.DBRW($C$1,$B165,$C$3,BP$12,$C$2,$A165,BP$13,$C$4,C158)</f>
        <v>#VALUE!</v>
      </c>
      <c r="BQ165" s="252" t="e">
        <f ca="1">_xll.DBRW($C$1,$B165,$C$3,BQ$12,$C$2,$A165,BQ$13,$C$4,$C$158)</f>
        <v>#VALUE!</v>
      </c>
      <c r="BR165" s="248" t="str">
        <f ca="1">_xll.DBRW($C$1,$B165,$C$3,BR$12,$C$2,$A165,BR$13,$C$4,$C$158)</f>
        <v>RECALC_1_2940_</v>
      </c>
      <c r="BS165" s="248" t="e">
        <f ca="1">_xll.DBRW($C$1,$B165,$C$3,BS$12,$C$2,$A165,BS$13,$C$4,$C$158)</f>
        <v>#VALUE!</v>
      </c>
      <c r="BT165" s="248" t="e">
        <f ca="1">_xll.DBRW($C$1,$B165,$C$3,BT$12,$C$2,$A165,BT$13,$C$4,$C$158)</f>
        <v>#VALUE!</v>
      </c>
      <c r="BU165" s="248" t="e">
        <f ca="1">_xll.DBRW($C$1,$B165,$C$3,BU$12,$C$2,$A165,BU$13,$C$4,$C$158)</f>
        <v>#VALUE!</v>
      </c>
      <c r="BV165" s="248" t="e">
        <f ca="1">_xll.DBRW($C$1,$B165,$C$3,BV$12,$C$2,$A165,BV$13,$C$4,$C$158)</f>
        <v>#VALUE!</v>
      </c>
      <c r="BW165" s="248" t="e">
        <f ca="1">_xll.DBRW($C$1,$B165,$C$3,BW$12,$C$2,$A165,BW$13,$C$4,$C$158)</f>
        <v>#VALUE!</v>
      </c>
      <c r="BX165" s="253" t="e">
        <f ca="1">_xll.DBRW($C$1,$B165,$C$3,BX$12,$C$2,$A165,BX$13,$C$4,$C$158)</f>
        <v>#VALUE!</v>
      </c>
      <c r="BY165" s="248"/>
      <c r="BZ165" s="248"/>
      <c r="CA165" s="248"/>
      <c r="CB165" s="248"/>
      <c r="CC165" s="248"/>
      <c r="CD165" s="248"/>
      <c r="CE165" s="248"/>
      <c r="CF165" s="248"/>
    </row>
    <row r="166" spans="1:109" ht="21.75" customHeight="1">
      <c r="A166" s="262" t="str">
        <f t="shared" si="69"/>
        <v>VTD_Corp_TopAdj_Not_allocated_Input8</v>
      </c>
      <c r="B166" s="263" t="str">
        <f t="shared" ca="1" si="69"/>
        <v>RECALC_0_1_</v>
      </c>
      <c r="C166" s="237" t="str">
        <f t="shared" si="69"/>
        <v>A recycler</v>
      </c>
      <c r="D166" s="252"/>
      <c r="E166" s="248"/>
      <c r="F166" s="248"/>
      <c r="G166" s="248"/>
      <c r="H166" s="248"/>
      <c r="I166" s="248"/>
      <c r="J166" s="248"/>
      <c r="K166" s="253"/>
      <c r="L166" s="252"/>
      <c r="M166" s="248"/>
      <c r="N166" s="248"/>
      <c r="O166" s="248"/>
      <c r="P166" s="248"/>
      <c r="Q166" s="248"/>
      <c r="R166" s="248"/>
      <c r="S166" s="253"/>
      <c r="T166" s="252"/>
      <c r="U166" s="248"/>
      <c r="V166" s="248"/>
      <c r="W166" s="248"/>
      <c r="X166" s="248"/>
      <c r="Y166" s="248"/>
      <c r="Z166" s="248"/>
      <c r="AA166" s="253"/>
      <c r="AB166" s="252"/>
      <c r="AC166" s="248"/>
      <c r="AD166" s="248"/>
      <c r="AE166" s="248"/>
      <c r="AF166" s="248"/>
      <c r="AG166" s="248"/>
      <c r="AH166" s="248"/>
      <c r="AI166" s="253"/>
      <c r="AJ166" s="248"/>
      <c r="AK166" s="252" t="e">
        <f ca="1">_xll.DBRW($C$1,$B166,$C$3,AK$12,$C$2,$A166,AK$13,$C$4,C158)</f>
        <v>#VALUE!</v>
      </c>
      <c r="AL166" s="248" t="str">
        <f ca="1">_xll.DBRW($C$1,$B166,$C$3,AL$12,$C$2,$A166,AL$13,$C$4,C158)</f>
        <v>RECALC_1_2919_</v>
      </c>
      <c r="AM166" s="248" t="e">
        <f ca="1">_xll.DBRW($C$1,$B166,$C$3,AM$12,$C$2,$A166,AM$13,$C$4,C158)</f>
        <v>#VALUE!</v>
      </c>
      <c r="AN166" s="248" t="e">
        <f ca="1">_xll.DBRW($C$1,$B166,$C$3,AN$12,$C$2,$A166,AN$13,$C$4,C158)</f>
        <v>#VALUE!</v>
      </c>
      <c r="AO166" s="248" t="e">
        <f ca="1">_xll.DBRW($C$1,$B166,$C$3,AO$12,$C$2,$A166,AO$13,$C$4,C158)</f>
        <v>#VALUE!</v>
      </c>
      <c r="AP166" s="248" t="e">
        <f ca="1">_xll.DBRW($C$1,$B166,$C$3,AP$12,$C$2,$A166,AP$13,$C$4,C158)</f>
        <v>#VALUE!</v>
      </c>
      <c r="AQ166" s="248" t="e">
        <f ca="1">_xll.DBRW($C$1,$B166,$C$3,AQ$12,$C$2,$A166,AQ$13,$C$4,C158)</f>
        <v>#VALUE!</v>
      </c>
      <c r="AR166" s="253" t="e">
        <f ca="1">_xll.DBRW($C$1,$B166,$C$3,AR$12,$C$2,$A166,AR$13,$C$4,C158)</f>
        <v>#VALUE!</v>
      </c>
      <c r="AS166" s="252" t="e">
        <f ca="1">_xll.DBRW($C$1,$B166,$C$3,AS$12,$C$2,$A166,AS$13,$C$4,C158)</f>
        <v>#VALUE!</v>
      </c>
      <c r="AT166" s="248" t="str">
        <f ca="1">_xll.DBRW($C$1,$B166,$C$3,AT$12,$C$2,$A166,AT$13,$C$4,C158)</f>
        <v>RECALC_1_2920_</v>
      </c>
      <c r="AU166" s="248" t="e">
        <f ca="1">_xll.DBRW($C$1,$B166,$C$3,AU$12,$C$2,$A166,AU$13,$C$4,C158)</f>
        <v>#VALUE!</v>
      </c>
      <c r="AV166" s="248" t="e">
        <f ca="1">_xll.DBRW($C$1,$B166,$C$3,AV$12,$C$2,$A166,AV$13,$C$4,C158)</f>
        <v>#VALUE!</v>
      </c>
      <c r="AW166" s="248" t="e">
        <f ca="1">_xll.DBRW($C$1,$B166,$C$3,AW$12,$C$2,$A166,AW$13,$C$4,C158)</f>
        <v>#VALUE!</v>
      </c>
      <c r="AX166" s="248" t="e">
        <f ca="1">_xll.DBRW($C$1,$B166,$C$3,AX$12,$C$2,$A166,AX$13,$C$4,C158)</f>
        <v>#VALUE!</v>
      </c>
      <c r="AY166" s="248" t="e">
        <f ca="1">_xll.DBRW($C$1,$B166,$C$3,AY$12,$C$2,$A166,AY$13,$C$4,C158)</f>
        <v>#VALUE!</v>
      </c>
      <c r="AZ166" s="253" t="e">
        <f ca="1">_xll.DBRW($C$1,$B166,$C$3,AZ$12,$C$2,$A166,AZ$13,$C$4,C158)</f>
        <v>#VALUE!</v>
      </c>
      <c r="BA166" s="252" t="e">
        <f ca="1">_xll.DBRW($C$1,$B166,$C$3,BA$12,$C$2,$A166,BA$13,$C$4,C158)</f>
        <v>#VALUE!</v>
      </c>
      <c r="BB166" s="248" t="str">
        <f ca="1">_xll.DBRW($C$1,$B166,$C$3,BB$12,$C$2,$A166,BB$13,$C$4,C158)</f>
        <v>RECALC_1_2921_</v>
      </c>
      <c r="BC166" s="248" t="e">
        <f ca="1">_xll.DBRW($C$1,$B166,$C$3,BC$12,$C$2,$A166,BC$13,$C$4,C158)</f>
        <v>#VALUE!</v>
      </c>
      <c r="BD166" s="248" t="e">
        <f ca="1">_xll.DBRW($C$1,$B166,$C$3,BD$12,$C$2,$A166,BD$13,$C$4,C158)</f>
        <v>#VALUE!</v>
      </c>
      <c r="BE166" s="248" t="e">
        <f ca="1">_xll.DBRW($C$1,$B166,$C$3,BE$12,$C$2,$A166,BE$13,$C$4,C158)</f>
        <v>#VALUE!</v>
      </c>
      <c r="BF166" s="248" t="e">
        <f ca="1">_xll.DBRW($C$1,$B166,$C$3,BF$12,$C$2,$A166,BF$13,$C$4,C158)</f>
        <v>#VALUE!</v>
      </c>
      <c r="BG166" s="248" t="e">
        <f ca="1">_xll.DBRW($C$1,$B166,$C$3,BG$12,$C$2,$A166,BG$13,$C$4,C158)</f>
        <v>#VALUE!</v>
      </c>
      <c r="BH166" s="253" t="e">
        <f ca="1">_xll.DBRW($C$1,$B166,$C$3,BH$12,$C$2,$A166,BH$13,$C$4,C158)</f>
        <v>#VALUE!</v>
      </c>
      <c r="BI166" s="252" t="e">
        <f ca="1">_xll.DBRW($C$1,$B166,$C$3,BI$12,$C$2,$A166,BI$13,$C$4,C158)</f>
        <v>#VALUE!</v>
      </c>
      <c r="BJ166" s="248" t="str">
        <f ca="1">_xll.DBRW($C$1,$B166,$C$3,BJ$12,$C$2,$A166,BJ$13,$C$4,C158)</f>
        <v>RECALC_1_2922_</v>
      </c>
      <c r="BK166" s="248" t="e">
        <f ca="1">_xll.DBRW($C$1,$B166,$C$3,BK$12,$C$2,$A166,BK$13,$C$4,C158)</f>
        <v>#VALUE!</v>
      </c>
      <c r="BL166" s="248" t="e">
        <f ca="1">_xll.DBRW($C$1,$B166,$C$3,BL$12,$C$2,$A166,BL$13,$C$4,C158)</f>
        <v>#VALUE!</v>
      </c>
      <c r="BM166" s="248" t="e">
        <f ca="1">_xll.DBRW($C$1,$B166,$C$3,BM$12,$C$2,$A166,BM$13,$C$4,C158)</f>
        <v>#VALUE!</v>
      </c>
      <c r="BN166" s="248" t="e">
        <f ca="1">_xll.DBRW($C$1,$B166,$C$3,BN$12,$C$2,$A166,BN$13,$C$4,C158)</f>
        <v>#VALUE!</v>
      </c>
      <c r="BO166" s="248" t="e">
        <f ca="1">_xll.DBRW($C$1,$B166,$C$3,BO$12,$C$2,$A166,BO$13,$C$4,C158)</f>
        <v>#VALUE!</v>
      </c>
      <c r="BP166" s="253" t="e">
        <f ca="1">_xll.DBRW($C$1,$B166,$C$3,BP$12,$C$2,$A166,BP$13,$C$4,C158)</f>
        <v>#VALUE!</v>
      </c>
      <c r="BQ166" s="252" t="e">
        <f ca="1">_xll.DBRW($C$1,$B166,$C$3,BQ$12,$C$2,$A166,BQ$13,$C$4,$C$158)</f>
        <v>#VALUE!</v>
      </c>
      <c r="BR166" s="248" t="str">
        <f ca="1">_xll.DBRW($C$1,$B166,$C$3,BR$12,$C$2,$A166,BR$13,$C$4,$C$158)</f>
        <v>RECALC_1_2923_</v>
      </c>
      <c r="BS166" s="248" t="e">
        <f ca="1">_xll.DBRW($C$1,$B166,$C$3,BS$12,$C$2,$A166,BS$13,$C$4,$C$158)</f>
        <v>#VALUE!</v>
      </c>
      <c r="BT166" s="248" t="e">
        <f ca="1">_xll.DBRW($C$1,$B166,$C$3,BT$12,$C$2,$A166,BT$13,$C$4,$C$158)</f>
        <v>#VALUE!</v>
      </c>
      <c r="BU166" s="248" t="e">
        <f ca="1">_xll.DBRW($C$1,$B166,$C$3,BU$12,$C$2,$A166,BU$13,$C$4,$C$158)</f>
        <v>#VALUE!</v>
      </c>
      <c r="BV166" s="248" t="e">
        <f ca="1">_xll.DBRW($C$1,$B166,$C$3,BV$12,$C$2,$A166,BV$13,$C$4,$C$158)</f>
        <v>#VALUE!</v>
      </c>
      <c r="BW166" s="248" t="e">
        <f ca="1">_xll.DBRW($C$1,$B166,$C$3,BW$12,$C$2,$A166,BW$13,$C$4,$C$158)</f>
        <v>#VALUE!</v>
      </c>
      <c r="BX166" s="253" t="e">
        <f ca="1">_xll.DBRW($C$1,$B166,$C$3,BX$12,$C$2,$A166,BX$13,$C$4,$C$158)</f>
        <v>#VALUE!</v>
      </c>
      <c r="BY166" s="248"/>
      <c r="BZ166" s="248"/>
      <c r="CA166" s="248"/>
      <c r="CB166" s="248"/>
      <c r="CC166" s="248"/>
      <c r="CD166" s="248"/>
      <c r="CE166" s="248"/>
      <c r="CF166" s="248"/>
    </row>
    <row r="167" spans="1:109" ht="21.75" customHeight="1">
      <c r="A167" s="262" t="str">
        <f t="shared" si="69"/>
        <v>VTD_Corp_TopAdj_Not_allocated_Input9</v>
      </c>
      <c r="B167" s="263" t="str">
        <f t="shared" ca="1" si="69"/>
        <v>RECALC_0_1_</v>
      </c>
      <c r="C167" s="237" t="str">
        <f t="shared" si="69"/>
        <v>Ajustement 9 - disponible</v>
      </c>
      <c r="D167" s="252"/>
      <c r="E167" s="248"/>
      <c r="F167" s="248"/>
      <c r="G167" s="248"/>
      <c r="H167" s="248"/>
      <c r="I167" s="248"/>
      <c r="J167" s="248"/>
      <c r="K167" s="253"/>
      <c r="L167" s="252"/>
      <c r="M167" s="248"/>
      <c r="N167" s="248"/>
      <c r="O167" s="248"/>
      <c r="P167" s="248"/>
      <c r="Q167" s="248"/>
      <c r="R167" s="248"/>
      <c r="S167" s="253"/>
      <c r="T167" s="252"/>
      <c r="U167" s="248"/>
      <c r="V167" s="248"/>
      <c r="W167" s="248"/>
      <c r="X167" s="248"/>
      <c r="Y167" s="248"/>
      <c r="Z167" s="248"/>
      <c r="AA167" s="253"/>
      <c r="AB167" s="252"/>
      <c r="AC167" s="248"/>
      <c r="AD167" s="248"/>
      <c r="AE167" s="248"/>
      <c r="AF167" s="248"/>
      <c r="AG167" s="248"/>
      <c r="AH167" s="248"/>
      <c r="AI167" s="253"/>
      <c r="AJ167" s="248"/>
      <c r="AK167" s="252" t="e">
        <f ca="1">_xll.DBRW($C$1,$B167,$C$3,AK$12,$C$2,$A167,AK$13,$C$4,C158)</f>
        <v>#VALUE!</v>
      </c>
      <c r="AL167" s="248" t="str">
        <f ca="1">_xll.DBRW($C$1,$B167,$C$3,AL$12,$C$2,$A167,AL$13,$C$4,C158)</f>
        <v>RECALC_1_2929_</v>
      </c>
      <c r="AM167" s="248" t="e">
        <f ca="1">_xll.DBRW($C$1,$B167,$C$3,AM$12,$C$2,$A167,AM$13,$C$4,C158)</f>
        <v>#VALUE!</v>
      </c>
      <c r="AN167" s="248" t="e">
        <f ca="1">_xll.DBRW($C$1,$B167,$C$3,AN$12,$C$2,$A167,AN$13,$C$4,C158)</f>
        <v>#VALUE!</v>
      </c>
      <c r="AO167" s="248" t="e">
        <f ca="1">_xll.DBRW($C$1,$B167,$C$3,AO$12,$C$2,$A167,AO$13,$C$4,C158)</f>
        <v>#VALUE!</v>
      </c>
      <c r="AP167" s="248" t="e">
        <f ca="1">_xll.DBRW($C$1,$B167,$C$3,AP$12,$C$2,$A167,AP$13,$C$4,C158)</f>
        <v>#VALUE!</v>
      </c>
      <c r="AQ167" s="248" t="e">
        <f ca="1">_xll.DBRW($C$1,$B167,$C$3,AQ$12,$C$2,$A167,AQ$13,$C$4,C158)</f>
        <v>#VALUE!</v>
      </c>
      <c r="AR167" s="253" t="e">
        <f ca="1">_xll.DBRW($C$1,$B167,$C$3,AR$12,$C$2,$A167,AR$13,$C$4,C158)</f>
        <v>#VALUE!</v>
      </c>
      <c r="AS167" s="252" t="e">
        <f ca="1">_xll.DBRW($C$1,$B167,$C$3,AS$12,$C$2,$A167,AS$13,$C$4,C158)</f>
        <v>#VALUE!</v>
      </c>
      <c r="AT167" s="248" t="str">
        <f ca="1">_xll.DBRW($C$1,$B167,$C$3,AT$12,$C$2,$A167,AT$13,$C$4,C158)</f>
        <v>RECALC_1_2931_</v>
      </c>
      <c r="AU167" s="248" t="e">
        <f ca="1">_xll.DBRW($C$1,$B167,$C$3,AU$12,$C$2,$A167,AU$13,$C$4,C158)</f>
        <v>#VALUE!</v>
      </c>
      <c r="AV167" s="248" t="e">
        <f ca="1">_xll.DBRW($C$1,$B167,$C$3,AV$12,$C$2,$A167,AV$13,$C$4,C158)</f>
        <v>#VALUE!</v>
      </c>
      <c r="AW167" s="248" t="e">
        <f ca="1">_xll.DBRW($C$1,$B167,$C$3,AW$12,$C$2,$A167,AW$13,$C$4,C158)</f>
        <v>#VALUE!</v>
      </c>
      <c r="AX167" s="248" t="e">
        <f ca="1">_xll.DBRW($C$1,$B167,$C$3,AX$12,$C$2,$A167,AX$13,$C$4,C158)</f>
        <v>#VALUE!</v>
      </c>
      <c r="AY167" s="248" t="e">
        <f ca="1">_xll.DBRW($C$1,$B167,$C$3,AY$12,$C$2,$A167,AY$13,$C$4,C158)</f>
        <v>#VALUE!</v>
      </c>
      <c r="AZ167" s="253" t="e">
        <f ca="1">_xll.DBRW($C$1,$B167,$C$3,AZ$12,$C$2,$A167,AZ$13,$C$4,C158)</f>
        <v>#VALUE!</v>
      </c>
      <c r="BA167" s="252" t="e">
        <f ca="1">_xll.DBRW($C$1,$B167,$C$3,BA$12,$C$2,$A167,BA$13,$C$4,C158)</f>
        <v>#VALUE!</v>
      </c>
      <c r="BB167" s="248" t="str">
        <f ca="1">_xll.DBRW($C$1,$B167,$C$3,BB$12,$C$2,$A167,BB$13,$C$4,C158)</f>
        <v>RECALC_1_2930_</v>
      </c>
      <c r="BC167" s="248" t="e">
        <f ca="1">_xll.DBRW($C$1,$B167,$C$3,BC$12,$C$2,$A167,BC$13,$C$4,C158)</f>
        <v>#VALUE!</v>
      </c>
      <c r="BD167" s="248" t="e">
        <f ca="1">_xll.DBRW($C$1,$B167,$C$3,BD$12,$C$2,$A167,BD$13,$C$4,C158)</f>
        <v>#VALUE!</v>
      </c>
      <c r="BE167" s="248" t="e">
        <f ca="1">_xll.DBRW($C$1,$B167,$C$3,BE$12,$C$2,$A167,BE$13,$C$4,C158)</f>
        <v>#VALUE!</v>
      </c>
      <c r="BF167" s="248" t="e">
        <f ca="1">_xll.DBRW($C$1,$B167,$C$3,BF$12,$C$2,$A167,BF$13,$C$4,C158)</f>
        <v>#VALUE!</v>
      </c>
      <c r="BG167" s="248" t="e">
        <f ca="1">_xll.DBRW($C$1,$B167,$C$3,BG$12,$C$2,$A167,BG$13,$C$4,C158)</f>
        <v>#VALUE!</v>
      </c>
      <c r="BH167" s="253" t="e">
        <f ca="1">_xll.DBRW($C$1,$B167,$C$3,BH$12,$C$2,$A167,BH$13,$C$4,C158)</f>
        <v>#VALUE!</v>
      </c>
      <c r="BI167" s="252" t="e">
        <f ca="1">_xll.DBRW($C$1,$B167,$C$3,BI$12,$C$2,$A167,BI$13,$C$4,C158)</f>
        <v>#VALUE!</v>
      </c>
      <c r="BJ167" s="248" t="str">
        <f ca="1">_xll.DBRW($C$1,$B167,$C$3,BJ$12,$C$2,$A167,BJ$13,$C$4,C158)</f>
        <v>RECALC_1_2932_</v>
      </c>
      <c r="BK167" s="248" t="e">
        <f ca="1">_xll.DBRW($C$1,$B167,$C$3,BK$12,$C$2,$A167,BK$13,$C$4,C158)</f>
        <v>#VALUE!</v>
      </c>
      <c r="BL167" s="248" t="e">
        <f ca="1">_xll.DBRW($C$1,$B167,$C$3,BL$12,$C$2,$A167,BL$13,$C$4,C158)</f>
        <v>#VALUE!</v>
      </c>
      <c r="BM167" s="248" t="e">
        <f ca="1">_xll.DBRW($C$1,$B167,$C$3,BM$12,$C$2,$A167,BM$13,$C$4,C158)</f>
        <v>#VALUE!</v>
      </c>
      <c r="BN167" s="248" t="e">
        <f ca="1">_xll.DBRW($C$1,$B167,$C$3,BN$12,$C$2,$A167,BN$13,$C$4,C158)</f>
        <v>#VALUE!</v>
      </c>
      <c r="BO167" s="248" t="e">
        <f ca="1">_xll.DBRW($C$1,$B167,$C$3,BO$12,$C$2,$A167,BO$13,$C$4,C158)</f>
        <v>#VALUE!</v>
      </c>
      <c r="BP167" s="253" t="e">
        <f ca="1">_xll.DBRW($C$1,$B167,$C$3,BP$12,$C$2,$A167,BP$13,$C$4,C158)</f>
        <v>#VALUE!</v>
      </c>
      <c r="BQ167" s="252" t="e">
        <f ca="1">_xll.DBRW($C$1,$B167,$C$3,BQ$12,$C$2,$A167,BQ$13,$C$4,$C$158)</f>
        <v>#VALUE!</v>
      </c>
      <c r="BR167" s="248" t="str">
        <f ca="1">_xll.DBRW($C$1,$B167,$C$3,BR$12,$C$2,$A167,BR$13,$C$4,$C$158)</f>
        <v>RECALC_1_2933_</v>
      </c>
      <c r="BS167" s="248" t="e">
        <f ca="1">_xll.DBRW($C$1,$B167,$C$3,BS$12,$C$2,$A167,BS$13,$C$4,$C$158)</f>
        <v>#VALUE!</v>
      </c>
      <c r="BT167" s="248" t="e">
        <f ca="1">_xll.DBRW($C$1,$B167,$C$3,BT$12,$C$2,$A167,BT$13,$C$4,$C$158)</f>
        <v>#VALUE!</v>
      </c>
      <c r="BU167" s="248" t="e">
        <f ca="1">_xll.DBRW($C$1,$B167,$C$3,BU$12,$C$2,$A167,BU$13,$C$4,$C$158)</f>
        <v>#VALUE!</v>
      </c>
      <c r="BV167" s="248" t="e">
        <f ca="1">_xll.DBRW($C$1,$B167,$C$3,BV$12,$C$2,$A167,BV$13,$C$4,$C$158)</f>
        <v>#VALUE!</v>
      </c>
      <c r="BW167" s="248" t="e">
        <f ca="1">_xll.DBRW($C$1,$B167,$C$3,BW$12,$C$2,$A167,BW$13,$C$4,$C$158)</f>
        <v>#VALUE!</v>
      </c>
      <c r="BX167" s="253" t="e">
        <f ca="1">_xll.DBRW($C$1,$B167,$C$3,BX$12,$C$2,$A167,BX$13,$C$4,$C$158)</f>
        <v>#VALUE!</v>
      </c>
      <c r="BY167" s="248"/>
      <c r="BZ167" s="248"/>
      <c r="CA167" s="248"/>
      <c r="CB167" s="248"/>
      <c r="CC167" s="248"/>
      <c r="CD167" s="248"/>
      <c r="CE167" s="248"/>
      <c r="CF167" s="248"/>
    </row>
    <row r="168" spans="1:109" ht="21.75" customHeight="1">
      <c r="A168" s="262" t="str">
        <f t="shared" si="69"/>
        <v>VTD_Corp_TopAdj_Not_allocated_Input10</v>
      </c>
      <c r="B168" s="263" t="str">
        <f t="shared" ca="1" si="69"/>
        <v>RECALC_0_1_</v>
      </c>
      <c r="C168" s="237" t="str">
        <f t="shared" si="69"/>
        <v>Ajustement 10 - disponible</v>
      </c>
      <c r="D168" s="252"/>
      <c r="E168" s="248"/>
      <c r="F168" s="248"/>
      <c r="G168" s="248"/>
      <c r="H168" s="248"/>
      <c r="I168" s="248"/>
      <c r="J168" s="248"/>
      <c r="K168" s="253"/>
      <c r="L168" s="252"/>
      <c r="M168" s="248"/>
      <c r="N168" s="248"/>
      <c r="O168" s="248"/>
      <c r="P168" s="248"/>
      <c r="Q168" s="248"/>
      <c r="R168" s="248"/>
      <c r="S168" s="253"/>
      <c r="T168" s="252"/>
      <c r="U168" s="248"/>
      <c r="V168" s="248"/>
      <c r="W168" s="248"/>
      <c r="X168" s="248"/>
      <c r="Y168" s="248"/>
      <c r="Z168" s="248"/>
      <c r="AA168" s="253"/>
      <c r="AB168" s="252"/>
      <c r="AC168" s="248"/>
      <c r="AD168" s="248"/>
      <c r="AE168" s="248"/>
      <c r="AF168" s="248"/>
      <c r="AG168" s="248"/>
      <c r="AH168" s="248"/>
      <c r="AI168" s="253"/>
      <c r="AJ168" s="248"/>
      <c r="AK168" s="252" t="e">
        <f ca="1">_xll.DBRW($C$1,$B168,$C$3,AK$12,$C$2,$A168,AK$13,$C$4,C158)</f>
        <v>#VALUE!</v>
      </c>
      <c r="AL168" s="248" t="str">
        <f ca="1">_xll.DBRW($C$1,$B168,$C$3,AL$12,$C$2,$A168,AL$13,$C$4,C158)</f>
        <v>RECALC_1_2952_</v>
      </c>
      <c r="AM168" s="248" t="e">
        <f ca="1">_xll.DBRW($C$1,$B168,$C$3,AM$12,$C$2,$A168,AM$13,$C$4,C158)</f>
        <v>#VALUE!</v>
      </c>
      <c r="AN168" s="248" t="e">
        <f ca="1">_xll.DBRW($C$1,$B168,$C$3,AN$12,$C$2,$A168,AN$13,$C$4,C158)</f>
        <v>#VALUE!</v>
      </c>
      <c r="AO168" s="248" t="e">
        <f ca="1">_xll.DBRW($C$1,$B168,$C$3,AO$12,$C$2,$A168,AO$13,$C$4,C158)</f>
        <v>#VALUE!</v>
      </c>
      <c r="AP168" s="248" t="e">
        <f ca="1">_xll.DBRW($C$1,$B168,$C$3,AP$12,$C$2,$A168,AP$13,$C$4,C158)</f>
        <v>#VALUE!</v>
      </c>
      <c r="AQ168" s="248" t="e">
        <f ca="1">_xll.DBRW($C$1,$B168,$C$3,AQ$12,$C$2,$A168,AQ$13,$C$4,C158)</f>
        <v>#VALUE!</v>
      </c>
      <c r="AR168" s="253" t="e">
        <f ca="1">_xll.DBRW($C$1,$B168,$C$3,AR$12,$C$2,$A168,AR$13,$C$4,C158)</f>
        <v>#VALUE!</v>
      </c>
      <c r="AS168" s="252" t="e">
        <f ca="1">_xll.DBRW($C$1,$B168,$C$3,AS$12,$C$2,$A168,AS$13,$C$4,C158)</f>
        <v>#VALUE!</v>
      </c>
      <c r="AT168" s="248" t="str">
        <f ca="1">_xll.DBRW($C$1,$B168,$C$3,AT$12,$C$2,$A168,AT$13,$C$4,C158)</f>
        <v>RECALC_1_2953_</v>
      </c>
      <c r="AU168" s="248" t="e">
        <f ca="1">_xll.DBRW($C$1,$B168,$C$3,AU$12,$C$2,$A168,AU$13,$C$4,C158)</f>
        <v>#VALUE!</v>
      </c>
      <c r="AV168" s="248" t="e">
        <f ca="1">_xll.DBRW($C$1,$B168,$C$3,AV$12,$C$2,$A168,AV$13,$C$4,C158)</f>
        <v>#VALUE!</v>
      </c>
      <c r="AW168" s="248" t="e">
        <f ca="1">_xll.DBRW($C$1,$B168,$C$3,AW$12,$C$2,$A168,AW$13,$C$4,C158)</f>
        <v>#VALUE!</v>
      </c>
      <c r="AX168" s="248" t="e">
        <f ca="1">_xll.DBRW($C$1,$B168,$C$3,AX$12,$C$2,$A168,AX$13,$C$4,C158)</f>
        <v>#VALUE!</v>
      </c>
      <c r="AY168" s="248" t="e">
        <f ca="1">_xll.DBRW($C$1,$B168,$C$3,AY$12,$C$2,$A168,AY$13,$C$4,C158)</f>
        <v>#VALUE!</v>
      </c>
      <c r="AZ168" s="253" t="e">
        <f ca="1">_xll.DBRW($C$1,$B168,$C$3,AZ$12,$C$2,$A168,AZ$13,$C$4,C158)</f>
        <v>#VALUE!</v>
      </c>
      <c r="BA168" s="252" t="e">
        <f ca="1">_xll.DBRW($C$1,$B168,$C$3,BA$12,$C$2,$A168,BA$13,$C$4,C158)</f>
        <v>#VALUE!</v>
      </c>
      <c r="BB168" s="248" t="str">
        <f ca="1">_xll.DBRW($C$1,$B168,$C$3,BB$12,$C$2,$A168,BB$13,$C$4,C158)</f>
        <v>RECALC_1_2950_</v>
      </c>
      <c r="BC168" s="248" t="e">
        <f ca="1">_xll.DBRW($C$1,$B168,$C$3,BC$12,$C$2,$A168,BC$13,$C$4,C158)</f>
        <v>#VALUE!</v>
      </c>
      <c r="BD168" s="248" t="e">
        <f ca="1">_xll.DBRW($C$1,$B168,$C$3,BD$12,$C$2,$A168,BD$13,$C$4,C158)</f>
        <v>#VALUE!</v>
      </c>
      <c r="BE168" s="248" t="e">
        <f ca="1">_xll.DBRW($C$1,$B168,$C$3,BE$12,$C$2,$A168,BE$13,$C$4,C158)</f>
        <v>#VALUE!</v>
      </c>
      <c r="BF168" s="248" t="e">
        <f ca="1">_xll.DBRW($C$1,$B168,$C$3,BF$12,$C$2,$A168,BF$13,$C$4,C158)</f>
        <v>#VALUE!</v>
      </c>
      <c r="BG168" s="248" t="e">
        <f ca="1">_xll.DBRW($C$1,$B168,$C$3,BG$12,$C$2,$A168,BG$13,$C$4,C158)</f>
        <v>#VALUE!</v>
      </c>
      <c r="BH168" s="253" t="e">
        <f ca="1">_xll.DBRW($C$1,$B168,$C$3,BH$12,$C$2,$A168,BH$13,$C$4,C158)</f>
        <v>#VALUE!</v>
      </c>
      <c r="BI168" s="252" t="e">
        <f ca="1">_xll.DBRW($C$1,$B168,$C$3,BI$12,$C$2,$A168,BI$13,$C$4,C158)</f>
        <v>#VALUE!</v>
      </c>
      <c r="BJ168" s="248" t="str">
        <f ca="1">_xll.DBRW($C$1,$B168,$C$3,BJ$12,$C$2,$A168,BJ$13,$C$4,C158)</f>
        <v>RECALC_1_2951_</v>
      </c>
      <c r="BK168" s="248" t="e">
        <f ca="1">_xll.DBRW($C$1,$B168,$C$3,BK$12,$C$2,$A168,BK$13,$C$4,C158)</f>
        <v>#VALUE!</v>
      </c>
      <c r="BL168" s="248" t="e">
        <f ca="1">_xll.DBRW($C$1,$B168,$C$3,BL$12,$C$2,$A168,BL$13,$C$4,C158)</f>
        <v>#VALUE!</v>
      </c>
      <c r="BM168" s="248" t="e">
        <f ca="1">_xll.DBRW($C$1,$B168,$C$3,BM$12,$C$2,$A168,BM$13,$C$4,C158)</f>
        <v>#VALUE!</v>
      </c>
      <c r="BN168" s="248" t="e">
        <f ca="1">_xll.DBRW($C$1,$B168,$C$3,BN$12,$C$2,$A168,BN$13,$C$4,C158)</f>
        <v>#VALUE!</v>
      </c>
      <c r="BO168" s="248" t="e">
        <f ca="1">_xll.DBRW($C$1,$B168,$C$3,BO$12,$C$2,$A168,BO$13,$C$4,C158)</f>
        <v>#VALUE!</v>
      </c>
      <c r="BP168" s="253" t="e">
        <f ca="1">_xll.DBRW($C$1,$B168,$C$3,BP$12,$C$2,$A168,BP$13,$C$4,C158)</f>
        <v>#VALUE!</v>
      </c>
      <c r="BQ168" s="252" t="e">
        <f ca="1">_xll.DBRW($C$1,$B168,$C$3,BQ$12,$C$2,$A168,BQ$13,$C$4,$C$158)</f>
        <v>#VALUE!</v>
      </c>
      <c r="BR168" s="248" t="str">
        <f ca="1">_xll.DBRW($C$1,$B168,$C$3,BR$12,$C$2,$A168,BR$13,$C$4,$C$158)</f>
        <v>RECALC_1_2949_</v>
      </c>
      <c r="BS168" s="248" t="e">
        <f ca="1">_xll.DBRW($C$1,$B168,$C$3,BS$12,$C$2,$A168,BS$13,$C$4,$C$158)</f>
        <v>#VALUE!</v>
      </c>
      <c r="BT168" s="248" t="e">
        <f ca="1">_xll.DBRW($C$1,$B168,$C$3,BT$12,$C$2,$A168,BT$13,$C$4,$C$158)</f>
        <v>#VALUE!</v>
      </c>
      <c r="BU168" s="248" t="e">
        <f ca="1">_xll.DBRW($C$1,$B168,$C$3,BU$12,$C$2,$A168,BU$13,$C$4,$C$158)</f>
        <v>#VALUE!</v>
      </c>
      <c r="BV168" s="248" t="e">
        <f ca="1">_xll.DBRW($C$1,$B168,$C$3,BV$12,$C$2,$A168,BV$13,$C$4,$C$158)</f>
        <v>#VALUE!</v>
      </c>
      <c r="BW168" s="248" t="e">
        <f ca="1">_xll.DBRW($C$1,$B168,$C$3,BW$12,$C$2,$A168,BW$13,$C$4,$C$158)</f>
        <v>#VALUE!</v>
      </c>
      <c r="BX168" s="253" t="e">
        <f ca="1">_xll.DBRW($C$1,$B168,$C$3,BX$12,$C$2,$A168,BX$13,$C$4,$C$158)</f>
        <v>#VALUE!</v>
      </c>
      <c r="BY168" s="248"/>
      <c r="BZ168" s="248"/>
      <c r="CA168" s="248"/>
      <c r="CB168" s="248"/>
      <c r="CC168" s="248"/>
      <c r="CD168" s="248"/>
      <c r="CE168" s="248"/>
      <c r="CF168" s="248"/>
    </row>
    <row r="169" spans="1:109" s="261" customFormat="1" ht="21.75" customHeight="1">
      <c r="A169" s="254" t="str">
        <f>A26</f>
        <v>VTD_Corp_TopAdj_Not_allocated_Input</v>
      </c>
      <c r="B169" s="254" t="str">
        <f ca="1">_xll.SUBNM("tango_core_model:Activity","","Tot_act","English")</f>
        <v>RECALC_0_21_</v>
      </c>
      <c r="C169" s="254" t="str">
        <f>"Contrôle "&amp;C158</f>
        <v>Contrôle ENDETTEMENT FINANCIER NET</v>
      </c>
      <c r="D169" s="255" t="e">
        <f ca="1">_xll.DBRW($C$1,$B$26,$C$3,D$12,$C$2,$A169,D$13,$C$4,$C158)-D158</f>
        <v>#VALUE!</v>
      </c>
      <c r="E169" s="256" t="e">
        <f ca="1">_xll.DBRW($C$1,$B$26,$C$3,E$12,$C$2,$A169,E$13,$C$4,$C158)-E158</f>
        <v>#VALUE!</v>
      </c>
      <c r="F169" s="256" t="e">
        <f ca="1">_xll.DBRW($C$1,$B$26,$C$3,F$12,$C$2,$A169,F$13,$C$4,$C158)-F158</f>
        <v>#VALUE!</v>
      </c>
      <c r="G169" s="256" t="e">
        <f ca="1">_xll.DBRW($C$1,$B$26,$C$3,G$12,$C$2,$A169,G$13,$C$4,$C158)-G158</f>
        <v>#VALUE!</v>
      </c>
      <c r="H169" s="256" t="e">
        <f ca="1">_xll.DBRW($C$1,$B$26,$C$3,H$12,$C$2,$A169,H$13,$C$4,$C158)-H158</f>
        <v>#VALUE!</v>
      </c>
      <c r="I169" s="256" t="e">
        <f ca="1">_xll.DBRW($C$1,$B$26,$C$3,I$12,$C$2,$A169,I$13,$C$4,$C158)-I158</f>
        <v>#VALUE!</v>
      </c>
      <c r="J169" s="256" t="e">
        <f ca="1">_xll.DBRW($C$1,$B$26,$C$3,J$12,$C$2,$A169,J$13,$C$4,$C158)-J158</f>
        <v>#VALUE!</v>
      </c>
      <c r="K169" s="257" t="e">
        <f ca="1">_xll.DBRW($C$1,$B$26,$C$3,K$12,$C$2,$A169,K$13,$C$4,$C158)-K158</f>
        <v>#VALUE!</v>
      </c>
      <c r="L169" s="255" t="e">
        <f ca="1">_xll.DBRW($C$1,$B$26,$C$3,L$12,$C$2,$A169,L$13,$C$4,$C158)-L158</f>
        <v>#VALUE!</v>
      </c>
      <c r="M169" s="256" t="e">
        <f ca="1">_xll.DBRW($C$1,$B$26,$C$3,M$12,$C$2,$A169,M$13,$C$4,$C158)-M158</f>
        <v>#VALUE!</v>
      </c>
      <c r="N169" s="256" t="e">
        <f ca="1">_xll.DBRW($C$1,$B$26,$C$3,N$12,$C$2,$A169,N$13,$C$4,$C158)-N158</f>
        <v>#VALUE!</v>
      </c>
      <c r="O169" s="256" t="e">
        <f ca="1">_xll.DBRW($C$1,$B$26,$C$3,O$12,$C$2,$A169,O$13,$C$4,$C158)-O158</f>
        <v>#VALUE!</v>
      </c>
      <c r="P169" s="256" t="e">
        <f ca="1">_xll.DBRW($C$1,$B$26,$C$3,P$12,$C$2,$A169,P$13,$C$4,$C158)-P158</f>
        <v>#VALUE!</v>
      </c>
      <c r="Q169" s="256" t="e">
        <f ca="1">_xll.DBRW($C$1,$B$26,$C$3,Q$12,$C$2,$A169,Q$13,$C$4,$C158)-Q158</f>
        <v>#VALUE!</v>
      </c>
      <c r="R169" s="256" t="e">
        <f ca="1">_xll.DBRW($C$1,$B$26,$C$3,R$12,$C$2,$A169,R$13,$C$4,$C158)-R158</f>
        <v>#VALUE!</v>
      </c>
      <c r="S169" s="257" t="e">
        <f ca="1">_xll.DBRW($C$1,$B$26,$C$3,S$12,$C$2,$A169,S$13,$C$4,$C158)-S158</f>
        <v>#VALUE!</v>
      </c>
      <c r="T169" s="255" t="e">
        <f ca="1">_xll.DBRW($C$1,$B$26,$C$3,T$12,$C$2,$A169,T$13,$C$4,$C158)-T158</f>
        <v>#VALUE!</v>
      </c>
      <c r="U169" s="256" t="e">
        <f ca="1">_xll.DBRW($C$1,$B$26,$C$3,U$12,$C$2,$A169,U$13,$C$4,$C158)-U158</f>
        <v>#VALUE!</v>
      </c>
      <c r="V169" s="256" t="e">
        <f ca="1">_xll.DBRW($C$1,$B$26,$C$3,V$12,$C$2,$A169,V$13,$C$4,$C158)-V158</f>
        <v>#VALUE!</v>
      </c>
      <c r="W169" s="256" t="e">
        <f ca="1">_xll.DBRW($C$1,$B$26,$C$3,W$12,$C$2,$A169,W$13,$C$4,$C158)-W158</f>
        <v>#VALUE!</v>
      </c>
      <c r="X169" s="256" t="e">
        <f ca="1">_xll.DBRW($C$1,$B$26,$C$3,X$12,$C$2,$A169,X$13,$C$4,$C158)-X158</f>
        <v>#VALUE!</v>
      </c>
      <c r="Y169" s="256" t="e">
        <f ca="1">_xll.DBRW($C$1,$B$26,$C$3,Y$12,$C$2,$A169,Y$13,$C$4,$C158)-Y158</f>
        <v>#VALUE!</v>
      </c>
      <c r="Z169" s="256" t="e">
        <f ca="1">_xll.DBRW($C$1,$B$26,$C$3,Z$12,$C$2,$A169,Z$13,$C$4,$C158)-Z158</f>
        <v>#VALUE!</v>
      </c>
      <c r="AA169" s="257" t="e">
        <f ca="1">_xll.DBRW($C$1,$B$26,$C$3,AA$12,$C$2,$A169,AA$13,$C$4,$C158)-AA158</f>
        <v>#VALUE!</v>
      </c>
      <c r="AB169" s="255" t="e">
        <f ca="1">_xll.DBRW($C$1,$B$26,$C$3,AB$12,$C$2,$A169,AB$13,$C$4,$C158)-AB158</f>
        <v>#VALUE!</v>
      </c>
      <c r="AC169" s="256" t="e">
        <f ca="1">_xll.DBRW($C$1,$B$26,$C$3,AC$12,$C$2,$A169,AC$13,$C$4,$C158)-AC158</f>
        <v>#VALUE!</v>
      </c>
      <c r="AD169" s="256" t="e">
        <f ca="1">_xll.DBRW($C$1,$B$26,$C$3,AD$12,$C$2,$A169,AD$13,$C$4,$C158)-AD158</f>
        <v>#VALUE!</v>
      </c>
      <c r="AE169" s="256" t="e">
        <f ca="1">_xll.DBRW($C$1,$B$26,$C$3,AE$12,$C$2,$A169,AE$13,$C$4,$C158)-AE158</f>
        <v>#VALUE!</v>
      </c>
      <c r="AF169" s="256" t="e">
        <f ca="1">_xll.DBRW($C$1,$B$26,$C$3,AF$12,$C$2,$A169,AF$13,$C$4,$C158)-AF158</f>
        <v>#VALUE!</v>
      </c>
      <c r="AG169" s="256" t="e">
        <f ca="1">_xll.DBRW($C$1,$B$26,$C$3,AG$12,$C$2,$A169,AG$13,$C$4,$C158)-AG158</f>
        <v>#VALUE!</v>
      </c>
      <c r="AH169" s="256" t="e">
        <f ca="1">_xll.DBRW($C$1,$B$26,$C$3,AH$12,$C$2,$A169,AH$13,$C$4,$C158)-AH158</f>
        <v>#VALUE!</v>
      </c>
      <c r="AI169" s="257" t="e">
        <f ca="1">_xll.DBRW($C$1,$B$26,$C$3,AI$12,$C$2,$A169,AI$13,$C$4,$C158)-AI158</f>
        <v>#VALUE!</v>
      </c>
      <c r="AJ169" s="258"/>
      <c r="AK169" s="255" t="e">
        <f ca="1">_xll.DBRW($C$1,$B169,$C$3,AK$12,$C$2,$A169,AK$13,$C$4,C158)-AK158</f>
        <v>#VALUE!</v>
      </c>
      <c r="AL169" s="256" t="e">
        <f ca="1">_xll.DBRW($C$1,$B169,$C$3,AL$12,$C$2,$A169,AL$13,$C$4,C158)-AL158</f>
        <v>#VALUE!</v>
      </c>
      <c r="AM169" s="256" t="e">
        <f ca="1">_xll.DBRW($C$1,$B169,$C$3,AM$12,$C$2,$A169,AM$13,$C$4,C158)-AM158</f>
        <v>#VALUE!</v>
      </c>
      <c r="AN169" s="256" t="e">
        <f ca="1">_xll.DBRW($C$1,$B169,$C$3,AN$12,$C$2,$A169,AN$13,$C$4,C158)-AN158</f>
        <v>#VALUE!</v>
      </c>
      <c r="AO169" s="256" t="e">
        <f ca="1">_xll.DBRW($C$1,$B169,$C$3,AO$12,$C$2,$A169,AO$13,$C$4,C158)-AO158</f>
        <v>#VALUE!</v>
      </c>
      <c r="AP169" s="256" t="e">
        <f ca="1">_xll.DBRW($C$1,$B169,$C$3,AP$12,$C$2,$A169,AP$13,$C$4,C158)-AP158</f>
        <v>#VALUE!</v>
      </c>
      <c r="AQ169" s="256" t="e">
        <f ca="1">_xll.DBRW($C$1,$B169,$C$3,AQ$12,$C$2,$A169,AQ$13,$C$4,C158)-AQ158</f>
        <v>#VALUE!</v>
      </c>
      <c r="AR169" s="257" t="e">
        <f ca="1">_xll.DBRW($C$1,$B169,$C$3,AR$12,$C$2,$A169,AR$13,$C$4,C158)-AR158</f>
        <v>#VALUE!</v>
      </c>
      <c r="AS169" s="255" t="e">
        <f ca="1">_xll.DBRW($C$1,$B169,$C$3,AS$12,$C$2,$A169,AS$13,$C$4,C158)-AS158</f>
        <v>#VALUE!</v>
      </c>
      <c r="AT169" s="256" t="e">
        <f ca="1">_xll.DBRW($C$1,$B169,$C$3,AT$12,$C$2,$A169,AT$13,$C$4,C158)-AT158</f>
        <v>#VALUE!</v>
      </c>
      <c r="AU169" s="256" t="e">
        <f ca="1">_xll.DBRW($C$1,$B169,$C$3,AU$12,$C$2,$A169,AU$13,$C$4,C158)-AU158</f>
        <v>#VALUE!</v>
      </c>
      <c r="AV169" s="256" t="e">
        <f ca="1">_xll.DBRW($C$1,$B169,$C$3,AV$12,$C$2,$A169,AV$13,$C$4,C158)-AV158</f>
        <v>#VALUE!</v>
      </c>
      <c r="AW169" s="256" t="e">
        <f ca="1">_xll.DBRW($C$1,$B169,$C$3,AW$12,$C$2,$A169,AW$13,$C$4,C158)-AW158</f>
        <v>#VALUE!</v>
      </c>
      <c r="AX169" s="256" t="e">
        <f ca="1">_xll.DBRW($C$1,$B169,$C$3,AX$12,$C$2,$A169,AX$13,$C$4,C158)-AX158</f>
        <v>#VALUE!</v>
      </c>
      <c r="AY169" s="256" t="e">
        <f ca="1">_xll.DBRW($C$1,$B169,$C$3,AY$12,$C$2,$A169,AY$13,$C$4,C158)-AY158</f>
        <v>#VALUE!</v>
      </c>
      <c r="AZ169" s="257" t="e">
        <f ca="1">_xll.DBRW($C$1,$B169,$C$3,AZ$12,$C$2,$A169,AZ$13,$C$4,C158)-AZ158</f>
        <v>#VALUE!</v>
      </c>
      <c r="BA169" s="255" t="e">
        <f ca="1">_xll.DBRW($C$1,$B169,$C$3,BA$12,$C$2,$A169,BA$13,$C$4,C158)-BA158</f>
        <v>#VALUE!</v>
      </c>
      <c r="BB169" s="256" t="e">
        <f ca="1">_xll.DBRW($C$1,$B169,$C$3,BB$12,$C$2,$A169,BB$13,$C$4,C158)-BB158</f>
        <v>#VALUE!</v>
      </c>
      <c r="BC169" s="256" t="e">
        <f ca="1">_xll.DBRW($C$1,$B169,$C$3,BC$12,$C$2,$A169,BC$13,$C$4,C158)-BC158</f>
        <v>#VALUE!</v>
      </c>
      <c r="BD169" s="256" t="e">
        <f ca="1">_xll.DBRW($C$1,$B169,$C$3,BD$12,$C$2,$A169,BD$13,$C$4,C158)-BD158</f>
        <v>#VALUE!</v>
      </c>
      <c r="BE169" s="256" t="e">
        <f ca="1">_xll.DBRW($C$1,$B169,$C$3,BE$12,$C$2,$A169,BE$13,$C$4,C158)-BE158</f>
        <v>#VALUE!</v>
      </c>
      <c r="BF169" s="256" t="e">
        <f ca="1">_xll.DBRW($C$1,$B169,$C$3,BF$12,$C$2,$A169,BF$13,$C$4,C158)-BF158</f>
        <v>#VALUE!</v>
      </c>
      <c r="BG169" s="256" t="e">
        <f ca="1">_xll.DBRW($C$1,$B169,$C$3,BG$12,$C$2,$A169,BG$13,$C$4,C158)-BG158</f>
        <v>#VALUE!</v>
      </c>
      <c r="BH169" s="257" t="e">
        <f ca="1">_xll.DBRW($C$1,$B169,$C$3,BH$12,$C$2,$A169,BH$13,$C$4,C158)-BH158</f>
        <v>#VALUE!</v>
      </c>
      <c r="BI169" s="255" t="e">
        <f ca="1">_xll.DBRW($C$1,$B169,$C$3,BI$12,$C$2,$A169,BI$13,$C$4,C158)-BI158</f>
        <v>#VALUE!</v>
      </c>
      <c r="BJ169" s="256" t="e">
        <f ca="1">_xll.DBRW($C$1,$B169,$C$3,BJ$12,$C$2,$A169,BJ$13,$C$4,C158)-BJ158</f>
        <v>#VALUE!</v>
      </c>
      <c r="BK169" s="256" t="e">
        <f ca="1">_xll.DBRW($C$1,$B169,$C$3,BK$12,$C$2,$A169,BK$13,$C$4,C158)-BK158</f>
        <v>#VALUE!</v>
      </c>
      <c r="BL169" s="256" t="e">
        <f ca="1">_xll.DBRW($C$1,$B169,$C$3,BL$12,$C$2,$A169,BL$13,$C$4,C158)-BL158</f>
        <v>#VALUE!</v>
      </c>
      <c r="BM169" s="256" t="e">
        <f ca="1">_xll.DBRW($C$1,$B169,$C$3,BM$12,$C$2,$A169,BM$13,$C$4,C158)-BM158</f>
        <v>#VALUE!</v>
      </c>
      <c r="BN169" s="256" t="e">
        <f ca="1">_xll.DBRW($C$1,$B169,$C$3,BN$12,$C$2,$A169,BN$13,$C$4,C158)-BN158</f>
        <v>#VALUE!</v>
      </c>
      <c r="BO169" s="256" t="e">
        <f ca="1">_xll.DBRW($C$1,$B169,$C$3,BO$12,$C$2,$A169,BO$13,$C$4,C158)-BO158</f>
        <v>#VALUE!</v>
      </c>
      <c r="BP169" s="257" t="e">
        <f ca="1">_xll.DBRW($C$1,$B169,$C$3,BP$12,$C$2,$A169,BP$13,$C$4,C158)-BP158</f>
        <v>#VALUE!</v>
      </c>
      <c r="BQ169" s="255" t="e">
        <f ca="1">_xll.DBRW($C$1,$B169,$C$3,BQ$12,$C$2,$A169,BQ$13,$C$4,$C$158)</f>
        <v>#VALUE!</v>
      </c>
      <c r="BR169" s="256" t="str">
        <f ca="1">_xll.DBRW($C$1,$B169,$C$3,BR$12,$C$2,$A169,BR$13,$C$4,$C$158)</f>
        <v>RECALC_1_2249_</v>
      </c>
      <c r="BS169" s="256" t="e">
        <f ca="1">_xll.DBRW($C$1,$B169,$C$3,BS$12,$C$2,$A169,BS$13,$C$4,$C$158)</f>
        <v>#VALUE!</v>
      </c>
      <c r="BT169" s="256" t="e">
        <f ca="1">_xll.DBRW($C$1,$B169,$C$3,BT$12,$C$2,$A169,BT$13,$C$4,$C$158)</f>
        <v>#VALUE!</v>
      </c>
      <c r="BU169" s="256" t="e">
        <f ca="1">_xll.DBRW($C$1,$B169,$C$3,BU$12,$C$2,$A169,BU$13,$C$4,$C$158)</f>
        <v>#VALUE!</v>
      </c>
      <c r="BV169" s="256" t="e">
        <f ca="1">_xll.DBRW($C$1,$B169,$C$3,BV$12,$C$2,$A169,BV$13,$C$4,$C$158)</f>
        <v>#VALUE!</v>
      </c>
      <c r="BW169" s="256" t="e">
        <f ca="1">_xll.DBRW($C$1,$B169,$C$3,BW$12,$C$2,$A169,BW$13,$C$4,$C$158)</f>
        <v>#VALUE!</v>
      </c>
      <c r="BX169" s="257" t="e">
        <f ca="1">_xll.DBRW($C$1,$B169,$C$3,BX$12,$C$2,$A169,BX$13,$C$4,$C$158)</f>
        <v>#VALUE!</v>
      </c>
      <c r="BY169" s="259"/>
      <c r="BZ169" s="259"/>
      <c r="CA169" s="259"/>
      <c r="CB169" s="259"/>
      <c r="CC169" s="259"/>
      <c r="CD169" s="259"/>
      <c r="CE169" s="259"/>
      <c r="CF169" s="259"/>
      <c r="CG169" s="260"/>
      <c r="CH169" s="260"/>
      <c r="CI169" s="260"/>
      <c r="CJ169" s="260"/>
      <c r="CK169" s="260"/>
      <c r="CL169" s="260"/>
      <c r="CM169" s="260"/>
      <c r="CN169" s="260"/>
      <c r="CO169" s="260"/>
      <c r="CP169" s="260"/>
      <c r="CQ169" s="260"/>
      <c r="CR169" s="260"/>
      <c r="CS169" s="260"/>
      <c r="CT169" s="260"/>
      <c r="CU169" s="260"/>
      <c r="CV169" s="260"/>
      <c r="CW169" s="260"/>
      <c r="CX169" s="260"/>
      <c r="CY169" s="260"/>
      <c r="CZ169" s="260"/>
      <c r="DA169" s="260"/>
      <c r="DB169" s="260"/>
      <c r="DC169" s="260"/>
      <c r="DD169" s="260"/>
      <c r="DE169" s="260"/>
    </row>
    <row r="170" spans="1:109" s="264" customFormat="1" ht="21.75" customHeight="1">
      <c r="A170" s="262"/>
      <c r="B170" s="263"/>
      <c r="D170" s="265"/>
      <c r="E170" s="265"/>
      <c r="F170" s="265"/>
      <c r="G170" s="265"/>
      <c r="H170" s="265"/>
      <c r="I170" s="265"/>
      <c r="J170" s="265"/>
      <c r="K170" s="265"/>
      <c r="L170" s="265"/>
      <c r="M170" s="265"/>
      <c r="N170" s="265"/>
      <c r="O170" s="265"/>
      <c r="P170" s="265"/>
      <c r="Q170" s="265"/>
      <c r="R170" s="265"/>
      <c r="S170" s="265"/>
      <c r="T170" s="265"/>
      <c r="U170" s="265"/>
      <c r="V170" s="265"/>
      <c r="W170" s="265"/>
      <c r="X170" s="265"/>
      <c r="Y170" s="265"/>
      <c r="Z170" s="265"/>
      <c r="AA170" s="265"/>
      <c r="AB170" s="265"/>
      <c r="AC170" s="265"/>
      <c r="AD170" s="265"/>
      <c r="AE170" s="265"/>
      <c r="AF170" s="265"/>
      <c r="AG170" s="265"/>
      <c r="AH170" s="265"/>
      <c r="AI170" s="265"/>
      <c r="AJ170" s="265"/>
      <c r="AK170" s="265"/>
      <c r="AL170" s="265"/>
      <c r="AM170" s="265"/>
      <c r="AN170" s="265"/>
      <c r="AO170" s="265"/>
      <c r="AP170" s="265"/>
      <c r="AQ170" s="265"/>
      <c r="AR170" s="265"/>
      <c r="AS170" s="265"/>
      <c r="AT170" s="265"/>
      <c r="AU170" s="265"/>
      <c r="AV170" s="265"/>
      <c r="AW170" s="265"/>
      <c r="AX170" s="265"/>
      <c r="AY170" s="265"/>
      <c r="AZ170" s="265"/>
      <c r="BA170" s="265"/>
      <c r="BB170" s="265"/>
      <c r="BC170" s="265"/>
      <c r="BD170" s="265"/>
      <c r="BE170" s="265"/>
      <c r="BF170" s="265"/>
      <c r="BG170" s="265"/>
      <c r="BH170" s="265"/>
      <c r="BI170" s="265"/>
      <c r="BJ170" s="265"/>
      <c r="BK170" s="265"/>
      <c r="BL170" s="265"/>
      <c r="BM170" s="265"/>
      <c r="BN170" s="265"/>
      <c r="BO170" s="265"/>
      <c r="BP170" s="265"/>
      <c r="BQ170" s="265"/>
      <c r="BR170" s="265"/>
      <c r="BS170" s="265"/>
      <c r="BT170" s="265"/>
      <c r="BU170" s="265"/>
      <c r="BV170" s="265"/>
      <c r="BW170" s="265"/>
      <c r="BX170" s="265"/>
      <c r="BY170" s="265"/>
      <c r="BZ170" s="265"/>
      <c r="CA170" s="265"/>
      <c r="CB170" s="265"/>
      <c r="CC170" s="265"/>
      <c r="CD170" s="265"/>
      <c r="CE170" s="265"/>
      <c r="CF170" s="265"/>
    </row>
    <row r="171" spans="1:109">
      <c r="D171" s="248"/>
      <c r="E171" s="248"/>
      <c r="F171" s="248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8"/>
      <c r="S171" s="248"/>
      <c r="T171" s="248"/>
      <c r="U171" s="248"/>
      <c r="V171" s="248"/>
      <c r="W171" s="248"/>
      <c r="X171" s="248"/>
      <c r="Y171" s="248"/>
      <c r="Z171" s="248"/>
      <c r="AA171" s="248"/>
      <c r="AB171" s="248"/>
      <c r="AC171" s="248"/>
      <c r="AD171" s="248"/>
      <c r="AE171" s="248"/>
      <c r="AF171" s="248"/>
      <c r="AG171" s="248"/>
      <c r="AH171" s="248"/>
      <c r="AI171" s="248"/>
      <c r="AJ171" s="248"/>
      <c r="AK171" s="248"/>
      <c r="AL171" s="248"/>
      <c r="AM171" s="248"/>
      <c r="AN171" s="248"/>
      <c r="AO171" s="248"/>
      <c r="AP171" s="248"/>
      <c r="AQ171" s="248"/>
      <c r="AR171" s="248"/>
      <c r="AS171" s="248"/>
      <c r="AT171" s="248"/>
      <c r="AU171" s="248"/>
      <c r="AV171" s="248"/>
      <c r="AW171" s="248"/>
      <c r="AX171" s="248"/>
      <c r="AY171" s="248"/>
      <c r="AZ171" s="248"/>
      <c r="BA171" s="248"/>
      <c r="BB171" s="248"/>
      <c r="BC171" s="248"/>
      <c r="BD171" s="248"/>
      <c r="BE171" s="248"/>
      <c r="BF171" s="248"/>
      <c r="BG171" s="248"/>
      <c r="BH171" s="248"/>
      <c r="BI171" s="248"/>
      <c r="BJ171" s="248"/>
      <c r="BK171" s="248"/>
      <c r="BL171" s="248"/>
      <c r="BM171" s="248"/>
      <c r="BN171" s="248"/>
      <c r="BO171" s="248"/>
      <c r="BP171" s="248"/>
      <c r="BQ171" s="248"/>
      <c r="BR171" s="248"/>
      <c r="BS171" s="248"/>
      <c r="BT171" s="248"/>
      <c r="BU171" s="248"/>
      <c r="BV171" s="248"/>
      <c r="BW171" s="248"/>
      <c r="BX171" s="248"/>
      <c r="BY171" s="248"/>
      <c r="BZ171" s="248"/>
      <c r="CA171" s="248"/>
      <c r="CB171" s="248"/>
      <c r="CC171" s="248"/>
      <c r="CD171" s="248"/>
      <c r="CE171" s="248"/>
      <c r="CF171" s="248"/>
    </row>
    <row r="172" spans="1:109">
      <c r="C172" s="268" t="s">
        <v>27</v>
      </c>
      <c r="D172" s="248"/>
      <c r="E172" s="248"/>
      <c r="F172" s="248"/>
      <c r="G172" s="248"/>
      <c r="H172" s="248"/>
      <c r="I172" s="248"/>
      <c r="J172" s="248"/>
      <c r="K172" s="248"/>
      <c r="L172" s="248"/>
      <c r="M172" s="248"/>
      <c r="N172" s="248"/>
      <c r="O172" s="248"/>
      <c r="P172" s="248"/>
      <c r="Q172" s="248"/>
      <c r="R172" s="248"/>
      <c r="S172" s="248"/>
      <c r="T172" s="248"/>
      <c r="U172" s="248"/>
      <c r="V172" s="248"/>
      <c r="W172" s="248"/>
      <c r="X172" s="248"/>
      <c r="Y172" s="248"/>
      <c r="Z172" s="248"/>
      <c r="AA172" s="248"/>
      <c r="AB172" s="248"/>
      <c r="AC172" s="248"/>
      <c r="AD172" s="248"/>
      <c r="AE172" s="248"/>
      <c r="AF172" s="248"/>
      <c r="AG172" s="248"/>
      <c r="AH172" s="248"/>
      <c r="AI172" s="248"/>
      <c r="AJ172" s="248"/>
      <c r="AK172" s="248"/>
      <c r="AL172" s="248"/>
      <c r="AM172" s="248"/>
      <c r="AN172" s="248"/>
      <c r="AO172" s="248"/>
      <c r="AP172" s="248"/>
      <c r="AQ172" s="248"/>
      <c r="AR172" s="248"/>
      <c r="AS172" s="248"/>
      <c r="AT172" s="248"/>
      <c r="AU172" s="248"/>
      <c r="AV172" s="248"/>
      <c r="AW172" s="248"/>
      <c r="AX172" s="248"/>
      <c r="AY172" s="248"/>
      <c r="AZ172" s="248"/>
      <c r="BA172" s="248"/>
      <c r="BB172" s="248"/>
      <c r="BC172" s="248"/>
      <c r="BD172" s="248"/>
      <c r="BE172" s="248"/>
      <c r="BF172" s="248"/>
      <c r="BG172" s="248"/>
      <c r="BH172" s="248"/>
      <c r="BI172" s="248"/>
      <c r="BJ172" s="248"/>
      <c r="BK172" s="248"/>
      <c r="BL172" s="248"/>
      <c r="BM172" s="248"/>
      <c r="BN172" s="248"/>
      <c r="BO172" s="248"/>
      <c r="BP172" s="248"/>
      <c r="BQ172" s="248"/>
      <c r="BR172" s="248"/>
      <c r="BS172" s="248"/>
      <c r="BT172" s="248"/>
      <c r="BU172" s="248"/>
      <c r="BV172" s="248"/>
      <c r="BW172" s="248"/>
      <c r="BX172" s="248"/>
      <c r="BY172" s="248"/>
      <c r="BZ172" s="248"/>
      <c r="CA172" s="248"/>
      <c r="CB172" s="248"/>
      <c r="CC172" s="248"/>
      <c r="CD172" s="248"/>
      <c r="CE172" s="248"/>
      <c r="CF172" s="248"/>
    </row>
    <row r="173" spans="1:109">
      <c r="C173" s="268" t="s">
        <v>127</v>
      </c>
      <c r="D173" s="248"/>
      <c r="E173" s="248"/>
      <c r="F173" s="248"/>
      <c r="G173" s="248"/>
      <c r="H173" s="248"/>
      <c r="I173" s="248"/>
      <c r="J173" s="248"/>
      <c r="K173" s="248"/>
      <c r="L173" s="248"/>
      <c r="M173" s="248"/>
      <c r="N173" s="248"/>
      <c r="O173" s="248"/>
      <c r="P173" s="248"/>
      <c r="Q173" s="248"/>
      <c r="R173" s="248"/>
      <c r="S173" s="248"/>
      <c r="T173" s="248"/>
      <c r="U173" s="248"/>
      <c r="V173" s="248"/>
      <c r="W173" s="248"/>
      <c r="X173" s="248"/>
      <c r="Y173" s="248"/>
      <c r="Z173" s="248"/>
      <c r="AA173" s="248"/>
      <c r="AB173" s="248"/>
      <c r="AC173" s="248"/>
      <c r="AD173" s="248"/>
      <c r="AE173" s="248"/>
      <c r="AF173" s="248"/>
      <c r="AG173" s="248"/>
      <c r="AH173" s="248"/>
      <c r="AI173" s="248"/>
      <c r="AJ173" s="248"/>
      <c r="AK173" s="248"/>
      <c r="AL173" s="248"/>
      <c r="AM173" s="248"/>
      <c r="AN173" s="248"/>
      <c r="AO173" s="248"/>
      <c r="AP173" s="248"/>
      <c r="AQ173" s="248"/>
      <c r="AR173" s="248"/>
      <c r="AS173" s="248"/>
      <c r="AT173" s="248"/>
      <c r="AU173" s="248"/>
      <c r="AV173" s="248"/>
      <c r="AW173" s="248"/>
      <c r="AX173" s="248"/>
      <c r="AY173" s="248"/>
      <c r="AZ173" s="248"/>
      <c r="BA173" s="248"/>
      <c r="BB173" s="248"/>
      <c r="BC173" s="248"/>
      <c r="BD173" s="248"/>
      <c r="BE173" s="248"/>
      <c r="BF173" s="248"/>
      <c r="BG173" s="248"/>
      <c r="BH173" s="248"/>
      <c r="BI173" s="248"/>
      <c r="BJ173" s="248"/>
      <c r="BK173" s="248"/>
      <c r="BL173" s="248"/>
      <c r="BM173" s="248"/>
      <c r="BN173" s="248"/>
      <c r="BO173" s="248"/>
      <c r="BP173" s="248"/>
      <c r="BQ173" s="248"/>
      <c r="BR173" s="248"/>
      <c r="BS173" s="248"/>
      <c r="BT173" s="248"/>
      <c r="BU173" s="248"/>
      <c r="BV173" s="248"/>
      <c r="BW173" s="248"/>
      <c r="BX173" s="248"/>
      <c r="BY173" s="248"/>
      <c r="BZ173" s="248"/>
      <c r="CA173" s="248"/>
      <c r="CB173" s="248"/>
      <c r="CC173" s="248"/>
      <c r="CD173" s="248"/>
      <c r="CE173" s="248"/>
      <c r="CF173" s="248"/>
    </row>
    <row r="174" spans="1:109">
      <c r="C174" s="268" t="s">
        <v>28</v>
      </c>
      <c r="D174" s="248"/>
      <c r="E174" s="248"/>
      <c r="F174" s="248"/>
      <c r="G174" s="248"/>
      <c r="H174" s="248"/>
      <c r="I174" s="248"/>
      <c r="J174" s="248"/>
      <c r="K174" s="248"/>
      <c r="L174" s="248"/>
      <c r="M174" s="248"/>
      <c r="N174" s="248"/>
      <c r="O174" s="248"/>
      <c r="P174" s="248"/>
      <c r="Q174" s="248"/>
      <c r="R174" s="248"/>
      <c r="S174" s="248"/>
      <c r="T174" s="248"/>
      <c r="U174" s="248"/>
      <c r="V174" s="248"/>
      <c r="W174" s="248"/>
      <c r="X174" s="248"/>
      <c r="Y174" s="248"/>
      <c r="Z174" s="248"/>
      <c r="AA174" s="248"/>
      <c r="AB174" s="248"/>
      <c r="AC174" s="248"/>
      <c r="AD174" s="248"/>
      <c r="AE174" s="248"/>
      <c r="AF174" s="248"/>
      <c r="AG174" s="248"/>
      <c r="AH174" s="248"/>
      <c r="AI174" s="248"/>
      <c r="AJ174" s="248"/>
      <c r="AK174" s="248"/>
      <c r="AL174" s="248"/>
      <c r="AM174" s="248"/>
      <c r="AN174" s="248"/>
      <c r="AO174" s="248"/>
      <c r="AP174" s="248"/>
      <c r="AQ174" s="248"/>
      <c r="AR174" s="248"/>
      <c r="AS174" s="248"/>
      <c r="AT174" s="248"/>
      <c r="AU174" s="248"/>
      <c r="AV174" s="248"/>
      <c r="AW174" s="248"/>
      <c r="AX174" s="248"/>
      <c r="AY174" s="248"/>
      <c r="AZ174" s="248"/>
      <c r="BA174" s="248"/>
      <c r="BB174" s="248"/>
      <c r="BC174" s="248"/>
      <c r="BD174" s="248"/>
      <c r="BE174" s="248"/>
      <c r="BF174" s="248"/>
      <c r="BG174" s="248"/>
      <c r="BH174" s="248"/>
      <c r="BI174" s="248"/>
      <c r="BJ174" s="248"/>
      <c r="BK174" s="248"/>
      <c r="BL174" s="248"/>
      <c r="BM174" s="248"/>
      <c r="BN174" s="248"/>
      <c r="BO174" s="248"/>
      <c r="BP174" s="248"/>
      <c r="BQ174" s="248"/>
      <c r="BR174" s="248"/>
      <c r="BS174" s="248"/>
      <c r="BT174" s="248"/>
      <c r="BU174" s="248"/>
      <c r="BV174" s="248"/>
      <c r="BW174" s="248"/>
      <c r="BX174" s="248"/>
      <c r="BY174" s="248"/>
      <c r="BZ174" s="248"/>
      <c r="CA174" s="248"/>
      <c r="CB174" s="248"/>
      <c r="CC174" s="248"/>
      <c r="CD174" s="248"/>
      <c r="CE174" s="248"/>
      <c r="CF174" s="248"/>
    </row>
    <row r="175" spans="1:109">
      <c r="C175" s="268" t="s">
        <v>301</v>
      </c>
      <c r="D175" s="248"/>
      <c r="E175" s="248"/>
      <c r="F175" s="248"/>
      <c r="G175" s="248"/>
      <c r="H175" s="248"/>
      <c r="I175" s="248"/>
      <c r="J175" s="248"/>
      <c r="K175" s="248"/>
      <c r="L175" s="248"/>
      <c r="M175" s="248"/>
      <c r="N175" s="248"/>
      <c r="O175" s="248"/>
      <c r="P175" s="248"/>
      <c r="Q175" s="248"/>
      <c r="R175" s="248"/>
      <c r="S175" s="248"/>
      <c r="T175" s="248"/>
      <c r="U175" s="248"/>
      <c r="V175" s="248"/>
      <c r="W175" s="248"/>
      <c r="X175" s="248"/>
      <c r="Y175" s="248"/>
      <c r="Z175" s="248"/>
      <c r="AA175" s="248"/>
      <c r="AB175" s="248"/>
      <c r="AC175" s="248"/>
      <c r="AD175" s="248"/>
      <c r="AE175" s="248"/>
      <c r="AF175" s="248"/>
      <c r="AG175" s="248"/>
      <c r="AH175" s="248"/>
      <c r="AI175" s="248"/>
      <c r="AJ175" s="248"/>
      <c r="AK175" s="248"/>
      <c r="AL175" s="248"/>
      <c r="AM175" s="248"/>
      <c r="AN175" s="248"/>
      <c r="AO175" s="248"/>
      <c r="AP175" s="248"/>
      <c r="AQ175" s="248"/>
      <c r="AR175" s="248"/>
      <c r="AS175" s="248"/>
      <c r="AT175" s="248"/>
      <c r="AU175" s="248"/>
      <c r="AV175" s="248"/>
      <c r="AW175" s="248"/>
      <c r="AX175" s="248"/>
      <c r="AY175" s="248"/>
      <c r="AZ175" s="248"/>
      <c r="BA175" s="248"/>
      <c r="BB175" s="248"/>
      <c r="BC175" s="248"/>
      <c r="BD175" s="248"/>
      <c r="BE175" s="248"/>
      <c r="BF175" s="248"/>
      <c r="BG175" s="248"/>
      <c r="BH175" s="248"/>
      <c r="BI175" s="248"/>
      <c r="BJ175" s="248"/>
      <c r="BK175" s="248"/>
      <c r="BL175" s="248"/>
      <c r="BM175" s="248"/>
      <c r="BN175" s="248"/>
      <c r="BO175" s="248"/>
      <c r="BP175" s="248"/>
      <c r="BQ175" s="248"/>
      <c r="BR175" s="248"/>
      <c r="BS175" s="248"/>
      <c r="BT175" s="248"/>
      <c r="BU175" s="248"/>
      <c r="BV175" s="248"/>
      <c r="BW175" s="248"/>
      <c r="BX175" s="248"/>
      <c r="BY175" s="248"/>
      <c r="BZ175" s="248"/>
      <c r="CA175" s="248"/>
      <c r="CB175" s="248"/>
      <c r="CC175" s="248"/>
      <c r="CD175" s="248"/>
      <c r="CE175" s="248"/>
      <c r="CF175" s="248"/>
    </row>
    <row r="176" spans="1:109">
      <c r="C176" s="268" t="s">
        <v>29</v>
      </c>
      <c r="D176" s="248"/>
      <c r="E176" s="248"/>
      <c r="F176" s="248"/>
      <c r="G176" s="248"/>
      <c r="H176" s="248"/>
      <c r="I176" s="248"/>
      <c r="J176" s="248"/>
      <c r="K176" s="248"/>
      <c r="L176" s="248"/>
      <c r="M176" s="248"/>
      <c r="N176" s="248"/>
      <c r="O176" s="248"/>
      <c r="P176" s="248"/>
      <c r="Q176" s="248"/>
      <c r="R176" s="248"/>
      <c r="S176" s="248"/>
      <c r="T176" s="248"/>
      <c r="U176" s="248"/>
      <c r="V176" s="248"/>
      <c r="W176" s="248"/>
      <c r="X176" s="248"/>
      <c r="Y176" s="248"/>
      <c r="Z176" s="248"/>
      <c r="AA176" s="248"/>
      <c r="AB176" s="248"/>
      <c r="AC176" s="248"/>
      <c r="AD176" s="248"/>
      <c r="AE176" s="248"/>
      <c r="AF176" s="248"/>
      <c r="AG176" s="248"/>
      <c r="AH176" s="248"/>
      <c r="AI176" s="248"/>
      <c r="AJ176" s="248"/>
      <c r="AK176" s="248"/>
      <c r="AL176" s="248"/>
      <c r="AM176" s="248"/>
      <c r="AN176" s="248"/>
      <c r="AO176" s="248"/>
      <c r="AP176" s="248"/>
      <c r="AQ176" s="248"/>
      <c r="AR176" s="248"/>
      <c r="AS176" s="248"/>
      <c r="AT176" s="248"/>
      <c r="AU176" s="248"/>
      <c r="AV176" s="248"/>
      <c r="AW176" s="248"/>
      <c r="AX176" s="248"/>
      <c r="AY176" s="248"/>
      <c r="AZ176" s="248"/>
      <c r="BA176" s="248"/>
      <c r="BB176" s="248"/>
      <c r="BC176" s="248"/>
      <c r="BD176" s="248"/>
      <c r="BE176" s="248"/>
      <c r="BF176" s="248"/>
      <c r="BG176" s="248"/>
      <c r="BH176" s="248"/>
      <c r="BI176" s="248"/>
      <c r="BJ176" s="248"/>
      <c r="BK176" s="248"/>
      <c r="BL176" s="248"/>
      <c r="BM176" s="248"/>
      <c r="BN176" s="248"/>
      <c r="BO176" s="248"/>
      <c r="BP176" s="248"/>
      <c r="BQ176" s="248"/>
      <c r="BR176" s="248"/>
      <c r="BS176" s="248"/>
      <c r="BT176" s="248"/>
      <c r="BU176" s="248"/>
      <c r="BV176" s="248"/>
      <c r="BW176" s="248"/>
      <c r="BX176" s="248"/>
      <c r="BY176" s="248"/>
      <c r="BZ176" s="248"/>
      <c r="CA176" s="248"/>
      <c r="CB176" s="248"/>
      <c r="CC176" s="248"/>
      <c r="CD176" s="248"/>
      <c r="CE176" s="248"/>
      <c r="CF176" s="248"/>
    </row>
    <row r="177" spans="3:84">
      <c r="C177" s="268" t="s">
        <v>30</v>
      </c>
      <c r="D177" s="248"/>
      <c r="E177" s="248"/>
      <c r="F177" s="248"/>
      <c r="G177" s="248"/>
      <c r="H177" s="248"/>
      <c r="I177" s="248"/>
      <c r="J177" s="248"/>
      <c r="K177" s="248"/>
      <c r="L177" s="248"/>
      <c r="M177" s="248"/>
      <c r="N177" s="248"/>
      <c r="O177" s="248"/>
      <c r="P177" s="248"/>
      <c r="Q177" s="248"/>
      <c r="R177" s="248"/>
      <c r="S177" s="248"/>
      <c r="T177" s="248"/>
      <c r="U177" s="248"/>
      <c r="V177" s="248"/>
      <c r="W177" s="248"/>
      <c r="X177" s="248"/>
      <c r="Y177" s="248"/>
      <c r="Z177" s="248"/>
      <c r="AA177" s="248"/>
      <c r="AB177" s="248"/>
      <c r="AC177" s="248"/>
      <c r="AD177" s="248"/>
      <c r="AE177" s="248"/>
      <c r="AF177" s="248"/>
      <c r="AG177" s="248"/>
      <c r="AH177" s="248"/>
      <c r="AI177" s="248"/>
      <c r="AJ177" s="248"/>
      <c r="AK177" s="248"/>
      <c r="AL177" s="248"/>
      <c r="AM177" s="248"/>
      <c r="AN177" s="248"/>
      <c r="AO177" s="248"/>
      <c r="AP177" s="248"/>
      <c r="AQ177" s="248"/>
      <c r="AR177" s="248"/>
      <c r="AS177" s="248"/>
      <c r="AT177" s="248"/>
      <c r="AU177" s="248"/>
      <c r="AV177" s="248"/>
      <c r="AW177" s="248"/>
      <c r="AX177" s="248"/>
      <c r="AY177" s="248"/>
      <c r="AZ177" s="248"/>
      <c r="BA177" s="248"/>
      <c r="BB177" s="248"/>
      <c r="BC177" s="248"/>
      <c r="BD177" s="248"/>
      <c r="BE177" s="248"/>
      <c r="BF177" s="248"/>
      <c r="BG177" s="248"/>
      <c r="BH177" s="248"/>
      <c r="BI177" s="248"/>
      <c r="BJ177" s="248"/>
      <c r="BK177" s="248"/>
      <c r="BL177" s="248"/>
      <c r="BM177" s="248"/>
      <c r="BN177" s="248"/>
      <c r="BO177" s="248"/>
      <c r="BP177" s="248"/>
      <c r="BQ177" s="248"/>
      <c r="BR177" s="248"/>
      <c r="BS177" s="248"/>
      <c r="BT177" s="248"/>
      <c r="BU177" s="248"/>
      <c r="BV177" s="248"/>
      <c r="BW177" s="248"/>
      <c r="BX177" s="248"/>
      <c r="BY177" s="248"/>
      <c r="BZ177" s="248"/>
      <c r="CA177" s="248"/>
      <c r="CB177" s="248"/>
      <c r="CC177" s="248"/>
      <c r="CD177" s="248"/>
      <c r="CE177" s="248"/>
      <c r="CF177" s="248"/>
    </row>
    <row r="178" spans="3:84">
      <c r="C178" s="268" t="s">
        <v>31</v>
      </c>
      <c r="D178" s="248"/>
      <c r="E178" s="248"/>
      <c r="F178" s="248"/>
      <c r="G178" s="248"/>
      <c r="H178" s="248"/>
      <c r="I178" s="248"/>
      <c r="J178" s="248"/>
      <c r="K178" s="248"/>
      <c r="L178" s="248"/>
      <c r="M178" s="248"/>
      <c r="N178" s="248"/>
      <c r="O178" s="248"/>
      <c r="P178" s="248"/>
      <c r="Q178" s="248"/>
      <c r="R178" s="248"/>
      <c r="S178" s="248"/>
      <c r="T178" s="248"/>
      <c r="U178" s="248"/>
      <c r="V178" s="248"/>
      <c r="W178" s="248"/>
      <c r="X178" s="248"/>
      <c r="Y178" s="248"/>
      <c r="Z178" s="248"/>
      <c r="AA178" s="248"/>
      <c r="AB178" s="248"/>
      <c r="AC178" s="248"/>
      <c r="AD178" s="248"/>
      <c r="AE178" s="248"/>
      <c r="AF178" s="248"/>
      <c r="AG178" s="248"/>
      <c r="AH178" s="248"/>
      <c r="AI178" s="248"/>
      <c r="AJ178" s="248"/>
      <c r="AK178" s="248"/>
      <c r="AL178" s="248"/>
      <c r="AM178" s="248"/>
      <c r="AN178" s="248"/>
      <c r="AO178" s="248"/>
      <c r="AP178" s="248"/>
      <c r="AQ178" s="248"/>
      <c r="AR178" s="248"/>
      <c r="AS178" s="248"/>
      <c r="AT178" s="248"/>
      <c r="AU178" s="248"/>
      <c r="AV178" s="248"/>
      <c r="AW178" s="248"/>
      <c r="AX178" s="248"/>
      <c r="AY178" s="248"/>
      <c r="AZ178" s="248"/>
      <c r="BA178" s="248"/>
      <c r="BB178" s="248"/>
      <c r="BC178" s="248"/>
      <c r="BD178" s="248"/>
      <c r="BE178" s="248"/>
      <c r="BF178" s="248"/>
      <c r="BG178" s="248"/>
      <c r="BH178" s="248"/>
      <c r="BI178" s="248"/>
      <c r="BJ178" s="248"/>
      <c r="BK178" s="248"/>
      <c r="BL178" s="248"/>
      <c r="BM178" s="248"/>
      <c r="BN178" s="248"/>
      <c r="BO178" s="248"/>
      <c r="BP178" s="248"/>
      <c r="BQ178" s="248"/>
      <c r="BR178" s="248"/>
      <c r="BS178" s="248"/>
      <c r="BT178" s="248"/>
      <c r="BU178" s="248"/>
      <c r="BV178" s="248"/>
      <c r="BW178" s="248"/>
      <c r="BX178" s="248"/>
      <c r="BY178" s="248"/>
      <c r="BZ178" s="248"/>
      <c r="CA178" s="248"/>
      <c r="CB178" s="248"/>
      <c r="CC178" s="248"/>
      <c r="CD178" s="248"/>
      <c r="CE178" s="248"/>
      <c r="CF178" s="248"/>
    </row>
    <row r="179" spans="3:84">
      <c r="C179" s="268" t="s">
        <v>32</v>
      </c>
      <c r="D179" s="248"/>
      <c r="E179" s="248"/>
      <c r="F179" s="248"/>
      <c r="G179" s="248"/>
      <c r="H179" s="248"/>
      <c r="I179" s="248"/>
      <c r="J179" s="248"/>
      <c r="K179" s="248"/>
      <c r="L179" s="248"/>
      <c r="M179" s="248"/>
      <c r="N179" s="248"/>
      <c r="O179" s="248"/>
      <c r="P179" s="248"/>
      <c r="Q179" s="248"/>
      <c r="R179" s="248"/>
      <c r="S179" s="248"/>
      <c r="T179" s="248"/>
      <c r="U179" s="248"/>
      <c r="V179" s="248"/>
      <c r="W179" s="248"/>
      <c r="X179" s="248"/>
      <c r="Y179" s="248"/>
      <c r="Z179" s="248"/>
      <c r="AA179" s="248"/>
      <c r="AB179" s="248"/>
      <c r="AC179" s="248"/>
      <c r="AD179" s="248"/>
      <c r="AE179" s="248"/>
      <c r="AF179" s="248"/>
      <c r="AG179" s="248"/>
      <c r="AH179" s="248"/>
      <c r="AI179" s="248"/>
      <c r="AJ179" s="248"/>
      <c r="AK179" s="248"/>
      <c r="AL179" s="248"/>
      <c r="AM179" s="248"/>
      <c r="AN179" s="248"/>
      <c r="AO179" s="248"/>
      <c r="AP179" s="248"/>
      <c r="AQ179" s="248"/>
      <c r="AR179" s="248"/>
      <c r="AS179" s="248"/>
      <c r="AT179" s="248"/>
      <c r="AU179" s="248"/>
      <c r="AV179" s="248"/>
      <c r="AW179" s="248"/>
      <c r="AX179" s="248"/>
      <c r="AY179" s="248"/>
      <c r="AZ179" s="248"/>
      <c r="BA179" s="248"/>
      <c r="BB179" s="248"/>
      <c r="BC179" s="248"/>
      <c r="BD179" s="248"/>
      <c r="BE179" s="248"/>
      <c r="BF179" s="248"/>
      <c r="BG179" s="248"/>
      <c r="BH179" s="248"/>
      <c r="BI179" s="248"/>
      <c r="BJ179" s="248"/>
      <c r="BK179" s="248"/>
      <c r="BL179" s="248"/>
      <c r="BM179" s="248"/>
      <c r="BN179" s="248"/>
      <c r="BO179" s="248"/>
      <c r="BP179" s="248"/>
      <c r="BQ179" s="248"/>
      <c r="BR179" s="248"/>
      <c r="BS179" s="248"/>
      <c r="BT179" s="248"/>
      <c r="BU179" s="248"/>
      <c r="BV179" s="248"/>
      <c r="BW179" s="248"/>
      <c r="BX179" s="248"/>
      <c r="BY179" s="248"/>
      <c r="BZ179" s="248"/>
      <c r="CA179" s="248"/>
      <c r="CB179" s="248"/>
      <c r="CC179" s="248"/>
      <c r="CD179" s="248"/>
      <c r="CE179" s="248"/>
      <c r="CF179" s="248"/>
    </row>
    <row r="180" spans="3:84">
      <c r="C180" s="268" t="s">
        <v>33</v>
      </c>
      <c r="D180" s="248"/>
      <c r="E180" s="248"/>
      <c r="F180" s="248"/>
      <c r="G180" s="248"/>
      <c r="H180" s="248"/>
      <c r="I180" s="248"/>
      <c r="J180" s="248"/>
      <c r="K180" s="248"/>
      <c r="L180" s="248"/>
      <c r="M180" s="248"/>
      <c r="N180" s="248"/>
      <c r="O180" s="248"/>
      <c r="P180" s="248"/>
      <c r="Q180" s="248"/>
      <c r="R180" s="248"/>
      <c r="S180" s="248"/>
      <c r="T180" s="248"/>
      <c r="U180" s="248"/>
      <c r="V180" s="248"/>
      <c r="W180" s="248"/>
      <c r="X180" s="248"/>
      <c r="Y180" s="248"/>
      <c r="Z180" s="248"/>
      <c r="AA180" s="248"/>
      <c r="AB180" s="248"/>
      <c r="AC180" s="248"/>
      <c r="AD180" s="248"/>
      <c r="AE180" s="248"/>
      <c r="AF180" s="248"/>
      <c r="AG180" s="248"/>
      <c r="AH180" s="248"/>
      <c r="AI180" s="248"/>
      <c r="AJ180" s="248"/>
      <c r="AK180" s="248"/>
      <c r="AL180" s="248"/>
      <c r="AM180" s="248"/>
      <c r="AN180" s="248"/>
      <c r="AO180" s="248"/>
      <c r="AP180" s="248"/>
      <c r="AQ180" s="248"/>
      <c r="AR180" s="248"/>
      <c r="AS180" s="248"/>
      <c r="AT180" s="248"/>
      <c r="AU180" s="248"/>
      <c r="AV180" s="248"/>
      <c r="AW180" s="248"/>
      <c r="AX180" s="248"/>
      <c r="AY180" s="248"/>
      <c r="AZ180" s="248"/>
      <c r="BA180" s="248"/>
      <c r="BB180" s="248"/>
      <c r="BC180" s="248"/>
      <c r="BD180" s="248"/>
      <c r="BE180" s="248"/>
      <c r="BF180" s="248"/>
      <c r="BG180" s="248"/>
      <c r="BH180" s="248"/>
      <c r="BI180" s="248"/>
      <c r="BJ180" s="248"/>
      <c r="BK180" s="248"/>
      <c r="BL180" s="248"/>
      <c r="BM180" s="248"/>
      <c r="BN180" s="248"/>
      <c r="BO180" s="248"/>
      <c r="BP180" s="248"/>
      <c r="BQ180" s="248"/>
      <c r="BR180" s="248"/>
      <c r="BS180" s="248"/>
      <c r="BT180" s="248"/>
      <c r="BU180" s="248"/>
      <c r="BV180" s="248"/>
      <c r="BW180" s="248"/>
      <c r="BX180" s="248"/>
      <c r="BY180" s="248"/>
      <c r="BZ180" s="248"/>
      <c r="CA180" s="248"/>
      <c r="CB180" s="248"/>
      <c r="CC180" s="248"/>
      <c r="CD180" s="248"/>
      <c r="CE180" s="248"/>
      <c r="CF180" s="248"/>
    </row>
    <row r="181" spans="3:84">
      <c r="C181" s="268" t="s">
        <v>34</v>
      </c>
      <c r="D181" s="248"/>
      <c r="E181" s="248"/>
      <c r="F181" s="248"/>
      <c r="G181" s="248"/>
      <c r="H181" s="248"/>
      <c r="I181" s="248"/>
      <c r="J181" s="248"/>
      <c r="K181" s="248"/>
      <c r="L181" s="248"/>
      <c r="M181" s="248"/>
      <c r="N181" s="248"/>
      <c r="O181" s="248"/>
      <c r="P181" s="248"/>
      <c r="Q181" s="248"/>
      <c r="R181" s="248"/>
      <c r="S181" s="248"/>
      <c r="T181" s="248"/>
      <c r="U181" s="248"/>
      <c r="V181" s="248"/>
      <c r="W181" s="248"/>
      <c r="X181" s="248"/>
      <c r="Y181" s="248"/>
      <c r="Z181" s="248"/>
      <c r="AA181" s="248"/>
      <c r="AB181" s="248"/>
      <c r="AC181" s="248"/>
      <c r="AD181" s="248"/>
      <c r="AE181" s="248"/>
      <c r="AF181" s="248"/>
      <c r="AG181" s="248"/>
      <c r="AH181" s="248"/>
      <c r="AI181" s="248"/>
      <c r="AJ181" s="248"/>
      <c r="AK181" s="248"/>
      <c r="AL181" s="248"/>
      <c r="AM181" s="248"/>
      <c r="AN181" s="248"/>
      <c r="AO181" s="248"/>
      <c r="AP181" s="248"/>
      <c r="AQ181" s="248"/>
      <c r="AR181" s="248"/>
      <c r="AS181" s="248"/>
      <c r="AT181" s="248"/>
      <c r="AU181" s="248"/>
      <c r="AV181" s="248"/>
      <c r="AW181" s="248"/>
      <c r="AX181" s="248"/>
      <c r="AY181" s="248"/>
      <c r="AZ181" s="248"/>
      <c r="BA181" s="248"/>
      <c r="BB181" s="248"/>
      <c r="BC181" s="248"/>
      <c r="BD181" s="248"/>
      <c r="BE181" s="248"/>
      <c r="BF181" s="248"/>
      <c r="BG181" s="248"/>
      <c r="BH181" s="248"/>
      <c r="BI181" s="248"/>
      <c r="BJ181" s="248"/>
      <c r="BK181" s="248"/>
      <c r="BL181" s="248"/>
      <c r="BM181" s="248"/>
      <c r="BN181" s="248"/>
      <c r="BO181" s="248"/>
      <c r="BP181" s="248"/>
      <c r="BQ181" s="248"/>
      <c r="BR181" s="248"/>
      <c r="BS181" s="248"/>
      <c r="BT181" s="248"/>
      <c r="BU181" s="248"/>
      <c r="BV181" s="248"/>
      <c r="BW181" s="248"/>
      <c r="BX181" s="248"/>
      <c r="BY181" s="248"/>
      <c r="BZ181" s="248"/>
      <c r="CA181" s="248"/>
      <c r="CB181" s="248"/>
      <c r="CC181" s="248"/>
      <c r="CD181" s="248"/>
      <c r="CE181" s="248"/>
      <c r="CF181" s="248"/>
    </row>
    <row r="182" spans="3:84">
      <c r="C182" s="268" t="s">
        <v>35</v>
      </c>
      <c r="D182" s="248"/>
      <c r="E182" s="248"/>
      <c r="F182" s="248"/>
      <c r="G182" s="248"/>
      <c r="H182" s="248"/>
      <c r="I182" s="248"/>
      <c r="J182" s="248"/>
      <c r="K182" s="248"/>
      <c r="L182" s="248"/>
      <c r="M182" s="248"/>
      <c r="N182" s="248"/>
      <c r="O182" s="248"/>
      <c r="P182" s="248"/>
      <c r="Q182" s="248"/>
      <c r="R182" s="248"/>
      <c r="S182" s="248"/>
      <c r="T182" s="248"/>
      <c r="U182" s="248"/>
      <c r="V182" s="248"/>
      <c r="W182" s="248"/>
      <c r="X182" s="248"/>
      <c r="Y182" s="248"/>
      <c r="Z182" s="248"/>
      <c r="AA182" s="248"/>
      <c r="AB182" s="248"/>
      <c r="AC182" s="248"/>
      <c r="AD182" s="248"/>
      <c r="AE182" s="248"/>
      <c r="AF182" s="248"/>
      <c r="AG182" s="248"/>
      <c r="AH182" s="248"/>
      <c r="AI182" s="248"/>
      <c r="AJ182" s="248"/>
      <c r="AK182" s="248"/>
      <c r="AL182" s="248"/>
      <c r="AM182" s="248"/>
      <c r="AN182" s="248"/>
      <c r="AO182" s="248"/>
      <c r="AP182" s="248"/>
      <c r="AQ182" s="248"/>
      <c r="AR182" s="248"/>
      <c r="AS182" s="248"/>
      <c r="AT182" s="248"/>
      <c r="AU182" s="248"/>
      <c r="AV182" s="248"/>
      <c r="AW182" s="248"/>
      <c r="AX182" s="248"/>
      <c r="AY182" s="248"/>
      <c r="AZ182" s="248"/>
      <c r="BA182" s="248"/>
      <c r="BB182" s="248"/>
      <c r="BC182" s="248"/>
      <c r="BD182" s="248"/>
      <c r="BE182" s="248"/>
      <c r="BF182" s="248"/>
      <c r="BG182" s="248"/>
      <c r="BH182" s="248"/>
      <c r="BI182" s="248"/>
      <c r="BJ182" s="248"/>
      <c r="BK182" s="248"/>
      <c r="BL182" s="248"/>
      <c r="BM182" s="248"/>
      <c r="BN182" s="248"/>
      <c r="BO182" s="248"/>
      <c r="BP182" s="248"/>
      <c r="BQ182" s="248"/>
      <c r="BR182" s="248"/>
      <c r="BS182" s="248"/>
      <c r="BT182" s="248"/>
      <c r="BU182" s="248"/>
      <c r="BV182" s="248"/>
      <c r="BW182" s="248"/>
      <c r="BX182" s="248"/>
      <c r="BY182" s="248"/>
      <c r="BZ182" s="248"/>
      <c r="CA182" s="248"/>
      <c r="CB182" s="248"/>
      <c r="CC182" s="248"/>
      <c r="CD182" s="248"/>
      <c r="CE182" s="248"/>
      <c r="CF182" s="248"/>
    </row>
    <row r="183" spans="3:84">
      <c r="C183" s="268" t="s">
        <v>36</v>
      </c>
      <c r="D183" s="248"/>
      <c r="E183" s="248"/>
      <c r="F183" s="248"/>
      <c r="G183" s="248"/>
      <c r="H183" s="248"/>
      <c r="I183" s="248"/>
      <c r="J183" s="248"/>
      <c r="K183" s="248"/>
      <c r="L183" s="248"/>
      <c r="M183" s="248"/>
      <c r="N183" s="248"/>
      <c r="O183" s="248"/>
      <c r="P183" s="248"/>
      <c r="Q183" s="248"/>
      <c r="R183" s="248"/>
      <c r="S183" s="248"/>
      <c r="T183" s="248"/>
      <c r="U183" s="248"/>
      <c r="V183" s="248"/>
      <c r="W183" s="248"/>
      <c r="X183" s="248"/>
      <c r="Y183" s="248"/>
      <c r="Z183" s="248"/>
      <c r="AA183" s="248"/>
      <c r="AB183" s="248"/>
      <c r="AC183" s="248"/>
      <c r="AD183" s="248"/>
      <c r="AE183" s="248"/>
      <c r="AF183" s="248"/>
      <c r="AG183" s="248"/>
      <c r="AH183" s="248"/>
      <c r="AI183" s="248"/>
      <c r="AJ183" s="248"/>
      <c r="AK183" s="248"/>
      <c r="AL183" s="248"/>
      <c r="AM183" s="248"/>
      <c r="AN183" s="248"/>
      <c r="AO183" s="248"/>
      <c r="AP183" s="248"/>
      <c r="AQ183" s="248"/>
      <c r="AR183" s="248"/>
      <c r="AS183" s="248"/>
      <c r="AT183" s="248"/>
      <c r="AU183" s="248"/>
      <c r="AV183" s="248"/>
      <c r="AW183" s="248"/>
      <c r="AX183" s="248"/>
      <c r="AY183" s="248"/>
      <c r="AZ183" s="248"/>
      <c r="BA183" s="248"/>
      <c r="BB183" s="248"/>
      <c r="BC183" s="248"/>
      <c r="BD183" s="248"/>
      <c r="BE183" s="248"/>
      <c r="BF183" s="248"/>
      <c r="BG183" s="248"/>
      <c r="BH183" s="248"/>
      <c r="BI183" s="248"/>
      <c r="BJ183" s="248"/>
      <c r="BK183" s="248"/>
      <c r="BL183" s="248"/>
      <c r="BM183" s="248"/>
      <c r="BN183" s="248"/>
      <c r="BO183" s="248"/>
      <c r="BP183" s="248"/>
      <c r="BQ183" s="248"/>
      <c r="BR183" s="248"/>
      <c r="BS183" s="248"/>
      <c r="BT183" s="248"/>
      <c r="BU183" s="248"/>
      <c r="BV183" s="248"/>
      <c r="BW183" s="248"/>
      <c r="BX183" s="248"/>
      <c r="BY183" s="248"/>
      <c r="BZ183" s="248"/>
      <c r="CA183" s="248"/>
      <c r="CB183" s="248"/>
      <c r="CC183" s="248"/>
      <c r="CD183" s="248"/>
      <c r="CE183" s="248"/>
      <c r="CF183" s="248"/>
    </row>
    <row r="184" spans="3:84">
      <c r="D184" s="248"/>
      <c r="E184" s="248"/>
      <c r="F184" s="248"/>
      <c r="G184" s="248"/>
      <c r="H184" s="248"/>
      <c r="I184" s="248"/>
      <c r="J184" s="248"/>
      <c r="K184" s="248"/>
      <c r="L184" s="248"/>
      <c r="M184" s="248"/>
      <c r="N184" s="248"/>
      <c r="O184" s="248"/>
      <c r="P184" s="248"/>
      <c r="Q184" s="248"/>
      <c r="R184" s="248"/>
      <c r="S184" s="248"/>
      <c r="T184" s="248"/>
      <c r="U184" s="248"/>
      <c r="V184" s="248"/>
      <c r="W184" s="248"/>
      <c r="X184" s="248"/>
      <c r="Y184" s="248"/>
      <c r="Z184" s="248"/>
      <c r="AA184" s="248"/>
      <c r="AB184" s="248"/>
      <c r="AC184" s="248"/>
      <c r="AD184" s="248"/>
      <c r="AE184" s="248"/>
      <c r="AF184" s="248"/>
      <c r="AG184" s="248"/>
      <c r="AH184" s="248"/>
      <c r="AI184" s="248"/>
      <c r="AJ184" s="248"/>
      <c r="AK184" s="248"/>
      <c r="AL184" s="248"/>
      <c r="AM184" s="248"/>
      <c r="AN184" s="248"/>
      <c r="AO184" s="248"/>
      <c r="AP184" s="248"/>
      <c r="AQ184" s="248"/>
      <c r="AR184" s="248"/>
      <c r="AS184" s="248"/>
      <c r="AT184" s="248"/>
      <c r="AU184" s="248"/>
      <c r="AV184" s="248"/>
      <c r="AW184" s="248"/>
      <c r="AX184" s="248"/>
      <c r="AY184" s="248"/>
      <c r="AZ184" s="248"/>
      <c r="BA184" s="248"/>
      <c r="BB184" s="248"/>
      <c r="BC184" s="248"/>
      <c r="BD184" s="248"/>
      <c r="BE184" s="248"/>
      <c r="BF184" s="248"/>
      <c r="BG184" s="248"/>
      <c r="BH184" s="248"/>
      <c r="BI184" s="248"/>
      <c r="BJ184" s="248"/>
      <c r="BK184" s="248"/>
      <c r="BL184" s="248"/>
      <c r="BM184" s="248"/>
      <c r="BN184" s="248"/>
      <c r="BO184" s="248"/>
      <c r="BP184" s="248"/>
      <c r="BQ184" s="248"/>
      <c r="BR184" s="248"/>
      <c r="BS184" s="248"/>
      <c r="BT184" s="248"/>
      <c r="BU184" s="248"/>
      <c r="BV184" s="248"/>
      <c r="BW184" s="248"/>
      <c r="BX184" s="248"/>
      <c r="BY184" s="248"/>
      <c r="BZ184" s="248"/>
      <c r="CA184" s="248"/>
      <c r="CB184" s="248"/>
      <c r="CC184" s="248"/>
      <c r="CD184" s="248"/>
      <c r="CE184" s="248"/>
      <c r="CF184" s="248"/>
    </row>
    <row r="185" spans="3:84">
      <c r="D185" s="248"/>
      <c r="E185" s="248"/>
      <c r="F185" s="248"/>
      <c r="G185" s="248"/>
      <c r="H185" s="248"/>
      <c r="I185" s="248"/>
      <c r="J185" s="248"/>
      <c r="K185" s="248"/>
      <c r="L185" s="248"/>
      <c r="M185" s="248"/>
      <c r="N185" s="248"/>
      <c r="O185" s="248"/>
      <c r="P185" s="248"/>
      <c r="Q185" s="248"/>
      <c r="R185" s="248"/>
      <c r="S185" s="248"/>
      <c r="T185" s="248"/>
      <c r="U185" s="248"/>
      <c r="V185" s="248"/>
      <c r="W185" s="248"/>
      <c r="X185" s="248"/>
      <c r="Y185" s="248"/>
      <c r="Z185" s="248"/>
      <c r="AA185" s="248"/>
      <c r="AB185" s="248"/>
      <c r="AC185" s="248"/>
      <c r="AD185" s="248"/>
      <c r="AE185" s="248"/>
      <c r="AF185" s="248"/>
      <c r="AG185" s="248"/>
      <c r="AH185" s="248"/>
      <c r="AI185" s="248"/>
      <c r="AJ185" s="248"/>
      <c r="AK185" s="248"/>
      <c r="AL185" s="248"/>
      <c r="AM185" s="248"/>
      <c r="AN185" s="248"/>
      <c r="AO185" s="248"/>
      <c r="AP185" s="248"/>
      <c r="AQ185" s="248"/>
      <c r="AR185" s="248"/>
      <c r="AS185" s="248"/>
      <c r="AT185" s="248"/>
      <c r="AU185" s="248"/>
      <c r="AV185" s="248"/>
      <c r="AW185" s="248"/>
      <c r="AX185" s="248"/>
      <c r="AY185" s="248"/>
      <c r="AZ185" s="248"/>
      <c r="BA185" s="248"/>
      <c r="BB185" s="248"/>
      <c r="BC185" s="248"/>
      <c r="BD185" s="248"/>
      <c r="BE185" s="248"/>
      <c r="BF185" s="248"/>
      <c r="BG185" s="248"/>
      <c r="BH185" s="248"/>
      <c r="BI185" s="248"/>
      <c r="BJ185" s="248"/>
      <c r="BK185" s="248"/>
      <c r="BL185" s="248"/>
      <c r="BM185" s="248"/>
      <c r="BN185" s="248"/>
      <c r="BO185" s="248"/>
      <c r="BP185" s="248"/>
      <c r="BQ185" s="248"/>
      <c r="BR185" s="248"/>
      <c r="BS185" s="248"/>
      <c r="BT185" s="248"/>
      <c r="BU185" s="248"/>
      <c r="BV185" s="248"/>
      <c r="BW185" s="248"/>
      <c r="BX185" s="248"/>
      <c r="BY185" s="248"/>
      <c r="BZ185" s="248"/>
      <c r="CA185" s="248"/>
      <c r="CB185" s="248"/>
      <c r="CC185" s="248"/>
      <c r="CD185" s="248"/>
      <c r="CE185" s="248"/>
      <c r="CF185" s="248"/>
    </row>
    <row r="186" spans="3:84">
      <c r="D186" s="248"/>
      <c r="E186" s="248"/>
      <c r="F186" s="248"/>
      <c r="G186" s="248"/>
      <c r="H186" s="248"/>
      <c r="I186" s="248"/>
      <c r="J186" s="248"/>
      <c r="K186" s="248"/>
      <c r="L186" s="248"/>
      <c r="M186" s="248"/>
      <c r="N186" s="248"/>
      <c r="O186" s="248"/>
      <c r="P186" s="248"/>
      <c r="Q186" s="248"/>
      <c r="R186" s="248"/>
      <c r="S186" s="248"/>
      <c r="T186" s="248"/>
      <c r="U186" s="248"/>
      <c r="V186" s="248"/>
      <c r="W186" s="248"/>
      <c r="X186" s="248"/>
      <c r="Y186" s="248"/>
      <c r="Z186" s="248"/>
      <c r="AA186" s="248"/>
      <c r="AB186" s="248"/>
      <c r="AC186" s="248"/>
      <c r="AD186" s="248"/>
      <c r="AE186" s="248"/>
      <c r="AF186" s="248"/>
      <c r="AG186" s="248"/>
      <c r="AH186" s="248"/>
      <c r="AI186" s="248"/>
      <c r="AJ186" s="248"/>
      <c r="AK186" s="248"/>
      <c r="AL186" s="248"/>
      <c r="AM186" s="248"/>
      <c r="AN186" s="248"/>
      <c r="AO186" s="248"/>
      <c r="AP186" s="248"/>
      <c r="AQ186" s="248"/>
      <c r="AR186" s="248"/>
      <c r="AS186" s="248"/>
      <c r="AT186" s="248"/>
      <c r="AU186" s="248"/>
      <c r="AV186" s="248"/>
      <c r="AW186" s="248"/>
      <c r="AX186" s="248"/>
      <c r="AY186" s="248"/>
      <c r="AZ186" s="248"/>
      <c r="BA186" s="248"/>
      <c r="BB186" s="248"/>
      <c r="BC186" s="248"/>
      <c r="BD186" s="248"/>
      <c r="BE186" s="248"/>
      <c r="BF186" s="248"/>
      <c r="BG186" s="248"/>
      <c r="BH186" s="248"/>
      <c r="BI186" s="248"/>
      <c r="BJ186" s="248"/>
      <c r="BK186" s="248"/>
      <c r="BL186" s="248"/>
      <c r="BM186" s="248"/>
      <c r="BN186" s="248"/>
      <c r="BO186" s="248"/>
      <c r="BP186" s="248"/>
      <c r="BQ186" s="248"/>
      <c r="BR186" s="248"/>
      <c r="BS186" s="248"/>
      <c r="BT186" s="248"/>
      <c r="BU186" s="248"/>
      <c r="BV186" s="248"/>
      <c r="BW186" s="248"/>
      <c r="BX186" s="248"/>
      <c r="BY186" s="248"/>
      <c r="BZ186" s="248"/>
      <c r="CA186" s="248"/>
      <c r="CB186" s="248"/>
      <c r="CC186" s="248"/>
      <c r="CD186" s="248"/>
      <c r="CE186" s="248"/>
      <c r="CF186" s="248"/>
    </row>
    <row r="187" spans="3:84">
      <c r="D187" s="248"/>
      <c r="E187" s="248"/>
      <c r="F187" s="248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8"/>
      <c r="S187" s="248"/>
      <c r="T187" s="248"/>
      <c r="U187" s="248"/>
      <c r="V187" s="248"/>
      <c r="W187" s="248"/>
      <c r="X187" s="248"/>
      <c r="Y187" s="248"/>
      <c r="Z187" s="248"/>
      <c r="AA187" s="248"/>
      <c r="AB187" s="248"/>
      <c r="AC187" s="248"/>
      <c r="AD187" s="248"/>
      <c r="AE187" s="248"/>
      <c r="AF187" s="248"/>
      <c r="AG187" s="248"/>
      <c r="AH187" s="248"/>
      <c r="AI187" s="248"/>
      <c r="AJ187" s="248"/>
      <c r="AK187" s="248"/>
      <c r="AL187" s="248"/>
      <c r="AM187" s="248"/>
      <c r="AN187" s="248"/>
      <c r="AO187" s="248"/>
      <c r="AP187" s="248"/>
      <c r="AQ187" s="248"/>
      <c r="AR187" s="248"/>
      <c r="AS187" s="248"/>
      <c r="AT187" s="248"/>
      <c r="AU187" s="248"/>
      <c r="AV187" s="248"/>
      <c r="AW187" s="248"/>
      <c r="AX187" s="248"/>
      <c r="AY187" s="248"/>
      <c r="AZ187" s="248"/>
      <c r="BA187" s="248"/>
      <c r="BB187" s="248"/>
      <c r="BC187" s="248"/>
      <c r="BD187" s="248"/>
      <c r="BE187" s="248"/>
      <c r="BF187" s="248"/>
      <c r="BG187" s="248"/>
      <c r="BH187" s="248"/>
      <c r="BI187" s="248"/>
      <c r="BJ187" s="248"/>
      <c r="BK187" s="248"/>
      <c r="BL187" s="248"/>
      <c r="BM187" s="248"/>
      <c r="BN187" s="248"/>
      <c r="BO187" s="248"/>
      <c r="BP187" s="248"/>
      <c r="BQ187" s="248"/>
      <c r="BR187" s="248"/>
      <c r="BS187" s="248"/>
      <c r="BT187" s="248"/>
      <c r="BU187" s="248"/>
      <c r="BV187" s="248"/>
      <c r="BW187" s="248"/>
      <c r="BX187" s="248"/>
      <c r="BY187" s="248"/>
      <c r="BZ187" s="248"/>
      <c r="CA187" s="248"/>
      <c r="CB187" s="248"/>
      <c r="CC187" s="248"/>
      <c r="CD187" s="248"/>
      <c r="CE187" s="248"/>
      <c r="CF187" s="248"/>
    </row>
    <row r="188" spans="3:84">
      <c r="D188" s="248"/>
      <c r="E188" s="248"/>
      <c r="F188" s="248"/>
      <c r="G188" s="248"/>
      <c r="H188" s="248"/>
      <c r="I188" s="248"/>
      <c r="J188" s="248"/>
      <c r="K188" s="248"/>
      <c r="L188" s="248"/>
      <c r="M188" s="248"/>
      <c r="N188" s="248"/>
      <c r="O188" s="248"/>
      <c r="P188" s="248"/>
      <c r="Q188" s="248"/>
      <c r="R188" s="248"/>
      <c r="S188" s="248"/>
      <c r="T188" s="248"/>
      <c r="U188" s="248"/>
      <c r="V188" s="248"/>
      <c r="W188" s="248"/>
      <c r="X188" s="248"/>
      <c r="Y188" s="248"/>
      <c r="Z188" s="248"/>
      <c r="AA188" s="248"/>
      <c r="AB188" s="248"/>
      <c r="AC188" s="248"/>
      <c r="AD188" s="248"/>
      <c r="AE188" s="248"/>
      <c r="AF188" s="248"/>
      <c r="AG188" s="248"/>
      <c r="AH188" s="248"/>
      <c r="AI188" s="248"/>
      <c r="AJ188" s="248"/>
      <c r="AK188" s="248"/>
      <c r="AL188" s="248"/>
      <c r="AM188" s="248"/>
      <c r="AN188" s="248"/>
      <c r="AO188" s="248"/>
      <c r="AP188" s="248"/>
      <c r="AQ188" s="248"/>
      <c r="AR188" s="248"/>
      <c r="AS188" s="248"/>
      <c r="AT188" s="248"/>
      <c r="AU188" s="248"/>
      <c r="AV188" s="248"/>
      <c r="AW188" s="248"/>
      <c r="AX188" s="248"/>
      <c r="AY188" s="248"/>
      <c r="AZ188" s="248"/>
      <c r="BA188" s="248"/>
      <c r="BB188" s="248"/>
      <c r="BC188" s="248"/>
      <c r="BD188" s="248"/>
      <c r="BE188" s="248"/>
      <c r="BF188" s="248"/>
      <c r="BG188" s="248"/>
      <c r="BH188" s="248"/>
      <c r="BI188" s="248"/>
      <c r="BJ188" s="248"/>
      <c r="BK188" s="248"/>
      <c r="BL188" s="248"/>
      <c r="BM188" s="248"/>
      <c r="BN188" s="248"/>
      <c r="BO188" s="248"/>
      <c r="BP188" s="248"/>
      <c r="BQ188" s="248"/>
      <c r="BR188" s="248"/>
      <c r="BS188" s="248"/>
      <c r="BT188" s="248"/>
      <c r="BU188" s="248"/>
      <c r="BV188" s="248"/>
      <c r="BW188" s="248"/>
      <c r="BX188" s="248"/>
      <c r="BY188" s="248"/>
      <c r="BZ188" s="248"/>
      <c r="CA188" s="248"/>
      <c r="CB188" s="248"/>
      <c r="CC188" s="248"/>
      <c r="CD188" s="248"/>
      <c r="CE188" s="248"/>
      <c r="CF188" s="248"/>
    </row>
    <row r="189" spans="3:84">
      <c r="D189" s="248"/>
      <c r="E189" s="248"/>
      <c r="F189" s="248"/>
      <c r="G189" s="248"/>
      <c r="H189" s="248"/>
      <c r="I189" s="248"/>
      <c r="J189" s="248"/>
      <c r="K189" s="248"/>
      <c r="L189" s="248"/>
      <c r="M189" s="248"/>
      <c r="N189" s="248"/>
      <c r="O189" s="248"/>
      <c r="P189" s="248"/>
      <c r="Q189" s="248"/>
      <c r="R189" s="248"/>
      <c r="S189" s="248"/>
      <c r="T189" s="248"/>
      <c r="U189" s="248"/>
      <c r="V189" s="248"/>
      <c r="W189" s="248"/>
      <c r="X189" s="248"/>
      <c r="Y189" s="248"/>
      <c r="Z189" s="248"/>
      <c r="AA189" s="248"/>
      <c r="AB189" s="248"/>
      <c r="AC189" s="248"/>
      <c r="AD189" s="248"/>
      <c r="AE189" s="248"/>
      <c r="AF189" s="248"/>
      <c r="AG189" s="248"/>
      <c r="AH189" s="248"/>
      <c r="AI189" s="248"/>
      <c r="AJ189" s="248"/>
      <c r="AK189" s="248"/>
      <c r="AL189" s="248"/>
      <c r="AM189" s="248"/>
      <c r="AN189" s="248"/>
      <c r="AO189" s="248"/>
      <c r="AP189" s="248"/>
      <c r="AQ189" s="248"/>
      <c r="AR189" s="248"/>
      <c r="AS189" s="248"/>
      <c r="AT189" s="248"/>
      <c r="AU189" s="248"/>
      <c r="AV189" s="248"/>
      <c r="AW189" s="248"/>
      <c r="AX189" s="248"/>
      <c r="AY189" s="248"/>
      <c r="AZ189" s="248"/>
      <c r="BA189" s="248"/>
      <c r="BB189" s="248"/>
      <c r="BC189" s="248"/>
      <c r="BD189" s="248"/>
      <c r="BE189" s="248"/>
      <c r="BF189" s="248"/>
      <c r="BG189" s="248"/>
      <c r="BH189" s="248"/>
      <c r="BI189" s="248"/>
      <c r="BJ189" s="248"/>
      <c r="BK189" s="248"/>
      <c r="BL189" s="248"/>
      <c r="BM189" s="248"/>
      <c r="BN189" s="248"/>
      <c r="BO189" s="248"/>
      <c r="BP189" s="248"/>
      <c r="BQ189" s="248"/>
      <c r="BR189" s="248"/>
      <c r="BS189" s="248"/>
      <c r="BT189" s="248"/>
      <c r="BU189" s="248"/>
      <c r="BV189" s="248"/>
      <c r="BW189" s="248"/>
      <c r="BX189" s="248"/>
      <c r="BY189" s="248"/>
      <c r="BZ189" s="248"/>
      <c r="CA189" s="248"/>
      <c r="CB189" s="248"/>
      <c r="CC189" s="248"/>
      <c r="CD189" s="248"/>
      <c r="CE189" s="248"/>
      <c r="CF189" s="248"/>
    </row>
    <row r="190" spans="3:84">
      <c r="D190" s="248"/>
      <c r="E190" s="248"/>
      <c r="F190" s="248"/>
      <c r="G190" s="248"/>
      <c r="H190" s="248"/>
      <c r="I190" s="248"/>
      <c r="J190" s="248"/>
      <c r="K190" s="248"/>
      <c r="L190" s="248"/>
      <c r="M190" s="248"/>
      <c r="N190" s="248"/>
      <c r="O190" s="248"/>
      <c r="P190" s="248"/>
      <c r="Q190" s="248"/>
      <c r="R190" s="248"/>
      <c r="S190" s="248"/>
      <c r="T190" s="248"/>
      <c r="U190" s="248"/>
      <c r="V190" s="248"/>
      <c r="W190" s="248"/>
      <c r="X190" s="248"/>
      <c r="Y190" s="248"/>
      <c r="Z190" s="248"/>
      <c r="AA190" s="248"/>
      <c r="AB190" s="248"/>
      <c r="AC190" s="248"/>
      <c r="AD190" s="248"/>
      <c r="AE190" s="248"/>
      <c r="AF190" s="248"/>
      <c r="AG190" s="248"/>
      <c r="AH190" s="248"/>
      <c r="AI190" s="248"/>
      <c r="AJ190" s="248"/>
      <c r="AK190" s="248"/>
      <c r="AL190" s="248"/>
      <c r="AM190" s="248"/>
      <c r="AN190" s="248"/>
      <c r="AO190" s="248"/>
      <c r="AP190" s="248"/>
      <c r="AQ190" s="248"/>
      <c r="AR190" s="248"/>
      <c r="AS190" s="248"/>
      <c r="AT190" s="248"/>
      <c r="AU190" s="248"/>
      <c r="AV190" s="248"/>
      <c r="AW190" s="248"/>
      <c r="AX190" s="248"/>
      <c r="AY190" s="248"/>
      <c r="AZ190" s="248"/>
      <c r="BA190" s="248"/>
      <c r="BB190" s="248"/>
      <c r="BC190" s="248"/>
      <c r="BD190" s="248"/>
      <c r="BE190" s="248"/>
      <c r="BF190" s="248"/>
      <c r="BG190" s="248"/>
      <c r="BH190" s="248"/>
      <c r="BI190" s="248"/>
      <c r="BJ190" s="248"/>
      <c r="BK190" s="248"/>
      <c r="BL190" s="248"/>
      <c r="BM190" s="248"/>
      <c r="BN190" s="248"/>
      <c r="BO190" s="248"/>
      <c r="BP190" s="248"/>
      <c r="BQ190" s="248"/>
      <c r="BR190" s="248"/>
      <c r="BS190" s="248"/>
      <c r="BT190" s="248"/>
      <c r="BU190" s="248"/>
      <c r="BV190" s="248"/>
      <c r="BW190" s="248"/>
      <c r="BX190" s="248"/>
      <c r="BY190" s="248"/>
      <c r="BZ190" s="248"/>
      <c r="CA190" s="248"/>
      <c r="CB190" s="248"/>
      <c r="CC190" s="248"/>
      <c r="CD190" s="248"/>
      <c r="CE190" s="248"/>
      <c r="CF190" s="248"/>
    </row>
    <row r="191" spans="3:84">
      <c r="D191" s="248"/>
      <c r="E191" s="248"/>
      <c r="F191" s="248"/>
      <c r="G191" s="248"/>
      <c r="H191" s="248"/>
      <c r="I191" s="248"/>
      <c r="J191" s="248"/>
      <c r="K191" s="248"/>
      <c r="L191" s="248"/>
      <c r="M191" s="248"/>
      <c r="N191" s="248"/>
      <c r="O191" s="248"/>
      <c r="P191" s="248"/>
      <c r="Q191" s="248"/>
      <c r="R191" s="248"/>
      <c r="S191" s="248"/>
      <c r="T191" s="248"/>
      <c r="U191" s="248"/>
      <c r="V191" s="248"/>
      <c r="W191" s="248"/>
      <c r="X191" s="248"/>
      <c r="Y191" s="248"/>
      <c r="Z191" s="248"/>
      <c r="AA191" s="248"/>
      <c r="AB191" s="248"/>
      <c r="AC191" s="248"/>
      <c r="AD191" s="248"/>
      <c r="AE191" s="248"/>
      <c r="AF191" s="248"/>
      <c r="AG191" s="248"/>
      <c r="AH191" s="248"/>
      <c r="AI191" s="248"/>
      <c r="AJ191" s="248"/>
      <c r="AK191" s="248"/>
      <c r="AL191" s="248"/>
      <c r="AM191" s="248"/>
      <c r="AN191" s="248"/>
      <c r="AO191" s="248"/>
      <c r="AP191" s="248"/>
      <c r="AQ191" s="248"/>
      <c r="AR191" s="248"/>
      <c r="AS191" s="248"/>
      <c r="AT191" s="248"/>
      <c r="AU191" s="248"/>
      <c r="AV191" s="248"/>
      <c r="AW191" s="248"/>
      <c r="AX191" s="248"/>
      <c r="AY191" s="248"/>
      <c r="AZ191" s="248"/>
      <c r="BA191" s="248"/>
      <c r="BB191" s="248"/>
      <c r="BC191" s="248"/>
      <c r="BD191" s="248"/>
      <c r="BE191" s="248"/>
      <c r="BF191" s="248"/>
      <c r="BG191" s="248"/>
      <c r="BH191" s="248"/>
      <c r="BI191" s="248"/>
      <c r="BJ191" s="248"/>
      <c r="BK191" s="248"/>
      <c r="BL191" s="248"/>
      <c r="BM191" s="248"/>
      <c r="BN191" s="248"/>
      <c r="BO191" s="248"/>
      <c r="BP191" s="248"/>
      <c r="BQ191" s="248"/>
      <c r="BR191" s="248"/>
      <c r="BS191" s="248"/>
      <c r="BT191" s="248"/>
      <c r="BU191" s="248"/>
      <c r="BV191" s="248"/>
      <c r="BW191" s="248"/>
      <c r="BX191" s="248"/>
      <c r="BY191" s="248"/>
      <c r="BZ191" s="248"/>
      <c r="CA191" s="248"/>
      <c r="CB191" s="248"/>
      <c r="CC191" s="248"/>
      <c r="CD191" s="248"/>
      <c r="CE191" s="248"/>
      <c r="CF191" s="248"/>
    </row>
    <row r="192" spans="3:84">
      <c r="D192" s="248"/>
      <c r="E192" s="248"/>
      <c r="F192" s="248"/>
      <c r="G192" s="248"/>
      <c r="H192" s="248"/>
      <c r="I192" s="248"/>
      <c r="J192" s="248"/>
      <c r="K192" s="248"/>
      <c r="L192" s="248"/>
      <c r="M192" s="248"/>
      <c r="N192" s="248"/>
      <c r="O192" s="248"/>
      <c r="P192" s="248"/>
      <c r="Q192" s="248"/>
      <c r="R192" s="248"/>
      <c r="S192" s="248"/>
      <c r="T192" s="248"/>
      <c r="U192" s="248"/>
      <c r="V192" s="248"/>
      <c r="W192" s="248"/>
      <c r="X192" s="248"/>
      <c r="Y192" s="248"/>
      <c r="Z192" s="248"/>
      <c r="AA192" s="248"/>
      <c r="AB192" s="248"/>
      <c r="AC192" s="248"/>
      <c r="AD192" s="248"/>
      <c r="AE192" s="248"/>
      <c r="AF192" s="248"/>
      <c r="AG192" s="248"/>
      <c r="AH192" s="248"/>
      <c r="AI192" s="248"/>
      <c r="AJ192" s="248"/>
      <c r="AK192" s="248"/>
      <c r="AL192" s="248"/>
      <c r="AM192" s="248"/>
      <c r="AN192" s="248"/>
      <c r="AO192" s="248"/>
      <c r="AP192" s="248"/>
      <c r="AQ192" s="248"/>
      <c r="AR192" s="248"/>
      <c r="AS192" s="248"/>
      <c r="AT192" s="248"/>
      <c r="AU192" s="248"/>
      <c r="AV192" s="248"/>
      <c r="AW192" s="248"/>
      <c r="AX192" s="248"/>
      <c r="AY192" s="248"/>
      <c r="AZ192" s="248"/>
      <c r="BA192" s="248"/>
      <c r="BB192" s="248"/>
      <c r="BC192" s="248"/>
      <c r="BD192" s="248"/>
      <c r="BE192" s="248"/>
      <c r="BF192" s="248"/>
      <c r="BG192" s="248"/>
      <c r="BH192" s="248"/>
      <c r="BI192" s="248"/>
      <c r="BJ192" s="248"/>
      <c r="BK192" s="248"/>
      <c r="BL192" s="248"/>
      <c r="BM192" s="248"/>
      <c r="BN192" s="248"/>
      <c r="BO192" s="248"/>
      <c r="BP192" s="248"/>
      <c r="BQ192" s="248"/>
      <c r="BR192" s="248"/>
      <c r="BS192" s="248"/>
      <c r="BT192" s="248"/>
      <c r="BU192" s="248"/>
      <c r="BV192" s="248"/>
      <c r="BW192" s="248"/>
      <c r="BX192" s="248"/>
      <c r="BY192" s="248"/>
      <c r="BZ192" s="248"/>
      <c r="CA192" s="248"/>
      <c r="CB192" s="248"/>
      <c r="CC192" s="248"/>
      <c r="CD192" s="248"/>
      <c r="CE192" s="248"/>
      <c r="CF192" s="248"/>
    </row>
    <row r="193" spans="4:84">
      <c r="D193" s="248"/>
      <c r="E193" s="248"/>
      <c r="F193" s="248"/>
      <c r="G193" s="248"/>
      <c r="H193" s="248"/>
      <c r="I193" s="248"/>
      <c r="J193" s="248"/>
      <c r="K193" s="248"/>
      <c r="L193" s="248"/>
      <c r="M193" s="248"/>
      <c r="N193" s="248"/>
      <c r="O193" s="248"/>
      <c r="P193" s="248"/>
      <c r="Q193" s="248"/>
      <c r="R193" s="248"/>
      <c r="S193" s="248"/>
      <c r="T193" s="248"/>
      <c r="U193" s="248"/>
      <c r="V193" s="248"/>
      <c r="W193" s="248"/>
      <c r="X193" s="248"/>
      <c r="Y193" s="248"/>
      <c r="Z193" s="248"/>
      <c r="AA193" s="248"/>
      <c r="AB193" s="248"/>
      <c r="AC193" s="248"/>
      <c r="AD193" s="248"/>
      <c r="AE193" s="248"/>
      <c r="AF193" s="248"/>
      <c r="AG193" s="248"/>
      <c r="AH193" s="248"/>
      <c r="AI193" s="248"/>
      <c r="AJ193" s="248"/>
      <c r="AK193" s="248"/>
      <c r="AL193" s="248"/>
      <c r="AM193" s="248"/>
      <c r="AN193" s="248"/>
      <c r="AO193" s="248"/>
      <c r="AP193" s="248"/>
      <c r="AQ193" s="248"/>
      <c r="AR193" s="248"/>
      <c r="AS193" s="248"/>
      <c r="AT193" s="248"/>
      <c r="AU193" s="248"/>
      <c r="AV193" s="248"/>
      <c r="AW193" s="248"/>
      <c r="AX193" s="248"/>
      <c r="AY193" s="248"/>
      <c r="AZ193" s="248"/>
      <c r="BA193" s="248"/>
      <c r="BB193" s="248"/>
      <c r="BC193" s="248"/>
      <c r="BD193" s="248"/>
      <c r="BE193" s="248"/>
      <c r="BF193" s="248"/>
      <c r="BG193" s="248"/>
      <c r="BH193" s="248"/>
      <c r="BI193" s="248"/>
      <c r="BJ193" s="248"/>
      <c r="BK193" s="248"/>
      <c r="BL193" s="248"/>
      <c r="BM193" s="248"/>
      <c r="BN193" s="248"/>
      <c r="BO193" s="248"/>
      <c r="BP193" s="248"/>
      <c r="BQ193" s="248"/>
      <c r="BR193" s="248"/>
      <c r="BS193" s="248"/>
      <c r="BT193" s="248"/>
      <c r="BU193" s="248"/>
      <c r="BV193" s="248"/>
      <c r="BW193" s="248"/>
      <c r="BX193" s="248"/>
      <c r="BY193" s="248"/>
      <c r="BZ193" s="248"/>
      <c r="CA193" s="248"/>
      <c r="CB193" s="248"/>
      <c r="CC193" s="248"/>
      <c r="CD193" s="248"/>
      <c r="CE193" s="248"/>
      <c r="CF193" s="248"/>
    </row>
    <row r="194" spans="4:84">
      <c r="D194" s="248"/>
      <c r="E194" s="248"/>
      <c r="F194" s="248"/>
      <c r="G194" s="248"/>
      <c r="H194" s="248"/>
      <c r="I194" s="248"/>
      <c r="J194" s="248"/>
      <c r="K194" s="248"/>
      <c r="L194" s="248"/>
      <c r="M194" s="248"/>
      <c r="N194" s="248"/>
      <c r="O194" s="248"/>
      <c r="P194" s="248"/>
      <c r="Q194" s="248"/>
      <c r="R194" s="248"/>
      <c r="S194" s="248"/>
      <c r="T194" s="248"/>
      <c r="U194" s="248"/>
      <c r="V194" s="248"/>
      <c r="W194" s="248"/>
      <c r="X194" s="248"/>
      <c r="Y194" s="248"/>
      <c r="Z194" s="248"/>
      <c r="AA194" s="248"/>
      <c r="AB194" s="248"/>
      <c r="AC194" s="248"/>
      <c r="AD194" s="248"/>
      <c r="AE194" s="248"/>
      <c r="AF194" s="248"/>
      <c r="AG194" s="248"/>
      <c r="AH194" s="248"/>
      <c r="AI194" s="248"/>
      <c r="AJ194" s="248"/>
      <c r="AK194" s="248"/>
      <c r="AL194" s="248"/>
      <c r="AM194" s="248"/>
      <c r="AN194" s="248"/>
      <c r="AO194" s="248"/>
      <c r="AP194" s="248"/>
      <c r="AQ194" s="248"/>
      <c r="AR194" s="248"/>
      <c r="AS194" s="248"/>
      <c r="AT194" s="248"/>
      <c r="AU194" s="248"/>
      <c r="AV194" s="248"/>
      <c r="AW194" s="248"/>
      <c r="AX194" s="248"/>
      <c r="AY194" s="248"/>
      <c r="AZ194" s="248"/>
      <c r="BA194" s="248"/>
      <c r="BB194" s="248"/>
      <c r="BC194" s="248"/>
      <c r="BD194" s="248"/>
      <c r="BE194" s="248"/>
      <c r="BF194" s="248"/>
      <c r="BG194" s="248"/>
      <c r="BH194" s="248"/>
      <c r="BI194" s="248"/>
      <c r="BJ194" s="248"/>
      <c r="BK194" s="248"/>
      <c r="BL194" s="248"/>
      <c r="BM194" s="248"/>
      <c r="BN194" s="248"/>
      <c r="BO194" s="248"/>
      <c r="BP194" s="248"/>
      <c r="BQ194" s="248"/>
      <c r="BR194" s="248"/>
      <c r="BS194" s="248"/>
      <c r="BT194" s="248"/>
      <c r="BU194" s="248"/>
      <c r="BV194" s="248"/>
      <c r="BW194" s="248"/>
      <c r="BX194" s="248"/>
      <c r="BY194" s="248"/>
      <c r="BZ194" s="248"/>
      <c r="CA194" s="248"/>
      <c r="CB194" s="248"/>
      <c r="CC194" s="248"/>
      <c r="CD194" s="248"/>
      <c r="CE194" s="248"/>
      <c r="CF194" s="248"/>
    </row>
    <row r="195" spans="4:84">
      <c r="D195" s="248"/>
      <c r="E195" s="248"/>
      <c r="F195" s="248"/>
      <c r="G195" s="248"/>
      <c r="H195" s="248"/>
      <c r="I195" s="248"/>
      <c r="J195" s="248"/>
      <c r="K195" s="248"/>
      <c r="L195" s="248"/>
      <c r="M195" s="248"/>
      <c r="N195" s="248"/>
      <c r="O195" s="248"/>
      <c r="P195" s="248"/>
      <c r="Q195" s="248"/>
      <c r="R195" s="248"/>
      <c r="S195" s="248"/>
      <c r="T195" s="248"/>
      <c r="U195" s="248"/>
      <c r="V195" s="248"/>
      <c r="W195" s="248"/>
      <c r="X195" s="248"/>
      <c r="Y195" s="248"/>
      <c r="Z195" s="248"/>
      <c r="AA195" s="248"/>
      <c r="AB195" s="248"/>
      <c r="AC195" s="248"/>
      <c r="AD195" s="248"/>
      <c r="AE195" s="248"/>
      <c r="AF195" s="248"/>
      <c r="AG195" s="248"/>
      <c r="AH195" s="248"/>
      <c r="AI195" s="248"/>
      <c r="AJ195" s="248"/>
      <c r="AK195" s="248"/>
      <c r="AL195" s="248"/>
      <c r="AM195" s="248"/>
      <c r="AN195" s="248"/>
      <c r="AO195" s="248"/>
      <c r="AP195" s="248"/>
      <c r="AQ195" s="248"/>
      <c r="AR195" s="248"/>
      <c r="AS195" s="248"/>
      <c r="AT195" s="248"/>
      <c r="AU195" s="248"/>
      <c r="AV195" s="248"/>
      <c r="AW195" s="248"/>
      <c r="AX195" s="248"/>
      <c r="AY195" s="248"/>
      <c r="AZ195" s="248"/>
      <c r="BA195" s="248"/>
      <c r="BB195" s="248"/>
      <c r="BC195" s="248"/>
      <c r="BD195" s="248"/>
      <c r="BE195" s="248"/>
      <c r="BF195" s="248"/>
      <c r="BG195" s="248"/>
      <c r="BH195" s="248"/>
      <c r="BI195" s="248"/>
      <c r="BJ195" s="248"/>
      <c r="BK195" s="248"/>
      <c r="BL195" s="248"/>
      <c r="BM195" s="248"/>
      <c r="BN195" s="248"/>
      <c r="BO195" s="248"/>
      <c r="BP195" s="248"/>
      <c r="BQ195" s="248"/>
      <c r="BR195" s="248"/>
      <c r="BS195" s="248"/>
      <c r="BT195" s="248"/>
      <c r="BU195" s="248"/>
      <c r="BV195" s="248"/>
      <c r="BW195" s="248"/>
      <c r="BX195" s="248"/>
      <c r="BY195" s="248"/>
      <c r="BZ195" s="248"/>
      <c r="CA195" s="248"/>
      <c r="CB195" s="248"/>
      <c r="CC195" s="248"/>
      <c r="CD195" s="248"/>
      <c r="CE195" s="248"/>
      <c r="CF195" s="248"/>
    </row>
    <row r="196" spans="4:84">
      <c r="D196" s="248"/>
      <c r="E196" s="248"/>
      <c r="F196" s="248"/>
      <c r="G196" s="248"/>
      <c r="H196" s="248"/>
      <c r="I196" s="248"/>
      <c r="J196" s="248"/>
      <c r="K196" s="248"/>
      <c r="L196" s="248"/>
      <c r="M196" s="248"/>
      <c r="N196" s="248"/>
      <c r="O196" s="248"/>
      <c r="P196" s="248"/>
      <c r="Q196" s="248"/>
      <c r="R196" s="248"/>
      <c r="S196" s="248"/>
      <c r="T196" s="248"/>
      <c r="U196" s="248"/>
      <c r="V196" s="248"/>
      <c r="W196" s="248"/>
      <c r="X196" s="248"/>
      <c r="Y196" s="248"/>
      <c r="Z196" s="248"/>
      <c r="AA196" s="248"/>
      <c r="AB196" s="248"/>
      <c r="AC196" s="248"/>
      <c r="AD196" s="248"/>
      <c r="AE196" s="248"/>
      <c r="AF196" s="248"/>
      <c r="AG196" s="248"/>
      <c r="AH196" s="248"/>
      <c r="AI196" s="248"/>
      <c r="AJ196" s="248"/>
      <c r="AK196" s="248"/>
      <c r="AL196" s="248"/>
      <c r="AM196" s="248"/>
      <c r="AN196" s="248"/>
      <c r="AO196" s="248"/>
      <c r="AP196" s="248"/>
      <c r="AQ196" s="248"/>
      <c r="AR196" s="248"/>
      <c r="AS196" s="248"/>
      <c r="AT196" s="248"/>
      <c r="AU196" s="248"/>
      <c r="AV196" s="248"/>
      <c r="AW196" s="248"/>
      <c r="AX196" s="248"/>
      <c r="AY196" s="248"/>
      <c r="AZ196" s="248"/>
      <c r="BA196" s="248"/>
      <c r="BB196" s="248"/>
      <c r="BC196" s="248"/>
      <c r="BD196" s="248"/>
      <c r="BE196" s="248"/>
      <c r="BF196" s="248"/>
      <c r="BG196" s="248"/>
      <c r="BH196" s="248"/>
      <c r="BI196" s="248"/>
      <c r="BJ196" s="248"/>
      <c r="BK196" s="248"/>
      <c r="BL196" s="248"/>
      <c r="BM196" s="248"/>
      <c r="BN196" s="248"/>
      <c r="BO196" s="248"/>
      <c r="BP196" s="248"/>
      <c r="BQ196" s="248"/>
      <c r="BR196" s="248"/>
      <c r="BS196" s="248"/>
      <c r="BT196" s="248"/>
      <c r="BU196" s="248"/>
      <c r="BV196" s="248"/>
      <c r="BW196" s="248"/>
      <c r="BX196" s="248"/>
      <c r="BY196" s="248"/>
      <c r="BZ196" s="248"/>
      <c r="CA196" s="248"/>
      <c r="CB196" s="248"/>
      <c r="CC196" s="248"/>
      <c r="CD196" s="248"/>
      <c r="CE196" s="248"/>
      <c r="CF196" s="248"/>
    </row>
    <row r="197" spans="4:84">
      <c r="D197" s="248"/>
      <c r="E197" s="248"/>
      <c r="F197" s="248"/>
      <c r="G197" s="248"/>
      <c r="H197" s="248"/>
      <c r="I197" s="248"/>
      <c r="J197" s="248"/>
      <c r="K197" s="248"/>
      <c r="L197" s="248"/>
      <c r="M197" s="248"/>
      <c r="N197" s="248"/>
      <c r="O197" s="248"/>
      <c r="P197" s="248"/>
      <c r="Q197" s="248"/>
      <c r="R197" s="248"/>
      <c r="S197" s="248"/>
      <c r="T197" s="248"/>
      <c r="U197" s="248"/>
      <c r="V197" s="248"/>
      <c r="W197" s="248"/>
      <c r="X197" s="248"/>
      <c r="Y197" s="248"/>
      <c r="Z197" s="248"/>
      <c r="AA197" s="248"/>
      <c r="AB197" s="248"/>
      <c r="AC197" s="248"/>
      <c r="AD197" s="248"/>
      <c r="AE197" s="248"/>
      <c r="AF197" s="248"/>
      <c r="AG197" s="248"/>
      <c r="AH197" s="248"/>
      <c r="AI197" s="248"/>
      <c r="AJ197" s="248"/>
      <c r="AK197" s="248"/>
      <c r="AL197" s="248"/>
      <c r="AM197" s="248"/>
      <c r="AN197" s="248"/>
      <c r="AO197" s="248"/>
      <c r="AP197" s="248"/>
      <c r="AQ197" s="248"/>
      <c r="AR197" s="248"/>
      <c r="AS197" s="248"/>
      <c r="AT197" s="248"/>
      <c r="AU197" s="248"/>
      <c r="AV197" s="248"/>
      <c r="AW197" s="248"/>
      <c r="AX197" s="248"/>
      <c r="AY197" s="248"/>
      <c r="AZ197" s="248"/>
      <c r="BA197" s="248"/>
      <c r="BB197" s="248"/>
      <c r="BC197" s="248"/>
      <c r="BD197" s="248"/>
      <c r="BE197" s="248"/>
      <c r="BF197" s="248"/>
      <c r="BG197" s="248"/>
      <c r="BH197" s="248"/>
      <c r="BI197" s="248"/>
      <c r="BJ197" s="248"/>
      <c r="BK197" s="248"/>
      <c r="BL197" s="248"/>
      <c r="BM197" s="248"/>
      <c r="BN197" s="248"/>
      <c r="BO197" s="248"/>
      <c r="BP197" s="248"/>
      <c r="BQ197" s="248"/>
      <c r="BR197" s="248"/>
      <c r="BS197" s="248"/>
      <c r="BT197" s="248"/>
      <c r="BU197" s="248"/>
      <c r="BV197" s="248"/>
      <c r="BW197" s="248"/>
      <c r="BX197" s="248"/>
      <c r="BY197" s="248"/>
      <c r="BZ197" s="248"/>
      <c r="CA197" s="248"/>
      <c r="CB197" s="248"/>
      <c r="CC197" s="248"/>
      <c r="CD197" s="248"/>
      <c r="CE197" s="248"/>
      <c r="CF197" s="248"/>
    </row>
    <row r="198" spans="4:84">
      <c r="D198" s="248"/>
      <c r="E198" s="248"/>
      <c r="F198" s="248"/>
      <c r="G198" s="248"/>
      <c r="H198" s="248"/>
      <c r="I198" s="248"/>
      <c r="J198" s="248"/>
      <c r="K198" s="248"/>
      <c r="L198" s="248"/>
      <c r="M198" s="248"/>
      <c r="N198" s="248"/>
      <c r="O198" s="248"/>
      <c r="P198" s="248"/>
      <c r="Q198" s="248"/>
      <c r="R198" s="248"/>
      <c r="S198" s="248"/>
      <c r="T198" s="248"/>
      <c r="U198" s="248"/>
      <c r="V198" s="248"/>
      <c r="W198" s="248"/>
      <c r="X198" s="248"/>
      <c r="Y198" s="248"/>
      <c r="Z198" s="248"/>
      <c r="AA198" s="248"/>
      <c r="AB198" s="248"/>
      <c r="AC198" s="248"/>
      <c r="AD198" s="248"/>
      <c r="AE198" s="248"/>
      <c r="AF198" s="248"/>
      <c r="AG198" s="248"/>
      <c r="AH198" s="248"/>
      <c r="AI198" s="248"/>
      <c r="AJ198" s="248"/>
      <c r="AK198" s="248"/>
      <c r="AL198" s="248"/>
      <c r="AM198" s="248"/>
      <c r="AN198" s="248"/>
      <c r="AO198" s="248"/>
      <c r="AP198" s="248"/>
      <c r="AQ198" s="248"/>
      <c r="AR198" s="248"/>
      <c r="AS198" s="248"/>
      <c r="AT198" s="248"/>
      <c r="AU198" s="248"/>
      <c r="AV198" s="248"/>
      <c r="AW198" s="248"/>
      <c r="AX198" s="248"/>
      <c r="AY198" s="248"/>
      <c r="AZ198" s="248"/>
      <c r="BA198" s="248"/>
      <c r="BB198" s="248"/>
      <c r="BC198" s="248"/>
      <c r="BD198" s="248"/>
      <c r="BE198" s="248"/>
      <c r="BF198" s="248"/>
      <c r="BG198" s="248"/>
      <c r="BH198" s="248"/>
      <c r="BI198" s="248"/>
      <c r="BJ198" s="248"/>
      <c r="BK198" s="248"/>
      <c r="BL198" s="248"/>
      <c r="BM198" s="248"/>
      <c r="BN198" s="248"/>
      <c r="BO198" s="248"/>
      <c r="BP198" s="248"/>
      <c r="BQ198" s="248"/>
      <c r="BR198" s="248"/>
      <c r="BS198" s="248"/>
      <c r="BT198" s="248"/>
      <c r="BU198" s="248"/>
      <c r="BV198" s="248"/>
      <c r="BW198" s="248"/>
      <c r="BX198" s="248"/>
      <c r="BY198" s="248"/>
      <c r="BZ198" s="248"/>
      <c r="CA198" s="248"/>
      <c r="CB198" s="248"/>
      <c r="CC198" s="248"/>
      <c r="CD198" s="248"/>
      <c r="CE198" s="248"/>
      <c r="CF198" s="248"/>
    </row>
    <row r="199" spans="4:84">
      <c r="D199" s="248"/>
      <c r="E199" s="248"/>
      <c r="F199" s="248"/>
      <c r="G199" s="248"/>
      <c r="H199" s="248"/>
      <c r="I199" s="248"/>
      <c r="J199" s="248"/>
      <c r="K199" s="248"/>
      <c r="L199" s="248"/>
      <c r="M199" s="248"/>
      <c r="N199" s="248"/>
      <c r="O199" s="248"/>
      <c r="P199" s="248"/>
      <c r="Q199" s="248"/>
      <c r="R199" s="248"/>
      <c r="S199" s="248"/>
      <c r="T199" s="248"/>
      <c r="U199" s="248"/>
      <c r="V199" s="248"/>
      <c r="W199" s="248"/>
      <c r="X199" s="248"/>
      <c r="Y199" s="248"/>
      <c r="Z199" s="248"/>
      <c r="AA199" s="248"/>
      <c r="AB199" s="248"/>
      <c r="AC199" s="248"/>
      <c r="AD199" s="248"/>
      <c r="AE199" s="248"/>
      <c r="AF199" s="248"/>
      <c r="AG199" s="248"/>
      <c r="AH199" s="248"/>
      <c r="AI199" s="248"/>
      <c r="AJ199" s="248"/>
      <c r="AK199" s="248"/>
      <c r="AL199" s="248"/>
      <c r="AM199" s="248"/>
      <c r="AN199" s="248"/>
      <c r="AO199" s="248"/>
      <c r="AP199" s="248"/>
      <c r="AQ199" s="248"/>
      <c r="AR199" s="248"/>
      <c r="AS199" s="248"/>
      <c r="AT199" s="248"/>
      <c r="AU199" s="248"/>
      <c r="AV199" s="248"/>
      <c r="AW199" s="248"/>
      <c r="AX199" s="248"/>
      <c r="AY199" s="248"/>
      <c r="AZ199" s="248"/>
      <c r="BA199" s="248"/>
      <c r="BB199" s="248"/>
      <c r="BC199" s="248"/>
      <c r="BD199" s="248"/>
      <c r="BE199" s="248"/>
      <c r="BF199" s="248"/>
      <c r="BG199" s="248"/>
      <c r="BH199" s="248"/>
      <c r="BI199" s="248"/>
      <c r="BJ199" s="248"/>
      <c r="BK199" s="248"/>
      <c r="BL199" s="248"/>
      <c r="BM199" s="248"/>
      <c r="BN199" s="248"/>
      <c r="BO199" s="248"/>
      <c r="BP199" s="248"/>
      <c r="BQ199" s="248"/>
      <c r="BR199" s="248"/>
      <c r="BS199" s="248"/>
      <c r="BT199" s="248"/>
      <c r="BU199" s="248"/>
      <c r="BV199" s="248"/>
      <c r="BW199" s="248"/>
      <c r="BX199" s="248"/>
      <c r="BY199" s="248"/>
      <c r="BZ199" s="248"/>
      <c r="CA199" s="248"/>
      <c r="CB199" s="248"/>
      <c r="CC199" s="248"/>
      <c r="CD199" s="248"/>
      <c r="CE199" s="248"/>
      <c r="CF199" s="248"/>
    </row>
    <row r="200" spans="4:84">
      <c r="D200" s="248"/>
      <c r="E200" s="248"/>
      <c r="F200" s="248"/>
      <c r="G200" s="248"/>
      <c r="H200" s="248"/>
      <c r="I200" s="248"/>
      <c r="J200" s="248"/>
      <c r="K200" s="248"/>
      <c r="L200" s="248"/>
      <c r="M200" s="248"/>
      <c r="N200" s="248"/>
      <c r="O200" s="248"/>
      <c r="P200" s="248"/>
      <c r="Q200" s="248"/>
      <c r="R200" s="248"/>
      <c r="S200" s="248"/>
      <c r="T200" s="248"/>
      <c r="U200" s="248"/>
      <c r="V200" s="248"/>
      <c r="W200" s="248"/>
      <c r="X200" s="248"/>
      <c r="Y200" s="248"/>
      <c r="Z200" s="248"/>
      <c r="AA200" s="248"/>
      <c r="AB200" s="248"/>
      <c r="AC200" s="248"/>
      <c r="AD200" s="248"/>
      <c r="AE200" s="248"/>
      <c r="AF200" s="248"/>
      <c r="AG200" s="248"/>
      <c r="AH200" s="248"/>
      <c r="AI200" s="248"/>
      <c r="AJ200" s="248"/>
      <c r="AK200" s="248"/>
      <c r="AL200" s="248"/>
      <c r="AM200" s="248"/>
      <c r="AN200" s="248"/>
      <c r="AO200" s="248"/>
      <c r="AP200" s="248"/>
      <c r="AQ200" s="248"/>
      <c r="AR200" s="248"/>
      <c r="AS200" s="248"/>
      <c r="AT200" s="248"/>
      <c r="AU200" s="248"/>
      <c r="AV200" s="248"/>
      <c r="AW200" s="248"/>
      <c r="AX200" s="248"/>
      <c r="AY200" s="248"/>
      <c r="AZ200" s="248"/>
      <c r="BA200" s="248"/>
      <c r="BB200" s="248"/>
      <c r="BC200" s="248"/>
      <c r="BD200" s="248"/>
      <c r="BE200" s="248"/>
      <c r="BF200" s="248"/>
      <c r="BG200" s="248"/>
      <c r="BH200" s="248"/>
      <c r="BI200" s="248"/>
      <c r="BJ200" s="248"/>
      <c r="BK200" s="248"/>
      <c r="BL200" s="248"/>
      <c r="BM200" s="248"/>
      <c r="BN200" s="248"/>
      <c r="BO200" s="248"/>
      <c r="BP200" s="248"/>
      <c r="BQ200" s="248"/>
      <c r="BR200" s="248"/>
      <c r="BS200" s="248"/>
      <c r="BT200" s="248"/>
      <c r="BU200" s="248"/>
      <c r="BV200" s="248"/>
      <c r="BW200" s="248"/>
      <c r="BX200" s="248"/>
      <c r="BY200" s="248"/>
      <c r="BZ200" s="248"/>
      <c r="CA200" s="248"/>
      <c r="CB200" s="248"/>
      <c r="CC200" s="248"/>
      <c r="CD200" s="248"/>
      <c r="CE200" s="248"/>
      <c r="CF200" s="248"/>
    </row>
    <row r="201" spans="4:84">
      <c r="D201" s="248"/>
      <c r="E201" s="248"/>
      <c r="F201" s="248"/>
      <c r="G201" s="248"/>
      <c r="H201" s="248"/>
      <c r="I201" s="248"/>
      <c r="J201" s="248"/>
      <c r="K201" s="248"/>
      <c r="L201" s="248"/>
      <c r="M201" s="248"/>
      <c r="N201" s="248"/>
      <c r="O201" s="248"/>
      <c r="P201" s="248"/>
      <c r="Q201" s="248"/>
      <c r="R201" s="248"/>
      <c r="S201" s="248"/>
      <c r="T201" s="248"/>
      <c r="U201" s="248"/>
      <c r="V201" s="248"/>
      <c r="W201" s="248"/>
      <c r="X201" s="248"/>
      <c r="Y201" s="248"/>
      <c r="Z201" s="248"/>
      <c r="AA201" s="248"/>
      <c r="AB201" s="248"/>
      <c r="AC201" s="248"/>
      <c r="AD201" s="248"/>
      <c r="AE201" s="248"/>
      <c r="AF201" s="248"/>
      <c r="AG201" s="248"/>
      <c r="AH201" s="248"/>
      <c r="AI201" s="248"/>
      <c r="AJ201" s="248"/>
      <c r="AK201" s="248"/>
      <c r="AL201" s="248"/>
      <c r="AM201" s="248"/>
      <c r="AN201" s="248"/>
      <c r="AO201" s="248"/>
      <c r="AP201" s="248"/>
      <c r="AQ201" s="248"/>
      <c r="AR201" s="248"/>
      <c r="AS201" s="248"/>
      <c r="AT201" s="248"/>
      <c r="AU201" s="248"/>
      <c r="AV201" s="248"/>
      <c r="AW201" s="248"/>
      <c r="AX201" s="248"/>
      <c r="AY201" s="248"/>
      <c r="AZ201" s="248"/>
      <c r="BA201" s="248"/>
      <c r="BB201" s="248"/>
      <c r="BC201" s="248"/>
      <c r="BD201" s="248"/>
      <c r="BE201" s="248"/>
      <c r="BF201" s="248"/>
      <c r="BG201" s="248"/>
      <c r="BH201" s="248"/>
      <c r="BI201" s="248"/>
      <c r="BJ201" s="248"/>
      <c r="BK201" s="248"/>
      <c r="BL201" s="248"/>
      <c r="BM201" s="248"/>
      <c r="BN201" s="248"/>
      <c r="BO201" s="248"/>
      <c r="BP201" s="248"/>
      <c r="BQ201" s="248"/>
      <c r="BR201" s="248"/>
      <c r="BS201" s="248"/>
      <c r="BT201" s="248"/>
      <c r="BU201" s="248"/>
      <c r="BV201" s="248"/>
      <c r="BW201" s="248"/>
      <c r="BX201" s="248"/>
      <c r="BY201" s="248"/>
      <c r="BZ201" s="248"/>
      <c r="CA201" s="248"/>
      <c r="CB201" s="248"/>
      <c r="CC201" s="248"/>
      <c r="CD201" s="248"/>
      <c r="CE201" s="248"/>
      <c r="CF201" s="248"/>
    </row>
    <row r="202" spans="4:84">
      <c r="D202" s="248"/>
      <c r="E202" s="248"/>
      <c r="F202" s="248"/>
      <c r="G202" s="248"/>
      <c r="H202" s="248"/>
      <c r="I202" s="248"/>
      <c r="J202" s="248"/>
      <c r="K202" s="248"/>
      <c r="L202" s="248"/>
      <c r="M202" s="248"/>
      <c r="N202" s="248"/>
      <c r="O202" s="248"/>
      <c r="P202" s="248"/>
      <c r="Q202" s="248"/>
      <c r="R202" s="248"/>
      <c r="S202" s="248"/>
      <c r="T202" s="248"/>
      <c r="U202" s="248"/>
      <c r="V202" s="248"/>
      <c r="W202" s="248"/>
      <c r="X202" s="248"/>
      <c r="Y202" s="248"/>
      <c r="Z202" s="248"/>
      <c r="AA202" s="248"/>
      <c r="AB202" s="248"/>
      <c r="AC202" s="248"/>
      <c r="AD202" s="248"/>
      <c r="AE202" s="248"/>
      <c r="AF202" s="248"/>
      <c r="AG202" s="248"/>
      <c r="AH202" s="248"/>
      <c r="AI202" s="248"/>
      <c r="AJ202" s="248"/>
      <c r="AK202" s="248"/>
      <c r="AL202" s="248"/>
      <c r="AM202" s="248"/>
      <c r="AN202" s="248"/>
      <c r="AO202" s="248"/>
      <c r="AP202" s="248"/>
      <c r="AQ202" s="248"/>
      <c r="AR202" s="248"/>
      <c r="AS202" s="248"/>
      <c r="AT202" s="248"/>
      <c r="AU202" s="248"/>
      <c r="AV202" s="248"/>
      <c r="AW202" s="248"/>
      <c r="AX202" s="248"/>
      <c r="AY202" s="248"/>
      <c r="AZ202" s="248"/>
      <c r="BA202" s="248"/>
      <c r="BB202" s="248"/>
      <c r="BC202" s="248"/>
      <c r="BD202" s="248"/>
      <c r="BE202" s="248"/>
      <c r="BF202" s="248"/>
      <c r="BG202" s="248"/>
      <c r="BH202" s="248"/>
      <c r="BI202" s="248"/>
      <c r="BJ202" s="248"/>
      <c r="BK202" s="248"/>
      <c r="BL202" s="248"/>
      <c r="BM202" s="248"/>
      <c r="BN202" s="248"/>
      <c r="BO202" s="248"/>
      <c r="BP202" s="248"/>
      <c r="BQ202" s="248"/>
      <c r="BR202" s="248"/>
      <c r="BS202" s="248"/>
      <c r="BT202" s="248"/>
      <c r="BU202" s="248"/>
      <c r="BV202" s="248"/>
      <c r="BW202" s="248"/>
      <c r="BX202" s="248"/>
      <c r="BY202" s="248"/>
      <c r="BZ202" s="248"/>
      <c r="CA202" s="248"/>
      <c r="CB202" s="248"/>
      <c r="CC202" s="248"/>
      <c r="CD202" s="248"/>
      <c r="CE202" s="248"/>
      <c r="CF202" s="248"/>
    </row>
    <row r="203" spans="4:84">
      <c r="D203" s="248"/>
      <c r="E203" s="248"/>
      <c r="F203" s="248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8"/>
      <c r="S203" s="248"/>
      <c r="T203" s="248"/>
      <c r="U203" s="248"/>
      <c r="V203" s="248"/>
      <c r="W203" s="248"/>
      <c r="X203" s="248"/>
      <c r="Y203" s="248"/>
      <c r="Z203" s="248"/>
      <c r="AA203" s="248"/>
      <c r="AB203" s="248"/>
      <c r="AC203" s="248"/>
      <c r="AD203" s="248"/>
      <c r="AE203" s="248"/>
      <c r="AF203" s="248"/>
      <c r="AG203" s="248"/>
      <c r="AH203" s="248"/>
      <c r="AI203" s="248"/>
      <c r="AJ203" s="248"/>
      <c r="AK203" s="248"/>
      <c r="AL203" s="248"/>
      <c r="AM203" s="248"/>
      <c r="AN203" s="248"/>
      <c r="AO203" s="248"/>
      <c r="AP203" s="248"/>
      <c r="AQ203" s="248"/>
      <c r="AR203" s="248"/>
      <c r="AS203" s="248"/>
      <c r="AT203" s="248"/>
      <c r="AU203" s="248"/>
      <c r="AV203" s="248"/>
      <c r="AW203" s="248"/>
      <c r="AX203" s="248"/>
      <c r="AY203" s="248"/>
      <c r="AZ203" s="248"/>
      <c r="BA203" s="248"/>
      <c r="BB203" s="248"/>
      <c r="BC203" s="248"/>
      <c r="BD203" s="248"/>
      <c r="BE203" s="248"/>
      <c r="BF203" s="248"/>
      <c r="BG203" s="248"/>
      <c r="BH203" s="248"/>
      <c r="BI203" s="248"/>
      <c r="BJ203" s="248"/>
      <c r="BK203" s="248"/>
      <c r="BL203" s="248"/>
      <c r="BM203" s="248"/>
      <c r="BN203" s="248"/>
      <c r="BO203" s="248"/>
      <c r="BP203" s="248"/>
      <c r="BQ203" s="248"/>
      <c r="BR203" s="248"/>
      <c r="BS203" s="248"/>
      <c r="BT203" s="248"/>
      <c r="BU203" s="248"/>
      <c r="BV203" s="248"/>
      <c r="BW203" s="248"/>
      <c r="BX203" s="248"/>
      <c r="BY203" s="248"/>
      <c r="BZ203" s="248"/>
      <c r="CA203" s="248"/>
      <c r="CB203" s="248"/>
      <c r="CC203" s="248"/>
      <c r="CD203" s="248"/>
      <c r="CE203" s="248"/>
      <c r="CF203" s="248"/>
    </row>
  </sheetData>
  <mergeCells count="16">
    <mergeCell ref="CX11:DE11"/>
    <mergeCell ref="F7:AI9"/>
    <mergeCell ref="AM7:BX9"/>
    <mergeCell ref="C8:C9"/>
    <mergeCell ref="D11:K11"/>
    <mergeCell ref="L11:S11"/>
    <mergeCell ref="T11:AA11"/>
    <mergeCell ref="AB11:AI11"/>
    <mergeCell ref="AK11:AR11"/>
    <mergeCell ref="AS11:AZ11"/>
    <mergeCell ref="BA11:BH11"/>
    <mergeCell ref="BI11:BP11"/>
    <mergeCell ref="BQ11:BX11"/>
    <mergeCell ref="BZ11:CG11"/>
    <mergeCell ref="CH11:CO11"/>
    <mergeCell ref="CP11:CW11"/>
  </mergeCells>
  <dataValidations count="1">
    <dataValidation type="list" allowBlank="1" showInputMessage="1" showErrorMessage="1" sqref="C15 C145 C28 C41 C54 C67 C80 C93 C106 C119 C132 C158" xr:uid="{00000000-0002-0000-0600-000000000000}">
      <formula1>$C$172:$C$183</formula1>
    </dataValidation>
  </dataValidations>
  <pageMargins left="0.70866141732283472" right="0.70866141732283472" top="0.74803149606299213" bottom="0.74803149606299213" header="0.31496062992125984" footer="0.31496062992125984"/>
  <pageSetup paperSize="8" scale="30" orientation="portrait" r:id="rId1"/>
  <headerFooter>
    <oddFooter>&amp;L&amp;Z&amp;F&amp;C&amp;A&amp;R&amp;D&amp;T</oddFooter>
  </headerFooter>
  <rowBreaks count="1" manualBreakCount="1">
    <brk id="118" max="75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1">
    <tabColor theme="6"/>
  </sheetPr>
  <dimension ref="A1:DE204"/>
  <sheetViews>
    <sheetView showGridLines="0" view="pageBreakPreview" zoomScale="60" zoomScaleNormal="55" workbookViewId="0">
      <pane xSplit="3" ySplit="13" topLeftCell="D49" activePane="bottomRight" state="frozen"/>
      <selection activeCell="I65" sqref="I65"/>
      <selection pane="topRight" activeCell="I65" sqref="I65"/>
      <selection pane="bottomLeft" activeCell="I65" sqref="I65"/>
      <selection pane="bottomRight" activeCell="A20" sqref="A20"/>
    </sheetView>
  </sheetViews>
  <sheetFormatPr baseColWidth="10" defaultColWidth="11.41015625" defaultRowHeight="15.7" outlineLevelRow="1" outlineLevelCol="1"/>
  <cols>
    <col min="1" max="1" width="52.3515625" style="238" customWidth="1" outlineLevel="1"/>
    <col min="2" max="2" width="16.1171875" style="239" customWidth="1" outlineLevel="1"/>
    <col min="3" max="3" width="55.41015625" style="237" bestFit="1" customWidth="1"/>
    <col min="4" max="5" width="10.87890625" style="237" hidden="1" customWidth="1" outlineLevel="1"/>
    <col min="6" max="6" width="12.64453125" style="237" hidden="1" customWidth="1" outlineLevel="1" collapsed="1"/>
    <col min="7" max="39" width="12.64453125" style="237" hidden="1" customWidth="1" outlineLevel="1"/>
    <col min="40" max="40" width="11.3515625" style="237" customWidth="1" collapsed="1"/>
    <col min="41" max="44" width="11.3515625" style="237" customWidth="1"/>
    <col min="45" max="47" width="11.3515625" style="237" hidden="1" customWidth="1" outlineLevel="1"/>
    <col min="48" max="48" width="11.3515625" style="237" customWidth="1" collapsed="1"/>
    <col min="49" max="52" width="11.3515625" style="237" customWidth="1"/>
    <col min="53" max="55" width="11.3515625" style="237" hidden="1" customWidth="1" outlineLevel="1"/>
    <col min="56" max="56" width="11.3515625" style="237" customWidth="1" collapsed="1"/>
    <col min="57" max="60" width="11.3515625" style="237" customWidth="1"/>
    <col min="61" max="63" width="11.3515625" style="237" hidden="1" customWidth="1" outlineLevel="1"/>
    <col min="64" max="64" width="11.3515625" style="237" customWidth="1" collapsed="1"/>
    <col min="65" max="68" width="11.3515625" style="237" customWidth="1"/>
    <col min="69" max="71" width="11.3515625" style="237" hidden="1" customWidth="1" outlineLevel="1"/>
    <col min="72" max="72" width="11.3515625" style="237" customWidth="1" collapsed="1"/>
    <col min="73" max="76" width="11.3515625" style="237" customWidth="1"/>
    <col min="77" max="77" width="15.41015625" style="237" customWidth="1"/>
    <col min="78" max="109" width="11.41015625" style="237" customWidth="1"/>
    <col min="110" max="16384" width="11.41015625" style="237"/>
  </cols>
  <sheetData>
    <row r="1" spans="1:109">
      <c r="A1" s="234" t="s">
        <v>20</v>
      </c>
      <c r="B1" s="235"/>
      <c r="C1" s="236" t="str">
        <f>Cube</f>
        <v>tango_core_model:Report_LTP</v>
      </c>
    </row>
    <row r="2" spans="1:109">
      <c r="A2" s="234" t="s">
        <v>21</v>
      </c>
      <c r="B2" s="235"/>
      <c r="C2" s="236" t="str">
        <f ca="1">_xll.SUBNM("tango_core_model:Weighting","","W_NO_APP")</f>
        <v>RECALC_0_17_</v>
      </c>
    </row>
    <row r="3" spans="1:109">
      <c r="A3" s="234" t="s">
        <v>13</v>
      </c>
      <c r="B3" s="235"/>
      <c r="C3" s="236" t="str">
        <f ca="1">_xll.SUBNM("tango_core_model:Currency","","MEUR")</f>
        <v>RECALC_0_10_</v>
      </c>
    </row>
    <row r="4" spans="1:109">
      <c r="A4" s="234" t="s">
        <v>22</v>
      </c>
      <c r="B4" s="235"/>
      <c r="C4" s="236" t="str">
        <f ca="1">Current_LTP</f>
        <v>RECALC_0_15_</v>
      </c>
    </row>
    <row r="7" spans="1:109" ht="15" customHeight="1">
      <c r="F7" s="420" t="s">
        <v>121</v>
      </c>
      <c r="G7" s="420"/>
      <c r="H7" s="420"/>
      <c r="I7" s="420"/>
      <c r="J7" s="420"/>
      <c r="K7" s="420"/>
      <c r="L7" s="420"/>
      <c r="M7" s="420"/>
      <c r="N7" s="420"/>
      <c r="O7" s="420"/>
      <c r="P7" s="420"/>
      <c r="Q7" s="420"/>
      <c r="R7" s="420"/>
      <c r="S7" s="420"/>
      <c r="T7" s="420"/>
      <c r="U7" s="420"/>
      <c r="V7" s="420"/>
      <c r="W7" s="420"/>
      <c r="X7" s="420"/>
      <c r="Y7" s="420"/>
      <c r="Z7" s="420"/>
      <c r="AA7" s="420"/>
      <c r="AB7" s="420"/>
      <c r="AC7" s="420"/>
      <c r="AD7" s="420"/>
      <c r="AE7" s="420"/>
      <c r="AF7" s="420"/>
      <c r="AG7" s="420"/>
      <c r="AH7" s="420"/>
      <c r="AI7" s="420"/>
      <c r="AM7" s="421" t="s">
        <v>125</v>
      </c>
      <c r="AN7" s="421"/>
      <c r="AO7" s="421"/>
      <c r="AP7" s="421"/>
      <c r="AQ7" s="421"/>
      <c r="AR7" s="421"/>
      <c r="AS7" s="421"/>
      <c r="AT7" s="421"/>
      <c r="AU7" s="421"/>
      <c r="AV7" s="421"/>
      <c r="AW7" s="421"/>
      <c r="AX7" s="421"/>
      <c r="AY7" s="421"/>
      <c r="AZ7" s="421"/>
      <c r="BA7" s="421"/>
      <c r="BB7" s="421"/>
      <c r="BC7" s="421"/>
      <c r="BD7" s="421"/>
      <c r="BE7" s="421"/>
      <c r="BF7" s="421"/>
      <c r="BG7" s="421"/>
      <c r="BH7" s="421"/>
      <c r="BI7" s="421"/>
      <c r="BJ7" s="421"/>
      <c r="BK7" s="421"/>
      <c r="BL7" s="421"/>
      <c r="BM7" s="421"/>
      <c r="BN7" s="421"/>
      <c r="BO7" s="421"/>
      <c r="BP7" s="421"/>
      <c r="BQ7" s="421"/>
      <c r="BR7" s="421"/>
      <c r="BS7" s="421"/>
      <c r="BT7" s="421"/>
      <c r="BU7" s="421"/>
      <c r="BV7" s="421"/>
      <c r="BW7" s="421"/>
      <c r="BX7" s="421"/>
    </row>
    <row r="8" spans="1:109" ht="16.5" customHeight="1">
      <c r="C8" s="415" t="str">
        <f ca="1">C4</f>
        <v>RECALC_0_15_</v>
      </c>
      <c r="F8" s="420"/>
      <c r="G8" s="420"/>
      <c r="H8" s="420"/>
      <c r="I8" s="420"/>
      <c r="J8" s="420"/>
      <c r="K8" s="420"/>
      <c r="L8" s="420"/>
      <c r="M8" s="420"/>
      <c r="N8" s="420"/>
      <c r="O8" s="420"/>
      <c r="P8" s="420"/>
      <c r="Q8" s="420"/>
      <c r="R8" s="420"/>
      <c r="S8" s="420"/>
      <c r="T8" s="420"/>
      <c r="U8" s="420"/>
      <c r="V8" s="420"/>
      <c r="W8" s="420"/>
      <c r="X8" s="420"/>
      <c r="Y8" s="420"/>
      <c r="Z8" s="420"/>
      <c r="AA8" s="420"/>
      <c r="AB8" s="420"/>
      <c r="AC8" s="420"/>
      <c r="AD8" s="420"/>
      <c r="AE8" s="420"/>
      <c r="AF8" s="420"/>
      <c r="AG8" s="420"/>
      <c r="AH8" s="420"/>
      <c r="AI8" s="420"/>
      <c r="AM8" s="421"/>
      <c r="AN8" s="421"/>
      <c r="AO8" s="421"/>
      <c r="AP8" s="421"/>
      <c r="AQ8" s="421"/>
      <c r="AR8" s="421"/>
      <c r="AS8" s="421"/>
      <c r="AT8" s="421"/>
      <c r="AU8" s="421"/>
      <c r="AV8" s="421"/>
      <c r="AW8" s="421"/>
      <c r="AX8" s="421"/>
      <c r="AY8" s="421"/>
      <c r="AZ8" s="421"/>
      <c r="BA8" s="421"/>
      <c r="BB8" s="421"/>
      <c r="BC8" s="421"/>
      <c r="BD8" s="421"/>
      <c r="BE8" s="421"/>
      <c r="BF8" s="421"/>
      <c r="BG8" s="421"/>
      <c r="BH8" s="421"/>
      <c r="BI8" s="421"/>
      <c r="BJ8" s="421"/>
      <c r="BK8" s="421"/>
      <c r="BL8" s="421"/>
      <c r="BM8" s="421"/>
      <c r="BN8" s="421"/>
      <c r="BO8" s="421"/>
      <c r="BP8" s="421"/>
      <c r="BQ8" s="421"/>
      <c r="BR8" s="421"/>
      <c r="BS8" s="421"/>
      <c r="BT8" s="421"/>
      <c r="BU8" s="421"/>
      <c r="BV8" s="421"/>
      <c r="BW8" s="421"/>
      <c r="BX8" s="421"/>
    </row>
    <row r="9" spans="1:109" ht="15" customHeight="1">
      <c r="C9" s="415"/>
      <c r="F9" s="420"/>
      <c r="G9" s="420"/>
      <c r="H9" s="420"/>
      <c r="I9" s="420"/>
      <c r="J9" s="420"/>
      <c r="K9" s="420"/>
      <c r="L9" s="420"/>
      <c r="M9" s="420"/>
      <c r="N9" s="420"/>
      <c r="O9" s="420"/>
      <c r="P9" s="420"/>
      <c r="Q9" s="420"/>
      <c r="R9" s="420"/>
      <c r="S9" s="420"/>
      <c r="T9" s="420"/>
      <c r="U9" s="420"/>
      <c r="V9" s="420"/>
      <c r="W9" s="420"/>
      <c r="X9" s="420"/>
      <c r="Y9" s="420"/>
      <c r="Z9" s="420"/>
      <c r="AA9" s="420"/>
      <c r="AB9" s="420"/>
      <c r="AC9" s="420"/>
      <c r="AD9" s="420"/>
      <c r="AE9" s="420"/>
      <c r="AF9" s="420"/>
      <c r="AG9" s="420"/>
      <c r="AH9" s="420"/>
      <c r="AI9" s="420"/>
      <c r="AM9" s="421"/>
      <c r="AN9" s="421"/>
      <c r="AO9" s="421"/>
      <c r="AP9" s="421"/>
      <c r="AQ9" s="421"/>
      <c r="AR9" s="421"/>
      <c r="AS9" s="421"/>
      <c r="AT9" s="421"/>
      <c r="AU9" s="421"/>
      <c r="AV9" s="421"/>
      <c r="AW9" s="421"/>
      <c r="AX9" s="421"/>
      <c r="AY9" s="421"/>
      <c r="AZ9" s="421"/>
      <c r="BA9" s="421"/>
      <c r="BB9" s="421"/>
      <c r="BC9" s="421"/>
      <c r="BD9" s="421"/>
      <c r="BE9" s="421"/>
      <c r="BF9" s="421"/>
      <c r="BG9" s="421"/>
      <c r="BH9" s="421"/>
      <c r="BI9" s="421"/>
      <c r="BJ9" s="421"/>
      <c r="BK9" s="421"/>
      <c r="BL9" s="421"/>
      <c r="BM9" s="421"/>
      <c r="BN9" s="421"/>
      <c r="BO9" s="421"/>
      <c r="BP9" s="421"/>
      <c r="BQ9" s="421"/>
      <c r="BR9" s="421"/>
      <c r="BS9" s="421"/>
      <c r="BT9" s="421"/>
      <c r="BU9" s="421"/>
      <c r="BV9" s="421"/>
      <c r="BW9" s="421"/>
      <c r="BX9" s="421"/>
    </row>
    <row r="11" spans="1:109" s="271" customFormat="1" ht="21.75" customHeight="1">
      <c r="A11" s="269"/>
      <c r="B11" s="270"/>
      <c r="D11" s="416" t="s">
        <v>23</v>
      </c>
      <c r="E11" s="417"/>
      <c r="F11" s="417"/>
      <c r="G11" s="417"/>
      <c r="H11" s="417"/>
      <c r="I11" s="417"/>
      <c r="J11" s="417"/>
      <c r="K11" s="418"/>
      <c r="L11" s="416" t="s">
        <v>24</v>
      </c>
      <c r="M11" s="417"/>
      <c r="N11" s="417"/>
      <c r="O11" s="417"/>
      <c r="P11" s="417"/>
      <c r="Q11" s="417"/>
      <c r="R11" s="417"/>
      <c r="S11" s="418"/>
      <c r="T11" s="416" t="s">
        <v>25</v>
      </c>
      <c r="U11" s="417"/>
      <c r="V11" s="417"/>
      <c r="W11" s="417"/>
      <c r="X11" s="417"/>
      <c r="Y11" s="417"/>
      <c r="Z11" s="417"/>
      <c r="AA11" s="418"/>
      <c r="AB11" s="416" t="s">
        <v>26</v>
      </c>
      <c r="AC11" s="417"/>
      <c r="AD11" s="417"/>
      <c r="AE11" s="417"/>
      <c r="AF11" s="417"/>
      <c r="AG11" s="417"/>
      <c r="AH11" s="417"/>
      <c r="AI11" s="418"/>
      <c r="AK11" s="416" t="s">
        <v>23</v>
      </c>
      <c r="AL11" s="417"/>
      <c r="AM11" s="417"/>
      <c r="AN11" s="417"/>
      <c r="AO11" s="417"/>
      <c r="AP11" s="417"/>
      <c r="AQ11" s="417"/>
      <c r="AR11" s="418"/>
      <c r="AS11" s="416" t="s">
        <v>24</v>
      </c>
      <c r="AT11" s="417"/>
      <c r="AU11" s="417"/>
      <c r="AV11" s="417"/>
      <c r="AW11" s="417"/>
      <c r="AX11" s="417"/>
      <c r="AY11" s="417"/>
      <c r="AZ11" s="418"/>
      <c r="BA11" s="416" t="s">
        <v>25</v>
      </c>
      <c r="BB11" s="417"/>
      <c r="BC11" s="417"/>
      <c r="BD11" s="417"/>
      <c r="BE11" s="417"/>
      <c r="BF11" s="417"/>
      <c r="BG11" s="417"/>
      <c r="BH11" s="418"/>
      <c r="BI11" s="416" t="s">
        <v>26</v>
      </c>
      <c r="BJ11" s="417"/>
      <c r="BK11" s="417"/>
      <c r="BL11" s="417"/>
      <c r="BM11" s="417"/>
      <c r="BN11" s="417"/>
      <c r="BO11" s="417"/>
      <c r="BP11" s="418"/>
      <c r="BQ11" s="416" t="s">
        <v>38</v>
      </c>
      <c r="BR11" s="417"/>
      <c r="BS11" s="417"/>
      <c r="BT11" s="417"/>
      <c r="BU11" s="417"/>
      <c r="BV11" s="417"/>
      <c r="BW11" s="417"/>
      <c r="BX11" s="418"/>
      <c r="BZ11" s="419"/>
      <c r="CA11" s="419"/>
      <c r="CB11" s="419"/>
      <c r="CC11" s="419"/>
      <c r="CD11" s="419"/>
      <c r="CE11" s="419"/>
      <c r="CF11" s="419"/>
      <c r="CG11" s="419"/>
      <c r="CH11" s="419"/>
      <c r="CI11" s="419"/>
      <c r="CJ11" s="419"/>
      <c r="CK11" s="419"/>
      <c r="CL11" s="419"/>
      <c r="CM11" s="419"/>
      <c r="CN11" s="419"/>
      <c r="CO11" s="419"/>
      <c r="CP11" s="419"/>
      <c r="CQ11" s="419"/>
      <c r="CR11" s="419"/>
      <c r="CS11" s="419"/>
      <c r="CT11" s="419"/>
      <c r="CU11" s="419"/>
      <c r="CV11" s="419"/>
      <c r="CW11" s="419"/>
      <c r="CX11" s="419"/>
      <c r="CY11" s="419"/>
      <c r="CZ11" s="419"/>
      <c r="DA11" s="419"/>
      <c r="DB11" s="419"/>
      <c r="DC11" s="419"/>
      <c r="DD11" s="419"/>
      <c r="DE11" s="419"/>
    </row>
    <row r="12" spans="1:109" s="274" customFormat="1" ht="31.35" hidden="1" outlineLevel="1">
      <c r="A12" s="272"/>
      <c r="B12" s="273"/>
      <c r="D12" s="275" t="str">
        <f>$D$11</f>
        <v>ZGP&amp;Action_Plans</v>
      </c>
      <c r="E12" s="276" t="str">
        <f t="shared" ref="E12:K12" si="0">$D$11</f>
        <v>ZGP&amp;Action_Plans</v>
      </c>
      <c r="F12" s="276" t="str">
        <f t="shared" si="0"/>
        <v>ZGP&amp;Action_Plans</v>
      </c>
      <c r="G12" s="276" t="str">
        <f t="shared" si="0"/>
        <v>ZGP&amp;Action_Plans</v>
      </c>
      <c r="H12" s="276" t="str">
        <f t="shared" si="0"/>
        <v>ZGP&amp;Action_Plans</v>
      </c>
      <c r="I12" s="276" t="str">
        <f t="shared" si="0"/>
        <v>ZGP&amp;Action_Plans</v>
      </c>
      <c r="J12" s="276" t="str">
        <f t="shared" si="0"/>
        <v>ZGP&amp;Action_Plans</v>
      </c>
      <c r="K12" s="277" t="str">
        <f t="shared" si="0"/>
        <v>ZGP&amp;Action_Plans</v>
      </c>
      <c r="L12" s="275" t="str">
        <f>$L$11</f>
        <v>Disp_Plan</v>
      </c>
      <c r="M12" s="276" t="str">
        <f t="shared" ref="M12:S12" si="1">$L$11</f>
        <v>Disp_Plan</v>
      </c>
      <c r="N12" s="276" t="str">
        <f t="shared" si="1"/>
        <v>Disp_Plan</v>
      </c>
      <c r="O12" s="276" t="str">
        <f t="shared" si="1"/>
        <v>Disp_Plan</v>
      </c>
      <c r="P12" s="276" t="str">
        <f t="shared" si="1"/>
        <v>Disp_Plan</v>
      </c>
      <c r="Q12" s="276" t="str">
        <f t="shared" si="1"/>
        <v>Disp_Plan</v>
      </c>
      <c r="R12" s="276" t="str">
        <f t="shared" si="1"/>
        <v>Disp_Plan</v>
      </c>
      <c r="S12" s="277" t="str">
        <f t="shared" si="1"/>
        <v>Disp_Plan</v>
      </c>
      <c r="T12" s="275" t="str">
        <f>$T$11</f>
        <v>Growth_Plan_Orga</v>
      </c>
      <c r="U12" s="276" t="str">
        <f t="shared" ref="U12:AA12" si="2">$T$11</f>
        <v>Growth_Plan_Orga</v>
      </c>
      <c r="V12" s="276" t="str">
        <f t="shared" si="2"/>
        <v>Growth_Plan_Orga</v>
      </c>
      <c r="W12" s="276" t="str">
        <f t="shared" si="2"/>
        <v>Growth_Plan_Orga</v>
      </c>
      <c r="X12" s="276" t="str">
        <f t="shared" si="2"/>
        <v>Growth_Plan_Orga</v>
      </c>
      <c r="Y12" s="276" t="str">
        <f t="shared" si="2"/>
        <v>Growth_Plan_Orga</v>
      </c>
      <c r="Z12" s="276" t="str">
        <f t="shared" si="2"/>
        <v>Growth_Plan_Orga</v>
      </c>
      <c r="AA12" s="277" t="str">
        <f t="shared" si="2"/>
        <v>Growth_Plan_Orga</v>
      </c>
      <c r="AB12" s="275" t="str">
        <f>$AB$11</f>
        <v>Growth_Plan_Ext</v>
      </c>
      <c r="AC12" s="276" t="str">
        <f t="shared" ref="AC12:AI12" si="3">$AB$11</f>
        <v>Growth_Plan_Ext</v>
      </c>
      <c r="AD12" s="276" t="str">
        <f t="shared" si="3"/>
        <v>Growth_Plan_Ext</v>
      </c>
      <c r="AE12" s="276" t="str">
        <f t="shared" si="3"/>
        <v>Growth_Plan_Ext</v>
      </c>
      <c r="AF12" s="276" t="str">
        <f t="shared" si="3"/>
        <v>Growth_Plan_Ext</v>
      </c>
      <c r="AG12" s="276" t="str">
        <f t="shared" si="3"/>
        <v>Growth_Plan_Ext</v>
      </c>
      <c r="AH12" s="276" t="str">
        <f t="shared" si="3"/>
        <v>Growth_Plan_Ext</v>
      </c>
      <c r="AI12" s="277" t="str">
        <f t="shared" si="3"/>
        <v>Growth_Plan_Ext</v>
      </c>
      <c r="AK12" s="275" t="str">
        <f>$D$11</f>
        <v>ZGP&amp;Action_Plans</v>
      </c>
      <c r="AL12" s="276" t="str">
        <f t="shared" ref="AL12:AR12" si="4">$D$11</f>
        <v>ZGP&amp;Action_Plans</v>
      </c>
      <c r="AM12" s="276" t="str">
        <f t="shared" si="4"/>
        <v>ZGP&amp;Action_Plans</v>
      </c>
      <c r="AN12" s="276" t="str">
        <f t="shared" si="4"/>
        <v>ZGP&amp;Action_Plans</v>
      </c>
      <c r="AO12" s="276" t="str">
        <f t="shared" si="4"/>
        <v>ZGP&amp;Action_Plans</v>
      </c>
      <c r="AP12" s="276" t="str">
        <f t="shared" si="4"/>
        <v>ZGP&amp;Action_Plans</v>
      </c>
      <c r="AQ12" s="276" t="str">
        <f t="shared" si="4"/>
        <v>ZGP&amp;Action_Plans</v>
      </c>
      <c r="AR12" s="277" t="str">
        <f t="shared" si="4"/>
        <v>ZGP&amp;Action_Plans</v>
      </c>
      <c r="AS12" s="275" t="str">
        <f>$L$11</f>
        <v>Disp_Plan</v>
      </c>
      <c r="AT12" s="276" t="str">
        <f t="shared" ref="AT12:AZ12" si="5">$L$11</f>
        <v>Disp_Plan</v>
      </c>
      <c r="AU12" s="276" t="str">
        <f t="shared" si="5"/>
        <v>Disp_Plan</v>
      </c>
      <c r="AV12" s="276" t="str">
        <f t="shared" si="5"/>
        <v>Disp_Plan</v>
      </c>
      <c r="AW12" s="276" t="str">
        <f t="shared" si="5"/>
        <v>Disp_Plan</v>
      </c>
      <c r="AX12" s="276" t="str">
        <f t="shared" si="5"/>
        <v>Disp_Plan</v>
      </c>
      <c r="AY12" s="276" t="str">
        <f t="shared" si="5"/>
        <v>Disp_Plan</v>
      </c>
      <c r="AZ12" s="277" t="str">
        <f t="shared" si="5"/>
        <v>Disp_Plan</v>
      </c>
      <c r="BA12" s="275" t="str">
        <f>$T$11</f>
        <v>Growth_Plan_Orga</v>
      </c>
      <c r="BB12" s="276" t="str">
        <f t="shared" ref="BB12:BH12" si="6">$T$11</f>
        <v>Growth_Plan_Orga</v>
      </c>
      <c r="BC12" s="276" t="str">
        <f t="shared" si="6"/>
        <v>Growth_Plan_Orga</v>
      </c>
      <c r="BD12" s="276" t="str">
        <f t="shared" si="6"/>
        <v>Growth_Plan_Orga</v>
      </c>
      <c r="BE12" s="276" t="str">
        <f t="shared" si="6"/>
        <v>Growth_Plan_Orga</v>
      </c>
      <c r="BF12" s="276" t="str">
        <f t="shared" si="6"/>
        <v>Growth_Plan_Orga</v>
      </c>
      <c r="BG12" s="276" t="str">
        <f t="shared" si="6"/>
        <v>Growth_Plan_Orga</v>
      </c>
      <c r="BH12" s="277" t="str">
        <f t="shared" si="6"/>
        <v>Growth_Plan_Orga</v>
      </c>
      <c r="BI12" s="275" t="str">
        <f>$AB$11</f>
        <v>Growth_Plan_Ext</v>
      </c>
      <c r="BJ12" s="276" t="str">
        <f t="shared" ref="BJ12:BP12" si="7">$AB$11</f>
        <v>Growth_Plan_Ext</v>
      </c>
      <c r="BK12" s="276" t="str">
        <f t="shared" si="7"/>
        <v>Growth_Plan_Ext</v>
      </c>
      <c r="BL12" s="276" t="str">
        <f t="shared" si="7"/>
        <v>Growth_Plan_Ext</v>
      </c>
      <c r="BM12" s="276" t="str">
        <f t="shared" si="7"/>
        <v>Growth_Plan_Ext</v>
      </c>
      <c r="BN12" s="276" t="str">
        <f t="shared" si="7"/>
        <v>Growth_Plan_Ext</v>
      </c>
      <c r="BO12" s="276" t="str">
        <f t="shared" si="7"/>
        <v>Growth_Plan_Ext</v>
      </c>
      <c r="BP12" s="276" t="str">
        <f t="shared" si="7"/>
        <v>Growth_Plan_Ext</v>
      </c>
      <c r="BQ12" s="275" t="str">
        <f>$BQ$11</f>
        <v>TOT_LTP</v>
      </c>
      <c r="BR12" s="276" t="str">
        <f t="shared" ref="BR12:BX12" si="8">$BQ$11</f>
        <v>TOT_LTP</v>
      </c>
      <c r="BS12" s="276" t="str">
        <f t="shared" si="8"/>
        <v>TOT_LTP</v>
      </c>
      <c r="BT12" s="276" t="str">
        <f t="shared" si="8"/>
        <v>TOT_LTP</v>
      </c>
      <c r="BU12" s="276" t="str">
        <f t="shared" si="8"/>
        <v>TOT_LTP</v>
      </c>
      <c r="BV12" s="276" t="str">
        <f t="shared" si="8"/>
        <v>TOT_LTP</v>
      </c>
      <c r="BW12" s="276" t="str">
        <f t="shared" si="8"/>
        <v>TOT_LTP</v>
      </c>
      <c r="BX12" s="277" t="str">
        <f t="shared" si="8"/>
        <v>TOT_LTP</v>
      </c>
      <c r="BZ12" s="278"/>
      <c r="CA12" s="278"/>
      <c r="CB12" s="278"/>
      <c r="CC12" s="278"/>
      <c r="CD12" s="278"/>
      <c r="CE12" s="278"/>
      <c r="CF12" s="278"/>
      <c r="CG12" s="278"/>
      <c r="CH12" s="278"/>
      <c r="CI12" s="278"/>
      <c r="CJ12" s="278"/>
      <c r="CK12" s="278"/>
      <c r="CL12" s="278"/>
      <c r="CM12" s="278"/>
      <c r="CN12" s="278"/>
      <c r="CO12" s="278"/>
      <c r="CP12" s="278"/>
      <c r="CQ12" s="278"/>
      <c r="CR12" s="278"/>
      <c r="CS12" s="278"/>
      <c r="CT12" s="278"/>
      <c r="CU12" s="278"/>
      <c r="CV12" s="278"/>
      <c r="CW12" s="278"/>
      <c r="CX12" s="278"/>
      <c r="CY12" s="278"/>
      <c r="CZ12" s="278"/>
      <c r="DA12" s="278"/>
      <c r="DB12" s="278"/>
      <c r="DC12" s="278"/>
      <c r="DD12" s="278"/>
      <c r="DE12" s="278"/>
    </row>
    <row r="13" spans="1:109" s="274" customFormat="1" hidden="1" outlineLevel="1">
      <c r="A13" s="272"/>
      <c r="B13" s="273"/>
      <c r="D13" s="279" t="e">
        <f ca="1">Context!J18</f>
        <v>#VALUE!</v>
      </c>
      <c r="E13" s="280" t="str">
        <f ca="1">Context!K18</f>
        <v>f_year_LC_0</v>
      </c>
      <c r="F13" s="280" t="e">
        <f ca="1">Context!L18</f>
        <v>#VALUE!</v>
      </c>
      <c r="G13" s="280" t="e">
        <f ca="1">Context!M18</f>
        <v>#VALUE!</v>
      </c>
      <c r="H13" s="280" t="e">
        <f ca="1">Context!N18</f>
        <v>#VALUE!</v>
      </c>
      <c r="I13" s="280" t="e">
        <f ca="1">Context!O18</f>
        <v>#VALUE!</v>
      </c>
      <c r="J13" s="280" t="e">
        <f ca="1">Context!P18</f>
        <v>#VALUE!</v>
      </c>
      <c r="K13" s="281" t="e">
        <f ca="1">Context!Q18</f>
        <v>#VALUE!</v>
      </c>
      <c r="L13" s="279" t="e">
        <f ca="1">D13</f>
        <v>#VALUE!</v>
      </c>
      <c r="M13" s="280" t="str">
        <f t="shared" ref="M13:AI14" ca="1" si="9">E13</f>
        <v>f_year_LC_0</v>
      </c>
      <c r="N13" s="280" t="e">
        <f t="shared" ca="1" si="9"/>
        <v>#VALUE!</v>
      </c>
      <c r="O13" s="280" t="e">
        <f t="shared" ca="1" si="9"/>
        <v>#VALUE!</v>
      </c>
      <c r="P13" s="280" t="e">
        <f t="shared" ca="1" si="9"/>
        <v>#VALUE!</v>
      </c>
      <c r="Q13" s="280" t="e">
        <f t="shared" ca="1" si="9"/>
        <v>#VALUE!</v>
      </c>
      <c r="R13" s="280" t="e">
        <f t="shared" ca="1" si="9"/>
        <v>#VALUE!</v>
      </c>
      <c r="S13" s="281" t="e">
        <f t="shared" ca="1" si="9"/>
        <v>#VALUE!</v>
      </c>
      <c r="T13" s="279" t="e">
        <f t="shared" ca="1" si="9"/>
        <v>#VALUE!</v>
      </c>
      <c r="U13" s="280" t="str">
        <f t="shared" ca="1" si="9"/>
        <v>f_year_LC_0</v>
      </c>
      <c r="V13" s="280" t="e">
        <f t="shared" ca="1" si="9"/>
        <v>#VALUE!</v>
      </c>
      <c r="W13" s="280" t="e">
        <f t="shared" ca="1" si="9"/>
        <v>#VALUE!</v>
      </c>
      <c r="X13" s="280" t="e">
        <f t="shared" ca="1" si="9"/>
        <v>#VALUE!</v>
      </c>
      <c r="Y13" s="280" t="e">
        <f t="shared" ca="1" si="9"/>
        <v>#VALUE!</v>
      </c>
      <c r="Z13" s="280" t="e">
        <f t="shared" ca="1" si="9"/>
        <v>#VALUE!</v>
      </c>
      <c r="AA13" s="281" t="e">
        <f t="shared" ca="1" si="9"/>
        <v>#VALUE!</v>
      </c>
      <c r="AB13" s="279" t="e">
        <f t="shared" ca="1" si="9"/>
        <v>#VALUE!</v>
      </c>
      <c r="AC13" s="280" t="str">
        <f t="shared" ca="1" si="9"/>
        <v>f_year_LC_0</v>
      </c>
      <c r="AD13" s="280" t="e">
        <f t="shared" ca="1" si="9"/>
        <v>#VALUE!</v>
      </c>
      <c r="AE13" s="280" t="e">
        <f t="shared" ca="1" si="9"/>
        <v>#VALUE!</v>
      </c>
      <c r="AF13" s="280" t="e">
        <f t="shared" ca="1" si="9"/>
        <v>#VALUE!</v>
      </c>
      <c r="AG13" s="280" t="e">
        <f t="shared" ca="1" si="9"/>
        <v>#VALUE!</v>
      </c>
      <c r="AH13" s="280" t="e">
        <f t="shared" ca="1" si="9"/>
        <v>#VALUE!</v>
      </c>
      <c r="AI13" s="281" t="e">
        <f t="shared" ca="1" si="9"/>
        <v>#VALUE!</v>
      </c>
      <c r="AK13" s="279" t="e">
        <f ca="1">D13</f>
        <v>#VALUE!</v>
      </c>
      <c r="AL13" s="280" t="str">
        <f t="shared" ref="AL13:BN14" ca="1" si="10">E13</f>
        <v>f_year_LC_0</v>
      </c>
      <c r="AM13" s="280" t="e">
        <f t="shared" ca="1" si="10"/>
        <v>#VALUE!</v>
      </c>
      <c r="AN13" s="280" t="e">
        <f t="shared" ca="1" si="10"/>
        <v>#VALUE!</v>
      </c>
      <c r="AO13" s="280" t="e">
        <f t="shared" ca="1" si="10"/>
        <v>#VALUE!</v>
      </c>
      <c r="AP13" s="280" t="e">
        <f t="shared" ca="1" si="10"/>
        <v>#VALUE!</v>
      </c>
      <c r="AQ13" s="280" t="e">
        <f t="shared" ca="1" si="10"/>
        <v>#VALUE!</v>
      </c>
      <c r="AR13" s="281" t="e">
        <f t="shared" ca="1" si="10"/>
        <v>#VALUE!</v>
      </c>
      <c r="AS13" s="279" t="e">
        <f t="shared" ca="1" si="10"/>
        <v>#VALUE!</v>
      </c>
      <c r="AT13" s="280" t="str">
        <f t="shared" ca="1" si="10"/>
        <v>f_year_LC_0</v>
      </c>
      <c r="AU13" s="280" t="e">
        <f t="shared" ca="1" si="10"/>
        <v>#VALUE!</v>
      </c>
      <c r="AV13" s="280" t="e">
        <f t="shared" ca="1" si="10"/>
        <v>#VALUE!</v>
      </c>
      <c r="AW13" s="280" t="e">
        <f t="shared" ca="1" si="10"/>
        <v>#VALUE!</v>
      </c>
      <c r="AX13" s="280" t="e">
        <f t="shared" ca="1" si="10"/>
        <v>#VALUE!</v>
      </c>
      <c r="AY13" s="280" t="e">
        <f t="shared" ca="1" si="10"/>
        <v>#VALUE!</v>
      </c>
      <c r="AZ13" s="281" t="e">
        <f t="shared" ca="1" si="10"/>
        <v>#VALUE!</v>
      </c>
      <c r="BA13" s="279" t="e">
        <f t="shared" ca="1" si="10"/>
        <v>#VALUE!</v>
      </c>
      <c r="BB13" s="280" t="str">
        <f t="shared" ca="1" si="10"/>
        <v>f_year_LC_0</v>
      </c>
      <c r="BC13" s="280" t="e">
        <f t="shared" ca="1" si="10"/>
        <v>#VALUE!</v>
      </c>
      <c r="BD13" s="280" t="e">
        <f t="shared" ca="1" si="10"/>
        <v>#VALUE!</v>
      </c>
      <c r="BE13" s="280" t="e">
        <f t="shared" ca="1" si="10"/>
        <v>#VALUE!</v>
      </c>
      <c r="BF13" s="280" t="e">
        <f t="shared" ca="1" si="10"/>
        <v>#VALUE!</v>
      </c>
      <c r="BG13" s="280" t="e">
        <f t="shared" ca="1" si="10"/>
        <v>#VALUE!</v>
      </c>
      <c r="BH13" s="281" t="e">
        <f t="shared" ca="1" si="10"/>
        <v>#VALUE!</v>
      </c>
      <c r="BI13" s="279" t="e">
        <f t="shared" ca="1" si="10"/>
        <v>#VALUE!</v>
      </c>
      <c r="BJ13" s="280" t="str">
        <f t="shared" ca="1" si="10"/>
        <v>f_year_LC_0</v>
      </c>
      <c r="BK13" s="280" t="e">
        <f t="shared" ca="1" si="10"/>
        <v>#VALUE!</v>
      </c>
      <c r="BL13" s="280" t="e">
        <f t="shared" ca="1" si="10"/>
        <v>#VALUE!</v>
      </c>
      <c r="BM13" s="280" t="e">
        <f t="shared" ca="1" si="10"/>
        <v>#VALUE!</v>
      </c>
      <c r="BN13" s="280" t="e">
        <f t="shared" ca="1" si="10"/>
        <v>#VALUE!</v>
      </c>
      <c r="BO13" s="280" t="e">
        <f t="shared" ref="BO13:BO14" ca="1" si="11">AH13</f>
        <v>#VALUE!</v>
      </c>
      <c r="BP13" s="280" t="e">
        <f t="shared" ref="BP13:BP14" ca="1" si="12">AI13</f>
        <v>#VALUE!</v>
      </c>
      <c r="BQ13" s="279" t="e">
        <f ca="1">BI13</f>
        <v>#VALUE!</v>
      </c>
      <c r="BR13" s="280" t="str">
        <f t="shared" ref="BR13:BX14" ca="1" si="13">BJ13</f>
        <v>f_year_LC_0</v>
      </c>
      <c r="BS13" s="280" t="e">
        <f t="shared" ca="1" si="13"/>
        <v>#VALUE!</v>
      </c>
      <c r="BT13" s="280" t="e">
        <f t="shared" ca="1" si="13"/>
        <v>#VALUE!</v>
      </c>
      <c r="BU13" s="280" t="e">
        <f t="shared" ca="1" si="13"/>
        <v>#VALUE!</v>
      </c>
      <c r="BV13" s="280" t="e">
        <f t="shared" ca="1" si="13"/>
        <v>#VALUE!</v>
      </c>
      <c r="BW13" s="280" t="e">
        <f t="shared" ca="1" si="13"/>
        <v>#VALUE!</v>
      </c>
      <c r="BX13" s="281" t="e">
        <f t="shared" ca="1" si="13"/>
        <v>#VALUE!</v>
      </c>
      <c r="BZ13" s="278"/>
      <c r="CA13" s="278"/>
      <c r="CB13" s="278"/>
      <c r="CC13" s="278"/>
      <c r="CD13" s="278"/>
      <c r="CE13" s="278"/>
      <c r="CF13" s="278"/>
      <c r="CG13" s="278"/>
      <c r="CH13" s="278"/>
      <c r="CI13" s="278"/>
      <c r="CJ13" s="278"/>
      <c r="CK13" s="278"/>
      <c r="CL13" s="278"/>
      <c r="CM13" s="278"/>
      <c r="CN13" s="278"/>
      <c r="CO13" s="278"/>
      <c r="CP13" s="278"/>
      <c r="CQ13" s="278"/>
      <c r="CR13" s="278"/>
      <c r="CS13" s="278"/>
      <c r="CT13" s="278"/>
      <c r="CU13" s="278"/>
      <c r="CV13" s="278"/>
      <c r="CW13" s="278"/>
      <c r="CX13" s="278"/>
      <c r="CY13" s="278"/>
      <c r="CZ13" s="278"/>
      <c r="DA13" s="278"/>
      <c r="DB13" s="278"/>
      <c r="DC13" s="278"/>
      <c r="DD13" s="278"/>
      <c r="DE13" s="278"/>
    </row>
    <row r="14" spans="1:109" collapsed="1">
      <c r="D14" s="240" t="e">
        <f ca="1">Context!J17</f>
        <v>#VALUE!</v>
      </c>
      <c r="E14" s="241" t="str">
        <f ca="1">Context!K17</f>
        <v>LC_0</v>
      </c>
      <c r="F14" s="241" t="e">
        <f ca="1">Context!L17</f>
        <v>#VALUE!</v>
      </c>
      <c r="G14" s="241" t="e">
        <f ca="1">Context!M17</f>
        <v>#VALUE!</v>
      </c>
      <c r="H14" s="241" t="e">
        <f ca="1">Context!N17</f>
        <v>#VALUE!</v>
      </c>
      <c r="I14" s="241" t="e">
        <f ca="1">Context!O17</f>
        <v>#VALUE!</v>
      </c>
      <c r="J14" s="241" t="e">
        <f ca="1">Context!P17</f>
        <v>#VALUE!</v>
      </c>
      <c r="K14" s="242" t="e">
        <f ca="1">Context!Q17</f>
        <v>#VALUE!</v>
      </c>
      <c r="L14" s="240" t="e">
        <f ca="1">D14</f>
        <v>#VALUE!</v>
      </c>
      <c r="M14" s="241" t="str">
        <f t="shared" ca="1" si="9"/>
        <v>LC_0</v>
      </c>
      <c r="N14" s="241" t="e">
        <f t="shared" ca="1" si="9"/>
        <v>#VALUE!</v>
      </c>
      <c r="O14" s="241" t="e">
        <f t="shared" ca="1" si="9"/>
        <v>#VALUE!</v>
      </c>
      <c r="P14" s="241" t="e">
        <f t="shared" ca="1" si="9"/>
        <v>#VALUE!</v>
      </c>
      <c r="Q14" s="241" t="e">
        <f t="shared" ca="1" si="9"/>
        <v>#VALUE!</v>
      </c>
      <c r="R14" s="241" t="e">
        <f t="shared" ca="1" si="9"/>
        <v>#VALUE!</v>
      </c>
      <c r="S14" s="242" t="e">
        <f t="shared" ca="1" si="9"/>
        <v>#VALUE!</v>
      </c>
      <c r="T14" s="240" t="e">
        <f t="shared" ca="1" si="9"/>
        <v>#VALUE!</v>
      </c>
      <c r="U14" s="241" t="str">
        <f t="shared" ca="1" si="9"/>
        <v>LC_0</v>
      </c>
      <c r="V14" s="241" t="e">
        <f t="shared" ca="1" si="9"/>
        <v>#VALUE!</v>
      </c>
      <c r="W14" s="241" t="e">
        <f t="shared" ca="1" si="9"/>
        <v>#VALUE!</v>
      </c>
      <c r="X14" s="241" t="e">
        <f t="shared" ca="1" si="9"/>
        <v>#VALUE!</v>
      </c>
      <c r="Y14" s="241" t="e">
        <f t="shared" ca="1" si="9"/>
        <v>#VALUE!</v>
      </c>
      <c r="Z14" s="241" t="e">
        <f t="shared" ca="1" si="9"/>
        <v>#VALUE!</v>
      </c>
      <c r="AA14" s="242" t="e">
        <f t="shared" ca="1" si="9"/>
        <v>#VALUE!</v>
      </c>
      <c r="AB14" s="240" t="e">
        <f t="shared" ca="1" si="9"/>
        <v>#VALUE!</v>
      </c>
      <c r="AC14" s="241" t="str">
        <f t="shared" ca="1" si="9"/>
        <v>LC_0</v>
      </c>
      <c r="AD14" s="241" t="e">
        <f t="shared" ca="1" si="9"/>
        <v>#VALUE!</v>
      </c>
      <c r="AE14" s="241" t="e">
        <f t="shared" ca="1" si="9"/>
        <v>#VALUE!</v>
      </c>
      <c r="AF14" s="241" t="e">
        <f t="shared" ca="1" si="9"/>
        <v>#VALUE!</v>
      </c>
      <c r="AG14" s="241" t="e">
        <f t="shared" ca="1" si="9"/>
        <v>#VALUE!</v>
      </c>
      <c r="AH14" s="241" t="e">
        <f t="shared" ca="1" si="9"/>
        <v>#VALUE!</v>
      </c>
      <c r="AI14" s="242" t="e">
        <f t="shared" ca="1" si="9"/>
        <v>#VALUE!</v>
      </c>
      <c r="AK14" s="240" t="e">
        <f ca="1">D14</f>
        <v>#VALUE!</v>
      </c>
      <c r="AL14" s="241" t="str">
        <f t="shared" ca="1" si="10"/>
        <v>LC_0</v>
      </c>
      <c r="AM14" s="241" t="e">
        <f t="shared" ca="1" si="10"/>
        <v>#VALUE!</v>
      </c>
      <c r="AN14" s="241" t="e">
        <f t="shared" ca="1" si="10"/>
        <v>#VALUE!</v>
      </c>
      <c r="AO14" s="241" t="e">
        <f t="shared" ca="1" si="10"/>
        <v>#VALUE!</v>
      </c>
      <c r="AP14" s="241" t="e">
        <f t="shared" ca="1" si="10"/>
        <v>#VALUE!</v>
      </c>
      <c r="AQ14" s="241" t="e">
        <f t="shared" ca="1" si="10"/>
        <v>#VALUE!</v>
      </c>
      <c r="AR14" s="242" t="e">
        <f t="shared" ca="1" si="10"/>
        <v>#VALUE!</v>
      </c>
      <c r="AS14" s="240" t="e">
        <f t="shared" ca="1" si="10"/>
        <v>#VALUE!</v>
      </c>
      <c r="AT14" s="241" t="str">
        <f t="shared" ca="1" si="10"/>
        <v>LC_0</v>
      </c>
      <c r="AU14" s="241" t="e">
        <f t="shared" ca="1" si="10"/>
        <v>#VALUE!</v>
      </c>
      <c r="AV14" s="241" t="e">
        <f t="shared" ca="1" si="10"/>
        <v>#VALUE!</v>
      </c>
      <c r="AW14" s="241" t="e">
        <f t="shared" ca="1" si="10"/>
        <v>#VALUE!</v>
      </c>
      <c r="AX14" s="241" t="e">
        <f t="shared" ca="1" si="10"/>
        <v>#VALUE!</v>
      </c>
      <c r="AY14" s="241" t="e">
        <f t="shared" ca="1" si="10"/>
        <v>#VALUE!</v>
      </c>
      <c r="AZ14" s="242" t="e">
        <f t="shared" ca="1" si="10"/>
        <v>#VALUE!</v>
      </c>
      <c r="BA14" s="240" t="e">
        <f t="shared" ca="1" si="10"/>
        <v>#VALUE!</v>
      </c>
      <c r="BB14" s="241" t="str">
        <f t="shared" ca="1" si="10"/>
        <v>LC_0</v>
      </c>
      <c r="BC14" s="241" t="e">
        <f t="shared" ca="1" si="10"/>
        <v>#VALUE!</v>
      </c>
      <c r="BD14" s="241" t="e">
        <f t="shared" ca="1" si="10"/>
        <v>#VALUE!</v>
      </c>
      <c r="BE14" s="241" t="e">
        <f t="shared" ca="1" si="10"/>
        <v>#VALUE!</v>
      </c>
      <c r="BF14" s="241" t="e">
        <f t="shared" ca="1" si="10"/>
        <v>#VALUE!</v>
      </c>
      <c r="BG14" s="241" t="e">
        <f t="shared" ca="1" si="10"/>
        <v>#VALUE!</v>
      </c>
      <c r="BH14" s="242" t="e">
        <f t="shared" ca="1" si="10"/>
        <v>#VALUE!</v>
      </c>
      <c r="BI14" s="240" t="e">
        <f t="shared" ca="1" si="10"/>
        <v>#VALUE!</v>
      </c>
      <c r="BJ14" s="241" t="str">
        <f t="shared" ca="1" si="10"/>
        <v>LC_0</v>
      </c>
      <c r="BK14" s="241" t="e">
        <f t="shared" ca="1" si="10"/>
        <v>#VALUE!</v>
      </c>
      <c r="BL14" s="241" t="e">
        <f t="shared" ca="1" si="10"/>
        <v>#VALUE!</v>
      </c>
      <c r="BM14" s="241" t="e">
        <f t="shared" ca="1" si="10"/>
        <v>#VALUE!</v>
      </c>
      <c r="BN14" s="241" t="e">
        <f t="shared" ca="1" si="10"/>
        <v>#VALUE!</v>
      </c>
      <c r="BO14" s="241" t="e">
        <f t="shared" ca="1" si="11"/>
        <v>#VALUE!</v>
      </c>
      <c r="BP14" s="241" t="e">
        <f t="shared" ca="1" si="12"/>
        <v>#VALUE!</v>
      </c>
      <c r="BQ14" s="240" t="e">
        <f ca="1">BI14</f>
        <v>#VALUE!</v>
      </c>
      <c r="BR14" s="241" t="str">
        <f t="shared" ca="1" si="13"/>
        <v>LC_0</v>
      </c>
      <c r="BS14" s="241" t="e">
        <f t="shared" ca="1" si="13"/>
        <v>#VALUE!</v>
      </c>
      <c r="BT14" s="241" t="e">
        <f t="shared" ca="1" si="13"/>
        <v>#VALUE!</v>
      </c>
      <c r="BU14" s="241" t="e">
        <f t="shared" ca="1" si="13"/>
        <v>#VALUE!</v>
      </c>
      <c r="BV14" s="241" t="e">
        <f t="shared" ca="1" si="13"/>
        <v>#VALUE!</v>
      </c>
      <c r="BW14" s="241" t="e">
        <f t="shared" ca="1" si="13"/>
        <v>#VALUE!</v>
      </c>
      <c r="BX14" s="242" t="e">
        <f t="shared" ca="1" si="13"/>
        <v>#VALUE!</v>
      </c>
    </row>
    <row r="15" spans="1:109" ht="21.75" customHeight="1">
      <c r="A15" s="243" t="s">
        <v>122</v>
      </c>
      <c r="B15" s="244" t="s">
        <v>123</v>
      </c>
      <c r="C15" s="243" t="s">
        <v>27</v>
      </c>
      <c r="D15" s="245">
        <f>SUM(D16:D25)</f>
        <v>0</v>
      </c>
      <c r="E15" s="246">
        <f t="shared" ref="E15:AI15" si="14">SUM(E16:E25)</f>
        <v>0</v>
      </c>
      <c r="F15" s="246">
        <f t="shared" si="14"/>
        <v>0</v>
      </c>
      <c r="G15" s="246">
        <f t="shared" si="14"/>
        <v>0</v>
      </c>
      <c r="H15" s="246">
        <f t="shared" si="14"/>
        <v>0</v>
      </c>
      <c r="I15" s="246">
        <f t="shared" si="14"/>
        <v>0</v>
      </c>
      <c r="J15" s="246">
        <f t="shared" si="14"/>
        <v>0</v>
      </c>
      <c r="K15" s="247">
        <f t="shared" si="14"/>
        <v>0</v>
      </c>
      <c r="L15" s="245">
        <f t="shared" si="14"/>
        <v>0</v>
      </c>
      <c r="M15" s="246">
        <f t="shared" si="14"/>
        <v>0</v>
      </c>
      <c r="N15" s="246">
        <f t="shared" si="14"/>
        <v>0</v>
      </c>
      <c r="O15" s="246">
        <f t="shared" si="14"/>
        <v>0</v>
      </c>
      <c r="P15" s="246">
        <f t="shared" si="14"/>
        <v>0</v>
      </c>
      <c r="Q15" s="246">
        <f t="shared" si="14"/>
        <v>0</v>
      </c>
      <c r="R15" s="246">
        <f t="shared" si="14"/>
        <v>0</v>
      </c>
      <c r="S15" s="247">
        <f t="shared" si="14"/>
        <v>0</v>
      </c>
      <c r="T15" s="245">
        <f t="shared" si="14"/>
        <v>0</v>
      </c>
      <c r="U15" s="246">
        <f t="shared" si="14"/>
        <v>0</v>
      </c>
      <c r="V15" s="246">
        <f t="shared" si="14"/>
        <v>0</v>
      </c>
      <c r="W15" s="246">
        <f t="shared" si="14"/>
        <v>0</v>
      </c>
      <c r="X15" s="246">
        <f t="shared" si="14"/>
        <v>0</v>
      </c>
      <c r="Y15" s="246">
        <f t="shared" si="14"/>
        <v>0</v>
      </c>
      <c r="Z15" s="246">
        <f t="shared" si="14"/>
        <v>0</v>
      </c>
      <c r="AA15" s="247">
        <f t="shared" si="14"/>
        <v>0</v>
      </c>
      <c r="AB15" s="245">
        <f t="shared" si="14"/>
        <v>0</v>
      </c>
      <c r="AC15" s="246">
        <f t="shared" si="14"/>
        <v>0</v>
      </c>
      <c r="AD15" s="246">
        <f t="shared" si="14"/>
        <v>0</v>
      </c>
      <c r="AE15" s="246">
        <f t="shared" si="14"/>
        <v>0</v>
      </c>
      <c r="AF15" s="246">
        <f t="shared" si="14"/>
        <v>0</v>
      </c>
      <c r="AG15" s="246">
        <f t="shared" si="14"/>
        <v>0</v>
      </c>
      <c r="AH15" s="246">
        <f t="shared" si="14"/>
        <v>0</v>
      </c>
      <c r="AI15" s="247">
        <f t="shared" si="14"/>
        <v>0</v>
      </c>
      <c r="AJ15" s="248"/>
      <c r="AK15" s="245" t="e">
        <f ca="1">SUM(AK16:AK25)</f>
        <v>#VALUE!</v>
      </c>
      <c r="AL15" s="246">
        <f t="shared" ref="AL15" ca="1" si="15">SUM(AL16:AL25)</f>
        <v>0</v>
      </c>
      <c r="AM15" s="246" t="e">
        <f t="shared" ref="AM15" ca="1" si="16">SUM(AM16:AM25)</f>
        <v>#VALUE!</v>
      </c>
      <c r="AN15" s="246" t="e">
        <f t="shared" ref="AN15" ca="1" si="17">SUM(AN16:AN25)</f>
        <v>#VALUE!</v>
      </c>
      <c r="AO15" s="246" t="e">
        <f t="shared" ref="AO15" ca="1" si="18">SUM(AO16:AO25)</f>
        <v>#VALUE!</v>
      </c>
      <c r="AP15" s="246" t="e">
        <f t="shared" ref="AP15" ca="1" si="19">SUM(AP16:AP25)</f>
        <v>#VALUE!</v>
      </c>
      <c r="AQ15" s="246" t="e">
        <f t="shared" ref="AQ15" ca="1" si="20">SUM(AQ16:AQ25)</f>
        <v>#VALUE!</v>
      </c>
      <c r="AR15" s="247" t="e">
        <f t="shared" ref="AR15" ca="1" si="21">SUM(AR16:AR25)</f>
        <v>#VALUE!</v>
      </c>
      <c r="AS15" s="245" t="e">
        <f t="shared" ref="AS15" ca="1" si="22">SUM(AS16:AS25)</f>
        <v>#VALUE!</v>
      </c>
      <c r="AT15" s="246">
        <f t="shared" ref="AT15" ca="1" si="23">SUM(AT16:AT25)</f>
        <v>0</v>
      </c>
      <c r="AU15" s="246" t="e">
        <f t="shared" ref="AU15" ca="1" si="24">SUM(AU16:AU25)</f>
        <v>#VALUE!</v>
      </c>
      <c r="AV15" s="246" t="e">
        <f t="shared" ref="AV15" ca="1" si="25">SUM(AV16:AV25)</f>
        <v>#VALUE!</v>
      </c>
      <c r="AW15" s="246" t="e">
        <f t="shared" ref="AW15" ca="1" si="26">SUM(AW16:AW25)</f>
        <v>#VALUE!</v>
      </c>
      <c r="AX15" s="246" t="e">
        <f t="shared" ref="AX15" ca="1" si="27">SUM(AX16:AX25)</f>
        <v>#VALUE!</v>
      </c>
      <c r="AY15" s="246" t="e">
        <f t="shared" ref="AY15" ca="1" si="28">SUM(AY16:AY25)</f>
        <v>#VALUE!</v>
      </c>
      <c r="AZ15" s="247" t="e">
        <f t="shared" ref="AZ15" ca="1" si="29">SUM(AZ16:AZ25)</f>
        <v>#VALUE!</v>
      </c>
      <c r="BA15" s="245" t="e">
        <f t="shared" ref="BA15" ca="1" si="30">SUM(BA16:BA25)</f>
        <v>#VALUE!</v>
      </c>
      <c r="BB15" s="246">
        <f t="shared" ref="BB15" ca="1" si="31">SUM(BB16:BB25)</f>
        <v>0</v>
      </c>
      <c r="BC15" s="246" t="e">
        <f t="shared" ref="BC15" ca="1" si="32">SUM(BC16:BC25)</f>
        <v>#VALUE!</v>
      </c>
      <c r="BD15" s="246" t="e">
        <f t="shared" ref="BD15" ca="1" si="33">SUM(BD16:BD25)</f>
        <v>#VALUE!</v>
      </c>
      <c r="BE15" s="246" t="e">
        <f t="shared" ref="BE15" ca="1" si="34">SUM(BE16:BE25)</f>
        <v>#VALUE!</v>
      </c>
      <c r="BF15" s="246" t="e">
        <f t="shared" ref="BF15" ca="1" si="35">SUM(BF16:BF25)</f>
        <v>#VALUE!</v>
      </c>
      <c r="BG15" s="246" t="e">
        <f t="shared" ref="BG15" ca="1" si="36">SUM(BG16:BG25)</f>
        <v>#VALUE!</v>
      </c>
      <c r="BH15" s="247" t="e">
        <f t="shared" ref="BH15" ca="1" si="37">SUM(BH16:BH25)</f>
        <v>#VALUE!</v>
      </c>
      <c r="BI15" s="245" t="e">
        <f t="shared" ref="BI15" ca="1" si="38">SUM(BI16:BI25)</f>
        <v>#VALUE!</v>
      </c>
      <c r="BJ15" s="246">
        <f t="shared" ref="BJ15" ca="1" si="39">SUM(BJ16:BJ25)</f>
        <v>0</v>
      </c>
      <c r="BK15" s="246" t="e">
        <f t="shared" ref="BK15" ca="1" si="40">SUM(BK16:BK25)</f>
        <v>#VALUE!</v>
      </c>
      <c r="BL15" s="246" t="e">
        <f t="shared" ref="BL15" ca="1" si="41">SUM(BL16:BL25)</f>
        <v>#VALUE!</v>
      </c>
      <c r="BM15" s="246" t="e">
        <f t="shared" ref="BM15" ca="1" si="42">SUM(BM16:BM25)</f>
        <v>#VALUE!</v>
      </c>
      <c r="BN15" s="246" t="e">
        <f t="shared" ref="BN15" ca="1" si="43">SUM(BN16:BN25)</f>
        <v>#VALUE!</v>
      </c>
      <c r="BO15" s="246" t="e">
        <f t="shared" ref="BO15" ca="1" si="44">SUM(BO16:BO25)</f>
        <v>#VALUE!</v>
      </c>
      <c r="BP15" s="247" t="e">
        <f t="shared" ref="BP15:BX15" ca="1" si="45">SUM(BP16:BP25)</f>
        <v>#VALUE!</v>
      </c>
      <c r="BQ15" s="245" t="e">
        <f t="shared" ca="1" si="45"/>
        <v>#VALUE!</v>
      </c>
      <c r="BR15" s="246">
        <f t="shared" ca="1" si="45"/>
        <v>0</v>
      </c>
      <c r="BS15" s="246" t="e">
        <f t="shared" ca="1" si="45"/>
        <v>#VALUE!</v>
      </c>
      <c r="BT15" s="246" t="e">
        <f t="shared" ca="1" si="45"/>
        <v>#VALUE!</v>
      </c>
      <c r="BU15" s="246" t="e">
        <f t="shared" ca="1" si="45"/>
        <v>#VALUE!</v>
      </c>
      <c r="BV15" s="246" t="e">
        <f t="shared" ca="1" si="45"/>
        <v>#VALUE!</v>
      </c>
      <c r="BW15" s="246" t="e">
        <f t="shared" ca="1" si="45"/>
        <v>#VALUE!</v>
      </c>
      <c r="BX15" s="247" t="e">
        <f t="shared" ca="1" si="45"/>
        <v>#VALUE!</v>
      </c>
      <c r="BY15" s="248"/>
      <c r="BZ15" s="248"/>
      <c r="CA15" s="248"/>
      <c r="CB15" s="248"/>
      <c r="CC15" s="248"/>
      <c r="CD15" s="248"/>
      <c r="CE15" s="248"/>
      <c r="CF15" s="248"/>
    </row>
    <row r="16" spans="1:109">
      <c r="A16" s="249" t="s">
        <v>110</v>
      </c>
      <c r="B16" s="250" t="str">
        <f ca="1">_xll.SUBNM("tango_core_model:Activity","","HO","English")</f>
        <v>RECALC_0_1_</v>
      </c>
      <c r="C16" s="251" t="s">
        <v>197</v>
      </c>
      <c r="D16" s="252"/>
      <c r="E16" s="248"/>
      <c r="F16" s="248"/>
      <c r="G16" s="248"/>
      <c r="H16" s="248"/>
      <c r="I16" s="248"/>
      <c r="J16" s="248"/>
      <c r="K16" s="253"/>
      <c r="L16" s="252"/>
      <c r="M16" s="248"/>
      <c r="N16" s="248"/>
      <c r="O16" s="248"/>
      <c r="P16" s="248"/>
      <c r="Q16" s="248"/>
      <c r="R16" s="248"/>
      <c r="S16" s="253"/>
      <c r="T16" s="252"/>
      <c r="U16" s="248"/>
      <c r="V16" s="248"/>
      <c r="W16" s="248"/>
      <c r="X16" s="248"/>
      <c r="Y16" s="248"/>
      <c r="Z16" s="248"/>
      <c r="AA16" s="253"/>
      <c r="AB16" s="252"/>
      <c r="AC16" s="248"/>
      <c r="AD16" s="248"/>
      <c r="AE16" s="248"/>
      <c r="AF16" s="248"/>
      <c r="AG16" s="248"/>
      <c r="AH16" s="248"/>
      <c r="AI16" s="253"/>
      <c r="AJ16" s="248"/>
      <c r="AK16" s="252" t="e">
        <f ca="1">_xll.DBRW($C$1,$B16,$C$3,AK$12,$C$2,$A16,AK$13,$C$4,C15)</f>
        <v>#VALUE!</v>
      </c>
      <c r="AL16" s="248" t="str">
        <f ca="1">_xll.DBRW($C$1,$B16,$C$3,AL$12,$C$2,$A16,AL$13,$C$4,C15)</f>
        <v>RECALC_1_1143_</v>
      </c>
      <c r="AM16" s="248" t="e">
        <f ca="1">_xll.DBRW($C$1,$B16,$C$3,AM$12,$C$2,$A16,AM$13,$C$4,C15)</f>
        <v>#VALUE!</v>
      </c>
      <c r="AN16" s="248" t="e">
        <f ca="1">_xll.DBRW($C$1,$B16,$C$3,AN$12,$C$2,$A16,AN$13,$C$4,C15)</f>
        <v>#VALUE!</v>
      </c>
      <c r="AO16" s="248" t="e">
        <f ca="1">_xll.DBRW($C$1,$B16,$C$3,AO$12,$C$2,$A16,AO$13,$C$4,C15)</f>
        <v>#VALUE!</v>
      </c>
      <c r="AP16" s="248" t="e">
        <f ca="1">_xll.DBRW($C$1,$B16,$C$3,AP$12,$C$2,$A16,AP$13,$C$4,C15)</f>
        <v>#VALUE!</v>
      </c>
      <c r="AQ16" s="248" t="e">
        <f ca="1">_xll.DBRW($C$1,$B16,$C$3,AQ$12,$C$2,$A16,AQ$13,$C$4,C15)</f>
        <v>#VALUE!</v>
      </c>
      <c r="AR16" s="253" t="e">
        <f ca="1">_xll.DBRW($C$1,$B16,$C$3,AR$12,$C$2,$A16,AR$13,$C$4,C15)</f>
        <v>#VALUE!</v>
      </c>
      <c r="AS16" s="252" t="e">
        <f ca="1">_xll.DBRW($C$1,$B16,$C$3,AS$12,$C$2,$A16,AS$13,$C$4,C15)</f>
        <v>#VALUE!</v>
      </c>
      <c r="AT16" s="248" t="str">
        <f ca="1">_xll.DBRW($C$1,$B16,$C$3,AT$12,$C$2,$A16,AT$13,$C$4,C15)</f>
        <v>RECALC_1_1324_</v>
      </c>
      <c r="AU16" s="248" t="e">
        <f ca="1">_xll.DBRW($C$1,$B16,$C$3,AU$12,$C$2,$A16,AU$13,$C$4,C15)</f>
        <v>#VALUE!</v>
      </c>
      <c r="AV16" s="248" t="e">
        <f ca="1">_xll.DBRW($C$1,$B16,$C$3,AV$12,$C$2,$A16,AV$13,$C$4,C15)</f>
        <v>#VALUE!</v>
      </c>
      <c r="AW16" s="248" t="e">
        <f ca="1">_xll.DBRW($C$1,$B16,$C$3,AW$12,$C$2,$A16,AW$13,$C$4,C15)</f>
        <v>#VALUE!</v>
      </c>
      <c r="AX16" s="248" t="e">
        <f ca="1">_xll.DBRW($C$1,$B16,$C$3,AX$12,$C$2,$A16,AX$13,$C$4,C15)</f>
        <v>#VALUE!</v>
      </c>
      <c r="AY16" s="248" t="e">
        <f ca="1">_xll.DBRW($C$1,$B16,$C$3,AY$12,$C$2,$A16,AY$13,$C$4,C15)</f>
        <v>#VALUE!</v>
      </c>
      <c r="AZ16" s="253" t="e">
        <f ca="1">_xll.DBRW($C$1,$B16,$C$3,AZ$12,$C$2,$A16,AZ$13,$C$4,C15)</f>
        <v>#VALUE!</v>
      </c>
      <c r="BA16" s="252" t="e">
        <f ca="1">_xll.DBRW($C$1,$B16,$C$3,BA$12,$C$2,$A16,BA$13,$C$4,C15)</f>
        <v>#VALUE!</v>
      </c>
      <c r="BB16" s="248" t="str">
        <f ca="1">_xll.DBRW($C$1,$B16,$C$3,BB$12,$C$2,$A16,BB$13,$C$4,C15)</f>
        <v>RECALC_1_1721_</v>
      </c>
      <c r="BC16" s="248" t="e">
        <f ca="1">_xll.DBRW($C$1,$B16,$C$3,BC$12,$C$2,$A16,BC$13,$C$4,C15)</f>
        <v>#VALUE!</v>
      </c>
      <c r="BD16" s="248" t="e">
        <f ca="1">_xll.DBRW($C$1,$B16,$C$3,BD$12,$C$2,$A16,BD$13,$C$4,C15)</f>
        <v>#VALUE!</v>
      </c>
      <c r="BE16" s="248" t="e">
        <f ca="1">_xll.DBRW($C$1,$B16,$C$3,BE$12,$C$2,$A16,BE$13,$C$4,C15)</f>
        <v>#VALUE!</v>
      </c>
      <c r="BF16" s="248" t="e">
        <f ca="1">_xll.DBRW($C$1,$B16,$C$3,BF$12,$C$2,$A16,BF$13,$C$4,C15)</f>
        <v>#VALUE!</v>
      </c>
      <c r="BG16" s="248" t="e">
        <f ca="1">_xll.DBRW($C$1,$B16,$C$3,BG$12,$C$2,$A16,BG$13,$C$4,C15)</f>
        <v>#VALUE!</v>
      </c>
      <c r="BH16" s="253" t="e">
        <f ca="1">_xll.DBRW($C$1,$B16,$C$3,BH$12,$C$2,$A16,BH$13,$C$4,C15)</f>
        <v>#VALUE!</v>
      </c>
      <c r="BI16" s="252" t="e">
        <f ca="1">_xll.DBRW($C$1,$B16,$C$3,BI$12,$C$2,$A16,BI$13,$C$4,C15)</f>
        <v>#VALUE!</v>
      </c>
      <c r="BJ16" s="248" t="str">
        <f ca="1">_xll.DBRW($C$1,$B16,$C$3,BJ$12,$C$2,$A16,BJ$13,$C$4,C15)</f>
        <v>RECALC_1_2015_</v>
      </c>
      <c r="BK16" s="248" t="e">
        <f ca="1">_xll.DBRW($C$1,$B16,$C$3,BK$12,$C$2,$A16,BK$13,$C$4,C15)</f>
        <v>#VALUE!</v>
      </c>
      <c r="BL16" s="248" t="e">
        <f ca="1">_xll.DBRW($C$1,$B16,$C$3,BL$12,$C$2,$A16,BL$13,$C$4,C15)</f>
        <v>#VALUE!</v>
      </c>
      <c r="BM16" s="248" t="e">
        <f ca="1">_xll.DBRW($C$1,$B16,$C$3,BM$12,$C$2,$A16,BM$13,$C$4,C15)</f>
        <v>#VALUE!</v>
      </c>
      <c r="BN16" s="248" t="e">
        <f ca="1">_xll.DBRW($C$1,$B16,$C$3,BN$12,$C$2,$A16,BN$13,$C$4,C15)</f>
        <v>#VALUE!</v>
      </c>
      <c r="BO16" s="248" t="e">
        <f ca="1">_xll.DBRW($C$1,$B16,$C$3,BO$12,$C$2,$A16,BO$13,$C$4,C15)</f>
        <v>#VALUE!</v>
      </c>
      <c r="BP16" s="253" t="e">
        <f ca="1">_xll.DBRW($C$1,$B16,$C$3,BP$12,$C$2,$A16,BP$13,$C$4,C15)</f>
        <v>#VALUE!</v>
      </c>
      <c r="BQ16" s="252" t="e">
        <f ca="1">_xll.DBRW($C$1,$B16,$C$3,BQ$12,$C$2,$A16,BQ$13,$C$4,C15)</f>
        <v>#VALUE!</v>
      </c>
      <c r="BR16" s="248" t="str">
        <f ca="1">_xll.DBRW($C$1,$B16,$C$3,BR$12,$C$2,$A16,BR$13,$C$4,C15)</f>
        <v>RECALC_1_2367_</v>
      </c>
      <c r="BS16" s="248" t="e">
        <f ca="1">_xll.DBRW($C$1,$B16,$C$3,BS$12,$C$2,$A16,BS$13,$C$4,C15)</f>
        <v>#VALUE!</v>
      </c>
      <c r="BT16" s="248" t="e">
        <f ca="1">_xll.DBRW($C$1,$B16,$C$3,BT$12,$C$2,$A16,BT$13,$C$4,C15)</f>
        <v>#VALUE!</v>
      </c>
      <c r="BU16" s="248" t="e">
        <f ca="1">_xll.DBRW($C$1,$B16,$C$3,BU$12,$C$2,$A16,BU$13,$C$4,C15)</f>
        <v>#VALUE!</v>
      </c>
      <c r="BV16" s="248" t="e">
        <f ca="1">_xll.DBRW($C$1,$B16,$C$3,BV$12,$C$2,$A16,BV$13,$C$4,C15)</f>
        <v>#VALUE!</v>
      </c>
      <c r="BW16" s="248" t="e">
        <f ca="1">_xll.DBRW($C$1,$B16,$C$3,BW$12,$C$2,$A16,BW$13,$C$4,C15)</f>
        <v>#VALUE!</v>
      </c>
      <c r="BX16" s="253" t="e">
        <f ca="1">_xll.DBRW($C$1,$B16,$C$3,BX$12,$C$2,$A16,BX$13,$C$4,C15)</f>
        <v>#VALUE!</v>
      </c>
      <c r="BY16" s="248"/>
      <c r="BZ16" s="248"/>
      <c r="CA16" s="248"/>
      <c r="CB16" s="248"/>
      <c r="CC16" s="248"/>
      <c r="CD16" s="248"/>
      <c r="CE16" s="248"/>
      <c r="CF16" s="248"/>
    </row>
    <row r="17" spans="1:109" ht="21.75" customHeight="1">
      <c r="A17" s="249" t="s">
        <v>111</v>
      </c>
      <c r="B17" s="250" t="str">
        <f ca="1">_xll.SUBNM("tango_core_model:Activity","","HO","English")</f>
        <v>RECALC_0_1_</v>
      </c>
      <c r="C17" s="251" t="s">
        <v>243</v>
      </c>
      <c r="D17" s="252"/>
      <c r="E17" s="248"/>
      <c r="F17" s="248"/>
      <c r="G17" s="248"/>
      <c r="H17" s="248"/>
      <c r="I17" s="248"/>
      <c r="J17" s="248"/>
      <c r="K17" s="253"/>
      <c r="L17" s="252"/>
      <c r="M17" s="248"/>
      <c r="N17" s="248"/>
      <c r="O17" s="248"/>
      <c r="P17" s="248"/>
      <c r="Q17" s="248"/>
      <c r="R17" s="248"/>
      <c r="S17" s="253"/>
      <c r="T17" s="252"/>
      <c r="U17" s="248"/>
      <c r="V17" s="248"/>
      <c r="W17" s="248"/>
      <c r="X17" s="248"/>
      <c r="Y17" s="248"/>
      <c r="Z17" s="248"/>
      <c r="AA17" s="253"/>
      <c r="AB17" s="252"/>
      <c r="AC17" s="248"/>
      <c r="AD17" s="248"/>
      <c r="AE17" s="248"/>
      <c r="AF17" s="248"/>
      <c r="AG17" s="248"/>
      <c r="AH17" s="248"/>
      <c r="AI17" s="253"/>
      <c r="AJ17" s="248"/>
      <c r="AK17" s="252" t="e">
        <f ca="1">_xll.DBRW($C$1,$B17,$C$3,AK$12,$C$2,$A17,AK$13,$C$4,C15)</f>
        <v>#VALUE!</v>
      </c>
      <c r="AL17" s="248" t="str">
        <f ca="1">_xll.DBRW($C$1,$B17,$C$3,AL$12,$C$2,$A17,AL$13,$C$4,C15)</f>
        <v>RECALC_1_1152_</v>
      </c>
      <c r="AM17" s="248" t="e">
        <f ca="1">_xll.DBRW($C$1,$B17,$C$3,AM$12,$C$2,$A17,AM$13,$C$4,C15)</f>
        <v>#VALUE!</v>
      </c>
      <c r="AN17" s="248" t="e">
        <f ca="1">_xll.DBRW($C$1,$B17,$C$3,AN$12,$C$2,$A17,AN$13,$C$4,C15)</f>
        <v>#VALUE!</v>
      </c>
      <c r="AO17" s="248" t="e">
        <f ca="1">_xll.DBRW($C$1,$B17,$C$3,AO$12,$C$2,$A17,AO$13,$C$4,C15)</f>
        <v>#VALUE!</v>
      </c>
      <c r="AP17" s="248" t="e">
        <f ca="1">_xll.DBRW($C$1,$B17,$C$3,AP$12,$C$2,$A17,AP$13,$C$4,C15)</f>
        <v>#VALUE!</v>
      </c>
      <c r="AQ17" s="248" t="e">
        <f ca="1">_xll.DBRW($C$1,$B17,$C$3,AQ$12,$C$2,$A17,AQ$13,$C$4,C15)</f>
        <v>#VALUE!</v>
      </c>
      <c r="AR17" s="253" t="e">
        <f ca="1">_xll.DBRW($C$1,$B17,$C$3,AR$12,$C$2,$A17,AR$13,$C$4,C15)</f>
        <v>#VALUE!</v>
      </c>
      <c r="AS17" s="252" t="e">
        <f ca="1">_xll.DBRW($C$1,$B17,$C$3,AS$12,$C$2,$A17,AS$13,$C$4,C15)</f>
        <v>#VALUE!</v>
      </c>
      <c r="AT17" s="248" t="str">
        <f ca="1">_xll.DBRW($C$1,$B17,$C$3,AT$12,$C$2,$A17,AT$13,$C$4,C15)</f>
        <v>RECALC_1_1329_</v>
      </c>
      <c r="AU17" s="248" t="e">
        <f ca="1">_xll.DBRW($C$1,$B17,$C$3,AU$12,$C$2,$A17,AU$13,$C$4,C15)</f>
        <v>#VALUE!</v>
      </c>
      <c r="AV17" s="248" t="e">
        <f ca="1">_xll.DBRW($C$1,$B17,$C$3,AV$12,$C$2,$A17,AV$13,$C$4,C15)</f>
        <v>#VALUE!</v>
      </c>
      <c r="AW17" s="248" t="e">
        <f ca="1">_xll.DBRW($C$1,$B17,$C$3,AW$12,$C$2,$A17,AW$13,$C$4,C15)</f>
        <v>#VALUE!</v>
      </c>
      <c r="AX17" s="248" t="e">
        <f ca="1">_xll.DBRW($C$1,$B17,$C$3,AX$12,$C$2,$A17,AX$13,$C$4,C15)</f>
        <v>#VALUE!</v>
      </c>
      <c r="AY17" s="248" t="e">
        <f ca="1">_xll.DBRW($C$1,$B17,$C$3,AY$12,$C$2,$A17,AY$13,$C$4,C15)</f>
        <v>#VALUE!</v>
      </c>
      <c r="AZ17" s="253" t="e">
        <f ca="1">_xll.DBRW($C$1,$B17,$C$3,AZ$12,$C$2,$A17,AZ$13,$C$4,C15)</f>
        <v>#VALUE!</v>
      </c>
      <c r="BA17" s="252" t="e">
        <f ca="1">_xll.DBRW($C$1,$B17,$C$3,BA$12,$C$2,$A17,BA$13,$C$4,C15)</f>
        <v>#VALUE!</v>
      </c>
      <c r="BB17" s="248" t="str">
        <f ca="1">_xll.DBRW($C$1,$B17,$C$3,BB$12,$C$2,$A17,BB$13,$C$4,C15)</f>
        <v>RECALC_1_1720_</v>
      </c>
      <c r="BC17" s="248" t="e">
        <f ca="1">_xll.DBRW($C$1,$B17,$C$3,BC$12,$C$2,$A17,BC$13,$C$4,C15)</f>
        <v>#VALUE!</v>
      </c>
      <c r="BD17" s="248" t="e">
        <f ca="1">_xll.DBRW($C$1,$B17,$C$3,BD$12,$C$2,$A17,BD$13,$C$4,C15)</f>
        <v>#VALUE!</v>
      </c>
      <c r="BE17" s="248" t="e">
        <f ca="1">_xll.DBRW($C$1,$B17,$C$3,BE$12,$C$2,$A17,BE$13,$C$4,C15)</f>
        <v>#VALUE!</v>
      </c>
      <c r="BF17" s="248" t="e">
        <f ca="1">_xll.DBRW($C$1,$B17,$C$3,BF$12,$C$2,$A17,BF$13,$C$4,C15)</f>
        <v>#VALUE!</v>
      </c>
      <c r="BG17" s="248" t="e">
        <f ca="1">_xll.DBRW($C$1,$B17,$C$3,BG$12,$C$2,$A17,BG$13,$C$4,C15)</f>
        <v>#VALUE!</v>
      </c>
      <c r="BH17" s="253" t="e">
        <f ca="1">_xll.DBRW($C$1,$B17,$C$3,BH$12,$C$2,$A17,BH$13,$C$4,C15)</f>
        <v>#VALUE!</v>
      </c>
      <c r="BI17" s="252" t="e">
        <f ca="1">_xll.DBRW($C$1,$B17,$C$3,BI$12,$C$2,$A17,BI$13,$C$4,C15)</f>
        <v>#VALUE!</v>
      </c>
      <c r="BJ17" s="248" t="str">
        <f ca="1">_xll.DBRW($C$1,$B17,$C$3,BJ$12,$C$2,$A17,BJ$13,$C$4,C15)</f>
        <v>RECALC_1_2014_</v>
      </c>
      <c r="BK17" s="248" t="e">
        <f ca="1">_xll.DBRW($C$1,$B17,$C$3,BK$12,$C$2,$A17,BK$13,$C$4,C15)</f>
        <v>#VALUE!</v>
      </c>
      <c r="BL17" s="248" t="e">
        <f ca="1">_xll.DBRW($C$1,$B17,$C$3,BL$12,$C$2,$A17,BL$13,$C$4,C15)</f>
        <v>#VALUE!</v>
      </c>
      <c r="BM17" s="248" t="e">
        <f ca="1">_xll.DBRW($C$1,$B17,$C$3,BM$12,$C$2,$A17,BM$13,$C$4,C15)</f>
        <v>#VALUE!</v>
      </c>
      <c r="BN17" s="248" t="e">
        <f ca="1">_xll.DBRW($C$1,$B17,$C$3,BN$12,$C$2,$A17,BN$13,$C$4,C15)</f>
        <v>#VALUE!</v>
      </c>
      <c r="BO17" s="248" t="e">
        <f ca="1">_xll.DBRW($C$1,$B17,$C$3,BO$12,$C$2,$A17,BO$13,$C$4,C15)</f>
        <v>#VALUE!</v>
      </c>
      <c r="BP17" s="253" t="e">
        <f ca="1">_xll.DBRW($C$1,$B17,$C$3,BP$12,$C$2,$A17,BP$13,$C$4,C15)</f>
        <v>#VALUE!</v>
      </c>
      <c r="BQ17" s="252" t="e">
        <f ca="1">_xll.DBRW($C$1,$B17,$C$3,BQ$12,$C$2,$A17,BQ$13,$C$4,C15)</f>
        <v>#VALUE!</v>
      </c>
      <c r="BR17" s="248" t="str">
        <f ca="1">_xll.DBRW($C$1,$B17,$C$3,BR$12,$C$2,$A17,BR$13,$C$4,C15)</f>
        <v>RECALC_1_2366_</v>
      </c>
      <c r="BS17" s="248" t="e">
        <f ca="1">_xll.DBRW($C$1,$B17,$C$3,BS$12,$C$2,$A17,BS$13,$C$4,C15)</f>
        <v>#VALUE!</v>
      </c>
      <c r="BT17" s="248" t="e">
        <f ca="1">_xll.DBRW($C$1,$B17,$C$3,BT$12,$C$2,$A17,BT$13,$C$4,C15)</f>
        <v>#VALUE!</v>
      </c>
      <c r="BU17" s="248" t="e">
        <f ca="1">_xll.DBRW($C$1,$B17,$C$3,BU$12,$C$2,$A17,BU$13,$C$4,C15)</f>
        <v>#VALUE!</v>
      </c>
      <c r="BV17" s="248" t="e">
        <f ca="1">_xll.DBRW($C$1,$B17,$C$3,BV$12,$C$2,$A17,BV$13,$C$4,C15)</f>
        <v>#VALUE!</v>
      </c>
      <c r="BW17" s="248" t="e">
        <f ca="1">_xll.DBRW($C$1,$B17,$C$3,BW$12,$C$2,$A17,BW$13,$C$4,C15)</f>
        <v>#VALUE!</v>
      </c>
      <c r="BX17" s="253" t="e">
        <f ca="1">_xll.DBRW($C$1,$B17,$C$3,BX$12,$C$2,$A17,BX$13,$C$4,C15)</f>
        <v>#VALUE!</v>
      </c>
      <c r="BY17" s="248"/>
      <c r="BZ17" s="248"/>
      <c r="CA17" s="248"/>
      <c r="CB17" s="248"/>
      <c r="CC17" s="248"/>
      <c r="CD17" s="248"/>
      <c r="CE17" s="248"/>
      <c r="CF17" s="248"/>
    </row>
    <row r="18" spans="1:109" ht="21.75" customHeight="1">
      <c r="A18" s="249" t="s">
        <v>112</v>
      </c>
      <c r="B18" s="250" t="str">
        <f ca="1">_xll.SUBNM("tango_core_model:Activity","","HO","English")</f>
        <v>RECALC_0_1_</v>
      </c>
      <c r="C18" s="251" t="s">
        <v>198</v>
      </c>
      <c r="D18" s="252"/>
      <c r="E18" s="248"/>
      <c r="F18" s="248"/>
      <c r="G18" s="248"/>
      <c r="H18" s="248"/>
      <c r="I18" s="248"/>
      <c r="J18" s="248"/>
      <c r="K18" s="253"/>
      <c r="L18" s="252"/>
      <c r="M18" s="248"/>
      <c r="N18" s="248"/>
      <c r="O18" s="248"/>
      <c r="P18" s="248"/>
      <c r="Q18" s="248"/>
      <c r="R18" s="248"/>
      <c r="S18" s="253"/>
      <c r="T18" s="252"/>
      <c r="U18" s="248"/>
      <c r="V18" s="248"/>
      <c r="W18" s="248"/>
      <c r="X18" s="248"/>
      <c r="Y18" s="248"/>
      <c r="Z18" s="248"/>
      <c r="AA18" s="253"/>
      <c r="AB18" s="252"/>
      <c r="AC18" s="248"/>
      <c r="AD18" s="248"/>
      <c r="AE18" s="248"/>
      <c r="AF18" s="248"/>
      <c r="AG18" s="248"/>
      <c r="AH18" s="248"/>
      <c r="AI18" s="253"/>
      <c r="AJ18" s="248"/>
      <c r="AK18" s="252" t="e">
        <f ca="1">_xll.DBRW($C$1,$B18,$C$3,AK$12,$C$2,$A18,AK$13,$C$4,C15)</f>
        <v>#VALUE!</v>
      </c>
      <c r="AL18" s="248" t="str">
        <f ca="1">_xll.DBRW($C$1,$B18,$C$3,AL$12,$C$2,$A18,AL$13,$C$4,C15)</f>
        <v>RECALC_1_1150_</v>
      </c>
      <c r="AM18" s="248" t="e">
        <f ca="1">_xll.DBRW($C$1,$B18,$C$3,AM$12,$C$2,$A18,AM$13,$C$4,C15)</f>
        <v>#VALUE!</v>
      </c>
      <c r="AN18" s="248" t="e">
        <f ca="1">_xll.DBRW($C$1,$B18,$C$3,AN$12,$C$2,$A18,AN$13,$C$4,C15)</f>
        <v>#VALUE!</v>
      </c>
      <c r="AO18" s="248" t="e">
        <f ca="1">_xll.DBRW($C$1,$B18,$C$3,AO$12,$C$2,$A18,AO$13,$C$4,C15)</f>
        <v>#VALUE!</v>
      </c>
      <c r="AP18" s="248" t="e">
        <f ca="1">_xll.DBRW($C$1,$B18,$C$3,AP$12,$C$2,$A18,AP$13,$C$4,C15)</f>
        <v>#VALUE!</v>
      </c>
      <c r="AQ18" s="248" t="e">
        <f ca="1">_xll.DBRW($C$1,$B18,$C$3,AQ$12,$C$2,$A18,AQ$13,$C$4,C15)</f>
        <v>#VALUE!</v>
      </c>
      <c r="AR18" s="253" t="e">
        <f ca="1">_xll.DBRW($C$1,$B18,$C$3,AR$12,$C$2,$A18,AR$13,$C$4,C15)</f>
        <v>#VALUE!</v>
      </c>
      <c r="AS18" s="252" t="e">
        <f ca="1">_xll.DBRW($C$1,$B18,$C$3,AS$12,$C$2,$A18,AS$13,$C$4,C15)</f>
        <v>#VALUE!</v>
      </c>
      <c r="AT18" s="248" t="str">
        <f ca="1">_xll.DBRW($C$1,$B18,$C$3,AT$12,$C$2,$A18,AT$13,$C$4,C15)</f>
        <v>RECALC_1_1323_</v>
      </c>
      <c r="AU18" s="248" t="e">
        <f ca="1">_xll.DBRW($C$1,$B18,$C$3,AU$12,$C$2,$A18,AU$13,$C$4,C15)</f>
        <v>#VALUE!</v>
      </c>
      <c r="AV18" s="248" t="e">
        <f ca="1">_xll.DBRW($C$1,$B18,$C$3,AV$12,$C$2,$A18,AV$13,$C$4,C15)</f>
        <v>#VALUE!</v>
      </c>
      <c r="AW18" s="248" t="e">
        <f ca="1">_xll.DBRW($C$1,$B18,$C$3,AW$12,$C$2,$A18,AW$13,$C$4,C15)</f>
        <v>#VALUE!</v>
      </c>
      <c r="AX18" s="248" t="e">
        <f ca="1">_xll.DBRW($C$1,$B18,$C$3,AX$12,$C$2,$A18,AX$13,$C$4,C15)</f>
        <v>#VALUE!</v>
      </c>
      <c r="AY18" s="248" t="e">
        <f ca="1">_xll.DBRW($C$1,$B18,$C$3,AY$12,$C$2,$A18,AY$13,$C$4,C15)</f>
        <v>#VALUE!</v>
      </c>
      <c r="AZ18" s="253" t="e">
        <f ca="1">_xll.DBRW($C$1,$B18,$C$3,AZ$12,$C$2,$A18,AZ$13,$C$4,C15)</f>
        <v>#VALUE!</v>
      </c>
      <c r="BA18" s="252" t="e">
        <f ca="1">_xll.DBRW($C$1,$B18,$C$3,BA$12,$C$2,$A18,BA$13,$C$4,C15)</f>
        <v>#VALUE!</v>
      </c>
      <c r="BB18" s="248" t="str">
        <f ca="1">_xll.DBRW($C$1,$B18,$C$3,BB$12,$C$2,$A18,BB$13,$C$4,C15)</f>
        <v>RECALC_1_1719_</v>
      </c>
      <c r="BC18" s="248" t="e">
        <f ca="1">_xll.DBRW($C$1,$B18,$C$3,BC$12,$C$2,$A18,BC$13,$C$4,C15)</f>
        <v>#VALUE!</v>
      </c>
      <c r="BD18" s="248" t="e">
        <f ca="1">_xll.DBRW($C$1,$B18,$C$3,BD$12,$C$2,$A18,BD$13,$C$4,C15)</f>
        <v>#VALUE!</v>
      </c>
      <c r="BE18" s="248" t="e">
        <f ca="1">_xll.DBRW($C$1,$B18,$C$3,BE$12,$C$2,$A18,BE$13,$C$4,C15)</f>
        <v>#VALUE!</v>
      </c>
      <c r="BF18" s="248" t="e">
        <f ca="1">_xll.DBRW($C$1,$B18,$C$3,BF$12,$C$2,$A18,BF$13,$C$4,C15)</f>
        <v>#VALUE!</v>
      </c>
      <c r="BG18" s="248" t="e">
        <f ca="1">_xll.DBRW($C$1,$B18,$C$3,BG$12,$C$2,$A18,BG$13,$C$4,C15)</f>
        <v>#VALUE!</v>
      </c>
      <c r="BH18" s="253" t="e">
        <f ca="1">_xll.DBRW($C$1,$B18,$C$3,BH$12,$C$2,$A18,BH$13,$C$4,C15)</f>
        <v>#VALUE!</v>
      </c>
      <c r="BI18" s="252" t="e">
        <f ca="1">_xll.DBRW($C$1,$B18,$C$3,BI$12,$C$2,$A18,BI$13,$C$4,C15)</f>
        <v>#VALUE!</v>
      </c>
      <c r="BJ18" s="248" t="str">
        <f ca="1">_xll.DBRW($C$1,$B18,$C$3,BJ$12,$C$2,$A18,BJ$13,$C$4,C15)</f>
        <v>RECALC_1_2013_</v>
      </c>
      <c r="BK18" s="248" t="e">
        <f ca="1">_xll.DBRW($C$1,$B18,$C$3,BK$12,$C$2,$A18,BK$13,$C$4,C15)</f>
        <v>#VALUE!</v>
      </c>
      <c r="BL18" s="248" t="e">
        <f ca="1">_xll.DBRW($C$1,$B18,$C$3,BL$12,$C$2,$A18,BL$13,$C$4,C15)</f>
        <v>#VALUE!</v>
      </c>
      <c r="BM18" s="248" t="e">
        <f ca="1">_xll.DBRW($C$1,$B18,$C$3,BM$12,$C$2,$A18,BM$13,$C$4,C15)</f>
        <v>#VALUE!</v>
      </c>
      <c r="BN18" s="248" t="e">
        <f ca="1">_xll.DBRW($C$1,$B18,$C$3,BN$12,$C$2,$A18,BN$13,$C$4,C15)</f>
        <v>#VALUE!</v>
      </c>
      <c r="BO18" s="248" t="e">
        <f ca="1">_xll.DBRW($C$1,$B18,$C$3,BO$12,$C$2,$A18,BO$13,$C$4,C15)</f>
        <v>#VALUE!</v>
      </c>
      <c r="BP18" s="253" t="e">
        <f ca="1">_xll.DBRW($C$1,$B18,$C$3,BP$12,$C$2,$A18,BP$13,$C$4,C15)</f>
        <v>#VALUE!</v>
      </c>
      <c r="BQ18" s="252" t="e">
        <f ca="1">_xll.DBRW($C$1,$B18,$C$3,BQ$12,$C$2,$A18,BQ$13,$C$4,C15)</f>
        <v>#VALUE!</v>
      </c>
      <c r="BR18" s="248" t="str">
        <f ca="1">_xll.DBRW($C$1,$B18,$C$3,BR$12,$C$2,$A18,BR$13,$C$4,C15)</f>
        <v>RECALC_1_2365_</v>
      </c>
      <c r="BS18" s="248" t="e">
        <f ca="1">_xll.DBRW($C$1,$B18,$C$3,BS$12,$C$2,$A18,BS$13,$C$4,C15)</f>
        <v>#VALUE!</v>
      </c>
      <c r="BT18" s="248" t="e">
        <f ca="1">_xll.DBRW($C$1,$B18,$C$3,BT$12,$C$2,$A18,BT$13,$C$4,C15)</f>
        <v>#VALUE!</v>
      </c>
      <c r="BU18" s="248" t="e">
        <f ca="1">_xll.DBRW($C$1,$B18,$C$3,BU$12,$C$2,$A18,BU$13,$C$4,C15)</f>
        <v>#VALUE!</v>
      </c>
      <c r="BV18" s="248" t="e">
        <f ca="1">_xll.DBRW($C$1,$B18,$C$3,BV$12,$C$2,$A18,BV$13,$C$4,C15)</f>
        <v>#VALUE!</v>
      </c>
      <c r="BW18" s="248" t="e">
        <f ca="1">_xll.DBRW($C$1,$B18,$C$3,BW$12,$C$2,$A18,BW$13,$C$4,C15)</f>
        <v>#VALUE!</v>
      </c>
      <c r="BX18" s="253" t="e">
        <f ca="1">_xll.DBRW($C$1,$B18,$C$3,BX$12,$C$2,$A18,BX$13,$C$4,C15)</f>
        <v>#VALUE!</v>
      </c>
      <c r="BY18" s="248"/>
      <c r="BZ18" s="248"/>
      <c r="CA18" s="248"/>
      <c r="CB18" s="248"/>
      <c r="CC18" s="248"/>
      <c r="CD18" s="248"/>
      <c r="CE18" s="248"/>
      <c r="CF18" s="248"/>
    </row>
    <row r="19" spans="1:109" ht="21.75" customHeight="1">
      <c r="A19" s="249" t="s">
        <v>113</v>
      </c>
      <c r="B19" s="250" t="str">
        <f ca="1">_xll.SUBNM("tango_core_model:Activity","","HO","English")</f>
        <v>RECALC_0_1_</v>
      </c>
      <c r="C19" s="251" t="s">
        <v>244</v>
      </c>
      <c r="D19" s="252"/>
      <c r="E19" s="248"/>
      <c r="F19" s="248"/>
      <c r="G19" s="248"/>
      <c r="H19" s="248"/>
      <c r="I19" s="248"/>
      <c r="J19" s="248"/>
      <c r="K19" s="253"/>
      <c r="L19" s="252"/>
      <c r="M19" s="248"/>
      <c r="N19" s="248"/>
      <c r="O19" s="248"/>
      <c r="P19" s="248"/>
      <c r="Q19" s="248"/>
      <c r="R19" s="248"/>
      <c r="S19" s="253"/>
      <c r="T19" s="252"/>
      <c r="U19" s="248"/>
      <c r="V19" s="248"/>
      <c r="W19" s="248"/>
      <c r="X19" s="248"/>
      <c r="Y19" s="248"/>
      <c r="Z19" s="248"/>
      <c r="AA19" s="253"/>
      <c r="AB19" s="252"/>
      <c r="AC19" s="248"/>
      <c r="AD19" s="248"/>
      <c r="AE19" s="248"/>
      <c r="AF19" s="248"/>
      <c r="AG19" s="248"/>
      <c r="AH19" s="248"/>
      <c r="AI19" s="253"/>
      <c r="AJ19" s="248"/>
      <c r="AK19" s="252" t="e">
        <f ca="1">_xll.DBRW($C$1,$B19,$C$3,AK$12,$C$2,$A19,AK$13,$C$4,C15)</f>
        <v>#VALUE!</v>
      </c>
      <c r="AL19" s="248" t="str">
        <f ca="1">_xll.DBRW($C$1,$B19,$C$3,AL$12,$C$2,$A19,AL$13,$C$4,C15)</f>
        <v>RECALC_1_1151_</v>
      </c>
      <c r="AM19" s="248" t="e">
        <f ca="1">_xll.DBRW($C$1,$B19,$C$3,AM$12,$C$2,$A19,AM$13,$C$4,C15)</f>
        <v>#VALUE!</v>
      </c>
      <c r="AN19" s="248" t="e">
        <f ca="1">_xll.DBRW($C$1,$B19,$C$3,AN$12,$C$2,$A19,AN$13,$C$4,C15)</f>
        <v>#VALUE!</v>
      </c>
      <c r="AO19" s="248" t="e">
        <f ca="1">_xll.DBRW($C$1,$B19,$C$3,AO$12,$C$2,$A19,AO$13,$C$4,C15)</f>
        <v>#VALUE!</v>
      </c>
      <c r="AP19" s="248" t="e">
        <f ca="1">_xll.DBRW($C$1,$B19,$C$3,AP$12,$C$2,$A19,AP$13,$C$4,C15)</f>
        <v>#VALUE!</v>
      </c>
      <c r="AQ19" s="248" t="e">
        <f ca="1">_xll.DBRW($C$1,$B19,$C$3,AQ$12,$C$2,$A19,AQ$13,$C$4,C15)</f>
        <v>#VALUE!</v>
      </c>
      <c r="AR19" s="253" t="e">
        <f ca="1">_xll.DBRW($C$1,$B19,$C$3,AR$12,$C$2,$A19,AR$13,$C$4,C15)</f>
        <v>#VALUE!</v>
      </c>
      <c r="AS19" s="252" t="e">
        <f ca="1">_xll.DBRW($C$1,$B19,$C$3,AS$12,$C$2,$A19,AS$13,$C$4,C15)</f>
        <v>#VALUE!</v>
      </c>
      <c r="AT19" s="248" t="str">
        <f ca="1">_xll.DBRW($C$1,$B19,$C$3,AT$12,$C$2,$A19,AT$13,$C$4,C15)</f>
        <v>RECALC_1_1322_</v>
      </c>
      <c r="AU19" s="248" t="e">
        <f ca="1">_xll.DBRW($C$1,$B19,$C$3,AU$12,$C$2,$A19,AU$13,$C$4,C15)</f>
        <v>#VALUE!</v>
      </c>
      <c r="AV19" s="248" t="e">
        <f ca="1">_xll.DBRW($C$1,$B19,$C$3,AV$12,$C$2,$A19,AV$13,$C$4,C15)</f>
        <v>#VALUE!</v>
      </c>
      <c r="AW19" s="248" t="e">
        <f ca="1">_xll.DBRW($C$1,$B19,$C$3,AW$12,$C$2,$A19,AW$13,$C$4,C15)</f>
        <v>#VALUE!</v>
      </c>
      <c r="AX19" s="248" t="e">
        <f ca="1">_xll.DBRW($C$1,$B19,$C$3,AX$12,$C$2,$A19,AX$13,$C$4,C15)</f>
        <v>#VALUE!</v>
      </c>
      <c r="AY19" s="248" t="e">
        <f ca="1">_xll.DBRW($C$1,$B19,$C$3,AY$12,$C$2,$A19,AY$13,$C$4,C15)</f>
        <v>#VALUE!</v>
      </c>
      <c r="AZ19" s="253" t="e">
        <f ca="1">_xll.DBRW($C$1,$B19,$C$3,AZ$12,$C$2,$A19,AZ$13,$C$4,C15)</f>
        <v>#VALUE!</v>
      </c>
      <c r="BA19" s="252" t="e">
        <f ca="1">_xll.DBRW($C$1,$B19,$C$3,BA$12,$C$2,$A19,BA$13,$C$4,C15)</f>
        <v>#VALUE!</v>
      </c>
      <c r="BB19" s="248" t="str">
        <f ca="1">_xll.DBRW($C$1,$B19,$C$3,BB$12,$C$2,$A19,BB$13,$C$4,C15)</f>
        <v>RECALC_1_1718_</v>
      </c>
      <c r="BC19" s="248" t="e">
        <f ca="1">_xll.DBRW($C$1,$B19,$C$3,BC$12,$C$2,$A19,BC$13,$C$4,C15)</f>
        <v>#VALUE!</v>
      </c>
      <c r="BD19" s="248" t="e">
        <f ca="1">_xll.DBRW($C$1,$B19,$C$3,BD$12,$C$2,$A19,BD$13,$C$4,C15)</f>
        <v>#VALUE!</v>
      </c>
      <c r="BE19" s="248" t="e">
        <f ca="1">_xll.DBRW($C$1,$B19,$C$3,BE$12,$C$2,$A19,BE$13,$C$4,C15)</f>
        <v>#VALUE!</v>
      </c>
      <c r="BF19" s="248" t="e">
        <f ca="1">_xll.DBRW($C$1,$B19,$C$3,BF$12,$C$2,$A19,BF$13,$C$4,C15)</f>
        <v>#VALUE!</v>
      </c>
      <c r="BG19" s="248" t="e">
        <f ca="1">_xll.DBRW($C$1,$B19,$C$3,BG$12,$C$2,$A19,BG$13,$C$4,C15)</f>
        <v>#VALUE!</v>
      </c>
      <c r="BH19" s="253" t="e">
        <f ca="1">_xll.DBRW($C$1,$B19,$C$3,BH$12,$C$2,$A19,BH$13,$C$4,C15)</f>
        <v>#VALUE!</v>
      </c>
      <c r="BI19" s="252" t="e">
        <f ca="1">_xll.DBRW($C$1,$B19,$C$3,BI$12,$C$2,$A19,BI$13,$C$4,C15)</f>
        <v>#VALUE!</v>
      </c>
      <c r="BJ19" s="248" t="str">
        <f ca="1">_xll.DBRW($C$1,$B19,$C$3,BJ$12,$C$2,$A19,BJ$13,$C$4,C15)</f>
        <v>RECALC_1_2012_</v>
      </c>
      <c r="BK19" s="248" t="e">
        <f ca="1">_xll.DBRW($C$1,$B19,$C$3,BK$12,$C$2,$A19,BK$13,$C$4,C15)</f>
        <v>#VALUE!</v>
      </c>
      <c r="BL19" s="248" t="e">
        <f ca="1">_xll.DBRW($C$1,$B19,$C$3,BL$12,$C$2,$A19,BL$13,$C$4,C15)</f>
        <v>#VALUE!</v>
      </c>
      <c r="BM19" s="248" t="e">
        <f ca="1">_xll.DBRW($C$1,$B19,$C$3,BM$12,$C$2,$A19,BM$13,$C$4,C15)</f>
        <v>#VALUE!</v>
      </c>
      <c r="BN19" s="248" t="e">
        <f ca="1">_xll.DBRW($C$1,$B19,$C$3,BN$12,$C$2,$A19,BN$13,$C$4,C15)</f>
        <v>#VALUE!</v>
      </c>
      <c r="BO19" s="248" t="e">
        <f ca="1">_xll.DBRW($C$1,$B19,$C$3,BO$12,$C$2,$A19,BO$13,$C$4,C15)</f>
        <v>#VALUE!</v>
      </c>
      <c r="BP19" s="253" t="e">
        <f ca="1">_xll.DBRW($C$1,$B19,$C$3,BP$12,$C$2,$A19,BP$13,$C$4,C15)</f>
        <v>#VALUE!</v>
      </c>
      <c r="BQ19" s="252" t="e">
        <f ca="1">_xll.DBRW($C$1,$B19,$C$3,BQ$12,$C$2,$A19,BQ$13,$C$4,C15)</f>
        <v>#VALUE!</v>
      </c>
      <c r="BR19" s="248" t="str">
        <f ca="1">_xll.DBRW($C$1,$B19,$C$3,BR$12,$C$2,$A19,BR$13,$C$4,C15)</f>
        <v>RECALC_1_2364_</v>
      </c>
      <c r="BS19" s="248" t="e">
        <f ca="1">_xll.DBRW($C$1,$B19,$C$3,BS$12,$C$2,$A19,BS$13,$C$4,C15)</f>
        <v>#VALUE!</v>
      </c>
      <c r="BT19" s="248" t="e">
        <f ca="1">_xll.DBRW($C$1,$B19,$C$3,BT$12,$C$2,$A19,BT$13,$C$4,C15)</f>
        <v>#VALUE!</v>
      </c>
      <c r="BU19" s="248" t="e">
        <f ca="1">_xll.DBRW($C$1,$B19,$C$3,BU$12,$C$2,$A19,BU$13,$C$4,C15)</f>
        <v>#VALUE!</v>
      </c>
      <c r="BV19" s="248" t="e">
        <f ca="1">_xll.DBRW($C$1,$B19,$C$3,BV$12,$C$2,$A19,BV$13,$C$4,C15)</f>
        <v>#VALUE!</v>
      </c>
      <c r="BW19" s="248" t="e">
        <f ca="1">_xll.DBRW($C$1,$B19,$C$3,BW$12,$C$2,$A19,BW$13,$C$4,C15)</f>
        <v>#VALUE!</v>
      </c>
      <c r="BX19" s="253" t="e">
        <f ca="1">_xll.DBRW($C$1,$B19,$C$3,BX$12,$C$2,$A19,BX$13,$C$4,C15)</f>
        <v>#VALUE!</v>
      </c>
      <c r="BY19" s="248"/>
      <c r="BZ19" s="248"/>
      <c r="CA19" s="248"/>
      <c r="CB19" s="248"/>
      <c r="CC19" s="248"/>
      <c r="CD19" s="248"/>
      <c r="CE19" s="248"/>
      <c r="CF19" s="248"/>
    </row>
    <row r="20" spans="1:109" ht="21.75" customHeight="1">
      <c r="A20" s="249" t="s">
        <v>114</v>
      </c>
      <c r="B20" s="250" t="str">
        <f ca="1">_xll.SUBNM("tango_core_model:Activity","","HO","English")</f>
        <v>RECALC_0_1_</v>
      </c>
      <c r="C20" s="251" t="s">
        <v>199</v>
      </c>
      <c r="D20" s="252"/>
      <c r="E20" s="248"/>
      <c r="F20" s="248"/>
      <c r="G20" s="248"/>
      <c r="H20" s="248"/>
      <c r="I20" s="248"/>
      <c r="J20" s="248"/>
      <c r="K20" s="253"/>
      <c r="L20" s="252"/>
      <c r="M20" s="248"/>
      <c r="N20" s="248"/>
      <c r="O20" s="248"/>
      <c r="P20" s="248"/>
      <c r="Q20" s="248"/>
      <c r="R20" s="248"/>
      <c r="S20" s="253"/>
      <c r="T20" s="252"/>
      <c r="U20" s="248"/>
      <c r="V20" s="248"/>
      <c r="W20" s="248"/>
      <c r="X20" s="248"/>
      <c r="Y20" s="248"/>
      <c r="Z20" s="248"/>
      <c r="AA20" s="253"/>
      <c r="AB20" s="252"/>
      <c r="AC20" s="248"/>
      <c r="AD20" s="248"/>
      <c r="AE20" s="248"/>
      <c r="AF20" s="248"/>
      <c r="AG20" s="248"/>
      <c r="AH20" s="248"/>
      <c r="AI20" s="253"/>
      <c r="AJ20" s="248"/>
      <c r="AK20" s="252" t="e">
        <f ca="1">_xll.DBRW($C$1,$B20,$C$3,AK$12,$C$2,$A20,AK$13,$C$4,C15)</f>
        <v>#VALUE!</v>
      </c>
      <c r="AL20" s="248" t="str">
        <f ca="1">_xll.DBRW($C$1,$B20,$C$3,AL$12,$C$2,$A20,AL$13,$C$4,C15)</f>
        <v>RECALC_1_1149_</v>
      </c>
      <c r="AM20" s="248" t="e">
        <f ca="1">_xll.DBRW($C$1,$B20,$C$3,AM$12,$C$2,$A20,AM$13,$C$4,C15)</f>
        <v>#VALUE!</v>
      </c>
      <c r="AN20" s="248" t="e">
        <f ca="1">_xll.DBRW($C$1,$B20,$C$3,AN$12,$C$2,$A20,AN$13,$C$4,C15)</f>
        <v>#VALUE!</v>
      </c>
      <c r="AO20" s="248" t="e">
        <f ca="1">_xll.DBRW($C$1,$B20,$C$3,AO$12,$C$2,$A20,AO$13,$C$4,C15)</f>
        <v>#VALUE!</v>
      </c>
      <c r="AP20" s="248" t="e">
        <f ca="1">_xll.DBRW($C$1,$B20,$C$3,AP$12,$C$2,$A20,AP$13,$C$4,C15)</f>
        <v>#VALUE!</v>
      </c>
      <c r="AQ20" s="248" t="e">
        <f ca="1">_xll.DBRW($C$1,$B20,$C$3,AQ$12,$C$2,$A20,AQ$13,$C$4,C15)</f>
        <v>#VALUE!</v>
      </c>
      <c r="AR20" s="253" t="e">
        <f ca="1">_xll.DBRW($C$1,$B20,$C$3,AR$12,$C$2,$A20,AR$13,$C$4,C15)</f>
        <v>#VALUE!</v>
      </c>
      <c r="AS20" s="252" t="e">
        <f ca="1">_xll.DBRW($C$1,$B20,$C$3,AS$12,$C$2,$A20,AS$13,$C$4,C15)</f>
        <v>#VALUE!</v>
      </c>
      <c r="AT20" s="248" t="str">
        <f ca="1">_xll.DBRW($C$1,$B20,$C$3,AT$12,$C$2,$A20,AT$13,$C$4,C15)</f>
        <v>RECALC_1_1320_</v>
      </c>
      <c r="AU20" s="248" t="e">
        <f ca="1">_xll.DBRW($C$1,$B20,$C$3,AU$12,$C$2,$A20,AU$13,$C$4,C15)</f>
        <v>#VALUE!</v>
      </c>
      <c r="AV20" s="248" t="e">
        <f ca="1">_xll.DBRW($C$1,$B20,$C$3,AV$12,$C$2,$A20,AV$13,$C$4,C15)</f>
        <v>#VALUE!</v>
      </c>
      <c r="AW20" s="248" t="e">
        <f ca="1">_xll.DBRW($C$1,$B20,$C$3,AW$12,$C$2,$A20,AW$13,$C$4,C15)</f>
        <v>#VALUE!</v>
      </c>
      <c r="AX20" s="248" t="e">
        <f ca="1">_xll.DBRW($C$1,$B20,$C$3,AX$12,$C$2,$A20,AX$13,$C$4,C15)</f>
        <v>#VALUE!</v>
      </c>
      <c r="AY20" s="248" t="e">
        <f ca="1">_xll.DBRW($C$1,$B20,$C$3,AY$12,$C$2,$A20,AY$13,$C$4,C15)</f>
        <v>#VALUE!</v>
      </c>
      <c r="AZ20" s="253" t="e">
        <f ca="1">_xll.DBRW($C$1,$B20,$C$3,AZ$12,$C$2,$A20,AZ$13,$C$4,C15)</f>
        <v>#VALUE!</v>
      </c>
      <c r="BA20" s="252" t="e">
        <f ca="1">_xll.DBRW($C$1,$B20,$C$3,BA$12,$C$2,$A20,BA$13,$C$4,C15)</f>
        <v>#VALUE!</v>
      </c>
      <c r="BB20" s="248" t="str">
        <f ca="1">_xll.DBRW($C$1,$B20,$C$3,BB$12,$C$2,$A20,BB$13,$C$4,C15)</f>
        <v>RECALC_1_1717_</v>
      </c>
      <c r="BC20" s="248" t="e">
        <f ca="1">_xll.DBRW($C$1,$B20,$C$3,BC$12,$C$2,$A20,BC$13,$C$4,C15)</f>
        <v>#VALUE!</v>
      </c>
      <c r="BD20" s="248" t="e">
        <f ca="1">_xll.DBRW($C$1,$B20,$C$3,BD$12,$C$2,$A20,BD$13,$C$4,C15)</f>
        <v>#VALUE!</v>
      </c>
      <c r="BE20" s="248" t="e">
        <f ca="1">_xll.DBRW($C$1,$B20,$C$3,BE$12,$C$2,$A20,BE$13,$C$4,C15)</f>
        <v>#VALUE!</v>
      </c>
      <c r="BF20" s="248" t="e">
        <f ca="1">_xll.DBRW($C$1,$B20,$C$3,BF$12,$C$2,$A20,BF$13,$C$4,C15)</f>
        <v>#VALUE!</v>
      </c>
      <c r="BG20" s="248" t="e">
        <f ca="1">_xll.DBRW($C$1,$B20,$C$3,BG$12,$C$2,$A20,BG$13,$C$4,C15)</f>
        <v>#VALUE!</v>
      </c>
      <c r="BH20" s="253" t="e">
        <f ca="1">_xll.DBRW($C$1,$B20,$C$3,BH$12,$C$2,$A20,BH$13,$C$4,C15)</f>
        <v>#VALUE!</v>
      </c>
      <c r="BI20" s="252" t="e">
        <f ca="1">_xll.DBRW($C$1,$B20,$C$3,BI$12,$C$2,$A20,BI$13,$C$4,C15)</f>
        <v>#VALUE!</v>
      </c>
      <c r="BJ20" s="248" t="str">
        <f ca="1">_xll.DBRW($C$1,$B20,$C$3,BJ$12,$C$2,$A20,BJ$13,$C$4,C15)</f>
        <v>RECALC_1_2020_</v>
      </c>
      <c r="BK20" s="248" t="e">
        <f ca="1">_xll.DBRW($C$1,$B20,$C$3,BK$12,$C$2,$A20,BK$13,$C$4,C15)</f>
        <v>#VALUE!</v>
      </c>
      <c r="BL20" s="248" t="e">
        <f ca="1">_xll.DBRW($C$1,$B20,$C$3,BL$12,$C$2,$A20,BL$13,$C$4,C15)</f>
        <v>#VALUE!</v>
      </c>
      <c r="BM20" s="248" t="e">
        <f ca="1">_xll.DBRW($C$1,$B20,$C$3,BM$12,$C$2,$A20,BM$13,$C$4,C15)</f>
        <v>#VALUE!</v>
      </c>
      <c r="BN20" s="248" t="e">
        <f ca="1">_xll.DBRW($C$1,$B20,$C$3,BN$12,$C$2,$A20,BN$13,$C$4,C15)</f>
        <v>#VALUE!</v>
      </c>
      <c r="BO20" s="248" t="e">
        <f ca="1">_xll.DBRW($C$1,$B20,$C$3,BO$12,$C$2,$A20,BO$13,$C$4,C15)</f>
        <v>#VALUE!</v>
      </c>
      <c r="BP20" s="253" t="e">
        <f ca="1">_xll.DBRW($C$1,$B20,$C$3,BP$12,$C$2,$A20,BP$13,$C$4,C15)</f>
        <v>#VALUE!</v>
      </c>
      <c r="BQ20" s="252" t="e">
        <f ca="1">_xll.DBRW($C$1,$B20,$C$3,BQ$12,$C$2,$A20,BQ$13,$C$4,C15)</f>
        <v>#VALUE!</v>
      </c>
      <c r="BR20" s="248" t="str">
        <f ca="1">_xll.DBRW($C$1,$B20,$C$3,BR$12,$C$2,$A20,BR$13,$C$4,C15)</f>
        <v>RECALC_1_2363_</v>
      </c>
      <c r="BS20" s="248" t="e">
        <f ca="1">_xll.DBRW($C$1,$B20,$C$3,BS$12,$C$2,$A20,BS$13,$C$4,C15)</f>
        <v>#VALUE!</v>
      </c>
      <c r="BT20" s="248" t="e">
        <f ca="1">_xll.DBRW($C$1,$B20,$C$3,BT$12,$C$2,$A20,BT$13,$C$4,C15)</f>
        <v>#VALUE!</v>
      </c>
      <c r="BU20" s="248" t="e">
        <f ca="1">_xll.DBRW($C$1,$B20,$C$3,BU$12,$C$2,$A20,BU$13,$C$4,C15)</f>
        <v>#VALUE!</v>
      </c>
      <c r="BV20" s="248" t="e">
        <f ca="1">_xll.DBRW($C$1,$B20,$C$3,BV$12,$C$2,$A20,BV$13,$C$4,C15)</f>
        <v>#VALUE!</v>
      </c>
      <c r="BW20" s="248" t="e">
        <f ca="1">_xll.DBRW($C$1,$B20,$C$3,BW$12,$C$2,$A20,BW$13,$C$4,C15)</f>
        <v>#VALUE!</v>
      </c>
      <c r="BX20" s="253" t="e">
        <f ca="1">_xll.DBRW($C$1,$B20,$C$3,BX$12,$C$2,$A20,BX$13,$C$4,C15)</f>
        <v>#VALUE!</v>
      </c>
      <c r="BY20" s="248"/>
      <c r="BZ20" s="248"/>
      <c r="CA20" s="248"/>
      <c r="CB20" s="248"/>
      <c r="CC20" s="248"/>
      <c r="CD20" s="248"/>
      <c r="CE20" s="248"/>
      <c r="CF20" s="248"/>
    </row>
    <row r="21" spans="1:109" ht="21.75" customHeight="1">
      <c r="A21" s="249" t="s">
        <v>115</v>
      </c>
      <c r="B21" s="250" t="str">
        <f ca="1">_xll.SUBNM("tango_core_model:Activity","","HO","English")</f>
        <v>RECALC_0_1_</v>
      </c>
      <c r="C21" s="251" t="s">
        <v>200</v>
      </c>
      <c r="D21" s="252"/>
      <c r="E21" s="248"/>
      <c r="F21" s="248"/>
      <c r="G21" s="248"/>
      <c r="H21" s="248"/>
      <c r="I21" s="248"/>
      <c r="J21" s="248"/>
      <c r="K21" s="253"/>
      <c r="L21" s="252"/>
      <c r="M21" s="248"/>
      <c r="N21" s="248"/>
      <c r="O21" s="248"/>
      <c r="P21" s="248"/>
      <c r="Q21" s="248"/>
      <c r="R21" s="248"/>
      <c r="S21" s="253"/>
      <c r="T21" s="252"/>
      <c r="U21" s="248"/>
      <c r="V21" s="248"/>
      <c r="W21" s="248"/>
      <c r="X21" s="248"/>
      <c r="Y21" s="248"/>
      <c r="Z21" s="248"/>
      <c r="AA21" s="253"/>
      <c r="AB21" s="252"/>
      <c r="AC21" s="248"/>
      <c r="AD21" s="248"/>
      <c r="AE21" s="248"/>
      <c r="AF21" s="248"/>
      <c r="AG21" s="248"/>
      <c r="AH21" s="248"/>
      <c r="AI21" s="253"/>
      <c r="AJ21" s="248"/>
      <c r="AK21" s="252" t="e">
        <f ca="1">_xll.DBRW($C$1,$B21,$C$3,AK$12,$C$2,$A21,AK$13,$C$4,C15)</f>
        <v>#VALUE!</v>
      </c>
      <c r="AL21" s="248" t="str">
        <f ca="1">_xll.DBRW($C$1,$B21,$C$3,AL$12,$C$2,$A21,AL$13,$C$4,C15)</f>
        <v>RECALC_1_1148_</v>
      </c>
      <c r="AM21" s="248" t="e">
        <f ca="1">_xll.DBRW($C$1,$B21,$C$3,AM$12,$C$2,$A21,AM$13,$C$4,C15)</f>
        <v>#VALUE!</v>
      </c>
      <c r="AN21" s="248" t="e">
        <f ca="1">_xll.DBRW($C$1,$B21,$C$3,AN$12,$C$2,$A21,AN$13,$C$4,C15)</f>
        <v>#VALUE!</v>
      </c>
      <c r="AO21" s="248" t="e">
        <f ca="1">_xll.DBRW($C$1,$B21,$C$3,AO$12,$C$2,$A21,AO$13,$C$4,C15)</f>
        <v>#VALUE!</v>
      </c>
      <c r="AP21" s="248" t="e">
        <f ca="1">_xll.DBRW($C$1,$B21,$C$3,AP$12,$C$2,$A21,AP$13,$C$4,C15)</f>
        <v>#VALUE!</v>
      </c>
      <c r="AQ21" s="248" t="e">
        <f ca="1">_xll.DBRW($C$1,$B21,$C$3,AQ$12,$C$2,$A21,AQ$13,$C$4,C15)</f>
        <v>#VALUE!</v>
      </c>
      <c r="AR21" s="253" t="e">
        <f ca="1">_xll.DBRW($C$1,$B21,$C$3,AR$12,$C$2,$A21,AR$13,$C$4,C15)</f>
        <v>#VALUE!</v>
      </c>
      <c r="AS21" s="252" t="e">
        <f ca="1">_xll.DBRW($C$1,$B21,$C$3,AS$12,$C$2,$A21,AS$13,$C$4,C15)</f>
        <v>#VALUE!</v>
      </c>
      <c r="AT21" s="248" t="str">
        <f ca="1">_xll.DBRW($C$1,$B21,$C$3,AT$12,$C$2,$A21,AT$13,$C$4,C15)</f>
        <v>RECALC_1_1321_</v>
      </c>
      <c r="AU21" s="248" t="e">
        <f ca="1">_xll.DBRW($C$1,$B21,$C$3,AU$12,$C$2,$A21,AU$13,$C$4,C15)</f>
        <v>#VALUE!</v>
      </c>
      <c r="AV21" s="248" t="e">
        <f ca="1">_xll.DBRW($C$1,$B21,$C$3,AV$12,$C$2,$A21,AV$13,$C$4,C15)</f>
        <v>#VALUE!</v>
      </c>
      <c r="AW21" s="248" t="e">
        <f ca="1">_xll.DBRW($C$1,$B21,$C$3,AW$12,$C$2,$A21,AW$13,$C$4,C15)</f>
        <v>#VALUE!</v>
      </c>
      <c r="AX21" s="248" t="e">
        <f ca="1">_xll.DBRW($C$1,$B21,$C$3,AX$12,$C$2,$A21,AX$13,$C$4,C15)</f>
        <v>#VALUE!</v>
      </c>
      <c r="AY21" s="248" t="e">
        <f ca="1">_xll.DBRW($C$1,$B21,$C$3,AY$12,$C$2,$A21,AY$13,$C$4,C15)</f>
        <v>#VALUE!</v>
      </c>
      <c r="AZ21" s="253" t="e">
        <f ca="1">_xll.DBRW($C$1,$B21,$C$3,AZ$12,$C$2,$A21,AZ$13,$C$4,C15)</f>
        <v>#VALUE!</v>
      </c>
      <c r="BA21" s="252" t="e">
        <f ca="1">_xll.DBRW($C$1,$B21,$C$3,BA$12,$C$2,$A21,BA$13,$C$4,C15)</f>
        <v>#VALUE!</v>
      </c>
      <c r="BB21" s="248" t="str">
        <f ca="1">_xll.DBRW($C$1,$B21,$C$3,BB$12,$C$2,$A21,BB$13,$C$4,C15)</f>
        <v>RECALC_1_1716_</v>
      </c>
      <c r="BC21" s="248" t="e">
        <f ca="1">_xll.DBRW($C$1,$B21,$C$3,BC$12,$C$2,$A21,BC$13,$C$4,C15)</f>
        <v>#VALUE!</v>
      </c>
      <c r="BD21" s="248" t="e">
        <f ca="1">_xll.DBRW($C$1,$B21,$C$3,BD$12,$C$2,$A21,BD$13,$C$4,C15)</f>
        <v>#VALUE!</v>
      </c>
      <c r="BE21" s="248" t="e">
        <f ca="1">_xll.DBRW($C$1,$B21,$C$3,BE$12,$C$2,$A21,BE$13,$C$4,C15)</f>
        <v>#VALUE!</v>
      </c>
      <c r="BF21" s="248" t="e">
        <f ca="1">_xll.DBRW($C$1,$B21,$C$3,BF$12,$C$2,$A21,BF$13,$C$4,C15)</f>
        <v>#VALUE!</v>
      </c>
      <c r="BG21" s="248" t="e">
        <f ca="1">_xll.DBRW($C$1,$B21,$C$3,BG$12,$C$2,$A21,BG$13,$C$4,C15)</f>
        <v>#VALUE!</v>
      </c>
      <c r="BH21" s="253" t="e">
        <f ca="1">_xll.DBRW($C$1,$B21,$C$3,BH$12,$C$2,$A21,BH$13,$C$4,C15)</f>
        <v>#VALUE!</v>
      </c>
      <c r="BI21" s="252" t="e">
        <f ca="1">_xll.DBRW($C$1,$B21,$C$3,BI$12,$C$2,$A21,BI$13,$C$4,C15)</f>
        <v>#VALUE!</v>
      </c>
      <c r="BJ21" s="248" t="str">
        <f ca="1">_xll.DBRW($C$1,$B21,$C$3,BJ$12,$C$2,$A21,BJ$13,$C$4,C15)</f>
        <v>RECALC_1_2021_</v>
      </c>
      <c r="BK21" s="248" t="e">
        <f ca="1">_xll.DBRW($C$1,$B21,$C$3,BK$12,$C$2,$A21,BK$13,$C$4,C15)</f>
        <v>#VALUE!</v>
      </c>
      <c r="BL21" s="248" t="e">
        <f ca="1">_xll.DBRW($C$1,$B21,$C$3,BL$12,$C$2,$A21,BL$13,$C$4,C15)</f>
        <v>#VALUE!</v>
      </c>
      <c r="BM21" s="248" t="e">
        <f ca="1">_xll.DBRW($C$1,$B21,$C$3,BM$12,$C$2,$A21,BM$13,$C$4,C15)</f>
        <v>#VALUE!</v>
      </c>
      <c r="BN21" s="248" t="e">
        <f ca="1">_xll.DBRW($C$1,$B21,$C$3,BN$12,$C$2,$A21,BN$13,$C$4,C15)</f>
        <v>#VALUE!</v>
      </c>
      <c r="BO21" s="248" t="e">
        <f ca="1">_xll.DBRW($C$1,$B21,$C$3,BO$12,$C$2,$A21,BO$13,$C$4,C15)</f>
        <v>#VALUE!</v>
      </c>
      <c r="BP21" s="253" t="e">
        <f ca="1">_xll.DBRW($C$1,$B21,$C$3,BP$12,$C$2,$A21,BP$13,$C$4,C15)</f>
        <v>#VALUE!</v>
      </c>
      <c r="BQ21" s="252" t="e">
        <f ca="1">_xll.DBRW($C$1,$B21,$C$3,BQ$12,$C$2,$A21,BQ$13,$C$4,C15)</f>
        <v>#VALUE!</v>
      </c>
      <c r="BR21" s="248" t="str">
        <f ca="1">_xll.DBRW($C$1,$B21,$C$3,BR$12,$C$2,$A21,BR$13,$C$4,C15)</f>
        <v>RECALC_1_2372_</v>
      </c>
      <c r="BS21" s="248" t="e">
        <f ca="1">_xll.DBRW($C$1,$B21,$C$3,BS$12,$C$2,$A21,BS$13,$C$4,C15)</f>
        <v>#VALUE!</v>
      </c>
      <c r="BT21" s="248" t="e">
        <f ca="1">_xll.DBRW($C$1,$B21,$C$3,BT$12,$C$2,$A21,BT$13,$C$4,C15)</f>
        <v>#VALUE!</v>
      </c>
      <c r="BU21" s="248" t="e">
        <f ca="1">_xll.DBRW($C$1,$B21,$C$3,BU$12,$C$2,$A21,BU$13,$C$4,C15)</f>
        <v>#VALUE!</v>
      </c>
      <c r="BV21" s="248" t="e">
        <f ca="1">_xll.DBRW($C$1,$B21,$C$3,BV$12,$C$2,$A21,BV$13,$C$4,C15)</f>
        <v>#VALUE!</v>
      </c>
      <c r="BW21" s="248" t="e">
        <f ca="1">_xll.DBRW($C$1,$B21,$C$3,BW$12,$C$2,$A21,BW$13,$C$4,C15)</f>
        <v>#VALUE!</v>
      </c>
      <c r="BX21" s="253" t="e">
        <f ca="1">_xll.DBRW($C$1,$B21,$C$3,BX$12,$C$2,$A21,BX$13,$C$4,C15)</f>
        <v>#VALUE!</v>
      </c>
      <c r="BY21" s="248"/>
      <c r="BZ21" s="248"/>
      <c r="CA21" s="248"/>
      <c r="CB21" s="248"/>
      <c r="CC21" s="248"/>
      <c r="CD21" s="248"/>
      <c r="CE21" s="248"/>
      <c r="CF21" s="248"/>
    </row>
    <row r="22" spans="1:109" ht="21.75" customHeight="1">
      <c r="A22" s="249" t="s">
        <v>116</v>
      </c>
      <c r="B22" s="250" t="str">
        <f ca="1">_xll.SUBNM("tango_core_model:Activity","","HO","English")</f>
        <v>RECALC_0_1_</v>
      </c>
      <c r="C22" s="251" t="s">
        <v>203</v>
      </c>
      <c r="D22" s="252"/>
      <c r="E22" s="248"/>
      <c r="F22" s="248"/>
      <c r="G22" s="248"/>
      <c r="H22" s="248"/>
      <c r="I22" s="248"/>
      <c r="J22" s="248"/>
      <c r="K22" s="253"/>
      <c r="L22" s="252"/>
      <c r="M22" s="248"/>
      <c r="N22" s="248"/>
      <c r="O22" s="248"/>
      <c r="P22" s="248"/>
      <c r="Q22" s="248"/>
      <c r="R22" s="248"/>
      <c r="S22" s="253"/>
      <c r="T22" s="252"/>
      <c r="U22" s="248"/>
      <c r="V22" s="248"/>
      <c r="W22" s="248"/>
      <c r="X22" s="248"/>
      <c r="Y22" s="248"/>
      <c r="Z22" s="248"/>
      <c r="AA22" s="253"/>
      <c r="AB22" s="252"/>
      <c r="AC22" s="248"/>
      <c r="AD22" s="248"/>
      <c r="AE22" s="248"/>
      <c r="AF22" s="248"/>
      <c r="AG22" s="248"/>
      <c r="AH22" s="248"/>
      <c r="AI22" s="253"/>
      <c r="AJ22" s="248"/>
      <c r="AK22" s="252" t="e">
        <f ca="1">_xll.DBRW($C$1,$B22,$C$3,AK$12,$C$2,$A22,AK$13,$C$4,C15)</f>
        <v>#VALUE!</v>
      </c>
      <c r="AL22" s="248" t="str">
        <f ca="1">_xll.DBRW($C$1,$B22,$C$3,AL$12,$C$2,$A22,AL$13,$C$4,C15)</f>
        <v>RECALC_1_1147_</v>
      </c>
      <c r="AM22" s="248" t="e">
        <f ca="1">_xll.DBRW($C$1,$B22,$C$3,AM$12,$C$2,$A22,AM$13,$C$4,C15)</f>
        <v>#VALUE!</v>
      </c>
      <c r="AN22" s="248" t="e">
        <f ca="1">_xll.DBRW($C$1,$B22,$C$3,AN$12,$C$2,$A22,AN$13,$C$4,C15)</f>
        <v>#VALUE!</v>
      </c>
      <c r="AO22" s="248" t="e">
        <f ca="1">_xll.DBRW($C$1,$B22,$C$3,AO$12,$C$2,$A22,AO$13,$C$4,C15)</f>
        <v>#VALUE!</v>
      </c>
      <c r="AP22" s="248" t="e">
        <f ca="1">_xll.DBRW($C$1,$B22,$C$3,AP$12,$C$2,$A22,AP$13,$C$4,C15)</f>
        <v>#VALUE!</v>
      </c>
      <c r="AQ22" s="248" t="e">
        <f ca="1">_xll.DBRW($C$1,$B22,$C$3,AQ$12,$C$2,$A22,AQ$13,$C$4,C15)</f>
        <v>#VALUE!</v>
      </c>
      <c r="AR22" s="253" t="e">
        <f ca="1">_xll.DBRW($C$1,$B22,$C$3,AR$12,$C$2,$A22,AR$13,$C$4,C15)</f>
        <v>#VALUE!</v>
      </c>
      <c r="AS22" s="252" t="e">
        <f ca="1">_xll.DBRW($C$1,$B22,$C$3,AS$12,$C$2,$A22,AS$13,$C$4,C15)</f>
        <v>#VALUE!</v>
      </c>
      <c r="AT22" s="248" t="str">
        <f ca="1">_xll.DBRW($C$1,$B22,$C$3,AT$12,$C$2,$A22,AT$13,$C$4,C15)</f>
        <v>RECALC_1_1325_</v>
      </c>
      <c r="AU22" s="248" t="e">
        <f ca="1">_xll.DBRW($C$1,$B22,$C$3,AU$12,$C$2,$A22,AU$13,$C$4,C15)</f>
        <v>#VALUE!</v>
      </c>
      <c r="AV22" s="248" t="e">
        <f ca="1">_xll.DBRW($C$1,$B22,$C$3,AV$12,$C$2,$A22,AV$13,$C$4,C15)</f>
        <v>#VALUE!</v>
      </c>
      <c r="AW22" s="248" t="e">
        <f ca="1">_xll.DBRW($C$1,$B22,$C$3,AW$12,$C$2,$A22,AW$13,$C$4,C15)</f>
        <v>#VALUE!</v>
      </c>
      <c r="AX22" s="248" t="e">
        <f ca="1">_xll.DBRW($C$1,$B22,$C$3,AX$12,$C$2,$A22,AX$13,$C$4,C15)</f>
        <v>#VALUE!</v>
      </c>
      <c r="AY22" s="248" t="e">
        <f ca="1">_xll.DBRW($C$1,$B22,$C$3,AY$12,$C$2,$A22,AY$13,$C$4,C15)</f>
        <v>#VALUE!</v>
      </c>
      <c r="AZ22" s="253" t="e">
        <f ca="1">_xll.DBRW($C$1,$B22,$C$3,AZ$12,$C$2,$A22,AZ$13,$C$4,C15)</f>
        <v>#VALUE!</v>
      </c>
      <c r="BA22" s="252" t="e">
        <f ca="1">_xll.DBRW($C$1,$B22,$C$3,BA$12,$C$2,$A22,BA$13,$C$4,C15)</f>
        <v>#VALUE!</v>
      </c>
      <c r="BB22" s="248" t="str">
        <f ca="1">_xll.DBRW($C$1,$B22,$C$3,BB$12,$C$2,$A22,BB$13,$C$4,C15)</f>
        <v>RECALC_1_1715_</v>
      </c>
      <c r="BC22" s="248" t="e">
        <f ca="1">_xll.DBRW($C$1,$B22,$C$3,BC$12,$C$2,$A22,BC$13,$C$4,C15)</f>
        <v>#VALUE!</v>
      </c>
      <c r="BD22" s="248" t="e">
        <f ca="1">_xll.DBRW($C$1,$B22,$C$3,BD$12,$C$2,$A22,BD$13,$C$4,C15)</f>
        <v>#VALUE!</v>
      </c>
      <c r="BE22" s="248" t="e">
        <f ca="1">_xll.DBRW($C$1,$B22,$C$3,BE$12,$C$2,$A22,BE$13,$C$4,C15)</f>
        <v>#VALUE!</v>
      </c>
      <c r="BF22" s="248" t="e">
        <f ca="1">_xll.DBRW($C$1,$B22,$C$3,BF$12,$C$2,$A22,BF$13,$C$4,C15)</f>
        <v>#VALUE!</v>
      </c>
      <c r="BG22" s="248" t="e">
        <f ca="1">_xll.DBRW($C$1,$B22,$C$3,BG$12,$C$2,$A22,BG$13,$C$4,C15)</f>
        <v>#VALUE!</v>
      </c>
      <c r="BH22" s="253" t="e">
        <f ca="1">_xll.DBRW($C$1,$B22,$C$3,BH$12,$C$2,$A22,BH$13,$C$4,C15)</f>
        <v>#VALUE!</v>
      </c>
      <c r="BI22" s="252" t="e">
        <f ca="1">_xll.DBRW($C$1,$B22,$C$3,BI$12,$C$2,$A22,BI$13,$C$4,C15)</f>
        <v>#VALUE!</v>
      </c>
      <c r="BJ22" s="248" t="str">
        <f ca="1">_xll.DBRW($C$1,$B22,$C$3,BJ$12,$C$2,$A22,BJ$13,$C$4,C15)</f>
        <v>RECALC_1_2019_</v>
      </c>
      <c r="BK22" s="248" t="e">
        <f ca="1">_xll.DBRW($C$1,$B22,$C$3,BK$12,$C$2,$A22,BK$13,$C$4,C15)</f>
        <v>#VALUE!</v>
      </c>
      <c r="BL22" s="248" t="e">
        <f ca="1">_xll.DBRW($C$1,$B22,$C$3,BL$12,$C$2,$A22,BL$13,$C$4,C15)</f>
        <v>#VALUE!</v>
      </c>
      <c r="BM22" s="248" t="e">
        <f ca="1">_xll.DBRW($C$1,$B22,$C$3,BM$12,$C$2,$A22,BM$13,$C$4,C15)</f>
        <v>#VALUE!</v>
      </c>
      <c r="BN22" s="248" t="e">
        <f ca="1">_xll.DBRW($C$1,$B22,$C$3,BN$12,$C$2,$A22,BN$13,$C$4,C15)</f>
        <v>#VALUE!</v>
      </c>
      <c r="BO22" s="248" t="e">
        <f ca="1">_xll.DBRW($C$1,$B22,$C$3,BO$12,$C$2,$A22,BO$13,$C$4,C15)</f>
        <v>#VALUE!</v>
      </c>
      <c r="BP22" s="253" t="e">
        <f ca="1">_xll.DBRW($C$1,$B22,$C$3,BP$12,$C$2,$A22,BP$13,$C$4,C15)</f>
        <v>#VALUE!</v>
      </c>
      <c r="BQ22" s="252" t="e">
        <f ca="1">_xll.DBRW($C$1,$B22,$C$3,BQ$12,$C$2,$A22,BQ$13,$C$4,C15)</f>
        <v>#VALUE!</v>
      </c>
      <c r="BR22" s="248" t="str">
        <f ca="1">_xll.DBRW($C$1,$B22,$C$3,BR$12,$C$2,$A22,BR$13,$C$4,C15)</f>
        <v>RECALC_1_2371_</v>
      </c>
      <c r="BS22" s="248" t="e">
        <f ca="1">_xll.DBRW($C$1,$B22,$C$3,BS$12,$C$2,$A22,BS$13,$C$4,C15)</f>
        <v>#VALUE!</v>
      </c>
      <c r="BT22" s="248" t="e">
        <f ca="1">_xll.DBRW($C$1,$B22,$C$3,BT$12,$C$2,$A22,BT$13,$C$4,C15)</f>
        <v>#VALUE!</v>
      </c>
      <c r="BU22" s="248" t="e">
        <f ca="1">_xll.DBRW($C$1,$B22,$C$3,BU$12,$C$2,$A22,BU$13,$C$4,C15)</f>
        <v>#VALUE!</v>
      </c>
      <c r="BV22" s="248" t="e">
        <f ca="1">_xll.DBRW($C$1,$B22,$C$3,BV$12,$C$2,$A22,BV$13,$C$4,C15)</f>
        <v>#VALUE!</v>
      </c>
      <c r="BW22" s="248" t="e">
        <f ca="1">_xll.DBRW($C$1,$B22,$C$3,BW$12,$C$2,$A22,BW$13,$C$4,C15)</f>
        <v>#VALUE!</v>
      </c>
      <c r="BX22" s="253" t="e">
        <f ca="1">_xll.DBRW($C$1,$B22,$C$3,BX$12,$C$2,$A22,BX$13,$C$4,C15)</f>
        <v>#VALUE!</v>
      </c>
      <c r="BY22" s="248"/>
      <c r="BZ22" s="248"/>
      <c r="CA22" s="248"/>
      <c r="CB22" s="248"/>
      <c r="CC22" s="248"/>
      <c r="CD22" s="248"/>
      <c r="CE22" s="248"/>
      <c r="CF22" s="248"/>
    </row>
    <row r="23" spans="1:109" ht="21.75" customHeight="1">
      <c r="A23" s="249" t="s">
        <v>117</v>
      </c>
      <c r="B23" s="250" t="str">
        <f ca="1">_xll.SUBNM("tango_core_model:Activity","","HO","English")</f>
        <v>RECALC_0_1_</v>
      </c>
      <c r="C23" s="251" t="s">
        <v>229</v>
      </c>
      <c r="D23" s="252"/>
      <c r="E23" s="248"/>
      <c r="F23" s="248"/>
      <c r="G23" s="248"/>
      <c r="H23" s="248"/>
      <c r="I23" s="248"/>
      <c r="J23" s="248"/>
      <c r="K23" s="253"/>
      <c r="L23" s="252"/>
      <c r="M23" s="248"/>
      <c r="N23" s="248"/>
      <c r="O23" s="248"/>
      <c r="P23" s="248"/>
      <c r="Q23" s="248"/>
      <c r="R23" s="248"/>
      <c r="S23" s="253"/>
      <c r="T23" s="252"/>
      <c r="U23" s="248"/>
      <c r="V23" s="248"/>
      <c r="W23" s="248"/>
      <c r="X23" s="248"/>
      <c r="Y23" s="248"/>
      <c r="Z23" s="248"/>
      <c r="AA23" s="253"/>
      <c r="AB23" s="252"/>
      <c r="AC23" s="248"/>
      <c r="AD23" s="248"/>
      <c r="AE23" s="248"/>
      <c r="AF23" s="248"/>
      <c r="AG23" s="248"/>
      <c r="AH23" s="248"/>
      <c r="AI23" s="253"/>
      <c r="AJ23" s="248"/>
      <c r="AK23" s="252" t="e">
        <f ca="1">_xll.DBRW($C$1,$B23,$C$3,AK$12,$C$2,$A23,AK$13,$C$4,C15)</f>
        <v>#VALUE!</v>
      </c>
      <c r="AL23" s="248" t="str">
        <f ca="1">_xll.DBRW($C$1,$B23,$C$3,AL$12,$C$2,$A23,AL$13,$C$4,C15)</f>
        <v>RECALC_1_1146_</v>
      </c>
      <c r="AM23" s="248" t="e">
        <f ca="1">_xll.DBRW($C$1,$B23,$C$3,AM$12,$C$2,$A23,AM$13,$C$4,C15)</f>
        <v>#VALUE!</v>
      </c>
      <c r="AN23" s="248" t="e">
        <f ca="1">_xll.DBRW($C$1,$B23,$C$3,AN$12,$C$2,$A23,AN$13,$C$4,C15)</f>
        <v>#VALUE!</v>
      </c>
      <c r="AO23" s="248" t="e">
        <f ca="1">_xll.DBRW($C$1,$B23,$C$3,AO$12,$C$2,$A23,AO$13,$C$4,C15)</f>
        <v>#VALUE!</v>
      </c>
      <c r="AP23" s="248" t="e">
        <f ca="1">_xll.DBRW($C$1,$B23,$C$3,AP$12,$C$2,$A23,AP$13,$C$4,C15)</f>
        <v>#VALUE!</v>
      </c>
      <c r="AQ23" s="248" t="e">
        <f ca="1">_xll.DBRW($C$1,$B23,$C$3,AQ$12,$C$2,$A23,AQ$13,$C$4,C15)</f>
        <v>#VALUE!</v>
      </c>
      <c r="AR23" s="253" t="e">
        <f ca="1">_xll.DBRW($C$1,$B23,$C$3,AR$12,$C$2,$A23,AR$13,$C$4,C15)</f>
        <v>#VALUE!</v>
      </c>
      <c r="AS23" s="252" t="e">
        <f ca="1">_xll.DBRW($C$1,$B23,$C$3,AS$12,$C$2,$A23,AS$13,$C$4,C15)</f>
        <v>#VALUE!</v>
      </c>
      <c r="AT23" s="248" t="str">
        <f ca="1">_xll.DBRW($C$1,$B23,$C$3,AT$12,$C$2,$A23,AT$13,$C$4,C15)</f>
        <v>RECALC_1_1328_</v>
      </c>
      <c r="AU23" s="248" t="e">
        <f ca="1">_xll.DBRW($C$1,$B23,$C$3,AU$12,$C$2,$A23,AU$13,$C$4,C15)</f>
        <v>#VALUE!</v>
      </c>
      <c r="AV23" s="248" t="e">
        <f ca="1">_xll.DBRW($C$1,$B23,$C$3,AV$12,$C$2,$A23,AV$13,$C$4,C15)</f>
        <v>#VALUE!</v>
      </c>
      <c r="AW23" s="248" t="e">
        <f ca="1">_xll.DBRW($C$1,$B23,$C$3,AW$12,$C$2,$A23,AW$13,$C$4,C15)</f>
        <v>#VALUE!</v>
      </c>
      <c r="AX23" s="248" t="e">
        <f ca="1">_xll.DBRW($C$1,$B23,$C$3,AX$12,$C$2,$A23,AX$13,$C$4,C15)</f>
        <v>#VALUE!</v>
      </c>
      <c r="AY23" s="248" t="e">
        <f ca="1">_xll.DBRW($C$1,$B23,$C$3,AY$12,$C$2,$A23,AY$13,$C$4,C15)</f>
        <v>#VALUE!</v>
      </c>
      <c r="AZ23" s="253" t="e">
        <f ca="1">_xll.DBRW($C$1,$B23,$C$3,AZ$12,$C$2,$A23,AZ$13,$C$4,C15)</f>
        <v>#VALUE!</v>
      </c>
      <c r="BA23" s="252" t="e">
        <f ca="1">_xll.DBRW($C$1,$B23,$C$3,BA$12,$C$2,$A23,BA$13,$C$4,C15)</f>
        <v>#VALUE!</v>
      </c>
      <c r="BB23" s="248" t="str">
        <f ca="1">_xll.DBRW($C$1,$B23,$C$3,BB$12,$C$2,$A23,BB$13,$C$4,C15)</f>
        <v>RECALC_1_1724_</v>
      </c>
      <c r="BC23" s="248" t="e">
        <f ca="1">_xll.DBRW($C$1,$B23,$C$3,BC$12,$C$2,$A23,BC$13,$C$4,C15)</f>
        <v>#VALUE!</v>
      </c>
      <c r="BD23" s="248" t="e">
        <f ca="1">_xll.DBRW($C$1,$B23,$C$3,BD$12,$C$2,$A23,BD$13,$C$4,C15)</f>
        <v>#VALUE!</v>
      </c>
      <c r="BE23" s="248" t="e">
        <f ca="1">_xll.DBRW($C$1,$B23,$C$3,BE$12,$C$2,$A23,BE$13,$C$4,C15)</f>
        <v>#VALUE!</v>
      </c>
      <c r="BF23" s="248" t="e">
        <f ca="1">_xll.DBRW($C$1,$B23,$C$3,BF$12,$C$2,$A23,BF$13,$C$4,C15)</f>
        <v>#VALUE!</v>
      </c>
      <c r="BG23" s="248" t="e">
        <f ca="1">_xll.DBRW($C$1,$B23,$C$3,BG$12,$C$2,$A23,BG$13,$C$4,C15)</f>
        <v>#VALUE!</v>
      </c>
      <c r="BH23" s="253" t="e">
        <f ca="1">_xll.DBRW($C$1,$B23,$C$3,BH$12,$C$2,$A23,BH$13,$C$4,C15)</f>
        <v>#VALUE!</v>
      </c>
      <c r="BI23" s="252" t="e">
        <f ca="1">_xll.DBRW($C$1,$B23,$C$3,BI$12,$C$2,$A23,BI$13,$C$4,C15)</f>
        <v>#VALUE!</v>
      </c>
      <c r="BJ23" s="248" t="str">
        <f ca="1">_xll.DBRW($C$1,$B23,$C$3,BJ$12,$C$2,$A23,BJ$13,$C$4,C15)</f>
        <v>RECALC_1_2018_</v>
      </c>
      <c r="BK23" s="248" t="e">
        <f ca="1">_xll.DBRW($C$1,$B23,$C$3,BK$12,$C$2,$A23,BK$13,$C$4,C15)</f>
        <v>#VALUE!</v>
      </c>
      <c r="BL23" s="248" t="e">
        <f ca="1">_xll.DBRW($C$1,$B23,$C$3,BL$12,$C$2,$A23,BL$13,$C$4,C15)</f>
        <v>#VALUE!</v>
      </c>
      <c r="BM23" s="248" t="e">
        <f ca="1">_xll.DBRW($C$1,$B23,$C$3,BM$12,$C$2,$A23,BM$13,$C$4,C15)</f>
        <v>#VALUE!</v>
      </c>
      <c r="BN23" s="248" t="e">
        <f ca="1">_xll.DBRW($C$1,$B23,$C$3,BN$12,$C$2,$A23,BN$13,$C$4,C15)</f>
        <v>#VALUE!</v>
      </c>
      <c r="BO23" s="248" t="e">
        <f ca="1">_xll.DBRW($C$1,$B23,$C$3,BO$12,$C$2,$A23,BO$13,$C$4,C15)</f>
        <v>#VALUE!</v>
      </c>
      <c r="BP23" s="253" t="e">
        <f ca="1">_xll.DBRW($C$1,$B23,$C$3,BP$12,$C$2,$A23,BP$13,$C$4,C15)</f>
        <v>#VALUE!</v>
      </c>
      <c r="BQ23" s="252" t="e">
        <f ca="1">_xll.DBRW($C$1,$B23,$C$3,BQ$12,$C$2,$A23,BQ$13,$C$4,C15)</f>
        <v>#VALUE!</v>
      </c>
      <c r="BR23" s="248" t="str">
        <f ca="1">_xll.DBRW($C$1,$B23,$C$3,BR$12,$C$2,$A23,BR$13,$C$4,C15)</f>
        <v>RECALC_1_2370_</v>
      </c>
      <c r="BS23" s="248" t="e">
        <f ca="1">_xll.DBRW($C$1,$B23,$C$3,BS$12,$C$2,$A23,BS$13,$C$4,C15)</f>
        <v>#VALUE!</v>
      </c>
      <c r="BT23" s="248" t="e">
        <f ca="1">_xll.DBRW($C$1,$B23,$C$3,BT$12,$C$2,$A23,BT$13,$C$4,C15)</f>
        <v>#VALUE!</v>
      </c>
      <c r="BU23" s="248" t="e">
        <f ca="1">_xll.DBRW($C$1,$B23,$C$3,BU$12,$C$2,$A23,BU$13,$C$4,C15)</f>
        <v>#VALUE!</v>
      </c>
      <c r="BV23" s="248" t="e">
        <f ca="1">_xll.DBRW($C$1,$B23,$C$3,BV$12,$C$2,$A23,BV$13,$C$4,C15)</f>
        <v>#VALUE!</v>
      </c>
      <c r="BW23" s="248" t="e">
        <f ca="1">_xll.DBRW($C$1,$B23,$C$3,BW$12,$C$2,$A23,BW$13,$C$4,C15)</f>
        <v>#VALUE!</v>
      </c>
      <c r="BX23" s="253" t="e">
        <f ca="1">_xll.DBRW($C$1,$B23,$C$3,BX$12,$C$2,$A23,BX$13,$C$4,C15)</f>
        <v>#VALUE!</v>
      </c>
      <c r="BY23" s="248"/>
      <c r="BZ23" s="248"/>
      <c r="CA23" s="248"/>
      <c r="CB23" s="248"/>
      <c r="CC23" s="248"/>
      <c r="CD23" s="248"/>
      <c r="CE23" s="248"/>
      <c r="CF23" s="248"/>
    </row>
    <row r="24" spans="1:109" ht="21.75" customHeight="1">
      <c r="A24" s="249" t="s">
        <v>118</v>
      </c>
      <c r="B24" s="250" t="str">
        <f ca="1">_xll.SUBNM("tango_core_model:Activity","","HO","English")</f>
        <v>RECALC_0_1_</v>
      </c>
      <c r="C24" s="251" t="s">
        <v>250</v>
      </c>
      <c r="D24" s="252"/>
      <c r="E24" s="248"/>
      <c r="F24" s="248"/>
      <c r="G24" s="248"/>
      <c r="H24" s="248"/>
      <c r="I24" s="248"/>
      <c r="J24" s="248"/>
      <c r="K24" s="253"/>
      <c r="L24" s="252"/>
      <c r="M24" s="248"/>
      <c r="N24" s="248"/>
      <c r="O24" s="248"/>
      <c r="P24" s="248"/>
      <c r="Q24" s="248"/>
      <c r="R24" s="248"/>
      <c r="S24" s="253"/>
      <c r="T24" s="252"/>
      <c r="U24" s="248"/>
      <c r="V24" s="248"/>
      <c r="W24" s="248"/>
      <c r="X24" s="248"/>
      <c r="Y24" s="248"/>
      <c r="Z24" s="248"/>
      <c r="AA24" s="253"/>
      <c r="AB24" s="252"/>
      <c r="AC24" s="248"/>
      <c r="AD24" s="248"/>
      <c r="AE24" s="248"/>
      <c r="AF24" s="248"/>
      <c r="AG24" s="248"/>
      <c r="AH24" s="248"/>
      <c r="AI24" s="253"/>
      <c r="AJ24" s="248"/>
      <c r="AK24" s="252" t="e">
        <f ca="1">_xll.DBRW($C$1,$B24,$C$3,AK$12,$C$2,$A24,AK$13,$C$4,C15)</f>
        <v>#VALUE!</v>
      </c>
      <c r="AL24" s="248" t="str">
        <f ca="1">_xll.DBRW($C$1,$B24,$C$3,AL$12,$C$2,$A24,AL$13,$C$4,C15)</f>
        <v>RECALC_1_1145_</v>
      </c>
      <c r="AM24" s="248" t="e">
        <f ca="1">_xll.DBRW($C$1,$B24,$C$3,AM$12,$C$2,$A24,AM$13,$C$4,C15)</f>
        <v>#VALUE!</v>
      </c>
      <c r="AN24" s="248" t="e">
        <f ca="1">_xll.DBRW($C$1,$B24,$C$3,AN$12,$C$2,$A24,AN$13,$C$4,C15)</f>
        <v>#VALUE!</v>
      </c>
      <c r="AO24" s="248" t="e">
        <f ca="1">_xll.DBRW($C$1,$B24,$C$3,AO$12,$C$2,$A24,AO$13,$C$4,C15)</f>
        <v>#VALUE!</v>
      </c>
      <c r="AP24" s="248" t="e">
        <f ca="1">_xll.DBRW($C$1,$B24,$C$3,AP$12,$C$2,$A24,AP$13,$C$4,C15)</f>
        <v>#VALUE!</v>
      </c>
      <c r="AQ24" s="248" t="e">
        <f ca="1">_xll.DBRW($C$1,$B24,$C$3,AQ$12,$C$2,$A24,AQ$13,$C$4,C15)</f>
        <v>#VALUE!</v>
      </c>
      <c r="AR24" s="253" t="e">
        <f ca="1">_xll.DBRW($C$1,$B24,$C$3,AR$12,$C$2,$A24,AR$13,$C$4,C15)</f>
        <v>#VALUE!</v>
      </c>
      <c r="AS24" s="252" t="e">
        <f ca="1">_xll.DBRW($C$1,$B24,$C$3,AS$12,$C$2,$A24,AS$13,$C$4,C15)</f>
        <v>#VALUE!</v>
      </c>
      <c r="AT24" s="248" t="str">
        <f ca="1">_xll.DBRW($C$1,$B24,$C$3,AT$12,$C$2,$A24,AT$13,$C$4,C15)</f>
        <v>RECALC_1_1327_</v>
      </c>
      <c r="AU24" s="248" t="e">
        <f ca="1">_xll.DBRW($C$1,$B24,$C$3,AU$12,$C$2,$A24,AU$13,$C$4,C15)</f>
        <v>#VALUE!</v>
      </c>
      <c r="AV24" s="248" t="e">
        <f ca="1">_xll.DBRW($C$1,$B24,$C$3,AV$12,$C$2,$A24,AV$13,$C$4,C15)</f>
        <v>#VALUE!</v>
      </c>
      <c r="AW24" s="248" t="e">
        <f ca="1">_xll.DBRW($C$1,$B24,$C$3,AW$12,$C$2,$A24,AW$13,$C$4,C15)</f>
        <v>#VALUE!</v>
      </c>
      <c r="AX24" s="248" t="e">
        <f ca="1">_xll.DBRW($C$1,$B24,$C$3,AX$12,$C$2,$A24,AX$13,$C$4,C15)</f>
        <v>#VALUE!</v>
      </c>
      <c r="AY24" s="248" t="e">
        <f ca="1">_xll.DBRW($C$1,$B24,$C$3,AY$12,$C$2,$A24,AY$13,$C$4,C15)</f>
        <v>#VALUE!</v>
      </c>
      <c r="AZ24" s="253" t="e">
        <f ca="1">_xll.DBRW($C$1,$B24,$C$3,AZ$12,$C$2,$A24,AZ$13,$C$4,C15)</f>
        <v>#VALUE!</v>
      </c>
      <c r="BA24" s="252" t="e">
        <f ca="1">_xll.DBRW($C$1,$B24,$C$3,BA$12,$C$2,$A24,BA$13,$C$4,C15)</f>
        <v>#VALUE!</v>
      </c>
      <c r="BB24" s="248" t="str">
        <f ca="1">_xll.DBRW($C$1,$B24,$C$3,BB$12,$C$2,$A24,BB$13,$C$4,C15)</f>
        <v>RECALC_1_1723_</v>
      </c>
      <c r="BC24" s="248" t="e">
        <f ca="1">_xll.DBRW($C$1,$B24,$C$3,BC$12,$C$2,$A24,BC$13,$C$4,C15)</f>
        <v>#VALUE!</v>
      </c>
      <c r="BD24" s="248" t="e">
        <f ca="1">_xll.DBRW($C$1,$B24,$C$3,BD$12,$C$2,$A24,BD$13,$C$4,C15)</f>
        <v>#VALUE!</v>
      </c>
      <c r="BE24" s="248" t="e">
        <f ca="1">_xll.DBRW($C$1,$B24,$C$3,BE$12,$C$2,$A24,BE$13,$C$4,C15)</f>
        <v>#VALUE!</v>
      </c>
      <c r="BF24" s="248" t="e">
        <f ca="1">_xll.DBRW($C$1,$B24,$C$3,BF$12,$C$2,$A24,BF$13,$C$4,C15)</f>
        <v>#VALUE!</v>
      </c>
      <c r="BG24" s="248" t="e">
        <f ca="1">_xll.DBRW($C$1,$B24,$C$3,BG$12,$C$2,$A24,BG$13,$C$4,C15)</f>
        <v>#VALUE!</v>
      </c>
      <c r="BH24" s="253" t="e">
        <f ca="1">_xll.DBRW($C$1,$B24,$C$3,BH$12,$C$2,$A24,BH$13,$C$4,C15)</f>
        <v>#VALUE!</v>
      </c>
      <c r="BI24" s="252" t="e">
        <f ca="1">_xll.DBRW($C$1,$B24,$C$3,BI$12,$C$2,$A24,BI$13,$C$4,C15)</f>
        <v>#VALUE!</v>
      </c>
      <c r="BJ24" s="248" t="str">
        <f ca="1">_xll.DBRW($C$1,$B24,$C$3,BJ$12,$C$2,$A24,BJ$13,$C$4,C15)</f>
        <v>RECALC_1_2017_</v>
      </c>
      <c r="BK24" s="248" t="e">
        <f ca="1">_xll.DBRW($C$1,$B24,$C$3,BK$12,$C$2,$A24,BK$13,$C$4,C15)</f>
        <v>#VALUE!</v>
      </c>
      <c r="BL24" s="248" t="e">
        <f ca="1">_xll.DBRW($C$1,$B24,$C$3,BL$12,$C$2,$A24,BL$13,$C$4,C15)</f>
        <v>#VALUE!</v>
      </c>
      <c r="BM24" s="248" t="e">
        <f ca="1">_xll.DBRW($C$1,$B24,$C$3,BM$12,$C$2,$A24,BM$13,$C$4,C15)</f>
        <v>#VALUE!</v>
      </c>
      <c r="BN24" s="248" t="e">
        <f ca="1">_xll.DBRW($C$1,$B24,$C$3,BN$12,$C$2,$A24,BN$13,$C$4,C15)</f>
        <v>#VALUE!</v>
      </c>
      <c r="BO24" s="248" t="e">
        <f ca="1">_xll.DBRW($C$1,$B24,$C$3,BO$12,$C$2,$A24,BO$13,$C$4,C15)</f>
        <v>#VALUE!</v>
      </c>
      <c r="BP24" s="253" t="e">
        <f ca="1">_xll.DBRW($C$1,$B24,$C$3,BP$12,$C$2,$A24,BP$13,$C$4,C15)</f>
        <v>#VALUE!</v>
      </c>
      <c r="BQ24" s="252" t="e">
        <f ca="1">_xll.DBRW($C$1,$B24,$C$3,BQ$12,$C$2,$A24,BQ$13,$C$4,C15)</f>
        <v>#VALUE!</v>
      </c>
      <c r="BR24" s="248" t="str">
        <f ca="1">_xll.DBRW($C$1,$B24,$C$3,BR$12,$C$2,$A24,BR$13,$C$4,C15)</f>
        <v>RECALC_1_2369_</v>
      </c>
      <c r="BS24" s="248" t="e">
        <f ca="1">_xll.DBRW($C$1,$B24,$C$3,BS$12,$C$2,$A24,BS$13,$C$4,C15)</f>
        <v>#VALUE!</v>
      </c>
      <c r="BT24" s="248" t="e">
        <f ca="1">_xll.DBRW($C$1,$B24,$C$3,BT$12,$C$2,$A24,BT$13,$C$4,C15)</f>
        <v>#VALUE!</v>
      </c>
      <c r="BU24" s="248" t="e">
        <f ca="1">_xll.DBRW($C$1,$B24,$C$3,BU$12,$C$2,$A24,BU$13,$C$4,C15)</f>
        <v>#VALUE!</v>
      </c>
      <c r="BV24" s="248" t="e">
        <f ca="1">_xll.DBRW($C$1,$B24,$C$3,BV$12,$C$2,$A24,BV$13,$C$4,C15)</f>
        <v>#VALUE!</v>
      </c>
      <c r="BW24" s="248" t="e">
        <f ca="1">_xll.DBRW($C$1,$B24,$C$3,BW$12,$C$2,$A24,BW$13,$C$4,C15)</f>
        <v>#VALUE!</v>
      </c>
      <c r="BX24" s="253" t="e">
        <f ca="1">_xll.DBRW($C$1,$B24,$C$3,BX$12,$C$2,$A24,BX$13,$C$4,C15)</f>
        <v>#VALUE!</v>
      </c>
      <c r="BY24" s="248"/>
      <c r="BZ24" s="248"/>
      <c r="CA24" s="248"/>
      <c r="CB24" s="248"/>
      <c r="CC24" s="248"/>
      <c r="CD24" s="248"/>
      <c r="CE24" s="248"/>
      <c r="CF24" s="248"/>
    </row>
    <row r="25" spans="1:109" ht="21.75" customHeight="1">
      <c r="A25" s="249" t="s">
        <v>119</v>
      </c>
      <c r="B25" s="250" t="str">
        <f ca="1">_xll.SUBNM("tango_core_model:Activity","","HO","English")</f>
        <v>RECALC_0_1_</v>
      </c>
      <c r="C25" s="251" t="s">
        <v>303</v>
      </c>
      <c r="D25" s="252"/>
      <c r="E25" s="248"/>
      <c r="F25" s="248"/>
      <c r="G25" s="248"/>
      <c r="H25" s="248"/>
      <c r="I25" s="248"/>
      <c r="J25" s="248"/>
      <c r="K25" s="253"/>
      <c r="L25" s="252"/>
      <c r="M25" s="248"/>
      <c r="N25" s="248"/>
      <c r="O25" s="248"/>
      <c r="P25" s="248"/>
      <c r="Q25" s="248"/>
      <c r="R25" s="248"/>
      <c r="S25" s="253"/>
      <c r="T25" s="252"/>
      <c r="U25" s="248"/>
      <c r="V25" s="248"/>
      <c r="W25" s="248"/>
      <c r="X25" s="248"/>
      <c r="Y25" s="248"/>
      <c r="Z25" s="248"/>
      <c r="AA25" s="253"/>
      <c r="AB25" s="252"/>
      <c r="AC25" s="248"/>
      <c r="AD25" s="248"/>
      <c r="AE25" s="248"/>
      <c r="AF25" s="248"/>
      <c r="AG25" s="248"/>
      <c r="AH25" s="248"/>
      <c r="AI25" s="253"/>
      <c r="AJ25" s="248"/>
      <c r="AK25" s="252" t="e">
        <f ca="1">_xll.DBRW($C$1,$B25,$C$3,AK$12,$C$2,$A25,AK$13,$C$4,C15)</f>
        <v>#VALUE!</v>
      </c>
      <c r="AL25" s="248" t="str">
        <f ca="1">_xll.DBRW($C$1,$B25,$C$3,AL$12,$C$2,$A25,AL$13,$C$4,C15)</f>
        <v>RECALC_1_1144_</v>
      </c>
      <c r="AM25" s="248" t="e">
        <f ca="1">_xll.DBRW($C$1,$B25,$C$3,AM$12,$C$2,$A25,AM$13,$C$4,C15)</f>
        <v>#VALUE!</v>
      </c>
      <c r="AN25" s="248" t="e">
        <f ca="1">_xll.DBRW($C$1,$B25,$C$3,AN$12,$C$2,$A25,AN$13,$C$4,C15)</f>
        <v>#VALUE!</v>
      </c>
      <c r="AO25" s="248" t="e">
        <f ca="1">_xll.DBRW($C$1,$B25,$C$3,AO$12,$C$2,$A25,AO$13,$C$4,C15)</f>
        <v>#VALUE!</v>
      </c>
      <c r="AP25" s="248" t="e">
        <f ca="1">_xll.DBRW($C$1,$B25,$C$3,AP$12,$C$2,$A25,AP$13,$C$4,C15)</f>
        <v>#VALUE!</v>
      </c>
      <c r="AQ25" s="248" t="e">
        <f ca="1">_xll.DBRW($C$1,$B25,$C$3,AQ$12,$C$2,$A25,AQ$13,$C$4,C15)</f>
        <v>#VALUE!</v>
      </c>
      <c r="AR25" s="253" t="e">
        <f ca="1">_xll.DBRW($C$1,$B25,$C$3,AR$12,$C$2,$A25,AR$13,$C$4,C15)</f>
        <v>#VALUE!</v>
      </c>
      <c r="AS25" s="252" t="e">
        <f ca="1">_xll.DBRW($C$1,$B25,$C$3,AS$12,$C$2,$A25,AS$13,$C$4,C15)</f>
        <v>#VALUE!</v>
      </c>
      <c r="AT25" s="248" t="str">
        <f ca="1">_xll.DBRW($C$1,$B25,$C$3,AT$12,$C$2,$A25,AT$13,$C$4,C15)</f>
        <v>RECALC_1_1326_</v>
      </c>
      <c r="AU25" s="248" t="e">
        <f ca="1">_xll.DBRW($C$1,$B25,$C$3,AU$12,$C$2,$A25,AU$13,$C$4,C15)</f>
        <v>#VALUE!</v>
      </c>
      <c r="AV25" s="248" t="e">
        <f ca="1">_xll.DBRW($C$1,$B25,$C$3,AV$12,$C$2,$A25,AV$13,$C$4,C15)</f>
        <v>#VALUE!</v>
      </c>
      <c r="AW25" s="248" t="e">
        <f ca="1">_xll.DBRW($C$1,$B25,$C$3,AW$12,$C$2,$A25,AW$13,$C$4,C15)</f>
        <v>#VALUE!</v>
      </c>
      <c r="AX25" s="248" t="e">
        <f ca="1">_xll.DBRW($C$1,$B25,$C$3,AX$12,$C$2,$A25,AX$13,$C$4,C15)</f>
        <v>#VALUE!</v>
      </c>
      <c r="AY25" s="248" t="e">
        <f ca="1">_xll.DBRW($C$1,$B25,$C$3,AY$12,$C$2,$A25,AY$13,$C$4,C15)</f>
        <v>#VALUE!</v>
      </c>
      <c r="AZ25" s="253" t="e">
        <f ca="1">_xll.DBRW($C$1,$B25,$C$3,AZ$12,$C$2,$A25,AZ$13,$C$4,C15)</f>
        <v>#VALUE!</v>
      </c>
      <c r="BA25" s="252" t="e">
        <f ca="1">_xll.DBRW($C$1,$B25,$C$3,BA$12,$C$2,$A25,BA$13,$C$4,C15)</f>
        <v>#VALUE!</v>
      </c>
      <c r="BB25" s="248" t="str">
        <f ca="1">_xll.DBRW($C$1,$B25,$C$3,BB$12,$C$2,$A25,BB$13,$C$4,C15)</f>
        <v>RECALC_1_1722_</v>
      </c>
      <c r="BC25" s="248" t="e">
        <f ca="1">_xll.DBRW($C$1,$B25,$C$3,BC$12,$C$2,$A25,BC$13,$C$4,C15)</f>
        <v>#VALUE!</v>
      </c>
      <c r="BD25" s="248" t="e">
        <f ca="1">_xll.DBRW($C$1,$B25,$C$3,BD$12,$C$2,$A25,BD$13,$C$4,C15)</f>
        <v>#VALUE!</v>
      </c>
      <c r="BE25" s="248" t="e">
        <f ca="1">_xll.DBRW($C$1,$B25,$C$3,BE$12,$C$2,$A25,BE$13,$C$4,C15)</f>
        <v>#VALUE!</v>
      </c>
      <c r="BF25" s="248" t="e">
        <f ca="1">_xll.DBRW($C$1,$B25,$C$3,BF$12,$C$2,$A25,BF$13,$C$4,C15)</f>
        <v>#VALUE!</v>
      </c>
      <c r="BG25" s="248" t="e">
        <f ca="1">_xll.DBRW($C$1,$B25,$C$3,BG$12,$C$2,$A25,BG$13,$C$4,C15)</f>
        <v>#VALUE!</v>
      </c>
      <c r="BH25" s="253" t="e">
        <f ca="1">_xll.DBRW($C$1,$B25,$C$3,BH$12,$C$2,$A25,BH$13,$C$4,C15)</f>
        <v>#VALUE!</v>
      </c>
      <c r="BI25" s="252" t="e">
        <f ca="1">_xll.DBRW($C$1,$B25,$C$3,BI$12,$C$2,$A25,BI$13,$C$4,C15)</f>
        <v>#VALUE!</v>
      </c>
      <c r="BJ25" s="248" t="str">
        <f ca="1">_xll.DBRW($C$1,$B25,$C$3,BJ$12,$C$2,$A25,BJ$13,$C$4,C15)</f>
        <v>RECALC_1_2016_</v>
      </c>
      <c r="BK25" s="248" t="e">
        <f ca="1">_xll.DBRW($C$1,$B25,$C$3,BK$12,$C$2,$A25,BK$13,$C$4,C15)</f>
        <v>#VALUE!</v>
      </c>
      <c r="BL25" s="248" t="e">
        <f ca="1">_xll.DBRW($C$1,$B25,$C$3,BL$12,$C$2,$A25,BL$13,$C$4,C15)</f>
        <v>#VALUE!</v>
      </c>
      <c r="BM25" s="248" t="e">
        <f ca="1">_xll.DBRW($C$1,$B25,$C$3,BM$12,$C$2,$A25,BM$13,$C$4,C15)</f>
        <v>#VALUE!</v>
      </c>
      <c r="BN25" s="248" t="e">
        <f ca="1">_xll.DBRW($C$1,$B25,$C$3,BN$12,$C$2,$A25,BN$13,$C$4,C15)</f>
        <v>#VALUE!</v>
      </c>
      <c r="BO25" s="248" t="e">
        <f ca="1">_xll.DBRW($C$1,$B25,$C$3,BO$12,$C$2,$A25,BO$13,$C$4,C15)</f>
        <v>#VALUE!</v>
      </c>
      <c r="BP25" s="253" t="e">
        <f ca="1">_xll.DBRW($C$1,$B25,$C$3,BP$12,$C$2,$A25,BP$13,$C$4,C15)</f>
        <v>#VALUE!</v>
      </c>
      <c r="BQ25" s="252" t="e">
        <f ca="1">_xll.DBRW($C$1,$B25,$C$3,BQ$12,$C$2,$A25,BQ$13,$C$4,C15)</f>
        <v>#VALUE!</v>
      </c>
      <c r="BR25" s="248" t="str">
        <f ca="1">_xll.DBRW($C$1,$B25,$C$3,BR$12,$C$2,$A25,BR$13,$C$4,C15)</f>
        <v>RECALC_1_2368_</v>
      </c>
      <c r="BS25" s="248" t="e">
        <f ca="1">_xll.DBRW($C$1,$B25,$C$3,BS$12,$C$2,$A25,BS$13,$C$4,C15)</f>
        <v>#VALUE!</v>
      </c>
      <c r="BT25" s="248" t="e">
        <f ca="1">_xll.DBRW($C$1,$B25,$C$3,BT$12,$C$2,$A25,BT$13,$C$4,C15)</f>
        <v>#VALUE!</v>
      </c>
      <c r="BU25" s="248" t="e">
        <f ca="1">_xll.DBRW($C$1,$B25,$C$3,BU$12,$C$2,$A25,BU$13,$C$4,C15)</f>
        <v>#VALUE!</v>
      </c>
      <c r="BV25" s="248" t="e">
        <f ca="1">_xll.DBRW($C$1,$B25,$C$3,BV$12,$C$2,$A25,BV$13,$C$4,C15)</f>
        <v>#VALUE!</v>
      </c>
      <c r="BW25" s="248" t="e">
        <f ca="1">_xll.DBRW($C$1,$B25,$C$3,BW$12,$C$2,$A25,BW$13,$C$4,C15)</f>
        <v>#VALUE!</v>
      </c>
      <c r="BX25" s="253" t="e">
        <f ca="1">_xll.DBRW($C$1,$B25,$C$3,BX$12,$C$2,$A25,BX$13,$C$4,C15)</f>
        <v>#VALUE!</v>
      </c>
      <c r="BY25" s="248"/>
      <c r="BZ25" s="248"/>
      <c r="CA25" s="248"/>
      <c r="CB25" s="248"/>
      <c r="CC25" s="248"/>
      <c r="CD25" s="248"/>
      <c r="CE25" s="248"/>
      <c r="CF25" s="248"/>
    </row>
    <row r="26" spans="1:109" s="261" customFormat="1" ht="21.75" customHeight="1">
      <c r="A26" s="254" t="s">
        <v>109</v>
      </c>
      <c r="B26" s="254" t="str">
        <f ca="1">_xll.SUBNM("tango_core_model:Activity","","Tot_act","English")</f>
        <v>RECALC_0_21_</v>
      </c>
      <c r="C26" s="254" t="str">
        <f>"Contrôle "&amp;C15</f>
        <v>Contrôle Produit des activités ordinaires</v>
      </c>
      <c r="D26" s="255" t="e">
        <f ca="1">_xll.DBRW($C$1,$B$26,$C$3,D$12,$C$2,$A26,D$13,$C$4,$C15)-D15</f>
        <v>#VALUE!</v>
      </c>
      <c r="E26" s="256" t="e">
        <f ca="1">_xll.DBRW($C$1,$B$26,$C$3,E$12,$C$2,$A26,E$13,$C$4,$C15)-E15</f>
        <v>#VALUE!</v>
      </c>
      <c r="F26" s="256" t="e">
        <f ca="1">_xll.DBRW($C$1,$B$26,$C$3,F$12,$C$2,$A26,F$13,$C$4,$C15)-F15</f>
        <v>#VALUE!</v>
      </c>
      <c r="G26" s="256" t="e">
        <f ca="1">_xll.DBRW($C$1,$B$26,$C$3,G$12,$C$2,$A26,G$13,$C$4,$C15)-G15</f>
        <v>#VALUE!</v>
      </c>
      <c r="H26" s="256" t="e">
        <f ca="1">_xll.DBRW($C$1,$B$26,$C$3,H$12,$C$2,$A26,H$13,$C$4,$C15)-H15</f>
        <v>#VALUE!</v>
      </c>
      <c r="I26" s="256" t="e">
        <f ca="1">_xll.DBRW($C$1,$B$26,$C$3,I$12,$C$2,$A26,I$13,$C$4,$C15)-I15</f>
        <v>#VALUE!</v>
      </c>
      <c r="J26" s="256" t="e">
        <f ca="1">_xll.DBRW($C$1,$B$26,$C$3,J$12,$C$2,$A26,J$13,$C$4,$C15)-J15</f>
        <v>#VALUE!</v>
      </c>
      <c r="K26" s="257" t="e">
        <f ca="1">_xll.DBRW($C$1,$B$26,$C$3,K$12,$C$2,$A26,K$13,$C$4,$C15)-K15</f>
        <v>#VALUE!</v>
      </c>
      <c r="L26" s="255" t="e">
        <f ca="1">_xll.DBRW($C$1,$B$26,$C$3,L$12,$C$2,$A26,L$13,$C$4,$C15)-L15</f>
        <v>#VALUE!</v>
      </c>
      <c r="M26" s="256" t="e">
        <f ca="1">_xll.DBRW($C$1,$B$26,$C$3,M$12,$C$2,$A26,M$13,$C$4,$C15)-M15</f>
        <v>#VALUE!</v>
      </c>
      <c r="N26" s="256" t="e">
        <f ca="1">_xll.DBRW($C$1,$B$26,$C$3,N$12,$C$2,$A26,N$13,$C$4,$C15)-N15</f>
        <v>#VALUE!</v>
      </c>
      <c r="O26" s="256" t="e">
        <f ca="1">_xll.DBRW($C$1,$B$26,$C$3,O$12,$C$2,$A26,O$13,$C$4,$C15)-O15</f>
        <v>#VALUE!</v>
      </c>
      <c r="P26" s="256" t="e">
        <f ca="1">_xll.DBRW($C$1,$B$26,$C$3,P$12,$C$2,$A26,P$13,$C$4,$C15)-P15</f>
        <v>#VALUE!</v>
      </c>
      <c r="Q26" s="256" t="e">
        <f ca="1">_xll.DBRW($C$1,$B$26,$C$3,Q$12,$C$2,$A26,Q$13,$C$4,$C15)-Q15</f>
        <v>#VALUE!</v>
      </c>
      <c r="R26" s="256" t="e">
        <f ca="1">_xll.DBRW($C$1,$B$26,$C$3,R$12,$C$2,$A26,R$13,$C$4,$C15)-R15</f>
        <v>#VALUE!</v>
      </c>
      <c r="S26" s="257" t="e">
        <f ca="1">_xll.DBRW($C$1,$B$26,$C$3,S$12,$C$2,$A26,S$13,$C$4,$C15)-S15</f>
        <v>#VALUE!</v>
      </c>
      <c r="T26" s="255" t="e">
        <f ca="1">_xll.DBRW($C$1,$B$26,$C$3,T$12,$C$2,$A26,T$13,$C$4,$C15)-T15</f>
        <v>#VALUE!</v>
      </c>
      <c r="U26" s="256" t="e">
        <f ca="1">_xll.DBRW($C$1,$B$26,$C$3,U$12,$C$2,$A26,U$13,$C$4,$C15)-U15</f>
        <v>#VALUE!</v>
      </c>
      <c r="V26" s="256" t="e">
        <f ca="1">_xll.DBRW($C$1,$B$26,$C$3,V$12,$C$2,$A26,V$13,$C$4,$C15)-V15</f>
        <v>#VALUE!</v>
      </c>
      <c r="W26" s="256" t="e">
        <f ca="1">_xll.DBRW($C$1,$B$26,$C$3,W$12,$C$2,$A26,W$13,$C$4,$C15)-W15</f>
        <v>#VALUE!</v>
      </c>
      <c r="X26" s="256" t="e">
        <f ca="1">_xll.DBRW($C$1,$B$26,$C$3,X$12,$C$2,$A26,X$13,$C$4,$C15)-X15</f>
        <v>#VALUE!</v>
      </c>
      <c r="Y26" s="256" t="e">
        <f ca="1">_xll.DBRW($C$1,$B$26,$C$3,Y$12,$C$2,$A26,Y$13,$C$4,$C15)-Y15</f>
        <v>#VALUE!</v>
      </c>
      <c r="Z26" s="256" t="e">
        <f ca="1">_xll.DBRW($C$1,$B$26,$C$3,Z$12,$C$2,$A26,Z$13,$C$4,$C15)-Z15</f>
        <v>#VALUE!</v>
      </c>
      <c r="AA26" s="257" t="e">
        <f ca="1">_xll.DBRW($C$1,$B$26,$C$3,AA$12,$C$2,$A26,AA$13,$C$4,$C15)-AA15</f>
        <v>#VALUE!</v>
      </c>
      <c r="AB26" s="255" t="e">
        <f ca="1">_xll.DBRW($C$1,$B$26,$C$3,AB$12,$C$2,$A26,AB$13,$C$4,$C15)-AB15</f>
        <v>#VALUE!</v>
      </c>
      <c r="AC26" s="256" t="e">
        <f ca="1">_xll.DBRW($C$1,$B$26,$C$3,AC$12,$C$2,$A26,AC$13,$C$4,$C15)-AC15</f>
        <v>#VALUE!</v>
      </c>
      <c r="AD26" s="256" t="e">
        <f ca="1">_xll.DBRW($C$1,$B$26,$C$3,AD$12,$C$2,$A26,AD$13,$C$4,$C15)-AD15</f>
        <v>#VALUE!</v>
      </c>
      <c r="AE26" s="256" t="e">
        <f ca="1">_xll.DBRW($C$1,$B$26,$C$3,AE$12,$C$2,$A26,AE$13,$C$4,$C15)-AE15</f>
        <v>#VALUE!</v>
      </c>
      <c r="AF26" s="256" t="e">
        <f ca="1">_xll.DBRW($C$1,$B$26,$C$3,AF$12,$C$2,$A26,AF$13,$C$4,$C15)-AF15</f>
        <v>#VALUE!</v>
      </c>
      <c r="AG26" s="256" t="e">
        <f ca="1">_xll.DBRW($C$1,$B$26,$C$3,AG$12,$C$2,$A26,AG$13,$C$4,$C15)-AG15</f>
        <v>#VALUE!</v>
      </c>
      <c r="AH26" s="256" t="e">
        <f ca="1">_xll.DBRW($C$1,$B$26,$C$3,AH$12,$C$2,$A26,AH$13,$C$4,$C15)-AH15</f>
        <v>#VALUE!</v>
      </c>
      <c r="AI26" s="257" t="e">
        <f ca="1">_xll.DBRW($C$1,$B$26,$C$3,AI$12,$C$2,$A26,AI$13,$C$4,$C15)-AI15</f>
        <v>#VALUE!</v>
      </c>
      <c r="AJ26" s="258"/>
      <c r="AK26" s="255" t="e">
        <f ca="1">_xll.DBRW($C$1,$B26,$C$3,AK$12,$C$2,$A26,AK$13,$C$4,C15)-AK15</f>
        <v>#VALUE!</v>
      </c>
      <c r="AL26" s="256" t="e">
        <f ca="1">_xll.DBRW($C$1,$B26,$C$3,AL$12,$C$2,$A26,AL$13,$C$4,C15)-AL15</f>
        <v>#VALUE!</v>
      </c>
      <c r="AM26" s="256" t="e">
        <f ca="1">_xll.DBRW($C$1,$B26,$C$3,AM$12,$C$2,$A26,AM$13,$C$4,C15)-AM15</f>
        <v>#VALUE!</v>
      </c>
      <c r="AN26" s="256" t="e">
        <f ca="1">_xll.DBRW($C$1,$B26,$C$3,AN$12,$C$2,$A26,AN$13,$C$4,C15)-AN15</f>
        <v>#VALUE!</v>
      </c>
      <c r="AO26" s="256" t="e">
        <f ca="1">_xll.DBRW($C$1,$B26,$C$3,AO$12,$C$2,$A26,AO$13,$C$4,C15)-AO15</f>
        <v>#VALUE!</v>
      </c>
      <c r="AP26" s="256" t="e">
        <f ca="1">_xll.DBRW($C$1,$B26,$C$3,AP$12,$C$2,$A26,AP$13,$C$4,C15)-AP15</f>
        <v>#VALUE!</v>
      </c>
      <c r="AQ26" s="256" t="e">
        <f ca="1">_xll.DBRW($C$1,$B26,$C$3,AQ$12,$C$2,$A26,AQ$13,$C$4,C15)-AQ15</f>
        <v>#VALUE!</v>
      </c>
      <c r="AR26" s="257" t="e">
        <f ca="1">_xll.DBRW($C$1,$B26,$C$3,AR$12,$C$2,$A26,AR$13,$C$4,C15)-AR15</f>
        <v>#VALUE!</v>
      </c>
      <c r="AS26" s="255" t="e">
        <f ca="1">_xll.DBRW($C$1,$B26,$C$3,AS$12,$C$2,$A26,AS$13,$C$4,C15)-AS15</f>
        <v>#VALUE!</v>
      </c>
      <c r="AT26" s="256" t="e">
        <f ca="1">_xll.DBRW($C$1,$B26,$C$3,AT$12,$C$2,$A26,AT$13,$C$4,C15)-AT15</f>
        <v>#VALUE!</v>
      </c>
      <c r="AU26" s="256" t="e">
        <f ca="1">_xll.DBRW($C$1,$B26,$C$3,AU$12,$C$2,$A26,AU$13,$C$4,C15)-AU15</f>
        <v>#VALUE!</v>
      </c>
      <c r="AV26" s="256" t="e">
        <f ca="1">_xll.DBRW($C$1,$B26,$C$3,AV$12,$C$2,$A26,AV$13,$C$4,C15)-AV15</f>
        <v>#VALUE!</v>
      </c>
      <c r="AW26" s="256" t="e">
        <f ca="1">_xll.DBRW($C$1,$B26,$C$3,AW$12,$C$2,$A26,AW$13,$C$4,C15)-AW15</f>
        <v>#VALUE!</v>
      </c>
      <c r="AX26" s="256" t="e">
        <f ca="1">_xll.DBRW($C$1,$B26,$C$3,AX$12,$C$2,$A26,AX$13,$C$4,C15)-AX15</f>
        <v>#VALUE!</v>
      </c>
      <c r="AY26" s="256" t="e">
        <f ca="1">_xll.DBRW($C$1,$B26,$C$3,AY$12,$C$2,$A26,AY$13,$C$4,C15)-AY15</f>
        <v>#VALUE!</v>
      </c>
      <c r="AZ26" s="257" t="e">
        <f ca="1">_xll.DBRW($C$1,$B26,$C$3,AZ$12,$C$2,$A26,AZ$13,$C$4,C15)-AZ15</f>
        <v>#VALUE!</v>
      </c>
      <c r="BA26" s="255" t="e">
        <f ca="1">_xll.DBRW($C$1,$B26,$C$3,BA$12,$C$2,$A26,BA$13,$C$4,C15)-BA15</f>
        <v>#VALUE!</v>
      </c>
      <c r="BB26" s="256" t="e">
        <f ca="1">_xll.DBRW($C$1,$B26,$C$3,BB$12,$C$2,$A26,BB$13,$C$4,C15)-BB15</f>
        <v>#VALUE!</v>
      </c>
      <c r="BC26" s="256" t="e">
        <f ca="1">_xll.DBRW($C$1,$B26,$C$3,BC$12,$C$2,$A26,BC$13,$C$4,C15)-BC15</f>
        <v>#VALUE!</v>
      </c>
      <c r="BD26" s="256" t="e">
        <f ca="1">_xll.DBRW($C$1,$B26,$C$3,BD$12,$C$2,$A26,BD$13,$C$4,C15)-BD15</f>
        <v>#VALUE!</v>
      </c>
      <c r="BE26" s="256" t="e">
        <f ca="1">_xll.DBRW($C$1,$B26,$C$3,BE$12,$C$2,$A26,BE$13,$C$4,C15)-BE15</f>
        <v>#VALUE!</v>
      </c>
      <c r="BF26" s="256" t="e">
        <f ca="1">_xll.DBRW($C$1,$B26,$C$3,BF$12,$C$2,$A26,BF$13,$C$4,C15)-BF15</f>
        <v>#VALUE!</v>
      </c>
      <c r="BG26" s="256" t="e">
        <f ca="1">_xll.DBRW($C$1,$B26,$C$3,BG$12,$C$2,$A26,BG$13,$C$4,C15)-BG15</f>
        <v>#VALUE!</v>
      </c>
      <c r="BH26" s="257" t="e">
        <f ca="1">_xll.DBRW($C$1,$B26,$C$3,BH$12,$C$2,$A26,BH$13,$C$4,C15)-BH15</f>
        <v>#VALUE!</v>
      </c>
      <c r="BI26" s="255" t="e">
        <f ca="1">_xll.DBRW($C$1,$B26,$C$3,BI$12,$C$2,$A26,BI$13,$C$4,C15)-BI15</f>
        <v>#VALUE!</v>
      </c>
      <c r="BJ26" s="256" t="e">
        <f ca="1">_xll.DBRW($C$1,$B26,$C$3,BJ$12,$C$2,$A26,BJ$13,$C$4,C15)-BJ15</f>
        <v>#VALUE!</v>
      </c>
      <c r="BK26" s="256" t="e">
        <f ca="1">_xll.DBRW($C$1,$B26,$C$3,BK$12,$C$2,$A26,BK$13,$C$4,C15)-BK15</f>
        <v>#VALUE!</v>
      </c>
      <c r="BL26" s="256" t="e">
        <f ca="1">_xll.DBRW($C$1,$B26,$C$3,BL$12,$C$2,$A26,BL$13,$C$4,C15)-BL15</f>
        <v>#VALUE!</v>
      </c>
      <c r="BM26" s="256" t="e">
        <f ca="1">_xll.DBRW($C$1,$B26,$C$3,BM$12,$C$2,$A26,BM$13,$C$4,C15)-BM15</f>
        <v>#VALUE!</v>
      </c>
      <c r="BN26" s="256" t="e">
        <f ca="1">_xll.DBRW($C$1,$B26,$C$3,BN$12,$C$2,$A26,BN$13,$C$4,C15)-BN15</f>
        <v>#VALUE!</v>
      </c>
      <c r="BO26" s="256" t="e">
        <f ca="1">_xll.DBRW($C$1,$B26,$C$3,BO$12,$C$2,$A26,BO$13,$C$4,C15)-BO15</f>
        <v>#VALUE!</v>
      </c>
      <c r="BP26" s="257" t="e">
        <f ca="1">_xll.DBRW($C$1,$B26,$C$3,BP$12,$C$2,$A26,BP$13,$C$4,C15)-BP15</f>
        <v>#VALUE!</v>
      </c>
      <c r="BQ26" s="255" t="e">
        <f ca="1">_xll.DBRW($C$1,$B26,$C$3,BQ$12,$C$2,$A26,BQ$13,$C$4,C15)-BQ15</f>
        <v>#VALUE!</v>
      </c>
      <c r="BR26" s="256" t="e">
        <f ca="1">_xll.DBRW($C$1,$B26,$C$3,BR$12,$C$2,$A26,BR$13,$C$4,C15)-BR15</f>
        <v>#VALUE!</v>
      </c>
      <c r="BS26" s="256" t="e">
        <f ca="1">_xll.DBRW($C$1,$B26,$C$3,BS$12,$C$2,$A26,BS$13,$C$4,C15)-BS15</f>
        <v>#VALUE!</v>
      </c>
      <c r="BT26" s="256" t="e">
        <f ca="1">_xll.DBRW($C$1,$B26,$C$3,BT$12,$C$2,$A26,BT$13,$C$4,C15)-BT15</f>
        <v>#VALUE!</v>
      </c>
      <c r="BU26" s="256" t="e">
        <f ca="1">_xll.DBRW($C$1,$B26,$C$3,BU$12,$C$2,$A26,BU$13,$C$4,C15)-BU15</f>
        <v>#VALUE!</v>
      </c>
      <c r="BV26" s="256" t="e">
        <f ca="1">_xll.DBRW($C$1,$B26,$C$3,BV$12,$C$2,$A26,BV$13,$C$4,C15)-BV15</f>
        <v>#VALUE!</v>
      </c>
      <c r="BW26" s="256" t="e">
        <f ca="1">_xll.DBRW($C$1,$B26,$C$3,BW$12,$C$2,$A26,BW$13,$C$4,C15)-BW15</f>
        <v>#VALUE!</v>
      </c>
      <c r="BX26" s="257" t="e">
        <f ca="1">_xll.DBRW($C$1,$B26,$C$3,BX$12,$C$2,$A26,BX$13,$C$4,C15)-BX15</f>
        <v>#VALUE!</v>
      </c>
      <c r="BY26" s="259"/>
      <c r="BZ26" s="259"/>
      <c r="CA26" s="259"/>
      <c r="CB26" s="259"/>
      <c r="CC26" s="259"/>
      <c r="CD26" s="259"/>
      <c r="CE26" s="259"/>
      <c r="CF26" s="259"/>
      <c r="CG26" s="260"/>
      <c r="CH26" s="260"/>
      <c r="CI26" s="260"/>
      <c r="CJ26" s="260"/>
      <c r="CK26" s="260"/>
      <c r="CL26" s="260"/>
      <c r="CM26" s="260"/>
      <c r="CN26" s="260"/>
      <c r="CO26" s="260"/>
      <c r="CP26" s="260"/>
      <c r="CQ26" s="260"/>
      <c r="CR26" s="260"/>
      <c r="CS26" s="260"/>
      <c r="CT26" s="260"/>
      <c r="CU26" s="260"/>
      <c r="CV26" s="260"/>
      <c r="CW26" s="260"/>
      <c r="CX26" s="260"/>
      <c r="CY26" s="260"/>
      <c r="CZ26" s="260"/>
      <c r="DA26" s="260"/>
      <c r="DB26" s="260"/>
      <c r="DC26" s="260"/>
      <c r="DD26" s="260"/>
      <c r="DE26" s="260"/>
    </row>
    <row r="27" spans="1:109" s="264" customFormat="1" ht="21.75" customHeight="1">
      <c r="A27" s="262"/>
      <c r="B27" s="263"/>
      <c r="D27" s="265"/>
      <c r="E27" s="265"/>
      <c r="F27" s="265"/>
      <c r="G27" s="265"/>
      <c r="H27" s="265"/>
      <c r="I27" s="265"/>
      <c r="J27" s="265"/>
      <c r="K27" s="265"/>
      <c r="L27" s="265"/>
      <c r="M27" s="265"/>
      <c r="N27" s="265"/>
      <c r="O27" s="265"/>
      <c r="P27" s="265"/>
      <c r="Q27" s="265"/>
      <c r="R27" s="265"/>
      <c r="S27" s="265"/>
      <c r="T27" s="265"/>
      <c r="U27" s="265"/>
      <c r="V27" s="265"/>
      <c r="W27" s="265"/>
      <c r="X27" s="265"/>
      <c r="Y27" s="265"/>
      <c r="Z27" s="265"/>
      <c r="AA27" s="265"/>
      <c r="AB27" s="265"/>
      <c r="AC27" s="265"/>
      <c r="AD27" s="265"/>
      <c r="AE27" s="265"/>
      <c r="AF27" s="265"/>
      <c r="AG27" s="265"/>
      <c r="AH27" s="265"/>
      <c r="AI27" s="265"/>
      <c r="AJ27" s="265"/>
      <c r="AK27" s="265"/>
      <c r="AL27" s="265"/>
      <c r="AM27" s="265"/>
      <c r="AN27" s="265"/>
      <c r="AO27" s="265"/>
      <c r="AP27" s="265"/>
      <c r="AQ27" s="265"/>
      <c r="AR27" s="265"/>
      <c r="AS27" s="265"/>
      <c r="AT27" s="265"/>
      <c r="AU27" s="265"/>
      <c r="AV27" s="265"/>
      <c r="AW27" s="265"/>
      <c r="AX27" s="265"/>
      <c r="AY27" s="265"/>
      <c r="AZ27" s="265"/>
      <c r="BA27" s="265"/>
      <c r="BB27" s="265"/>
      <c r="BC27" s="265"/>
      <c r="BD27" s="265"/>
      <c r="BE27" s="265"/>
      <c r="BF27" s="265"/>
      <c r="BG27" s="265"/>
      <c r="BH27" s="265"/>
      <c r="BI27" s="265"/>
      <c r="BJ27" s="265"/>
      <c r="BK27" s="265"/>
      <c r="BL27" s="265"/>
      <c r="BM27" s="265"/>
      <c r="BN27" s="265"/>
      <c r="BO27" s="265"/>
      <c r="BP27" s="265"/>
      <c r="BQ27" s="265"/>
      <c r="BR27" s="265"/>
      <c r="BS27" s="265"/>
      <c r="BT27" s="265"/>
      <c r="BU27" s="265"/>
      <c r="BV27" s="265"/>
      <c r="BW27" s="265"/>
      <c r="BX27" s="265"/>
      <c r="BY27" s="265"/>
      <c r="BZ27" s="265"/>
      <c r="CA27" s="265"/>
      <c r="CB27" s="265"/>
      <c r="CC27" s="265"/>
      <c r="CD27" s="265"/>
      <c r="CE27" s="265"/>
      <c r="CF27" s="265"/>
    </row>
    <row r="28" spans="1:109" ht="21.75" customHeight="1">
      <c r="A28" s="266"/>
      <c r="B28" s="267"/>
      <c r="C28" s="243" t="s">
        <v>127</v>
      </c>
      <c r="D28" s="245">
        <f>SUM(D29:D38)</f>
        <v>0</v>
      </c>
      <c r="E28" s="246">
        <f t="shared" ref="E28" si="46">SUM(E29:E38)</f>
        <v>0</v>
      </c>
      <c r="F28" s="246">
        <f t="shared" ref="F28" si="47">SUM(F29:F38)</f>
        <v>0</v>
      </c>
      <c r="G28" s="246">
        <f t="shared" ref="G28" si="48">SUM(G29:G38)</f>
        <v>0</v>
      </c>
      <c r="H28" s="246">
        <f t="shared" ref="H28" si="49">SUM(H29:H38)</f>
        <v>0</v>
      </c>
      <c r="I28" s="246">
        <f t="shared" ref="I28" si="50">SUM(I29:I38)</f>
        <v>0</v>
      </c>
      <c r="J28" s="246">
        <f t="shared" ref="J28" si="51">SUM(J29:J38)</f>
        <v>0</v>
      </c>
      <c r="K28" s="247">
        <f t="shared" ref="K28" si="52">SUM(K29:K38)</f>
        <v>0</v>
      </c>
      <c r="L28" s="245">
        <f t="shared" ref="L28" si="53">SUM(L29:L38)</f>
        <v>0</v>
      </c>
      <c r="M28" s="246">
        <f t="shared" ref="M28" si="54">SUM(M29:M38)</f>
        <v>0</v>
      </c>
      <c r="N28" s="246">
        <f t="shared" ref="N28" si="55">SUM(N29:N38)</f>
        <v>0</v>
      </c>
      <c r="O28" s="246">
        <f t="shared" ref="O28" si="56">SUM(O29:O38)</f>
        <v>0</v>
      </c>
      <c r="P28" s="246">
        <f t="shared" ref="P28" si="57">SUM(P29:P38)</f>
        <v>0</v>
      </c>
      <c r="Q28" s="246">
        <f t="shared" ref="Q28" si="58">SUM(Q29:Q38)</f>
        <v>0</v>
      </c>
      <c r="R28" s="246">
        <f t="shared" ref="R28" si="59">SUM(R29:R38)</f>
        <v>0</v>
      </c>
      <c r="S28" s="247">
        <f t="shared" ref="S28" si="60">SUM(S29:S38)</f>
        <v>0</v>
      </c>
      <c r="T28" s="245">
        <f t="shared" ref="T28" si="61">SUM(T29:T38)</f>
        <v>0</v>
      </c>
      <c r="U28" s="246">
        <f t="shared" ref="U28" si="62">SUM(U29:U38)</f>
        <v>0</v>
      </c>
      <c r="V28" s="246">
        <f t="shared" ref="V28" si="63">SUM(V29:V38)</f>
        <v>0</v>
      </c>
      <c r="W28" s="246">
        <f t="shared" ref="W28" si="64">SUM(W29:W38)</f>
        <v>0</v>
      </c>
      <c r="X28" s="246">
        <f t="shared" ref="X28" si="65">SUM(X29:X38)</f>
        <v>0</v>
      </c>
      <c r="Y28" s="246">
        <f t="shared" ref="Y28" si="66">SUM(Y29:Y38)</f>
        <v>0</v>
      </c>
      <c r="Z28" s="246">
        <f t="shared" ref="Z28" si="67">SUM(Z29:Z38)</f>
        <v>0</v>
      </c>
      <c r="AA28" s="247">
        <f t="shared" ref="AA28" si="68">SUM(AA29:AA38)</f>
        <v>0</v>
      </c>
      <c r="AB28" s="245">
        <f t="shared" ref="AB28" si="69">SUM(AB29:AB38)</f>
        <v>0</v>
      </c>
      <c r="AC28" s="246">
        <f t="shared" ref="AC28" si="70">SUM(AC29:AC38)</f>
        <v>0</v>
      </c>
      <c r="AD28" s="246">
        <f t="shared" ref="AD28" si="71">SUM(AD29:AD38)</f>
        <v>0</v>
      </c>
      <c r="AE28" s="246">
        <f t="shared" ref="AE28" si="72">SUM(AE29:AE38)</f>
        <v>0</v>
      </c>
      <c r="AF28" s="246">
        <f t="shared" ref="AF28" si="73">SUM(AF29:AF38)</f>
        <v>0</v>
      </c>
      <c r="AG28" s="246">
        <f t="shared" ref="AG28" si="74">SUM(AG29:AG38)</f>
        <v>0</v>
      </c>
      <c r="AH28" s="246">
        <f t="shared" ref="AH28" si="75">SUM(AH29:AH38)</f>
        <v>0</v>
      </c>
      <c r="AI28" s="247">
        <f t="shared" ref="AI28" si="76">SUM(AI29:AI38)</f>
        <v>0</v>
      </c>
      <c r="AJ28" s="248"/>
      <c r="AK28" s="245" t="e">
        <f ca="1">SUM(AK29:AK38)</f>
        <v>#VALUE!</v>
      </c>
      <c r="AL28" s="246">
        <f t="shared" ref="AL28" ca="1" si="77">SUM(AL29:AL38)</f>
        <v>0</v>
      </c>
      <c r="AM28" s="246" t="e">
        <f t="shared" ref="AM28" ca="1" si="78">SUM(AM29:AM38)</f>
        <v>#VALUE!</v>
      </c>
      <c r="AN28" s="246" t="e">
        <f t="shared" ref="AN28" ca="1" si="79">SUM(AN29:AN38)</f>
        <v>#VALUE!</v>
      </c>
      <c r="AO28" s="246" t="e">
        <f t="shared" ref="AO28" ca="1" si="80">SUM(AO29:AO38)</f>
        <v>#VALUE!</v>
      </c>
      <c r="AP28" s="246" t="e">
        <f t="shared" ref="AP28" ca="1" si="81">SUM(AP29:AP38)</f>
        <v>#VALUE!</v>
      </c>
      <c r="AQ28" s="246" t="e">
        <f t="shared" ref="AQ28" ca="1" si="82">SUM(AQ29:AQ38)</f>
        <v>#VALUE!</v>
      </c>
      <c r="AR28" s="247" t="e">
        <f t="shared" ref="AR28" ca="1" si="83">SUM(AR29:AR38)</f>
        <v>#VALUE!</v>
      </c>
      <c r="AS28" s="245" t="e">
        <f t="shared" ref="AS28" ca="1" si="84">SUM(AS29:AS38)</f>
        <v>#VALUE!</v>
      </c>
      <c r="AT28" s="246">
        <f t="shared" ref="AT28" ca="1" si="85">SUM(AT29:AT38)</f>
        <v>0</v>
      </c>
      <c r="AU28" s="246" t="e">
        <f t="shared" ref="AU28" ca="1" si="86">SUM(AU29:AU38)</f>
        <v>#VALUE!</v>
      </c>
      <c r="AV28" s="246" t="e">
        <f t="shared" ref="AV28" ca="1" si="87">SUM(AV29:AV38)</f>
        <v>#VALUE!</v>
      </c>
      <c r="AW28" s="246" t="e">
        <f t="shared" ref="AW28" ca="1" si="88">SUM(AW29:AW38)</f>
        <v>#VALUE!</v>
      </c>
      <c r="AX28" s="246" t="e">
        <f t="shared" ref="AX28" ca="1" si="89">SUM(AX29:AX38)</f>
        <v>#VALUE!</v>
      </c>
      <c r="AY28" s="246" t="e">
        <f t="shared" ref="AY28" ca="1" si="90">SUM(AY29:AY38)</f>
        <v>#VALUE!</v>
      </c>
      <c r="AZ28" s="247" t="e">
        <f t="shared" ref="AZ28" ca="1" si="91">SUM(AZ29:AZ38)</f>
        <v>#VALUE!</v>
      </c>
      <c r="BA28" s="245" t="e">
        <f t="shared" ref="BA28" ca="1" si="92">SUM(BA29:BA38)</f>
        <v>#VALUE!</v>
      </c>
      <c r="BB28" s="246">
        <f t="shared" ref="BB28" ca="1" si="93">SUM(BB29:BB38)</f>
        <v>0</v>
      </c>
      <c r="BC28" s="246" t="e">
        <f t="shared" ref="BC28" ca="1" si="94">SUM(BC29:BC38)</f>
        <v>#VALUE!</v>
      </c>
      <c r="BD28" s="246" t="e">
        <f t="shared" ref="BD28" ca="1" si="95">SUM(BD29:BD38)</f>
        <v>#VALUE!</v>
      </c>
      <c r="BE28" s="246" t="e">
        <f t="shared" ref="BE28" ca="1" si="96">SUM(BE29:BE38)</f>
        <v>#VALUE!</v>
      </c>
      <c r="BF28" s="246" t="e">
        <f t="shared" ref="BF28" ca="1" si="97">SUM(BF29:BF38)</f>
        <v>#VALUE!</v>
      </c>
      <c r="BG28" s="246" t="e">
        <f t="shared" ref="BG28" ca="1" si="98">SUM(BG29:BG38)</f>
        <v>#VALUE!</v>
      </c>
      <c r="BH28" s="247" t="e">
        <f t="shared" ref="BH28" ca="1" si="99">SUM(BH29:BH38)</f>
        <v>#VALUE!</v>
      </c>
      <c r="BI28" s="245" t="e">
        <f t="shared" ref="BI28" ca="1" si="100">SUM(BI29:BI38)</f>
        <v>#VALUE!</v>
      </c>
      <c r="BJ28" s="246">
        <f t="shared" ref="BJ28" ca="1" si="101">SUM(BJ29:BJ38)</f>
        <v>0</v>
      </c>
      <c r="BK28" s="246" t="e">
        <f t="shared" ref="BK28" ca="1" si="102">SUM(BK29:BK38)</f>
        <v>#VALUE!</v>
      </c>
      <c r="BL28" s="246" t="e">
        <f t="shared" ref="BL28" ca="1" si="103">SUM(BL29:BL38)</f>
        <v>#VALUE!</v>
      </c>
      <c r="BM28" s="246" t="e">
        <f t="shared" ref="BM28" ca="1" si="104">SUM(BM29:BM38)</f>
        <v>#VALUE!</v>
      </c>
      <c r="BN28" s="246" t="e">
        <f t="shared" ref="BN28" ca="1" si="105">SUM(BN29:BN38)</f>
        <v>#VALUE!</v>
      </c>
      <c r="BO28" s="246" t="e">
        <f t="shared" ref="BO28" ca="1" si="106">SUM(BO29:BO38)</f>
        <v>#VALUE!</v>
      </c>
      <c r="BP28" s="247" t="e">
        <f t="shared" ref="BP28:BW28" ca="1" si="107">SUM(BP29:BP38)</f>
        <v>#VALUE!</v>
      </c>
      <c r="BQ28" s="245" t="e">
        <f t="shared" ca="1" si="107"/>
        <v>#VALUE!</v>
      </c>
      <c r="BR28" s="246">
        <f t="shared" ca="1" si="107"/>
        <v>0</v>
      </c>
      <c r="BS28" s="246" t="e">
        <f t="shared" ca="1" si="107"/>
        <v>#VALUE!</v>
      </c>
      <c r="BT28" s="246" t="e">
        <f t="shared" ca="1" si="107"/>
        <v>#VALUE!</v>
      </c>
      <c r="BU28" s="246" t="e">
        <f t="shared" ca="1" si="107"/>
        <v>#VALUE!</v>
      </c>
      <c r="BV28" s="246" t="e">
        <f t="shared" ca="1" si="107"/>
        <v>#VALUE!</v>
      </c>
      <c r="BW28" s="246" t="e">
        <f t="shared" ca="1" si="107"/>
        <v>#VALUE!</v>
      </c>
      <c r="BX28" s="247" t="e">
        <f t="shared" ref="BX28" ca="1" si="108">SUM(BX29:BX38)</f>
        <v>#VALUE!</v>
      </c>
      <c r="BY28" s="248"/>
      <c r="BZ28" s="248"/>
      <c r="CA28" s="248"/>
      <c r="CB28" s="248"/>
      <c r="CC28" s="248"/>
      <c r="CD28" s="248"/>
      <c r="CE28" s="248"/>
      <c r="CF28" s="248"/>
    </row>
    <row r="29" spans="1:109">
      <c r="A29" s="262" t="str">
        <f>A16</f>
        <v>VTD_Corp_TopAdj_Input1</v>
      </c>
      <c r="B29" s="263" t="str">
        <f t="shared" ref="B29:C29" ca="1" si="109">B16</f>
        <v>RECALC_0_1_</v>
      </c>
      <c r="C29" s="237" t="str">
        <f t="shared" si="109"/>
        <v>Prise en cpte top des div reçus</v>
      </c>
      <c r="D29" s="252"/>
      <c r="E29" s="248"/>
      <c r="F29" s="248"/>
      <c r="G29" s="248"/>
      <c r="H29" s="248"/>
      <c r="I29" s="248"/>
      <c r="J29" s="248"/>
      <c r="K29" s="253"/>
      <c r="L29" s="252"/>
      <c r="M29" s="248"/>
      <c r="N29" s="248"/>
      <c r="O29" s="248"/>
      <c r="P29" s="248"/>
      <c r="Q29" s="248"/>
      <c r="R29" s="248"/>
      <c r="S29" s="253"/>
      <c r="T29" s="252"/>
      <c r="U29" s="248"/>
      <c r="V29" s="248"/>
      <c r="W29" s="248"/>
      <c r="X29" s="248"/>
      <c r="Y29" s="248"/>
      <c r="Z29" s="248"/>
      <c r="AA29" s="253"/>
      <c r="AB29" s="252"/>
      <c r="AC29" s="248"/>
      <c r="AD29" s="248"/>
      <c r="AE29" s="248"/>
      <c r="AF29" s="248"/>
      <c r="AG29" s="248"/>
      <c r="AH29" s="248"/>
      <c r="AI29" s="253"/>
      <c r="AJ29" s="248"/>
      <c r="AK29" s="252" t="e">
        <f ca="1">_xll.DBRW($C$1,$B29,$C$3,AK$12,$C$2,$A29,AK$13,$C$4,C28)</f>
        <v>#VALUE!</v>
      </c>
      <c r="AL29" s="248" t="str">
        <f ca="1">_xll.DBRW($C$1,$B29,$C$3,AL$12,$C$2,$A29,AL$13,$C$4,C28)</f>
        <v>RECALC_1_1133_</v>
      </c>
      <c r="AM29" s="248" t="e">
        <f ca="1">_xll.DBRW($C$1,$B29,$C$3,AM$12,$C$2,$A29,AM$13,$C$4,C28)</f>
        <v>#VALUE!</v>
      </c>
      <c r="AN29" s="248" t="e">
        <f ca="1">_xll.DBRW($C$1,$B29,$C$3,AN$12,$C$2,$A29,AN$13,$C$4,C28)</f>
        <v>#VALUE!</v>
      </c>
      <c r="AO29" s="248" t="e">
        <f ca="1">_xll.DBRW($C$1,$B29,$C$3,AO$12,$C$2,$A29,AO$13,$C$4,C28)</f>
        <v>#VALUE!</v>
      </c>
      <c r="AP29" s="248" t="e">
        <f ca="1">_xll.DBRW($C$1,$B29,$C$3,AP$12,$C$2,$A29,AP$13,$C$4,C28)</f>
        <v>#VALUE!</v>
      </c>
      <c r="AQ29" s="248" t="e">
        <f ca="1">_xll.DBRW($C$1,$B29,$C$3,AQ$12,$C$2,$A29,AQ$13,$C$4,C28)</f>
        <v>#VALUE!</v>
      </c>
      <c r="AR29" s="253" t="e">
        <f ca="1">_xll.DBRW($C$1,$B29,$C$3,AR$12,$C$2,$A29,AR$13,$C$4,C28)</f>
        <v>#VALUE!</v>
      </c>
      <c r="AS29" s="252" t="e">
        <f ca="1">_xll.DBRW($C$1,$B29,$C$3,AS$12,$C$2,$A29,AS$13,$C$4,C28)</f>
        <v>#VALUE!</v>
      </c>
      <c r="AT29" s="248" t="str">
        <f ca="1">_xll.DBRW($C$1,$B29,$C$3,AT$12,$C$2,$A29,AT$13,$C$4,C28)</f>
        <v>RECALC_1_1310_</v>
      </c>
      <c r="AU29" s="248" t="e">
        <f ca="1">_xll.DBRW($C$1,$B29,$C$3,AU$12,$C$2,$A29,AU$13,$C$4,C28)</f>
        <v>#VALUE!</v>
      </c>
      <c r="AV29" s="248" t="e">
        <f ca="1">_xll.DBRW($C$1,$B29,$C$3,AV$12,$C$2,$A29,AV$13,$C$4,C28)</f>
        <v>#VALUE!</v>
      </c>
      <c r="AW29" s="248" t="e">
        <f ca="1">_xll.DBRW($C$1,$B29,$C$3,AW$12,$C$2,$A29,AW$13,$C$4,C28)</f>
        <v>#VALUE!</v>
      </c>
      <c r="AX29" s="248" t="e">
        <f ca="1">_xll.DBRW($C$1,$B29,$C$3,AX$12,$C$2,$A29,AX$13,$C$4,C28)</f>
        <v>#VALUE!</v>
      </c>
      <c r="AY29" s="248" t="e">
        <f ca="1">_xll.DBRW($C$1,$B29,$C$3,AY$12,$C$2,$A29,AY$13,$C$4,C28)</f>
        <v>#VALUE!</v>
      </c>
      <c r="AZ29" s="253" t="e">
        <f ca="1">_xll.DBRW($C$1,$B29,$C$3,AZ$12,$C$2,$A29,AZ$13,$C$4,C28)</f>
        <v>#VALUE!</v>
      </c>
      <c r="BA29" s="252" t="e">
        <f ca="1">_xll.DBRW($C$1,$B29,$C$3,BA$12,$C$2,$A29,BA$13,$C$4,C28)</f>
        <v>#VALUE!</v>
      </c>
      <c r="BB29" s="248" t="str">
        <f ca="1">_xll.DBRW($C$1,$B29,$C$3,BB$12,$C$2,$A29,BB$13,$C$4,C28)</f>
        <v>RECALC_1_1705_</v>
      </c>
      <c r="BC29" s="248" t="e">
        <f ca="1">_xll.DBRW($C$1,$B29,$C$3,BC$12,$C$2,$A29,BC$13,$C$4,C28)</f>
        <v>#VALUE!</v>
      </c>
      <c r="BD29" s="248" t="e">
        <f ca="1">_xll.DBRW($C$1,$B29,$C$3,BD$12,$C$2,$A29,BD$13,$C$4,C28)</f>
        <v>#VALUE!</v>
      </c>
      <c r="BE29" s="248" t="e">
        <f ca="1">_xll.DBRW($C$1,$B29,$C$3,BE$12,$C$2,$A29,BE$13,$C$4,C28)</f>
        <v>#VALUE!</v>
      </c>
      <c r="BF29" s="248" t="e">
        <f ca="1">_xll.DBRW($C$1,$B29,$C$3,BF$12,$C$2,$A29,BF$13,$C$4,C28)</f>
        <v>#VALUE!</v>
      </c>
      <c r="BG29" s="248" t="e">
        <f ca="1">_xll.DBRW($C$1,$B29,$C$3,BG$12,$C$2,$A29,BG$13,$C$4,C28)</f>
        <v>#VALUE!</v>
      </c>
      <c r="BH29" s="253" t="e">
        <f ca="1">_xll.DBRW($C$1,$B29,$C$3,BH$12,$C$2,$A29,BH$13,$C$4,C28)</f>
        <v>#VALUE!</v>
      </c>
      <c r="BI29" s="252" t="e">
        <f ca="1">_xll.DBRW($C$1,$B29,$C$3,BI$12,$C$2,$A29,BI$13,$C$4,C28)</f>
        <v>#VALUE!</v>
      </c>
      <c r="BJ29" s="248" t="str">
        <f ca="1">_xll.DBRW($C$1,$B29,$C$3,BJ$12,$C$2,$A29,BJ$13,$C$4,C28)</f>
        <v>RECALC_1_2002_</v>
      </c>
      <c r="BK29" s="248" t="e">
        <f ca="1">_xll.DBRW($C$1,$B29,$C$3,BK$12,$C$2,$A29,BK$13,$C$4,C28)</f>
        <v>#VALUE!</v>
      </c>
      <c r="BL29" s="248" t="e">
        <f ca="1">_xll.DBRW($C$1,$B29,$C$3,BL$12,$C$2,$A29,BL$13,$C$4,C28)</f>
        <v>#VALUE!</v>
      </c>
      <c r="BM29" s="248" t="e">
        <f ca="1">_xll.DBRW($C$1,$B29,$C$3,BM$12,$C$2,$A29,BM$13,$C$4,C28)</f>
        <v>#VALUE!</v>
      </c>
      <c r="BN29" s="248" t="e">
        <f ca="1">_xll.DBRW($C$1,$B29,$C$3,BN$12,$C$2,$A29,BN$13,$C$4,C28)</f>
        <v>#VALUE!</v>
      </c>
      <c r="BO29" s="248" t="e">
        <f ca="1">_xll.DBRW($C$1,$B29,$C$3,BO$12,$C$2,$A29,BO$13,$C$4,C28)</f>
        <v>#VALUE!</v>
      </c>
      <c r="BP29" s="253" t="e">
        <f ca="1">_xll.DBRW($C$1,$B29,$C$3,BP$12,$C$2,$A29,BP$13,$C$4,C28)</f>
        <v>#VALUE!</v>
      </c>
      <c r="BQ29" s="252" t="e">
        <f ca="1">_xll.DBRW($C$1,$B29,$C$3,BQ$12,$C$2,$A29,BQ$13,$C$4,C28)</f>
        <v>#VALUE!</v>
      </c>
      <c r="BR29" s="248" t="str">
        <f ca="1">_xll.DBRW($C$1,$B29,$C$3,BR$12,$C$2,$A29,BR$13,$C$4,C28)</f>
        <v>RECALC_1_2353_</v>
      </c>
      <c r="BS29" s="248" t="e">
        <f ca="1">_xll.DBRW($C$1,$B29,$C$3,BS$12,$C$2,$A29,BS$13,$C$4,C28)</f>
        <v>#VALUE!</v>
      </c>
      <c r="BT29" s="248" t="e">
        <f ca="1">_xll.DBRW($C$1,$B29,$C$3,BT$12,$C$2,$A29,BT$13,$C$4,C28)</f>
        <v>#VALUE!</v>
      </c>
      <c r="BU29" s="248" t="e">
        <f ca="1">_xll.DBRW($C$1,$B29,$C$3,BU$12,$C$2,$A29,BU$13,$C$4,C28)</f>
        <v>#VALUE!</v>
      </c>
      <c r="BV29" s="248" t="e">
        <f ca="1">_xll.DBRW($C$1,$B29,$C$3,BV$12,$C$2,$A29,BV$13,$C$4,C28)</f>
        <v>#VALUE!</v>
      </c>
      <c r="BW29" s="248" t="e">
        <f ca="1">_xll.DBRW($C$1,$B29,$C$3,BW$12,$C$2,$A29,BW$13,$C$4,C28)</f>
        <v>#VALUE!</v>
      </c>
      <c r="BX29" s="253" t="e">
        <f ca="1">_xll.DBRW($C$1,$B29,$C$3,BX$12,$C$2,$A29,BX$13,$C$4,C28)</f>
        <v>#VALUE!</v>
      </c>
      <c r="BY29" s="248"/>
      <c r="BZ29" s="248"/>
      <c r="CA29" s="248"/>
      <c r="CB29" s="248"/>
      <c r="CC29" s="248"/>
      <c r="CD29" s="248"/>
      <c r="CE29" s="248"/>
      <c r="CF29" s="248"/>
    </row>
    <row r="30" spans="1:109" ht="21.75" customHeight="1">
      <c r="A30" s="262" t="str">
        <f t="shared" ref="A30:C38" si="110">A17</f>
        <v>VTD_Corp_TopAdj_Input2</v>
      </c>
      <c r="B30" s="263" t="str">
        <f t="shared" ca="1" si="110"/>
        <v>RECALC_0_1_</v>
      </c>
      <c r="C30" s="237" t="str">
        <f t="shared" si="110"/>
        <v>Correction produit et charges financiers : annulation intercos pays</v>
      </c>
      <c r="D30" s="252"/>
      <c r="E30" s="248"/>
      <c r="F30" s="248"/>
      <c r="G30" s="248"/>
      <c r="H30" s="248"/>
      <c r="I30" s="248"/>
      <c r="J30" s="248"/>
      <c r="K30" s="253"/>
      <c r="L30" s="252"/>
      <c r="M30" s="248"/>
      <c r="N30" s="248"/>
      <c r="O30" s="248"/>
      <c r="P30" s="248"/>
      <c r="Q30" s="248"/>
      <c r="R30" s="248"/>
      <c r="S30" s="253"/>
      <c r="T30" s="252"/>
      <c r="U30" s="248"/>
      <c r="V30" s="248"/>
      <c r="W30" s="248"/>
      <c r="X30" s="248"/>
      <c r="Y30" s="248"/>
      <c r="Z30" s="248"/>
      <c r="AA30" s="253"/>
      <c r="AB30" s="252"/>
      <c r="AC30" s="248"/>
      <c r="AD30" s="248"/>
      <c r="AE30" s="248"/>
      <c r="AF30" s="248"/>
      <c r="AG30" s="248"/>
      <c r="AH30" s="248"/>
      <c r="AI30" s="253"/>
      <c r="AJ30" s="248"/>
      <c r="AK30" s="252" t="e">
        <f ca="1">_xll.DBRW($C$1,$B30,$C$3,AK$12,$C$2,$A30,AK$13,$C$4,C28)</f>
        <v>#VALUE!</v>
      </c>
      <c r="AL30" s="248" t="str">
        <f ca="1">_xll.DBRW($C$1,$B30,$C$3,AL$12,$C$2,$A30,AL$13,$C$4,C28)</f>
        <v>RECALC_1_1138_</v>
      </c>
      <c r="AM30" s="248" t="e">
        <f ca="1">_xll.DBRW($C$1,$B30,$C$3,AM$12,$C$2,$A30,AM$13,$C$4,C28)</f>
        <v>#VALUE!</v>
      </c>
      <c r="AN30" s="248" t="e">
        <f ca="1">_xll.DBRW($C$1,$B30,$C$3,AN$12,$C$2,$A30,AN$13,$C$4,C28)</f>
        <v>#VALUE!</v>
      </c>
      <c r="AO30" s="248" t="e">
        <f ca="1">_xll.DBRW($C$1,$B30,$C$3,AO$12,$C$2,$A30,AO$13,$C$4,C28)</f>
        <v>#VALUE!</v>
      </c>
      <c r="AP30" s="248" t="e">
        <f ca="1">_xll.DBRW($C$1,$B30,$C$3,AP$12,$C$2,$A30,AP$13,$C$4,C28)</f>
        <v>#VALUE!</v>
      </c>
      <c r="AQ30" s="248" t="e">
        <f ca="1">_xll.DBRW($C$1,$B30,$C$3,AQ$12,$C$2,$A30,AQ$13,$C$4,C28)</f>
        <v>#VALUE!</v>
      </c>
      <c r="AR30" s="253" t="e">
        <f ca="1">_xll.DBRW($C$1,$B30,$C$3,AR$12,$C$2,$A30,AR$13,$C$4,C28)</f>
        <v>#VALUE!</v>
      </c>
      <c r="AS30" s="252" t="e">
        <f ca="1">_xll.DBRW($C$1,$B30,$C$3,AS$12,$C$2,$A30,AS$13,$C$4,C28)</f>
        <v>#VALUE!</v>
      </c>
      <c r="AT30" s="248" t="str">
        <f ca="1">_xll.DBRW($C$1,$B30,$C$3,AT$12,$C$2,$A30,AT$13,$C$4,C28)</f>
        <v>RECALC_1_1315_</v>
      </c>
      <c r="AU30" s="248" t="e">
        <f ca="1">_xll.DBRW($C$1,$B30,$C$3,AU$12,$C$2,$A30,AU$13,$C$4,C28)</f>
        <v>#VALUE!</v>
      </c>
      <c r="AV30" s="248" t="e">
        <f ca="1">_xll.DBRW($C$1,$B30,$C$3,AV$12,$C$2,$A30,AV$13,$C$4,C28)</f>
        <v>#VALUE!</v>
      </c>
      <c r="AW30" s="248" t="e">
        <f ca="1">_xll.DBRW($C$1,$B30,$C$3,AW$12,$C$2,$A30,AW$13,$C$4,C28)</f>
        <v>#VALUE!</v>
      </c>
      <c r="AX30" s="248" t="e">
        <f ca="1">_xll.DBRW($C$1,$B30,$C$3,AX$12,$C$2,$A30,AX$13,$C$4,C28)</f>
        <v>#VALUE!</v>
      </c>
      <c r="AY30" s="248" t="e">
        <f ca="1">_xll.DBRW($C$1,$B30,$C$3,AY$12,$C$2,$A30,AY$13,$C$4,C28)</f>
        <v>#VALUE!</v>
      </c>
      <c r="AZ30" s="253" t="e">
        <f ca="1">_xll.DBRW($C$1,$B30,$C$3,AZ$12,$C$2,$A30,AZ$13,$C$4,C28)</f>
        <v>#VALUE!</v>
      </c>
      <c r="BA30" s="252" t="e">
        <f ca="1">_xll.DBRW($C$1,$B30,$C$3,BA$12,$C$2,$A30,BA$13,$C$4,C28)</f>
        <v>#VALUE!</v>
      </c>
      <c r="BB30" s="248" t="str">
        <f ca="1">_xll.DBRW($C$1,$B30,$C$3,BB$12,$C$2,$A30,BB$13,$C$4,C28)</f>
        <v>RECALC_1_1710_</v>
      </c>
      <c r="BC30" s="248" t="e">
        <f ca="1">_xll.DBRW($C$1,$B30,$C$3,BC$12,$C$2,$A30,BC$13,$C$4,C28)</f>
        <v>#VALUE!</v>
      </c>
      <c r="BD30" s="248" t="e">
        <f ca="1">_xll.DBRW($C$1,$B30,$C$3,BD$12,$C$2,$A30,BD$13,$C$4,C28)</f>
        <v>#VALUE!</v>
      </c>
      <c r="BE30" s="248" t="e">
        <f ca="1">_xll.DBRW($C$1,$B30,$C$3,BE$12,$C$2,$A30,BE$13,$C$4,C28)</f>
        <v>#VALUE!</v>
      </c>
      <c r="BF30" s="248" t="e">
        <f ca="1">_xll.DBRW($C$1,$B30,$C$3,BF$12,$C$2,$A30,BF$13,$C$4,C28)</f>
        <v>#VALUE!</v>
      </c>
      <c r="BG30" s="248" t="e">
        <f ca="1">_xll.DBRW($C$1,$B30,$C$3,BG$12,$C$2,$A30,BG$13,$C$4,C28)</f>
        <v>#VALUE!</v>
      </c>
      <c r="BH30" s="253" t="e">
        <f ca="1">_xll.DBRW($C$1,$B30,$C$3,BH$12,$C$2,$A30,BH$13,$C$4,C28)</f>
        <v>#VALUE!</v>
      </c>
      <c r="BI30" s="252" t="e">
        <f ca="1">_xll.DBRW($C$1,$B30,$C$3,BI$12,$C$2,$A30,BI$13,$C$4,C28)</f>
        <v>#VALUE!</v>
      </c>
      <c r="BJ30" s="248" t="str">
        <f ca="1">_xll.DBRW($C$1,$B30,$C$3,BJ$12,$C$2,$A30,BJ$13,$C$4,C28)</f>
        <v>RECALC_1_2007_</v>
      </c>
      <c r="BK30" s="248" t="e">
        <f ca="1">_xll.DBRW($C$1,$B30,$C$3,BK$12,$C$2,$A30,BK$13,$C$4,C28)</f>
        <v>#VALUE!</v>
      </c>
      <c r="BL30" s="248" t="e">
        <f ca="1">_xll.DBRW($C$1,$B30,$C$3,BL$12,$C$2,$A30,BL$13,$C$4,C28)</f>
        <v>#VALUE!</v>
      </c>
      <c r="BM30" s="248" t="e">
        <f ca="1">_xll.DBRW($C$1,$B30,$C$3,BM$12,$C$2,$A30,BM$13,$C$4,C28)</f>
        <v>#VALUE!</v>
      </c>
      <c r="BN30" s="248" t="e">
        <f ca="1">_xll.DBRW($C$1,$B30,$C$3,BN$12,$C$2,$A30,BN$13,$C$4,C28)</f>
        <v>#VALUE!</v>
      </c>
      <c r="BO30" s="248" t="e">
        <f ca="1">_xll.DBRW($C$1,$B30,$C$3,BO$12,$C$2,$A30,BO$13,$C$4,C28)</f>
        <v>#VALUE!</v>
      </c>
      <c r="BP30" s="253" t="e">
        <f ca="1">_xll.DBRW($C$1,$B30,$C$3,BP$12,$C$2,$A30,BP$13,$C$4,C28)</f>
        <v>#VALUE!</v>
      </c>
      <c r="BQ30" s="252" t="e">
        <f ca="1">_xll.DBRW($C$1,$B30,$C$3,BQ$12,$C$2,$A30,BQ$13,$C$4,C28)</f>
        <v>#VALUE!</v>
      </c>
      <c r="BR30" s="248" t="str">
        <f ca="1">_xll.DBRW($C$1,$B30,$C$3,BR$12,$C$2,$A30,BR$13,$C$4,C28)</f>
        <v>RECALC_1_2358_</v>
      </c>
      <c r="BS30" s="248" t="e">
        <f ca="1">_xll.DBRW($C$1,$B30,$C$3,BS$12,$C$2,$A30,BS$13,$C$4,C28)</f>
        <v>#VALUE!</v>
      </c>
      <c r="BT30" s="248" t="e">
        <f ca="1">_xll.DBRW($C$1,$B30,$C$3,BT$12,$C$2,$A30,BT$13,$C$4,C28)</f>
        <v>#VALUE!</v>
      </c>
      <c r="BU30" s="248" t="e">
        <f ca="1">_xll.DBRW($C$1,$B30,$C$3,BU$12,$C$2,$A30,BU$13,$C$4,C28)</f>
        <v>#VALUE!</v>
      </c>
      <c r="BV30" s="248" t="e">
        <f ca="1">_xll.DBRW($C$1,$B30,$C$3,BV$12,$C$2,$A30,BV$13,$C$4,C28)</f>
        <v>#VALUE!</v>
      </c>
      <c r="BW30" s="248" t="e">
        <f ca="1">_xll.DBRW($C$1,$B30,$C$3,BW$12,$C$2,$A30,BW$13,$C$4,C28)</f>
        <v>#VALUE!</v>
      </c>
      <c r="BX30" s="253" t="e">
        <f ca="1">_xll.DBRW($C$1,$B30,$C$3,BX$12,$C$2,$A30,BX$13,$C$4,C28)</f>
        <v>#VALUE!</v>
      </c>
      <c r="BY30" s="248"/>
      <c r="BZ30" s="248"/>
      <c r="CA30" s="248"/>
      <c r="CB30" s="248"/>
      <c r="CC30" s="248"/>
      <c r="CD30" s="248"/>
      <c r="CE30" s="248"/>
      <c r="CF30" s="248"/>
    </row>
    <row r="31" spans="1:109" ht="21.75" customHeight="1">
      <c r="A31" s="262" t="str">
        <f t="shared" si="110"/>
        <v>VTD_Corp_TopAdj_Input3</v>
      </c>
      <c r="B31" s="263" t="str">
        <f t="shared" ca="1" si="110"/>
        <v>RECALC_0_1_</v>
      </c>
      <c r="C31" s="237" t="str">
        <f t="shared" si="110"/>
        <v>Correction du coût du financement</v>
      </c>
      <c r="D31" s="252"/>
      <c r="E31" s="248"/>
      <c r="F31" s="248"/>
      <c r="G31" s="248"/>
      <c r="H31" s="248"/>
      <c r="I31" s="248"/>
      <c r="J31" s="248"/>
      <c r="K31" s="253"/>
      <c r="L31" s="252"/>
      <c r="M31" s="248"/>
      <c r="N31" s="248"/>
      <c r="O31" s="248"/>
      <c r="P31" s="248"/>
      <c r="Q31" s="248"/>
      <c r="R31" s="248"/>
      <c r="S31" s="253"/>
      <c r="T31" s="252"/>
      <c r="U31" s="248"/>
      <c r="V31" s="248"/>
      <c r="W31" s="248"/>
      <c r="X31" s="248"/>
      <c r="Y31" s="248"/>
      <c r="Z31" s="248"/>
      <c r="AA31" s="253"/>
      <c r="AB31" s="252"/>
      <c r="AC31" s="248"/>
      <c r="AD31" s="248"/>
      <c r="AE31" s="248"/>
      <c r="AF31" s="248"/>
      <c r="AG31" s="248"/>
      <c r="AH31" s="248"/>
      <c r="AI31" s="253"/>
      <c r="AJ31" s="248"/>
      <c r="AK31" s="252" t="e">
        <f ca="1">_xll.DBRW($C$1,$B31,$C$3,AK$12,$C$2,$A31,AK$13,$C$4,C28)</f>
        <v>#VALUE!</v>
      </c>
      <c r="AL31" s="248" t="str">
        <f ca="1">_xll.DBRW($C$1,$B31,$C$3,AL$12,$C$2,$A31,AL$13,$C$4,C28)</f>
        <v>RECALC_1_1141_</v>
      </c>
      <c r="AM31" s="248" t="e">
        <f ca="1">_xll.DBRW($C$1,$B31,$C$3,AM$12,$C$2,$A31,AM$13,$C$4,C28)</f>
        <v>#VALUE!</v>
      </c>
      <c r="AN31" s="248" t="e">
        <f ca="1">_xll.DBRW($C$1,$B31,$C$3,AN$12,$C$2,$A31,AN$13,$C$4,C28)</f>
        <v>#VALUE!</v>
      </c>
      <c r="AO31" s="248" t="e">
        <f ca="1">_xll.DBRW($C$1,$B31,$C$3,AO$12,$C$2,$A31,AO$13,$C$4,C28)</f>
        <v>#VALUE!</v>
      </c>
      <c r="AP31" s="248" t="e">
        <f ca="1">_xll.DBRW($C$1,$B31,$C$3,AP$12,$C$2,$A31,AP$13,$C$4,C28)</f>
        <v>#VALUE!</v>
      </c>
      <c r="AQ31" s="248" t="e">
        <f ca="1">_xll.DBRW($C$1,$B31,$C$3,AQ$12,$C$2,$A31,AQ$13,$C$4,C28)</f>
        <v>#VALUE!</v>
      </c>
      <c r="AR31" s="253" t="e">
        <f ca="1">_xll.DBRW($C$1,$B31,$C$3,AR$12,$C$2,$A31,AR$13,$C$4,C28)</f>
        <v>#VALUE!</v>
      </c>
      <c r="AS31" s="252" t="e">
        <f ca="1">_xll.DBRW($C$1,$B31,$C$3,AS$12,$C$2,$A31,AS$13,$C$4,C28)</f>
        <v>#VALUE!</v>
      </c>
      <c r="AT31" s="248" t="str">
        <f ca="1">_xll.DBRW($C$1,$B31,$C$3,AT$12,$C$2,$A31,AT$13,$C$4,C28)</f>
        <v>RECALC_1_1318_</v>
      </c>
      <c r="AU31" s="248" t="e">
        <f ca="1">_xll.DBRW($C$1,$B31,$C$3,AU$12,$C$2,$A31,AU$13,$C$4,C28)</f>
        <v>#VALUE!</v>
      </c>
      <c r="AV31" s="248" t="e">
        <f ca="1">_xll.DBRW($C$1,$B31,$C$3,AV$12,$C$2,$A31,AV$13,$C$4,C28)</f>
        <v>#VALUE!</v>
      </c>
      <c r="AW31" s="248" t="e">
        <f ca="1">_xll.DBRW($C$1,$B31,$C$3,AW$12,$C$2,$A31,AW$13,$C$4,C28)</f>
        <v>#VALUE!</v>
      </c>
      <c r="AX31" s="248" t="e">
        <f ca="1">_xll.DBRW($C$1,$B31,$C$3,AX$12,$C$2,$A31,AX$13,$C$4,C28)</f>
        <v>#VALUE!</v>
      </c>
      <c r="AY31" s="248" t="e">
        <f ca="1">_xll.DBRW($C$1,$B31,$C$3,AY$12,$C$2,$A31,AY$13,$C$4,C28)</f>
        <v>#VALUE!</v>
      </c>
      <c r="AZ31" s="253" t="e">
        <f ca="1">_xll.DBRW($C$1,$B31,$C$3,AZ$12,$C$2,$A31,AZ$13,$C$4,C28)</f>
        <v>#VALUE!</v>
      </c>
      <c r="BA31" s="252" t="e">
        <f ca="1">_xll.DBRW($C$1,$B31,$C$3,BA$12,$C$2,$A31,BA$13,$C$4,C28)</f>
        <v>#VALUE!</v>
      </c>
      <c r="BB31" s="248" t="str">
        <f ca="1">_xll.DBRW($C$1,$B31,$C$3,BB$12,$C$2,$A31,BB$13,$C$4,C28)</f>
        <v>RECALC_1_1713_</v>
      </c>
      <c r="BC31" s="248" t="e">
        <f ca="1">_xll.DBRW($C$1,$B31,$C$3,BC$12,$C$2,$A31,BC$13,$C$4,C28)</f>
        <v>#VALUE!</v>
      </c>
      <c r="BD31" s="248" t="e">
        <f ca="1">_xll.DBRW($C$1,$B31,$C$3,BD$12,$C$2,$A31,BD$13,$C$4,C28)</f>
        <v>#VALUE!</v>
      </c>
      <c r="BE31" s="248" t="e">
        <f ca="1">_xll.DBRW($C$1,$B31,$C$3,BE$12,$C$2,$A31,BE$13,$C$4,C28)</f>
        <v>#VALUE!</v>
      </c>
      <c r="BF31" s="248" t="e">
        <f ca="1">_xll.DBRW($C$1,$B31,$C$3,BF$12,$C$2,$A31,BF$13,$C$4,C28)</f>
        <v>#VALUE!</v>
      </c>
      <c r="BG31" s="248" t="e">
        <f ca="1">_xll.DBRW($C$1,$B31,$C$3,BG$12,$C$2,$A31,BG$13,$C$4,C28)</f>
        <v>#VALUE!</v>
      </c>
      <c r="BH31" s="253" t="e">
        <f ca="1">_xll.DBRW($C$1,$B31,$C$3,BH$12,$C$2,$A31,BH$13,$C$4,C28)</f>
        <v>#VALUE!</v>
      </c>
      <c r="BI31" s="252" t="e">
        <f ca="1">_xll.DBRW($C$1,$B31,$C$3,BI$12,$C$2,$A31,BI$13,$C$4,C28)</f>
        <v>#VALUE!</v>
      </c>
      <c r="BJ31" s="248" t="str">
        <f ca="1">_xll.DBRW($C$1,$B31,$C$3,BJ$12,$C$2,$A31,BJ$13,$C$4,C28)</f>
        <v>RECALC_1_2010_</v>
      </c>
      <c r="BK31" s="248" t="e">
        <f ca="1">_xll.DBRW($C$1,$B31,$C$3,BK$12,$C$2,$A31,BK$13,$C$4,C28)</f>
        <v>#VALUE!</v>
      </c>
      <c r="BL31" s="248" t="e">
        <f ca="1">_xll.DBRW($C$1,$B31,$C$3,BL$12,$C$2,$A31,BL$13,$C$4,C28)</f>
        <v>#VALUE!</v>
      </c>
      <c r="BM31" s="248" t="e">
        <f ca="1">_xll.DBRW($C$1,$B31,$C$3,BM$12,$C$2,$A31,BM$13,$C$4,C28)</f>
        <v>#VALUE!</v>
      </c>
      <c r="BN31" s="248" t="e">
        <f ca="1">_xll.DBRW($C$1,$B31,$C$3,BN$12,$C$2,$A31,BN$13,$C$4,C28)</f>
        <v>#VALUE!</v>
      </c>
      <c r="BO31" s="248" t="e">
        <f ca="1">_xll.DBRW($C$1,$B31,$C$3,BO$12,$C$2,$A31,BO$13,$C$4,C28)</f>
        <v>#VALUE!</v>
      </c>
      <c r="BP31" s="253" t="e">
        <f ca="1">_xll.DBRW($C$1,$B31,$C$3,BP$12,$C$2,$A31,BP$13,$C$4,C28)</f>
        <v>#VALUE!</v>
      </c>
      <c r="BQ31" s="252" t="e">
        <f ca="1">_xll.DBRW($C$1,$B31,$C$3,BQ$12,$C$2,$A31,BQ$13,$C$4,C28)</f>
        <v>#VALUE!</v>
      </c>
      <c r="BR31" s="248" t="str">
        <f ca="1">_xll.DBRW($C$1,$B31,$C$3,BR$12,$C$2,$A31,BR$13,$C$4,C28)</f>
        <v>RECALC_1_2361_</v>
      </c>
      <c r="BS31" s="248" t="e">
        <f ca="1">_xll.DBRW($C$1,$B31,$C$3,BS$12,$C$2,$A31,BS$13,$C$4,C28)</f>
        <v>#VALUE!</v>
      </c>
      <c r="BT31" s="248" t="e">
        <f ca="1">_xll.DBRW($C$1,$B31,$C$3,BT$12,$C$2,$A31,BT$13,$C$4,C28)</f>
        <v>#VALUE!</v>
      </c>
      <c r="BU31" s="248" t="e">
        <f ca="1">_xll.DBRW($C$1,$B31,$C$3,BU$12,$C$2,$A31,BU$13,$C$4,C28)</f>
        <v>#VALUE!</v>
      </c>
      <c r="BV31" s="248" t="e">
        <f ca="1">_xll.DBRW($C$1,$B31,$C$3,BV$12,$C$2,$A31,BV$13,$C$4,C28)</f>
        <v>#VALUE!</v>
      </c>
      <c r="BW31" s="248" t="e">
        <f ca="1">_xll.DBRW($C$1,$B31,$C$3,BW$12,$C$2,$A31,BW$13,$C$4,C28)</f>
        <v>#VALUE!</v>
      </c>
      <c r="BX31" s="253" t="e">
        <f ca="1">_xll.DBRW($C$1,$B31,$C$3,BX$12,$C$2,$A31,BX$13,$C$4,C28)</f>
        <v>#VALUE!</v>
      </c>
      <c r="BY31" s="248"/>
      <c r="BZ31" s="248"/>
      <c r="CA31" s="248"/>
      <c r="CB31" s="248"/>
      <c r="CC31" s="248"/>
      <c r="CD31" s="248"/>
      <c r="CE31" s="248"/>
      <c r="CF31" s="248"/>
    </row>
    <row r="32" spans="1:109" ht="21.75" customHeight="1">
      <c r="A32" s="262" t="str">
        <f t="shared" si="110"/>
        <v>VTD_Corp_TopAdj_Input4</v>
      </c>
      <c r="B32" s="263" t="str">
        <f t="shared" ca="1" si="110"/>
        <v>RECALC_0_1_</v>
      </c>
      <c r="C32" s="237" t="str">
        <f t="shared" si="110"/>
        <v>Sécurité aux produits et charges financiers sur base E1 (undiscounting engagements sociaux, provisions, coûts de garatntie…)=</v>
      </c>
      <c r="D32" s="252"/>
      <c r="E32" s="248"/>
      <c r="F32" s="248"/>
      <c r="G32" s="248"/>
      <c r="H32" s="248"/>
      <c r="I32" s="248"/>
      <c r="J32" s="248"/>
      <c r="K32" s="253"/>
      <c r="L32" s="252"/>
      <c r="M32" s="248"/>
      <c r="N32" s="248"/>
      <c r="O32" s="248"/>
      <c r="P32" s="248"/>
      <c r="Q32" s="248"/>
      <c r="R32" s="248"/>
      <c r="S32" s="253"/>
      <c r="T32" s="252"/>
      <c r="U32" s="248"/>
      <c r="V32" s="248"/>
      <c r="W32" s="248"/>
      <c r="X32" s="248"/>
      <c r="Y32" s="248"/>
      <c r="Z32" s="248"/>
      <c r="AA32" s="253"/>
      <c r="AB32" s="252"/>
      <c r="AC32" s="248"/>
      <c r="AD32" s="248"/>
      <c r="AE32" s="248"/>
      <c r="AF32" s="248"/>
      <c r="AG32" s="248"/>
      <c r="AH32" s="248"/>
      <c r="AI32" s="253"/>
      <c r="AJ32" s="248"/>
      <c r="AK32" s="252" t="e">
        <f ca="1">_xll.DBRW($C$1,$B32,$C$3,AK$12,$C$2,$A32,AK$13,$C$4,C28)</f>
        <v>#VALUE!</v>
      </c>
      <c r="AL32" s="248" t="str">
        <f ca="1">_xll.DBRW($C$1,$B32,$C$3,AL$12,$C$2,$A32,AL$13,$C$4,C28)</f>
        <v>RECALC_1_1136_</v>
      </c>
      <c r="AM32" s="248" t="e">
        <f ca="1">_xll.DBRW($C$1,$B32,$C$3,AM$12,$C$2,$A32,AM$13,$C$4,C28)</f>
        <v>#VALUE!</v>
      </c>
      <c r="AN32" s="248" t="e">
        <f ca="1">_xll.DBRW($C$1,$B32,$C$3,AN$12,$C$2,$A32,AN$13,$C$4,C28)</f>
        <v>#VALUE!</v>
      </c>
      <c r="AO32" s="248" t="e">
        <f ca="1">_xll.DBRW($C$1,$B32,$C$3,AO$12,$C$2,$A32,AO$13,$C$4,C28)</f>
        <v>#VALUE!</v>
      </c>
      <c r="AP32" s="248" t="e">
        <f ca="1">_xll.DBRW($C$1,$B32,$C$3,AP$12,$C$2,$A32,AP$13,$C$4,C28)</f>
        <v>#VALUE!</v>
      </c>
      <c r="AQ32" s="248" t="e">
        <f ca="1">_xll.DBRW($C$1,$B32,$C$3,AQ$12,$C$2,$A32,AQ$13,$C$4,C28)</f>
        <v>#VALUE!</v>
      </c>
      <c r="AR32" s="253" t="e">
        <f ca="1">_xll.DBRW($C$1,$B32,$C$3,AR$12,$C$2,$A32,AR$13,$C$4,C28)</f>
        <v>#VALUE!</v>
      </c>
      <c r="AS32" s="252" t="e">
        <f ca="1">_xll.DBRW($C$1,$B32,$C$3,AS$12,$C$2,$A32,AS$13,$C$4,C28)</f>
        <v>#VALUE!</v>
      </c>
      <c r="AT32" s="248" t="str">
        <f ca="1">_xll.DBRW($C$1,$B32,$C$3,AT$12,$C$2,$A32,AT$13,$C$4,C28)</f>
        <v>RECALC_1_1313_</v>
      </c>
      <c r="AU32" s="248" t="e">
        <f ca="1">_xll.DBRW($C$1,$B32,$C$3,AU$12,$C$2,$A32,AU$13,$C$4,C28)</f>
        <v>#VALUE!</v>
      </c>
      <c r="AV32" s="248" t="e">
        <f ca="1">_xll.DBRW($C$1,$B32,$C$3,AV$12,$C$2,$A32,AV$13,$C$4,C28)</f>
        <v>#VALUE!</v>
      </c>
      <c r="AW32" s="248" t="e">
        <f ca="1">_xll.DBRW($C$1,$B32,$C$3,AW$12,$C$2,$A32,AW$13,$C$4,C28)</f>
        <v>#VALUE!</v>
      </c>
      <c r="AX32" s="248" t="e">
        <f ca="1">_xll.DBRW($C$1,$B32,$C$3,AX$12,$C$2,$A32,AX$13,$C$4,C28)</f>
        <v>#VALUE!</v>
      </c>
      <c r="AY32" s="248" t="e">
        <f ca="1">_xll.DBRW($C$1,$B32,$C$3,AY$12,$C$2,$A32,AY$13,$C$4,C28)</f>
        <v>#VALUE!</v>
      </c>
      <c r="AZ32" s="253" t="e">
        <f ca="1">_xll.DBRW($C$1,$B32,$C$3,AZ$12,$C$2,$A32,AZ$13,$C$4,C28)</f>
        <v>#VALUE!</v>
      </c>
      <c r="BA32" s="252" t="e">
        <f ca="1">_xll.DBRW($C$1,$B32,$C$3,BA$12,$C$2,$A32,BA$13,$C$4,C28)</f>
        <v>#VALUE!</v>
      </c>
      <c r="BB32" s="248" t="str">
        <f ca="1">_xll.DBRW($C$1,$B32,$C$3,BB$12,$C$2,$A32,BB$13,$C$4,C28)</f>
        <v>RECALC_1_1708_</v>
      </c>
      <c r="BC32" s="248" t="e">
        <f ca="1">_xll.DBRW($C$1,$B32,$C$3,BC$12,$C$2,$A32,BC$13,$C$4,C28)</f>
        <v>#VALUE!</v>
      </c>
      <c r="BD32" s="248" t="e">
        <f ca="1">_xll.DBRW($C$1,$B32,$C$3,BD$12,$C$2,$A32,BD$13,$C$4,C28)</f>
        <v>#VALUE!</v>
      </c>
      <c r="BE32" s="248" t="e">
        <f ca="1">_xll.DBRW($C$1,$B32,$C$3,BE$12,$C$2,$A32,BE$13,$C$4,C28)</f>
        <v>#VALUE!</v>
      </c>
      <c r="BF32" s="248" t="e">
        <f ca="1">_xll.DBRW($C$1,$B32,$C$3,BF$12,$C$2,$A32,BF$13,$C$4,C28)</f>
        <v>#VALUE!</v>
      </c>
      <c r="BG32" s="248" t="e">
        <f ca="1">_xll.DBRW($C$1,$B32,$C$3,BG$12,$C$2,$A32,BG$13,$C$4,C28)</f>
        <v>#VALUE!</v>
      </c>
      <c r="BH32" s="253" t="e">
        <f ca="1">_xll.DBRW($C$1,$B32,$C$3,BH$12,$C$2,$A32,BH$13,$C$4,C28)</f>
        <v>#VALUE!</v>
      </c>
      <c r="BI32" s="252" t="e">
        <f ca="1">_xll.DBRW($C$1,$B32,$C$3,BI$12,$C$2,$A32,BI$13,$C$4,C28)</f>
        <v>#VALUE!</v>
      </c>
      <c r="BJ32" s="248" t="str">
        <f ca="1">_xll.DBRW($C$1,$B32,$C$3,BJ$12,$C$2,$A32,BJ$13,$C$4,C28)</f>
        <v>RECALC_1_2005_</v>
      </c>
      <c r="BK32" s="248" t="e">
        <f ca="1">_xll.DBRW($C$1,$B32,$C$3,BK$12,$C$2,$A32,BK$13,$C$4,C28)</f>
        <v>#VALUE!</v>
      </c>
      <c r="BL32" s="248" t="e">
        <f ca="1">_xll.DBRW($C$1,$B32,$C$3,BL$12,$C$2,$A32,BL$13,$C$4,C28)</f>
        <v>#VALUE!</v>
      </c>
      <c r="BM32" s="248" t="e">
        <f ca="1">_xll.DBRW($C$1,$B32,$C$3,BM$12,$C$2,$A32,BM$13,$C$4,C28)</f>
        <v>#VALUE!</v>
      </c>
      <c r="BN32" s="248" t="e">
        <f ca="1">_xll.DBRW($C$1,$B32,$C$3,BN$12,$C$2,$A32,BN$13,$C$4,C28)</f>
        <v>#VALUE!</v>
      </c>
      <c r="BO32" s="248" t="e">
        <f ca="1">_xll.DBRW($C$1,$B32,$C$3,BO$12,$C$2,$A32,BO$13,$C$4,C28)</f>
        <v>#VALUE!</v>
      </c>
      <c r="BP32" s="253" t="e">
        <f ca="1">_xll.DBRW($C$1,$B32,$C$3,BP$12,$C$2,$A32,BP$13,$C$4,C28)</f>
        <v>#VALUE!</v>
      </c>
      <c r="BQ32" s="252" t="e">
        <f ca="1">_xll.DBRW($C$1,$B32,$C$3,BQ$12,$C$2,$A32,BQ$13,$C$4,C28)</f>
        <v>#VALUE!</v>
      </c>
      <c r="BR32" s="248" t="str">
        <f ca="1">_xll.DBRW($C$1,$B32,$C$3,BR$12,$C$2,$A32,BR$13,$C$4,C28)</f>
        <v>RECALC_1_2356_</v>
      </c>
      <c r="BS32" s="248" t="e">
        <f ca="1">_xll.DBRW($C$1,$B32,$C$3,BS$12,$C$2,$A32,BS$13,$C$4,C28)</f>
        <v>#VALUE!</v>
      </c>
      <c r="BT32" s="248" t="e">
        <f ca="1">_xll.DBRW($C$1,$B32,$C$3,BT$12,$C$2,$A32,BT$13,$C$4,C28)</f>
        <v>#VALUE!</v>
      </c>
      <c r="BU32" s="248" t="e">
        <f ca="1">_xll.DBRW($C$1,$B32,$C$3,BU$12,$C$2,$A32,BU$13,$C$4,C28)</f>
        <v>#VALUE!</v>
      </c>
      <c r="BV32" s="248" t="e">
        <f ca="1">_xll.DBRW($C$1,$B32,$C$3,BV$12,$C$2,$A32,BV$13,$C$4,C28)</f>
        <v>#VALUE!</v>
      </c>
      <c r="BW32" s="248" t="e">
        <f ca="1">_xll.DBRW($C$1,$B32,$C$3,BW$12,$C$2,$A32,BW$13,$C$4,C28)</f>
        <v>#VALUE!</v>
      </c>
      <c r="BX32" s="253" t="e">
        <f ca="1">_xll.DBRW($C$1,$B32,$C$3,BX$12,$C$2,$A32,BX$13,$C$4,C28)</f>
        <v>#VALUE!</v>
      </c>
      <c r="BY32" s="248"/>
      <c r="BZ32" s="248"/>
      <c r="CA32" s="248"/>
      <c r="CB32" s="248"/>
      <c r="CC32" s="248"/>
      <c r="CD32" s="248"/>
      <c r="CE32" s="248"/>
      <c r="CF32" s="248"/>
    </row>
    <row r="33" spans="1:109" ht="21.75" customHeight="1">
      <c r="A33" s="262" t="str">
        <f t="shared" si="110"/>
        <v>VTD_Corp_TopAdj_Input5</v>
      </c>
      <c r="B33" s="263" t="str">
        <f t="shared" ca="1" si="110"/>
        <v>RECALC_0_1_</v>
      </c>
      <c r="C33" s="237" t="str">
        <f t="shared" si="110"/>
        <v>Ajustement Intégration Fiscale</v>
      </c>
      <c r="D33" s="252"/>
      <c r="E33" s="248"/>
      <c r="F33" s="248"/>
      <c r="G33" s="248"/>
      <c r="H33" s="248"/>
      <c r="I33" s="248"/>
      <c r="J33" s="248"/>
      <c r="K33" s="253"/>
      <c r="L33" s="252"/>
      <c r="M33" s="248"/>
      <c r="N33" s="248"/>
      <c r="O33" s="248"/>
      <c r="P33" s="248"/>
      <c r="Q33" s="248"/>
      <c r="R33" s="248"/>
      <c r="S33" s="253"/>
      <c r="T33" s="252"/>
      <c r="U33" s="248"/>
      <c r="V33" s="248"/>
      <c r="W33" s="248"/>
      <c r="X33" s="248"/>
      <c r="Y33" s="248"/>
      <c r="Z33" s="248"/>
      <c r="AA33" s="253"/>
      <c r="AB33" s="252"/>
      <c r="AC33" s="248"/>
      <c r="AD33" s="248"/>
      <c r="AE33" s="248"/>
      <c r="AF33" s="248"/>
      <c r="AG33" s="248"/>
      <c r="AH33" s="248"/>
      <c r="AI33" s="253"/>
      <c r="AJ33" s="248"/>
      <c r="AK33" s="252" t="e">
        <f ca="1">_xll.DBRW($C$1,$B33,$C$3,AK$12,$C$2,$A33,AK$13,$C$4,C28)</f>
        <v>#VALUE!</v>
      </c>
      <c r="AL33" s="248" t="str">
        <f ca="1">_xll.DBRW($C$1,$B33,$C$3,AL$12,$C$2,$A33,AL$13,$C$4,C28)</f>
        <v>RECALC_1_1139_</v>
      </c>
      <c r="AM33" s="248" t="e">
        <f ca="1">_xll.DBRW($C$1,$B33,$C$3,AM$12,$C$2,$A33,AM$13,$C$4,C28)</f>
        <v>#VALUE!</v>
      </c>
      <c r="AN33" s="248" t="e">
        <f ca="1">_xll.DBRW($C$1,$B33,$C$3,AN$12,$C$2,$A33,AN$13,$C$4,C28)</f>
        <v>#VALUE!</v>
      </c>
      <c r="AO33" s="248" t="e">
        <f ca="1">_xll.DBRW($C$1,$B33,$C$3,AO$12,$C$2,$A33,AO$13,$C$4,C28)</f>
        <v>#VALUE!</v>
      </c>
      <c r="AP33" s="248" t="e">
        <f ca="1">_xll.DBRW($C$1,$B33,$C$3,AP$12,$C$2,$A33,AP$13,$C$4,C28)</f>
        <v>#VALUE!</v>
      </c>
      <c r="AQ33" s="248" t="e">
        <f ca="1">_xll.DBRW($C$1,$B33,$C$3,AQ$12,$C$2,$A33,AQ$13,$C$4,C28)</f>
        <v>#VALUE!</v>
      </c>
      <c r="AR33" s="253" t="e">
        <f ca="1">_xll.DBRW($C$1,$B33,$C$3,AR$12,$C$2,$A33,AR$13,$C$4,C28)</f>
        <v>#VALUE!</v>
      </c>
      <c r="AS33" s="252" t="e">
        <f ca="1">_xll.DBRW($C$1,$B33,$C$3,AS$12,$C$2,$A33,AS$13,$C$4,C28)</f>
        <v>#VALUE!</v>
      </c>
      <c r="AT33" s="248" t="str">
        <f ca="1">_xll.DBRW($C$1,$B33,$C$3,AT$12,$C$2,$A33,AT$13,$C$4,C28)</f>
        <v>RECALC_1_1316_</v>
      </c>
      <c r="AU33" s="248" t="e">
        <f ca="1">_xll.DBRW($C$1,$B33,$C$3,AU$12,$C$2,$A33,AU$13,$C$4,C28)</f>
        <v>#VALUE!</v>
      </c>
      <c r="AV33" s="248" t="e">
        <f ca="1">_xll.DBRW($C$1,$B33,$C$3,AV$12,$C$2,$A33,AV$13,$C$4,C28)</f>
        <v>#VALUE!</v>
      </c>
      <c r="AW33" s="248" t="e">
        <f ca="1">_xll.DBRW($C$1,$B33,$C$3,AW$12,$C$2,$A33,AW$13,$C$4,C28)</f>
        <v>#VALUE!</v>
      </c>
      <c r="AX33" s="248" t="e">
        <f ca="1">_xll.DBRW($C$1,$B33,$C$3,AX$12,$C$2,$A33,AX$13,$C$4,C28)</f>
        <v>#VALUE!</v>
      </c>
      <c r="AY33" s="248" t="e">
        <f ca="1">_xll.DBRW($C$1,$B33,$C$3,AY$12,$C$2,$A33,AY$13,$C$4,C28)</f>
        <v>#VALUE!</v>
      </c>
      <c r="AZ33" s="253" t="e">
        <f ca="1">_xll.DBRW($C$1,$B33,$C$3,AZ$12,$C$2,$A33,AZ$13,$C$4,C28)</f>
        <v>#VALUE!</v>
      </c>
      <c r="BA33" s="252" t="e">
        <f ca="1">_xll.DBRW($C$1,$B33,$C$3,BA$12,$C$2,$A33,BA$13,$C$4,C28)</f>
        <v>#VALUE!</v>
      </c>
      <c r="BB33" s="248" t="str">
        <f ca="1">_xll.DBRW($C$1,$B33,$C$3,BB$12,$C$2,$A33,BB$13,$C$4,C28)</f>
        <v>RECALC_1_1711_</v>
      </c>
      <c r="BC33" s="248" t="e">
        <f ca="1">_xll.DBRW($C$1,$B33,$C$3,BC$12,$C$2,$A33,BC$13,$C$4,C28)</f>
        <v>#VALUE!</v>
      </c>
      <c r="BD33" s="248" t="e">
        <f ca="1">_xll.DBRW($C$1,$B33,$C$3,BD$12,$C$2,$A33,BD$13,$C$4,C28)</f>
        <v>#VALUE!</v>
      </c>
      <c r="BE33" s="248" t="e">
        <f ca="1">_xll.DBRW($C$1,$B33,$C$3,BE$12,$C$2,$A33,BE$13,$C$4,C28)</f>
        <v>#VALUE!</v>
      </c>
      <c r="BF33" s="248" t="e">
        <f ca="1">_xll.DBRW($C$1,$B33,$C$3,BF$12,$C$2,$A33,BF$13,$C$4,C28)</f>
        <v>#VALUE!</v>
      </c>
      <c r="BG33" s="248" t="e">
        <f ca="1">_xll.DBRW($C$1,$B33,$C$3,BG$12,$C$2,$A33,BG$13,$C$4,C28)</f>
        <v>#VALUE!</v>
      </c>
      <c r="BH33" s="253" t="e">
        <f ca="1">_xll.DBRW($C$1,$B33,$C$3,BH$12,$C$2,$A33,BH$13,$C$4,C28)</f>
        <v>#VALUE!</v>
      </c>
      <c r="BI33" s="252" t="e">
        <f ca="1">_xll.DBRW($C$1,$B33,$C$3,BI$12,$C$2,$A33,BI$13,$C$4,C28)</f>
        <v>#VALUE!</v>
      </c>
      <c r="BJ33" s="248" t="str">
        <f ca="1">_xll.DBRW($C$1,$B33,$C$3,BJ$12,$C$2,$A33,BJ$13,$C$4,C28)</f>
        <v>RECALC_1_2008_</v>
      </c>
      <c r="BK33" s="248" t="e">
        <f ca="1">_xll.DBRW($C$1,$B33,$C$3,BK$12,$C$2,$A33,BK$13,$C$4,C28)</f>
        <v>#VALUE!</v>
      </c>
      <c r="BL33" s="248" t="e">
        <f ca="1">_xll.DBRW($C$1,$B33,$C$3,BL$12,$C$2,$A33,BL$13,$C$4,C28)</f>
        <v>#VALUE!</v>
      </c>
      <c r="BM33" s="248" t="e">
        <f ca="1">_xll.DBRW($C$1,$B33,$C$3,BM$12,$C$2,$A33,BM$13,$C$4,C28)</f>
        <v>#VALUE!</v>
      </c>
      <c r="BN33" s="248" t="e">
        <f ca="1">_xll.DBRW($C$1,$B33,$C$3,BN$12,$C$2,$A33,BN$13,$C$4,C28)</f>
        <v>#VALUE!</v>
      </c>
      <c r="BO33" s="248" t="e">
        <f ca="1">_xll.DBRW($C$1,$B33,$C$3,BO$12,$C$2,$A33,BO$13,$C$4,C28)</f>
        <v>#VALUE!</v>
      </c>
      <c r="BP33" s="253" t="e">
        <f ca="1">_xll.DBRW($C$1,$B33,$C$3,BP$12,$C$2,$A33,BP$13,$C$4,C28)</f>
        <v>#VALUE!</v>
      </c>
      <c r="BQ33" s="252" t="e">
        <f ca="1">_xll.DBRW($C$1,$B33,$C$3,BQ$12,$C$2,$A33,BQ$13,$C$4,C28)</f>
        <v>#VALUE!</v>
      </c>
      <c r="BR33" s="248" t="str">
        <f ca="1">_xll.DBRW($C$1,$B33,$C$3,BR$12,$C$2,$A33,BR$13,$C$4,C28)</f>
        <v>RECALC_1_2359_</v>
      </c>
      <c r="BS33" s="248" t="e">
        <f ca="1">_xll.DBRW($C$1,$B33,$C$3,BS$12,$C$2,$A33,BS$13,$C$4,C28)</f>
        <v>#VALUE!</v>
      </c>
      <c r="BT33" s="248" t="e">
        <f ca="1">_xll.DBRW($C$1,$B33,$C$3,BT$12,$C$2,$A33,BT$13,$C$4,C28)</f>
        <v>#VALUE!</v>
      </c>
      <c r="BU33" s="248" t="e">
        <f ca="1">_xll.DBRW($C$1,$B33,$C$3,BU$12,$C$2,$A33,BU$13,$C$4,C28)</f>
        <v>#VALUE!</v>
      </c>
      <c r="BV33" s="248" t="e">
        <f ca="1">_xll.DBRW($C$1,$B33,$C$3,BV$12,$C$2,$A33,BV$13,$C$4,C28)</f>
        <v>#VALUE!</v>
      </c>
      <c r="BW33" s="248" t="e">
        <f ca="1">_xll.DBRW($C$1,$B33,$C$3,BW$12,$C$2,$A33,BW$13,$C$4,C28)</f>
        <v>#VALUE!</v>
      </c>
      <c r="BX33" s="253" t="e">
        <f ca="1">_xll.DBRW($C$1,$B33,$C$3,BX$12,$C$2,$A33,BX$13,$C$4,C28)</f>
        <v>#VALUE!</v>
      </c>
      <c r="BY33" s="248"/>
      <c r="BZ33" s="248"/>
      <c r="CA33" s="248"/>
      <c r="CB33" s="248"/>
      <c r="CC33" s="248"/>
      <c r="CD33" s="248"/>
      <c r="CE33" s="248"/>
      <c r="CF33" s="248"/>
    </row>
    <row r="34" spans="1:109" ht="21.75" customHeight="1">
      <c r="A34" s="262" t="str">
        <f t="shared" si="110"/>
        <v>VTD_Corp_TopAdj_Input6</v>
      </c>
      <c r="B34" s="263" t="str">
        <f t="shared" ca="1" si="110"/>
        <v>RECALC_0_1_</v>
      </c>
      <c r="C34" s="237" t="str">
        <f t="shared" si="110"/>
        <v>Management Fees</v>
      </c>
      <c r="D34" s="252"/>
      <c r="E34" s="248"/>
      <c r="F34" s="248"/>
      <c r="G34" s="248"/>
      <c r="H34" s="248"/>
      <c r="I34" s="248"/>
      <c r="J34" s="248"/>
      <c r="K34" s="253"/>
      <c r="L34" s="252"/>
      <c r="M34" s="248"/>
      <c r="N34" s="248"/>
      <c r="O34" s="248"/>
      <c r="P34" s="248"/>
      <c r="Q34" s="248"/>
      <c r="R34" s="248"/>
      <c r="S34" s="253"/>
      <c r="T34" s="252"/>
      <c r="U34" s="248"/>
      <c r="V34" s="248"/>
      <c r="W34" s="248"/>
      <c r="X34" s="248"/>
      <c r="Y34" s="248"/>
      <c r="Z34" s="248"/>
      <c r="AA34" s="253"/>
      <c r="AB34" s="252"/>
      <c r="AC34" s="248"/>
      <c r="AD34" s="248"/>
      <c r="AE34" s="248"/>
      <c r="AF34" s="248"/>
      <c r="AG34" s="248"/>
      <c r="AH34" s="248"/>
      <c r="AI34" s="253"/>
      <c r="AJ34" s="248"/>
      <c r="AK34" s="252" t="e">
        <f ca="1">_xll.DBRW($C$1,$B34,$C$3,AK$12,$C$2,$A34,AK$13,$C$4,C28)</f>
        <v>#VALUE!</v>
      </c>
      <c r="AL34" s="248" t="str">
        <f ca="1">_xll.DBRW($C$1,$B34,$C$3,AL$12,$C$2,$A34,AL$13,$C$4,C28)</f>
        <v>RECALC_1_1134_</v>
      </c>
      <c r="AM34" s="248" t="e">
        <f ca="1">_xll.DBRW($C$1,$B34,$C$3,AM$12,$C$2,$A34,AM$13,$C$4,C28)</f>
        <v>#VALUE!</v>
      </c>
      <c r="AN34" s="248" t="e">
        <f ca="1">_xll.DBRW($C$1,$B34,$C$3,AN$12,$C$2,$A34,AN$13,$C$4,C28)</f>
        <v>#VALUE!</v>
      </c>
      <c r="AO34" s="248" t="e">
        <f ca="1">_xll.DBRW($C$1,$B34,$C$3,AO$12,$C$2,$A34,AO$13,$C$4,C28)</f>
        <v>#VALUE!</v>
      </c>
      <c r="AP34" s="248" t="e">
        <f ca="1">_xll.DBRW($C$1,$B34,$C$3,AP$12,$C$2,$A34,AP$13,$C$4,C28)</f>
        <v>#VALUE!</v>
      </c>
      <c r="AQ34" s="248" t="e">
        <f ca="1">_xll.DBRW($C$1,$B34,$C$3,AQ$12,$C$2,$A34,AQ$13,$C$4,C28)</f>
        <v>#VALUE!</v>
      </c>
      <c r="AR34" s="253" t="e">
        <f ca="1">_xll.DBRW($C$1,$B34,$C$3,AR$12,$C$2,$A34,AR$13,$C$4,C28)</f>
        <v>#VALUE!</v>
      </c>
      <c r="AS34" s="252" t="e">
        <f ca="1">_xll.DBRW($C$1,$B34,$C$3,AS$12,$C$2,$A34,AS$13,$C$4,C28)</f>
        <v>#VALUE!</v>
      </c>
      <c r="AT34" s="248" t="str">
        <f ca="1">_xll.DBRW($C$1,$B34,$C$3,AT$12,$C$2,$A34,AT$13,$C$4,C28)</f>
        <v>RECALC_1_1311_</v>
      </c>
      <c r="AU34" s="248" t="e">
        <f ca="1">_xll.DBRW($C$1,$B34,$C$3,AU$12,$C$2,$A34,AU$13,$C$4,C28)</f>
        <v>#VALUE!</v>
      </c>
      <c r="AV34" s="248" t="e">
        <f ca="1">_xll.DBRW($C$1,$B34,$C$3,AV$12,$C$2,$A34,AV$13,$C$4,C28)</f>
        <v>#VALUE!</v>
      </c>
      <c r="AW34" s="248" t="e">
        <f ca="1">_xll.DBRW($C$1,$B34,$C$3,AW$12,$C$2,$A34,AW$13,$C$4,C28)</f>
        <v>#VALUE!</v>
      </c>
      <c r="AX34" s="248" t="e">
        <f ca="1">_xll.DBRW($C$1,$B34,$C$3,AX$12,$C$2,$A34,AX$13,$C$4,C28)</f>
        <v>#VALUE!</v>
      </c>
      <c r="AY34" s="248" t="e">
        <f ca="1">_xll.DBRW($C$1,$B34,$C$3,AY$12,$C$2,$A34,AY$13,$C$4,C28)</f>
        <v>#VALUE!</v>
      </c>
      <c r="AZ34" s="253" t="e">
        <f ca="1">_xll.DBRW($C$1,$B34,$C$3,AZ$12,$C$2,$A34,AZ$13,$C$4,C28)</f>
        <v>#VALUE!</v>
      </c>
      <c r="BA34" s="252" t="e">
        <f ca="1">_xll.DBRW($C$1,$B34,$C$3,BA$12,$C$2,$A34,BA$13,$C$4,C28)</f>
        <v>#VALUE!</v>
      </c>
      <c r="BB34" s="248" t="str">
        <f ca="1">_xll.DBRW($C$1,$B34,$C$3,BB$12,$C$2,$A34,BB$13,$C$4,C28)</f>
        <v>RECALC_1_1706_</v>
      </c>
      <c r="BC34" s="248" t="e">
        <f ca="1">_xll.DBRW($C$1,$B34,$C$3,BC$12,$C$2,$A34,BC$13,$C$4,C28)</f>
        <v>#VALUE!</v>
      </c>
      <c r="BD34" s="248" t="e">
        <f ca="1">_xll.DBRW($C$1,$B34,$C$3,BD$12,$C$2,$A34,BD$13,$C$4,C28)</f>
        <v>#VALUE!</v>
      </c>
      <c r="BE34" s="248" t="e">
        <f ca="1">_xll.DBRW($C$1,$B34,$C$3,BE$12,$C$2,$A34,BE$13,$C$4,C28)</f>
        <v>#VALUE!</v>
      </c>
      <c r="BF34" s="248" t="e">
        <f ca="1">_xll.DBRW($C$1,$B34,$C$3,BF$12,$C$2,$A34,BF$13,$C$4,C28)</f>
        <v>#VALUE!</v>
      </c>
      <c r="BG34" s="248" t="e">
        <f ca="1">_xll.DBRW($C$1,$B34,$C$3,BG$12,$C$2,$A34,BG$13,$C$4,C28)</f>
        <v>#VALUE!</v>
      </c>
      <c r="BH34" s="253" t="e">
        <f ca="1">_xll.DBRW($C$1,$B34,$C$3,BH$12,$C$2,$A34,BH$13,$C$4,C28)</f>
        <v>#VALUE!</v>
      </c>
      <c r="BI34" s="252" t="e">
        <f ca="1">_xll.DBRW($C$1,$B34,$C$3,BI$12,$C$2,$A34,BI$13,$C$4,C28)</f>
        <v>#VALUE!</v>
      </c>
      <c r="BJ34" s="248" t="str">
        <f ca="1">_xll.DBRW($C$1,$B34,$C$3,BJ$12,$C$2,$A34,BJ$13,$C$4,C28)</f>
        <v>RECALC_1_2003_</v>
      </c>
      <c r="BK34" s="248" t="e">
        <f ca="1">_xll.DBRW($C$1,$B34,$C$3,BK$12,$C$2,$A34,BK$13,$C$4,C28)</f>
        <v>#VALUE!</v>
      </c>
      <c r="BL34" s="248" t="e">
        <f ca="1">_xll.DBRW($C$1,$B34,$C$3,BL$12,$C$2,$A34,BL$13,$C$4,C28)</f>
        <v>#VALUE!</v>
      </c>
      <c r="BM34" s="248" t="e">
        <f ca="1">_xll.DBRW($C$1,$B34,$C$3,BM$12,$C$2,$A34,BM$13,$C$4,C28)</f>
        <v>#VALUE!</v>
      </c>
      <c r="BN34" s="248" t="e">
        <f ca="1">_xll.DBRW($C$1,$B34,$C$3,BN$12,$C$2,$A34,BN$13,$C$4,C28)</f>
        <v>#VALUE!</v>
      </c>
      <c r="BO34" s="248" t="e">
        <f ca="1">_xll.DBRW($C$1,$B34,$C$3,BO$12,$C$2,$A34,BO$13,$C$4,C28)</f>
        <v>#VALUE!</v>
      </c>
      <c r="BP34" s="253" t="e">
        <f ca="1">_xll.DBRW($C$1,$B34,$C$3,BP$12,$C$2,$A34,BP$13,$C$4,C28)</f>
        <v>#VALUE!</v>
      </c>
      <c r="BQ34" s="252" t="e">
        <f ca="1">_xll.DBRW($C$1,$B34,$C$3,BQ$12,$C$2,$A34,BQ$13,$C$4,C28)</f>
        <v>#VALUE!</v>
      </c>
      <c r="BR34" s="248" t="str">
        <f ca="1">_xll.DBRW($C$1,$B34,$C$3,BR$12,$C$2,$A34,BR$13,$C$4,C28)</f>
        <v>RECALC_1_2354_</v>
      </c>
      <c r="BS34" s="248" t="e">
        <f ca="1">_xll.DBRW($C$1,$B34,$C$3,BS$12,$C$2,$A34,BS$13,$C$4,C28)</f>
        <v>#VALUE!</v>
      </c>
      <c r="BT34" s="248" t="e">
        <f ca="1">_xll.DBRW($C$1,$B34,$C$3,BT$12,$C$2,$A34,BT$13,$C$4,C28)</f>
        <v>#VALUE!</v>
      </c>
      <c r="BU34" s="248" t="e">
        <f ca="1">_xll.DBRW($C$1,$B34,$C$3,BU$12,$C$2,$A34,BU$13,$C$4,C28)</f>
        <v>#VALUE!</v>
      </c>
      <c r="BV34" s="248" t="e">
        <f ca="1">_xll.DBRW($C$1,$B34,$C$3,BV$12,$C$2,$A34,BV$13,$C$4,C28)</f>
        <v>#VALUE!</v>
      </c>
      <c r="BW34" s="248" t="e">
        <f ca="1">_xll.DBRW($C$1,$B34,$C$3,BW$12,$C$2,$A34,BW$13,$C$4,C28)</f>
        <v>#VALUE!</v>
      </c>
      <c r="BX34" s="253" t="e">
        <f ca="1">_xll.DBRW($C$1,$B34,$C$3,BX$12,$C$2,$A34,BX$13,$C$4,C28)</f>
        <v>#VALUE!</v>
      </c>
      <c r="BY34" s="248"/>
      <c r="BZ34" s="248"/>
      <c r="CA34" s="248"/>
      <c r="CB34" s="248"/>
      <c r="CC34" s="248"/>
      <c r="CD34" s="248"/>
      <c r="CE34" s="248"/>
      <c r="CF34" s="248"/>
    </row>
    <row r="35" spans="1:109" ht="21.75" customHeight="1">
      <c r="A35" s="262" t="str">
        <f t="shared" si="110"/>
        <v>VTD_Corp_TopAdj_Input7</v>
      </c>
      <c r="B35" s="263" t="str">
        <f t="shared" ca="1" si="110"/>
        <v>RECALC_0_1_</v>
      </c>
      <c r="C35" s="237" t="str">
        <f t="shared" si="110"/>
        <v>Ajout de coût de siège pour faire face croissance</v>
      </c>
      <c r="D35" s="252"/>
      <c r="E35" s="248"/>
      <c r="F35" s="248"/>
      <c r="G35" s="248"/>
      <c r="H35" s="248"/>
      <c r="I35" s="248"/>
      <c r="J35" s="248"/>
      <c r="K35" s="253"/>
      <c r="L35" s="252"/>
      <c r="M35" s="248"/>
      <c r="N35" s="248"/>
      <c r="O35" s="248"/>
      <c r="P35" s="248"/>
      <c r="Q35" s="248"/>
      <c r="R35" s="248"/>
      <c r="S35" s="253"/>
      <c r="T35" s="252"/>
      <c r="U35" s="248"/>
      <c r="V35" s="248"/>
      <c r="W35" s="248"/>
      <c r="X35" s="248"/>
      <c r="Y35" s="248"/>
      <c r="Z35" s="248"/>
      <c r="AA35" s="253"/>
      <c r="AB35" s="252"/>
      <c r="AC35" s="248"/>
      <c r="AD35" s="248"/>
      <c r="AE35" s="248"/>
      <c r="AF35" s="248"/>
      <c r="AG35" s="248"/>
      <c r="AH35" s="248"/>
      <c r="AI35" s="253"/>
      <c r="AJ35" s="248"/>
      <c r="AK35" s="252" t="e">
        <f ca="1">_xll.DBRW($C$1,$B35,$C$3,AK$12,$C$2,$A35,AK$13,$C$4,C28)</f>
        <v>#VALUE!</v>
      </c>
      <c r="AL35" s="248" t="str">
        <f ca="1">_xll.DBRW($C$1,$B35,$C$3,AL$12,$C$2,$A35,AL$13,$C$4,C28)</f>
        <v>RECALC_1_1142_</v>
      </c>
      <c r="AM35" s="248" t="e">
        <f ca="1">_xll.DBRW($C$1,$B35,$C$3,AM$12,$C$2,$A35,AM$13,$C$4,C28)</f>
        <v>#VALUE!</v>
      </c>
      <c r="AN35" s="248" t="e">
        <f ca="1">_xll.DBRW($C$1,$B35,$C$3,AN$12,$C$2,$A35,AN$13,$C$4,C28)</f>
        <v>#VALUE!</v>
      </c>
      <c r="AO35" s="248" t="e">
        <f ca="1">_xll.DBRW($C$1,$B35,$C$3,AO$12,$C$2,$A35,AO$13,$C$4,C28)</f>
        <v>#VALUE!</v>
      </c>
      <c r="AP35" s="248" t="e">
        <f ca="1">_xll.DBRW($C$1,$B35,$C$3,AP$12,$C$2,$A35,AP$13,$C$4,C28)</f>
        <v>#VALUE!</v>
      </c>
      <c r="AQ35" s="248" t="e">
        <f ca="1">_xll.DBRW($C$1,$B35,$C$3,AQ$12,$C$2,$A35,AQ$13,$C$4,C28)</f>
        <v>#VALUE!</v>
      </c>
      <c r="AR35" s="253" t="e">
        <f ca="1">_xll.DBRW($C$1,$B35,$C$3,AR$12,$C$2,$A35,AR$13,$C$4,C28)</f>
        <v>#VALUE!</v>
      </c>
      <c r="AS35" s="252" t="e">
        <f ca="1">_xll.DBRW($C$1,$B35,$C$3,AS$12,$C$2,$A35,AS$13,$C$4,C28)</f>
        <v>#VALUE!</v>
      </c>
      <c r="AT35" s="248" t="str">
        <f ca="1">_xll.DBRW($C$1,$B35,$C$3,AT$12,$C$2,$A35,AT$13,$C$4,C28)</f>
        <v>RECALC_1_1319_</v>
      </c>
      <c r="AU35" s="248" t="e">
        <f ca="1">_xll.DBRW($C$1,$B35,$C$3,AU$12,$C$2,$A35,AU$13,$C$4,C28)</f>
        <v>#VALUE!</v>
      </c>
      <c r="AV35" s="248" t="e">
        <f ca="1">_xll.DBRW($C$1,$B35,$C$3,AV$12,$C$2,$A35,AV$13,$C$4,C28)</f>
        <v>#VALUE!</v>
      </c>
      <c r="AW35" s="248" t="e">
        <f ca="1">_xll.DBRW($C$1,$B35,$C$3,AW$12,$C$2,$A35,AW$13,$C$4,C28)</f>
        <v>#VALUE!</v>
      </c>
      <c r="AX35" s="248" t="e">
        <f ca="1">_xll.DBRW($C$1,$B35,$C$3,AX$12,$C$2,$A35,AX$13,$C$4,C28)</f>
        <v>#VALUE!</v>
      </c>
      <c r="AY35" s="248" t="e">
        <f ca="1">_xll.DBRW($C$1,$B35,$C$3,AY$12,$C$2,$A35,AY$13,$C$4,C28)</f>
        <v>#VALUE!</v>
      </c>
      <c r="AZ35" s="253" t="e">
        <f ca="1">_xll.DBRW($C$1,$B35,$C$3,AZ$12,$C$2,$A35,AZ$13,$C$4,C28)</f>
        <v>#VALUE!</v>
      </c>
      <c r="BA35" s="252" t="e">
        <f ca="1">_xll.DBRW($C$1,$B35,$C$3,BA$12,$C$2,$A35,BA$13,$C$4,C28)</f>
        <v>#VALUE!</v>
      </c>
      <c r="BB35" s="248" t="str">
        <f ca="1">_xll.DBRW($C$1,$B35,$C$3,BB$12,$C$2,$A35,BB$13,$C$4,C28)</f>
        <v>RECALC_1_1714_</v>
      </c>
      <c r="BC35" s="248" t="e">
        <f ca="1">_xll.DBRW($C$1,$B35,$C$3,BC$12,$C$2,$A35,BC$13,$C$4,C28)</f>
        <v>#VALUE!</v>
      </c>
      <c r="BD35" s="248" t="e">
        <f ca="1">_xll.DBRW($C$1,$B35,$C$3,BD$12,$C$2,$A35,BD$13,$C$4,C28)</f>
        <v>#VALUE!</v>
      </c>
      <c r="BE35" s="248" t="e">
        <f ca="1">_xll.DBRW($C$1,$B35,$C$3,BE$12,$C$2,$A35,BE$13,$C$4,C28)</f>
        <v>#VALUE!</v>
      </c>
      <c r="BF35" s="248" t="e">
        <f ca="1">_xll.DBRW($C$1,$B35,$C$3,BF$12,$C$2,$A35,BF$13,$C$4,C28)</f>
        <v>#VALUE!</v>
      </c>
      <c r="BG35" s="248" t="e">
        <f ca="1">_xll.DBRW($C$1,$B35,$C$3,BG$12,$C$2,$A35,BG$13,$C$4,C28)</f>
        <v>#VALUE!</v>
      </c>
      <c r="BH35" s="253" t="e">
        <f ca="1">_xll.DBRW($C$1,$B35,$C$3,BH$12,$C$2,$A35,BH$13,$C$4,C28)</f>
        <v>#VALUE!</v>
      </c>
      <c r="BI35" s="252" t="e">
        <f ca="1">_xll.DBRW($C$1,$B35,$C$3,BI$12,$C$2,$A35,BI$13,$C$4,C28)</f>
        <v>#VALUE!</v>
      </c>
      <c r="BJ35" s="248" t="str">
        <f ca="1">_xll.DBRW($C$1,$B35,$C$3,BJ$12,$C$2,$A35,BJ$13,$C$4,C28)</f>
        <v>RECALC_1_2011_</v>
      </c>
      <c r="BK35" s="248" t="e">
        <f ca="1">_xll.DBRW($C$1,$B35,$C$3,BK$12,$C$2,$A35,BK$13,$C$4,C28)</f>
        <v>#VALUE!</v>
      </c>
      <c r="BL35" s="248" t="e">
        <f ca="1">_xll.DBRW($C$1,$B35,$C$3,BL$12,$C$2,$A35,BL$13,$C$4,C28)</f>
        <v>#VALUE!</v>
      </c>
      <c r="BM35" s="248" t="e">
        <f ca="1">_xll.DBRW($C$1,$B35,$C$3,BM$12,$C$2,$A35,BM$13,$C$4,C28)</f>
        <v>#VALUE!</v>
      </c>
      <c r="BN35" s="248" t="e">
        <f ca="1">_xll.DBRW($C$1,$B35,$C$3,BN$12,$C$2,$A35,BN$13,$C$4,C28)</f>
        <v>#VALUE!</v>
      </c>
      <c r="BO35" s="248" t="e">
        <f ca="1">_xll.DBRW($C$1,$B35,$C$3,BO$12,$C$2,$A35,BO$13,$C$4,C28)</f>
        <v>#VALUE!</v>
      </c>
      <c r="BP35" s="253" t="e">
        <f ca="1">_xll.DBRW($C$1,$B35,$C$3,BP$12,$C$2,$A35,BP$13,$C$4,C28)</f>
        <v>#VALUE!</v>
      </c>
      <c r="BQ35" s="252" t="e">
        <f ca="1">_xll.DBRW($C$1,$B35,$C$3,BQ$12,$C$2,$A35,BQ$13,$C$4,C28)</f>
        <v>#VALUE!</v>
      </c>
      <c r="BR35" s="248" t="str">
        <f ca="1">_xll.DBRW($C$1,$B35,$C$3,BR$12,$C$2,$A35,BR$13,$C$4,C28)</f>
        <v>RECALC_1_2362_</v>
      </c>
      <c r="BS35" s="248" t="e">
        <f ca="1">_xll.DBRW($C$1,$B35,$C$3,BS$12,$C$2,$A35,BS$13,$C$4,C28)</f>
        <v>#VALUE!</v>
      </c>
      <c r="BT35" s="248" t="e">
        <f ca="1">_xll.DBRW($C$1,$B35,$C$3,BT$12,$C$2,$A35,BT$13,$C$4,C28)</f>
        <v>#VALUE!</v>
      </c>
      <c r="BU35" s="248" t="e">
        <f ca="1">_xll.DBRW($C$1,$B35,$C$3,BU$12,$C$2,$A35,BU$13,$C$4,C28)</f>
        <v>#VALUE!</v>
      </c>
      <c r="BV35" s="248" t="e">
        <f ca="1">_xll.DBRW($C$1,$B35,$C$3,BV$12,$C$2,$A35,BV$13,$C$4,C28)</f>
        <v>#VALUE!</v>
      </c>
      <c r="BW35" s="248" t="e">
        <f ca="1">_xll.DBRW($C$1,$B35,$C$3,BW$12,$C$2,$A35,BW$13,$C$4,C28)</f>
        <v>#VALUE!</v>
      </c>
      <c r="BX35" s="253" t="e">
        <f ca="1">_xll.DBRW($C$1,$B35,$C$3,BX$12,$C$2,$A35,BX$13,$C$4,C28)</f>
        <v>#VALUE!</v>
      </c>
      <c r="BY35" s="248"/>
      <c r="BZ35" s="248"/>
      <c r="CA35" s="248"/>
      <c r="CB35" s="248"/>
      <c r="CC35" s="248"/>
      <c r="CD35" s="248"/>
      <c r="CE35" s="248"/>
      <c r="CF35" s="248"/>
    </row>
    <row r="36" spans="1:109" ht="21.75" customHeight="1">
      <c r="A36" s="262" t="str">
        <f t="shared" si="110"/>
        <v>VTD_Corp_TopAdj_Input8</v>
      </c>
      <c r="B36" s="263" t="str">
        <f t="shared" ca="1" si="110"/>
        <v>RECALC_0_1_</v>
      </c>
      <c r="C36" s="237" t="str">
        <f t="shared" si="110"/>
        <v>Ajustement Ouverture EFN Budget</v>
      </c>
      <c r="D36" s="252"/>
      <c r="E36" s="248"/>
      <c r="F36" s="248"/>
      <c r="G36" s="248"/>
      <c r="H36" s="248"/>
      <c r="I36" s="248"/>
      <c r="J36" s="248"/>
      <c r="K36" s="253"/>
      <c r="L36" s="252"/>
      <c r="M36" s="248"/>
      <c r="N36" s="248"/>
      <c r="O36" s="248"/>
      <c r="P36" s="248"/>
      <c r="Q36" s="248"/>
      <c r="R36" s="248"/>
      <c r="S36" s="253"/>
      <c r="T36" s="252"/>
      <c r="U36" s="248"/>
      <c r="V36" s="248"/>
      <c r="W36" s="248"/>
      <c r="X36" s="248"/>
      <c r="Y36" s="248"/>
      <c r="Z36" s="248"/>
      <c r="AA36" s="253"/>
      <c r="AB36" s="252"/>
      <c r="AC36" s="248"/>
      <c r="AD36" s="248"/>
      <c r="AE36" s="248"/>
      <c r="AF36" s="248"/>
      <c r="AG36" s="248"/>
      <c r="AH36" s="248"/>
      <c r="AI36" s="253"/>
      <c r="AJ36" s="248"/>
      <c r="AK36" s="252" t="e">
        <f ca="1">_xll.DBRW($C$1,$B36,$C$3,AK$12,$C$2,$A36,AK$13,$C$4,C28)</f>
        <v>#VALUE!</v>
      </c>
      <c r="AL36" s="248" t="str">
        <f ca="1">_xll.DBRW($C$1,$B36,$C$3,AL$12,$C$2,$A36,AL$13,$C$4,C28)</f>
        <v>RECALC_1_1140_</v>
      </c>
      <c r="AM36" s="248" t="e">
        <f ca="1">_xll.DBRW($C$1,$B36,$C$3,AM$12,$C$2,$A36,AM$13,$C$4,C28)</f>
        <v>#VALUE!</v>
      </c>
      <c r="AN36" s="248" t="e">
        <f ca="1">_xll.DBRW($C$1,$B36,$C$3,AN$12,$C$2,$A36,AN$13,$C$4,C28)</f>
        <v>#VALUE!</v>
      </c>
      <c r="AO36" s="248" t="e">
        <f ca="1">_xll.DBRW($C$1,$B36,$C$3,AO$12,$C$2,$A36,AO$13,$C$4,C28)</f>
        <v>#VALUE!</v>
      </c>
      <c r="AP36" s="248" t="e">
        <f ca="1">_xll.DBRW($C$1,$B36,$C$3,AP$12,$C$2,$A36,AP$13,$C$4,C28)</f>
        <v>#VALUE!</v>
      </c>
      <c r="AQ36" s="248" t="e">
        <f ca="1">_xll.DBRW($C$1,$B36,$C$3,AQ$12,$C$2,$A36,AQ$13,$C$4,C28)</f>
        <v>#VALUE!</v>
      </c>
      <c r="AR36" s="253" t="e">
        <f ca="1">_xll.DBRW($C$1,$B36,$C$3,AR$12,$C$2,$A36,AR$13,$C$4,C28)</f>
        <v>#VALUE!</v>
      </c>
      <c r="AS36" s="252" t="e">
        <f ca="1">_xll.DBRW($C$1,$B36,$C$3,AS$12,$C$2,$A36,AS$13,$C$4,C28)</f>
        <v>#VALUE!</v>
      </c>
      <c r="AT36" s="248" t="str">
        <f ca="1">_xll.DBRW($C$1,$B36,$C$3,AT$12,$C$2,$A36,AT$13,$C$4,C28)</f>
        <v>RECALC_1_1317_</v>
      </c>
      <c r="AU36" s="248" t="e">
        <f ca="1">_xll.DBRW($C$1,$B36,$C$3,AU$12,$C$2,$A36,AU$13,$C$4,C28)</f>
        <v>#VALUE!</v>
      </c>
      <c r="AV36" s="248" t="e">
        <f ca="1">_xll.DBRW($C$1,$B36,$C$3,AV$12,$C$2,$A36,AV$13,$C$4,C28)</f>
        <v>#VALUE!</v>
      </c>
      <c r="AW36" s="248" t="e">
        <f ca="1">_xll.DBRW($C$1,$B36,$C$3,AW$12,$C$2,$A36,AW$13,$C$4,C28)</f>
        <v>#VALUE!</v>
      </c>
      <c r="AX36" s="248" t="e">
        <f ca="1">_xll.DBRW($C$1,$B36,$C$3,AX$12,$C$2,$A36,AX$13,$C$4,C28)</f>
        <v>#VALUE!</v>
      </c>
      <c r="AY36" s="248" t="e">
        <f ca="1">_xll.DBRW($C$1,$B36,$C$3,AY$12,$C$2,$A36,AY$13,$C$4,C28)</f>
        <v>#VALUE!</v>
      </c>
      <c r="AZ36" s="253" t="e">
        <f ca="1">_xll.DBRW($C$1,$B36,$C$3,AZ$12,$C$2,$A36,AZ$13,$C$4,C28)</f>
        <v>#VALUE!</v>
      </c>
      <c r="BA36" s="252" t="e">
        <f ca="1">_xll.DBRW($C$1,$B36,$C$3,BA$12,$C$2,$A36,BA$13,$C$4,C28)</f>
        <v>#VALUE!</v>
      </c>
      <c r="BB36" s="248" t="str">
        <f ca="1">_xll.DBRW($C$1,$B36,$C$3,BB$12,$C$2,$A36,BB$13,$C$4,C28)</f>
        <v>RECALC_1_1712_</v>
      </c>
      <c r="BC36" s="248" t="e">
        <f ca="1">_xll.DBRW($C$1,$B36,$C$3,BC$12,$C$2,$A36,BC$13,$C$4,C28)</f>
        <v>#VALUE!</v>
      </c>
      <c r="BD36" s="248" t="e">
        <f ca="1">_xll.DBRW($C$1,$B36,$C$3,BD$12,$C$2,$A36,BD$13,$C$4,C28)</f>
        <v>#VALUE!</v>
      </c>
      <c r="BE36" s="248" t="e">
        <f ca="1">_xll.DBRW($C$1,$B36,$C$3,BE$12,$C$2,$A36,BE$13,$C$4,C28)</f>
        <v>#VALUE!</v>
      </c>
      <c r="BF36" s="248" t="e">
        <f ca="1">_xll.DBRW($C$1,$B36,$C$3,BF$12,$C$2,$A36,BF$13,$C$4,C28)</f>
        <v>#VALUE!</v>
      </c>
      <c r="BG36" s="248" t="e">
        <f ca="1">_xll.DBRW($C$1,$B36,$C$3,BG$12,$C$2,$A36,BG$13,$C$4,C28)</f>
        <v>#VALUE!</v>
      </c>
      <c r="BH36" s="253" t="e">
        <f ca="1">_xll.DBRW($C$1,$B36,$C$3,BH$12,$C$2,$A36,BH$13,$C$4,C28)</f>
        <v>#VALUE!</v>
      </c>
      <c r="BI36" s="252" t="e">
        <f ca="1">_xll.DBRW($C$1,$B36,$C$3,BI$12,$C$2,$A36,BI$13,$C$4,C28)</f>
        <v>#VALUE!</v>
      </c>
      <c r="BJ36" s="248" t="str">
        <f ca="1">_xll.DBRW($C$1,$B36,$C$3,BJ$12,$C$2,$A36,BJ$13,$C$4,C28)</f>
        <v>RECALC_1_2009_</v>
      </c>
      <c r="BK36" s="248" t="e">
        <f ca="1">_xll.DBRW($C$1,$B36,$C$3,BK$12,$C$2,$A36,BK$13,$C$4,C28)</f>
        <v>#VALUE!</v>
      </c>
      <c r="BL36" s="248" t="e">
        <f ca="1">_xll.DBRW($C$1,$B36,$C$3,BL$12,$C$2,$A36,BL$13,$C$4,C28)</f>
        <v>#VALUE!</v>
      </c>
      <c r="BM36" s="248" t="e">
        <f ca="1">_xll.DBRW($C$1,$B36,$C$3,BM$12,$C$2,$A36,BM$13,$C$4,C28)</f>
        <v>#VALUE!</v>
      </c>
      <c r="BN36" s="248" t="e">
        <f ca="1">_xll.DBRW($C$1,$B36,$C$3,BN$12,$C$2,$A36,BN$13,$C$4,C28)</f>
        <v>#VALUE!</v>
      </c>
      <c r="BO36" s="248" t="e">
        <f ca="1">_xll.DBRW($C$1,$B36,$C$3,BO$12,$C$2,$A36,BO$13,$C$4,C28)</f>
        <v>#VALUE!</v>
      </c>
      <c r="BP36" s="253" t="e">
        <f ca="1">_xll.DBRW($C$1,$B36,$C$3,BP$12,$C$2,$A36,BP$13,$C$4,C28)</f>
        <v>#VALUE!</v>
      </c>
      <c r="BQ36" s="252" t="e">
        <f ca="1">_xll.DBRW($C$1,$B36,$C$3,BQ$12,$C$2,$A36,BQ$13,$C$4,C28)</f>
        <v>#VALUE!</v>
      </c>
      <c r="BR36" s="248" t="str">
        <f ca="1">_xll.DBRW($C$1,$B36,$C$3,BR$12,$C$2,$A36,BR$13,$C$4,C28)</f>
        <v>RECALC_1_2360_</v>
      </c>
      <c r="BS36" s="248" t="e">
        <f ca="1">_xll.DBRW($C$1,$B36,$C$3,BS$12,$C$2,$A36,BS$13,$C$4,C28)</f>
        <v>#VALUE!</v>
      </c>
      <c r="BT36" s="248" t="e">
        <f ca="1">_xll.DBRW($C$1,$B36,$C$3,BT$12,$C$2,$A36,BT$13,$C$4,C28)</f>
        <v>#VALUE!</v>
      </c>
      <c r="BU36" s="248" t="e">
        <f ca="1">_xll.DBRW($C$1,$B36,$C$3,BU$12,$C$2,$A36,BU$13,$C$4,C28)</f>
        <v>#VALUE!</v>
      </c>
      <c r="BV36" s="248" t="e">
        <f ca="1">_xll.DBRW($C$1,$B36,$C$3,BV$12,$C$2,$A36,BV$13,$C$4,C28)</f>
        <v>#VALUE!</v>
      </c>
      <c r="BW36" s="248" t="e">
        <f ca="1">_xll.DBRW($C$1,$B36,$C$3,BW$12,$C$2,$A36,BW$13,$C$4,C28)</f>
        <v>#VALUE!</v>
      </c>
      <c r="BX36" s="253" t="e">
        <f ca="1">_xll.DBRW($C$1,$B36,$C$3,BX$12,$C$2,$A36,BX$13,$C$4,C28)</f>
        <v>#VALUE!</v>
      </c>
      <c r="BY36" s="248"/>
      <c r="BZ36" s="248"/>
      <c r="CA36" s="248"/>
      <c r="CB36" s="248"/>
      <c r="CC36" s="248"/>
      <c r="CD36" s="248"/>
      <c r="CE36" s="248"/>
      <c r="CF36" s="248"/>
    </row>
    <row r="37" spans="1:109" ht="21.75" customHeight="1">
      <c r="A37" s="262" t="str">
        <f t="shared" si="110"/>
        <v>VTD_Corp_TopAdj_Input9</v>
      </c>
      <c r="B37" s="263" t="str">
        <f t="shared" ca="1" si="110"/>
        <v>RECALC_0_1_</v>
      </c>
      <c r="C37" s="237" t="str">
        <f t="shared" si="110"/>
        <v>Dividendes versés aux actionnaires</v>
      </c>
      <c r="D37" s="252"/>
      <c r="E37" s="248"/>
      <c r="F37" s="248"/>
      <c r="G37" s="248"/>
      <c r="H37" s="248"/>
      <c r="I37" s="248"/>
      <c r="J37" s="248"/>
      <c r="K37" s="253"/>
      <c r="L37" s="252"/>
      <c r="M37" s="248"/>
      <c r="N37" s="248"/>
      <c r="O37" s="248"/>
      <c r="P37" s="248"/>
      <c r="Q37" s="248"/>
      <c r="R37" s="248"/>
      <c r="S37" s="253"/>
      <c r="T37" s="252"/>
      <c r="U37" s="248"/>
      <c r="V37" s="248"/>
      <c r="W37" s="248"/>
      <c r="X37" s="248"/>
      <c r="Y37" s="248"/>
      <c r="Z37" s="248"/>
      <c r="AA37" s="253"/>
      <c r="AB37" s="252"/>
      <c r="AC37" s="248"/>
      <c r="AD37" s="248"/>
      <c r="AE37" s="248"/>
      <c r="AF37" s="248"/>
      <c r="AG37" s="248"/>
      <c r="AH37" s="248"/>
      <c r="AI37" s="253"/>
      <c r="AJ37" s="248"/>
      <c r="AK37" s="252" t="e">
        <f ca="1">_xll.DBRW($C$1,$B37,$C$3,AK$12,$C$2,$A37,AK$13,$C$4,C28)</f>
        <v>#VALUE!</v>
      </c>
      <c r="AL37" s="248" t="str">
        <f ca="1">_xll.DBRW($C$1,$B37,$C$3,AL$12,$C$2,$A37,AL$13,$C$4,C28)</f>
        <v>RECALC_1_1135_</v>
      </c>
      <c r="AM37" s="248" t="e">
        <f ca="1">_xll.DBRW($C$1,$B37,$C$3,AM$12,$C$2,$A37,AM$13,$C$4,C28)</f>
        <v>#VALUE!</v>
      </c>
      <c r="AN37" s="248" t="e">
        <f ca="1">_xll.DBRW($C$1,$B37,$C$3,AN$12,$C$2,$A37,AN$13,$C$4,C28)</f>
        <v>#VALUE!</v>
      </c>
      <c r="AO37" s="248" t="e">
        <f ca="1">_xll.DBRW($C$1,$B37,$C$3,AO$12,$C$2,$A37,AO$13,$C$4,C28)</f>
        <v>#VALUE!</v>
      </c>
      <c r="AP37" s="248" t="e">
        <f ca="1">_xll.DBRW($C$1,$B37,$C$3,AP$12,$C$2,$A37,AP$13,$C$4,C28)</f>
        <v>#VALUE!</v>
      </c>
      <c r="AQ37" s="248" t="e">
        <f ca="1">_xll.DBRW($C$1,$B37,$C$3,AQ$12,$C$2,$A37,AQ$13,$C$4,C28)</f>
        <v>#VALUE!</v>
      </c>
      <c r="AR37" s="253" t="e">
        <f ca="1">_xll.DBRW($C$1,$B37,$C$3,AR$12,$C$2,$A37,AR$13,$C$4,C28)</f>
        <v>#VALUE!</v>
      </c>
      <c r="AS37" s="252" t="e">
        <f ca="1">_xll.DBRW($C$1,$B37,$C$3,AS$12,$C$2,$A37,AS$13,$C$4,C28)</f>
        <v>#VALUE!</v>
      </c>
      <c r="AT37" s="248" t="str">
        <f ca="1">_xll.DBRW($C$1,$B37,$C$3,AT$12,$C$2,$A37,AT$13,$C$4,C28)</f>
        <v>RECALC_1_1312_</v>
      </c>
      <c r="AU37" s="248" t="e">
        <f ca="1">_xll.DBRW($C$1,$B37,$C$3,AU$12,$C$2,$A37,AU$13,$C$4,C28)</f>
        <v>#VALUE!</v>
      </c>
      <c r="AV37" s="248" t="e">
        <f ca="1">_xll.DBRW($C$1,$B37,$C$3,AV$12,$C$2,$A37,AV$13,$C$4,C28)</f>
        <v>#VALUE!</v>
      </c>
      <c r="AW37" s="248" t="e">
        <f ca="1">_xll.DBRW($C$1,$B37,$C$3,AW$12,$C$2,$A37,AW$13,$C$4,C28)</f>
        <v>#VALUE!</v>
      </c>
      <c r="AX37" s="248" t="e">
        <f ca="1">_xll.DBRW($C$1,$B37,$C$3,AX$12,$C$2,$A37,AX$13,$C$4,C28)</f>
        <v>#VALUE!</v>
      </c>
      <c r="AY37" s="248" t="e">
        <f ca="1">_xll.DBRW($C$1,$B37,$C$3,AY$12,$C$2,$A37,AY$13,$C$4,C28)</f>
        <v>#VALUE!</v>
      </c>
      <c r="AZ37" s="253" t="e">
        <f ca="1">_xll.DBRW($C$1,$B37,$C$3,AZ$12,$C$2,$A37,AZ$13,$C$4,C28)</f>
        <v>#VALUE!</v>
      </c>
      <c r="BA37" s="252" t="e">
        <f ca="1">_xll.DBRW($C$1,$B37,$C$3,BA$12,$C$2,$A37,BA$13,$C$4,C28)</f>
        <v>#VALUE!</v>
      </c>
      <c r="BB37" s="248" t="str">
        <f ca="1">_xll.DBRW($C$1,$B37,$C$3,BB$12,$C$2,$A37,BB$13,$C$4,C28)</f>
        <v>RECALC_1_1707_</v>
      </c>
      <c r="BC37" s="248" t="e">
        <f ca="1">_xll.DBRW($C$1,$B37,$C$3,BC$12,$C$2,$A37,BC$13,$C$4,C28)</f>
        <v>#VALUE!</v>
      </c>
      <c r="BD37" s="248" t="e">
        <f ca="1">_xll.DBRW($C$1,$B37,$C$3,BD$12,$C$2,$A37,BD$13,$C$4,C28)</f>
        <v>#VALUE!</v>
      </c>
      <c r="BE37" s="248" t="e">
        <f ca="1">_xll.DBRW($C$1,$B37,$C$3,BE$12,$C$2,$A37,BE$13,$C$4,C28)</f>
        <v>#VALUE!</v>
      </c>
      <c r="BF37" s="248" t="e">
        <f ca="1">_xll.DBRW($C$1,$B37,$C$3,BF$12,$C$2,$A37,BF$13,$C$4,C28)</f>
        <v>#VALUE!</v>
      </c>
      <c r="BG37" s="248" t="e">
        <f ca="1">_xll.DBRW($C$1,$B37,$C$3,BG$12,$C$2,$A37,BG$13,$C$4,C28)</f>
        <v>#VALUE!</v>
      </c>
      <c r="BH37" s="253" t="e">
        <f ca="1">_xll.DBRW($C$1,$B37,$C$3,BH$12,$C$2,$A37,BH$13,$C$4,C28)</f>
        <v>#VALUE!</v>
      </c>
      <c r="BI37" s="252" t="e">
        <f ca="1">_xll.DBRW($C$1,$B37,$C$3,BI$12,$C$2,$A37,BI$13,$C$4,C28)</f>
        <v>#VALUE!</v>
      </c>
      <c r="BJ37" s="248" t="str">
        <f ca="1">_xll.DBRW($C$1,$B37,$C$3,BJ$12,$C$2,$A37,BJ$13,$C$4,C28)</f>
        <v>RECALC_1_2004_</v>
      </c>
      <c r="BK37" s="248" t="e">
        <f ca="1">_xll.DBRW($C$1,$B37,$C$3,BK$12,$C$2,$A37,BK$13,$C$4,C28)</f>
        <v>#VALUE!</v>
      </c>
      <c r="BL37" s="248" t="e">
        <f ca="1">_xll.DBRW($C$1,$B37,$C$3,BL$12,$C$2,$A37,BL$13,$C$4,C28)</f>
        <v>#VALUE!</v>
      </c>
      <c r="BM37" s="248" t="e">
        <f ca="1">_xll.DBRW($C$1,$B37,$C$3,BM$12,$C$2,$A37,BM$13,$C$4,C28)</f>
        <v>#VALUE!</v>
      </c>
      <c r="BN37" s="248" t="e">
        <f ca="1">_xll.DBRW($C$1,$B37,$C$3,BN$12,$C$2,$A37,BN$13,$C$4,C28)</f>
        <v>#VALUE!</v>
      </c>
      <c r="BO37" s="248" t="e">
        <f ca="1">_xll.DBRW($C$1,$B37,$C$3,BO$12,$C$2,$A37,BO$13,$C$4,C28)</f>
        <v>#VALUE!</v>
      </c>
      <c r="BP37" s="253" t="e">
        <f ca="1">_xll.DBRW($C$1,$B37,$C$3,BP$12,$C$2,$A37,BP$13,$C$4,C28)</f>
        <v>#VALUE!</v>
      </c>
      <c r="BQ37" s="252" t="e">
        <f ca="1">_xll.DBRW($C$1,$B37,$C$3,BQ$12,$C$2,$A37,BQ$13,$C$4,C28)</f>
        <v>#VALUE!</v>
      </c>
      <c r="BR37" s="248" t="str">
        <f ca="1">_xll.DBRW($C$1,$B37,$C$3,BR$12,$C$2,$A37,BR$13,$C$4,C28)</f>
        <v>RECALC_1_2355_</v>
      </c>
      <c r="BS37" s="248" t="e">
        <f ca="1">_xll.DBRW($C$1,$B37,$C$3,BS$12,$C$2,$A37,BS$13,$C$4,C28)</f>
        <v>#VALUE!</v>
      </c>
      <c r="BT37" s="248" t="e">
        <f ca="1">_xll.DBRW($C$1,$B37,$C$3,BT$12,$C$2,$A37,BT$13,$C$4,C28)</f>
        <v>#VALUE!</v>
      </c>
      <c r="BU37" s="248" t="e">
        <f ca="1">_xll.DBRW($C$1,$B37,$C$3,BU$12,$C$2,$A37,BU$13,$C$4,C28)</f>
        <v>#VALUE!</v>
      </c>
      <c r="BV37" s="248" t="e">
        <f ca="1">_xll.DBRW($C$1,$B37,$C$3,BV$12,$C$2,$A37,BV$13,$C$4,C28)</f>
        <v>#VALUE!</v>
      </c>
      <c r="BW37" s="248" t="e">
        <f ca="1">_xll.DBRW($C$1,$B37,$C$3,BW$12,$C$2,$A37,BW$13,$C$4,C28)</f>
        <v>#VALUE!</v>
      </c>
      <c r="BX37" s="253" t="e">
        <f ca="1">_xll.DBRW($C$1,$B37,$C$3,BX$12,$C$2,$A37,BX$13,$C$4,C28)</f>
        <v>#VALUE!</v>
      </c>
      <c r="BY37" s="248"/>
      <c r="BZ37" s="248"/>
      <c r="CA37" s="248"/>
      <c r="CB37" s="248"/>
      <c r="CC37" s="248"/>
      <c r="CD37" s="248"/>
      <c r="CE37" s="248"/>
      <c r="CF37" s="248"/>
    </row>
    <row r="38" spans="1:109" ht="21.75" customHeight="1">
      <c r="A38" s="262" t="str">
        <f t="shared" si="110"/>
        <v>VTD_Corp_TopAdj_Input10</v>
      </c>
      <c r="B38" s="263" t="str">
        <f t="shared" ca="1" si="110"/>
        <v>RECALC_0_1_</v>
      </c>
      <c r="C38" s="237" t="str">
        <f t="shared" si="110"/>
        <v>Augmentation de Capital Colombie</v>
      </c>
      <c r="D38" s="252"/>
      <c r="E38" s="248"/>
      <c r="F38" s="248"/>
      <c r="G38" s="248"/>
      <c r="H38" s="248"/>
      <c r="I38" s="248"/>
      <c r="J38" s="248"/>
      <c r="K38" s="253"/>
      <c r="L38" s="252"/>
      <c r="M38" s="248"/>
      <c r="N38" s="248"/>
      <c r="O38" s="248"/>
      <c r="P38" s="248"/>
      <c r="Q38" s="248"/>
      <c r="R38" s="248"/>
      <c r="S38" s="253"/>
      <c r="T38" s="252"/>
      <c r="U38" s="248"/>
      <c r="V38" s="248"/>
      <c r="W38" s="248"/>
      <c r="X38" s="248"/>
      <c r="Y38" s="248"/>
      <c r="Z38" s="248"/>
      <c r="AA38" s="253"/>
      <c r="AB38" s="252"/>
      <c r="AC38" s="248"/>
      <c r="AD38" s="248"/>
      <c r="AE38" s="248"/>
      <c r="AF38" s="248"/>
      <c r="AG38" s="248"/>
      <c r="AH38" s="248"/>
      <c r="AI38" s="253"/>
      <c r="AJ38" s="248"/>
      <c r="AK38" s="252" t="e">
        <f ca="1">_xll.DBRW($C$1,$B38,$C$3,AK$12,$C$2,$A38,AK$13,$C$4,C28)</f>
        <v>#VALUE!</v>
      </c>
      <c r="AL38" s="248" t="str">
        <f ca="1">_xll.DBRW($C$1,$B38,$C$3,AL$12,$C$2,$A38,AL$13,$C$4,C28)</f>
        <v>RECALC_1_1137_</v>
      </c>
      <c r="AM38" s="248" t="e">
        <f ca="1">_xll.DBRW($C$1,$B38,$C$3,AM$12,$C$2,$A38,AM$13,$C$4,C28)</f>
        <v>#VALUE!</v>
      </c>
      <c r="AN38" s="248" t="e">
        <f ca="1">_xll.DBRW($C$1,$B38,$C$3,AN$12,$C$2,$A38,AN$13,$C$4,C28)</f>
        <v>#VALUE!</v>
      </c>
      <c r="AO38" s="248" t="e">
        <f ca="1">_xll.DBRW($C$1,$B38,$C$3,AO$12,$C$2,$A38,AO$13,$C$4,C28)</f>
        <v>#VALUE!</v>
      </c>
      <c r="AP38" s="248" t="e">
        <f ca="1">_xll.DBRW($C$1,$B38,$C$3,AP$12,$C$2,$A38,AP$13,$C$4,C28)</f>
        <v>#VALUE!</v>
      </c>
      <c r="AQ38" s="248" t="e">
        <f ca="1">_xll.DBRW($C$1,$B38,$C$3,AQ$12,$C$2,$A38,AQ$13,$C$4,C28)</f>
        <v>#VALUE!</v>
      </c>
      <c r="AR38" s="253" t="e">
        <f ca="1">_xll.DBRW($C$1,$B38,$C$3,AR$12,$C$2,$A38,AR$13,$C$4,C28)</f>
        <v>#VALUE!</v>
      </c>
      <c r="AS38" s="252" t="e">
        <f ca="1">_xll.DBRW($C$1,$B38,$C$3,AS$12,$C$2,$A38,AS$13,$C$4,C28)</f>
        <v>#VALUE!</v>
      </c>
      <c r="AT38" s="248" t="str">
        <f ca="1">_xll.DBRW($C$1,$B38,$C$3,AT$12,$C$2,$A38,AT$13,$C$4,C28)</f>
        <v>RECALC_1_1314_</v>
      </c>
      <c r="AU38" s="248" t="e">
        <f ca="1">_xll.DBRW($C$1,$B38,$C$3,AU$12,$C$2,$A38,AU$13,$C$4,C28)</f>
        <v>#VALUE!</v>
      </c>
      <c r="AV38" s="248" t="e">
        <f ca="1">_xll.DBRW($C$1,$B38,$C$3,AV$12,$C$2,$A38,AV$13,$C$4,C28)</f>
        <v>#VALUE!</v>
      </c>
      <c r="AW38" s="248" t="e">
        <f ca="1">_xll.DBRW($C$1,$B38,$C$3,AW$12,$C$2,$A38,AW$13,$C$4,C28)</f>
        <v>#VALUE!</v>
      </c>
      <c r="AX38" s="248" t="e">
        <f ca="1">_xll.DBRW($C$1,$B38,$C$3,AX$12,$C$2,$A38,AX$13,$C$4,C28)</f>
        <v>#VALUE!</v>
      </c>
      <c r="AY38" s="248" t="e">
        <f ca="1">_xll.DBRW($C$1,$B38,$C$3,AY$12,$C$2,$A38,AY$13,$C$4,C28)</f>
        <v>#VALUE!</v>
      </c>
      <c r="AZ38" s="253" t="e">
        <f ca="1">_xll.DBRW($C$1,$B38,$C$3,AZ$12,$C$2,$A38,AZ$13,$C$4,C28)</f>
        <v>#VALUE!</v>
      </c>
      <c r="BA38" s="252" t="e">
        <f ca="1">_xll.DBRW($C$1,$B38,$C$3,BA$12,$C$2,$A38,BA$13,$C$4,C28)</f>
        <v>#VALUE!</v>
      </c>
      <c r="BB38" s="248" t="str">
        <f ca="1">_xll.DBRW($C$1,$B38,$C$3,BB$12,$C$2,$A38,BB$13,$C$4,C28)</f>
        <v>RECALC_1_1709_</v>
      </c>
      <c r="BC38" s="248" t="e">
        <f ca="1">_xll.DBRW($C$1,$B38,$C$3,BC$12,$C$2,$A38,BC$13,$C$4,C28)</f>
        <v>#VALUE!</v>
      </c>
      <c r="BD38" s="248" t="e">
        <f ca="1">_xll.DBRW($C$1,$B38,$C$3,BD$12,$C$2,$A38,BD$13,$C$4,C28)</f>
        <v>#VALUE!</v>
      </c>
      <c r="BE38" s="248" t="e">
        <f ca="1">_xll.DBRW($C$1,$B38,$C$3,BE$12,$C$2,$A38,BE$13,$C$4,C28)</f>
        <v>#VALUE!</v>
      </c>
      <c r="BF38" s="248" t="e">
        <f ca="1">_xll.DBRW($C$1,$B38,$C$3,BF$12,$C$2,$A38,BF$13,$C$4,C28)</f>
        <v>#VALUE!</v>
      </c>
      <c r="BG38" s="248" t="e">
        <f ca="1">_xll.DBRW($C$1,$B38,$C$3,BG$12,$C$2,$A38,BG$13,$C$4,C28)</f>
        <v>#VALUE!</v>
      </c>
      <c r="BH38" s="253" t="e">
        <f ca="1">_xll.DBRW($C$1,$B38,$C$3,BH$12,$C$2,$A38,BH$13,$C$4,C28)</f>
        <v>#VALUE!</v>
      </c>
      <c r="BI38" s="252" t="e">
        <f ca="1">_xll.DBRW($C$1,$B38,$C$3,BI$12,$C$2,$A38,BI$13,$C$4,C28)</f>
        <v>#VALUE!</v>
      </c>
      <c r="BJ38" s="248" t="str">
        <f ca="1">_xll.DBRW($C$1,$B38,$C$3,BJ$12,$C$2,$A38,BJ$13,$C$4,C28)</f>
        <v>RECALC_1_2006_</v>
      </c>
      <c r="BK38" s="248" t="e">
        <f ca="1">_xll.DBRW($C$1,$B38,$C$3,BK$12,$C$2,$A38,BK$13,$C$4,C28)</f>
        <v>#VALUE!</v>
      </c>
      <c r="BL38" s="248" t="e">
        <f ca="1">_xll.DBRW($C$1,$B38,$C$3,BL$12,$C$2,$A38,BL$13,$C$4,C28)</f>
        <v>#VALUE!</v>
      </c>
      <c r="BM38" s="248" t="e">
        <f ca="1">_xll.DBRW($C$1,$B38,$C$3,BM$12,$C$2,$A38,BM$13,$C$4,C28)</f>
        <v>#VALUE!</v>
      </c>
      <c r="BN38" s="248" t="e">
        <f ca="1">_xll.DBRW($C$1,$B38,$C$3,BN$12,$C$2,$A38,BN$13,$C$4,C28)</f>
        <v>#VALUE!</v>
      </c>
      <c r="BO38" s="248" t="e">
        <f ca="1">_xll.DBRW($C$1,$B38,$C$3,BO$12,$C$2,$A38,BO$13,$C$4,C28)</f>
        <v>#VALUE!</v>
      </c>
      <c r="BP38" s="253" t="e">
        <f ca="1">_xll.DBRW($C$1,$B38,$C$3,BP$12,$C$2,$A38,BP$13,$C$4,C28)</f>
        <v>#VALUE!</v>
      </c>
      <c r="BQ38" s="252" t="e">
        <f ca="1">_xll.DBRW($C$1,$B38,$C$3,BQ$12,$C$2,$A38,BQ$13,$C$4,C28)</f>
        <v>#VALUE!</v>
      </c>
      <c r="BR38" s="248" t="str">
        <f ca="1">_xll.DBRW($C$1,$B38,$C$3,BR$12,$C$2,$A38,BR$13,$C$4,C28)</f>
        <v>RECALC_1_2357_</v>
      </c>
      <c r="BS38" s="248" t="e">
        <f ca="1">_xll.DBRW($C$1,$B38,$C$3,BS$12,$C$2,$A38,BS$13,$C$4,C28)</f>
        <v>#VALUE!</v>
      </c>
      <c r="BT38" s="248" t="e">
        <f ca="1">_xll.DBRW($C$1,$B38,$C$3,BT$12,$C$2,$A38,BT$13,$C$4,C28)</f>
        <v>#VALUE!</v>
      </c>
      <c r="BU38" s="248" t="e">
        <f ca="1">_xll.DBRW($C$1,$B38,$C$3,BU$12,$C$2,$A38,BU$13,$C$4,C28)</f>
        <v>#VALUE!</v>
      </c>
      <c r="BV38" s="248" t="e">
        <f ca="1">_xll.DBRW($C$1,$B38,$C$3,BV$12,$C$2,$A38,BV$13,$C$4,C28)</f>
        <v>#VALUE!</v>
      </c>
      <c r="BW38" s="248" t="e">
        <f ca="1">_xll.DBRW($C$1,$B38,$C$3,BW$12,$C$2,$A38,BW$13,$C$4,C28)</f>
        <v>#VALUE!</v>
      </c>
      <c r="BX38" s="253" t="e">
        <f ca="1">_xll.DBRW($C$1,$B38,$C$3,BX$12,$C$2,$A38,BX$13,$C$4,C28)</f>
        <v>#VALUE!</v>
      </c>
      <c r="BY38" s="248"/>
      <c r="BZ38" s="248"/>
      <c r="CA38" s="248"/>
      <c r="CB38" s="248"/>
      <c r="CC38" s="248"/>
      <c r="CD38" s="248"/>
      <c r="CE38" s="248"/>
      <c r="CF38" s="248"/>
    </row>
    <row r="39" spans="1:109" s="261" customFormat="1" ht="21.75" customHeight="1">
      <c r="A39" s="254" t="s">
        <v>109</v>
      </c>
      <c r="B39" s="254" t="str">
        <f ca="1">_xll.SUBNM("tango_core_model:Activity","","Tot_act","English")</f>
        <v>RECALC_0_21_</v>
      </c>
      <c r="C39" s="254" t="str">
        <f>"Contrôle "&amp;C28</f>
        <v>Contrôle RESULTAT OPERATIONNEL</v>
      </c>
      <c r="D39" s="255" t="e">
        <f ca="1">_xll.DBRW($C$1,$B$26,$C$3,D$12,$C$2,$A39,D$13,$C$4,$C28)-D28</f>
        <v>#VALUE!</v>
      </c>
      <c r="E39" s="256" t="e">
        <f ca="1">_xll.DBRW($C$1,$B$26,$C$3,E$12,$C$2,$A39,E$13,$C$4,$C28)-E28</f>
        <v>#VALUE!</v>
      </c>
      <c r="F39" s="256" t="e">
        <f ca="1">_xll.DBRW($C$1,$B$26,$C$3,F$12,$C$2,$A39,F$13,$C$4,$C28)-F28</f>
        <v>#VALUE!</v>
      </c>
      <c r="G39" s="256" t="e">
        <f ca="1">_xll.DBRW($C$1,$B$26,$C$3,G$12,$C$2,$A39,G$13,$C$4,$C28)-G28</f>
        <v>#VALUE!</v>
      </c>
      <c r="H39" s="256" t="e">
        <f ca="1">_xll.DBRW($C$1,$B$26,$C$3,H$12,$C$2,$A39,H$13,$C$4,$C28)-H28</f>
        <v>#VALUE!</v>
      </c>
      <c r="I39" s="256" t="e">
        <f ca="1">_xll.DBRW($C$1,$B$26,$C$3,I$12,$C$2,$A39,I$13,$C$4,$C28)-I28</f>
        <v>#VALUE!</v>
      </c>
      <c r="J39" s="256" t="e">
        <f ca="1">_xll.DBRW($C$1,$B$26,$C$3,J$12,$C$2,$A39,J$13,$C$4,$C28)-J28</f>
        <v>#VALUE!</v>
      </c>
      <c r="K39" s="257" t="e">
        <f ca="1">_xll.DBRW($C$1,$B$26,$C$3,K$12,$C$2,$A39,K$13,$C$4,$C28)-K28</f>
        <v>#VALUE!</v>
      </c>
      <c r="L39" s="255" t="e">
        <f ca="1">_xll.DBRW($C$1,$B$26,$C$3,L$12,$C$2,$A39,L$13,$C$4,$C28)-L28</f>
        <v>#VALUE!</v>
      </c>
      <c r="M39" s="256" t="e">
        <f ca="1">_xll.DBRW($C$1,$B$26,$C$3,M$12,$C$2,$A39,M$13,$C$4,$C28)-M28</f>
        <v>#VALUE!</v>
      </c>
      <c r="N39" s="256" t="e">
        <f ca="1">_xll.DBRW($C$1,$B$26,$C$3,N$12,$C$2,$A39,N$13,$C$4,$C28)-N28</f>
        <v>#VALUE!</v>
      </c>
      <c r="O39" s="256" t="e">
        <f ca="1">_xll.DBRW($C$1,$B$26,$C$3,O$12,$C$2,$A39,O$13,$C$4,$C28)-O28</f>
        <v>#VALUE!</v>
      </c>
      <c r="P39" s="256" t="e">
        <f ca="1">_xll.DBRW($C$1,$B$26,$C$3,P$12,$C$2,$A39,P$13,$C$4,$C28)-P28</f>
        <v>#VALUE!</v>
      </c>
      <c r="Q39" s="256" t="e">
        <f ca="1">_xll.DBRW($C$1,$B$26,$C$3,Q$12,$C$2,$A39,Q$13,$C$4,$C28)-Q28</f>
        <v>#VALUE!</v>
      </c>
      <c r="R39" s="256" t="e">
        <f ca="1">_xll.DBRW($C$1,$B$26,$C$3,R$12,$C$2,$A39,R$13,$C$4,$C28)-R28</f>
        <v>#VALUE!</v>
      </c>
      <c r="S39" s="257" t="e">
        <f ca="1">_xll.DBRW($C$1,$B$26,$C$3,S$12,$C$2,$A39,S$13,$C$4,$C28)-S28</f>
        <v>#VALUE!</v>
      </c>
      <c r="T39" s="255" t="e">
        <f ca="1">_xll.DBRW($C$1,$B$26,$C$3,T$12,$C$2,$A39,T$13,$C$4,$C28)-T28</f>
        <v>#VALUE!</v>
      </c>
      <c r="U39" s="256" t="e">
        <f ca="1">_xll.DBRW($C$1,$B$26,$C$3,U$12,$C$2,$A39,U$13,$C$4,$C28)-U28</f>
        <v>#VALUE!</v>
      </c>
      <c r="V39" s="256" t="e">
        <f ca="1">_xll.DBRW($C$1,$B$26,$C$3,V$12,$C$2,$A39,V$13,$C$4,$C28)-V28</f>
        <v>#VALUE!</v>
      </c>
      <c r="W39" s="256" t="e">
        <f ca="1">_xll.DBRW($C$1,$B$26,$C$3,W$12,$C$2,$A39,W$13,$C$4,$C28)-W28</f>
        <v>#VALUE!</v>
      </c>
      <c r="X39" s="256" t="e">
        <f ca="1">_xll.DBRW($C$1,$B$26,$C$3,X$12,$C$2,$A39,X$13,$C$4,$C28)-X28</f>
        <v>#VALUE!</v>
      </c>
      <c r="Y39" s="256" t="e">
        <f ca="1">_xll.DBRW($C$1,$B$26,$C$3,Y$12,$C$2,$A39,Y$13,$C$4,$C28)-Y28</f>
        <v>#VALUE!</v>
      </c>
      <c r="Z39" s="256" t="e">
        <f ca="1">_xll.DBRW($C$1,$B$26,$C$3,Z$12,$C$2,$A39,Z$13,$C$4,$C28)-Z28</f>
        <v>#VALUE!</v>
      </c>
      <c r="AA39" s="257" t="e">
        <f ca="1">_xll.DBRW($C$1,$B$26,$C$3,AA$12,$C$2,$A39,AA$13,$C$4,$C28)-AA28</f>
        <v>#VALUE!</v>
      </c>
      <c r="AB39" s="255" t="e">
        <f ca="1">_xll.DBRW($C$1,$B$26,$C$3,AB$12,$C$2,$A39,AB$13,$C$4,$C28)-AB28</f>
        <v>#VALUE!</v>
      </c>
      <c r="AC39" s="256" t="e">
        <f ca="1">_xll.DBRW($C$1,$B$26,$C$3,AC$12,$C$2,$A39,AC$13,$C$4,$C28)-AC28</f>
        <v>#VALUE!</v>
      </c>
      <c r="AD39" s="256" t="e">
        <f ca="1">_xll.DBRW($C$1,$B$26,$C$3,AD$12,$C$2,$A39,AD$13,$C$4,$C28)-AD28</f>
        <v>#VALUE!</v>
      </c>
      <c r="AE39" s="256" t="e">
        <f ca="1">_xll.DBRW($C$1,$B$26,$C$3,AE$12,$C$2,$A39,AE$13,$C$4,$C28)-AE28</f>
        <v>#VALUE!</v>
      </c>
      <c r="AF39" s="256" t="e">
        <f ca="1">_xll.DBRW($C$1,$B$26,$C$3,AF$12,$C$2,$A39,AF$13,$C$4,$C28)-AF28</f>
        <v>#VALUE!</v>
      </c>
      <c r="AG39" s="256" t="e">
        <f ca="1">_xll.DBRW($C$1,$B$26,$C$3,AG$12,$C$2,$A39,AG$13,$C$4,$C28)-AG28</f>
        <v>#VALUE!</v>
      </c>
      <c r="AH39" s="256" t="e">
        <f ca="1">_xll.DBRW($C$1,$B$26,$C$3,AH$12,$C$2,$A39,AH$13,$C$4,$C28)-AH28</f>
        <v>#VALUE!</v>
      </c>
      <c r="AI39" s="257" t="e">
        <f ca="1">_xll.DBRW($C$1,$B$26,$C$3,AI$12,$C$2,$A39,AI$13,$C$4,$C28)-AI28</f>
        <v>#VALUE!</v>
      </c>
      <c r="AJ39" s="258"/>
      <c r="AK39" s="255" t="e">
        <f ca="1">_xll.DBRW($C$1,$B39,$C$3,AK$12,$C$2,$A39,AK$13,$C$4,C28)-AK28</f>
        <v>#VALUE!</v>
      </c>
      <c r="AL39" s="256" t="e">
        <f ca="1">_xll.DBRW($C$1,$B39,$C$3,AL$12,$C$2,$A39,AL$13,$C$4,C28)-AL28</f>
        <v>#VALUE!</v>
      </c>
      <c r="AM39" s="256" t="e">
        <f ca="1">_xll.DBRW($C$1,$B39,$C$3,AM$12,$C$2,$A39,AM$13,$C$4,C28)-AM28</f>
        <v>#VALUE!</v>
      </c>
      <c r="AN39" s="256" t="e">
        <f ca="1">_xll.DBRW($C$1,$B39,$C$3,AN$12,$C$2,$A39,AN$13,$C$4,C28)-AN28</f>
        <v>#VALUE!</v>
      </c>
      <c r="AO39" s="256" t="e">
        <f ca="1">_xll.DBRW($C$1,$B39,$C$3,AO$12,$C$2,$A39,AO$13,$C$4,C28)-AO28</f>
        <v>#VALUE!</v>
      </c>
      <c r="AP39" s="256" t="e">
        <f ca="1">_xll.DBRW($C$1,$B39,$C$3,AP$12,$C$2,$A39,AP$13,$C$4,C28)-AP28</f>
        <v>#VALUE!</v>
      </c>
      <c r="AQ39" s="256" t="e">
        <f ca="1">_xll.DBRW($C$1,$B39,$C$3,AQ$12,$C$2,$A39,AQ$13,$C$4,C28)-AQ28</f>
        <v>#VALUE!</v>
      </c>
      <c r="AR39" s="257" t="e">
        <f ca="1">_xll.DBRW($C$1,$B39,$C$3,AR$12,$C$2,$A39,AR$13,$C$4,C28)-AR28</f>
        <v>#VALUE!</v>
      </c>
      <c r="AS39" s="255" t="e">
        <f ca="1">_xll.DBRW($C$1,$B39,$C$3,AS$12,$C$2,$A39,AS$13,$C$4,C28)-AS28</f>
        <v>#VALUE!</v>
      </c>
      <c r="AT39" s="256" t="e">
        <f ca="1">_xll.DBRW($C$1,$B39,$C$3,AT$12,$C$2,$A39,AT$13,$C$4,C28)-AT28</f>
        <v>#VALUE!</v>
      </c>
      <c r="AU39" s="256" t="e">
        <f ca="1">_xll.DBRW($C$1,$B39,$C$3,AU$12,$C$2,$A39,AU$13,$C$4,C28)-AU28</f>
        <v>#VALUE!</v>
      </c>
      <c r="AV39" s="256" t="e">
        <f ca="1">_xll.DBRW($C$1,$B39,$C$3,AV$12,$C$2,$A39,AV$13,$C$4,C28)-AV28</f>
        <v>#VALUE!</v>
      </c>
      <c r="AW39" s="256" t="e">
        <f ca="1">_xll.DBRW($C$1,$B39,$C$3,AW$12,$C$2,$A39,AW$13,$C$4,C28)-AW28</f>
        <v>#VALUE!</v>
      </c>
      <c r="AX39" s="256" t="e">
        <f ca="1">_xll.DBRW($C$1,$B39,$C$3,AX$12,$C$2,$A39,AX$13,$C$4,C28)-AX28</f>
        <v>#VALUE!</v>
      </c>
      <c r="AY39" s="256" t="e">
        <f ca="1">_xll.DBRW($C$1,$B39,$C$3,AY$12,$C$2,$A39,AY$13,$C$4,C28)-AY28</f>
        <v>#VALUE!</v>
      </c>
      <c r="AZ39" s="257" t="e">
        <f ca="1">_xll.DBRW($C$1,$B39,$C$3,AZ$12,$C$2,$A39,AZ$13,$C$4,C28)-AZ28</f>
        <v>#VALUE!</v>
      </c>
      <c r="BA39" s="255" t="e">
        <f ca="1">_xll.DBRW($C$1,$B39,$C$3,BA$12,$C$2,$A39,BA$13,$C$4,C28)-BA28</f>
        <v>#VALUE!</v>
      </c>
      <c r="BB39" s="256" t="e">
        <f ca="1">_xll.DBRW($C$1,$B39,$C$3,BB$12,$C$2,$A39,BB$13,$C$4,C28)-BB28</f>
        <v>#VALUE!</v>
      </c>
      <c r="BC39" s="256" t="e">
        <f ca="1">_xll.DBRW($C$1,$B39,$C$3,BC$12,$C$2,$A39,BC$13,$C$4,C28)-BC28</f>
        <v>#VALUE!</v>
      </c>
      <c r="BD39" s="256" t="e">
        <f ca="1">_xll.DBRW($C$1,$B39,$C$3,BD$12,$C$2,$A39,BD$13,$C$4,C28)-BD28</f>
        <v>#VALUE!</v>
      </c>
      <c r="BE39" s="256" t="e">
        <f ca="1">_xll.DBRW($C$1,$B39,$C$3,BE$12,$C$2,$A39,BE$13,$C$4,C28)-BE28</f>
        <v>#VALUE!</v>
      </c>
      <c r="BF39" s="256" t="e">
        <f ca="1">_xll.DBRW($C$1,$B39,$C$3,BF$12,$C$2,$A39,BF$13,$C$4,C28)-BF28</f>
        <v>#VALUE!</v>
      </c>
      <c r="BG39" s="256" t="e">
        <f ca="1">_xll.DBRW($C$1,$B39,$C$3,BG$12,$C$2,$A39,BG$13,$C$4,C28)-BG28</f>
        <v>#VALUE!</v>
      </c>
      <c r="BH39" s="257" t="e">
        <f ca="1">_xll.DBRW($C$1,$B39,$C$3,BH$12,$C$2,$A39,BH$13,$C$4,C28)-BH28</f>
        <v>#VALUE!</v>
      </c>
      <c r="BI39" s="255" t="e">
        <f ca="1">_xll.DBRW($C$1,$B39,$C$3,BI$12,$C$2,$A39,BI$13,$C$4,C28)-BI28</f>
        <v>#VALUE!</v>
      </c>
      <c r="BJ39" s="256" t="e">
        <f ca="1">_xll.DBRW($C$1,$B39,$C$3,BJ$12,$C$2,$A39,BJ$13,$C$4,C28)-BJ28</f>
        <v>#VALUE!</v>
      </c>
      <c r="BK39" s="256" t="e">
        <f ca="1">_xll.DBRW($C$1,$B39,$C$3,BK$12,$C$2,$A39,BK$13,$C$4,C28)-BK28</f>
        <v>#VALUE!</v>
      </c>
      <c r="BL39" s="256" t="e">
        <f ca="1">_xll.DBRW($C$1,$B39,$C$3,BL$12,$C$2,$A39,BL$13,$C$4,C28)-BL28</f>
        <v>#VALUE!</v>
      </c>
      <c r="BM39" s="256" t="e">
        <f ca="1">_xll.DBRW($C$1,$B39,$C$3,BM$12,$C$2,$A39,BM$13,$C$4,C28)-BM28</f>
        <v>#VALUE!</v>
      </c>
      <c r="BN39" s="256" t="e">
        <f ca="1">_xll.DBRW($C$1,$B39,$C$3,BN$12,$C$2,$A39,BN$13,$C$4,C28)-BN28</f>
        <v>#VALUE!</v>
      </c>
      <c r="BO39" s="256" t="e">
        <f ca="1">_xll.DBRW($C$1,$B39,$C$3,BO$12,$C$2,$A39,BO$13,$C$4,C28)-BO28</f>
        <v>#VALUE!</v>
      </c>
      <c r="BP39" s="257" t="e">
        <f ca="1">_xll.DBRW($C$1,$B39,$C$3,BP$12,$C$2,$A39,BP$13,$C$4,C28)-BP28</f>
        <v>#VALUE!</v>
      </c>
      <c r="BQ39" s="255" t="e">
        <f ca="1">_xll.DBRW($C$1,$B39,$C$3,BQ$12,$C$2,$A39,BQ$13,$C$4,C28)-BQ28</f>
        <v>#VALUE!</v>
      </c>
      <c r="BR39" s="256" t="e">
        <f ca="1">_xll.DBRW($C$1,$B39,$C$3,BR$12,$C$2,$A39,BR$13,$C$4,C28)-BR28</f>
        <v>#VALUE!</v>
      </c>
      <c r="BS39" s="256" t="e">
        <f ca="1">_xll.DBRW($C$1,$B39,$C$3,BS$12,$C$2,$A39,BS$13,$C$4,C28)-BS28</f>
        <v>#VALUE!</v>
      </c>
      <c r="BT39" s="256" t="e">
        <f ca="1">_xll.DBRW($C$1,$B39,$C$3,BT$12,$C$2,$A39,BT$13,$C$4,C28)-BT28</f>
        <v>#VALUE!</v>
      </c>
      <c r="BU39" s="256" t="e">
        <f ca="1">_xll.DBRW($C$1,$B39,$C$3,BU$12,$C$2,$A39,BU$13,$C$4,C28)-BU28</f>
        <v>#VALUE!</v>
      </c>
      <c r="BV39" s="256" t="e">
        <f ca="1">_xll.DBRW($C$1,$B39,$C$3,BV$12,$C$2,$A39,BV$13,$C$4,C28)-BV28</f>
        <v>#VALUE!</v>
      </c>
      <c r="BW39" s="256" t="e">
        <f ca="1">_xll.DBRW($C$1,$B39,$C$3,BW$12,$C$2,$A39,BW$13,$C$4,C28)-BW28</f>
        <v>#VALUE!</v>
      </c>
      <c r="BX39" s="257" t="e">
        <f ca="1">_xll.DBRW($C$1,$B39,$C$3,BX$12,$C$2,$A39,BX$13,$C$4,C28)-BX28</f>
        <v>#VALUE!</v>
      </c>
      <c r="BY39" s="259"/>
      <c r="BZ39" s="259"/>
      <c r="CA39" s="259"/>
      <c r="CB39" s="259"/>
      <c r="CC39" s="259"/>
      <c r="CD39" s="259"/>
      <c r="CE39" s="259"/>
      <c r="CF39" s="259"/>
      <c r="CG39" s="260"/>
      <c r="CH39" s="260"/>
      <c r="CI39" s="260"/>
      <c r="CJ39" s="260"/>
      <c r="CK39" s="260"/>
      <c r="CL39" s="260"/>
      <c r="CM39" s="260"/>
      <c r="CN39" s="260"/>
      <c r="CO39" s="260"/>
      <c r="CP39" s="260"/>
      <c r="CQ39" s="260"/>
      <c r="CR39" s="260"/>
      <c r="CS39" s="260"/>
      <c r="CT39" s="260"/>
      <c r="CU39" s="260"/>
      <c r="CV39" s="260"/>
      <c r="CW39" s="260"/>
      <c r="CX39" s="260"/>
      <c r="CY39" s="260"/>
      <c r="CZ39" s="260"/>
      <c r="DA39" s="260"/>
      <c r="DB39" s="260"/>
      <c r="DC39" s="260"/>
      <c r="DD39" s="260"/>
      <c r="DE39" s="260"/>
    </row>
    <row r="40" spans="1:109" s="264" customFormat="1" ht="21.75" customHeight="1">
      <c r="A40" s="262"/>
      <c r="B40" s="263"/>
      <c r="D40" s="265"/>
      <c r="E40" s="265"/>
      <c r="F40" s="265"/>
      <c r="G40" s="265"/>
      <c r="H40" s="265"/>
      <c r="I40" s="265"/>
      <c r="J40" s="265"/>
      <c r="K40" s="265"/>
      <c r="L40" s="265"/>
      <c r="M40" s="265"/>
      <c r="N40" s="265"/>
      <c r="O40" s="265"/>
      <c r="P40" s="265"/>
      <c r="Q40" s="265"/>
      <c r="R40" s="265"/>
      <c r="S40" s="265"/>
      <c r="T40" s="265"/>
      <c r="U40" s="265"/>
      <c r="V40" s="265"/>
      <c r="W40" s="265"/>
      <c r="X40" s="265"/>
      <c r="Y40" s="265"/>
      <c r="Z40" s="265"/>
      <c r="AA40" s="265"/>
      <c r="AB40" s="265"/>
      <c r="AC40" s="265"/>
      <c r="AD40" s="265"/>
      <c r="AE40" s="265"/>
      <c r="AF40" s="265"/>
      <c r="AG40" s="265"/>
      <c r="AH40" s="265"/>
      <c r="AI40" s="265"/>
      <c r="AJ40" s="265"/>
      <c r="AK40" s="265"/>
      <c r="AL40" s="265"/>
      <c r="AM40" s="265"/>
      <c r="AN40" s="265"/>
      <c r="AO40" s="265"/>
      <c r="AP40" s="265"/>
      <c r="AQ40" s="265"/>
      <c r="AR40" s="265"/>
      <c r="AS40" s="265"/>
      <c r="AT40" s="265"/>
      <c r="AU40" s="265"/>
      <c r="AV40" s="265"/>
      <c r="AW40" s="265"/>
      <c r="AX40" s="265"/>
      <c r="AY40" s="265"/>
      <c r="AZ40" s="265"/>
      <c r="BA40" s="265"/>
      <c r="BB40" s="265"/>
      <c r="BC40" s="265"/>
      <c r="BD40" s="265"/>
      <c r="BE40" s="265"/>
      <c r="BF40" s="265"/>
      <c r="BG40" s="265"/>
      <c r="BH40" s="265"/>
      <c r="BI40" s="265"/>
      <c r="BJ40" s="265"/>
      <c r="BK40" s="265"/>
      <c r="BL40" s="265"/>
      <c r="BM40" s="265"/>
      <c r="BN40" s="265"/>
      <c r="BO40" s="265"/>
      <c r="BP40" s="265"/>
      <c r="BQ40" s="265"/>
      <c r="BR40" s="265"/>
      <c r="BS40" s="265"/>
      <c r="BT40" s="265"/>
      <c r="BU40" s="265"/>
      <c r="BV40" s="265"/>
      <c r="BW40" s="265"/>
      <c r="BX40" s="265"/>
      <c r="BY40" s="265"/>
      <c r="BZ40" s="265"/>
      <c r="CA40" s="265"/>
      <c r="CB40" s="265"/>
      <c r="CC40" s="265"/>
      <c r="CD40" s="265"/>
      <c r="CE40" s="265"/>
      <c r="CF40" s="265"/>
    </row>
    <row r="41" spans="1:109" ht="21.75" customHeight="1">
      <c r="A41" s="266"/>
      <c r="B41" s="267"/>
      <c r="C41" s="243" t="s">
        <v>242</v>
      </c>
      <c r="D41" s="245">
        <f>SUM(D42:D51)</f>
        <v>0</v>
      </c>
      <c r="E41" s="246">
        <f t="shared" ref="E41" si="111">SUM(E42:E51)</f>
        <v>0</v>
      </c>
      <c r="F41" s="246">
        <f t="shared" ref="F41" si="112">SUM(F42:F51)</f>
        <v>0</v>
      </c>
      <c r="G41" s="246">
        <f t="shared" ref="G41" si="113">SUM(G42:G51)</f>
        <v>0</v>
      </c>
      <c r="H41" s="246">
        <f t="shared" ref="H41" si="114">SUM(H42:H51)</f>
        <v>0</v>
      </c>
      <c r="I41" s="246">
        <f t="shared" ref="I41" si="115">SUM(I42:I51)</f>
        <v>0</v>
      </c>
      <c r="J41" s="246">
        <f t="shared" ref="J41" si="116">SUM(J42:J51)</f>
        <v>0</v>
      </c>
      <c r="K41" s="247">
        <f t="shared" ref="K41" si="117">SUM(K42:K51)</f>
        <v>0</v>
      </c>
      <c r="L41" s="245">
        <f t="shared" ref="L41" si="118">SUM(L42:L51)</f>
        <v>0</v>
      </c>
      <c r="M41" s="246">
        <f t="shared" ref="M41" si="119">SUM(M42:M51)</f>
        <v>0</v>
      </c>
      <c r="N41" s="246">
        <f t="shared" ref="N41" si="120">SUM(N42:N51)</f>
        <v>0</v>
      </c>
      <c r="O41" s="246">
        <f t="shared" ref="O41" si="121">SUM(O42:O51)</f>
        <v>0</v>
      </c>
      <c r="P41" s="246">
        <f t="shared" ref="P41" si="122">SUM(P42:P51)</f>
        <v>0</v>
      </c>
      <c r="Q41" s="246">
        <f t="shared" ref="Q41" si="123">SUM(Q42:Q51)</f>
        <v>0</v>
      </c>
      <c r="R41" s="246">
        <f t="shared" ref="R41" si="124">SUM(R42:R51)</f>
        <v>0</v>
      </c>
      <c r="S41" s="247">
        <f t="shared" ref="S41" si="125">SUM(S42:S51)</f>
        <v>0</v>
      </c>
      <c r="T41" s="245">
        <f t="shared" ref="T41" si="126">SUM(T42:T51)</f>
        <v>0</v>
      </c>
      <c r="U41" s="246">
        <f t="shared" ref="U41" si="127">SUM(U42:U51)</f>
        <v>0</v>
      </c>
      <c r="V41" s="246">
        <f t="shared" ref="V41" si="128">SUM(V42:V51)</f>
        <v>0</v>
      </c>
      <c r="W41" s="246">
        <f t="shared" ref="W41" si="129">SUM(W42:W51)</f>
        <v>0</v>
      </c>
      <c r="X41" s="246">
        <f t="shared" ref="X41" si="130">SUM(X42:X51)</f>
        <v>0</v>
      </c>
      <c r="Y41" s="246">
        <f t="shared" ref="Y41" si="131">SUM(Y42:Y51)</f>
        <v>0</v>
      </c>
      <c r="Z41" s="246">
        <f t="shared" ref="Z41" si="132">SUM(Z42:Z51)</f>
        <v>0</v>
      </c>
      <c r="AA41" s="247">
        <f t="shared" ref="AA41" si="133">SUM(AA42:AA51)</f>
        <v>0</v>
      </c>
      <c r="AB41" s="245">
        <f t="shared" ref="AB41" si="134">SUM(AB42:AB51)</f>
        <v>0</v>
      </c>
      <c r="AC41" s="246">
        <f t="shared" ref="AC41" si="135">SUM(AC42:AC51)</f>
        <v>0</v>
      </c>
      <c r="AD41" s="246">
        <f t="shared" ref="AD41" si="136">SUM(AD42:AD51)</f>
        <v>0</v>
      </c>
      <c r="AE41" s="246">
        <f t="shared" ref="AE41" si="137">SUM(AE42:AE51)</f>
        <v>0</v>
      </c>
      <c r="AF41" s="246">
        <f t="shared" ref="AF41" si="138">SUM(AF42:AF51)</f>
        <v>0</v>
      </c>
      <c r="AG41" s="246">
        <f t="shared" ref="AG41" si="139">SUM(AG42:AG51)</f>
        <v>0</v>
      </c>
      <c r="AH41" s="246">
        <f t="shared" ref="AH41" si="140">SUM(AH42:AH51)</f>
        <v>0</v>
      </c>
      <c r="AI41" s="247">
        <f t="shared" ref="AI41" si="141">SUM(AI42:AI51)</f>
        <v>0</v>
      </c>
      <c r="AJ41" s="248"/>
      <c r="AK41" s="245" t="e">
        <f ca="1">SUM(AK42:AK51)</f>
        <v>#VALUE!</v>
      </c>
      <c r="AL41" s="246">
        <f t="shared" ref="AL41" ca="1" si="142">SUM(AL42:AL51)</f>
        <v>0</v>
      </c>
      <c r="AM41" s="246" t="e">
        <f t="shared" ref="AM41" ca="1" si="143">SUM(AM42:AM51)</f>
        <v>#VALUE!</v>
      </c>
      <c r="AN41" s="246" t="e">
        <f t="shared" ref="AN41" ca="1" si="144">SUM(AN42:AN51)</f>
        <v>#VALUE!</v>
      </c>
      <c r="AO41" s="246" t="e">
        <f t="shared" ref="AO41" ca="1" si="145">SUM(AO42:AO51)</f>
        <v>#VALUE!</v>
      </c>
      <c r="AP41" s="246" t="e">
        <f t="shared" ref="AP41" ca="1" si="146">SUM(AP42:AP51)</f>
        <v>#VALUE!</v>
      </c>
      <c r="AQ41" s="246" t="e">
        <f t="shared" ref="AQ41" ca="1" si="147">SUM(AQ42:AQ51)</f>
        <v>#VALUE!</v>
      </c>
      <c r="AR41" s="247" t="e">
        <f t="shared" ref="AR41" ca="1" si="148">SUM(AR42:AR51)</f>
        <v>#VALUE!</v>
      </c>
      <c r="AS41" s="245" t="e">
        <f t="shared" ref="AS41" ca="1" si="149">SUM(AS42:AS51)</f>
        <v>#VALUE!</v>
      </c>
      <c r="AT41" s="246">
        <f t="shared" ref="AT41" ca="1" si="150">SUM(AT42:AT51)</f>
        <v>0</v>
      </c>
      <c r="AU41" s="246" t="e">
        <f t="shared" ref="AU41" ca="1" si="151">SUM(AU42:AU51)</f>
        <v>#VALUE!</v>
      </c>
      <c r="AV41" s="246" t="e">
        <f t="shared" ref="AV41" ca="1" si="152">SUM(AV42:AV51)</f>
        <v>#VALUE!</v>
      </c>
      <c r="AW41" s="246" t="e">
        <f t="shared" ref="AW41" ca="1" si="153">SUM(AW42:AW51)</f>
        <v>#VALUE!</v>
      </c>
      <c r="AX41" s="246" t="e">
        <f t="shared" ref="AX41" ca="1" si="154">SUM(AX42:AX51)</f>
        <v>#VALUE!</v>
      </c>
      <c r="AY41" s="246" t="e">
        <f t="shared" ref="AY41" ca="1" si="155">SUM(AY42:AY51)</f>
        <v>#VALUE!</v>
      </c>
      <c r="AZ41" s="247" t="e">
        <f t="shared" ref="AZ41" ca="1" si="156">SUM(AZ42:AZ51)</f>
        <v>#VALUE!</v>
      </c>
      <c r="BA41" s="245" t="e">
        <f t="shared" ref="BA41" ca="1" si="157">SUM(BA42:BA51)</f>
        <v>#VALUE!</v>
      </c>
      <c r="BB41" s="246">
        <f t="shared" ref="BB41" ca="1" si="158">SUM(BB42:BB51)</f>
        <v>0</v>
      </c>
      <c r="BC41" s="246" t="e">
        <f t="shared" ref="BC41" ca="1" si="159">SUM(BC42:BC51)</f>
        <v>#VALUE!</v>
      </c>
      <c r="BD41" s="246" t="e">
        <f t="shared" ref="BD41" ca="1" si="160">SUM(BD42:BD51)</f>
        <v>#VALUE!</v>
      </c>
      <c r="BE41" s="246" t="e">
        <f t="shared" ref="BE41" ca="1" si="161">SUM(BE42:BE51)</f>
        <v>#VALUE!</v>
      </c>
      <c r="BF41" s="246" t="e">
        <f t="shared" ref="BF41" ca="1" si="162">SUM(BF42:BF51)</f>
        <v>#VALUE!</v>
      </c>
      <c r="BG41" s="246" t="e">
        <f t="shared" ref="BG41" ca="1" si="163">SUM(BG42:BG51)</f>
        <v>#VALUE!</v>
      </c>
      <c r="BH41" s="247" t="e">
        <f t="shared" ref="BH41" ca="1" si="164">SUM(BH42:BH51)</f>
        <v>#VALUE!</v>
      </c>
      <c r="BI41" s="245" t="e">
        <f t="shared" ref="BI41" ca="1" si="165">SUM(BI42:BI51)</f>
        <v>#VALUE!</v>
      </c>
      <c r="BJ41" s="246">
        <f t="shared" ref="BJ41" ca="1" si="166">SUM(BJ42:BJ51)</f>
        <v>0</v>
      </c>
      <c r="BK41" s="246" t="e">
        <f t="shared" ref="BK41" ca="1" si="167">SUM(BK42:BK51)</f>
        <v>#VALUE!</v>
      </c>
      <c r="BL41" s="246" t="e">
        <f t="shared" ref="BL41" ca="1" si="168">SUM(BL42:BL51)</f>
        <v>#VALUE!</v>
      </c>
      <c r="BM41" s="246" t="e">
        <f t="shared" ref="BM41" ca="1" si="169">SUM(BM42:BM51)</f>
        <v>#VALUE!</v>
      </c>
      <c r="BN41" s="246" t="e">
        <f t="shared" ref="BN41" ca="1" si="170">SUM(BN42:BN51)</f>
        <v>#VALUE!</v>
      </c>
      <c r="BO41" s="246" t="e">
        <f t="shared" ref="BO41" ca="1" si="171">SUM(BO42:BO51)</f>
        <v>#VALUE!</v>
      </c>
      <c r="BP41" s="247" t="e">
        <f t="shared" ref="BP41:BW41" ca="1" si="172">SUM(BP42:BP51)</f>
        <v>#VALUE!</v>
      </c>
      <c r="BQ41" s="245" t="e">
        <f t="shared" ca="1" si="172"/>
        <v>#VALUE!</v>
      </c>
      <c r="BR41" s="246">
        <f t="shared" ca="1" si="172"/>
        <v>0</v>
      </c>
      <c r="BS41" s="246" t="e">
        <f t="shared" ca="1" si="172"/>
        <v>#VALUE!</v>
      </c>
      <c r="BT41" s="246" t="e">
        <f t="shared" ca="1" si="172"/>
        <v>#VALUE!</v>
      </c>
      <c r="BU41" s="246" t="e">
        <f t="shared" ca="1" si="172"/>
        <v>#VALUE!</v>
      </c>
      <c r="BV41" s="246" t="e">
        <f t="shared" ca="1" si="172"/>
        <v>#VALUE!</v>
      </c>
      <c r="BW41" s="246" t="e">
        <f t="shared" ca="1" si="172"/>
        <v>#VALUE!</v>
      </c>
      <c r="BX41" s="247" t="e">
        <f t="shared" ref="BX41" ca="1" si="173">SUM(BX42:BX51)</f>
        <v>#VALUE!</v>
      </c>
      <c r="BY41" s="248"/>
      <c r="BZ41" s="248"/>
      <c r="CA41" s="248"/>
      <c r="CB41" s="248"/>
      <c r="CC41" s="248"/>
      <c r="CD41" s="248"/>
      <c r="CE41" s="248"/>
      <c r="CF41" s="248"/>
    </row>
    <row r="42" spans="1:109">
      <c r="A42" s="262" t="str">
        <f>A29</f>
        <v>VTD_Corp_TopAdj_Input1</v>
      </c>
      <c r="B42" s="263" t="str">
        <f t="shared" ref="B42:C42" ca="1" si="174">B29</f>
        <v>RECALC_0_1_</v>
      </c>
      <c r="C42" s="237" t="str">
        <f t="shared" si="174"/>
        <v>Prise en cpte top des div reçus</v>
      </c>
      <c r="D42" s="252"/>
      <c r="E42" s="248"/>
      <c r="F42" s="248"/>
      <c r="G42" s="248"/>
      <c r="H42" s="248"/>
      <c r="I42" s="248"/>
      <c r="J42" s="248"/>
      <c r="K42" s="253"/>
      <c r="L42" s="252"/>
      <c r="M42" s="248"/>
      <c r="N42" s="248"/>
      <c r="O42" s="248"/>
      <c r="P42" s="248"/>
      <c r="Q42" s="248"/>
      <c r="R42" s="248"/>
      <c r="S42" s="253"/>
      <c r="T42" s="252"/>
      <c r="U42" s="248"/>
      <c r="V42" s="248"/>
      <c r="W42" s="248"/>
      <c r="X42" s="248"/>
      <c r="Y42" s="248"/>
      <c r="Z42" s="248"/>
      <c r="AA42" s="253"/>
      <c r="AB42" s="252"/>
      <c r="AC42" s="248"/>
      <c r="AD42" s="248"/>
      <c r="AE42" s="248"/>
      <c r="AF42" s="248"/>
      <c r="AG42" s="248"/>
      <c r="AH42" s="248"/>
      <c r="AI42" s="253"/>
      <c r="AJ42" s="248"/>
      <c r="AK42" s="252" t="e">
        <f ca="1">_xll.DBRW($C$1,$B42,$C$3,AK$12,$C$2,$A42,AK$13,$C$4,C41)</f>
        <v>#VALUE!</v>
      </c>
      <c r="AL42" s="248" t="str">
        <f ca="1">_xll.DBRW($C$1,$B42,$C$3,AL$12,$C$2,$A42,AL$13,$C$4,C41)</f>
        <v>RECALC_1_1132_</v>
      </c>
      <c r="AM42" s="248" t="e">
        <f ca="1">_xll.DBRW($C$1,$B42,$C$3,AM$12,$C$2,$A42,AM$13,$C$4,C41)</f>
        <v>#VALUE!</v>
      </c>
      <c r="AN42" s="248" t="e">
        <f ca="1">_xll.DBRW($C$1,$B42,$C$3,AN$12,$C$2,$A42,AN$13,$C$4,C41)</f>
        <v>#VALUE!</v>
      </c>
      <c r="AO42" s="248" t="e">
        <f ca="1">_xll.DBRW($C$1,$B42,$C$3,AO$12,$C$2,$A42,AO$13,$C$4,C41)</f>
        <v>#VALUE!</v>
      </c>
      <c r="AP42" s="248" t="e">
        <f ca="1">_xll.DBRW($C$1,$B42,$C$3,AP$12,$C$2,$A42,AP$13,$C$4,C41)</f>
        <v>#VALUE!</v>
      </c>
      <c r="AQ42" s="248" t="e">
        <f ca="1">_xll.DBRW($C$1,$B42,$C$3,AQ$12,$C$2,$A42,AQ$13,$C$4,C41)</f>
        <v>#VALUE!</v>
      </c>
      <c r="AR42" s="253" t="e">
        <f ca="1">_xll.DBRW($C$1,$B42,$C$3,AR$12,$C$2,$A42,AR$13,$C$4,C41)</f>
        <v>#VALUE!</v>
      </c>
      <c r="AS42" s="252" t="e">
        <f ca="1">_xll.DBRW($C$1,$B42,$C$3,AS$12,$C$2,$A42,AS$13,$C$4,C41)</f>
        <v>#VALUE!</v>
      </c>
      <c r="AT42" s="248" t="str">
        <f ca="1">_xll.DBRW($C$1,$B42,$C$3,AT$12,$C$2,$A42,AT$13,$C$4,C41)</f>
        <v>RECALC_1_1309_</v>
      </c>
      <c r="AU42" s="248" t="e">
        <f ca="1">_xll.DBRW($C$1,$B42,$C$3,AU$12,$C$2,$A42,AU$13,$C$4,C41)</f>
        <v>#VALUE!</v>
      </c>
      <c r="AV42" s="248" t="e">
        <f ca="1">_xll.DBRW($C$1,$B42,$C$3,AV$12,$C$2,$A42,AV$13,$C$4,C41)</f>
        <v>#VALUE!</v>
      </c>
      <c r="AW42" s="248" t="e">
        <f ca="1">_xll.DBRW($C$1,$B42,$C$3,AW$12,$C$2,$A42,AW$13,$C$4,C41)</f>
        <v>#VALUE!</v>
      </c>
      <c r="AX42" s="248" t="e">
        <f ca="1">_xll.DBRW($C$1,$B42,$C$3,AX$12,$C$2,$A42,AX$13,$C$4,C41)</f>
        <v>#VALUE!</v>
      </c>
      <c r="AY42" s="248" t="e">
        <f ca="1">_xll.DBRW($C$1,$B42,$C$3,AY$12,$C$2,$A42,AY$13,$C$4,C41)</f>
        <v>#VALUE!</v>
      </c>
      <c r="AZ42" s="253" t="e">
        <f ca="1">_xll.DBRW($C$1,$B42,$C$3,AZ$12,$C$2,$A42,AZ$13,$C$4,C41)</f>
        <v>#VALUE!</v>
      </c>
      <c r="BA42" s="252" t="e">
        <f ca="1">_xll.DBRW($C$1,$B42,$C$3,BA$12,$C$2,$A42,BA$13,$C$4,C41)</f>
        <v>#VALUE!</v>
      </c>
      <c r="BB42" s="248" t="str">
        <f ca="1">_xll.DBRW($C$1,$B42,$C$3,BB$12,$C$2,$A42,BB$13,$C$4,C41)</f>
        <v>RECALC_1_1704_</v>
      </c>
      <c r="BC42" s="248" t="e">
        <f ca="1">_xll.DBRW($C$1,$B42,$C$3,BC$12,$C$2,$A42,BC$13,$C$4,C41)</f>
        <v>#VALUE!</v>
      </c>
      <c r="BD42" s="248" t="e">
        <f ca="1">_xll.DBRW($C$1,$B42,$C$3,BD$12,$C$2,$A42,BD$13,$C$4,C41)</f>
        <v>#VALUE!</v>
      </c>
      <c r="BE42" s="248" t="e">
        <f ca="1">_xll.DBRW($C$1,$B42,$C$3,BE$12,$C$2,$A42,BE$13,$C$4,C41)</f>
        <v>#VALUE!</v>
      </c>
      <c r="BF42" s="248" t="e">
        <f ca="1">_xll.DBRW($C$1,$B42,$C$3,BF$12,$C$2,$A42,BF$13,$C$4,C41)</f>
        <v>#VALUE!</v>
      </c>
      <c r="BG42" s="248" t="e">
        <f ca="1">_xll.DBRW($C$1,$B42,$C$3,BG$12,$C$2,$A42,BG$13,$C$4,C41)</f>
        <v>#VALUE!</v>
      </c>
      <c r="BH42" s="253" t="e">
        <f ca="1">_xll.DBRW($C$1,$B42,$C$3,BH$12,$C$2,$A42,BH$13,$C$4,C41)</f>
        <v>#VALUE!</v>
      </c>
      <c r="BI42" s="252" t="e">
        <f ca="1">_xll.DBRW($C$1,$B42,$C$3,BI$12,$C$2,$A42,BI$13,$C$4,C41)</f>
        <v>#VALUE!</v>
      </c>
      <c r="BJ42" s="248" t="str">
        <f ca="1">_xll.DBRW($C$1,$B42,$C$3,BJ$12,$C$2,$A42,BJ$13,$C$4,C41)</f>
        <v>RECALC_1_2001_</v>
      </c>
      <c r="BK42" s="248" t="e">
        <f ca="1">_xll.DBRW($C$1,$B42,$C$3,BK$12,$C$2,$A42,BK$13,$C$4,C41)</f>
        <v>#VALUE!</v>
      </c>
      <c r="BL42" s="248" t="e">
        <f ca="1">_xll.DBRW($C$1,$B42,$C$3,BL$12,$C$2,$A42,BL$13,$C$4,C41)</f>
        <v>#VALUE!</v>
      </c>
      <c r="BM42" s="248" t="e">
        <f ca="1">_xll.DBRW($C$1,$B42,$C$3,BM$12,$C$2,$A42,BM$13,$C$4,C41)</f>
        <v>#VALUE!</v>
      </c>
      <c r="BN42" s="248" t="e">
        <f ca="1">_xll.DBRW($C$1,$B42,$C$3,BN$12,$C$2,$A42,BN$13,$C$4,C41)</f>
        <v>#VALUE!</v>
      </c>
      <c r="BO42" s="248" t="e">
        <f ca="1">_xll.DBRW($C$1,$B42,$C$3,BO$12,$C$2,$A42,BO$13,$C$4,C41)</f>
        <v>#VALUE!</v>
      </c>
      <c r="BP42" s="253" t="e">
        <f ca="1">_xll.DBRW($C$1,$B42,$C$3,BP$12,$C$2,$A42,BP$13,$C$4,C41)</f>
        <v>#VALUE!</v>
      </c>
      <c r="BQ42" s="252" t="e">
        <f ca="1">_xll.DBRW($C$1,$B42,$C$3,BQ$12,$C$2,$A42,BQ$13,$C$4,C41)</f>
        <v>#VALUE!</v>
      </c>
      <c r="BR42" s="248" t="str">
        <f ca="1">_xll.DBRW($C$1,$B42,$C$3,BR$12,$C$2,$A42,BR$13,$C$4,C41)</f>
        <v>RECALC_1_2352_</v>
      </c>
      <c r="BS42" s="248" t="e">
        <f ca="1">_xll.DBRW($C$1,$B42,$C$3,BS$12,$C$2,$A42,BS$13,$C$4,C41)</f>
        <v>#VALUE!</v>
      </c>
      <c r="BT42" s="248" t="e">
        <f ca="1">_xll.DBRW($C$1,$B42,$C$3,BT$12,$C$2,$A42,BT$13,$C$4,C41)</f>
        <v>#VALUE!</v>
      </c>
      <c r="BU42" s="248" t="e">
        <f ca="1">_xll.DBRW($C$1,$B42,$C$3,BU$12,$C$2,$A42,BU$13,$C$4,C41)</f>
        <v>#VALUE!</v>
      </c>
      <c r="BV42" s="248" t="e">
        <f ca="1">_xll.DBRW($C$1,$B42,$C$3,BV$12,$C$2,$A42,BV$13,$C$4,C41)</f>
        <v>#VALUE!</v>
      </c>
      <c r="BW42" s="248" t="e">
        <f ca="1">_xll.DBRW($C$1,$B42,$C$3,BW$12,$C$2,$A42,BW$13,$C$4,C41)</f>
        <v>#VALUE!</v>
      </c>
      <c r="BX42" s="253" t="e">
        <f ca="1">_xll.DBRW($C$1,$B42,$C$3,BX$12,$C$2,$A42,BX$13,$C$4,C41)</f>
        <v>#VALUE!</v>
      </c>
      <c r="BY42" s="248"/>
      <c r="BZ42" s="248"/>
      <c r="CA42" s="248"/>
      <c r="CB42" s="248"/>
      <c r="CC42" s="248"/>
      <c r="CD42" s="248"/>
      <c r="CE42" s="248"/>
      <c r="CF42" s="248"/>
    </row>
    <row r="43" spans="1:109" ht="21.75" customHeight="1">
      <c r="A43" s="262" t="str">
        <f t="shared" ref="A43:C43" si="175">A30</f>
        <v>VTD_Corp_TopAdj_Input2</v>
      </c>
      <c r="B43" s="263" t="str">
        <f t="shared" ca="1" si="175"/>
        <v>RECALC_0_1_</v>
      </c>
      <c r="C43" s="237" t="str">
        <f t="shared" si="175"/>
        <v>Correction produit et charges financiers : annulation intercos pays</v>
      </c>
      <c r="D43" s="252"/>
      <c r="E43" s="248"/>
      <c r="F43" s="248"/>
      <c r="G43" s="248"/>
      <c r="H43" s="248"/>
      <c r="I43" s="248"/>
      <c r="J43" s="248"/>
      <c r="K43" s="253"/>
      <c r="L43" s="252"/>
      <c r="M43" s="248"/>
      <c r="N43" s="248"/>
      <c r="O43" s="248"/>
      <c r="P43" s="248"/>
      <c r="Q43" s="248"/>
      <c r="R43" s="248"/>
      <c r="S43" s="253"/>
      <c r="T43" s="252"/>
      <c r="U43" s="248"/>
      <c r="V43" s="248"/>
      <c r="W43" s="248"/>
      <c r="X43" s="248"/>
      <c r="Y43" s="248"/>
      <c r="Z43" s="248"/>
      <c r="AA43" s="253"/>
      <c r="AB43" s="252"/>
      <c r="AC43" s="248"/>
      <c r="AD43" s="248"/>
      <c r="AE43" s="248"/>
      <c r="AF43" s="248"/>
      <c r="AG43" s="248"/>
      <c r="AH43" s="248"/>
      <c r="AI43" s="253"/>
      <c r="AJ43" s="248"/>
      <c r="AK43" s="252" t="e">
        <f ca="1">_xll.DBRW($C$1,$B43,$C$3,AK$12,$C$2,$A43,AK$13,$C$4,C41)</f>
        <v>#VALUE!</v>
      </c>
      <c r="AL43" s="248" t="str">
        <f ca="1">_xll.DBRW($C$1,$B43,$C$3,AL$12,$C$2,$A43,AL$13,$C$4,C41)</f>
        <v>RECALC_1_1123_</v>
      </c>
      <c r="AM43" s="248" t="e">
        <f ca="1">_xll.DBRW($C$1,$B43,$C$3,AM$12,$C$2,$A43,AM$13,$C$4,C41)</f>
        <v>#VALUE!</v>
      </c>
      <c r="AN43" s="248" t="e">
        <f ca="1">_xll.DBRW($C$1,$B43,$C$3,AN$12,$C$2,$A43,AN$13,$C$4,C41)</f>
        <v>#VALUE!</v>
      </c>
      <c r="AO43" s="248" t="e">
        <f ca="1">_xll.DBRW($C$1,$B43,$C$3,AO$12,$C$2,$A43,AO$13,$C$4,C41)</f>
        <v>#VALUE!</v>
      </c>
      <c r="AP43" s="248" t="e">
        <f ca="1">_xll.DBRW($C$1,$B43,$C$3,AP$12,$C$2,$A43,AP$13,$C$4,C41)</f>
        <v>#VALUE!</v>
      </c>
      <c r="AQ43" s="248" t="e">
        <f ca="1">_xll.DBRW($C$1,$B43,$C$3,AQ$12,$C$2,$A43,AQ$13,$C$4,C41)</f>
        <v>#VALUE!</v>
      </c>
      <c r="AR43" s="253" t="e">
        <f ca="1">_xll.DBRW($C$1,$B43,$C$3,AR$12,$C$2,$A43,AR$13,$C$4,C41)</f>
        <v>#VALUE!</v>
      </c>
      <c r="AS43" s="252" t="e">
        <f ca="1">_xll.DBRW($C$1,$B43,$C$3,AS$12,$C$2,$A43,AS$13,$C$4,C41)</f>
        <v>#VALUE!</v>
      </c>
      <c r="AT43" s="248" t="str">
        <f ca="1">_xll.DBRW($C$1,$B43,$C$3,AT$12,$C$2,$A43,AT$13,$C$4,C41)</f>
        <v>RECALC_1_1300_</v>
      </c>
      <c r="AU43" s="248" t="e">
        <f ca="1">_xll.DBRW($C$1,$B43,$C$3,AU$12,$C$2,$A43,AU$13,$C$4,C41)</f>
        <v>#VALUE!</v>
      </c>
      <c r="AV43" s="248" t="e">
        <f ca="1">_xll.DBRW($C$1,$B43,$C$3,AV$12,$C$2,$A43,AV$13,$C$4,C41)</f>
        <v>#VALUE!</v>
      </c>
      <c r="AW43" s="248" t="e">
        <f ca="1">_xll.DBRW($C$1,$B43,$C$3,AW$12,$C$2,$A43,AW$13,$C$4,C41)</f>
        <v>#VALUE!</v>
      </c>
      <c r="AX43" s="248" t="e">
        <f ca="1">_xll.DBRW($C$1,$B43,$C$3,AX$12,$C$2,$A43,AX$13,$C$4,C41)</f>
        <v>#VALUE!</v>
      </c>
      <c r="AY43" s="248" t="e">
        <f ca="1">_xll.DBRW($C$1,$B43,$C$3,AY$12,$C$2,$A43,AY$13,$C$4,C41)</f>
        <v>#VALUE!</v>
      </c>
      <c r="AZ43" s="253" t="e">
        <f ca="1">_xll.DBRW($C$1,$B43,$C$3,AZ$12,$C$2,$A43,AZ$13,$C$4,C41)</f>
        <v>#VALUE!</v>
      </c>
      <c r="BA43" s="252" t="e">
        <f ca="1">_xll.DBRW($C$1,$B43,$C$3,BA$12,$C$2,$A43,BA$13,$C$4,C41)</f>
        <v>#VALUE!</v>
      </c>
      <c r="BB43" s="248" t="str">
        <f ca="1">_xll.DBRW($C$1,$B43,$C$3,BB$12,$C$2,$A43,BB$13,$C$4,C41)</f>
        <v>RECALC_1_1695_</v>
      </c>
      <c r="BC43" s="248" t="e">
        <f ca="1">_xll.DBRW($C$1,$B43,$C$3,BC$12,$C$2,$A43,BC$13,$C$4,C41)</f>
        <v>#VALUE!</v>
      </c>
      <c r="BD43" s="248" t="e">
        <f ca="1">_xll.DBRW($C$1,$B43,$C$3,BD$12,$C$2,$A43,BD$13,$C$4,C41)</f>
        <v>#VALUE!</v>
      </c>
      <c r="BE43" s="248" t="e">
        <f ca="1">_xll.DBRW($C$1,$B43,$C$3,BE$12,$C$2,$A43,BE$13,$C$4,C41)</f>
        <v>#VALUE!</v>
      </c>
      <c r="BF43" s="248" t="e">
        <f ca="1">_xll.DBRW($C$1,$B43,$C$3,BF$12,$C$2,$A43,BF$13,$C$4,C41)</f>
        <v>#VALUE!</v>
      </c>
      <c r="BG43" s="248" t="e">
        <f ca="1">_xll.DBRW($C$1,$B43,$C$3,BG$12,$C$2,$A43,BG$13,$C$4,C41)</f>
        <v>#VALUE!</v>
      </c>
      <c r="BH43" s="253" t="e">
        <f ca="1">_xll.DBRW($C$1,$B43,$C$3,BH$12,$C$2,$A43,BH$13,$C$4,C41)</f>
        <v>#VALUE!</v>
      </c>
      <c r="BI43" s="252" t="e">
        <f ca="1">_xll.DBRW($C$1,$B43,$C$3,BI$12,$C$2,$A43,BI$13,$C$4,C41)</f>
        <v>#VALUE!</v>
      </c>
      <c r="BJ43" s="248" t="str">
        <f ca="1">_xll.DBRW($C$1,$B43,$C$3,BJ$12,$C$2,$A43,BJ$13,$C$4,C41)</f>
        <v>RECALC_1_1992_</v>
      </c>
      <c r="BK43" s="248" t="e">
        <f ca="1">_xll.DBRW($C$1,$B43,$C$3,BK$12,$C$2,$A43,BK$13,$C$4,C41)</f>
        <v>#VALUE!</v>
      </c>
      <c r="BL43" s="248" t="e">
        <f ca="1">_xll.DBRW($C$1,$B43,$C$3,BL$12,$C$2,$A43,BL$13,$C$4,C41)</f>
        <v>#VALUE!</v>
      </c>
      <c r="BM43" s="248" t="e">
        <f ca="1">_xll.DBRW($C$1,$B43,$C$3,BM$12,$C$2,$A43,BM$13,$C$4,C41)</f>
        <v>#VALUE!</v>
      </c>
      <c r="BN43" s="248" t="e">
        <f ca="1">_xll.DBRW($C$1,$B43,$C$3,BN$12,$C$2,$A43,BN$13,$C$4,C41)</f>
        <v>#VALUE!</v>
      </c>
      <c r="BO43" s="248" t="e">
        <f ca="1">_xll.DBRW($C$1,$B43,$C$3,BO$12,$C$2,$A43,BO$13,$C$4,C41)</f>
        <v>#VALUE!</v>
      </c>
      <c r="BP43" s="253" t="e">
        <f ca="1">_xll.DBRW($C$1,$B43,$C$3,BP$12,$C$2,$A43,BP$13,$C$4,C41)</f>
        <v>#VALUE!</v>
      </c>
      <c r="BQ43" s="252" t="e">
        <f ca="1">_xll.DBRW($C$1,$B43,$C$3,BQ$12,$C$2,$A43,BQ$13,$C$4,C41)</f>
        <v>#VALUE!</v>
      </c>
      <c r="BR43" s="248" t="str">
        <f ca="1">_xll.DBRW($C$1,$B43,$C$3,BR$12,$C$2,$A43,BR$13,$C$4,C41)</f>
        <v>RECALC_1_2343_</v>
      </c>
      <c r="BS43" s="248" t="e">
        <f ca="1">_xll.DBRW($C$1,$B43,$C$3,BS$12,$C$2,$A43,BS$13,$C$4,C41)</f>
        <v>#VALUE!</v>
      </c>
      <c r="BT43" s="248" t="e">
        <f ca="1">_xll.DBRW($C$1,$B43,$C$3,BT$12,$C$2,$A43,BT$13,$C$4,C41)</f>
        <v>#VALUE!</v>
      </c>
      <c r="BU43" s="248" t="e">
        <f ca="1">_xll.DBRW($C$1,$B43,$C$3,BU$12,$C$2,$A43,BU$13,$C$4,C41)</f>
        <v>#VALUE!</v>
      </c>
      <c r="BV43" s="248" t="e">
        <f ca="1">_xll.DBRW($C$1,$B43,$C$3,BV$12,$C$2,$A43,BV$13,$C$4,C41)</f>
        <v>#VALUE!</v>
      </c>
      <c r="BW43" s="248" t="e">
        <f ca="1">_xll.DBRW($C$1,$B43,$C$3,BW$12,$C$2,$A43,BW$13,$C$4,C41)</f>
        <v>#VALUE!</v>
      </c>
      <c r="BX43" s="253" t="e">
        <f ca="1">_xll.DBRW($C$1,$B43,$C$3,BX$12,$C$2,$A43,BX$13,$C$4,C41)</f>
        <v>#VALUE!</v>
      </c>
      <c r="BY43" s="248"/>
      <c r="BZ43" s="248"/>
      <c r="CA43" s="248"/>
      <c r="CB43" s="248"/>
      <c r="CC43" s="248"/>
      <c r="CD43" s="248"/>
      <c r="CE43" s="248"/>
      <c r="CF43" s="248"/>
    </row>
    <row r="44" spans="1:109" ht="21.75" customHeight="1">
      <c r="A44" s="262" t="str">
        <f t="shared" ref="A44:C44" si="176">A31</f>
        <v>VTD_Corp_TopAdj_Input3</v>
      </c>
      <c r="B44" s="263" t="str">
        <f t="shared" ca="1" si="176"/>
        <v>RECALC_0_1_</v>
      </c>
      <c r="C44" s="237" t="str">
        <f t="shared" si="176"/>
        <v>Correction du coût du financement</v>
      </c>
      <c r="D44" s="252"/>
      <c r="E44" s="248"/>
      <c r="F44" s="248"/>
      <c r="G44" s="248"/>
      <c r="H44" s="248"/>
      <c r="I44" s="248"/>
      <c r="J44" s="248"/>
      <c r="K44" s="253"/>
      <c r="L44" s="252"/>
      <c r="M44" s="248"/>
      <c r="N44" s="248"/>
      <c r="O44" s="248"/>
      <c r="P44" s="248"/>
      <c r="Q44" s="248"/>
      <c r="R44" s="248"/>
      <c r="S44" s="253"/>
      <c r="T44" s="252"/>
      <c r="U44" s="248"/>
      <c r="V44" s="248"/>
      <c r="W44" s="248"/>
      <c r="X44" s="248"/>
      <c r="Y44" s="248"/>
      <c r="Z44" s="248"/>
      <c r="AA44" s="253"/>
      <c r="AB44" s="252"/>
      <c r="AC44" s="248"/>
      <c r="AD44" s="248"/>
      <c r="AE44" s="248"/>
      <c r="AF44" s="248"/>
      <c r="AG44" s="248"/>
      <c r="AH44" s="248"/>
      <c r="AI44" s="253"/>
      <c r="AJ44" s="248"/>
      <c r="AK44" s="252" t="e">
        <f ca="1">_xll.DBRW($C$1,$B44,$C$3,AK$12,$C$2,$A44,AK$13,$C$4,C41)</f>
        <v>#VALUE!</v>
      </c>
      <c r="AL44" s="248" t="str">
        <f ca="1">_xll.DBRW($C$1,$B44,$C$3,AL$12,$C$2,$A44,AL$13,$C$4,C41)</f>
        <v>RECALC_1_1125_</v>
      </c>
      <c r="AM44" s="248" t="e">
        <f ca="1">_xll.DBRW($C$1,$B44,$C$3,AM$12,$C$2,$A44,AM$13,$C$4,C41)</f>
        <v>#VALUE!</v>
      </c>
      <c r="AN44" s="248" t="e">
        <f ca="1">_xll.DBRW($C$1,$B44,$C$3,AN$12,$C$2,$A44,AN$13,$C$4,C41)</f>
        <v>#VALUE!</v>
      </c>
      <c r="AO44" s="248" t="e">
        <f ca="1">_xll.DBRW($C$1,$B44,$C$3,AO$12,$C$2,$A44,AO$13,$C$4,C41)</f>
        <v>#VALUE!</v>
      </c>
      <c r="AP44" s="248" t="e">
        <f ca="1">_xll.DBRW($C$1,$B44,$C$3,AP$12,$C$2,$A44,AP$13,$C$4,C41)</f>
        <v>#VALUE!</v>
      </c>
      <c r="AQ44" s="248" t="e">
        <f ca="1">_xll.DBRW($C$1,$B44,$C$3,AQ$12,$C$2,$A44,AQ$13,$C$4,C41)</f>
        <v>#VALUE!</v>
      </c>
      <c r="AR44" s="253" t="e">
        <f ca="1">_xll.DBRW($C$1,$B44,$C$3,AR$12,$C$2,$A44,AR$13,$C$4,C41)</f>
        <v>#VALUE!</v>
      </c>
      <c r="AS44" s="252" t="e">
        <f ca="1">_xll.DBRW($C$1,$B44,$C$3,AS$12,$C$2,$A44,AS$13,$C$4,C41)</f>
        <v>#VALUE!</v>
      </c>
      <c r="AT44" s="248" t="str">
        <f ca="1">_xll.DBRW($C$1,$B44,$C$3,AT$12,$C$2,$A44,AT$13,$C$4,C41)</f>
        <v>RECALC_1_1302_</v>
      </c>
      <c r="AU44" s="248" t="e">
        <f ca="1">_xll.DBRW($C$1,$B44,$C$3,AU$12,$C$2,$A44,AU$13,$C$4,C41)</f>
        <v>#VALUE!</v>
      </c>
      <c r="AV44" s="248" t="e">
        <f ca="1">_xll.DBRW($C$1,$B44,$C$3,AV$12,$C$2,$A44,AV$13,$C$4,C41)</f>
        <v>#VALUE!</v>
      </c>
      <c r="AW44" s="248" t="e">
        <f ca="1">_xll.DBRW($C$1,$B44,$C$3,AW$12,$C$2,$A44,AW$13,$C$4,C41)</f>
        <v>#VALUE!</v>
      </c>
      <c r="AX44" s="248" t="e">
        <f ca="1">_xll.DBRW($C$1,$B44,$C$3,AX$12,$C$2,$A44,AX$13,$C$4,C41)</f>
        <v>#VALUE!</v>
      </c>
      <c r="AY44" s="248" t="e">
        <f ca="1">_xll.DBRW($C$1,$B44,$C$3,AY$12,$C$2,$A44,AY$13,$C$4,C41)</f>
        <v>#VALUE!</v>
      </c>
      <c r="AZ44" s="253" t="e">
        <f ca="1">_xll.DBRW($C$1,$B44,$C$3,AZ$12,$C$2,$A44,AZ$13,$C$4,C41)</f>
        <v>#VALUE!</v>
      </c>
      <c r="BA44" s="252" t="e">
        <f ca="1">_xll.DBRW($C$1,$B44,$C$3,BA$12,$C$2,$A44,BA$13,$C$4,C41)</f>
        <v>#VALUE!</v>
      </c>
      <c r="BB44" s="248" t="str">
        <f ca="1">_xll.DBRW($C$1,$B44,$C$3,BB$12,$C$2,$A44,BB$13,$C$4,C41)</f>
        <v>RECALC_1_1697_</v>
      </c>
      <c r="BC44" s="248" t="e">
        <f ca="1">_xll.DBRW($C$1,$B44,$C$3,BC$12,$C$2,$A44,BC$13,$C$4,C41)</f>
        <v>#VALUE!</v>
      </c>
      <c r="BD44" s="248" t="e">
        <f ca="1">_xll.DBRW($C$1,$B44,$C$3,BD$12,$C$2,$A44,BD$13,$C$4,C41)</f>
        <v>#VALUE!</v>
      </c>
      <c r="BE44" s="248" t="e">
        <f ca="1">_xll.DBRW($C$1,$B44,$C$3,BE$12,$C$2,$A44,BE$13,$C$4,C41)</f>
        <v>#VALUE!</v>
      </c>
      <c r="BF44" s="248" t="e">
        <f ca="1">_xll.DBRW($C$1,$B44,$C$3,BF$12,$C$2,$A44,BF$13,$C$4,C41)</f>
        <v>#VALUE!</v>
      </c>
      <c r="BG44" s="248" t="e">
        <f ca="1">_xll.DBRW($C$1,$B44,$C$3,BG$12,$C$2,$A44,BG$13,$C$4,C41)</f>
        <v>#VALUE!</v>
      </c>
      <c r="BH44" s="253" t="e">
        <f ca="1">_xll.DBRW($C$1,$B44,$C$3,BH$12,$C$2,$A44,BH$13,$C$4,C41)</f>
        <v>#VALUE!</v>
      </c>
      <c r="BI44" s="252" t="e">
        <f ca="1">_xll.DBRW($C$1,$B44,$C$3,BI$12,$C$2,$A44,BI$13,$C$4,C41)</f>
        <v>#VALUE!</v>
      </c>
      <c r="BJ44" s="248" t="str">
        <f ca="1">_xll.DBRW($C$1,$B44,$C$3,BJ$12,$C$2,$A44,BJ$13,$C$4,C41)</f>
        <v>RECALC_1_1994_</v>
      </c>
      <c r="BK44" s="248" t="e">
        <f ca="1">_xll.DBRW($C$1,$B44,$C$3,BK$12,$C$2,$A44,BK$13,$C$4,C41)</f>
        <v>#VALUE!</v>
      </c>
      <c r="BL44" s="248" t="e">
        <f ca="1">_xll.DBRW($C$1,$B44,$C$3,BL$12,$C$2,$A44,BL$13,$C$4,C41)</f>
        <v>#VALUE!</v>
      </c>
      <c r="BM44" s="248" t="e">
        <f ca="1">_xll.DBRW($C$1,$B44,$C$3,BM$12,$C$2,$A44,BM$13,$C$4,C41)</f>
        <v>#VALUE!</v>
      </c>
      <c r="BN44" s="248" t="e">
        <f ca="1">_xll.DBRW($C$1,$B44,$C$3,BN$12,$C$2,$A44,BN$13,$C$4,C41)</f>
        <v>#VALUE!</v>
      </c>
      <c r="BO44" s="248" t="e">
        <f ca="1">_xll.DBRW($C$1,$B44,$C$3,BO$12,$C$2,$A44,BO$13,$C$4,C41)</f>
        <v>#VALUE!</v>
      </c>
      <c r="BP44" s="253" t="e">
        <f ca="1">_xll.DBRW($C$1,$B44,$C$3,BP$12,$C$2,$A44,BP$13,$C$4,C41)</f>
        <v>#VALUE!</v>
      </c>
      <c r="BQ44" s="252" t="e">
        <f ca="1">_xll.DBRW($C$1,$B44,$C$3,BQ$12,$C$2,$A44,BQ$13,$C$4,C41)</f>
        <v>#VALUE!</v>
      </c>
      <c r="BR44" s="248" t="str">
        <f ca="1">_xll.DBRW($C$1,$B44,$C$3,BR$12,$C$2,$A44,BR$13,$C$4,C41)</f>
        <v>RECALC_1_2345_</v>
      </c>
      <c r="BS44" s="248" t="e">
        <f ca="1">_xll.DBRW($C$1,$B44,$C$3,BS$12,$C$2,$A44,BS$13,$C$4,C41)</f>
        <v>#VALUE!</v>
      </c>
      <c r="BT44" s="248" t="e">
        <f ca="1">_xll.DBRW($C$1,$B44,$C$3,BT$12,$C$2,$A44,BT$13,$C$4,C41)</f>
        <v>#VALUE!</v>
      </c>
      <c r="BU44" s="248" t="e">
        <f ca="1">_xll.DBRW($C$1,$B44,$C$3,BU$12,$C$2,$A44,BU$13,$C$4,C41)</f>
        <v>#VALUE!</v>
      </c>
      <c r="BV44" s="248" t="e">
        <f ca="1">_xll.DBRW($C$1,$B44,$C$3,BV$12,$C$2,$A44,BV$13,$C$4,C41)</f>
        <v>#VALUE!</v>
      </c>
      <c r="BW44" s="248" t="e">
        <f ca="1">_xll.DBRW($C$1,$B44,$C$3,BW$12,$C$2,$A44,BW$13,$C$4,C41)</f>
        <v>#VALUE!</v>
      </c>
      <c r="BX44" s="253" t="e">
        <f ca="1">_xll.DBRW($C$1,$B44,$C$3,BX$12,$C$2,$A44,BX$13,$C$4,C41)</f>
        <v>#VALUE!</v>
      </c>
      <c r="BY44" s="248"/>
      <c r="BZ44" s="248"/>
      <c r="CA44" s="248"/>
      <c r="CB44" s="248"/>
      <c r="CC44" s="248"/>
      <c r="CD44" s="248"/>
      <c r="CE44" s="248"/>
      <c r="CF44" s="248"/>
    </row>
    <row r="45" spans="1:109" ht="21.75" customHeight="1">
      <c r="A45" s="262" t="str">
        <f t="shared" ref="A45:C45" si="177">A32</f>
        <v>VTD_Corp_TopAdj_Input4</v>
      </c>
      <c r="B45" s="263" t="str">
        <f t="shared" ca="1" si="177"/>
        <v>RECALC_0_1_</v>
      </c>
      <c r="C45" s="237" t="str">
        <f t="shared" si="177"/>
        <v>Sécurité aux produits et charges financiers sur base E1 (undiscounting engagements sociaux, provisions, coûts de garatntie…)=</v>
      </c>
      <c r="D45" s="252"/>
      <c r="E45" s="248"/>
      <c r="F45" s="248"/>
      <c r="G45" s="248"/>
      <c r="H45" s="248"/>
      <c r="I45" s="248"/>
      <c r="J45" s="248"/>
      <c r="K45" s="253"/>
      <c r="L45" s="252"/>
      <c r="M45" s="248"/>
      <c r="N45" s="248"/>
      <c r="O45" s="248"/>
      <c r="P45" s="248"/>
      <c r="Q45" s="248"/>
      <c r="R45" s="248"/>
      <c r="S45" s="253"/>
      <c r="T45" s="252"/>
      <c r="U45" s="248"/>
      <c r="V45" s="248"/>
      <c r="W45" s="248"/>
      <c r="X45" s="248"/>
      <c r="Y45" s="248"/>
      <c r="Z45" s="248"/>
      <c r="AA45" s="253"/>
      <c r="AB45" s="252"/>
      <c r="AC45" s="248"/>
      <c r="AD45" s="248"/>
      <c r="AE45" s="248"/>
      <c r="AF45" s="248"/>
      <c r="AG45" s="248"/>
      <c r="AH45" s="248"/>
      <c r="AI45" s="253"/>
      <c r="AJ45" s="248"/>
      <c r="AK45" s="252" t="e">
        <f ca="1">_xll.DBRW($C$1,$B45,$C$3,AK$12,$C$2,$A45,AK$13,$C$4,C41)</f>
        <v>#VALUE!</v>
      </c>
      <c r="AL45" s="248" t="str">
        <f ca="1">_xll.DBRW($C$1,$B45,$C$3,AL$12,$C$2,$A45,AL$13,$C$4,C41)</f>
        <v>RECALC_1_1128_</v>
      </c>
      <c r="AM45" s="248" t="e">
        <f ca="1">_xll.DBRW($C$1,$B45,$C$3,AM$12,$C$2,$A45,AM$13,$C$4,C41)</f>
        <v>#VALUE!</v>
      </c>
      <c r="AN45" s="248" t="e">
        <f ca="1">_xll.DBRW($C$1,$B45,$C$3,AN$12,$C$2,$A45,AN$13,$C$4,C41)</f>
        <v>#VALUE!</v>
      </c>
      <c r="AO45" s="248" t="e">
        <f ca="1">_xll.DBRW($C$1,$B45,$C$3,AO$12,$C$2,$A45,AO$13,$C$4,C41)</f>
        <v>#VALUE!</v>
      </c>
      <c r="AP45" s="248" t="e">
        <f ca="1">_xll.DBRW($C$1,$B45,$C$3,AP$12,$C$2,$A45,AP$13,$C$4,C41)</f>
        <v>#VALUE!</v>
      </c>
      <c r="AQ45" s="248" t="e">
        <f ca="1">_xll.DBRW($C$1,$B45,$C$3,AQ$12,$C$2,$A45,AQ$13,$C$4,C41)</f>
        <v>#VALUE!</v>
      </c>
      <c r="AR45" s="253" t="e">
        <f ca="1">_xll.DBRW($C$1,$B45,$C$3,AR$12,$C$2,$A45,AR$13,$C$4,C41)</f>
        <v>#VALUE!</v>
      </c>
      <c r="AS45" s="252" t="e">
        <f ca="1">_xll.DBRW($C$1,$B45,$C$3,AS$12,$C$2,$A45,AS$13,$C$4,C41)</f>
        <v>#VALUE!</v>
      </c>
      <c r="AT45" s="248" t="str">
        <f ca="1">_xll.DBRW($C$1,$B45,$C$3,AT$12,$C$2,$A45,AT$13,$C$4,C41)</f>
        <v>RECALC_1_1305_</v>
      </c>
      <c r="AU45" s="248" t="e">
        <f ca="1">_xll.DBRW($C$1,$B45,$C$3,AU$12,$C$2,$A45,AU$13,$C$4,C41)</f>
        <v>#VALUE!</v>
      </c>
      <c r="AV45" s="248" t="e">
        <f ca="1">_xll.DBRW($C$1,$B45,$C$3,AV$12,$C$2,$A45,AV$13,$C$4,C41)</f>
        <v>#VALUE!</v>
      </c>
      <c r="AW45" s="248" t="e">
        <f ca="1">_xll.DBRW($C$1,$B45,$C$3,AW$12,$C$2,$A45,AW$13,$C$4,C41)</f>
        <v>#VALUE!</v>
      </c>
      <c r="AX45" s="248" t="e">
        <f ca="1">_xll.DBRW($C$1,$B45,$C$3,AX$12,$C$2,$A45,AX$13,$C$4,C41)</f>
        <v>#VALUE!</v>
      </c>
      <c r="AY45" s="248" t="e">
        <f ca="1">_xll.DBRW($C$1,$B45,$C$3,AY$12,$C$2,$A45,AY$13,$C$4,C41)</f>
        <v>#VALUE!</v>
      </c>
      <c r="AZ45" s="253" t="e">
        <f ca="1">_xll.DBRW($C$1,$B45,$C$3,AZ$12,$C$2,$A45,AZ$13,$C$4,C41)</f>
        <v>#VALUE!</v>
      </c>
      <c r="BA45" s="252" t="e">
        <f ca="1">_xll.DBRW($C$1,$B45,$C$3,BA$12,$C$2,$A45,BA$13,$C$4,C41)</f>
        <v>#VALUE!</v>
      </c>
      <c r="BB45" s="248" t="str">
        <f ca="1">_xll.DBRW($C$1,$B45,$C$3,BB$12,$C$2,$A45,BB$13,$C$4,C41)</f>
        <v>RECALC_1_1700_</v>
      </c>
      <c r="BC45" s="248" t="e">
        <f ca="1">_xll.DBRW($C$1,$B45,$C$3,BC$12,$C$2,$A45,BC$13,$C$4,C41)</f>
        <v>#VALUE!</v>
      </c>
      <c r="BD45" s="248" t="e">
        <f ca="1">_xll.DBRW($C$1,$B45,$C$3,BD$12,$C$2,$A45,BD$13,$C$4,C41)</f>
        <v>#VALUE!</v>
      </c>
      <c r="BE45" s="248" t="e">
        <f ca="1">_xll.DBRW($C$1,$B45,$C$3,BE$12,$C$2,$A45,BE$13,$C$4,C41)</f>
        <v>#VALUE!</v>
      </c>
      <c r="BF45" s="248" t="e">
        <f ca="1">_xll.DBRW($C$1,$B45,$C$3,BF$12,$C$2,$A45,BF$13,$C$4,C41)</f>
        <v>#VALUE!</v>
      </c>
      <c r="BG45" s="248" t="e">
        <f ca="1">_xll.DBRW($C$1,$B45,$C$3,BG$12,$C$2,$A45,BG$13,$C$4,C41)</f>
        <v>#VALUE!</v>
      </c>
      <c r="BH45" s="253" t="e">
        <f ca="1">_xll.DBRW($C$1,$B45,$C$3,BH$12,$C$2,$A45,BH$13,$C$4,C41)</f>
        <v>#VALUE!</v>
      </c>
      <c r="BI45" s="252" t="e">
        <f ca="1">_xll.DBRW($C$1,$B45,$C$3,BI$12,$C$2,$A45,BI$13,$C$4,C41)</f>
        <v>#VALUE!</v>
      </c>
      <c r="BJ45" s="248" t="str">
        <f ca="1">_xll.DBRW($C$1,$B45,$C$3,BJ$12,$C$2,$A45,BJ$13,$C$4,C41)</f>
        <v>RECALC_1_1997_</v>
      </c>
      <c r="BK45" s="248" t="e">
        <f ca="1">_xll.DBRW($C$1,$B45,$C$3,BK$12,$C$2,$A45,BK$13,$C$4,C41)</f>
        <v>#VALUE!</v>
      </c>
      <c r="BL45" s="248" t="e">
        <f ca="1">_xll.DBRW($C$1,$B45,$C$3,BL$12,$C$2,$A45,BL$13,$C$4,C41)</f>
        <v>#VALUE!</v>
      </c>
      <c r="BM45" s="248" t="e">
        <f ca="1">_xll.DBRW($C$1,$B45,$C$3,BM$12,$C$2,$A45,BM$13,$C$4,C41)</f>
        <v>#VALUE!</v>
      </c>
      <c r="BN45" s="248" t="e">
        <f ca="1">_xll.DBRW($C$1,$B45,$C$3,BN$12,$C$2,$A45,BN$13,$C$4,C41)</f>
        <v>#VALUE!</v>
      </c>
      <c r="BO45" s="248" t="e">
        <f ca="1">_xll.DBRW($C$1,$B45,$C$3,BO$12,$C$2,$A45,BO$13,$C$4,C41)</f>
        <v>#VALUE!</v>
      </c>
      <c r="BP45" s="253" t="e">
        <f ca="1">_xll.DBRW($C$1,$B45,$C$3,BP$12,$C$2,$A45,BP$13,$C$4,C41)</f>
        <v>#VALUE!</v>
      </c>
      <c r="BQ45" s="252" t="e">
        <f ca="1">_xll.DBRW($C$1,$B45,$C$3,BQ$12,$C$2,$A45,BQ$13,$C$4,C41)</f>
        <v>#VALUE!</v>
      </c>
      <c r="BR45" s="248" t="str">
        <f ca="1">_xll.DBRW($C$1,$B45,$C$3,BR$12,$C$2,$A45,BR$13,$C$4,C41)</f>
        <v>RECALC_1_2348_</v>
      </c>
      <c r="BS45" s="248" t="e">
        <f ca="1">_xll.DBRW($C$1,$B45,$C$3,BS$12,$C$2,$A45,BS$13,$C$4,C41)</f>
        <v>#VALUE!</v>
      </c>
      <c r="BT45" s="248" t="e">
        <f ca="1">_xll.DBRW($C$1,$B45,$C$3,BT$12,$C$2,$A45,BT$13,$C$4,C41)</f>
        <v>#VALUE!</v>
      </c>
      <c r="BU45" s="248" t="e">
        <f ca="1">_xll.DBRW($C$1,$B45,$C$3,BU$12,$C$2,$A45,BU$13,$C$4,C41)</f>
        <v>#VALUE!</v>
      </c>
      <c r="BV45" s="248" t="e">
        <f ca="1">_xll.DBRW($C$1,$B45,$C$3,BV$12,$C$2,$A45,BV$13,$C$4,C41)</f>
        <v>#VALUE!</v>
      </c>
      <c r="BW45" s="248" t="e">
        <f ca="1">_xll.DBRW($C$1,$B45,$C$3,BW$12,$C$2,$A45,BW$13,$C$4,C41)</f>
        <v>#VALUE!</v>
      </c>
      <c r="BX45" s="253" t="e">
        <f ca="1">_xll.DBRW($C$1,$B45,$C$3,BX$12,$C$2,$A45,BX$13,$C$4,C41)</f>
        <v>#VALUE!</v>
      </c>
      <c r="BY45" s="248"/>
      <c r="BZ45" s="248"/>
      <c r="CA45" s="248"/>
      <c r="CB45" s="248"/>
      <c r="CC45" s="248"/>
      <c r="CD45" s="248"/>
      <c r="CE45" s="248"/>
      <c r="CF45" s="248"/>
    </row>
    <row r="46" spans="1:109" ht="21.75" customHeight="1">
      <c r="A46" s="262" t="str">
        <f t="shared" ref="A46:C46" si="178">A33</f>
        <v>VTD_Corp_TopAdj_Input5</v>
      </c>
      <c r="B46" s="263" t="str">
        <f t="shared" ca="1" si="178"/>
        <v>RECALC_0_1_</v>
      </c>
      <c r="C46" s="237" t="str">
        <f t="shared" si="178"/>
        <v>Ajustement Intégration Fiscale</v>
      </c>
      <c r="D46" s="252"/>
      <c r="E46" s="248"/>
      <c r="F46" s="248"/>
      <c r="G46" s="248"/>
      <c r="H46" s="248"/>
      <c r="I46" s="248"/>
      <c r="J46" s="248"/>
      <c r="K46" s="253"/>
      <c r="L46" s="252"/>
      <c r="M46" s="248"/>
      <c r="N46" s="248"/>
      <c r="O46" s="248"/>
      <c r="P46" s="248"/>
      <c r="Q46" s="248"/>
      <c r="R46" s="248"/>
      <c r="S46" s="253"/>
      <c r="T46" s="252"/>
      <c r="U46" s="248"/>
      <c r="V46" s="248"/>
      <c r="W46" s="248"/>
      <c r="X46" s="248"/>
      <c r="Y46" s="248"/>
      <c r="Z46" s="248"/>
      <c r="AA46" s="253"/>
      <c r="AB46" s="252"/>
      <c r="AC46" s="248"/>
      <c r="AD46" s="248"/>
      <c r="AE46" s="248"/>
      <c r="AF46" s="248"/>
      <c r="AG46" s="248"/>
      <c r="AH46" s="248"/>
      <c r="AI46" s="253"/>
      <c r="AJ46" s="248"/>
      <c r="AK46" s="252" t="e">
        <f ca="1">_xll.DBRW($C$1,$B46,$C$3,AK$12,$C$2,$A46,AK$13,$C$4,C41)</f>
        <v>#VALUE!</v>
      </c>
      <c r="AL46" s="248" t="str">
        <f ca="1">_xll.DBRW($C$1,$B46,$C$3,AL$12,$C$2,$A46,AL$13,$C$4,C41)</f>
        <v>RECALC_1_1130_</v>
      </c>
      <c r="AM46" s="248" t="e">
        <f ca="1">_xll.DBRW($C$1,$B46,$C$3,AM$12,$C$2,$A46,AM$13,$C$4,C41)</f>
        <v>#VALUE!</v>
      </c>
      <c r="AN46" s="248" t="e">
        <f ca="1">_xll.DBRW($C$1,$B46,$C$3,AN$12,$C$2,$A46,AN$13,$C$4,C41)</f>
        <v>#VALUE!</v>
      </c>
      <c r="AO46" s="248" t="e">
        <f ca="1">_xll.DBRW($C$1,$B46,$C$3,AO$12,$C$2,$A46,AO$13,$C$4,C41)</f>
        <v>#VALUE!</v>
      </c>
      <c r="AP46" s="248" t="e">
        <f ca="1">_xll.DBRW($C$1,$B46,$C$3,AP$12,$C$2,$A46,AP$13,$C$4,C41)</f>
        <v>#VALUE!</v>
      </c>
      <c r="AQ46" s="248" t="e">
        <f ca="1">_xll.DBRW($C$1,$B46,$C$3,AQ$12,$C$2,$A46,AQ$13,$C$4,C41)</f>
        <v>#VALUE!</v>
      </c>
      <c r="AR46" s="253" t="e">
        <f ca="1">_xll.DBRW($C$1,$B46,$C$3,AR$12,$C$2,$A46,AR$13,$C$4,C41)</f>
        <v>#VALUE!</v>
      </c>
      <c r="AS46" s="252" t="e">
        <f ca="1">_xll.DBRW($C$1,$B46,$C$3,AS$12,$C$2,$A46,AS$13,$C$4,C41)</f>
        <v>#VALUE!</v>
      </c>
      <c r="AT46" s="248" t="str">
        <f ca="1">_xll.DBRW($C$1,$B46,$C$3,AT$12,$C$2,$A46,AT$13,$C$4,C41)</f>
        <v>RECALC_1_1307_</v>
      </c>
      <c r="AU46" s="248" t="e">
        <f ca="1">_xll.DBRW($C$1,$B46,$C$3,AU$12,$C$2,$A46,AU$13,$C$4,C41)</f>
        <v>#VALUE!</v>
      </c>
      <c r="AV46" s="248" t="e">
        <f ca="1">_xll.DBRW($C$1,$B46,$C$3,AV$12,$C$2,$A46,AV$13,$C$4,C41)</f>
        <v>#VALUE!</v>
      </c>
      <c r="AW46" s="248" t="e">
        <f ca="1">_xll.DBRW($C$1,$B46,$C$3,AW$12,$C$2,$A46,AW$13,$C$4,C41)</f>
        <v>#VALUE!</v>
      </c>
      <c r="AX46" s="248" t="e">
        <f ca="1">_xll.DBRW($C$1,$B46,$C$3,AX$12,$C$2,$A46,AX$13,$C$4,C41)</f>
        <v>#VALUE!</v>
      </c>
      <c r="AY46" s="248" t="e">
        <f ca="1">_xll.DBRW($C$1,$B46,$C$3,AY$12,$C$2,$A46,AY$13,$C$4,C41)</f>
        <v>#VALUE!</v>
      </c>
      <c r="AZ46" s="253" t="e">
        <f ca="1">_xll.DBRW($C$1,$B46,$C$3,AZ$12,$C$2,$A46,AZ$13,$C$4,C41)</f>
        <v>#VALUE!</v>
      </c>
      <c r="BA46" s="252" t="e">
        <f ca="1">_xll.DBRW($C$1,$B46,$C$3,BA$12,$C$2,$A46,BA$13,$C$4,C41)</f>
        <v>#VALUE!</v>
      </c>
      <c r="BB46" s="248" t="str">
        <f ca="1">_xll.DBRW($C$1,$B46,$C$3,BB$12,$C$2,$A46,BB$13,$C$4,C41)</f>
        <v>RECALC_1_1702_</v>
      </c>
      <c r="BC46" s="248" t="e">
        <f ca="1">_xll.DBRW($C$1,$B46,$C$3,BC$12,$C$2,$A46,BC$13,$C$4,C41)</f>
        <v>#VALUE!</v>
      </c>
      <c r="BD46" s="248" t="e">
        <f ca="1">_xll.DBRW($C$1,$B46,$C$3,BD$12,$C$2,$A46,BD$13,$C$4,C41)</f>
        <v>#VALUE!</v>
      </c>
      <c r="BE46" s="248" t="e">
        <f ca="1">_xll.DBRW($C$1,$B46,$C$3,BE$12,$C$2,$A46,BE$13,$C$4,C41)</f>
        <v>#VALUE!</v>
      </c>
      <c r="BF46" s="248" t="e">
        <f ca="1">_xll.DBRW($C$1,$B46,$C$3,BF$12,$C$2,$A46,BF$13,$C$4,C41)</f>
        <v>#VALUE!</v>
      </c>
      <c r="BG46" s="248" t="e">
        <f ca="1">_xll.DBRW($C$1,$B46,$C$3,BG$12,$C$2,$A46,BG$13,$C$4,C41)</f>
        <v>#VALUE!</v>
      </c>
      <c r="BH46" s="253" t="e">
        <f ca="1">_xll.DBRW($C$1,$B46,$C$3,BH$12,$C$2,$A46,BH$13,$C$4,C41)</f>
        <v>#VALUE!</v>
      </c>
      <c r="BI46" s="252" t="e">
        <f ca="1">_xll.DBRW($C$1,$B46,$C$3,BI$12,$C$2,$A46,BI$13,$C$4,C41)</f>
        <v>#VALUE!</v>
      </c>
      <c r="BJ46" s="248" t="str">
        <f ca="1">_xll.DBRW($C$1,$B46,$C$3,BJ$12,$C$2,$A46,BJ$13,$C$4,C41)</f>
        <v>RECALC_1_1999_</v>
      </c>
      <c r="BK46" s="248" t="e">
        <f ca="1">_xll.DBRW($C$1,$B46,$C$3,BK$12,$C$2,$A46,BK$13,$C$4,C41)</f>
        <v>#VALUE!</v>
      </c>
      <c r="BL46" s="248" t="e">
        <f ca="1">_xll.DBRW($C$1,$B46,$C$3,BL$12,$C$2,$A46,BL$13,$C$4,C41)</f>
        <v>#VALUE!</v>
      </c>
      <c r="BM46" s="248" t="e">
        <f ca="1">_xll.DBRW($C$1,$B46,$C$3,BM$12,$C$2,$A46,BM$13,$C$4,C41)</f>
        <v>#VALUE!</v>
      </c>
      <c r="BN46" s="248" t="e">
        <f ca="1">_xll.DBRW($C$1,$B46,$C$3,BN$12,$C$2,$A46,BN$13,$C$4,C41)</f>
        <v>#VALUE!</v>
      </c>
      <c r="BO46" s="248" t="e">
        <f ca="1">_xll.DBRW($C$1,$B46,$C$3,BO$12,$C$2,$A46,BO$13,$C$4,C41)</f>
        <v>#VALUE!</v>
      </c>
      <c r="BP46" s="253" t="e">
        <f ca="1">_xll.DBRW($C$1,$B46,$C$3,BP$12,$C$2,$A46,BP$13,$C$4,C41)</f>
        <v>#VALUE!</v>
      </c>
      <c r="BQ46" s="252" t="e">
        <f ca="1">_xll.DBRW($C$1,$B46,$C$3,BQ$12,$C$2,$A46,BQ$13,$C$4,C41)</f>
        <v>#VALUE!</v>
      </c>
      <c r="BR46" s="248" t="str">
        <f ca="1">_xll.DBRW($C$1,$B46,$C$3,BR$12,$C$2,$A46,BR$13,$C$4,C41)</f>
        <v>RECALC_1_2350_</v>
      </c>
      <c r="BS46" s="248" t="e">
        <f ca="1">_xll.DBRW($C$1,$B46,$C$3,BS$12,$C$2,$A46,BS$13,$C$4,C41)</f>
        <v>#VALUE!</v>
      </c>
      <c r="BT46" s="248" t="e">
        <f ca="1">_xll.DBRW($C$1,$B46,$C$3,BT$12,$C$2,$A46,BT$13,$C$4,C41)</f>
        <v>#VALUE!</v>
      </c>
      <c r="BU46" s="248" t="e">
        <f ca="1">_xll.DBRW($C$1,$B46,$C$3,BU$12,$C$2,$A46,BU$13,$C$4,C41)</f>
        <v>#VALUE!</v>
      </c>
      <c r="BV46" s="248" t="e">
        <f ca="1">_xll.DBRW($C$1,$B46,$C$3,BV$12,$C$2,$A46,BV$13,$C$4,C41)</f>
        <v>#VALUE!</v>
      </c>
      <c r="BW46" s="248" t="e">
        <f ca="1">_xll.DBRW($C$1,$B46,$C$3,BW$12,$C$2,$A46,BW$13,$C$4,C41)</f>
        <v>#VALUE!</v>
      </c>
      <c r="BX46" s="253" t="e">
        <f ca="1">_xll.DBRW($C$1,$B46,$C$3,BX$12,$C$2,$A46,BX$13,$C$4,C41)</f>
        <v>#VALUE!</v>
      </c>
      <c r="BY46" s="248"/>
      <c r="BZ46" s="248"/>
      <c r="CA46" s="248"/>
      <c r="CB46" s="248"/>
      <c r="CC46" s="248"/>
      <c r="CD46" s="248"/>
      <c r="CE46" s="248"/>
      <c r="CF46" s="248"/>
    </row>
    <row r="47" spans="1:109" ht="21.75" customHeight="1">
      <c r="A47" s="262" t="str">
        <f t="shared" ref="A47:C47" si="179">A34</f>
        <v>VTD_Corp_TopAdj_Input6</v>
      </c>
      <c r="B47" s="263" t="str">
        <f t="shared" ca="1" si="179"/>
        <v>RECALC_0_1_</v>
      </c>
      <c r="C47" s="237" t="str">
        <f t="shared" si="179"/>
        <v>Management Fees</v>
      </c>
      <c r="D47" s="252"/>
      <c r="E47" s="248"/>
      <c r="F47" s="248"/>
      <c r="G47" s="248"/>
      <c r="H47" s="248"/>
      <c r="I47" s="248"/>
      <c r="J47" s="248"/>
      <c r="K47" s="253"/>
      <c r="L47" s="252"/>
      <c r="M47" s="248"/>
      <c r="N47" s="248"/>
      <c r="O47" s="248"/>
      <c r="P47" s="248"/>
      <c r="Q47" s="248"/>
      <c r="R47" s="248"/>
      <c r="S47" s="253"/>
      <c r="T47" s="252"/>
      <c r="U47" s="248"/>
      <c r="V47" s="248"/>
      <c r="W47" s="248"/>
      <c r="X47" s="248"/>
      <c r="Y47" s="248"/>
      <c r="Z47" s="248"/>
      <c r="AA47" s="253"/>
      <c r="AB47" s="252"/>
      <c r="AC47" s="248"/>
      <c r="AD47" s="248"/>
      <c r="AE47" s="248"/>
      <c r="AF47" s="248"/>
      <c r="AG47" s="248"/>
      <c r="AH47" s="248"/>
      <c r="AI47" s="253"/>
      <c r="AJ47" s="248"/>
      <c r="AK47" s="252" t="e">
        <f ca="1">_xll.DBRW($C$1,$B47,$C$3,AK$12,$C$2,$A47,AK$13,$C$4,C41)</f>
        <v>#VALUE!</v>
      </c>
      <c r="AL47" s="248" t="str">
        <f ca="1">_xll.DBRW($C$1,$B47,$C$3,AL$12,$C$2,$A47,AL$13,$C$4,C41)</f>
        <v>RECALC_1_1131_</v>
      </c>
      <c r="AM47" s="248" t="e">
        <f ca="1">_xll.DBRW($C$1,$B47,$C$3,AM$12,$C$2,$A47,AM$13,$C$4,C41)</f>
        <v>#VALUE!</v>
      </c>
      <c r="AN47" s="248" t="e">
        <f ca="1">_xll.DBRW($C$1,$B47,$C$3,AN$12,$C$2,$A47,AN$13,$C$4,C41)</f>
        <v>#VALUE!</v>
      </c>
      <c r="AO47" s="248" t="e">
        <f ca="1">_xll.DBRW($C$1,$B47,$C$3,AO$12,$C$2,$A47,AO$13,$C$4,C41)</f>
        <v>#VALUE!</v>
      </c>
      <c r="AP47" s="248" t="e">
        <f ca="1">_xll.DBRW($C$1,$B47,$C$3,AP$12,$C$2,$A47,AP$13,$C$4,C41)</f>
        <v>#VALUE!</v>
      </c>
      <c r="AQ47" s="248" t="e">
        <f ca="1">_xll.DBRW($C$1,$B47,$C$3,AQ$12,$C$2,$A47,AQ$13,$C$4,C41)</f>
        <v>#VALUE!</v>
      </c>
      <c r="AR47" s="253" t="e">
        <f ca="1">_xll.DBRW($C$1,$B47,$C$3,AR$12,$C$2,$A47,AR$13,$C$4,C41)</f>
        <v>#VALUE!</v>
      </c>
      <c r="AS47" s="252" t="e">
        <f ca="1">_xll.DBRW($C$1,$B47,$C$3,AS$12,$C$2,$A47,AS$13,$C$4,C41)</f>
        <v>#VALUE!</v>
      </c>
      <c r="AT47" s="248" t="str">
        <f ca="1">_xll.DBRW($C$1,$B47,$C$3,AT$12,$C$2,$A47,AT$13,$C$4,C41)</f>
        <v>RECALC_1_1308_</v>
      </c>
      <c r="AU47" s="248" t="e">
        <f ca="1">_xll.DBRW($C$1,$B47,$C$3,AU$12,$C$2,$A47,AU$13,$C$4,C41)</f>
        <v>#VALUE!</v>
      </c>
      <c r="AV47" s="248" t="e">
        <f ca="1">_xll.DBRW($C$1,$B47,$C$3,AV$12,$C$2,$A47,AV$13,$C$4,C41)</f>
        <v>#VALUE!</v>
      </c>
      <c r="AW47" s="248" t="e">
        <f ca="1">_xll.DBRW($C$1,$B47,$C$3,AW$12,$C$2,$A47,AW$13,$C$4,C41)</f>
        <v>#VALUE!</v>
      </c>
      <c r="AX47" s="248" t="e">
        <f ca="1">_xll.DBRW($C$1,$B47,$C$3,AX$12,$C$2,$A47,AX$13,$C$4,C41)</f>
        <v>#VALUE!</v>
      </c>
      <c r="AY47" s="248" t="e">
        <f ca="1">_xll.DBRW($C$1,$B47,$C$3,AY$12,$C$2,$A47,AY$13,$C$4,C41)</f>
        <v>#VALUE!</v>
      </c>
      <c r="AZ47" s="253" t="e">
        <f ca="1">_xll.DBRW($C$1,$B47,$C$3,AZ$12,$C$2,$A47,AZ$13,$C$4,C41)</f>
        <v>#VALUE!</v>
      </c>
      <c r="BA47" s="252" t="e">
        <f ca="1">_xll.DBRW($C$1,$B47,$C$3,BA$12,$C$2,$A47,BA$13,$C$4,C41)</f>
        <v>#VALUE!</v>
      </c>
      <c r="BB47" s="248" t="str">
        <f ca="1">_xll.DBRW($C$1,$B47,$C$3,BB$12,$C$2,$A47,BB$13,$C$4,C41)</f>
        <v>RECALC_1_1703_</v>
      </c>
      <c r="BC47" s="248" t="e">
        <f ca="1">_xll.DBRW($C$1,$B47,$C$3,BC$12,$C$2,$A47,BC$13,$C$4,C41)</f>
        <v>#VALUE!</v>
      </c>
      <c r="BD47" s="248" t="e">
        <f ca="1">_xll.DBRW($C$1,$B47,$C$3,BD$12,$C$2,$A47,BD$13,$C$4,C41)</f>
        <v>#VALUE!</v>
      </c>
      <c r="BE47" s="248" t="e">
        <f ca="1">_xll.DBRW($C$1,$B47,$C$3,BE$12,$C$2,$A47,BE$13,$C$4,C41)</f>
        <v>#VALUE!</v>
      </c>
      <c r="BF47" s="248" t="e">
        <f ca="1">_xll.DBRW($C$1,$B47,$C$3,BF$12,$C$2,$A47,BF$13,$C$4,C41)</f>
        <v>#VALUE!</v>
      </c>
      <c r="BG47" s="248" t="e">
        <f ca="1">_xll.DBRW($C$1,$B47,$C$3,BG$12,$C$2,$A47,BG$13,$C$4,C41)</f>
        <v>#VALUE!</v>
      </c>
      <c r="BH47" s="253" t="e">
        <f ca="1">_xll.DBRW($C$1,$B47,$C$3,BH$12,$C$2,$A47,BH$13,$C$4,C41)</f>
        <v>#VALUE!</v>
      </c>
      <c r="BI47" s="252" t="e">
        <f ca="1">_xll.DBRW($C$1,$B47,$C$3,BI$12,$C$2,$A47,BI$13,$C$4,C41)</f>
        <v>#VALUE!</v>
      </c>
      <c r="BJ47" s="248" t="str">
        <f ca="1">_xll.DBRW($C$1,$B47,$C$3,BJ$12,$C$2,$A47,BJ$13,$C$4,C41)</f>
        <v>RECALC_1_2000_</v>
      </c>
      <c r="BK47" s="248" t="e">
        <f ca="1">_xll.DBRW($C$1,$B47,$C$3,BK$12,$C$2,$A47,BK$13,$C$4,C41)</f>
        <v>#VALUE!</v>
      </c>
      <c r="BL47" s="248" t="e">
        <f ca="1">_xll.DBRW($C$1,$B47,$C$3,BL$12,$C$2,$A47,BL$13,$C$4,C41)</f>
        <v>#VALUE!</v>
      </c>
      <c r="BM47" s="248" t="e">
        <f ca="1">_xll.DBRW($C$1,$B47,$C$3,BM$12,$C$2,$A47,BM$13,$C$4,C41)</f>
        <v>#VALUE!</v>
      </c>
      <c r="BN47" s="248" t="e">
        <f ca="1">_xll.DBRW($C$1,$B47,$C$3,BN$12,$C$2,$A47,BN$13,$C$4,C41)</f>
        <v>#VALUE!</v>
      </c>
      <c r="BO47" s="248" t="e">
        <f ca="1">_xll.DBRW($C$1,$B47,$C$3,BO$12,$C$2,$A47,BO$13,$C$4,C41)</f>
        <v>#VALUE!</v>
      </c>
      <c r="BP47" s="253" t="e">
        <f ca="1">_xll.DBRW($C$1,$B47,$C$3,BP$12,$C$2,$A47,BP$13,$C$4,C41)</f>
        <v>#VALUE!</v>
      </c>
      <c r="BQ47" s="252" t="e">
        <f ca="1">_xll.DBRW($C$1,$B47,$C$3,BQ$12,$C$2,$A47,BQ$13,$C$4,C41)</f>
        <v>#VALUE!</v>
      </c>
      <c r="BR47" s="248" t="str">
        <f ca="1">_xll.DBRW($C$1,$B47,$C$3,BR$12,$C$2,$A47,BR$13,$C$4,C41)</f>
        <v>RECALC_1_2351_</v>
      </c>
      <c r="BS47" s="248" t="e">
        <f ca="1">_xll.DBRW($C$1,$B47,$C$3,BS$12,$C$2,$A47,BS$13,$C$4,C41)</f>
        <v>#VALUE!</v>
      </c>
      <c r="BT47" s="248" t="e">
        <f ca="1">_xll.DBRW($C$1,$B47,$C$3,BT$12,$C$2,$A47,BT$13,$C$4,C41)</f>
        <v>#VALUE!</v>
      </c>
      <c r="BU47" s="248" t="e">
        <f ca="1">_xll.DBRW($C$1,$B47,$C$3,BU$12,$C$2,$A47,BU$13,$C$4,C41)</f>
        <v>#VALUE!</v>
      </c>
      <c r="BV47" s="248" t="e">
        <f ca="1">_xll.DBRW($C$1,$B47,$C$3,BV$12,$C$2,$A47,BV$13,$C$4,C41)</f>
        <v>#VALUE!</v>
      </c>
      <c r="BW47" s="248" t="e">
        <f ca="1">_xll.DBRW($C$1,$B47,$C$3,BW$12,$C$2,$A47,BW$13,$C$4,C41)</f>
        <v>#VALUE!</v>
      </c>
      <c r="BX47" s="253" t="e">
        <f ca="1">_xll.DBRW($C$1,$B47,$C$3,BX$12,$C$2,$A47,BX$13,$C$4,C41)</f>
        <v>#VALUE!</v>
      </c>
      <c r="BY47" s="248"/>
      <c r="BZ47" s="248"/>
      <c r="CA47" s="248"/>
      <c r="CB47" s="248"/>
      <c r="CC47" s="248"/>
      <c r="CD47" s="248"/>
      <c r="CE47" s="248"/>
      <c r="CF47" s="248"/>
    </row>
    <row r="48" spans="1:109" ht="21.75" customHeight="1">
      <c r="A48" s="262" t="str">
        <f t="shared" ref="A48:C49" si="180">A35</f>
        <v>VTD_Corp_TopAdj_Input7</v>
      </c>
      <c r="B48" s="263" t="str">
        <f t="shared" ca="1" si="180"/>
        <v>RECALC_0_1_</v>
      </c>
      <c r="C48" s="237" t="str">
        <f t="shared" si="180"/>
        <v>Ajout de coût de siège pour faire face croissance</v>
      </c>
      <c r="D48" s="252"/>
      <c r="E48" s="248"/>
      <c r="F48" s="248"/>
      <c r="G48" s="248"/>
      <c r="H48" s="248"/>
      <c r="I48" s="248"/>
      <c r="J48" s="248"/>
      <c r="K48" s="253"/>
      <c r="L48" s="252"/>
      <c r="M48" s="248"/>
      <c r="N48" s="248"/>
      <c r="O48" s="248"/>
      <c r="P48" s="248"/>
      <c r="Q48" s="248"/>
      <c r="R48" s="248"/>
      <c r="S48" s="253"/>
      <c r="T48" s="252"/>
      <c r="U48" s="248"/>
      <c r="V48" s="248"/>
      <c r="W48" s="248"/>
      <c r="X48" s="248"/>
      <c r="Y48" s="248"/>
      <c r="Z48" s="248"/>
      <c r="AA48" s="253"/>
      <c r="AB48" s="252"/>
      <c r="AC48" s="248"/>
      <c r="AD48" s="248"/>
      <c r="AE48" s="248"/>
      <c r="AF48" s="248"/>
      <c r="AG48" s="248"/>
      <c r="AH48" s="248"/>
      <c r="AI48" s="253"/>
      <c r="AJ48" s="248"/>
      <c r="AK48" s="252" t="e">
        <f ca="1">_xll.DBRW($C$1,$B48,$C$3,AK$12,$C$2,$A48,AK$13,$C$4,C41)</f>
        <v>#VALUE!</v>
      </c>
      <c r="AL48" s="248" t="str">
        <f ca="1">_xll.DBRW($C$1,$B48,$C$3,AL$12,$C$2,$A48,AL$13,$C$4,C41)</f>
        <v>RECALC_1_1124_</v>
      </c>
      <c r="AM48" s="248" t="e">
        <f ca="1">_xll.DBRW($C$1,$B48,$C$3,AM$12,$C$2,$A48,AM$13,$C$4,C41)</f>
        <v>#VALUE!</v>
      </c>
      <c r="AN48" s="248" t="e">
        <f ca="1">_xll.DBRW($C$1,$B48,$C$3,AN$12,$C$2,$A48,AN$13,$C$4,C41)</f>
        <v>#VALUE!</v>
      </c>
      <c r="AO48" s="248" t="e">
        <f ca="1">_xll.DBRW($C$1,$B48,$C$3,AO$12,$C$2,$A48,AO$13,$C$4,C41)</f>
        <v>#VALUE!</v>
      </c>
      <c r="AP48" s="248" t="e">
        <f ca="1">_xll.DBRW($C$1,$B48,$C$3,AP$12,$C$2,$A48,AP$13,$C$4,C41)</f>
        <v>#VALUE!</v>
      </c>
      <c r="AQ48" s="248" t="e">
        <f ca="1">_xll.DBRW($C$1,$B48,$C$3,AQ$12,$C$2,$A48,AQ$13,$C$4,C41)</f>
        <v>#VALUE!</v>
      </c>
      <c r="AR48" s="253" t="e">
        <f ca="1">_xll.DBRW($C$1,$B48,$C$3,AR$12,$C$2,$A48,AR$13,$C$4,C41)</f>
        <v>#VALUE!</v>
      </c>
      <c r="AS48" s="252" t="e">
        <f ca="1">_xll.DBRW($C$1,$B48,$C$3,AS$12,$C$2,$A48,AS$13,$C$4,C41)</f>
        <v>#VALUE!</v>
      </c>
      <c r="AT48" s="248" t="str">
        <f ca="1">_xll.DBRW($C$1,$B48,$C$3,AT$12,$C$2,$A48,AT$13,$C$4,C41)</f>
        <v>RECALC_1_1301_</v>
      </c>
      <c r="AU48" s="248" t="e">
        <f ca="1">_xll.DBRW($C$1,$B48,$C$3,AU$12,$C$2,$A48,AU$13,$C$4,C41)</f>
        <v>#VALUE!</v>
      </c>
      <c r="AV48" s="248" t="e">
        <f ca="1">_xll.DBRW($C$1,$B48,$C$3,AV$12,$C$2,$A48,AV$13,$C$4,C41)</f>
        <v>#VALUE!</v>
      </c>
      <c r="AW48" s="248" t="e">
        <f ca="1">_xll.DBRW($C$1,$B48,$C$3,AW$12,$C$2,$A48,AW$13,$C$4,C41)</f>
        <v>#VALUE!</v>
      </c>
      <c r="AX48" s="248" t="e">
        <f ca="1">_xll.DBRW($C$1,$B48,$C$3,AX$12,$C$2,$A48,AX$13,$C$4,C41)</f>
        <v>#VALUE!</v>
      </c>
      <c r="AY48" s="248" t="e">
        <f ca="1">_xll.DBRW($C$1,$B48,$C$3,AY$12,$C$2,$A48,AY$13,$C$4,C41)</f>
        <v>#VALUE!</v>
      </c>
      <c r="AZ48" s="253" t="e">
        <f ca="1">_xll.DBRW($C$1,$B48,$C$3,AZ$12,$C$2,$A48,AZ$13,$C$4,C41)</f>
        <v>#VALUE!</v>
      </c>
      <c r="BA48" s="252" t="e">
        <f ca="1">_xll.DBRW($C$1,$B48,$C$3,BA$12,$C$2,$A48,BA$13,$C$4,C41)</f>
        <v>#VALUE!</v>
      </c>
      <c r="BB48" s="248" t="str">
        <f ca="1">_xll.DBRW($C$1,$B48,$C$3,BB$12,$C$2,$A48,BB$13,$C$4,C41)</f>
        <v>RECALC_1_1696_</v>
      </c>
      <c r="BC48" s="248" t="e">
        <f ca="1">_xll.DBRW($C$1,$B48,$C$3,BC$12,$C$2,$A48,BC$13,$C$4,C41)</f>
        <v>#VALUE!</v>
      </c>
      <c r="BD48" s="248" t="e">
        <f ca="1">_xll.DBRW($C$1,$B48,$C$3,BD$12,$C$2,$A48,BD$13,$C$4,C41)</f>
        <v>#VALUE!</v>
      </c>
      <c r="BE48" s="248" t="e">
        <f ca="1">_xll.DBRW($C$1,$B48,$C$3,BE$12,$C$2,$A48,BE$13,$C$4,C41)</f>
        <v>#VALUE!</v>
      </c>
      <c r="BF48" s="248" t="e">
        <f ca="1">_xll.DBRW($C$1,$B48,$C$3,BF$12,$C$2,$A48,BF$13,$C$4,C41)</f>
        <v>#VALUE!</v>
      </c>
      <c r="BG48" s="248" t="e">
        <f ca="1">_xll.DBRW($C$1,$B48,$C$3,BG$12,$C$2,$A48,BG$13,$C$4,C41)</f>
        <v>#VALUE!</v>
      </c>
      <c r="BH48" s="253" t="e">
        <f ca="1">_xll.DBRW($C$1,$B48,$C$3,BH$12,$C$2,$A48,BH$13,$C$4,C41)</f>
        <v>#VALUE!</v>
      </c>
      <c r="BI48" s="252" t="e">
        <f ca="1">_xll.DBRW($C$1,$B48,$C$3,BI$12,$C$2,$A48,BI$13,$C$4,C41)</f>
        <v>#VALUE!</v>
      </c>
      <c r="BJ48" s="248" t="str">
        <f ca="1">_xll.DBRW($C$1,$B48,$C$3,BJ$12,$C$2,$A48,BJ$13,$C$4,C41)</f>
        <v>RECALC_1_1993_</v>
      </c>
      <c r="BK48" s="248" t="e">
        <f ca="1">_xll.DBRW($C$1,$B48,$C$3,BK$12,$C$2,$A48,BK$13,$C$4,C41)</f>
        <v>#VALUE!</v>
      </c>
      <c r="BL48" s="248" t="e">
        <f ca="1">_xll.DBRW($C$1,$B48,$C$3,BL$12,$C$2,$A48,BL$13,$C$4,C41)</f>
        <v>#VALUE!</v>
      </c>
      <c r="BM48" s="248" t="e">
        <f ca="1">_xll.DBRW($C$1,$B48,$C$3,BM$12,$C$2,$A48,BM$13,$C$4,C41)</f>
        <v>#VALUE!</v>
      </c>
      <c r="BN48" s="248" t="e">
        <f ca="1">_xll.DBRW($C$1,$B48,$C$3,BN$12,$C$2,$A48,BN$13,$C$4,C41)</f>
        <v>#VALUE!</v>
      </c>
      <c r="BO48" s="248" t="e">
        <f ca="1">_xll.DBRW($C$1,$B48,$C$3,BO$12,$C$2,$A48,BO$13,$C$4,C41)</f>
        <v>#VALUE!</v>
      </c>
      <c r="BP48" s="253" t="e">
        <f ca="1">_xll.DBRW($C$1,$B48,$C$3,BP$12,$C$2,$A48,BP$13,$C$4,C41)</f>
        <v>#VALUE!</v>
      </c>
      <c r="BQ48" s="252" t="e">
        <f ca="1">_xll.DBRW($C$1,$B48,$C$3,BQ$12,$C$2,$A48,BQ$13,$C$4,C41)</f>
        <v>#VALUE!</v>
      </c>
      <c r="BR48" s="248" t="str">
        <f ca="1">_xll.DBRW($C$1,$B48,$C$3,BR$12,$C$2,$A48,BR$13,$C$4,C41)</f>
        <v>RECALC_1_2344_</v>
      </c>
      <c r="BS48" s="248" t="e">
        <f ca="1">_xll.DBRW($C$1,$B48,$C$3,BS$12,$C$2,$A48,BS$13,$C$4,C41)</f>
        <v>#VALUE!</v>
      </c>
      <c r="BT48" s="248" t="e">
        <f ca="1">_xll.DBRW($C$1,$B48,$C$3,BT$12,$C$2,$A48,BT$13,$C$4,C41)</f>
        <v>#VALUE!</v>
      </c>
      <c r="BU48" s="248" t="e">
        <f ca="1">_xll.DBRW($C$1,$B48,$C$3,BU$12,$C$2,$A48,BU$13,$C$4,C41)</f>
        <v>#VALUE!</v>
      </c>
      <c r="BV48" s="248" t="e">
        <f ca="1">_xll.DBRW($C$1,$B48,$C$3,BV$12,$C$2,$A48,BV$13,$C$4,C41)</f>
        <v>#VALUE!</v>
      </c>
      <c r="BW48" s="248" t="e">
        <f ca="1">_xll.DBRW($C$1,$B48,$C$3,BW$12,$C$2,$A48,BW$13,$C$4,C41)</f>
        <v>#VALUE!</v>
      </c>
      <c r="BX48" s="253" t="e">
        <f ca="1">_xll.DBRW($C$1,$B48,$C$3,BX$12,$C$2,$A48,BX$13,$C$4,C41)</f>
        <v>#VALUE!</v>
      </c>
      <c r="BY48" s="248"/>
      <c r="BZ48" s="248"/>
      <c r="CA48" s="248"/>
      <c r="CB48" s="248"/>
      <c r="CC48" s="248"/>
      <c r="CD48" s="248"/>
      <c r="CE48" s="248"/>
      <c r="CF48" s="248"/>
    </row>
    <row r="49" spans="1:109" ht="21.75" customHeight="1">
      <c r="A49" s="262" t="str">
        <f t="shared" ref="A49:B49" si="181">A36</f>
        <v>VTD_Corp_TopAdj_Input8</v>
      </c>
      <c r="B49" s="263" t="str">
        <f t="shared" ca="1" si="181"/>
        <v>RECALC_0_1_</v>
      </c>
      <c r="C49" s="237" t="str">
        <f t="shared" si="180"/>
        <v>Ajustement Ouverture EFN Budget</v>
      </c>
      <c r="D49" s="252"/>
      <c r="E49" s="248"/>
      <c r="F49" s="248"/>
      <c r="G49" s="248"/>
      <c r="H49" s="248"/>
      <c r="I49" s="248"/>
      <c r="J49" s="248"/>
      <c r="K49" s="253"/>
      <c r="L49" s="252"/>
      <c r="M49" s="248"/>
      <c r="N49" s="248"/>
      <c r="O49" s="248"/>
      <c r="P49" s="248"/>
      <c r="Q49" s="248"/>
      <c r="R49" s="248"/>
      <c r="S49" s="253"/>
      <c r="T49" s="252"/>
      <c r="U49" s="248"/>
      <c r="V49" s="248"/>
      <c r="W49" s="248"/>
      <c r="X49" s="248"/>
      <c r="Y49" s="248"/>
      <c r="Z49" s="248"/>
      <c r="AA49" s="253"/>
      <c r="AB49" s="252"/>
      <c r="AC49" s="248"/>
      <c r="AD49" s="248"/>
      <c r="AE49" s="248"/>
      <c r="AF49" s="248"/>
      <c r="AG49" s="248"/>
      <c r="AH49" s="248"/>
      <c r="AI49" s="253"/>
      <c r="AJ49" s="248"/>
      <c r="AK49" s="252" t="e">
        <f ca="1">_xll.DBRW($C$1,$B49,$C$3,AK$12,$C$2,$A49,AK$13,$C$4,C41)</f>
        <v>#VALUE!</v>
      </c>
      <c r="AL49" s="248" t="str">
        <f ca="1">_xll.DBRW($C$1,$B49,$C$3,AL$12,$C$2,$A49,AL$13,$C$4,C41)</f>
        <v>RECALC_1_1127_</v>
      </c>
      <c r="AM49" s="248" t="e">
        <f ca="1">_xll.DBRW($C$1,$B49,$C$3,AM$12,$C$2,$A49,AM$13,$C$4,C41)</f>
        <v>#VALUE!</v>
      </c>
      <c r="AN49" s="248" t="e">
        <f ca="1">_xll.DBRW($C$1,$B49,$C$3,AN$12,$C$2,$A49,AN$13,$C$4,C41)</f>
        <v>#VALUE!</v>
      </c>
      <c r="AO49" s="248" t="e">
        <f ca="1">_xll.DBRW($C$1,$B49,$C$3,AO$12,$C$2,$A49,AO$13,$C$4,C41)</f>
        <v>#VALUE!</v>
      </c>
      <c r="AP49" s="248" t="e">
        <f ca="1">_xll.DBRW($C$1,$B49,$C$3,AP$12,$C$2,$A49,AP$13,$C$4,C41)</f>
        <v>#VALUE!</v>
      </c>
      <c r="AQ49" s="248" t="e">
        <f ca="1">_xll.DBRW($C$1,$B49,$C$3,AQ$12,$C$2,$A49,AQ$13,$C$4,C41)</f>
        <v>#VALUE!</v>
      </c>
      <c r="AR49" s="253" t="e">
        <f ca="1">_xll.DBRW($C$1,$B49,$C$3,AR$12,$C$2,$A49,AR$13,$C$4,C41)</f>
        <v>#VALUE!</v>
      </c>
      <c r="AS49" s="252" t="e">
        <f ca="1">_xll.DBRW($C$1,$B49,$C$3,AS$12,$C$2,$A49,AS$13,$C$4,C41)</f>
        <v>#VALUE!</v>
      </c>
      <c r="AT49" s="248" t="str">
        <f ca="1">_xll.DBRW($C$1,$B49,$C$3,AT$12,$C$2,$A49,AT$13,$C$4,C41)</f>
        <v>RECALC_1_1304_</v>
      </c>
      <c r="AU49" s="248" t="e">
        <f ca="1">_xll.DBRW($C$1,$B49,$C$3,AU$12,$C$2,$A49,AU$13,$C$4,C41)</f>
        <v>#VALUE!</v>
      </c>
      <c r="AV49" s="248" t="e">
        <f ca="1">_xll.DBRW($C$1,$B49,$C$3,AV$12,$C$2,$A49,AV$13,$C$4,C41)</f>
        <v>#VALUE!</v>
      </c>
      <c r="AW49" s="248" t="e">
        <f ca="1">_xll.DBRW($C$1,$B49,$C$3,AW$12,$C$2,$A49,AW$13,$C$4,C41)</f>
        <v>#VALUE!</v>
      </c>
      <c r="AX49" s="248" t="e">
        <f ca="1">_xll.DBRW($C$1,$B49,$C$3,AX$12,$C$2,$A49,AX$13,$C$4,C41)</f>
        <v>#VALUE!</v>
      </c>
      <c r="AY49" s="248" t="e">
        <f ca="1">_xll.DBRW($C$1,$B49,$C$3,AY$12,$C$2,$A49,AY$13,$C$4,C41)</f>
        <v>#VALUE!</v>
      </c>
      <c r="AZ49" s="253" t="e">
        <f ca="1">_xll.DBRW($C$1,$B49,$C$3,AZ$12,$C$2,$A49,AZ$13,$C$4,C41)</f>
        <v>#VALUE!</v>
      </c>
      <c r="BA49" s="252" t="e">
        <f ca="1">_xll.DBRW($C$1,$B49,$C$3,BA$12,$C$2,$A49,BA$13,$C$4,C41)</f>
        <v>#VALUE!</v>
      </c>
      <c r="BB49" s="248" t="str">
        <f ca="1">_xll.DBRW($C$1,$B49,$C$3,BB$12,$C$2,$A49,BB$13,$C$4,C41)</f>
        <v>RECALC_1_1699_</v>
      </c>
      <c r="BC49" s="248" t="e">
        <f ca="1">_xll.DBRW($C$1,$B49,$C$3,BC$12,$C$2,$A49,BC$13,$C$4,C41)</f>
        <v>#VALUE!</v>
      </c>
      <c r="BD49" s="248" t="e">
        <f ca="1">_xll.DBRW($C$1,$B49,$C$3,BD$12,$C$2,$A49,BD$13,$C$4,C41)</f>
        <v>#VALUE!</v>
      </c>
      <c r="BE49" s="248" t="e">
        <f ca="1">_xll.DBRW($C$1,$B49,$C$3,BE$12,$C$2,$A49,BE$13,$C$4,C41)</f>
        <v>#VALUE!</v>
      </c>
      <c r="BF49" s="248" t="e">
        <f ca="1">_xll.DBRW($C$1,$B49,$C$3,BF$12,$C$2,$A49,BF$13,$C$4,C41)</f>
        <v>#VALUE!</v>
      </c>
      <c r="BG49" s="248" t="e">
        <f ca="1">_xll.DBRW($C$1,$B49,$C$3,BG$12,$C$2,$A49,BG$13,$C$4,C41)</f>
        <v>#VALUE!</v>
      </c>
      <c r="BH49" s="253" t="e">
        <f ca="1">_xll.DBRW($C$1,$B49,$C$3,BH$12,$C$2,$A49,BH$13,$C$4,C41)</f>
        <v>#VALUE!</v>
      </c>
      <c r="BI49" s="252" t="e">
        <f ca="1">_xll.DBRW($C$1,$B49,$C$3,BI$12,$C$2,$A49,BI$13,$C$4,C41)</f>
        <v>#VALUE!</v>
      </c>
      <c r="BJ49" s="248" t="str">
        <f ca="1">_xll.DBRW($C$1,$B49,$C$3,BJ$12,$C$2,$A49,BJ$13,$C$4,C41)</f>
        <v>RECALC_1_1996_</v>
      </c>
      <c r="BK49" s="248" t="e">
        <f ca="1">_xll.DBRW($C$1,$B49,$C$3,BK$12,$C$2,$A49,BK$13,$C$4,C41)</f>
        <v>#VALUE!</v>
      </c>
      <c r="BL49" s="248" t="e">
        <f ca="1">_xll.DBRW($C$1,$B49,$C$3,BL$12,$C$2,$A49,BL$13,$C$4,C41)</f>
        <v>#VALUE!</v>
      </c>
      <c r="BM49" s="248" t="e">
        <f ca="1">_xll.DBRW($C$1,$B49,$C$3,BM$12,$C$2,$A49,BM$13,$C$4,C41)</f>
        <v>#VALUE!</v>
      </c>
      <c r="BN49" s="248" t="e">
        <f ca="1">_xll.DBRW($C$1,$B49,$C$3,BN$12,$C$2,$A49,BN$13,$C$4,C41)</f>
        <v>#VALUE!</v>
      </c>
      <c r="BO49" s="248" t="e">
        <f ca="1">_xll.DBRW($C$1,$B49,$C$3,BO$12,$C$2,$A49,BO$13,$C$4,C41)</f>
        <v>#VALUE!</v>
      </c>
      <c r="BP49" s="253" t="e">
        <f ca="1">_xll.DBRW($C$1,$B49,$C$3,BP$12,$C$2,$A49,BP$13,$C$4,C41)</f>
        <v>#VALUE!</v>
      </c>
      <c r="BQ49" s="252" t="e">
        <f ca="1">_xll.DBRW($C$1,$B49,$C$3,BQ$12,$C$2,$A49,BQ$13,$C$4,C41)</f>
        <v>#VALUE!</v>
      </c>
      <c r="BR49" s="248" t="str">
        <f ca="1">_xll.DBRW($C$1,$B49,$C$3,BR$12,$C$2,$A49,BR$13,$C$4,C41)</f>
        <v>RECALC_1_2347_</v>
      </c>
      <c r="BS49" s="248" t="e">
        <f ca="1">_xll.DBRW($C$1,$B49,$C$3,BS$12,$C$2,$A49,BS$13,$C$4,C41)</f>
        <v>#VALUE!</v>
      </c>
      <c r="BT49" s="248" t="e">
        <f ca="1">_xll.DBRW($C$1,$B49,$C$3,BT$12,$C$2,$A49,BT$13,$C$4,C41)</f>
        <v>#VALUE!</v>
      </c>
      <c r="BU49" s="248" t="e">
        <f ca="1">_xll.DBRW($C$1,$B49,$C$3,BU$12,$C$2,$A49,BU$13,$C$4,C41)</f>
        <v>#VALUE!</v>
      </c>
      <c r="BV49" s="248" t="e">
        <f ca="1">_xll.DBRW($C$1,$B49,$C$3,BV$12,$C$2,$A49,BV$13,$C$4,C41)</f>
        <v>#VALUE!</v>
      </c>
      <c r="BW49" s="248" t="e">
        <f ca="1">_xll.DBRW($C$1,$B49,$C$3,BW$12,$C$2,$A49,BW$13,$C$4,C41)</f>
        <v>#VALUE!</v>
      </c>
      <c r="BX49" s="253" t="e">
        <f ca="1">_xll.DBRW($C$1,$B49,$C$3,BX$12,$C$2,$A49,BX$13,$C$4,C41)</f>
        <v>#VALUE!</v>
      </c>
      <c r="BY49" s="248"/>
      <c r="BZ49" s="248"/>
      <c r="CA49" s="248"/>
      <c r="CB49" s="248"/>
      <c r="CC49" s="248"/>
      <c r="CD49" s="248"/>
      <c r="CE49" s="248"/>
      <c r="CF49" s="248"/>
    </row>
    <row r="50" spans="1:109" ht="21.75" customHeight="1">
      <c r="A50" s="262" t="str">
        <f t="shared" ref="A50:C50" si="182">A37</f>
        <v>VTD_Corp_TopAdj_Input9</v>
      </c>
      <c r="B50" s="263" t="str">
        <f t="shared" ca="1" si="182"/>
        <v>RECALC_0_1_</v>
      </c>
      <c r="C50" s="237" t="str">
        <f t="shared" si="182"/>
        <v>Dividendes versés aux actionnaires</v>
      </c>
      <c r="D50" s="252"/>
      <c r="E50" s="248"/>
      <c r="F50" s="248"/>
      <c r="G50" s="248"/>
      <c r="H50" s="248"/>
      <c r="I50" s="248"/>
      <c r="J50" s="248"/>
      <c r="K50" s="253"/>
      <c r="L50" s="252"/>
      <c r="M50" s="248"/>
      <c r="N50" s="248"/>
      <c r="O50" s="248"/>
      <c r="P50" s="248"/>
      <c r="Q50" s="248"/>
      <c r="R50" s="248"/>
      <c r="S50" s="253"/>
      <c r="T50" s="252"/>
      <c r="U50" s="248"/>
      <c r="V50" s="248"/>
      <c r="W50" s="248"/>
      <c r="X50" s="248"/>
      <c r="Y50" s="248"/>
      <c r="Z50" s="248"/>
      <c r="AA50" s="253"/>
      <c r="AB50" s="252"/>
      <c r="AC50" s="248"/>
      <c r="AD50" s="248"/>
      <c r="AE50" s="248"/>
      <c r="AF50" s="248"/>
      <c r="AG50" s="248"/>
      <c r="AH50" s="248"/>
      <c r="AI50" s="253"/>
      <c r="AJ50" s="248"/>
      <c r="AK50" s="252" t="e">
        <f ca="1">_xll.DBRW($C$1,$B50,$C$3,AK$12,$C$2,$A50,AK$13,$C$4,C41)</f>
        <v>#VALUE!</v>
      </c>
      <c r="AL50" s="248" t="str">
        <f ca="1">_xll.DBRW($C$1,$B50,$C$3,AL$12,$C$2,$A50,AL$13,$C$4,C41)</f>
        <v>RECALC_1_1129_</v>
      </c>
      <c r="AM50" s="248" t="e">
        <f ca="1">_xll.DBRW($C$1,$B50,$C$3,AM$12,$C$2,$A50,AM$13,$C$4,C41)</f>
        <v>#VALUE!</v>
      </c>
      <c r="AN50" s="248" t="e">
        <f ca="1">_xll.DBRW($C$1,$B50,$C$3,AN$12,$C$2,$A50,AN$13,$C$4,C41)</f>
        <v>#VALUE!</v>
      </c>
      <c r="AO50" s="248" t="e">
        <f ca="1">_xll.DBRW($C$1,$B50,$C$3,AO$12,$C$2,$A50,AO$13,$C$4,C41)</f>
        <v>#VALUE!</v>
      </c>
      <c r="AP50" s="248" t="e">
        <f ca="1">_xll.DBRW($C$1,$B50,$C$3,AP$12,$C$2,$A50,AP$13,$C$4,C41)</f>
        <v>#VALUE!</v>
      </c>
      <c r="AQ50" s="248" t="e">
        <f ca="1">_xll.DBRW($C$1,$B50,$C$3,AQ$12,$C$2,$A50,AQ$13,$C$4,C41)</f>
        <v>#VALUE!</v>
      </c>
      <c r="AR50" s="253" t="e">
        <f ca="1">_xll.DBRW($C$1,$B50,$C$3,AR$12,$C$2,$A50,AR$13,$C$4,C41)</f>
        <v>#VALUE!</v>
      </c>
      <c r="AS50" s="252" t="e">
        <f ca="1">_xll.DBRW($C$1,$B50,$C$3,AS$12,$C$2,$A50,AS$13,$C$4,C41)</f>
        <v>#VALUE!</v>
      </c>
      <c r="AT50" s="248" t="str">
        <f ca="1">_xll.DBRW($C$1,$B50,$C$3,AT$12,$C$2,$A50,AT$13,$C$4,C41)</f>
        <v>RECALC_1_1306_</v>
      </c>
      <c r="AU50" s="248" t="e">
        <f ca="1">_xll.DBRW($C$1,$B50,$C$3,AU$12,$C$2,$A50,AU$13,$C$4,C41)</f>
        <v>#VALUE!</v>
      </c>
      <c r="AV50" s="248" t="e">
        <f ca="1">_xll.DBRW($C$1,$B50,$C$3,AV$12,$C$2,$A50,AV$13,$C$4,C41)</f>
        <v>#VALUE!</v>
      </c>
      <c r="AW50" s="248" t="e">
        <f ca="1">_xll.DBRW($C$1,$B50,$C$3,AW$12,$C$2,$A50,AW$13,$C$4,C41)</f>
        <v>#VALUE!</v>
      </c>
      <c r="AX50" s="248" t="e">
        <f ca="1">_xll.DBRW($C$1,$B50,$C$3,AX$12,$C$2,$A50,AX$13,$C$4,C41)</f>
        <v>#VALUE!</v>
      </c>
      <c r="AY50" s="248" t="e">
        <f ca="1">_xll.DBRW($C$1,$B50,$C$3,AY$12,$C$2,$A50,AY$13,$C$4,C41)</f>
        <v>#VALUE!</v>
      </c>
      <c r="AZ50" s="253" t="e">
        <f ca="1">_xll.DBRW($C$1,$B50,$C$3,AZ$12,$C$2,$A50,AZ$13,$C$4,C41)</f>
        <v>#VALUE!</v>
      </c>
      <c r="BA50" s="252" t="e">
        <f ca="1">_xll.DBRW($C$1,$B50,$C$3,BA$12,$C$2,$A50,BA$13,$C$4,C41)</f>
        <v>#VALUE!</v>
      </c>
      <c r="BB50" s="248" t="str">
        <f ca="1">_xll.DBRW($C$1,$B50,$C$3,BB$12,$C$2,$A50,BB$13,$C$4,C41)</f>
        <v>RECALC_1_1701_</v>
      </c>
      <c r="BC50" s="248" t="e">
        <f ca="1">_xll.DBRW($C$1,$B50,$C$3,BC$12,$C$2,$A50,BC$13,$C$4,C41)</f>
        <v>#VALUE!</v>
      </c>
      <c r="BD50" s="248" t="e">
        <f ca="1">_xll.DBRW($C$1,$B50,$C$3,BD$12,$C$2,$A50,BD$13,$C$4,C41)</f>
        <v>#VALUE!</v>
      </c>
      <c r="BE50" s="248" t="e">
        <f ca="1">_xll.DBRW($C$1,$B50,$C$3,BE$12,$C$2,$A50,BE$13,$C$4,C41)</f>
        <v>#VALUE!</v>
      </c>
      <c r="BF50" s="248" t="e">
        <f ca="1">_xll.DBRW($C$1,$B50,$C$3,BF$12,$C$2,$A50,BF$13,$C$4,C41)</f>
        <v>#VALUE!</v>
      </c>
      <c r="BG50" s="248" t="e">
        <f ca="1">_xll.DBRW($C$1,$B50,$C$3,BG$12,$C$2,$A50,BG$13,$C$4,C41)</f>
        <v>#VALUE!</v>
      </c>
      <c r="BH50" s="253" t="e">
        <f ca="1">_xll.DBRW($C$1,$B50,$C$3,BH$12,$C$2,$A50,BH$13,$C$4,C41)</f>
        <v>#VALUE!</v>
      </c>
      <c r="BI50" s="252" t="e">
        <f ca="1">_xll.DBRW($C$1,$B50,$C$3,BI$12,$C$2,$A50,BI$13,$C$4,C41)</f>
        <v>#VALUE!</v>
      </c>
      <c r="BJ50" s="248" t="str">
        <f ca="1">_xll.DBRW($C$1,$B50,$C$3,BJ$12,$C$2,$A50,BJ$13,$C$4,C41)</f>
        <v>RECALC_1_1998_</v>
      </c>
      <c r="BK50" s="248" t="e">
        <f ca="1">_xll.DBRW($C$1,$B50,$C$3,BK$12,$C$2,$A50,BK$13,$C$4,C41)</f>
        <v>#VALUE!</v>
      </c>
      <c r="BL50" s="248" t="e">
        <f ca="1">_xll.DBRW($C$1,$B50,$C$3,BL$12,$C$2,$A50,BL$13,$C$4,C41)</f>
        <v>#VALUE!</v>
      </c>
      <c r="BM50" s="248" t="e">
        <f ca="1">_xll.DBRW($C$1,$B50,$C$3,BM$12,$C$2,$A50,BM$13,$C$4,C41)</f>
        <v>#VALUE!</v>
      </c>
      <c r="BN50" s="248" t="e">
        <f ca="1">_xll.DBRW($C$1,$B50,$C$3,BN$12,$C$2,$A50,BN$13,$C$4,C41)</f>
        <v>#VALUE!</v>
      </c>
      <c r="BO50" s="248" t="e">
        <f ca="1">_xll.DBRW($C$1,$B50,$C$3,BO$12,$C$2,$A50,BO$13,$C$4,C41)</f>
        <v>#VALUE!</v>
      </c>
      <c r="BP50" s="253" t="e">
        <f ca="1">_xll.DBRW($C$1,$B50,$C$3,BP$12,$C$2,$A50,BP$13,$C$4,C41)</f>
        <v>#VALUE!</v>
      </c>
      <c r="BQ50" s="252" t="e">
        <f ca="1">_xll.DBRW($C$1,$B50,$C$3,BQ$12,$C$2,$A50,BQ$13,$C$4,C41)</f>
        <v>#VALUE!</v>
      </c>
      <c r="BR50" s="248" t="str">
        <f ca="1">_xll.DBRW($C$1,$B50,$C$3,BR$12,$C$2,$A50,BR$13,$C$4,C41)</f>
        <v>RECALC_1_2349_</v>
      </c>
      <c r="BS50" s="248" t="e">
        <f ca="1">_xll.DBRW($C$1,$B50,$C$3,BS$12,$C$2,$A50,BS$13,$C$4,C41)</f>
        <v>#VALUE!</v>
      </c>
      <c r="BT50" s="248" t="e">
        <f ca="1">_xll.DBRW($C$1,$B50,$C$3,BT$12,$C$2,$A50,BT$13,$C$4,C41)</f>
        <v>#VALUE!</v>
      </c>
      <c r="BU50" s="248" t="e">
        <f ca="1">_xll.DBRW($C$1,$B50,$C$3,BU$12,$C$2,$A50,BU$13,$C$4,C41)</f>
        <v>#VALUE!</v>
      </c>
      <c r="BV50" s="248" t="e">
        <f ca="1">_xll.DBRW($C$1,$B50,$C$3,BV$12,$C$2,$A50,BV$13,$C$4,C41)</f>
        <v>#VALUE!</v>
      </c>
      <c r="BW50" s="248" t="e">
        <f ca="1">_xll.DBRW($C$1,$B50,$C$3,BW$12,$C$2,$A50,BW$13,$C$4,C41)</f>
        <v>#VALUE!</v>
      </c>
      <c r="BX50" s="253" t="e">
        <f ca="1">_xll.DBRW($C$1,$B50,$C$3,BX$12,$C$2,$A50,BX$13,$C$4,C41)</f>
        <v>#VALUE!</v>
      </c>
      <c r="BY50" s="248"/>
      <c r="BZ50" s="248"/>
      <c r="CA50" s="248"/>
      <c r="CB50" s="248"/>
      <c r="CC50" s="248"/>
      <c r="CD50" s="248"/>
      <c r="CE50" s="248"/>
      <c r="CF50" s="248"/>
    </row>
    <row r="51" spans="1:109" ht="21.75" customHeight="1">
      <c r="A51" s="262" t="str">
        <f t="shared" ref="A51:C51" si="183">A38</f>
        <v>VTD_Corp_TopAdj_Input10</v>
      </c>
      <c r="B51" s="263" t="str">
        <f t="shared" ca="1" si="183"/>
        <v>RECALC_0_1_</v>
      </c>
      <c r="C51" s="237" t="str">
        <f t="shared" si="183"/>
        <v>Augmentation de Capital Colombie</v>
      </c>
      <c r="D51" s="252"/>
      <c r="E51" s="248"/>
      <c r="F51" s="248"/>
      <c r="G51" s="248"/>
      <c r="H51" s="248"/>
      <c r="I51" s="248"/>
      <c r="J51" s="248"/>
      <c r="K51" s="253"/>
      <c r="L51" s="252"/>
      <c r="M51" s="248"/>
      <c r="N51" s="248"/>
      <c r="O51" s="248"/>
      <c r="P51" s="248"/>
      <c r="Q51" s="248"/>
      <c r="R51" s="248"/>
      <c r="S51" s="253"/>
      <c r="T51" s="252"/>
      <c r="U51" s="248"/>
      <c r="V51" s="248"/>
      <c r="W51" s="248"/>
      <c r="X51" s="248"/>
      <c r="Y51" s="248"/>
      <c r="Z51" s="248"/>
      <c r="AA51" s="253"/>
      <c r="AB51" s="252"/>
      <c r="AC51" s="248"/>
      <c r="AD51" s="248"/>
      <c r="AE51" s="248"/>
      <c r="AF51" s="248"/>
      <c r="AG51" s="248"/>
      <c r="AH51" s="248"/>
      <c r="AI51" s="253"/>
      <c r="AJ51" s="248"/>
      <c r="AK51" s="252" t="e">
        <f ca="1">_xll.DBRW($C$1,$B51,$C$3,AK$12,$C$2,$A51,AK$13,$C$4,C41)</f>
        <v>#VALUE!</v>
      </c>
      <c r="AL51" s="248" t="str">
        <f ca="1">_xll.DBRW($C$1,$B51,$C$3,AL$12,$C$2,$A51,AL$13,$C$4,C41)</f>
        <v>RECALC_1_1126_</v>
      </c>
      <c r="AM51" s="248" t="e">
        <f ca="1">_xll.DBRW($C$1,$B51,$C$3,AM$12,$C$2,$A51,AM$13,$C$4,C41)</f>
        <v>#VALUE!</v>
      </c>
      <c r="AN51" s="248" t="e">
        <f ca="1">_xll.DBRW($C$1,$B51,$C$3,AN$12,$C$2,$A51,AN$13,$C$4,C41)</f>
        <v>#VALUE!</v>
      </c>
      <c r="AO51" s="248" t="e">
        <f ca="1">_xll.DBRW($C$1,$B51,$C$3,AO$12,$C$2,$A51,AO$13,$C$4,C41)</f>
        <v>#VALUE!</v>
      </c>
      <c r="AP51" s="248" t="e">
        <f ca="1">_xll.DBRW($C$1,$B51,$C$3,AP$12,$C$2,$A51,AP$13,$C$4,C41)</f>
        <v>#VALUE!</v>
      </c>
      <c r="AQ51" s="248" t="e">
        <f ca="1">_xll.DBRW($C$1,$B51,$C$3,AQ$12,$C$2,$A51,AQ$13,$C$4,C41)</f>
        <v>#VALUE!</v>
      </c>
      <c r="AR51" s="253" t="e">
        <f ca="1">_xll.DBRW($C$1,$B51,$C$3,AR$12,$C$2,$A51,AR$13,$C$4,C41)</f>
        <v>#VALUE!</v>
      </c>
      <c r="AS51" s="252" t="e">
        <f ca="1">_xll.DBRW($C$1,$B51,$C$3,AS$12,$C$2,$A51,AS$13,$C$4,C41)</f>
        <v>#VALUE!</v>
      </c>
      <c r="AT51" s="248" t="str">
        <f ca="1">_xll.DBRW($C$1,$B51,$C$3,AT$12,$C$2,$A51,AT$13,$C$4,C41)</f>
        <v>RECALC_1_1303_</v>
      </c>
      <c r="AU51" s="248" t="e">
        <f ca="1">_xll.DBRW($C$1,$B51,$C$3,AU$12,$C$2,$A51,AU$13,$C$4,C41)</f>
        <v>#VALUE!</v>
      </c>
      <c r="AV51" s="248" t="e">
        <f ca="1">_xll.DBRW($C$1,$B51,$C$3,AV$12,$C$2,$A51,AV$13,$C$4,C41)</f>
        <v>#VALUE!</v>
      </c>
      <c r="AW51" s="248" t="e">
        <f ca="1">_xll.DBRW($C$1,$B51,$C$3,AW$12,$C$2,$A51,AW$13,$C$4,C41)</f>
        <v>#VALUE!</v>
      </c>
      <c r="AX51" s="248" t="e">
        <f ca="1">_xll.DBRW($C$1,$B51,$C$3,AX$12,$C$2,$A51,AX$13,$C$4,C41)</f>
        <v>#VALUE!</v>
      </c>
      <c r="AY51" s="248" t="e">
        <f ca="1">_xll.DBRW($C$1,$B51,$C$3,AY$12,$C$2,$A51,AY$13,$C$4,C41)</f>
        <v>#VALUE!</v>
      </c>
      <c r="AZ51" s="253" t="e">
        <f ca="1">_xll.DBRW($C$1,$B51,$C$3,AZ$12,$C$2,$A51,AZ$13,$C$4,C41)</f>
        <v>#VALUE!</v>
      </c>
      <c r="BA51" s="252" t="e">
        <f ca="1">_xll.DBRW($C$1,$B51,$C$3,BA$12,$C$2,$A51,BA$13,$C$4,C41)</f>
        <v>#VALUE!</v>
      </c>
      <c r="BB51" s="248" t="str">
        <f ca="1">_xll.DBRW($C$1,$B51,$C$3,BB$12,$C$2,$A51,BB$13,$C$4,C41)</f>
        <v>RECALC_1_1698_</v>
      </c>
      <c r="BC51" s="248" t="e">
        <f ca="1">_xll.DBRW($C$1,$B51,$C$3,BC$12,$C$2,$A51,BC$13,$C$4,C41)</f>
        <v>#VALUE!</v>
      </c>
      <c r="BD51" s="248" t="e">
        <f ca="1">_xll.DBRW($C$1,$B51,$C$3,BD$12,$C$2,$A51,BD$13,$C$4,C41)</f>
        <v>#VALUE!</v>
      </c>
      <c r="BE51" s="248" t="e">
        <f ca="1">_xll.DBRW($C$1,$B51,$C$3,BE$12,$C$2,$A51,BE$13,$C$4,C41)</f>
        <v>#VALUE!</v>
      </c>
      <c r="BF51" s="248" t="e">
        <f ca="1">_xll.DBRW($C$1,$B51,$C$3,BF$12,$C$2,$A51,BF$13,$C$4,C41)</f>
        <v>#VALUE!</v>
      </c>
      <c r="BG51" s="248" t="e">
        <f ca="1">_xll.DBRW($C$1,$B51,$C$3,BG$12,$C$2,$A51,BG$13,$C$4,C41)</f>
        <v>#VALUE!</v>
      </c>
      <c r="BH51" s="253" t="e">
        <f ca="1">_xll.DBRW($C$1,$B51,$C$3,BH$12,$C$2,$A51,BH$13,$C$4,C41)</f>
        <v>#VALUE!</v>
      </c>
      <c r="BI51" s="252" t="e">
        <f ca="1">_xll.DBRW($C$1,$B51,$C$3,BI$12,$C$2,$A51,BI$13,$C$4,C41)</f>
        <v>#VALUE!</v>
      </c>
      <c r="BJ51" s="248" t="str">
        <f ca="1">_xll.DBRW($C$1,$B51,$C$3,BJ$12,$C$2,$A51,BJ$13,$C$4,C41)</f>
        <v>RECALC_1_1995_</v>
      </c>
      <c r="BK51" s="248" t="e">
        <f ca="1">_xll.DBRW($C$1,$B51,$C$3,BK$12,$C$2,$A51,BK$13,$C$4,C41)</f>
        <v>#VALUE!</v>
      </c>
      <c r="BL51" s="248" t="e">
        <f ca="1">_xll.DBRW($C$1,$B51,$C$3,BL$12,$C$2,$A51,BL$13,$C$4,C41)</f>
        <v>#VALUE!</v>
      </c>
      <c r="BM51" s="248" t="e">
        <f ca="1">_xll.DBRW($C$1,$B51,$C$3,BM$12,$C$2,$A51,BM$13,$C$4,C41)</f>
        <v>#VALUE!</v>
      </c>
      <c r="BN51" s="248" t="e">
        <f ca="1">_xll.DBRW($C$1,$B51,$C$3,BN$12,$C$2,$A51,BN$13,$C$4,C41)</f>
        <v>#VALUE!</v>
      </c>
      <c r="BO51" s="248" t="e">
        <f ca="1">_xll.DBRW($C$1,$B51,$C$3,BO$12,$C$2,$A51,BO$13,$C$4,C41)</f>
        <v>#VALUE!</v>
      </c>
      <c r="BP51" s="253" t="e">
        <f ca="1">_xll.DBRW($C$1,$B51,$C$3,BP$12,$C$2,$A51,BP$13,$C$4,C41)</f>
        <v>#VALUE!</v>
      </c>
      <c r="BQ51" s="252" t="e">
        <f ca="1">_xll.DBRW($C$1,$B51,$C$3,BQ$12,$C$2,$A51,BQ$13,$C$4,C41)</f>
        <v>#VALUE!</v>
      </c>
      <c r="BR51" s="248" t="str">
        <f ca="1">_xll.DBRW($C$1,$B51,$C$3,BR$12,$C$2,$A51,BR$13,$C$4,C41)</f>
        <v>RECALC_1_2346_</v>
      </c>
      <c r="BS51" s="248" t="e">
        <f ca="1">_xll.DBRW($C$1,$B51,$C$3,BS$12,$C$2,$A51,BS$13,$C$4,C41)</f>
        <v>#VALUE!</v>
      </c>
      <c r="BT51" s="248" t="e">
        <f ca="1">_xll.DBRW($C$1,$B51,$C$3,BT$12,$C$2,$A51,BT$13,$C$4,C41)</f>
        <v>#VALUE!</v>
      </c>
      <c r="BU51" s="248" t="e">
        <f ca="1">_xll.DBRW($C$1,$B51,$C$3,BU$12,$C$2,$A51,BU$13,$C$4,C41)</f>
        <v>#VALUE!</v>
      </c>
      <c r="BV51" s="248" t="e">
        <f ca="1">_xll.DBRW($C$1,$B51,$C$3,BV$12,$C$2,$A51,BV$13,$C$4,C41)</f>
        <v>#VALUE!</v>
      </c>
      <c r="BW51" s="248" t="e">
        <f ca="1">_xll.DBRW($C$1,$B51,$C$3,BW$12,$C$2,$A51,BW$13,$C$4,C41)</f>
        <v>#VALUE!</v>
      </c>
      <c r="BX51" s="253" t="e">
        <f ca="1">_xll.DBRW($C$1,$B51,$C$3,BX$12,$C$2,$A51,BX$13,$C$4,C41)</f>
        <v>#VALUE!</v>
      </c>
      <c r="BY51" s="248"/>
      <c r="BZ51" s="248"/>
      <c r="CA51" s="248"/>
      <c r="CB51" s="248"/>
      <c r="CC51" s="248"/>
      <c r="CD51" s="248"/>
      <c r="CE51" s="248"/>
      <c r="CF51" s="248"/>
    </row>
    <row r="52" spans="1:109" s="261" customFormat="1" ht="21.75" customHeight="1">
      <c r="A52" s="254" t="s">
        <v>109</v>
      </c>
      <c r="B52" s="254" t="str">
        <f ca="1">_xll.SUBNM("tango_core_model:Activity","","Tot_act","English")</f>
        <v>RECALC_0_21_</v>
      </c>
      <c r="C52" s="254" t="str">
        <f>"Contrôle "&amp;C41</f>
        <v>Contrôle Cost of net financial debt (total)</v>
      </c>
      <c r="D52" s="255" t="e">
        <f ca="1">_xll.DBRW($C$1,$B$26,$C$3,D$12,$C$2,$A52,D$13,$C$4,$C41)-D41</f>
        <v>#VALUE!</v>
      </c>
      <c r="E52" s="256" t="e">
        <f ca="1">_xll.DBRW($C$1,$B$26,$C$3,E$12,$C$2,$A52,E$13,$C$4,$C41)-E41</f>
        <v>#VALUE!</v>
      </c>
      <c r="F52" s="256" t="e">
        <f ca="1">_xll.DBRW($C$1,$B$26,$C$3,F$12,$C$2,$A52,F$13,$C$4,$C41)-F41</f>
        <v>#VALUE!</v>
      </c>
      <c r="G52" s="256" t="e">
        <f ca="1">_xll.DBRW($C$1,$B$26,$C$3,G$12,$C$2,$A52,G$13,$C$4,$C41)-G41</f>
        <v>#VALUE!</v>
      </c>
      <c r="H52" s="256" t="e">
        <f ca="1">_xll.DBRW($C$1,$B$26,$C$3,H$12,$C$2,$A52,H$13,$C$4,$C41)-H41</f>
        <v>#VALUE!</v>
      </c>
      <c r="I52" s="256" t="e">
        <f ca="1">_xll.DBRW($C$1,$B$26,$C$3,I$12,$C$2,$A52,I$13,$C$4,$C41)-I41</f>
        <v>#VALUE!</v>
      </c>
      <c r="J52" s="256" t="e">
        <f ca="1">_xll.DBRW($C$1,$B$26,$C$3,J$12,$C$2,$A52,J$13,$C$4,$C41)-J41</f>
        <v>#VALUE!</v>
      </c>
      <c r="K52" s="257" t="e">
        <f ca="1">_xll.DBRW($C$1,$B$26,$C$3,K$12,$C$2,$A52,K$13,$C$4,$C41)-K41</f>
        <v>#VALUE!</v>
      </c>
      <c r="L52" s="255" t="e">
        <f ca="1">_xll.DBRW($C$1,$B$26,$C$3,L$12,$C$2,$A52,L$13,$C$4,$C41)-L41</f>
        <v>#VALUE!</v>
      </c>
      <c r="M52" s="256" t="e">
        <f ca="1">_xll.DBRW($C$1,$B$26,$C$3,M$12,$C$2,$A52,M$13,$C$4,$C41)-M41</f>
        <v>#VALUE!</v>
      </c>
      <c r="N52" s="256" t="e">
        <f ca="1">_xll.DBRW($C$1,$B$26,$C$3,N$12,$C$2,$A52,N$13,$C$4,$C41)-N41</f>
        <v>#VALUE!</v>
      </c>
      <c r="O52" s="256" t="e">
        <f ca="1">_xll.DBRW($C$1,$B$26,$C$3,O$12,$C$2,$A52,O$13,$C$4,$C41)-O41</f>
        <v>#VALUE!</v>
      </c>
      <c r="P52" s="256" t="e">
        <f ca="1">_xll.DBRW($C$1,$B$26,$C$3,P$12,$C$2,$A52,P$13,$C$4,$C41)-P41</f>
        <v>#VALUE!</v>
      </c>
      <c r="Q52" s="256" t="e">
        <f ca="1">_xll.DBRW($C$1,$B$26,$C$3,Q$12,$C$2,$A52,Q$13,$C$4,$C41)-Q41</f>
        <v>#VALUE!</v>
      </c>
      <c r="R52" s="256" t="e">
        <f ca="1">_xll.DBRW($C$1,$B$26,$C$3,R$12,$C$2,$A52,R$13,$C$4,$C41)-R41</f>
        <v>#VALUE!</v>
      </c>
      <c r="S52" s="257" t="e">
        <f ca="1">_xll.DBRW($C$1,$B$26,$C$3,S$12,$C$2,$A52,S$13,$C$4,$C41)-S41</f>
        <v>#VALUE!</v>
      </c>
      <c r="T52" s="255" t="e">
        <f ca="1">_xll.DBRW($C$1,$B$26,$C$3,T$12,$C$2,$A52,T$13,$C$4,$C41)-T41</f>
        <v>#VALUE!</v>
      </c>
      <c r="U52" s="256" t="e">
        <f ca="1">_xll.DBRW($C$1,$B$26,$C$3,U$12,$C$2,$A52,U$13,$C$4,$C41)-U41</f>
        <v>#VALUE!</v>
      </c>
      <c r="V52" s="256" t="e">
        <f ca="1">_xll.DBRW($C$1,$B$26,$C$3,V$12,$C$2,$A52,V$13,$C$4,$C41)-V41</f>
        <v>#VALUE!</v>
      </c>
      <c r="W52" s="256" t="e">
        <f ca="1">_xll.DBRW($C$1,$B$26,$C$3,W$12,$C$2,$A52,W$13,$C$4,$C41)-W41</f>
        <v>#VALUE!</v>
      </c>
      <c r="X52" s="256" t="e">
        <f ca="1">_xll.DBRW($C$1,$B$26,$C$3,X$12,$C$2,$A52,X$13,$C$4,$C41)-X41</f>
        <v>#VALUE!</v>
      </c>
      <c r="Y52" s="256" t="e">
        <f ca="1">_xll.DBRW($C$1,$B$26,$C$3,Y$12,$C$2,$A52,Y$13,$C$4,$C41)-Y41</f>
        <v>#VALUE!</v>
      </c>
      <c r="Z52" s="256" t="e">
        <f ca="1">_xll.DBRW($C$1,$B$26,$C$3,Z$12,$C$2,$A52,Z$13,$C$4,$C41)-Z41</f>
        <v>#VALUE!</v>
      </c>
      <c r="AA52" s="257" t="e">
        <f ca="1">_xll.DBRW($C$1,$B$26,$C$3,AA$12,$C$2,$A52,AA$13,$C$4,$C41)-AA41</f>
        <v>#VALUE!</v>
      </c>
      <c r="AB52" s="255" t="e">
        <f ca="1">_xll.DBRW($C$1,$B$26,$C$3,AB$12,$C$2,$A52,AB$13,$C$4,$C41)-AB41</f>
        <v>#VALUE!</v>
      </c>
      <c r="AC52" s="256" t="e">
        <f ca="1">_xll.DBRW($C$1,$B$26,$C$3,AC$12,$C$2,$A52,AC$13,$C$4,$C41)-AC41</f>
        <v>#VALUE!</v>
      </c>
      <c r="AD52" s="256" t="e">
        <f ca="1">_xll.DBRW($C$1,$B$26,$C$3,AD$12,$C$2,$A52,AD$13,$C$4,$C41)-AD41</f>
        <v>#VALUE!</v>
      </c>
      <c r="AE52" s="256" t="e">
        <f ca="1">_xll.DBRW($C$1,$B$26,$C$3,AE$12,$C$2,$A52,AE$13,$C$4,$C41)-AE41</f>
        <v>#VALUE!</v>
      </c>
      <c r="AF52" s="256" t="e">
        <f ca="1">_xll.DBRW($C$1,$B$26,$C$3,AF$12,$C$2,$A52,AF$13,$C$4,$C41)-AF41</f>
        <v>#VALUE!</v>
      </c>
      <c r="AG52" s="256" t="e">
        <f ca="1">_xll.DBRW($C$1,$B$26,$C$3,AG$12,$C$2,$A52,AG$13,$C$4,$C41)-AG41</f>
        <v>#VALUE!</v>
      </c>
      <c r="AH52" s="256" t="e">
        <f ca="1">_xll.DBRW($C$1,$B$26,$C$3,AH$12,$C$2,$A52,AH$13,$C$4,$C41)-AH41</f>
        <v>#VALUE!</v>
      </c>
      <c r="AI52" s="257" t="e">
        <f ca="1">_xll.DBRW($C$1,$B$26,$C$3,AI$12,$C$2,$A52,AI$13,$C$4,$C41)-AI41</f>
        <v>#VALUE!</v>
      </c>
      <c r="AJ52" s="258"/>
      <c r="AK52" s="255" t="e">
        <f ca="1">_xll.DBRW($C$1,$B52,$C$3,AK$12,$C$2,$A52,AK$13,$C$4,C41)-AK41</f>
        <v>#VALUE!</v>
      </c>
      <c r="AL52" s="256" t="e">
        <f ca="1">_xll.DBRW($C$1,$B52,$C$3,AL$12,$C$2,$A52,AL$13,$C$4,C41)-AL41</f>
        <v>#VALUE!</v>
      </c>
      <c r="AM52" s="256" t="e">
        <f ca="1">_xll.DBRW($C$1,$B52,$C$3,AM$12,$C$2,$A52,AM$13,$C$4,C41)-AM41</f>
        <v>#VALUE!</v>
      </c>
      <c r="AN52" s="256" t="e">
        <f ca="1">_xll.DBRW($C$1,$B52,$C$3,AN$12,$C$2,$A52,AN$13,$C$4,C41)-AN41</f>
        <v>#VALUE!</v>
      </c>
      <c r="AO52" s="256" t="e">
        <f ca="1">_xll.DBRW($C$1,$B52,$C$3,AO$12,$C$2,$A52,AO$13,$C$4,C41)-AO41</f>
        <v>#VALUE!</v>
      </c>
      <c r="AP52" s="256" t="e">
        <f ca="1">_xll.DBRW($C$1,$B52,$C$3,AP$12,$C$2,$A52,AP$13,$C$4,C41)-AP41</f>
        <v>#VALUE!</v>
      </c>
      <c r="AQ52" s="256" t="e">
        <f ca="1">_xll.DBRW($C$1,$B52,$C$3,AQ$12,$C$2,$A52,AQ$13,$C$4,C41)-AQ41</f>
        <v>#VALUE!</v>
      </c>
      <c r="AR52" s="257" t="e">
        <f ca="1">_xll.DBRW($C$1,$B52,$C$3,AR$12,$C$2,$A52,AR$13,$C$4,C41)-AR41</f>
        <v>#VALUE!</v>
      </c>
      <c r="AS52" s="255" t="e">
        <f ca="1">_xll.DBRW($C$1,$B52,$C$3,AS$12,$C$2,$A52,AS$13,$C$4,C41)-AS41</f>
        <v>#VALUE!</v>
      </c>
      <c r="AT52" s="256" t="e">
        <f ca="1">_xll.DBRW($C$1,$B52,$C$3,AT$12,$C$2,$A52,AT$13,$C$4,C41)-AT41</f>
        <v>#VALUE!</v>
      </c>
      <c r="AU52" s="256" t="e">
        <f ca="1">_xll.DBRW($C$1,$B52,$C$3,AU$12,$C$2,$A52,AU$13,$C$4,C41)-AU41</f>
        <v>#VALUE!</v>
      </c>
      <c r="AV52" s="256" t="e">
        <f ca="1">_xll.DBRW($C$1,$B52,$C$3,AV$12,$C$2,$A52,AV$13,$C$4,C41)-AV41</f>
        <v>#VALUE!</v>
      </c>
      <c r="AW52" s="256" t="e">
        <f ca="1">_xll.DBRW($C$1,$B52,$C$3,AW$12,$C$2,$A52,AW$13,$C$4,C41)-AW41</f>
        <v>#VALUE!</v>
      </c>
      <c r="AX52" s="256" t="e">
        <f ca="1">_xll.DBRW($C$1,$B52,$C$3,AX$12,$C$2,$A52,AX$13,$C$4,C41)-AX41</f>
        <v>#VALUE!</v>
      </c>
      <c r="AY52" s="256" t="e">
        <f ca="1">_xll.DBRW($C$1,$B52,$C$3,AY$12,$C$2,$A52,AY$13,$C$4,C41)-AY41</f>
        <v>#VALUE!</v>
      </c>
      <c r="AZ52" s="257" t="e">
        <f ca="1">_xll.DBRW($C$1,$B52,$C$3,AZ$12,$C$2,$A52,AZ$13,$C$4,C41)-AZ41</f>
        <v>#VALUE!</v>
      </c>
      <c r="BA52" s="255" t="e">
        <f ca="1">_xll.DBRW($C$1,$B52,$C$3,BA$12,$C$2,$A52,BA$13,$C$4,C41)-BA41</f>
        <v>#VALUE!</v>
      </c>
      <c r="BB52" s="256" t="e">
        <f ca="1">_xll.DBRW($C$1,$B52,$C$3,BB$12,$C$2,$A52,BB$13,$C$4,C41)-BB41</f>
        <v>#VALUE!</v>
      </c>
      <c r="BC52" s="256" t="e">
        <f ca="1">_xll.DBRW($C$1,$B52,$C$3,BC$12,$C$2,$A52,BC$13,$C$4,C41)-BC41</f>
        <v>#VALUE!</v>
      </c>
      <c r="BD52" s="256" t="e">
        <f ca="1">_xll.DBRW($C$1,$B52,$C$3,BD$12,$C$2,$A52,BD$13,$C$4,C41)-BD41</f>
        <v>#VALUE!</v>
      </c>
      <c r="BE52" s="256" t="e">
        <f ca="1">_xll.DBRW($C$1,$B52,$C$3,BE$12,$C$2,$A52,BE$13,$C$4,C41)-BE41</f>
        <v>#VALUE!</v>
      </c>
      <c r="BF52" s="256" t="e">
        <f ca="1">_xll.DBRW($C$1,$B52,$C$3,BF$12,$C$2,$A52,BF$13,$C$4,C41)-BF41</f>
        <v>#VALUE!</v>
      </c>
      <c r="BG52" s="256" t="e">
        <f ca="1">_xll.DBRW($C$1,$B52,$C$3,BG$12,$C$2,$A52,BG$13,$C$4,C41)-BG41</f>
        <v>#VALUE!</v>
      </c>
      <c r="BH52" s="257" t="e">
        <f ca="1">_xll.DBRW($C$1,$B52,$C$3,BH$12,$C$2,$A52,BH$13,$C$4,C41)-BH41</f>
        <v>#VALUE!</v>
      </c>
      <c r="BI52" s="255" t="e">
        <f ca="1">_xll.DBRW($C$1,$B52,$C$3,BI$12,$C$2,$A52,BI$13,$C$4,C41)-BI41</f>
        <v>#VALUE!</v>
      </c>
      <c r="BJ52" s="256" t="e">
        <f ca="1">_xll.DBRW($C$1,$B52,$C$3,BJ$12,$C$2,$A52,BJ$13,$C$4,C41)-BJ41</f>
        <v>#VALUE!</v>
      </c>
      <c r="BK52" s="256" t="e">
        <f ca="1">_xll.DBRW($C$1,$B52,$C$3,BK$12,$C$2,$A52,BK$13,$C$4,C41)-BK41</f>
        <v>#VALUE!</v>
      </c>
      <c r="BL52" s="256" t="e">
        <f ca="1">_xll.DBRW($C$1,$B52,$C$3,BL$12,$C$2,$A52,BL$13,$C$4,C41)-BL41</f>
        <v>#VALUE!</v>
      </c>
      <c r="BM52" s="256" t="e">
        <f ca="1">_xll.DBRW($C$1,$B52,$C$3,BM$12,$C$2,$A52,BM$13,$C$4,C41)-BM41</f>
        <v>#VALUE!</v>
      </c>
      <c r="BN52" s="256" t="e">
        <f ca="1">_xll.DBRW($C$1,$B52,$C$3,BN$12,$C$2,$A52,BN$13,$C$4,C41)-BN41</f>
        <v>#VALUE!</v>
      </c>
      <c r="BO52" s="256" t="e">
        <f ca="1">_xll.DBRW($C$1,$B52,$C$3,BO$12,$C$2,$A52,BO$13,$C$4,C41)-BO41</f>
        <v>#VALUE!</v>
      </c>
      <c r="BP52" s="257" t="e">
        <f ca="1">_xll.DBRW($C$1,$B52,$C$3,BP$12,$C$2,$A52,BP$13,$C$4,C41)-BP41</f>
        <v>#VALUE!</v>
      </c>
      <c r="BQ52" s="255" t="e">
        <f ca="1">_xll.DBRW($C$1,$B52,$C$3,BQ$12,$C$2,$A52,BQ$13,$C$4,C41)-BQ41</f>
        <v>#VALUE!</v>
      </c>
      <c r="BR52" s="256" t="e">
        <f ca="1">_xll.DBRW($C$1,$B52,$C$3,BR$12,$C$2,$A52,BR$13,$C$4,C41)-BR41</f>
        <v>#VALUE!</v>
      </c>
      <c r="BS52" s="256" t="e">
        <f ca="1">_xll.DBRW($C$1,$B52,$C$3,BS$12,$C$2,$A52,BS$13,$C$4,C41)-BS41</f>
        <v>#VALUE!</v>
      </c>
      <c r="BT52" s="256" t="e">
        <f ca="1">_xll.DBRW($C$1,$B52,$C$3,BT$12,$C$2,$A52,BT$13,$C$4,C41)-BT41</f>
        <v>#VALUE!</v>
      </c>
      <c r="BU52" s="256" t="e">
        <f ca="1">_xll.DBRW($C$1,$B52,$C$3,BU$12,$C$2,$A52,BU$13,$C$4,C41)-BU41</f>
        <v>#VALUE!</v>
      </c>
      <c r="BV52" s="256" t="e">
        <f ca="1">_xll.DBRW($C$1,$B52,$C$3,BV$12,$C$2,$A52,BV$13,$C$4,C41)-BV41</f>
        <v>#VALUE!</v>
      </c>
      <c r="BW52" s="256" t="e">
        <f ca="1">_xll.DBRW($C$1,$B52,$C$3,BW$12,$C$2,$A52,BW$13,$C$4,C41)-BW41</f>
        <v>#VALUE!</v>
      </c>
      <c r="BX52" s="257" t="e">
        <f ca="1">_xll.DBRW($C$1,$B52,$C$3,BX$12,$C$2,$A52,BX$13,$C$4,C41)-BX41</f>
        <v>#VALUE!</v>
      </c>
      <c r="BY52" s="259"/>
      <c r="BZ52" s="259"/>
      <c r="CA52" s="259"/>
      <c r="CB52" s="259"/>
      <c r="CC52" s="259"/>
      <c r="CD52" s="259"/>
      <c r="CE52" s="259"/>
      <c r="CF52" s="259"/>
      <c r="CG52" s="260"/>
      <c r="CH52" s="260"/>
      <c r="CI52" s="260"/>
      <c r="CJ52" s="260"/>
      <c r="CK52" s="260"/>
      <c r="CL52" s="260"/>
      <c r="CM52" s="260"/>
      <c r="CN52" s="260"/>
      <c r="CO52" s="260"/>
      <c r="CP52" s="260"/>
      <c r="CQ52" s="260"/>
      <c r="CR52" s="260"/>
      <c r="CS52" s="260"/>
      <c r="CT52" s="260"/>
      <c r="CU52" s="260"/>
      <c r="CV52" s="260"/>
      <c r="CW52" s="260"/>
      <c r="CX52" s="260"/>
      <c r="CY52" s="260"/>
      <c r="CZ52" s="260"/>
      <c r="DA52" s="260"/>
      <c r="DB52" s="260"/>
      <c r="DC52" s="260"/>
      <c r="DD52" s="260"/>
      <c r="DE52" s="260"/>
    </row>
    <row r="53" spans="1:109" s="264" customFormat="1" ht="21.75" customHeight="1">
      <c r="A53" s="262"/>
      <c r="B53" s="263"/>
      <c r="D53" s="265"/>
      <c r="E53" s="265"/>
      <c r="F53" s="265"/>
      <c r="G53" s="265"/>
      <c r="H53" s="265"/>
      <c r="I53" s="265"/>
      <c r="J53" s="265"/>
      <c r="K53" s="265"/>
      <c r="L53" s="265"/>
      <c r="M53" s="265"/>
      <c r="N53" s="265"/>
      <c r="O53" s="265"/>
      <c r="P53" s="265"/>
      <c r="Q53" s="265"/>
      <c r="R53" s="265"/>
      <c r="S53" s="265"/>
      <c r="T53" s="265"/>
      <c r="U53" s="265"/>
      <c r="V53" s="265"/>
      <c r="W53" s="265"/>
      <c r="X53" s="265"/>
      <c r="Y53" s="265"/>
      <c r="Z53" s="265"/>
      <c r="AA53" s="265"/>
      <c r="AB53" s="265"/>
      <c r="AC53" s="265"/>
      <c r="AD53" s="265"/>
      <c r="AE53" s="265"/>
      <c r="AF53" s="265"/>
      <c r="AG53" s="265"/>
      <c r="AH53" s="265"/>
      <c r="AI53" s="265"/>
      <c r="AJ53" s="265"/>
      <c r="AK53" s="265"/>
      <c r="AL53" s="265"/>
      <c r="AM53" s="265"/>
      <c r="AN53" s="265"/>
      <c r="AO53" s="265"/>
      <c r="AP53" s="265"/>
      <c r="AQ53" s="265"/>
      <c r="AR53" s="265"/>
      <c r="AS53" s="265"/>
      <c r="AT53" s="265"/>
      <c r="AU53" s="265"/>
      <c r="AV53" s="265"/>
      <c r="AW53" s="265"/>
      <c r="AX53" s="265"/>
      <c r="AY53" s="265"/>
      <c r="AZ53" s="265"/>
      <c r="BA53" s="265"/>
      <c r="BB53" s="265"/>
      <c r="BC53" s="265"/>
      <c r="BD53" s="265"/>
      <c r="BE53" s="265"/>
      <c r="BF53" s="265"/>
      <c r="BG53" s="265"/>
      <c r="BH53" s="265"/>
      <c r="BI53" s="265"/>
      <c r="BJ53" s="265"/>
      <c r="BK53" s="265"/>
      <c r="BL53" s="265"/>
      <c r="BM53" s="265"/>
      <c r="BN53" s="265"/>
      <c r="BO53" s="265"/>
      <c r="BP53" s="265"/>
      <c r="BQ53" s="265"/>
      <c r="BR53" s="265"/>
      <c r="BS53" s="265"/>
      <c r="BT53" s="265"/>
      <c r="BU53" s="265"/>
      <c r="BV53" s="265"/>
      <c r="BW53" s="265"/>
      <c r="BX53" s="265"/>
      <c r="BY53" s="265"/>
      <c r="BZ53" s="265"/>
      <c r="CA53" s="265"/>
      <c r="CB53" s="265"/>
      <c r="CC53" s="265"/>
      <c r="CD53" s="265"/>
      <c r="CE53" s="265"/>
      <c r="CF53" s="265"/>
    </row>
    <row r="54" spans="1:109" ht="21.75" customHeight="1">
      <c r="A54" s="266"/>
      <c r="B54" s="267"/>
      <c r="C54" s="243" t="s">
        <v>301</v>
      </c>
      <c r="D54" s="245">
        <f>SUM(D55:D64)</f>
        <v>0</v>
      </c>
      <c r="E54" s="246">
        <f t="shared" ref="E54" si="184">SUM(E55:E64)</f>
        <v>0</v>
      </c>
      <c r="F54" s="246">
        <f t="shared" ref="F54" si="185">SUM(F55:F64)</f>
        <v>7</v>
      </c>
      <c r="G54" s="246">
        <f t="shared" ref="G54" si="186">SUM(G55:G64)</f>
        <v>7</v>
      </c>
      <c r="H54" s="246">
        <f t="shared" ref="H54" si="187">SUM(H55:H64)</f>
        <v>7</v>
      </c>
      <c r="I54" s="246">
        <f t="shared" ref="I54" si="188">SUM(I55:I64)</f>
        <v>7</v>
      </c>
      <c r="J54" s="246">
        <f t="shared" ref="J54" si="189">SUM(J55:J64)</f>
        <v>7</v>
      </c>
      <c r="K54" s="247">
        <f t="shared" ref="K54" si="190">SUM(K55:K64)</f>
        <v>7</v>
      </c>
      <c r="L54" s="245">
        <f t="shared" ref="L54" si="191">SUM(L55:L64)</f>
        <v>7000</v>
      </c>
      <c r="M54" s="246">
        <f t="shared" ref="M54" si="192">SUM(M55:M64)</f>
        <v>7000</v>
      </c>
      <c r="N54" s="246">
        <f t="shared" ref="N54" si="193">SUM(N55:N64)</f>
        <v>0</v>
      </c>
      <c r="O54" s="246">
        <f t="shared" ref="O54" si="194">SUM(O55:O64)</f>
        <v>0</v>
      </c>
      <c r="P54" s="246">
        <f t="shared" ref="P54" si="195">SUM(P55:P64)</f>
        <v>0</v>
      </c>
      <c r="Q54" s="246">
        <f t="shared" ref="Q54" si="196">SUM(Q55:Q64)</f>
        <v>0</v>
      </c>
      <c r="R54" s="246">
        <f t="shared" ref="R54" si="197">SUM(R55:R64)</f>
        <v>0</v>
      </c>
      <c r="S54" s="247">
        <f t="shared" ref="S54" si="198">SUM(S55:S64)</f>
        <v>0</v>
      </c>
      <c r="T54" s="245">
        <f t="shared" ref="T54" si="199">SUM(T55:T64)</f>
        <v>0</v>
      </c>
      <c r="U54" s="246">
        <f t="shared" ref="U54" si="200">SUM(U55:U64)</f>
        <v>0</v>
      </c>
      <c r="V54" s="246">
        <f t="shared" ref="V54" si="201">SUM(V55:V64)</f>
        <v>0</v>
      </c>
      <c r="W54" s="246">
        <f t="shared" ref="W54" si="202">SUM(W55:W64)</f>
        <v>0</v>
      </c>
      <c r="X54" s="246">
        <f t="shared" ref="X54" si="203">SUM(X55:X64)</f>
        <v>0</v>
      </c>
      <c r="Y54" s="246">
        <f t="shared" ref="Y54" si="204">SUM(Y55:Y64)</f>
        <v>0</v>
      </c>
      <c r="Z54" s="246">
        <f t="shared" ref="Z54" si="205">SUM(Z55:Z64)</f>
        <v>0</v>
      </c>
      <c r="AA54" s="247">
        <f t="shared" ref="AA54" si="206">SUM(AA55:AA64)</f>
        <v>0</v>
      </c>
      <c r="AB54" s="245">
        <f t="shared" ref="AB54" si="207">SUM(AB55:AB64)</f>
        <v>0</v>
      </c>
      <c r="AC54" s="246">
        <f t="shared" ref="AC54" si="208">SUM(AC55:AC64)</f>
        <v>0</v>
      </c>
      <c r="AD54" s="246">
        <f t="shared" ref="AD54" si="209">SUM(AD55:AD64)</f>
        <v>0</v>
      </c>
      <c r="AE54" s="246">
        <f t="shared" ref="AE54" si="210">SUM(AE55:AE64)</f>
        <v>0</v>
      </c>
      <c r="AF54" s="246">
        <f t="shared" ref="AF54" si="211">SUM(AF55:AF64)</f>
        <v>0</v>
      </c>
      <c r="AG54" s="246">
        <f t="shared" ref="AG54" si="212">SUM(AG55:AG64)</f>
        <v>0</v>
      </c>
      <c r="AH54" s="246">
        <f t="shared" ref="AH54" si="213">SUM(AH55:AH64)</f>
        <v>0</v>
      </c>
      <c r="AI54" s="247">
        <f t="shared" ref="AI54" si="214">SUM(AI55:AI64)</f>
        <v>0</v>
      </c>
      <c r="AJ54" s="248"/>
      <c r="AK54" s="245" t="e">
        <f ca="1">SUM(AK55:AK64)</f>
        <v>#VALUE!</v>
      </c>
      <c r="AL54" s="246">
        <f t="shared" ref="AL54" ca="1" si="215">SUM(AL55:AL64)</f>
        <v>0</v>
      </c>
      <c r="AM54" s="246" t="e">
        <f t="shared" ref="AM54" ca="1" si="216">SUM(AM55:AM64)</f>
        <v>#VALUE!</v>
      </c>
      <c r="AN54" s="246" t="e">
        <f t="shared" ref="AN54" ca="1" si="217">SUM(AN55:AN64)</f>
        <v>#VALUE!</v>
      </c>
      <c r="AO54" s="246" t="e">
        <f t="shared" ref="AO54" ca="1" si="218">SUM(AO55:AO64)</f>
        <v>#VALUE!</v>
      </c>
      <c r="AP54" s="246" t="e">
        <f t="shared" ref="AP54" ca="1" si="219">SUM(AP55:AP64)</f>
        <v>#VALUE!</v>
      </c>
      <c r="AQ54" s="246" t="e">
        <f t="shared" ref="AQ54" ca="1" si="220">SUM(AQ55:AQ64)</f>
        <v>#VALUE!</v>
      </c>
      <c r="AR54" s="247" t="e">
        <f t="shared" ref="AR54" ca="1" si="221">SUM(AR55:AR64)</f>
        <v>#VALUE!</v>
      </c>
      <c r="AS54" s="245" t="e">
        <f t="shared" ref="AS54" ca="1" si="222">SUM(AS55:AS64)</f>
        <v>#VALUE!</v>
      </c>
      <c r="AT54" s="246">
        <f t="shared" ref="AT54" ca="1" si="223">SUM(AT55:AT64)</f>
        <v>0</v>
      </c>
      <c r="AU54" s="246" t="e">
        <f t="shared" ref="AU54" ca="1" si="224">SUM(AU55:AU64)</f>
        <v>#VALUE!</v>
      </c>
      <c r="AV54" s="246" t="e">
        <f t="shared" ref="AV54" ca="1" si="225">SUM(AV55:AV64)</f>
        <v>#VALUE!</v>
      </c>
      <c r="AW54" s="246" t="e">
        <f t="shared" ref="AW54" ca="1" si="226">SUM(AW55:AW64)</f>
        <v>#VALUE!</v>
      </c>
      <c r="AX54" s="246" t="e">
        <f t="shared" ref="AX54" ca="1" si="227">SUM(AX55:AX64)</f>
        <v>#VALUE!</v>
      </c>
      <c r="AY54" s="246" t="e">
        <f t="shared" ref="AY54" ca="1" si="228">SUM(AY55:AY64)</f>
        <v>#VALUE!</v>
      </c>
      <c r="AZ54" s="247" t="e">
        <f t="shared" ref="AZ54" ca="1" si="229">SUM(AZ55:AZ64)</f>
        <v>#VALUE!</v>
      </c>
      <c r="BA54" s="245" t="e">
        <f t="shared" ref="BA54" ca="1" si="230">SUM(BA55:BA64)</f>
        <v>#VALUE!</v>
      </c>
      <c r="BB54" s="246">
        <f t="shared" ref="BB54" ca="1" si="231">SUM(BB55:BB64)</f>
        <v>0</v>
      </c>
      <c r="BC54" s="246" t="e">
        <f t="shared" ref="BC54" ca="1" si="232">SUM(BC55:BC64)</f>
        <v>#VALUE!</v>
      </c>
      <c r="BD54" s="246" t="e">
        <f t="shared" ref="BD54" ca="1" si="233">SUM(BD55:BD64)</f>
        <v>#VALUE!</v>
      </c>
      <c r="BE54" s="246" t="e">
        <f t="shared" ref="BE54" ca="1" si="234">SUM(BE55:BE64)</f>
        <v>#VALUE!</v>
      </c>
      <c r="BF54" s="246" t="e">
        <f t="shared" ref="BF54" ca="1" si="235">SUM(BF55:BF64)</f>
        <v>#VALUE!</v>
      </c>
      <c r="BG54" s="246" t="e">
        <f t="shared" ref="BG54" ca="1" si="236">SUM(BG55:BG64)</f>
        <v>#VALUE!</v>
      </c>
      <c r="BH54" s="247" t="e">
        <f t="shared" ref="BH54" ca="1" si="237">SUM(BH55:BH64)</f>
        <v>#VALUE!</v>
      </c>
      <c r="BI54" s="245" t="e">
        <f t="shared" ref="BI54" ca="1" si="238">SUM(BI55:BI64)</f>
        <v>#VALUE!</v>
      </c>
      <c r="BJ54" s="246">
        <f t="shared" ref="BJ54" ca="1" si="239">SUM(BJ55:BJ64)</f>
        <v>0</v>
      </c>
      <c r="BK54" s="246" t="e">
        <f t="shared" ref="BK54" ca="1" si="240">SUM(BK55:BK64)</f>
        <v>#VALUE!</v>
      </c>
      <c r="BL54" s="246" t="e">
        <f t="shared" ref="BL54" ca="1" si="241">SUM(BL55:BL64)</f>
        <v>#VALUE!</v>
      </c>
      <c r="BM54" s="246" t="e">
        <f t="shared" ref="BM54" ca="1" si="242">SUM(BM55:BM64)</f>
        <v>#VALUE!</v>
      </c>
      <c r="BN54" s="246" t="e">
        <f t="shared" ref="BN54" ca="1" si="243">SUM(BN55:BN64)</f>
        <v>#VALUE!</v>
      </c>
      <c r="BO54" s="246" t="e">
        <f t="shared" ref="BO54" ca="1" si="244">SUM(BO55:BO64)</f>
        <v>#VALUE!</v>
      </c>
      <c r="BP54" s="247" t="e">
        <f t="shared" ref="BP54:BW54" ca="1" si="245">SUM(BP55:BP64)</f>
        <v>#VALUE!</v>
      </c>
      <c r="BQ54" s="245" t="e">
        <f t="shared" ca="1" si="245"/>
        <v>#VALUE!</v>
      </c>
      <c r="BR54" s="246">
        <f t="shared" ca="1" si="245"/>
        <v>0</v>
      </c>
      <c r="BS54" s="246" t="e">
        <f t="shared" ca="1" si="245"/>
        <v>#VALUE!</v>
      </c>
      <c r="BT54" s="246" t="e">
        <f t="shared" ca="1" si="245"/>
        <v>#VALUE!</v>
      </c>
      <c r="BU54" s="246" t="e">
        <f t="shared" ca="1" si="245"/>
        <v>#VALUE!</v>
      </c>
      <c r="BV54" s="246" t="e">
        <f t="shared" ca="1" si="245"/>
        <v>#VALUE!</v>
      </c>
      <c r="BW54" s="246" t="e">
        <f t="shared" ca="1" si="245"/>
        <v>#VALUE!</v>
      </c>
      <c r="BX54" s="247" t="e">
        <f t="shared" ref="BX54" ca="1" si="246">SUM(BX55:BX64)</f>
        <v>#VALUE!</v>
      </c>
      <c r="BY54" s="248"/>
      <c r="BZ54" s="248"/>
      <c r="CA54" s="248"/>
      <c r="CB54" s="248"/>
      <c r="CC54" s="248"/>
      <c r="CD54" s="248"/>
      <c r="CE54" s="248"/>
      <c r="CF54" s="248"/>
    </row>
    <row r="55" spans="1:109">
      <c r="A55" s="262" t="str">
        <f>A42</f>
        <v>VTD_Corp_TopAdj_Input1</v>
      </c>
      <c r="B55" s="263" t="str">
        <f t="shared" ref="B55:C55" ca="1" si="247">B42</f>
        <v>RECALC_0_1_</v>
      </c>
      <c r="C55" s="237" t="str">
        <f t="shared" si="247"/>
        <v>Prise en cpte top des div reçus</v>
      </c>
      <c r="D55" s="252"/>
      <c r="E55" s="248"/>
      <c r="F55" s="248"/>
      <c r="G55" s="248"/>
      <c r="H55" s="248"/>
      <c r="I55" s="248"/>
      <c r="J55" s="248"/>
      <c r="K55" s="253"/>
      <c r="L55" s="252"/>
      <c r="M55" s="248"/>
      <c r="N55" s="248"/>
      <c r="O55" s="248"/>
      <c r="P55" s="248"/>
      <c r="Q55" s="248"/>
      <c r="R55" s="248"/>
      <c r="S55" s="253"/>
      <c r="T55" s="252"/>
      <c r="U55" s="248"/>
      <c r="V55" s="248"/>
      <c r="W55" s="248"/>
      <c r="X55" s="248"/>
      <c r="Y55" s="248"/>
      <c r="Z55" s="248"/>
      <c r="AA55" s="253"/>
      <c r="AB55" s="252"/>
      <c r="AC55" s="248"/>
      <c r="AD55" s="248"/>
      <c r="AE55" s="248"/>
      <c r="AF55" s="248"/>
      <c r="AG55" s="248"/>
      <c r="AH55" s="248"/>
      <c r="AI55" s="253"/>
      <c r="AJ55" s="248"/>
      <c r="AK55" s="252" t="e">
        <f ca="1">_xll.DBRW($C$1,$B55,$C$3,AK$12,$C$2,$A55,AK$13,$C$4,C54)</f>
        <v>#VALUE!</v>
      </c>
      <c r="AL55" s="248" t="str">
        <f ca="1">_xll.DBRW($C$1,$B55,$C$3,AL$12,$C$2,$A55,AL$13,$C$4,C54)</f>
        <v>RECALC_1_1115_</v>
      </c>
      <c r="AM55" s="248" t="e">
        <f ca="1">_xll.DBRW($C$1,$B55,$C$3,AM$12,$C$2,$A55,AM$13,$C$4,C54)</f>
        <v>#VALUE!</v>
      </c>
      <c r="AN55" s="248" t="e">
        <f ca="1">_xll.DBRW($C$1,$B55,$C$3,AN$12,$C$2,$A55,AN$13,$C$4,C54)</f>
        <v>#VALUE!</v>
      </c>
      <c r="AO55" s="248" t="e">
        <f ca="1">_xll.DBRW($C$1,$B55,$C$3,AO$12,$C$2,$A55,AO$13,$C$4,C54)</f>
        <v>#VALUE!</v>
      </c>
      <c r="AP55" s="248" t="e">
        <f ca="1">_xll.DBRW($C$1,$B55,$C$3,AP$12,$C$2,$A55,AP$13,$C$4,C54)</f>
        <v>#VALUE!</v>
      </c>
      <c r="AQ55" s="248" t="e">
        <f ca="1">_xll.DBRW($C$1,$B55,$C$3,AQ$12,$C$2,$A55,AQ$13,$C$4,C54)</f>
        <v>#VALUE!</v>
      </c>
      <c r="AR55" s="253" t="e">
        <f ca="1">_xll.DBRW($C$1,$B55,$C$3,AR$12,$C$2,$A55,AR$13,$C$4,C54)</f>
        <v>#VALUE!</v>
      </c>
      <c r="AS55" s="252" t="e">
        <f ca="1">_xll.DBRW($C$1,$B55,$C$3,AS$12,$C$2,$A55,AS$13,$C$4,C54)</f>
        <v>#VALUE!</v>
      </c>
      <c r="AT55" s="248" t="str">
        <f ca="1">_xll.DBRW($C$1,$B55,$C$3,AT$12,$C$2,$A55,AT$13,$C$4,C54)</f>
        <v>RECALC_1_1292_</v>
      </c>
      <c r="AU55" s="248" t="e">
        <f ca="1">_xll.DBRW($C$1,$B55,$C$3,AU$12,$C$2,$A55,AU$13,$C$4,C54)</f>
        <v>#VALUE!</v>
      </c>
      <c r="AV55" s="248" t="e">
        <f ca="1">_xll.DBRW($C$1,$B55,$C$3,AV$12,$C$2,$A55,AV$13,$C$4,C54)</f>
        <v>#VALUE!</v>
      </c>
      <c r="AW55" s="248" t="e">
        <f ca="1">_xll.DBRW($C$1,$B55,$C$3,AW$12,$C$2,$A55,AW$13,$C$4,C54)</f>
        <v>#VALUE!</v>
      </c>
      <c r="AX55" s="248" t="e">
        <f ca="1">_xll.DBRW($C$1,$B55,$C$3,AX$12,$C$2,$A55,AX$13,$C$4,C54)</f>
        <v>#VALUE!</v>
      </c>
      <c r="AY55" s="248" t="e">
        <f ca="1">_xll.DBRW($C$1,$B55,$C$3,AY$12,$C$2,$A55,AY$13,$C$4,C54)</f>
        <v>#VALUE!</v>
      </c>
      <c r="AZ55" s="253" t="e">
        <f ca="1">_xll.DBRW($C$1,$B55,$C$3,AZ$12,$C$2,$A55,AZ$13,$C$4,C54)</f>
        <v>#VALUE!</v>
      </c>
      <c r="BA55" s="252" t="e">
        <f ca="1">_xll.DBRW($C$1,$B55,$C$3,BA$12,$C$2,$A55,BA$13,$C$4,C54)</f>
        <v>#VALUE!</v>
      </c>
      <c r="BB55" s="248" t="str">
        <f ca="1">_xll.DBRW($C$1,$B55,$C$3,BB$12,$C$2,$A55,BB$13,$C$4,C54)</f>
        <v>RECALC_1_1687_</v>
      </c>
      <c r="BC55" s="248" t="e">
        <f ca="1">_xll.DBRW($C$1,$B55,$C$3,BC$12,$C$2,$A55,BC$13,$C$4,C54)</f>
        <v>#VALUE!</v>
      </c>
      <c r="BD55" s="248" t="e">
        <f ca="1">_xll.DBRW($C$1,$B55,$C$3,BD$12,$C$2,$A55,BD$13,$C$4,C54)</f>
        <v>#VALUE!</v>
      </c>
      <c r="BE55" s="248" t="e">
        <f ca="1">_xll.DBRW($C$1,$B55,$C$3,BE$12,$C$2,$A55,BE$13,$C$4,C54)</f>
        <v>#VALUE!</v>
      </c>
      <c r="BF55" s="248" t="e">
        <f ca="1">_xll.DBRW($C$1,$B55,$C$3,BF$12,$C$2,$A55,BF$13,$C$4,C54)</f>
        <v>#VALUE!</v>
      </c>
      <c r="BG55" s="248" t="e">
        <f ca="1">_xll.DBRW($C$1,$B55,$C$3,BG$12,$C$2,$A55,BG$13,$C$4,C54)</f>
        <v>#VALUE!</v>
      </c>
      <c r="BH55" s="253" t="e">
        <f ca="1">_xll.DBRW($C$1,$B55,$C$3,BH$12,$C$2,$A55,BH$13,$C$4,C54)</f>
        <v>#VALUE!</v>
      </c>
      <c r="BI55" s="252" t="e">
        <f ca="1">_xll.DBRW($C$1,$B55,$C$3,BI$12,$C$2,$A55,BI$13,$C$4,C54)</f>
        <v>#VALUE!</v>
      </c>
      <c r="BJ55" s="248" t="str">
        <f ca="1">_xll.DBRW($C$1,$B55,$C$3,BJ$12,$C$2,$A55,BJ$13,$C$4,C54)</f>
        <v>RECALC_1_1984_</v>
      </c>
      <c r="BK55" s="248" t="e">
        <f ca="1">_xll.DBRW($C$1,$B55,$C$3,BK$12,$C$2,$A55,BK$13,$C$4,C54)</f>
        <v>#VALUE!</v>
      </c>
      <c r="BL55" s="248" t="e">
        <f ca="1">_xll.DBRW($C$1,$B55,$C$3,BL$12,$C$2,$A55,BL$13,$C$4,C54)</f>
        <v>#VALUE!</v>
      </c>
      <c r="BM55" s="248" t="e">
        <f ca="1">_xll.DBRW($C$1,$B55,$C$3,BM$12,$C$2,$A55,BM$13,$C$4,C54)</f>
        <v>#VALUE!</v>
      </c>
      <c r="BN55" s="248" t="e">
        <f ca="1">_xll.DBRW($C$1,$B55,$C$3,BN$12,$C$2,$A55,BN$13,$C$4,C54)</f>
        <v>#VALUE!</v>
      </c>
      <c r="BO55" s="248" t="e">
        <f ca="1">_xll.DBRW($C$1,$B55,$C$3,BO$12,$C$2,$A55,BO$13,$C$4,C54)</f>
        <v>#VALUE!</v>
      </c>
      <c r="BP55" s="253" t="e">
        <f ca="1">_xll.DBRW($C$1,$B55,$C$3,BP$12,$C$2,$A55,BP$13,$C$4,C54)</f>
        <v>#VALUE!</v>
      </c>
      <c r="BQ55" s="252" t="e">
        <f ca="1">_xll.DBRW($C$1,$B55,$C$3,BQ$12,$C$2,$A55,BQ$13,$C$4,C54)</f>
        <v>#VALUE!</v>
      </c>
      <c r="BR55" s="248" t="str">
        <f ca="1">_xll.DBRW($C$1,$B55,$C$3,BR$12,$C$2,$A55,BR$13,$C$4,C54)</f>
        <v>RECALC_1_2335_</v>
      </c>
      <c r="BS55" s="248" t="e">
        <f ca="1">_xll.DBRW($C$1,$B55,$C$3,BS$12,$C$2,$A55,BS$13,$C$4,C54)</f>
        <v>#VALUE!</v>
      </c>
      <c r="BT55" s="248" t="e">
        <f ca="1">_xll.DBRW($C$1,$B55,$C$3,BT$12,$C$2,$A55,BT$13,$C$4,C54)</f>
        <v>#VALUE!</v>
      </c>
      <c r="BU55" s="248" t="e">
        <f ca="1">_xll.DBRW($C$1,$B55,$C$3,BU$12,$C$2,$A55,BU$13,$C$4,C54)</f>
        <v>#VALUE!</v>
      </c>
      <c r="BV55" s="248" t="e">
        <f ca="1">_xll.DBRW($C$1,$B55,$C$3,BV$12,$C$2,$A55,BV$13,$C$4,C54)</f>
        <v>#VALUE!</v>
      </c>
      <c r="BW55" s="248" t="e">
        <f ca="1">_xll.DBRW($C$1,$B55,$C$3,BW$12,$C$2,$A55,BW$13,$C$4,C54)</f>
        <v>#VALUE!</v>
      </c>
      <c r="BX55" s="253" t="e">
        <f ca="1">_xll.DBRW($C$1,$B55,$C$3,BX$12,$C$2,$A55,BX$13,$C$4,C54)</f>
        <v>#VALUE!</v>
      </c>
      <c r="BY55" s="248"/>
      <c r="BZ55" s="248"/>
      <c r="CA55" s="248"/>
      <c r="CB55" s="248"/>
      <c r="CC55" s="248"/>
      <c r="CD55" s="248"/>
      <c r="CE55" s="248"/>
      <c r="CF55" s="248"/>
    </row>
    <row r="56" spans="1:109" ht="21.75" customHeight="1">
      <c r="A56" s="262" t="str">
        <f t="shared" ref="A56:C56" si="248">A43</f>
        <v>VTD_Corp_TopAdj_Input2</v>
      </c>
      <c r="B56" s="263" t="str">
        <f t="shared" ca="1" si="248"/>
        <v>RECALC_0_1_</v>
      </c>
      <c r="C56" s="237" t="str">
        <f t="shared" si="248"/>
        <v>Correction produit et charges financiers : annulation intercos pays</v>
      </c>
      <c r="D56" s="252"/>
      <c r="E56" s="248"/>
      <c r="F56" s="248">
        <v>7</v>
      </c>
      <c r="G56" s="248">
        <v>7</v>
      </c>
      <c r="H56" s="248">
        <v>7</v>
      </c>
      <c r="I56" s="248">
        <v>7</v>
      </c>
      <c r="J56" s="248">
        <v>7</v>
      </c>
      <c r="K56" s="253">
        <v>7</v>
      </c>
      <c r="L56" s="252">
        <v>7000</v>
      </c>
      <c r="M56" s="248">
        <v>7000</v>
      </c>
      <c r="N56" s="248"/>
      <c r="O56" s="248"/>
      <c r="P56" s="248"/>
      <c r="Q56" s="248"/>
      <c r="R56" s="248"/>
      <c r="S56" s="253"/>
      <c r="T56" s="252"/>
      <c r="U56" s="248"/>
      <c r="V56" s="248"/>
      <c r="W56" s="248"/>
      <c r="X56" s="248"/>
      <c r="Y56" s="248"/>
      <c r="Z56" s="248"/>
      <c r="AA56" s="253"/>
      <c r="AB56" s="252"/>
      <c r="AC56" s="248"/>
      <c r="AD56" s="248"/>
      <c r="AE56" s="248"/>
      <c r="AF56" s="248"/>
      <c r="AG56" s="248"/>
      <c r="AH56" s="248"/>
      <c r="AI56" s="253"/>
      <c r="AJ56" s="248"/>
      <c r="AK56" s="252" t="e">
        <f ca="1">_xll.DBRW($C$1,$B56,$C$3,AK$12,$C$2,$A56,AK$13,$C$4,C54)</f>
        <v>#VALUE!</v>
      </c>
      <c r="AL56" s="248" t="str">
        <f ca="1">_xll.DBRW($C$1,$B56,$C$3,AL$12,$C$2,$A56,AL$13,$C$4,C54)</f>
        <v>RECALC_1_1121_</v>
      </c>
      <c r="AM56" s="248" t="e">
        <f ca="1">_xll.DBRW($C$1,$B56,$C$3,AM$12,$C$2,$A56,AM$13,$C$4,C54)</f>
        <v>#VALUE!</v>
      </c>
      <c r="AN56" s="248" t="e">
        <f ca="1">_xll.DBRW($C$1,$B56,$C$3,AN$12,$C$2,$A56,AN$13,$C$4,C54)</f>
        <v>#VALUE!</v>
      </c>
      <c r="AO56" s="248" t="e">
        <f ca="1">_xll.DBRW($C$1,$B56,$C$3,AO$12,$C$2,$A56,AO$13,$C$4,C54)</f>
        <v>#VALUE!</v>
      </c>
      <c r="AP56" s="248" t="e">
        <f ca="1">_xll.DBRW($C$1,$B56,$C$3,AP$12,$C$2,$A56,AP$13,$C$4,C54)</f>
        <v>#VALUE!</v>
      </c>
      <c r="AQ56" s="248" t="e">
        <f ca="1">_xll.DBRW($C$1,$B56,$C$3,AQ$12,$C$2,$A56,AQ$13,$C$4,C54)</f>
        <v>#VALUE!</v>
      </c>
      <c r="AR56" s="253" t="e">
        <f ca="1">_xll.DBRW($C$1,$B56,$C$3,AR$12,$C$2,$A56,AR$13,$C$4,C54)</f>
        <v>#VALUE!</v>
      </c>
      <c r="AS56" s="252" t="e">
        <f ca="1">_xll.DBRW($C$1,$B56,$C$3,AS$12,$C$2,$A56,AS$13,$C$4,C54)</f>
        <v>#VALUE!</v>
      </c>
      <c r="AT56" s="248" t="str">
        <f ca="1">_xll.DBRW($C$1,$B56,$C$3,AT$12,$C$2,$A56,AT$13,$C$4,C54)</f>
        <v>RECALC_1_1298_</v>
      </c>
      <c r="AU56" s="248" t="e">
        <f ca="1">_xll.DBRW($C$1,$B56,$C$3,AU$12,$C$2,$A56,AU$13,$C$4,C54)</f>
        <v>#VALUE!</v>
      </c>
      <c r="AV56" s="248" t="e">
        <f ca="1">_xll.DBRW($C$1,$B56,$C$3,AV$12,$C$2,$A56,AV$13,$C$4,C54)</f>
        <v>#VALUE!</v>
      </c>
      <c r="AW56" s="248" t="e">
        <f ca="1">_xll.DBRW($C$1,$B56,$C$3,AW$12,$C$2,$A56,AW$13,$C$4,C54)</f>
        <v>#VALUE!</v>
      </c>
      <c r="AX56" s="248" t="e">
        <f ca="1">_xll.DBRW($C$1,$B56,$C$3,AX$12,$C$2,$A56,AX$13,$C$4,C54)</f>
        <v>#VALUE!</v>
      </c>
      <c r="AY56" s="248" t="e">
        <f ca="1">_xll.DBRW($C$1,$B56,$C$3,AY$12,$C$2,$A56,AY$13,$C$4,C54)</f>
        <v>#VALUE!</v>
      </c>
      <c r="AZ56" s="253" t="e">
        <f ca="1">_xll.DBRW($C$1,$B56,$C$3,AZ$12,$C$2,$A56,AZ$13,$C$4,C54)</f>
        <v>#VALUE!</v>
      </c>
      <c r="BA56" s="252" t="e">
        <f ca="1">_xll.DBRW($C$1,$B56,$C$3,BA$12,$C$2,$A56,BA$13,$C$4,C54)</f>
        <v>#VALUE!</v>
      </c>
      <c r="BB56" s="248" t="str">
        <f ca="1">_xll.DBRW($C$1,$B56,$C$3,BB$12,$C$2,$A56,BB$13,$C$4,C54)</f>
        <v>RECALC_1_1693_</v>
      </c>
      <c r="BC56" s="248" t="e">
        <f ca="1">_xll.DBRW($C$1,$B56,$C$3,BC$12,$C$2,$A56,BC$13,$C$4,C54)</f>
        <v>#VALUE!</v>
      </c>
      <c r="BD56" s="248" t="e">
        <f ca="1">_xll.DBRW($C$1,$B56,$C$3,BD$12,$C$2,$A56,BD$13,$C$4,C54)</f>
        <v>#VALUE!</v>
      </c>
      <c r="BE56" s="248" t="e">
        <f ca="1">_xll.DBRW($C$1,$B56,$C$3,BE$12,$C$2,$A56,BE$13,$C$4,C54)</f>
        <v>#VALUE!</v>
      </c>
      <c r="BF56" s="248" t="e">
        <f ca="1">_xll.DBRW($C$1,$B56,$C$3,BF$12,$C$2,$A56,BF$13,$C$4,C54)</f>
        <v>#VALUE!</v>
      </c>
      <c r="BG56" s="248" t="e">
        <f ca="1">_xll.DBRW($C$1,$B56,$C$3,BG$12,$C$2,$A56,BG$13,$C$4,C54)</f>
        <v>#VALUE!</v>
      </c>
      <c r="BH56" s="253" t="e">
        <f ca="1">_xll.DBRW($C$1,$B56,$C$3,BH$12,$C$2,$A56,BH$13,$C$4,C54)</f>
        <v>#VALUE!</v>
      </c>
      <c r="BI56" s="252" t="e">
        <f ca="1">_xll.DBRW($C$1,$B56,$C$3,BI$12,$C$2,$A56,BI$13,$C$4,C54)</f>
        <v>#VALUE!</v>
      </c>
      <c r="BJ56" s="248" t="str">
        <f ca="1">_xll.DBRW($C$1,$B56,$C$3,BJ$12,$C$2,$A56,BJ$13,$C$4,C54)</f>
        <v>RECALC_1_1990_</v>
      </c>
      <c r="BK56" s="248" t="e">
        <f ca="1">_xll.DBRW($C$1,$B56,$C$3,BK$12,$C$2,$A56,BK$13,$C$4,C54)</f>
        <v>#VALUE!</v>
      </c>
      <c r="BL56" s="248" t="e">
        <f ca="1">_xll.DBRW($C$1,$B56,$C$3,BL$12,$C$2,$A56,BL$13,$C$4,C54)</f>
        <v>#VALUE!</v>
      </c>
      <c r="BM56" s="248" t="e">
        <f ca="1">_xll.DBRW($C$1,$B56,$C$3,BM$12,$C$2,$A56,BM$13,$C$4,C54)</f>
        <v>#VALUE!</v>
      </c>
      <c r="BN56" s="248" t="e">
        <f ca="1">_xll.DBRW($C$1,$B56,$C$3,BN$12,$C$2,$A56,BN$13,$C$4,C54)</f>
        <v>#VALUE!</v>
      </c>
      <c r="BO56" s="248" t="e">
        <f ca="1">_xll.DBRW($C$1,$B56,$C$3,BO$12,$C$2,$A56,BO$13,$C$4,C54)</f>
        <v>#VALUE!</v>
      </c>
      <c r="BP56" s="253" t="e">
        <f ca="1">_xll.DBRW($C$1,$B56,$C$3,BP$12,$C$2,$A56,BP$13,$C$4,C54)</f>
        <v>#VALUE!</v>
      </c>
      <c r="BQ56" s="252" t="e">
        <f ca="1">_xll.DBRW($C$1,$B56,$C$3,BQ$12,$C$2,$A56,BQ$13,$C$4,C54)</f>
        <v>#VALUE!</v>
      </c>
      <c r="BR56" s="248" t="str">
        <f ca="1">_xll.DBRW($C$1,$B56,$C$3,BR$12,$C$2,$A56,BR$13,$C$4,C54)</f>
        <v>RECALC_1_2341_</v>
      </c>
      <c r="BS56" s="248" t="e">
        <f ca="1">_xll.DBRW($C$1,$B56,$C$3,BS$12,$C$2,$A56,BS$13,$C$4,C54)</f>
        <v>#VALUE!</v>
      </c>
      <c r="BT56" s="248" t="e">
        <f ca="1">_xll.DBRW($C$1,$B56,$C$3,BT$12,$C$2,$A56,BT$13,$C$4,C54)</f>
        <v>#VALUE!</v>
      </c>
      <c r="BU56" s="248" t="e">
        <f ca="1">_xll.DBRW($C$1,$B56,$C$3,BU$12,$C$2,$A56,BU$13,$C$4,C54)</f>
        <v>#VALUE!</v>
      </c>
      <c r="BV56" s="248" t="e">
        <f ca="1">_xll.DBRW($C$1,$B56,$C$3,BV$12,$C$2,$A56,BV$13,$C$4,C54)</f>
        <v>#VALUE!</v>
      </c>
      <c r="BW56" s="248" t="e">
        <f ca="1">_xll.DBRW($C$1,$B56,$C$3,BW$12,$C$2,$A56,BW$13,$C$4,C54)</f>
        <v>#VALUE!</v>
      </c>
      <c r="BX56" s="253" t="e">
        <f ca="1">_xll.DBRW($C$1,$B56,$C$3,BX$12,$C$2,$A56,BX$13,$C$4,C54)</f>
        <v>#VALUE!</v>
      </c>
      <c r="BY56" s="248"/>
      <c r="BZ56" s="248"/>
      <c r="CA56" s="248"/>
      <c r="CB56" s="248"/>
      <c r="CC56" s="248"/>
      <c r="CD56" s="248"/>
      <c r="CE56" s="248"/>
      <c r="CF56" s="248"/>
    </row>
    <row r="57" spans="1:109" ht="21.75" customHeight="1">
      <c r="A57" s="262" t="str">
        <f t="shared" ref="A57:C57" si="249">A44</f>
        <v>VTD_Corp_TopAdj_Input3</v>
      </c>
      <c r="B57" s="263" t="str">
        <f t="shared" ca="1" si="249"/>
        <v>RECALC_0_1_</v>
      </c>
      <c r="C57" s="237" t="str">
        <f t="shared" si="249"/>
        <v>Correction du coût du financement</v>
      </c>
      <c r="D57" s="252"/>
      <c r="E57" s="248"/>
      <c r="F57" s="248"/>
      <c r="G57" s="248"/>
      <c r="H57" s="248"/>
      <c r="I57" s="248"/>
      <c r="J57" s="248"/>
      <c r="K57" s="253"/>
      <c r="L57" s="252"/>
      <c r="M57" s="248"/>
      <c r="N57" s="248"/>
      <c r="O57" s="248"/>
      <c r="P57" s="248"/>
      <c r="Q57" s="248"/>
      <c r="R57" s="248"/>
      <c r="S57" s="253"/>
      <c r="T57" s="252"/>
      <c r="U57" s="248"/>
      <c r="V57" s="248"/>
      <c r="W57" s="248"/>
      <c r="X57" s="248"/>
      <c r="Y57" s="248"/>
      <c r="Z57" s="248"/>
      <c r="AA57" s="253"/>
      <c r="AB57" s="252"/>
      <c r="AC57" s="248"/>
      <c r="AD57" s="248"/>
      <c r="AE57" s="248"/>
      <c r="AF57" s="248"/>
      <c r="AG57" s="248"/>
      <c r="AH57" s="248"/>
      <c r="AI57" s="253"/>
      <c r="AJ57" s="248"/>
      <c r="AK57" s="252" t="e">
        <f ca="1">_xll.DBRW($C$1,$B57,$C$3,AK$12,$C$2,$A57,AK$13,$C$4,C54)</f>
        <v>#VALUE!</v>
      </c>
      <c r="AL57" s="248" t="str">
        <f ca="1">_xll.DBRW($C$1,$B57,$C$3,AL$12,$C$2,$A57,AL$13,$C$4,C54)</f>
        <v>RECALC_1_1117_</v>
      </c>
      <c r="AM57" s="248" t="e">
        <f ca="1">_xll.DBRW($C$1,$B57,$C$3,AM$12,$C$2,$A57,AM$13,$C$4,C54)</f>
        <v>#VALUE!</v>
      </c>
      <c r="AN57" s="248" t="e">
        <f ca="1">_xll.DBRW($C$1,$B57,$C$3,AN$12,$C$2,$A57,AN$13,$C$4,C54)</f>
        <v>#VALUE!</v>
      </c>
      <c r="AO57" s="248" t="e">
        <f ca="1">_xll.DBRW($C$1,$B57,$C$3,AO$12,$C$2,$A57,AO$13,$C$4,C54)</f>
        <v>#VALUE!</v>
      </c>
      <c r="AP57" s="248" t="e">
        <f ca="1">_xll.DBRW($C$1,$B57,$C$3,AP$12,$C$2,$A57,AP$13,$C$4,C54)</f>
        <v>#VALUE!</v>
      </c>
      <c r="AQ57" s="248" t="e">
        <f ca="1">_xll.DBRW($C$1,$B57,$C$3,AQ$12,$C$2,$A57,AQ$13,$C$4,C54)</f>
        <v>#VALUE!</v>
      </c>
      <c r="AR57" s="253" t="e">
        <f ca="1">_xll.DBRW($C$1,$B57,$C$3,AR$12,$C$2,$A57,AR$13,$C$4,C54)</f>
        <v>#VALUE!</v>
      </c>
      <c r="AS57" s="252" t="e">
        <f ca="1">_xll.DBRW($C$1,$B57,$C$3,AS$12,$C$2,$A57,AS$13,$C$4,C54)</f>
        <v>#VALUE!</v>
      </c>
      <c r="AT57" s="248" t="str">
        <f ca="1">_xll.DBRW($C$1,$B57,$C$3,AT$12,$C$2,$A57,AT$13,$C$4,C54)</f>
        <v>RECALC_1_1294_</v>
      </c>
      <c r="AU57" s="248" t="e">
        <f ca="1">_xll.DBRW($C$1,$B57,$C$3,AU$12,$C$2,$A57,AU$13,$C$4,C54)</f>
        <v>#VALUE!</v>
      </c>
      <c r="AV57" s="248" t="e">
        <f ca="1">_xll.DBRW($C$1,$B57,$C$3,AV$12,$C$2,$A57,AV$13,$C$4,C54)</f>
        <v>#VALUE!</v>
      </c>
      <c r="AW57" s="248" t="e">
        <f ca="1">_xll.DBRW($C$1,$B57,$C$3,AW$12,$C$2,$A57,AW$13,$C$4,C54)</f>
        <v>#VALUE!</v>
      </c>
      <c r="AX57" s="248" t="e">
        <f ca="1">_xll.DBRW($C$1,$B57,$C$3,AX$12,$C$2,$A57,AX$13,$C$4,C54)</f>
        <v>#VALUE!</v>
      </c>
      <c r="AY57" s="248" t="e">
        <f ca="1">_xll.DBRW($C$1,$B57,$C$3,AY$12,$C$2,$A57,AY$13,$C$4,C54)</f>
        <v>#VALUE!</v>
      </c>
      <c r="AZ57" s="253" t="e">
        <f ca="1">_xll.DBRW($C$1,$B57,$C$3,AZ$12,$C$2,$A57,AZ$13,$C$4,C54)</f>
        <v>#VALUE!</v>
      </c>
      <c r="BA57" s="252" t="e">
        <f ca="1">_xll.DBRW($C$1,$B57,$C$3,BA$12,$C$2,$A57,BA$13,$C$4,C54)</f>
        <v>#VALUE!</v>
      </c>
      <c r="BB57" s="248" t="str">
        <f ca="1">_xll.DBRW($C$1,$B57,$C$3,BB$12,$C$2,$A57,BB$13,$C$4,C54)</f>
        <v>RECALC_1_1689_</v>
      </c>
      <c r="BC57" s="248" t="e">
        <f ca="1">_xll.DBRW($C$1,$B57,$C$3,BC$12,$C$2,$A57,BC$13,$C$4,C54)</f>
        <v>#VALUE!</v>
      </c>
      <c r="BD57" s="248" t="e">
        <f ca="1">_xll.DBRW($C$1,$B57,$C$3,BD$12,$C$2,$A57,BD$13,$C$4,C54)</f>
        <v>#VALUE!</v>
      </c>
      <c r="BE57" s="248" t="e">
        <f ca="1">_xll.DBRW($C$1,$B57,$C$3,BE$12,$C$2,$A57,BE$13,$C$4,C54)</f>
        <v>#VALUE!</v>
      </c>
      <c r="BF57" s="248" t="e">
        <f ca="1">_xll.DBRW($C$1,$B57,$C$3,BF$12,$C$2,$A57,BF$13,$C$4,C54)</f>
        <v>#VALUE!</v>
      </c>
      <c r="BG57" s="248" t="e">
        <f ca="1">_xll.DBRW($C$1,$B57,$C$3,BG$12,$C$2,$A57,BG$13,$C$4,C54)</f>
        <v>#VALUE!</v>
      </c>
      <c r="BH57" s="253" t="e">
        <f ca="1">_xll.DBRW($C$1,$B57,$C$3,BH$12,$C$2,$A57,BH$13,$C$4,C54)</f>
        <v>#VALUE!</v>
      </c>
      <c r="BI57" s="252" t="e">
        <f ca="1">_xll.DBRW($C$1,$B57,$C$3,BI$12,$C$2,$A57,BI$13,$C$4,C54)</f>
        <v>#VALUE!</v>
      </c>
      <c r="BJ57" s="248" t="str">
        <f ca="1">_xll.DBRW($C$1,$B57,$C$3,BJ$12,$C$2,$A57,BJ$13,$C$4,C54)</f>
        <v>RECALC_1_1986_</v>
      </c>
      <c r="BK57" s="248" t="e">
        <f ca="1">_xll.DBRW($C$1,$B57,$C$3,BK$12,$C$2,$A57,BK$13,$C$4,C54)</f>
        <v>#VALUE!</v>
      </c>
      <c r="BL57" s="248" t="e">
        <f ca="1">_xll.DBRW($C$1,$B57,$C$3,BL$12,$C$2,$A57,BL$13,$C$4,C54)</f>
        <v>#VALUE!</v>
      </c>
      <c r="BM57" s="248" t="e">
        <f ca="1">_xll.DBRW($C$1,$B57,$C$3,BM$12,$C$2,$A57,BM$13,$C$4,C54)</f>
        <v>#VALUE!</v>
      </c>
      <c r="BN57" s="248" t="e">
        <f ca="1">_xll.DBRW($C$1,$B57,$C$3,BN$12,$C$2,$A57,BN$13,$C$4,C54)</f>
        <v>#VALUE!</v>
      </c>
      <c r="BO57" s="248" t="e">
        <f ca="1">_xll.DBRW($C$1,$B57,$C$3,BO$12,$C$2,$A57,BO$13,$C$4,C54)</f>
        <v>#VALUE!</v>
      </c>
      <c r="BP57" s="253" t="e">
        <f ca="1">_xll.DBRW($C$1,$B57,$C$3,BP$12,$C$2,$A57,BP$13,$C$4,C54)</f>
        <v>#VALUE!</v>
      </c>
      <c r="BQ57" s="252" t="e">
        <f ca="1">_xll.DBRW($C$1,$B57,$C$3,BQ$12,$C$2,$A57,BQ$13,$C$4,C54)</f>
        <v>#VALUE!</v>
      </c>
      <c r="BR57" s="248" t="str">
        <f ca="1">_xll.DBRW($C$1,$B57,$C$3,BR$12,$C$2,$A57,BR$13,$C$4,C54)</f>
        <v>RECALC_1_2337_</v>
      </c>
      <c r="BS57" s="248" t="e">
        <f ca="1">_xll.DBRW($C$1,$B57,$C$3,BS$12,$C$2,$A57,BS$13,$C$4,C54)</f>
        <v>#VALUE!</v>
      </c>
      <c r="BT57" s="248" t="e">
        <f ca="1">_xll.DBRW($C$1,$B57,$C$3,BT$12,$C$2,$A57,BT$13,$C$4,C54)</f>
        <v>#VALUE!</v>
      </c>
      <c r="BU57" s="248" t="e">
        <f ca="1">_xll.DBRW($C$1,$B57,$C$3,BU$12,$C$2,$A57,BU$13,$C$4,C54)</f>
        <v>#VALUE!</v>
      </c>
      <c r="BV57" s="248" t="e">
        <f ca="1">_xll.DBRW($C$1,$B57,$C$3,BV$12,$C$2,$A57,BV$13,$C$4,C54)</f>
        <v>#VALUE!</v>
      </c>
      <c r="BW57" s="248" t="e">
        <f ca="1">_xll.DBRW($C$1,$B57,$C$3,BW$12,$C$2,$A57,BW$13,$C$4,C54)</f>
        <v>#VALUE!</v>
      </c>
      <c r="BX57" s="253" t="e">
        <f ca="1">_xll.DBRW($C$1,$B57,$C$3,BX$12,$C$2,$A57,BX$13,$C$4,C54)</f>
        <v>#VALUE!</v>
      </c>
      <c r="BY57" s="248"/>
      <c r="BZ57" s="248"/>
      <c r="CA57" s="248"/>
      <c r="CB57" s="248"/>
      <c r="CC57" s="248"/>
      <c r="CD57" s="248"/>
      <c r="CE57" s="248"/>
      <c r="CF57" s="248"/>
    </row>
    <row r="58" spans="1:109" ht="21.75" customHeight="1">
      <c r="A58" s="262" t="str">
        <f t="shared" ref="A58:C58" si="250">A45</f>
        <v>VTD_Corp_TopAdj_Input4</v>
      </c>
      <c r="B58" s="263" t="str">
        <f t="shared" ca="1" si="250"/>
        <v>RECALC_0_1_</v>
      </c>
      <c r="C58" s="237" t="str">
        <f t="shared" si="250"/>
        <v>Sécurité aux produits et charges financiers sur base E1 (undiscounting engagements sociaux, provisions, coûts de garatntie…)=</v>
      </c>
      <c r="D58" s="252"/>
      <c r="E58" s="248"/>
      <c r="F58" s="248"/>
      <c r="G58" s="248"/>
      <c r="H58" s="248"/>
      <c r="I58" s="248"/>
      <c r="J58" s="248"/>
      <c r="K58" s="253"/>
      <c r="L58" s="252"/>
      <c r="M58" s="248"/>
      <c r="N58" s="248"/>
      <c r="O58" s="248"/>
      <c r="P58" s="248"/>
      <c r="Q58" s="248"/>
      <c r="R58" s="248"/>
      <c r="S58" s="253"/>
      <c r="T58" s="252"/>
      <c r="U58" s="248"/>
      <c r="V58" s="248"/>
      <c r="W58" s="248"/>
      <c r="X58" s="248"/>
      <c r="Y58" s="248"/>
      <c r="Z58" s="248"/>
      <c r="AA58" s="253"/>
      <c r="AB58" s="252"/>
      <c r="AC58" s="248"/>
      <c r="AD58" s="248"/>
      <c r="AE58" s="248"/>
      <c r="AF58" s="248"/>
      <c r="AG58" s="248"/>
      <c r="AH58" s="248"/>
      <c r="AI58" s="253"/>
      <c r="AJ58" s="248"/>
      <c r="AK58" s="252" t="e">
        <f ca="1">_xll.DBRW($C$1,$B58,$C$3,AK$12,$C$2,$A58,AK$13,$C$4,C54)</f>
        <v>#VALUE!</v>
      </c>
      <c r="AL58" s="248" t="str">
        <f ca="1">_xll.DBRW($C$1,$B58,$C$3,AL$12,$C$2,$A58,AL$13,$C$4,C54)</f>
        <v>RECALC_1_1114_</v>
      </c>
      <c r="AM58" s="248" t="e">
        <f ca="1">_xll.DBRW($C$1,$B58,$C$3,AM$12,$C$2,$A58,AM$13,$C$4,C54)</f>
        <v>#VALUE!</v>
      </c>
      <c r="AN58" s="248" t="e">
        <f ca="1">_xll.DBRW($C$1,$B58,$C$3,AN$12,$C$2,$A58,AN$13,$C$4,C54)</f>
        <v>#VALUE!</v>
      </c>
      <c r="AO58" s="248" t="e">
        <f ca="1">_xll.DBRW($C$1,$B58,$C$3,AO$12,$C$2,$A58,AO$13,$C$4,C54)</f>
        <v>#VALUE!</v>
      </c>
      <c r="AP58" s="248" t="e">
        <f ca="1">_xll.DBRW($C$1,$B58,$C$3,AP$12,$C$2,$A58,AP$13,$C$4,C54)</f>
        <v>#VALUE!</v>
      </c>
      <c r="AQ58" s="248" t="e">
        <f ca="1">_xll.DBRW($C$1,$B58,$C$3,AQ$12,$C$2,$A58,AQ$13,$C$4,C54)</f>
        <v>#VALUE!</v>
      </c>
      <c r="AR58" s="253" t="e">
        <f ca="1">_xll.DBRW($C$1,$B58,$C$3,AR$12,$C$2,$A58,AR$13,$C$4,C54)</f>
        <v>#VALUE!</v>
      </c>
      <c r="AS58" s="252" t="e">
        <f ca="1">_xll.DBRW($C$1,$B58,$C$3,AS$12,$C$2,$A58,AS$13,$C$4,C54)</f>
        <v>#VALUE!</v>
      </c>
      <c r="AT58" s="248" t="str">
        <f ca="1">_xll.DBRW($C$1,$B58,$C$3,AT$12,$C$2,$A58,AT$13,$C$4,C54)</f>
        <v>RECALC_1_1291_</v>
      </c>
      <c r="AU58" s="248" t="e">
        <f ca="1">_xll.DBRW($C$1,$B58,$C$3,AU$12,$C$2,$A58,AU$13,$C$4,C54)</f>
        <v>#VALUE!</v>
      </c>
      <c r="AV58" s="248" t="e">
        <f ca="1">_xll.DBRW($C$1,$B58,$C$3,AV$12,$C$2,$A58,AV$13,$C$4,C54)</f>
        <v>#VALUE!</v>
      </c>
      <c r="AW58" s="248" t="e">
        <f ca="1">_xll.DBRW($C$1,$B58,$C$3,AW$12,$C$2,$A58,AW$13,$C$4,C54)</f>
        <v>#VALUE!</v>
      </c>
      <c r="AX58" s="248" t="e">
        <f ca="1">_xll.DBRW($C$1,$B58,$C$3,AX$12,$C$2,$A58,AX$13,$C$4,C54)</f>
        <v>#VALUE!</v>
      </c>
      <c r="AY58" s="248" t="e">
        <f ca="1">_xll.DBRW($C$1,$B58,$C$3,AY$12,$C$2,$A58,AY$13,$C$4,C54)</f>
        <v>#VALUE!</v>
      </c>
      <c r="AZ58" s="253" t="e">
        <f ca="1">_xll.DBRW($C$1,$B58,$C$3,AZ$12,$C$2,$A58,AZ$13,$C$4,C54)</f>
        <v>#VALUE!</v>
      </c>
      <c r="BA58" s="252" t="e">
        <f ca="1">_xll.DBRW($C$1,$B58,$C$3,BA$12,$C$2,$A58,BA$13,$C$4,C54)</f>
        <v>#VALUE!</v>
      </c>
      <c r="BB58" s="248" t="str">
        <f ca="1">_xll.DBRW($C$1,$B58,$C$3,BB$12,$C$2,$A58,BB$13,$C$4,C54)</f>
        <v>RECALC_1_1686_</v>
      </c>
      <c r="BC58" s="248" t="e">
        <f ca="1">_xll.DBRW($C$1,$B58,$C$3,BC$12,$C$2,$A58,BC$13,$C$4,C54)</f>
        <v>#VALUE!</v>
      </c>
      <c r="BD58" s="248" t="e">
        <f ca="1">_xll.DBRW($C$1,$B58,$C$3,BD$12,$C$2,$A58,BD$13,$C$4,C54)</f>
        <v>#VALUE!</v>
      </c>
      <c r="BE58" s="248" t="e">
        <f ca="1">_xll.DBRW($C$1,$B58,$C$3,BE$12,$C$2,$A58,BE$13,$C$4,C54)</f>
        <v>#VALUE!</v>
      </c>
      <c r="BF58" s="248" t="e">
        <f ca="1">_xll.DBRW($C$1,$B58,$C$3,BF$12,$C$2,$A58,BF$13,$C$4,C54)</f>
        <v>#VALUE!</v>
      </c>
      <c r="BG58" s="248" t="e">
        <f ca="1">_xll.DBRW($C$1,$B58,$C$3,BG$12,$C$2,$A58,BG$13,$C$4,C54)</f>
        <v>#VALUE!</v>
      </c>
      <c r="BH58" s="253" t="e">
        <f ca="1">_xll.DBRW($C$1,$B58,$C$3,BH$12,$C$2,$A58,BH$13,$C$4,C54)</f>
        <v>#VALUE!</v>
      </c>
      <c r="BI58" s="252" t="e">
        <f ca="1">_xll.DBRW($C$1,$B58,$C$3,BI$12,$C$2,$A58,BI$13,$C$4,C54)</f>
        <v>#VALUE!</v>
      </c>
      <c r="BJ58" s="248" t="str">
        <f ca="1">_xll.DBRW($C$1,$B58,$C$3,BJ$12,$C$2,$A58,BJ$13,$C$4,C54)</f>
        <v>RECALC_1_1983_</v>
      </c>
      <c r="BK58" s="248" t="e">
        <f ca="1">_xll.DBRW($C$1,$B58,$C$3,BK$12,$C$2,$A58,BK$13,$C$4,C54)</f>
        <v>#VALUE!</v>
      </c>
      <c r="BL58" s="248" t="e">
        <f ca="1">_xll.DBRW($C$1,$B58,$C$3,BL$12,$C$2,$A58,BL$13,$C$4,C54)</f>
        <v>#VALUE!</v>
      </c>
      <c r="BM58" s="248" t="e">
        <f ca="1">_xll.DBRW($C$1,$B58,$C$3,BM$12,$C$2,$A58,BM$13,$C$4,C54)</f>
        <v>#VALUE!</v>
      </c>
      <c r="BN58" s="248" t="e">
        <f ca="1">_xll.DBRW($C$1,$B58,$C$3,BN$12,$C$2,$A58,BN$13,$C$4,C54)</f>
        <v>#VALUE!</v>
      </c>
      <c r="BO58" s="248" t="e">
        <f ca="1">_xll.DBRW($C$1,$B58,$C$3,BO$12,$C$2,$A58,BO$13,$C$4,C54)</f>
        <v>#VALUE!</v>
      </c>
      <c r="BP58" s="253" t="e">
        <f ca="1">_xll.DBRW($C$1,$B58,$C$3,BP$12,$C$2,$A58,BP$13,$C$4,C54)</f>
        <v>#VALUE!</v>
      </c>
      <c r="BQ58" s="252" t="e">
        <f ca="1">_xll.DBRW($C$1,$B58,$C$3,BQ$12,$C$2,$A58,BQ$13,$C$4,C54)</f>
        <v>#VALUE!</v>
      </c>
      <c r="BR58" s="248" t="str">
        <f ca="1">_xll.DBRW($C$1,$B58,$C$3,BR$12,$C$2,$A58,BR$13,$C$4,C54)</f>
        <v>RECALC_1_2334_</v>
      </c>
      <c r="BS58" s="248" t="e">
        <f ca="1">_xll.DBRW($C$1,$B58,$C$3,BS$12,$C$2,$A58,BS$13,$C$4,C54)</f>
        <v>#VALUE!</v>
      </c>
      <c r="BT58" s="248" t="e">
        <f ca="1">_xll.DBRW($C$1,$B58,$C$3,BT$12,$C$2,$A58,BT$13,$C$4,C54)</f>
        <v>#VALUE!</v>
      </c>
      <c r="BU58" s="248" t="e">
        <f ca="1">_xll.DBRW($C$1,$B58,$C$3,BU$12,$C$2,$A58,BU$13,$C$4,C54)</f>
        <v>#VALUE!</v>
      </c>
      <c r="BV58" s="248" t="e">
        <f ca="1">_xll.DBRW($C$1,$B58,$C$3,BV$12,$C$2,$A58,BV$13,$C$4,C54)</f>
        <v>#VALUE!</v>
      </c>
      <c r="BW58" s="248" t="e">
        <f ca="1">_xll.DBRW($C$1,$B58,$C$3,BW$12,$C$2,$A58,BW$13,$C$4,C54)</f>
        <v>#VALUE!</v>
      </c>
      <c r="BX58" s="253" t="e">
        <f ca="1">_xll.DBRW($C$1,$B58,$C$3,BX$12,$C$2,$A58,BX$13,$C$4,C54)</f>
        <v>#VALUE!</v>
      </c>
      <c r="BY58" s="248"/>
      <c r="BZ58" s="248"/>
      <c r="CA58" s="248"/>
      <c r="CB58" s="248"/>
      <c r="CC58" s="248"/>
      <c r="CD58" s="248"/>
      <c r="CE58" s="248"/>
      <c r="CF58" s="248"/>
    </row>
    <row r="59" spans="1:109" ht="21.75" customHeight="1">
      <c r="A59" s="262" t="str">
        <f t="shared" ref="A59:C59" si="251">A46</f>
        <v>VTD_Corp_TopAdj_Input5</v>
      </c>
      <c r="B59" s="263" t="str">
        <f t="shared" ca="1" si="251"/>
        <v>RECALC_0_1_</v>
      </c>
      <c r="C59" s="237" t="str">
        <f t="shared" si="251"/>
        <v>Ajustement Intégration Fiscale</v>
      </c>
      <c r="D59" s="252"/>
      <c r="E59" s="248"/>
      <c r="F59" s="248"/>
      <c r="G59" s="248"/>
      <c r="H59" s="248"/>
      <c r="I59" s="248"/>
      <c r="J59" s="248"/>
      <c r="K59" s="253"/>
      <c r="L59" s="252"/>
      <c r="M59" s="248"/>
      <c r="N59" s="248"/>
      <c r="O59" s="248"/>
      <c r="P59" s="248"/>
      <c r="Q59" s="248"/>
      <c r="R59" s="248"/>
      <c r="S59" s="253"/>
      <c r="T59" s="252"/>
      <c r="U59" s="248"/>
      <c r="V59" s="248"/>
      <c r="W59" s="248"/>
      <c r="X59" s="248"/>
      <c r="Y59" s="248"/>
      <c r="Z59" s="248"/>
      <c r="AA59" s="253"/>
      <c r="AB59" s="252"/>
      <c r="AC59" s="248"/>
      <c r="AD59" s="248"/>
      <c r="AE59" s="248"/>
      <c r="AF59" s="248"/>
      <c r="AG59" s="248"/>
      <c r="AH59" s="248"/>
      <c r="AI59" s="253"/>
      <c r="AJ59" s="248"/>
      <c r="AK59" s="252" t="e">
        <f ca="1">_xll.DBRW($C$1,$B59,$C$3,AK$12,$C$2,$A59,AK$13,$C$4,C54)</f>
        <v>#VALUE!</v>
      </c>
      <c r="AL59" s="248" t="str">
        <f ca="1">_xll.DBRW($C$1,$B59,$C$3,AL$12,$C$2,$A59,AL$13,$C$4,C54)</f>
        <v>RECALC_1_1118_</v>
      </c>
      <c r="AM59" s="248" t="e">
        <f ca="1">_xll.DBRW($C$1,$B59,$C$3,AM$12,$C$2,$A59,AM$13,$C$4,C54)</f>
        <v>#VALUE!</v>
      </c>
      <c r="AN59" s="248" t="e">
        <f ca="1">_xll.DBRW($C$1,$B59,$C$3,AN$12,$C$2,$A59,AN$13,$C$4,C54)</f>
        <v>#VALUE!</v>
      </c>
      <c r="AO59" s="248" t="e">
        <f ca="1">_xll.DBRW($C$1,$B59,$C$3,AO$12,$C$2,$A59,AO$13,$C$4,C54)</f>
        <v>#VALUE!</v>
      </c>
      <c r="AP59" s="248" t="e">
        <f ca="1">_xll.DBRW($C$1,$B59,$C$3,AP$12,$C$2,$A59,AP$13,$C$4,C54)</f>
        <v>#VALUE!</v>
      </c>
      <c r="AQ59" s="248" t="e">
        <f ca="1">_xll.DBRW($C$1,$B59,$C$3,AQ$12,$C$2,$A59,AQ$13,$C$4,C54)</f>
        <v>#VALUE!</v>
      </c>
      <c r="AR59" s="253" t="e">
        <f ca="1">_xll.DBRW($C$1,$B59,$C$3,AR$12,$C$2,$A59,AR$13,$C$4,C54)</f>
        <v>#VALUE!</v>
      </c>
      <c r="AS59" s="252" t="e">
        <f ca="1">_xll.DBRW($C$1,$B59,$C$3,AS$12,$C$2,$A59,AS$13,$C$4,C54)</f>
        <v>#VALUE!</v>
      </c>
      <c r="AT59" s="248" t="str">
        <f ca="1">_xll.DBRW($C$1,$B59,$C$3,AT$12,$C$2,$A59,AT$13,$C$4,C54)</f>
        <v>RECALC_1_1295_</v>
      </c>
      <c r="AU59" s="248" t="e">
        <f ca="1">_xll.DBRW($C$1,$B59,$C$3,AU$12,$C$2,$A59,AU$13,$C$4,C54)</f>
        <v>#VALUE!</v>
      </c>
      <c r="AV59" s="248" t="e">
        <f ca="1">_xll.DBRW($C$1,$B59,$C$3,AV$12,$C$2,$A59,AV$13,$C$4,C54)</f>
        <v>#VALUE!</v>
      </c>
      <c r="AW59" s="248" t="e">
        <f ca="1">_xll.DBRW($C$1,$B59,$C$3,AW$12,$C$2,$A59,AW$13,$C$4,C54)</f>
        <v>#VALUE!</v>
      </c>
      <c r="AX59" s="248" t="e">
        <f ca="1">_xll.DBRW($C$1,$B59,$C$3,AX$12,$C$2,$A59,AX$13,$C$4,C54)</f>
        <v>#VALUE!</v>
      </c>
      <c r="AY59" s="248" t="e">
        <f ca="1">_xll.DBRW($C$1,$B59,$C$3,AY$12,$C$2,$A59,AY$13,$C$4,C54)</f>
        <v>#VALUE!</v>
      </c>
      <c r="AZ59" s="253" t="e">
        <f ca="1">_xll.DBRW($C$1,$B59,$C$3,AZ$12,$C$2,$A59,AZ$13,$C$4,C54)</f>
        <v>#VALUE!</v>
      </c>
      <c r="BA59" s="252" t="e">
        <f ca="1">_xll.DBRW($C$1,$B59,$C$3,BA$12,$C$2,$A59,BA$13,$C$4,C54)</f>
        <v>#VALUE!</v>
      </c>
      <c r="BB59" s="248" t="str">
        <f ca="1">_xll.DBRW($C$1,$B59,$C$3,BB$12,$C$2,$A59,BB$13,$C$4,C54)</f>
        <v>RECALC_1_1690_</v>
      </c>
      <c r="BC59" s="248" t="e">
        <f ca="1">_xll.DBRW($C$1,$B59,$C$3,BC$12,$C$2,$A59,BC$13,$C$4,C54)</f>
        <v>#VALUE!</v>
      </c>
      <c r="BD59" s="248" t="e">
        <f ca="1">_xll.DBRW($C$1,$B59,$C$3,BD$12,$C$2,$A59,BD$13,$C$4,C54)</f>
        <v>#VALUE!</v>
      </c>
      <c r="BE59" s="248" t="e">
        <f ca="1">_xll.DBRW($C$1,$B59,$C$3,BE$12,$C$2,$A59,BE$13,$C$4,C54)</f>
        <v>#VALUE!</v>
      </c>
      <c r="BF59" s="248" t="e">
        <f ca="1">_xll.DBRW($C$1,$B59,$C$3,BF$12,$C$2,$A59,BF$13,$C$4,C54)</f>
        <v>#VALUE!</v>
      </c>
      <c r="BG59" s="248" t="e">
        <f ca="1">_xll.DBRW($C$1,$B59,$C$3,BG$12,$C$2,$A59,BG$13,$C$4,C54)</f>
        <v>#VALUE!</v>
      </c>
      <c r="BH59" s="253" t="e">
        <f ca="1">_xll.DBRW($C$1,$B59,$C$3,BH$12,$C$2,$A59,BH$13,$C$4,C54)</f>
        <v>#VALUE!</v>
      </c>
      <c r="BI59" s="252" t="e">
        <f ca="1">_xll.DBRW($C$1,$B59,$C$3,BI$12,$C$2,$A59,BI$13,$C$4,C54)</f>
        <v>#VALUE!</v>
      </c>
      <c r="BJ59" s="248" t="str">
        <f ca="1">_xll.DBRW($C$1,$B59,$C$3,BJ$12,$C$2,$A59,BJ$13,$C$4,C54)</f>
        <v>RECALC_1_1987_</v>
      </c>
      <c r="BK59" s="248" t="e">
        <f ca="1">_xll.DBRW($C$1,$B59,$C$3,BK$12,$C$2,$A59,BK$13,$C$4,C54)</f>
        <v>#VALUE!</v>
      </c>
      <c r="BL59" s="248" t="e">
        <f ca="1">_xll.DBRW($C$1,$B59,$C$3,BL$12,$C$2,$A59,BL$13,$C$4,C54)</f>
        <v>#VALUE!</v>
      </c>
      <c r="BM59" s="248" t="e">
        <f ca="1">_xll.DBRW($C$1,$B59,$C$3,BM$12,$C$2,$A59,BM$13,$C$4,C54)</f>
        <v>#VALUE!</v>
      </c>
      <c r="BN59" s="248" t="e">
        <f ca="1">_xll.DBRW($C$1,$B59,$C$3,BN$12,$C$2,$A59,BN$13,$C$4,C54)</f>
        <v>#VALUE!</v>
      </c>
      <c r="BO59" s="248" t="e">
        <f ca="1">_xll.DBRW($C$1,$B59,$C$3,BO$12,$C$2,$A59,BO$13,$C$4,C54)</f>
        <v>#VALUE!</v>
      </c>
      <c r="BP59" s="253" t="e">
        <f ca="1">_xll.DBRW($C$1,$B59,$C$3,BP$12,$C$2,$A59,BP$13,$C$4,C54)</f>
        <v>#VALUE!</v>
      </c>
      <c r="BQ59" s="252" t="e">
        <f ca="1">_xll.DBRW($C$1,$B59,$C$3,BQ$12,$C$2,$A59,BQ$13,$C$4,C54)</f>
        <v>#VALUE!</v>
      </c>
      <c r="BR59" s="248" t="str">
        <f ca="1">_xll.DBRW($C$1,$B59,$C$3,BR$12,$C$2,$A59,BR$13,$C$4,C54)</f>
        <v>RECALC_1_2338_</v>
      </c>
      <c r="BS59" s="248" t="e">
        <f ca="1">_xll.DBRW($C$1,$B59,$C$3,BS$12,$C$2,$A59,BS$13,$C$4,C54)</f>
        <v>#VALUE!</v>
      </c>
      <c r="BT59" s="248" t="e">
        <f ca="1">_xll.DBRW($C$1,$B59,$C$3,BT$12,$C$2,$A59,BT$13,$C$4,C54)</f>
        <v>#VALUE!</v>
      </c>
      <c r="BU59" s="248" t="e">
        <f ca="1">_xll.DBRW($C$1,$B59,$C$3,BU$12,$C$2,$A59,BU$13,$C$4,C54)</f>
        <v>#VALUE!</v>
      </c>
      <c r="BV59" s="248" t="e">
        <f ca="1">_xll.DBRW($C$1,$B59,$C$3,BV$12,$C$2,$A59,BV$13,$C$4,C54)</f>
        <v>#VALUE!</v>
      </c>
      <c r="BW59" s="248" t="e">
        <f ca="1">_xll.DBRW($C$1,$B59,$C$3,BW$12,$C$2,$A59,BW$13,$C$4,C54)</f>
        <v>#VALUE!</v>
      </c>
      <c r="BX59" s="253" t="e">
        <f ca="1">_xll.DBRW($C$1,$B59,$C$3,BX$12,$C$2,$A59,BX$13,$C$4,C54)</f>
        <v>#VALUE!</v>
      </c>
      <c r="BY59" s="248"/>
      <c r="BZ59" s="248"/>
      <c r="CA59" s="248"/>
      <c r="CB59" s="248"/>
      <c r="CC59" s="248"/>
      <c r="CD59" s="248"/>
      <c r="CE59" s="248"/>
      <c r="CF59" s="248"/>
    </row>
    <row r="60" spans="1:109" ht="21.75" customHeight="1">
      <c r="A60" s="262" t="str">
        <f t="shared" ref="A60:C60" si="252">A47</f>
        <v>VTD_Corp_TopAdj_Input6</v>
      </c>
      <c r="B60" s="263" t="str">
        <f t="shared" ca="1" si="252"/>
        <v>RECALC_0_1_</v>
      </c>
      <c r="C60" s="237" t="str">
        <f t="shared" si="252"/>
        <v>Management Fees</v>
      </c>
      <c r="D60" s="252"/>
      <c r="E60" s="248"/>
      <c r="F60" s="248"/>
      <c r="G60" s="248"/>
      <c r="H60" s="248"/>
      <c r="I60" s="248"/>
      <c r="J60" s="248"/>
      <c r="K60" s="253"/>
      <c r="L60" s="252"/>
      <c r="M60" s="248"/>
      <c r="N60" s="248"/>
      <c r="O60" s="248"/>
      <c r="P60" s="248"/>
      <c r="Q60" s="248"/>
      <c r="R60" s="248"/>
      <c r="S60" s="253"/>
      <c r="T60" s="252"/>
      <c r="U60" s="248"/>
      <c r="V60" s="248"/>
      <c r="W60" s="248"/>
      <c r="X60" s="248"/>
      <c r="Y60" s="248"/>
      <c r="Z60" s="248"/>
      <c r="AA60" s="253"/>
      <c r="AB60" s="252"/>
      <c r="AC60" s="248"/>
      <c r="AD60" s="248"/>
      <c r="AE60" s="248"/>
      <c r="AF60" s="248"/>
      <c r="AG60" s="248"/>
      <c r="AH60" s="248"/>
      <c r="AI60" s="253"/>
      <c r="AJ60" s="248"/>
      <c r="AK60" s="252" t="e">
        <f ca="1">_xll.DBRW($C$1,$B60,$C$3,AK$12,$C$2,$A60,AK$13,$C$4,C54)</f>
        <v>#VALUE!</v>
      </c>
      <c r="AL60" s="248" t="str">
        <f ca="1">_xll.DBRW($C$1,$B60,$C$3,AL$12,$C$2,$A60,AL$13,$C$4,C54)</f>
        <v>RECALC_1_1119_</v>
      </c>
      <c r="AM60" s="248" t="e">
        <f ca="1">_xll.DBRW($C$1,$B60,$C$3,AM$12,$C$2,$A60,AM$13,$C$4,C54)</f>
        <v>#VALUE!</v>
      </c>
      <c r="AN60" s="248" t="e">
        <f ca="1">_xll.DBRW($C$1,$B60,$C$3,AN$12,$C$2,$A60,AN$13,$C$4,C54)</f>
        <v>#VALUE!</v>
      </c>
      <c r="AO60" s="248" t="e">
        <f ca="1">_xll.DBRW($C$1,$B60,$C$3,AO$12,$C$2,$A60,AO$13,$C$4,C54)</f>
        <v>#VALUE!</v>
      </c>
      <c r="AP60" s="248" t="e">
        <f ca="1">_xll.DBRW($C$1,$B60,$C$3,AP$12,$C$2,$A60,AP$13,$C$4,C54)</f>
        <v>#VALUE!</v>
      </c>
      <c r="AQ60" s="248" t="e">
        <f ca="1">_xll.DBRW($C$1,$B60,$C$3,AQ$12,$C$2,$A60,AQ$13,$C$4,C54)</f>
        <v>#VALUE!</v>
      </c>
      <c r="AR60" s="253" t="e">
        <f ca="1">_xll.DBRW($C$1,$B60,$C$3,AR$12,$C$2,$A60,AR$13,$C$4,C54)</f>
        <v>#VALUE!</v>
      </c>
      <c r="AS60" s="252" t="e">
        <f ca="1">_xll.DBRW($C$1,$B60,$C$3,AS$12,$C$2,$A60,AS$13,$C$4,C54)</f>
        <v>#VALUE!</v>
      </c>
      <c r="AT60" s="248" t="str">
        <f ca="1">_xll.DBRW($C$1,$B60,$C$3,AT$12,$C$2,$A60,AT$13,$C$4,C54)</f>
        <v>RECALC_1_1296_</v>
      </c>
      <c r="AU60" s="248" t="e">
        <f ca="1">_xll.DBRW($C$1,$B60,$C$3,AU$12,$C$2,$A60,AU$13,$C$4,C54)</f>
        <v>#VALUE!</v>
      </c>
      <c r="AV60" s="248" t="e">
        <f ca="1">_xll.DBRW($C$1,$B60,$C$3,AV$12,$C$2,$A60,AV$13,$C$4,C54)</f>
        <v>#VALUE!</v>
      </c>
      <c r="AW60" s="248" t="e">
        <f ca="1">_xll.DBRW($C$1,$B60,$C$3,AW$12,$C$2,$A60,AW$13,$C$4,C54)</f>
        <v>#VALUE!</v>
      </c>
      <c r="AX60" s="248" t="e">
        <f ca="1">_xll.DBRW($C$1,$B60,$C$3,AX$12,$C$2,$A60,AX$13,$C$4,C54)</f>
        <v>#VALUE!</v>
      </c>
      <c r="AY60" s="248" t="e">
        <f ca="1">_xll.DBRW($C$1,$B60,$C$3,AY$12,$C$2,$A60,AY$13,$C$4,C54)</f>
        <v>#VALUE!</v>
      </c>
      <c r="AZ60" s="253" t="e">
        <f ca="1">_xll.DBRW($C$1,$B60,$C$3,AZ$12,$C$2,$A60,AZ$13,$C$4,C54)</f>
        <v>#VALUE!</v>
      </c>
      <c r="BA60" s="252" t="e">
        <f ca="1">_xll.DBRW($C$1,$B60,$C$3,BA$12,$C$2,$A60,BA$13,$C$4,C54)</f>
        <v>#VALUE!</v>
      </c>
      <c r="BB60" s="248" t="str">
        <f ca="1">_xll.DBRW($C$1,$B60,$C$3,BB$12,$C$2,$A60,BB$13,$C$4,C54)</f>
        <v>RECALC_1_1691_</v>
      </c>
      <c r="BC60" s="248" t="e">
        <f ca="1">_xll.DBRW($C$1,$B60,$C$3,BC$12,$C$2,$A60,BC$13,$C$4,C54)</f>
        <v>#VALUE!</v>
      </c>
      <c r="BD60" s="248" t="e">
        <f ca="1">_xll.DBRW($C$1,$B60,$C$3,BD$12,$C$2,$A60,BD$13,$C$4,C54)</f>
        <v>#VALUE!</v>
      </c>
      <c r="BE60" s="248" t="e">
        <f ca="1">_xll.DBRW($C$1,$B60,$C$3,BE$12,$C$2,$A60,BE$13,$C$4,C54)</f>
        <v>#VALUE!</v>
      </c>
      <c r="BF60" s="248" t="e">
        <f ca="1">_xll.DBRW($C$1,$B60,$C$3,BF$12,$C$2,$A60,BF$13,$C$4,C54)</f>
        <v>#VALUE!</v>
      </c>
      <c r="BG60" s="248" t="e">
        <f ca="1">_xll.DBRW($C$1,$B60,$C$3,BG$12,$C$2,$A60,BG$13,$C$4,C54)</f>
        <v>#VALUE!</v>
      </c>
      <c r="BH60" s="253" t="e">
        <f ca="1">_xll.DBRW($C$1,$B60,$C$3,BH$12,$C$2,$A60,BH$13,$C$4,C54)</f>
        <v>#VALUE!</v>
      </c>
      <c r="BI60" s="252" t="e">
        <f ca="1">_xll.DBRW($C$1,$B60,$C$3,BI$12,$C$2,$A60,BI$13,$C$4,C54)</f>
        <v>#VALUE!</v>
      </c>
      <c r="BJ60" s="248" t="str">
        <f ca="1">_xll.DBRW($C$1,$B60,$C$3,BJ$12,$C$2,$A60,BJ$13,$C$4,C54)</f>
        <v>RECALC_1_1988_</v>
      </c>
      <c r="BK60" s="248" t="e">
        <f ca="1">_xll.DBRW($C$1,$B60,$C$3,BK$12,$C$2,$A60,BK$13,$C$4,C54)</f>
        <v>#VALUE!</v>
      </c>
      <c r="BL60" s="248" t="e">
        <f ca="1">_xll.DBRW($C$1,$B60,$C$3,BL$12,$C$2,$A60,BL$13,$C$4,C54)</f>
        <v>#VALUE!</v>
      </c>
      <c r="BM60" s="248" t="e">
        <f ca="1">_xll.DBRW($C$1,$B60,$C$3,BM$12,$C$2,$A60,BM$13,$C$4,C54)</f>
        <v>#VALUE!</v>
      </c>
      <c r="BN60" s="248" t="e">
        <f ca="1">_xll.DBRW($C$1,$B60,$C$3,BN$12,$C$2,$A60,BN$13,$C$4,C54)</f>
        <v>#VALUE!</v>
      </c>
      <c r="BO60" s="248" t="e">
        <f ca="1">_xll.DBRW($C$1,$B60,$C$3,BO$12,$C$2,$A60,BO$13,$C$4,C54)</f>
        <v>#VALUE!</v>
      </c>
      <c r="BP60" s="253" t="e">
        <f ca="1">_xll.DBRW($C$1,$B60,$C$3,BP$12,$C$2,$A60,BP$13,$C$4,C54)</f>
        <v>#VALUE!</v>
      </c>
      <c r="BQ60" s="252" t="e">
        <f ca="1">_xll.DBRW($C$1,$B60,$C$3,BQ$12,$C$2,$A60,BQ$13,$C$4,C54)</f>
        <v>#VALUE!</v>
      </c>
      <c r="BR60" s="248" t="str">
        <f ca="1">_xll.DBRW($C$1,$B60,$C$3,BR$12,$C$2,$A60,BR$13,$C$4,C54)</f>
        <v>RECALC_1_2339_</v>
      </c>
      <c r="BS60" s="248" t="e">
        <f ca="1">_xll.DBRW($C$1,$B60,$C$3,BS$12,$C$2,$A60,BS$13,$C$4,C54)</f>
        <v>#VALUE!</v>
      </c>
      <c r="BT60" s="248" t="e">
        <f ca="1">_xll.DBRW($C$1,$B60,$C$3,BT$12,$C$2,$A60,BT$13,$C$4,C54)</f>
        <v>#VALUE!</v>
      </c>
      <c r="BU60" s="248" t="e">
        <f ca="1">_xll.DBRW($C$1,$B60,$C$3,BU$12,$C$2,$A60,BU$13,$C$4,C54)</f>
        <v>#VALUE!</v>
      </c>
      <c r="BV60" s="248" t="e">
        <f ca="1">_xll.DBRW($C$1,$B60,$C$3,BV$12,$C$2,$A60,BV$13,$C$4,C54)</f>
        <v>#VALUE!</v>
      </c>
      <c r="BW60" s="248" t="e">
        <f ca="1">_xll.DBRW($C$1,$B60,$C$3,BW$12,$C$2,$A60,BW$13,$C$4,C54)</f>
        <v>#VALUE!</v>
      </c>
      <c r="BX60" s="253" t="e">
        <f ca="1">_xll.DBRW($C$1,$B60,$C$3,BX$12,$C$2,$A60,BX$13,$C$4,C54)</f>
        <v>#VALUE!</v>
      </c>
      <c r="BY60" s="248"/>
      <c r="BZ60" s="248"/>
      <c r="CA60" s="248"/>
      <c r="CB60" s="248"/>
      <c r="CC60" s="248"/>
      <c r="CD60" s="248"/>
      <c r="CE60" s="248"/>
      <c r="CF60" s="248"/>
    </row>
    <row r="61" spans="1:109" ht="21.75" customHeight="1">
      <c r="A61" s="262" t="str">
        <f t="shared" ref="A61:C61" si="253">A48</f>
        <v>VTD_Corp_TopAdj_Input7</v>
      </c>
      <c r="B61" s="263" t="str">
        <f t="shared" ca="1" si="253"/>
        <v>RECALC_0_1_</v>
      </c>
      <c r="C61" s="237" t="str">
        <f t="shared" si="253"/>
        <v>Ajout de coût de siège pour faire face croissance</v>
      </c>
      <c r="D61" s="252"/>
      <c r="E61" s="248"/>
      <c r="F61" s="248"/>
      <c r="G61" s="248"/>
      <c r="H61" s="248"/>
      <c r="I61" s="248"/>
      <c r="J61" s="248"/>
      <c r="K61" s="253"/>
      <c r="L61" s="252"/>
      <c r="M61" s="248"/>
      <c r="N61" s="248"/>
      <c r="O61" s="248"/>
      <c r="P61" s="248"/>
      <c r="Q61" s="248"/>
      <c r="R61" s="248"/>
      <c r="S61" s="253"/>
      <c r="T61" s="252"/>
      <c r="U61" s="248"/>
      <c r="V61" s="248"/>
      <c r="W61" s="248"/>
      <c r="X61" s="248"/>
      <c r="Y61" s="248"/>
      <c r="Z61" s="248"/>
      <c r="AA61" s="253"/>
      <c r="AB61" s="252"/>
      <c r="AC61" s="248"/>
      <c r="AD61" s="248"/>
      <c r="AE61" s="248"/>
      <c r="AF61" s="248"/>
      <c r="AG61" s="248"/>
      <c r="AH61" s="248"/>
      <c r="AI61" s="253"/>
      <c r="AJ61" s="248"/>
      <c r="AK61" s="252" t="e">
        <f ca="1">_xll.DBRW($C$1,$B61,$C$3,AK$12,$C$2,$A61,AK$13,$C$4,C54)</f>
        <v>#VALUE!</v>
      </c>
      <c r="AL61" s="248" t="str">
        <f ca="1">_xll.DBRW($C$1,$B61,$C$3,AL$12,$C$2,$A61,AL$13,$C$4,C54)</f>
        <v>RECALC_1_1120_</v>
      </c>
      <c r="AM61" s="248" t="e">
        <f ca="1">_xll.DBRW($C$1,$B61,$C$3,AM$12,$C$2,$A61,AM$13,$C$4,C54)</f>
        <v>#VALUE!</v>
      </c>
      <c r="AN61" s="248" t="e">
        <f ca="1">_xll.DBRW($C$1,$B61,$C$3,AN$12,$C$2,$A61,AN$13,$C$4,C54)</f>
        <v>#VALUE!</v>
      </c>
      <c r="AO61" s="248" t="e">
        <f ca="1">_xll.DBRW($C$1,$B61,$C$3,AO$12,$C$2,$A61,AO$13,$C$4,C54)</f>
        <v>#VALUE!</v>
      </c>
      <c r="AP61" s="248" t="e">
        <f ca="1">_xll.DBRW($C$1,$B61,$C$3,AP$12,$C$2,$A61,AP$13,$C$4,C54)</f>
        <v>#VALUE!</v>
      </c>
      <c r="AQ61" s="248" t="e">
        <f ca="1">_xll.DBRW($C$1,$B61,$C$3,AQ$12,$C$2,$A61,AQ$13,$C$4,C54)</f>
        <v>#VALUE!</v>
      </c>
      <c r="AR61" s="253" t="e">
        <f ca="1">_xll.DBRW($C$1,$B61,$C$3,AR$12,$C$2,$A61,AR$13,$C$4,C54)</f>
        <v>#VALUE!</v>
      </c>
      <c r="AS61" s="252" t="e">
        <f ca="1">_xll.DBRW($C$1,$B61,$C$3,AS$12,$C$2,$A61,AS$13,$C$4,C54)</f>
        <v>#VALUE!</v>
      </c>
      <c r="AT61" s="248" t="str">
        <f ca="1">_xll.DBRW($C$1,$B61,$C$3,AT$12,$C$2,$A61,AT$13,$C$4,C54)</f>
        <v>RECALC_1_1297_</v>
      </c>
      <c r="AU61" s="248" t="e">
        <f ca="1">_xll.DBRW($C$1,$B61,$C$3,AU$12,$C$2,$A61,AU$13,$C$4,C54)</f>
        <v>#VALUE!</v>
      </c>
      <c r="AV61" s="248" t="e">
        <f ca="1">_xll.DBRW($C$1,$B61,$C$3,AV$12,$C$2,$A61,AV$13,$C$4,C54)</f>
        <v>#VALUE!</v>
      </c>
      <c r="AW61" s="248" t="e">
        <f ca="1">_xll.DBRW($C$1,$B61,$C$3,AW$12,$C$2,$A61,AW$13,$C$4,C54)</f>
        <v>#VALUE!</v>
      </c>
      <c r="AX61" s="248" t="e">
        <f ca="1">_xll.DBRW($C$1,$B61,$C$3,AX$12,$C$2,$A61,AX$13,$C$4,C54)</f>
        <v>#VALUE!</v>
      </c>
      <c r="AY61" s="248" t="e">
        <f ca="1">_xll.DBRW($C$1,$B61,$C$3,AY$12,$C$2,$A61,AY$13,$C$4,C54)</f>
        <v>#VALUE!</v>
      </c>
      <c r="AZ61" s="253" t="e">
        <f ca="1">_xll.DBRW($C$1,$B61,$C$3,AZ$12,$C$2,$A61,AZ$13,$C$4,C54)</f>
        <v>#VALUE!</v>
      </c>
      <c r="BA61" s="252" t="e">
        <f ca="1">_xll.DBRW($C$1,$B61,$C$3,BA$12,$C$2,$A61,BA$13,$C$4,C54)</f>
        <v>#VALUE!</v>
      </c>
      <c r="BB61" s="248" t="str">
        <f ca="1">_xll.DBRW($C$1,$B61,$C$3,BB$12,$C$2,$A61,BB$13,$C$4,C54)</f>
        <v>RECALC_1_1692_</v>
      </c>
      <c r="BC61" s="248" t="e">
        <f ca="1">_xll.DBRW($C$1,$B61,$C$3,BC$12,$C$2,$A61,BC$13,$C$4,C54)</f>
        <v>#VALUE!</v>
      </c>
      <c r="BD61" s="248" t="e">
        <f ca="1">_xll.DBRW($C$1,$B61,$C$3,BD$12,$C$2,$A61,BD$13,$C$4,C54)</f>
        <v>#VALUE!</v>
      </c>
      <c r="BE61" s="248" t="e">
        <f ca="1">_xll.DBRW($C$1,$B61,$C$3,BE$12,$C$2,$A61,BE$13,$C$4,C54)</f>
        <v>#VALUE!</v>
      </c>
      <c r="BF61" s="248" t="e">
        <f ca="1">_xll.DBRW($C$1,$B61,$C$3,BF$12,$C$2,$A61,BF$13,$C$4,C54)</f>
        <v>#VALUE!</v>
      </c>
      <c r="BG61" s="248" t="e">
        <f ca="1">_xll.DBRW($C$1,$B61,$C$3,BG$12,$C$2,$A61,BG$13,$C$4,C54)</f>
        <v>#VALUE!</v>
      </c>
      <c r="BH61" s="253" t="e">
        <f ca="1">_xll.DBRW($C$1,$B61,$C$3,BH$12,$C$2,$A61,BH$13,$C$4,C54)</f>
        <v>#VALUE!</v>
      </c>
      <c r="BI61" s="252" t="e">
        <f ca="1">_xll.DBRW($C$1,$B61,$C$3,BI$12,$C$2,$A61,BI$13,$C$4,C54)</f>
        <v>#VALUE!</v>
      </c>
      <c r="BJ61" s="248" t="str">
        <f ca="1">_xll.DBRW($C$1,$B61,$C$3,BJ$12,$C$2,$A61,BJ$13,$C$4,C54)</f>
        <v>RECALC_1_1989_</v>
      </c>
      <c r="BK61" s="248" t="e">
        <f ca="1">_xll.DBRW($C$1,$B61,$C$3,BK$12,$C$2,$A61,BK$13,$C$4,C54)</f>
        <v>#VALUE!</v>
      </c>
      <c r="BL61" s="248" t="e">
        <f ca="1">_xll.DBRW($C$1,$B61,$C$3,BL$12,$C$2,$A61,BL$13,$C$4,C54)</f>
        <v>#VALUE!</v>
      </c>
      <c r="BM61" s="248" t="e">
        <f ca="1">_xll.DBRW($C$1,$B61,$C$3,BM$12,$C$2,$A61,BM$13,$C$4,C54)</f>
        <v>#VALUE!</v>
      </c>
      <c r="BN61" s="248" t="e">
        <f ca="1">_xll.DBRW($C$1,$B61,$C$3,BN$12,$C$2,$A61,BN$13,$C$4,C54)</f>
        <v>#VALUE!</v>
      </c>
      <c r="BO61" s="248" t="e">
        <f ca="1">_xll.DBRW($C$1,$B61,$C$3,BO$12,$C$2,$A61,BO$13,$C$4,C54)</f>
        <v>#VALUE!</v>
      </c>
      <c r="BP61" s="253" t="e">
        <f ca="1">_xll.DBRW($C$1,$B61,$C$3,BP$12,$C$2,$A61,BP$13,$C$4,C54)</f>
        <v>#VALUE!</v>
      </c>
      <c r="BQ61" s="252" t="e">
        <f ca="1">_xll.DBRW($C$1,$B61,$C$3,BQ$12,$C$2,$A61,BQ$13,$C$4,C54)</f>
        <v>#VALUE!</v>
      </c>
      <c r="BR61" s="248" t="str">
        <f ca="1">_xll.DBRW($C$1,$B61,$C$3,BR$12,$C$2,$A61,BR$13,$C$4,C54)</f>
        <v>RECALC_1_2340_</v>
      </c>
      <c r="BS61" s="248" t="e">
        <f ca="1">_xll.DBRW($C$1,$B61,$C$3,BS$12,$C$2,$A61,BS$13,$C$4,C54)</f>
        <v>#VALUE!</v>
      </c>
      <c r="BT61" s="248" t="e">
        <f ca="1">_xll.DBRW($C$1,$B61,$C$3,BT$12,$C$2,$A61,BT$13,$C$4,C54)</f>
        <v>#VALUE!</v>
      </c>
      <c r="BU61" s="248" t="e">
        <f ca="1">_xll.DBRW($C$1,$B61,$C$3,BU$12,$C$2,$A61,BU$13,$C$4,C54)</f>
        <v>#VALUE!</v>
      </c>
      <c r="BV61" s="248" t="e">
        <f ca="1">_xll.DBRW($C$1,$B61,$C$3,BV$12,$C$2,$A61,BV$13,$C$4,C54)</f>
        <v>#VALUE!</v>
      </c>
      <c r="BW61" s="248" t="e">
        <f ca="1">_xll.DBRW($C$1,$B61,$C$3,BW$12,$C$2,$A61,BW$13,$C$4,C54)</f>
        <v>#VALUE!</v>
      </c>
      <c r="BX61" s="253" t="e">
        <f ca="1">_xll.DBRW($C$1,$B61,$C$3,BX$12,$C$2,$A61,BX$13,$C$4,C54)</f>
        <v>#VALUE!</v>
      </c>
      <c r="BY61" s="248"/>
      <c r="BZ61" s="248"/>
      <c r="CA61" s="248"/>
      <c r="CB61" s="248"/>
      <c r="CC61" s="248"/>
      <c r="CD61" s="248"/>
      <c r="CE61" s="248"/>
      <c r="CF61" s="248"/>
    </row>
    <row r="62" spans="1:109" ht="21.75" customHeight="1">
      <c r="A62" s="262" t="str">
        <f t="shared" ref="A62:C62" si="254">A49</f>
        <v>VTD_Corp_TopAdj_Input8</v>
      </c>
      <c r="B62" s="263" t="str">
        <f t="shared" ca="1" si="254"/>
        <v>RECALC_0_1_</v>
      </c>
      <c r="C62" s="237" t="str">
        <f t="shared" si="254"/>
        <v>Ajustement Ouverture EFN Budget</v>
      </c>
      <c r="D62" s="252"/>
      <c r="E62" s="248"/>
      <c r="F62" s="248"/>
      <c r="G62" s="248"/>
      <c r="H62" s="248"/>
      <c r="I62" s="248"/>
      <c r="J62" s="248"/>
      <c r="K62" s="253"/>
      <c r="L62" s="252"/>
      <c r="M62" s="248"/>
      <c r="N62" s="248"/>
      <c r="O62" s="248"/>
      <c r="P62" s="248"/>
      <c r="Q62" s="248"/>
      <c r="R62" s="248"/>
      <c r="S62" s="253"/>
      <c r="T62" s="252"/>
      <c r="U62" s="248"/>
      <c r="V62" s="248"/>
      <c r="W62" s="248"/>
      <c r="X62" s="248"/>
      <c r="Y62" s="248"/>
      <c r="Z62" s="248"/>
      <c r="AA62" s="253"/>
      <c r="AB62" s="252"/>
      <c r="AC62" s="248"/>
      <c r="AD62" s="248"/>
      <c r="AE62" s="248"/>
      <c r="AF62" s="248"/>
      <c r="AG62" s="248"/>
      <c r="AH62" s="248"/>
      <c r="AI62" s="253"/>
      <c r="AJ62" s="248"/>
      <c r="AK62" s="252" t="e">
        <f ca="1">_xll.DBRW($C$1,$B62,$C$3,AK$12,$C$2,$A62,AK$13,$C$4,C54)</f>
        <v>#VALUE!</v>
      </c>
      <c r="AL62" s="248" t="str">
        <f ca="1">_xll.DBRW($C$1,$B62,$C$3,AL$12,$C$2,$A62,AL$13,$C$4,C54)</f>
        <v>RECALC_1_1113_</v>
      </c>
      <c r="AM62" s="248" t="e">
        <f ca="1">_xll.DBRW($C$1,$B62,$C$3,AM$12,$C$2,$A62,AM$13,$C$4,C54)</f>
        <v>#VALUE!</v>
      </c>
      <c r="AN62" s="248" t="e">
        <f ca="1">_xll.DBRW($C$1,$B62,$C$3,AN$12,$C$2,$A62,AN$13,$C$4,C54)</f>
        <v>#VALUE!</v>
      </c>
      <c r="AO62" s="248" t="e">
        <f ca="1">_xll.DBRW($C$1,$B62,$C$3,AO$12,$C$2,$A62,AO$13,$C$4,C54)</f>
        <v>#VALUE!</v>
      </c>
      <c r="AP62" s="248" t="e">
        <f ca="1">_xll.DBRW($C$1,$B62,$C$3,AP$12,$C$2,$A62,AP$13,$C$4,C54)</f>
        <v>#VALUE!</v>
      </c>
      <c r="AQ62" s="248" t="e">
        <f ca="1">_xll.DBRW($C$1,$B62,$C$3,AQ$12,$C$2,$A62,AQ$13,$C$4,C54)</f>
        <v>#VALUE!</v>
      </c>
      <c r="AR62" s="253" t="e">
        <f ca="1">_xll.DBRW($C$1,$B62,$C$3,AR$12,$C$2,$A62,AR$13,$C$4,C54)</f>
        <v>#VALUE!</v>
      </c>
      <c r="AS62" s="252" t="e">
        <f ca="1">_xll.DBRW($C$1,$B62,$C$3,AS$12,$C$2,$A62,AS$13,$C$4,C54)</f>
        <v>#VALUE!</v>
      </c>
      <c r="AT62" s="248" t="str">
        <f ca="1">_xll.DBRW($C$1,$B62,$C$3,AT$12,$C$2,$A62,AT$13,$C$4,C54)</f>
        <v>RECALC_1_1290_</v>
      </c>
      <c r="AU62" s="248" t="e">
        <f ca="1">_xll.DBRW($C$1,$B62,$C$3,AU$12,$C$2,$A62,AU$13,$C$4,C54)</f>
        <v>#VALUE!</v>
      </c>
      <c r="AV62" s="248" t="e">
        <f ca="1">_xll.DBRW($C$1,$B62,$C$3,AV$12,$C$2,$A62,AV$13,$C$4,C54)</f>
        <v>#VALUE!</v>
      </c>
      <c r="AW62" s="248" t="e">
        <f ca="1">_xll.DBRW($C$1,$B62,$C$3,AW$12,$C$2,$A62,AW$13,$C$4,C54)</f>
        <v>#VALUE!</v>
      </c>
      <c r="AX62" s="248" t="e">
        <f ca="1">_xll.DBRW($C$1,$B62,$C$3,AX$12,$C$2,$A62,AX$13,$C$4,C54)</f>
        <v>#VALUE!</v>
      </c>
      <c r="AY62" s="248" t="e">
        <f ca="1">_xll.DBRW($C$1,$B62,$C$3,AY$12,$C$2,$A62,AY$13,$C$4,C54)</f>
        <v>#VALUE!</v>
      </c>
      <c r="AZ62" s="253" t="e">
        <f ca="1">_xll.DBRW($C$1,$B62,$C$3,AZ$12,$C$2,$A62,AZ$13,$C$4,C54)</f>
        <v>#VALUE!</v>
      </c>
      <c r="BA62" s="252" t="e">
        <f ca="1">_xll.DBRW($C$1,$B62,$C$3,BA$12,$C$2,$A62,BA$13,$C$4,C54)</f>
        <v>#VALUE!</v>
      </c>
      <c r="BB62" s="248" t="str">
        <f ca="1">_xll.DBRW($C$1,$B62,$C$3,BB$12,$C$2,$A62,BB$13,$C$4,C54)</f>
        <v>RECALC_1_1685_</v>
      </c>
      <c r="BC62" s="248" t="e">
        <f ca="1">_xll.DBRW($C$1,$B62,$C$3,BC$12,$C$2,$A62,BC$13,$C$4,C54)</f>
        <v>#VALUE!</v>
      </c>
      <c r="BD62" s="248" t="e">
        <f ca="1">_xll.DBRW($C$1,$B62,$C$3,BD$12,$C$2,$A62,BD$13,$C$4,C54)</f>
        <v>#VALUE!</v>
      </c>
      <c r="BE62" s="248" t="e">
        <f ca="1">_xll.DBRW($C$1,$B62,$C$3,BE$12,$C$2,$A62,BE$13,$C$4,C54)</f>
        <v>#VALUE!</v>
      </c>
      <c r="BF62" s="248" t="e">
        <f ca="1">_xll.DBRW($C$1,$B62,$C$3,BF$12,$C$2,$A62,BF$13,$C$4,C54)</f>
        <v>#VALUE!</v>
      </c>
      <c r="BG62" s="248" t="e">
        <f ca="1">_xll.DBRW($C$1,$B62,$C$3,BG$12,$C$2,$A62,BG$13,$C$4,C54)</f>
        <v>#VALUE!</v>
      </c>
      <c r="BH62" s="253" t="e">
        <f ca="1">_xll.DBRW($C$1,$B62,$C$3,BH$12,$C$2,$A62,BH$13,$C$4,C54)</f>
        <v>#VALUE!</v>
      </c>
      <c r="BI62" s="252" t="e">
        <f ca="1">_xll.DBRW($C$1,$B62,$C$3,BI$12,$C$2,$A62,BI$13,$C$4,C54)</f>
        <v>#VALUE!</v>
      </c>
      <c r="BJ62" s="248" t="str">
        <f ca="1">_xll.DBRW($C$1,$B62,$C$3,BJ$12,$C$2,$A62,BJ$13,$C$4,C54)</f>
        <v>RECALC_1_1982_</v>
      </c>
      <c r="BK62" s="248" t="e">
        <f ca="1">_xll.DBRW($C$1,$B62,$C$3,BK$12,$C$2,$A62,BK$13,$C$4,C54)</f>
        <v>#VALUE!</v>
      </c>
      <c r="BL62" s="248" t="e">
        <f ca="1">_xll.DBRW($C$1,$B62,$C$3,BL$12,$C$2,$A62,BL$13,$C$4,C54)</f>
        <v>#VALUE!</v>
      </c>
      <c r="BM62" s="248" t="e">
        <f ca="1">_xll.DBRW($C$1,$B62,$C$3,BM$12,$C$2,$A62,BM$13,$C$4,C54)</f>
        <v>#VALUE!</v>
      </c>
      <c r="BN62" s="248" t="e">
        <f ca="1">_xll.DBRW($C$1,$B62,$C$3,BN$12,$C$2,$A62,BN$13,$C$4,C54)</f>
        <v>#VALUE!</v>
      </c>
      <c r="BO62" s="248" t="e">
        <f ca="1">_xll.DBRW($C$1,$B62,$C$3,BO$12,$C$2,$A62,BO$13,$C$4,C54)</f>
        <v>#VALUE!</v>
      </c>
      <c r="BP62" s="253" t="e">
        <f ca="1">_xll.DBRW($C$1,$B62,$C$3,BP$12,$C$2,$A62,BP$13,$C$4,C54)</f>
        <v>#VALUE!</v>
      </c>
      <c r="BQ62" s="252" t="e">
        <f ca="1">_xll.DBRW($C$1,$B62,$C$3,BQ$12,$C$2,$A62,BQ$13,$C$4,C54)</f>
        <v>#VALUE!</v>
      </c>
      <c r="BR62" s="248" t="str">
        <f ca="1">_xll.DBRW($C$1,$B62,$C$3,BR$12,$C$2,$A62,BR$13,$C$4,C54)</f>
        <v>RECALC_1_2333_</v>
      </c>
      <c r="BS62" s="248" t="e">
        <f ca="1">_xll.DBRW($C$1,$B62,$C$3,BS$12,$C$2,$A62,BS$13,$C$4,C54)</f>
        <v>#VALUE!</v>
      </c>
      <c r="BT62" s="248" t="e">
        <f ca="1">_xll.DBRW($C$1,$B62,$C$3,BT$12,$C$2,$A62,BT$13,$C$4,C54)</f>
        <v>#VALUE!</v>
      </c>
      <c r="BU62" s="248" t="e">
        <f ca="1">_xll.DBRW($C$1,$B62,$C$3,BU$12,$C$2,$A62,BU$13,$C$4,C54)</f>
        <v>#VALUE!</v>
      </c>
      <c r="BV62" s="248" t="e">
        <f ca="1">_xll.DBRW($C$1,$B62,$C$3,BV$12,$C$2,$A62,BV$13,$C$4,C54)</f>
        <v>#VALUE!</v>
      </c>
      <c r="BW62" s="248" t="e">
        <f ca="1">_xll.DBRW($C$1,$B62,$C$3,BW$12,$C$2,$A62,BW$13,$C$4,C54)</f>
        <v>#VALUE!</v>
      </c>
      <c r="BX62" s="253" t="e">
        <f ca="1">_xll.DBRW($C$1,$B62,$C$3,BX$12,$C$2,$A62,BX$13,$C$4,C54)</f>
        <v>#VALUE!</v>
      </c>
      <c r="BY62" s="248"/>
      <c r="BZ62" s="248"/>
      <c r="CA62" s="248"/>
      <c r="CB62" s="248"/>
      <c r="CC62" s="248"/>
      <c r="CD62" s="248"/>
      <c r="CE62" s="248"/>
      <c r="CF62" s="248"/>
    </row>
    <row r="63" spans="1:109" ht="21.75" customHeight="1">
      <c r="A63" s="262" t="str">
        <f t="shared" ref="A63:C63" si="255">A50</f>
        <v>VTD_Corp_TopAdj_Input9</v>
      </c>
      <c r="B63" s="263" t="str">
        <f t="shared" ca="1" si="255"/>
        <v>RECALC_0_1_</v>
      </c>
      <c r="C63" s="237" t="str">
        <f t="shared" si="255"/>
        <v>Dividendes versés aux actionnaires</v>
      </c>
      <c r="D63" s="252"/>
      <c r="E63" s="248"/>
      <c r="F63" s="248"/>
      <c r="G63" s="248"/>
      <c r="H63" s="248"/>
      <c r="I63" s="248"/>
      <c r="J63" s="248"/>
      <c r="K63" s="253"/>
      <c r="L63" s="252"/>
      <c r="M63" s="248"/>
      <c r="N63" s="248"/>
      <c r="O63" s="248"/>
      <c r="P63" s="248"/>
      <c r="Q63" s="248"/>
      <c r="R63" s="248"/>
      <c r="S63" s="253"/>
      <c r="T63" s="252"/>
      <c r="U63" s="248"/>
      <c r="V63" s="248"/>
      <c r="W63" s="248"/>
      <c r="X63" s="248"/>
      <c r="Y63" s="248"/>
      <c r="Z63" s="248"/>
      <c r="AA63" s="253"/>
      <c r="AB63" s="252"/>
      <c r="AC63" s="248"/>
      <c r="AD63" s="248"/>
      <c r="AE63" s="248"/>
      <c r="AF63" s="248"/>
      <c r="AG63" s="248"/>
      <c r="AH63" s="248"/>
      <c r="AI63" s="253"/>
      <c r="AJ63" s="248"/>
      <c r="AK63" s="252" t="e">
        <f ca="1">_xll.DBRW($C$1,$B63,$C$3,AK$12,$C$2,$A63,AK$13,$C$4,C54)</f>
        <v>#VALUE!</v>
      </c>
      <c r="AL63" s="248" t="str">
        <f ca="1">_xll.DBRW($C$1,$B63,$C$3,AL$12,$C$2,$A63,AL$13,$C$4,C54)</f>
        <v>RECALC_1_1122_</v>
      </c>
      <c r="AM63" s="248" t="e">
        <f ca="1">_xll.DBRW($C$1,$B63,$C$3,AM$12,$C$2,$A63,AM$13,$C$4,C54)</f>
        <v>#VALUE!</v>
      </c>
      <c r="AN63" s="248" t="e">
        <f ca="1">_xll.DBRW($C$1,$B63,$C$3,AN$12,$C$2,$A63,AN$13,$C$4,C54)</f>
        <v>#VALUE!</v>
      </c>
      <c r="AO63" s="248" t="e">
        <f ca="1">_xll.DBRW($C$1,$B63,$C$3,AO$12,$C$2,$A63,AO$13,$C$4,C54)</f>
        <v>#VALUE!</v>
      </c>
      <c r="AP63" s="248" t="e">
        <f ca="1">_xll.DBRW($C$1,$B63,$C$3,AP$12,$C$2,$A63,AP$13,$C$4,C54)</f>
        <v>#VALUE!</v>
      </c>
      <c r="AQ63" s="248" t="e">
        <f ca="1">_xll.DBRW($C$1,$B63,$C$3,AQ$12,$C$2,$A63,AQ$13,$C$4,C54)</f>
        <v>#VALUE!</v>
      </c>
      <c r="AR63" s="253" t="e">
        <f ca="1">_xll.DBRW($C$1,$B63,$C$3,AR$12,$C$2,$A63,AR$13,$C$4,C54)</f>
        <v>#VALUE!</v>
      </c>
      <c r="AS63" s="252" t="e">
        <f ca="1">_xll.DBRW($C$1,$B63,$C$3,AS$12,$C$2,$A63,AS$13,$C$4,C54)</f>
        <v>#VALUE!</v>
      </c>
      <c r="AT63" s="248" t="str">
        <f ca="1">_xll.DBRW($C$1,$B63,$C$3,AT$12,$C$2,$A63,AT$13,$C$4,C54)</f>
        <v>RECALC_1_1299_</v>
      </c>
      <c r="AU63" s="248" t="e">
        <f ca="1">_xll.DBRW($C$1,$B63,$C$3,AU$12,$C$2,$A63,AU$13,$C$4,C54)</f>
        <v>#VALUE!</v>
      </c>
      <c r="AV63" s="248" t="e">
        <f ca="1">_xll.DBRW($C$1,$B63,$C$3,AV$12,$C$2,$A63,AV$13,$C$4,C54)</f>
        <v>#VALUE!</v>
      </c>
      <c r="AW63" s="248" t="e">
        <f ca="1">_xll.DBRW($C$1,$B63,$C$3,AW$12,$C$2,$A63,AW$13,$C$4,C54)</f>
        <v>#VALUE!</v>
      </c>
      <c r="AX63" s="248" t="e">
        <f ca="1">_xll.DBRW($C$1,$B63,$C$3,AX$12,$C$2,$A63,AX$13,$C$4,C54)</f>
        <v>#VALUE!</v>
      </c>
      <c r="AY63" s="248" t="e">
        <f ca="1">_xll.DBRW($C$1,$B63,$C$3,AY$12,$C$2,$A63,AY$13,$C$4,C54)</f>
        <v>#VALUE!</v>
      </c>
      <c r="AZ63" s="253" t="e">
        <f ca="1">_xll.DBRW($C$1,$B63,$C$3,AZ$12,$C$2,$A63,AZ$13,$C$4,C54)</f>
        <v>#VALUE!</v>
      </c>
      <c r="BA63" s="252" t="e">
        <f ca="1">_xll.DBRW($C$1,$B63,$C$3,BA$12,$C$2,$A63,BA$13,$C$4,C54)</f>
        <v>#VALUE!</v>
      </c>
      <c r="BB63" s="248" t="str">
        <f ca="1">_xll.DBRW($C$1,$B63,$C$3,BB$12,$C$2,$A63,BB$13,$C$4,C54)</f>
        <v>RECALC_1_1694_</v>
      </c>
      <c r="BC63" s="248" t="e">
        <f ca="1">_xll.DBRW($C$1,$B63,$C$3,BC$12,$C$2,$A63,BC$13,$C$4,C54)</f>
        <v>#VALUE!</v>
      </c>
      <c r="BD63" s="248" t="e">
        <f ca="1">_xll.DBRW($C$1,$B63,$C$3,BD$12,$C$2,$A63,BD$13,$C$4,C54)</f>
        <v>#VALUE!</v>
      </c>
      <c r="BE63" s="248" t="e">
        <f ca="1">_xll.DBRW($C$1,$B63,$C$3,BE$12,$C$2,$A63,BE$13,$C$4,C54)</f>
        <v>#VALUE!</v>
      </c>
      <c r="BF63" s="248" t="e">
        <f ca="1">_xll.DBRW($C$1,$B63,$C$3,BF$12,$C$2,$A63,BF$13,$C$4,C54)</f>
        <v>#VALUE!</v>
      </c>
      <c r="BG63" s="248" t="e">
        <f ca="1">_xll.DBRW($C$1,$B63,$C$3,BG$12,$C$2,$A63,BG$13,$C$4,C54)</f>
        <v>#VALUE!</v>
      </c>
      <c r="BH63" s="253" t="e">
        <f ca="1">_xll.DBRW($C$1,$B63,$C$3,BH$12,$C$2,$A63,BH$13,$C$4,C54)</f>
        <v>#VALUE!</v>
      </c>
      <c r="BI63" s="252" t="e">
        <f ca="1">_xll.DBRW($C$1,$B63,$C$3,BI$12,$C$2,$A63,BI$13,$C$4,C54)</f>
        <v>#VALUE!</v>
      </c>
      <c r="BJ63" s="248" t="str">
        <f ca="1">_xll.DBRW($C$1,$B63,$C$3,BJ$12,$C$2,$A63,BJ$13,$C$4,C54)</f>
        <v>RECALC_1_1991_</v>
      </c>
      <c r="BK63" s="248" t="e">
        <f ca="1">_xll.DBRW($C$1,$B63,$C$3,BK$12,$C$2,$A63,BK$13,$C$4,C54)</f>
        <v>#VALUE!</v>
      </c>
      <c r="BL63" s="248" t="e">
        <f ca="1">_xll.DBRW($C$1,$B63,$C$3,BL$12,$C$2,$A63,BL$13,$C$4,C54)</f>
        <v>#VALUE!</v>
      </c>
      <c r="BM63" s="248" t="e">
        <f ca="1">_xll.DBRW($C$1,$B63,$C$3,BM$12,$C$2,$A63,BM$13,$C$4,C54)</f>
        <v>#VALUE!</v>
      </c>
      <c r="BN63" s="248" t="e">
        <f ca="1">_xll.DBRW($C$1,$B63,$C$3,BN$12,$C$2,$A63,BN$13,$C$4,C54)</f>
        <v>#VALUE!</v>
      </c>
      <c r="BO63" s="248" t="e">
        <f ca="1">_xll.DBRW($C$1,$B63,$C$3,BO$12,$C$2,$A63,BO$13,$C$4,C54)</f>
        <v>#VALUE!</v>
      </c>
      <c r="BP63" s="253" t="e">
        <f ca="1">_xll.DBRW($C$1,$B63,$C$3,BP$12,$C$2,$A63,BP$13,$C$4,C54)</f>
        <v>#VALUE!</v>
      </c>
      <c r="BQ63" s="252" t="e">
        <f ca="1">_xll.DBRW($C$1,$B63,$C$3,BQ$12,$C$2,$A63,BQ$13,$C$4,C54)</f>
        <v>#VALUE!</v>
      </c>
      <c r="BR63" s="248" t="str">
        <f ca="1">_xll.DBRW($C$1,$B63,$C$3,BR$12,$C$2,$A63,BR$13,$C$4,C54)</f>
        <v>RECALC_1_2342_</v>
      </c>
      <c r="BS63" s="248" t="e">
        <f ca="1">_xll.DBRW($C$1,$B63,$C$3,BS$12,$C$2,$A63,BS$13,$C$4,C54)</f>
        <v>#VALUE!</v>
      </c>
      <c r="BT63" s="248" t="e">
        <f ca="1">_xll.DBRW($C$1,$B63,$C$3,BT$12,$C$2,$A63,BT$13,$C$4,C54)</f>
        <v>#VALUE!</v>
      </c>
      <c r="BU63" s="248" t="e">
        <f ca="1">_xll.DBRW($C$1,$B63,$C$3,BU$12,$C$2,$A63,BU$13,$C$4,C54)</f>
        <v>#VALUE!</v>
      </c>
      <c r="BV63" s="248" t="e">
        <f ca="1">_xll.DBRW($C$1,$B63,$C$3,BV$12,$C$2,$A63,BV$13,$C$4,C54)</f>
        <v>#VALUE!</v>
      </c>
      <c r="BW63" s="248" t="e">
        <f ca="1">_xll.DBRW($C$1,$B63,$C$3,BW$12,$C$2,$A63,BW$13,$C$4,C54)</f>
        <v>#VALUE!</v>
      </c>
      <c r="BX63" s="253" t="e">
        <f ca="1">_xll.DBRW($C$1,$B63,$C$3,BX$12,$C$2,$A63,BX$13,$C$4,C54)</f>
        <v>#VALUE!</v>
      </c>
      <c r="BY63" s="248"/>
      <c r="BZ63" s="248"/>
      <c r="CA63" s="248"/>
      <c r="CB63" s="248"/>
      <c r="CC63" s="248"/>
      <c r="CD63" s="248"/>
      <c r="CE63" s="248"/>
      <c r="CF63" s="248"/>
    </row>
    <row r="64" spans="1:109" ht="21.75" customHeight="1">
      <c r="A64" s="262" t="str">
        <f t="shared" ref="A64:C64" si="256">A51</f>
        <v>VTD_Corp_TopAdj_Input10</v>
      </c>
      <c r="B64" s="263" t="str">
        <f t="shared" ca="1" si="256"/>
        <v>RECALC_0_1_</v>
      </c>
      <c r="C64" s="237" t="str">
        <f t="shared" si="256"/>
        <v>Augmentation de Capital Colombie</v>
      </c>
      <c r="D64" s="252"/>
      <c r="E64" s="248"/>
      <c r="F64" s="248"/>
      <c r="G64" s="248"/>
      <c r="H64" s="248"/>
      <c r="I64" s="248"/>
      <c r="J64" s="248"/>
      <c r="K64" s="253"/>
      <c r="L64" s="252"/>
      <c r="M64" s="248"/>
      <c r="N64" s="248"/>
      <c r="O64" s="248"/>
      <c r="P64" s="248"/>
      <c r="Q64" s="248"/>
      <c r="R64" s="248"/>
      <c r="S64" s="253"/>
      <c r="T64" s="252"/>
      <c r="U64" s="248"/>
      <c r="V64" s="248"/>
      <c r="W64" s="248"/>
      <c r="X64" s="248"/>
      <c r="Y64" s="248"/>
      <c r="Z64" s="248"/>
      <c r="AA64" s="253"/>
      <c r="AB64" s="252"/>
      <c r="AC64" s="248"/>
      <c r="AD64" s="248"/>
      <c r="AE64" s="248"/>
      <c r="AF64" s="248"/>
      <c r="AG64" s="248"/>
      <c r="AH64" s="248"/>
      <c r="AI64" s="253"/>
      <c r="AJ64" s="248"/>
      <c r="AK64" s="252" t="e">
        <f ca="1">_xll.DBRW($C$1,$B64,$C$3,AK$12,$C$2,$A64,AK$13,$C$4,C54)</f>
        <v>#VALUE!</v>
      </c>
      <c r="AL64" s="248" t="str">
        <f ca="1">_xll.DBRW($C$1,$B64,$C$3,AL$12,$C$2,$A64,AL$13,$C$4,C54)</f>
        <v>RECALC_1_1116_</v>
      </c>
      <c r="AM64" s="248" t="e">
        <f ca="1">_xll.DBRW($C$1,$B64,$C$3,AM$12,$C$2,$A64,AM$13,$C$4,C54)</f>
        <v>#VALUE!</v>
      </c>
      <c r="AN64" s="248" t="e">
        <f ca="1">_xll.DBRW($C$1,$B64,$C$3,AN$12,$C$2,$A64,AN$13,$C$4,C54)</f>
        <v>#VALUE!</v>
      </c>
      <c r="AO64" s="248" t="e">
        <f ca="1">_xll.DBRW($C$1,$B64,$C$3,AO$12,$C$2,$A64,AO$13,$C$4,C54)</f>
        <v>#VALUE!</v>
      </c>
      <c r="AP64" s="248" t="e">
        <f ca="1">_xll.DBRW($C$1,$B64,$C$3,AP$12,$C$2,$A64,AP$13,$C$4,C54)</f>
        <v>#VALUE!</v>
      </c>
      <c r="AQ64" s="248" t="e">
        <f ca="1">_xll.DBRW($C$1,$B64,$C$3,AQ$12,$C$2,$A64,AQ$13,$C$4,C54)</f>
        <v>#VALUE!</v>
      </c>
      <c r="AR64" s="253" t="e">
        <f ca="1">_xll.DBRW($C$1,$B64,$C$3,AR$12,$C$2,$A64,AR$13,$C$4,C54)</f>
        <v>#VALUE!</v>
      </c>
      <c r="AS64" s="252" t="e">
        <f ca="1">_xll.DBRW($C$1,$B64,$C$3,AS$12,$C$2,$A64,AS$13,$C$4,C54)</f>
        <v>#VALUE!</v>
      </c>
      <c r="AT64" s="248" t="str">
        <f ca="1">_xll.DBRW($C$1,$B64,$C$3,AT$12,$C$2,$A64,AT$13,$C$4,C54)</f>
        <v>RECALC_1_1293_</v>
      </c>
      <c r="AU64" s="248" t="e">
        <f ca="1">_xll.DBRW($C$1,$B64,$C$3,AU$12,$C$2,$A64,AU$13,$C$4,C54)</f>
        <v>#VALUE!</v>
      </c>
      <c r="AV64" s="248" t="e">
        <f ca="1">_xll.DBRW($C$1,$B64,$C$3,AV$12,$C$2,$A64,AV$13,$C$4,C54)</f>
        <v>#VALUE!</v>
      </c>
      <c r="AW64" s="248" t="e">
        <f ca="1">_xll.DBRW($C$1,$B64,$C$3,AW$12,$C$2,$A64,AW$13,$C$4,C54)</f>
        <v>#VALUE!</v>
      </c>
      <c r="AX64" s="248" t="e">
        <f ca="1">_xll.DBRW($C$1,$B64,$C$3,AX$12,$C$2,$A64,AX$13,$C$4,C54)</f>
        <v>#VALUE!</v>
      </c>
      <c r="AY64" s="248" t="e">
        <f ca="1">_xll.DBRW($C$1,$B64,$C$3,AY$12,$C$2,$A64,AY$13,$C$4,C54)</f>
        <v>#VALUE!</v>
      </c>
      <c r="AZ64" s="253" t="e">
        <f ca="1">_xll.DBRW($C$1,$B64,$C$3,AZ$12,$C$2,$A64,AZ$13,$C$4,C54)</f>
        <v>#VALUE!</v>
      </c>
      <c r="BA64" s="252" t="e">
        <f ca="1">_xll.DBRW($C$1,$B64,$C$3,BA$12,$C$2,$A64,BA$13,$C$4,C54)</f>
        <v>#VALUE!</v>
      </c>
      <c r="BB64" s="248" t="str">
        <f ca="1">_xll.DBRW($C$1,$B64,$C$3,BB$12,$C$2,$A64,BB$13,$C$4,C54)</f>
        <v>RECALC_1_1688_</v>
      </c>
      <c r="BC64" s="248" t="e">
        <f ca="1">_xll.DBRW($C$1,$B64,$C$3,BC$12,$C$2,$A64,BC$13,$C$4,C54)</f>
        <v>#VALUE!</v>
      </c>
      <c r="BD64" s="248" t="e">
        <f ca="1">_xll.DBRW($C$1,$B64,$C$3,BD$12,$C$2,$A64,BD$13,$C$4,C54)</f>
        <v>#VALUE!</v>
      </c>
      <c r="BE64" s="248" t="e">
        <f ca="1">_xll.DBRW($C$1,$B64,$C$3,BE$12,$C$2,$A64,BE$13,$C$4,C54)</f>
        <v>#VALUE!</v>
      </c>
      <c r="BF64" s="248" t="e">
        <f ca="1">_xll.DBRW($C$1,$B64,$C$3,BF$12,$C$2,$A64,BF$13,$C$4,C54)</f>
        <v>#VALUE!</v>
      </c>
      <c r="BG64" s="248" t="e">
        <f ca="1">_xll.DBRW($C$1,$B64,$C$3,BG$12,$C$2,$A64,BG$13,$C$4,C54)</f>
        <v>#VALUE!</v>
      </c>
      <c r="BH64" s="253" t="e">
        <f ca="1">_xll.DBRW($C$1,$B64,$C$3,BH$12,$C$2,$A64,BH$13,$C$4,C54)</f>
        <v>#VALUE!</v>
      </c>
      <c r="BI64" s="252" t="e">
        <f ca="1">_xll.DBRW($C$1,$B64,$C$3,BI$12,$C$2,$A64,BI$13,$C$4,C54)</f>
        <v>#VALUE!</v>
      </c>
      <c r="BJ64" s="248" t="str">
        <f ca="1">_xll.DBRW($C$1,$B64,$C$3,BJ$12,$C$2,$A64,BJ$13,$C$4,C54)</f>
        <v>RECALC_1_1985_</v>
      </c>
      <c r="BK64" s="248" t="e">
        <f ca="1">_xll.DBRW($C$1,$B64,$C$3,BK$12,$C$2,$A64,BK$13,$C$4,C54)</f>
        <v>#VALUE!</v>
      </c>
      <c r="BL64" s="248" t="e">
        <f ca="1">_xll.DBRW($C$1,$B64,$C$3,BL$12,$C$2,$A64,BL$13,$C$4,C54)</f>
        <v>#VALUE!</v>
      </c>
      <c r="BM64" s="248" t="e">
        <f ca="1">_xll.DBRW($C$1,$B64,$C$3,BM$12,$C$2,$A64,BM$13,$C$4,C54)</f>
        <v>#VALUE!</v>
      </c>
      <c r="BN64" s="248" t="e">
        <f ca="1">_xll.DBRW($C$1,$B64,$C$3,BN$12,$C$2,$A64,BN$13,$C$4,C54)</f>
        <v>#VALUE!</v>
      </c>
      <c r="BO64" s="248" t="e">
        <f ca="1">_xll.DBRW($C$1,$B64,$C$3,BO$12,$C$2,$A64,BO$13,$C$4,C54)</f>
        <v>#VALUE!</v>
      </c>
      <c r="BP64" s="253" t="e">
        <f ca="1">_xll.DBRW($C$1,$B64,$C$3,BP$12,$C$2,$A64,BP$13,$C$4,C54)</f>
        <v>#VALUE!</v>
      </c>
      <c r="BQ64" s="252" t="e">
        <f ca="1">_xll.DBRW($C$1,$B64,$C$3,BQ$12,$C$2,$A64,BQ$13,$C$4,C54)</f>
        <v>#VALUE!</v>
      </c>
      <c r="BR64" s="248" t="str">
        <f ca="1">_xll.DBRW($C$1,$B64,$C$3,BR$12,$C$2,$A64,BR$13,$C$4,C54)</f>
        <v>RECALC_1_2336_</v>
      </c>
      <c r="BS64" s="248" t="e">
        <f ca="1">_xll.DBRW($C$1,$B64,$C$3,BS$12,$C$2,$A64,BS$13,$C$4,C54)</f>
        <v>#VALUE!</v>
      </c>
      <c r="BT64" s="248" t="e">
        <f ca="1">_xll.DBRW($C$1,$B64,$C$3,BT$12,$C$2,$A64,BT$13,$C$4,C54)</f>
        <v>#VALUE!</v>
      </c>
      <c r="BU64" s="248" t="e">
        <f ca="1">_xll.DBRW($C$1,$B64,$C$3,BU$12,$C$2,$A64,BU$13,$C$4,C54)</f>
        <v>#VALUE!</v>
      </c>
      <c r="BV64" s="248" t="e">
        <f ca="1">_xll.DBRW($C$1,$B64,$C$3,BV$12,$C$2,$A64,BV$13,$C$4,C54)</f>
        <v>#VALUE!</v>
      </c>
      <c r="BW64" s="248" t="e">
        <f ca="1">_xll.DBRW($C$1,$B64,$C$3,BW$12,$C$2,$A64,BW$13,$C$4,C54)</f>
        <v>#VALUE!</v>
      </c>
      <c r="BX64" s="253" t="e">
        <f ca="1">_xll.DBRW($C$1,$B64,$C$3,BX$12,$C$2,$A64,BX$13,$C$4,C54)</f>
        <v>#VALUE!</v>
      </c>
      <c r="BY64" s="248"/>
      <c r="BZ64" s="248"/>
      <c r="CA64" s="248"/>
      <c r="CB64" s="248"/>
      <c r="CC64" s="248"/>
      <c r="CD64" s="248"/>
      <c r="CE64" s="248"/>
      <c r="CF64" s="248"/>
    </row>
    <row r="65" spans="1:109" s="261" customFormat="1" ht="21.75" customHeight="1">
      <c r="A65" s="254" t="s">
        <v>109</v>
      </c>
      <c r="B65" s="254" t="str">
        <f ca="1">_xll.SUBNM("tango_core_model:Activity","","Tot_act","English")</f>
        <v>RECALC_0_21_</v>
      </c>
      <c r="C65" s="254" t="str">
        <f>"Contrôle "&amp;C54</f>
        <v>Contrôle Autres résultats financiers</v>
      </c>
      <c r="D65" s="255" t="e">
        <f ca="1">_xll.DBRW($C$1,$B$26,$C$3,D$12,$C$2,$A65,D$13,$C$4,$C54)-D54</f>
        <v>#VALUE!</v>
      </c>
      <c r="E65" s="256" t="e">
        <f ca="1">_xll.DBRW($C$1,$B$26,$C$3,E$12,$C$2,$A65,E$13,$C$4,$C54)-E54</f>
        <v>#VALUE!</v>
      </c>
      <c r="F65" s="256" t="e">
        <f ca="1">_xll.DBRW($C$1,$B$26,$C$3,F$12,$C$2,$A65,F$13,$C$4,$C54)-F54</f>
        <v>#VALUE!</v>
      </c>
      <c r="G65" s="256" t="e">
        <f ca="1">_xll.DBRW($C$1,$B$26,$C$3,G$12,$C$2,$A65,G$13,$C$4,$C54)-G54</f>
        <v>#VALUE!</v>
      </c>
      <c r="H65" s="256" t="e">
        <f ca="1">_xll.DBRW($C$1,$B$26,$C$3,H$12,$C$2,$A65,H$13,$C$4,$C54)-H54</f>
        <v>#VALUE!</v>
      </c>
      <c r="I65" s="256" t="e">
        <f ca="1">_xll.DBRW($C$1,$B$26,$C$3,I$12,$C$2,$A65,I$13,$C$4,$C54)-I54</f>
        <v>#VALUE!</v>
      </c>
      <c r="J65" s="256" t="e">
        <f ca="1">_xll.DBRW($C$1,$B$26,$C$3,J$12,$C$2,$A65,J$13,$C$4,$C54)-J54</f>
        <v>#VALUE!</v>
      </c>
      <c r="K65" s="257" t="e">
        <f ca="1">_xll.DBRW($C$1,$B$26,$C$3,K$12,$C$2,$A65,K$13,$C$4,$C54)-K54</f>
        <v>#VALUE!</v>
      </c>
      <c r="L65" s="255" t="e">
        <f ca="1">_xll.DBRW($C$1,$B$26,$C$3,L$12,$C$2,$A65,L$13,$C$4,$C54)-L54</f>
        <v>#VALUE!</v>
      </c>
      <c r="M65" s="256" t="e">
        <f ca="1">_xll.DBRW($C$1,$B$26,$C$3,M$12,$C$2,$A65,M$13,$C$4,$C54)-M54</f>
        <v>#VALUE!</v>
      </c>
      <c r="N65" s="256" t="e">
        <f ca="1">_xll.DBRW($C$1,$B$26,$C$3,N$12,$C$2,$A65,N$13,$C$4,$C54)-N54</f>
        <v>#VALUE!</v>
      </c>
      <c r="O65" s="256" t="e">
        <f ca="1">_xll.DBRW($C$1,$B$26,$C$3,O$12,$C$2,$A65,O$13,$C$4,$C54)-O54</f>
        <v>#VALUE!</v>
      </c>
      <c r="P65" s="256" t="e">
        <f ca="1">_xll.DBRW($C$1,$B$26,$C$3,P$12,$C$2,$A65,P$13,$C$4,$C54)-P54</f>
        <v>#VALUE!</v>
      </c>
      <c r="Q65" s="256" t="e">
        <f ca="1">_xll.DBRW($C$1,$B$26,$C$3,Q$12,$C$2,$A65,Q$13,$C$4,$C54)-Q54</f>
        <v>#VALUE!</v>
      </c>
      <c r="R65" s="256" t="e">
        <f ca="1">_xll.DBRW($C$1,$B$26,$C$3,R$12,$C$2,$A65,R$13,$C$4,$C54)-R54</f>
        <v>#VALUE!</v>
      </c>
      <c r="S65" s="257" t="e">
        <f ca="1">_xll.DBRW($C$1,$B$26,$C$3,S$12,$C$2,$A65,S$13,$C$4,$C54)-S54</f>
        <v>#VALUE!</v>
      </c>
      <c r="T65" s="255" t="e">
        <f ca="1">_xll.DBRW($C$1,$B$26,$C$3,T$12,$C$2,$A65,T$13,$C$4,$C54)-T54</f>
        <v>#VALUE!</v>
      </c>
      <c r="U65" s="256" t="e">
        <f ca="1">_xll.DBRW($C$1,$B$26,$C$3,U$12,$C$2,$A65,U$13,$C$4,$C54)-U54</f>
        <v>#VALUE!</v>
      </c>
      <c r="V65" s="256" t="e">
        <f ca="1">_xll.DBRW($C$1,$B$26,$C$3,V$12,$C$2,$A65,V$13,$C$4,$C54)-V54</f>
        <v>#VALUE!</v>
      </c>
      <c r="W65" s="256" t="e">
        <f ca="1">_xll.DBRW($C$1,$B$26,$C$3,W$12,$C$2,$A65,W$13,$C$4,$C54)-W54</f>
        <v>#VALUE!</v>
      </c>
      <c r="X65" s="256" t="e">
        <f ca="1">_xll.DBRW($C$1,$B$26,$C$3,X$12,$C$2,$A65,X$13,$C$4,$C54)-X54</f>
        <v>#VALUE!</v>
      </c>
      <c r="Y65" s="256" t="e">
        <f ca="1">_xll.DBRW($C$1,$B$26,$C$3,Y$12,$C$2,$A65,Y$13,$C$4,$C54)-Y54</f>
        <v>#VALUE!</v>
      </c>
      <c r="Z65" s="256" t="e">
        <f ca="1">_xll.DBRW($C$1,$B$26,$C$3,Z$12,$C$2,$A65,Z$13,$C$4,$C54)-Z54</f>
        <v>#VALUE!</v>
      </c>
      <c r="AA65" s="257" t="e">
        <f ca="1">_xll.DBRW($C$1,$B$26,$C$3,AA$12,$C$2,$A65,AA$13,$C$4,$C54)-AA54</f>
        <v>#VALUE!</v>
      </c>
      <c r="AB65" s="255" t="e">
        <f ca="1">_xll.DBRW($C$1,$B$26,$C$3,AB$12,$C$2,$A65,AB$13,$C$4,$C54)-AB54</f>
        <v>#VALUE!</v>
      </c>
      <c r="AC65" s="256" t="e">
        <f ca="1">_xll.DBRW($C$1,$B$26,$C$3,AC$12,$C$2,$A65,AC$13,$C$4,$C54)-AC54</f>
        <v>#VALUE!</v>
      </c>
      <c r="AD65" s="256" t="e">
        <f ca="1">_xll.DBRW($C$1,$B$26,$C$3,AD$12,$C$2,$A65,AD$13,$C$4,$C54)-AD54</f>
        <v>#VALUE!</v>
      </c>
      <c r="AE65" s="256" t="e">
        <f ca="1">_xll.DBRW($C$1,$B$26,$C$3,AE$12,$C$2,$A65,AE$13,$C$4,$C54)-AE54</f>
        <v>#VALUE!</v>
      </c>
      <c r="AF65" s="256" t="e">
        <f ca="1">_xll.DBRW($C$1,$B$26,$C$3,AF$12,$C$2,$A65,AF$13,$C$4,$C54)-AF54</f>
        <v>#VALUE!</v>
      </c>
      <c r="AG65" s="256" t="e">
        <f ca="1">_xll.DBRW($C$1,$B$26,$C$3,AG$12,$C$2,$A65,AG$13,$C$4,$C54)-AG54</f>
        <v>#VALUE!</v>
      </c>
      <c r="AH65" s="256" t="e">
        <f ca="1">_xll.DBRW($C$1,$B$26,$C$3,AH$12,$C$2,$A65,AH$13,$C$4,$C54)-AH54</f>
        <v>#VALUE!</v>
      </c>
      <c r="AI65" s="257" t="e">
        <f ca="1">_xll.DBRW($C$1,$B$26,$C$3,AI$12,$C$2,$A65,AI$13,$C$4,$C54)-AI54</f>
        <v>#VALUE!</v>
      </c>
      <c r="AJ65" s="258"/>
      <c r="AK65" s="255" t="e">
        <f ca="1">_xll.DBRW($C$1,$B65,$C$3,AK$12,$C$2,$A65,AK$13,$C$4,C54)-AK54</f>
        <v>#VALUE!</v>
      </c>
      <c r="AL65" s="256" t="e">
        <f ca="1">_xll.DBRW($C$1,$B65,$C$3,AL$12,$C$2,$A65,AL$13,$C$4,C54)-AL54</f>
        <v>#VALUE!</v>
      </c>
      <c r="AM65" s="256" t="e">
        <f ca="1">_xll.DBRW($C$1,$B65,$C$3,AM$12,$C$2,$A65,AM$13,$C$4,C54)-AM54</f>
        <v>#VALUE!</v>
      </c>
      <c r="AN65" s="256" t="e">
        <f ca="1">_xll.DBRW($C$1,$B65,$C$3,AN$12,$C$2,$A65,AN$13,$C$4,C54)-AN54</f>
        <v>#VALUE!</v>
      </c>
      <c r="AO65" s="256" t="e">
        <f ca="1">_xll.DBRW($C$1,$B65,$C$3,AO$12,$C$2,$A65,AO$13,$C$4,C54)-AO54</f>
        <v>#VALUE!</v>
      </c>
      <c r="AP65" s="256" t="e">
        <f ca="1">_xll.DBRW($C$1,$B65,$C$3,AP$12,$C$2,$A65,AP$13,$C$4,C54)-AP54</f>
        <v>#VALUE!</v>
      </c>
      <c r="AQ65" s="256" t="e">
        <f ca="1">_xll.DBRW($C$1,$B65,$C$3,AQ$12,$C$2,$A65,AQ$13,$C$4,C54)-AQ54</f>
        <v>#VALUE!</v>
      </c>
      <c r="AR65" s="257" t="e">
        <f ca="1">_xll.DBRW($C$1,$B65,$C$3,AR$12,$C$2,$A65,AR$13,$C$4,C54)-AR54</f>
        <v>#VALUE!</v>
      </c>
      <c r="AS65" s="255" t="e">
        <f ca="1">_xll.DBRW($C$1,$B65,$C$3,AS$12,$C$2,$A65,AS$13,$C$4,C54)-AS54</f>
        <v>#VALUE!</v>
      </c>
      <c r="AT65" s="256" t="e">
        <f ca="1">_xll.DBRW($C$1,$B65,$C$3,AT$12,$C$2,$A65,AT$13,$C$4,C54)-AT54</f>
        <v>#VALUE!</v>
      </c>
      <c r="AU65" s="256" t="e">
        <f ca="1">_xll.DBRW($C$1,$B65,$C$3,AU$12,$C$2,$A65,AU$13,$C$4,C54)-AU54</f>
        <v>#VALUE!</v>
      </c>
      <c r="AV65" s="256" t="e">
        <f ca="1">_xll.DBRW($C$1,$B65,$C$3,AV$12,$C$2,$A65,AV$13,$C$4,C54)-AV54</f>
        <v>#VALUE!</v>
      </c>
      <c r="AW65" s="256" t="e">
        <f ca="1">_xll.DBRW($C$1,$B65,$C$3,AW$12,$C$2,$A65,AW$13,$C$4,C54)-AW54</f>
        <v>#VALUE!</v>
      </c>
      <c r="AX65" s="256" t="e">
        <f ca="1">_xll.DBRW($C$1,$B65,$C$3,AX$12,$C$2,$A65,AX$13,$C$4,C54)-AX54</f>
        <v>#VALUE!</v>
      </c>
      <c r="AY65" s="256" t="e">
        <f ca="1">_xll.DBRW($C$1,$B65,$C$3,AY$12,$C$2,$A65,AY$13,$C$4,C54)-AY54</f>
        <v>#VALUE!</v>
      </c>
      <c r="AZ65" s="257" t="e">
        <f ca="1">_xll.DBRW($C$1,$B65,$C$3,AZ$12,$C$2,$A65,AZ$13,$C$4,C54)-AZ54</f>
        <v>#VALUE!</v>
      </c>
      <c r="BA65" s="255" t="e">
        <f ca="1">_xll.DBRW($C$1,$B65,$C$3,BA$12,$C$2,$A65,BA$13,$C$4,C54)-BA54</f>
        <v>#VALUE!</v>
      </c>
      <c r="BB65" s="256" t="e">
        <f ca="1">_xll.DBRW($C$1,$B65,$C$3,BB$12,$C$2,$A65,BB$13,$C$4,C54)-BB54</f>
        <v>#VALUE!</v>
      </c>
      <c r="BC65" s="256" t="e">
        <f ca="1">_xll.DBRW($C$1,$B65,$C$3,BC$12,$C$2,$A65,BC$13,$C$4,C54)-BC54</f>
        <v>#VALUE!</v>
      </c>
      <c r="BD65" s="256" t="e">
        <f ca="1">_xll.DBRW($C$1,$B65,$C$3,BD$12,$C$2,$A65,BD$13,$C$4,C54)-BD54</f>
        <v>#VALUE!</v>
      </c>
      <c r="BE65" s="256" t="e">
        <f ca="1">_xll.DBRW($C$1,$B65,$C$3,BE$12,$C$2,$A65,BE$13,$C$4,C54)-BE54</f>
        <v>#VALUE!</v>
      </c>
      <c r="BF65" s="256" t="e">
        <f ca="1">_xll.DBRW($C$1,$B65,$C$3,BF$12,$C$2,$A65,BF$13,$C$4,C54)-BF54</f>
        <v>#VALUE!</v>
      </c>
      <c r="BG65" s="256" t="e">
        <f ca="1">_xll.DBRW($C$1,$B65,$C$3,BG$12,$C$2,$A65,BG$13,$C$4,C54)-BG54</f>
        <v>#VALUE!</v>
      </c>
      <c r="BH65" s="257" t="e">
        <f ca="1">_xll.DBRW($C$1,$B65,$C$3,BH$12,$C$2,$A65,BH$13,$C$4,C54)-BH54</f>
        <v>#VALUE!</v>
      </c>
      <c r="BI65" s="255" t="e">
        <f ca="1">_xll.DBRW($C$1,$B65,$C$3,BI$12,$C$2,$A65,BI$13,$C$4,C54)-BI54</f>
        <v>#VALUE!</v>
      </c>
      <c r="BJ65" s="256" t="e">
        <f ca="1">_xll.DBRW($C$1,$B65,$C$3,BJ$12,$C$2,$A65,BJ$13,$C$4,C54)-BJ54</f>
        <v>#VALUE!</v>
      </c>
      <c r="BK65" s="256" t="e">
        <f ca="1">_xll.DBRW($C$1,$B65,$C$3,BK$12,$C$2,$A65,BK$13,$C$4,C54)-BK54</f>
        <v>#VALUE!</v>
      </c>
      <c r="BL65" s="256" t="e">
        <f ca="1">_xll.DBRW($C$1,$B65,$C$3,BL$12,$C$2,$A65,BL$13,$C$4,C54)-BL54</f>
        <v>#VALUE!</v>
      </c>
      <c r="BM65" s="256" t="e">
        <f ca="1">_xll.DBRW($C$1,$B65,$C$3,BM$12,$C$2,$A65,BM$13,$C$4,C54)-BM54</f>
        <v>#VALUE!</v>
      </c>
      <c r="BN65" s="256" t="e">
        <f ca="1">_xll.DBRW($C$1,$B65,$C$3,BN$12,$C$2,$A65,BN$13,$C$4,C54)-BN54</f>
        <v>#VALUE!</v>
      </c>
      <c r="BO65" s="256" t="e">
        <f ca="1">_xll.DBRW($C$1,$B65,$C$3,BO$12,$C$2,$A65,BO$13,$C$4,C54)-BO54</f>
        <v>#VALUE!</v>
      </c>
      <c r="BP65" s="257" t="e">
        <f ca="1">_xll.DBRW($C$1,$B65,$C$3,BP$12,$C$2,$A65,BP$13,$C$4,C54)-BP54</f>
        <v>#VALUE!</v>
      </c>
      <c r="BQ65" s="255" t="e">
        <f ca="1">_xll.DBRW($C$1,$B65,$C$3,BQ$12,$C$2,$A65,BQ$13,$C$4,C54)-BQ54</f>
        <v>#VALUE!</v>
      </c>
      <c r="BR65" s="256" t="e">
        <f ca="1">_xll.DBRW($C$1,$B65,$C$3,BR$12,$C$2,$A65,BR$13,$C$4,C54)-BR54</f>
        <v>#VALUE!</v>
      </c>
      <c r="BS65" s="256" t="e">
        <f ca="1">_xll.DBRW($C$1,$B65,$C$3,BS$12,$C$2,$A65,BS$13,$C$4,C54)-BS54</f>
        <v>#VALUE!</v>
      </c>
      <c r="BT65" s="256" t="e">
        <f ca="1">_xll.DBRW($C$1,$B65,$C$3,BT$12,$C$2,$A65,BT$13,$C$4,C54)-BT54</f>
        <v>#VALUE!</v>
      </c>
      <c r="BU65" s="256" t="e">
        <f ca="1">_xll.DBRW($C$1,$B65,$C$3,BU$12,$C$2,$A65,BU$13,$C$4,C54)-BU54</f>
        <v>#VALUE!</v>
      </c>
      <c r="BV65" s="256" t="e">
        <f ca="1">_xll.DBRW($C$1,$B65,$C$3,BV$12,$C$2,$A65,BV$13,$C$4,C54)-BV54</f>
        <v>#VALUE!</v>
      </c>
      <c r="BW65" s="256" t="e">
        <f ca="1">_xll.DBRW($C$1,$B65,$C$3,BW$12,$C$2,$A65,BW$13,$C$4,C54)-BW54</f>
        <v>#VALUE!</v>
      </c>
      <c r="BX65" s="257" t="e">
        <f ca="1">_xll.DBRW($C$1,$B65,$C$3,BX$12,$C$2,$A65,BX$13,$C$4,C54)-BX54</f>
        <v>#VALUE!</v>
      </c>
      <c r="BY65" s="259"/>
      <c r="BZ65" s="259"/>
      <c r="CA65" s="259"/>
      <c r="CB65" s="259"/>
      <c r="CC65" s="259"/>
      <c r="CD65" s="259"/>
      <c r="CE65" s="259"/>
      <c r="CF65" s="259"/>
      <c r="CG65" s="260"/>
      <c r="CH65" s="260"/>
      <c r="CI65" s="260"/>
      <c r="CJ65" s="260"/>
      <c r="CK65" s="260"/>
      <c r="CL65" s="260"/>
      <c r="CM65" s="260"/>
      <c r="CN65" s="260"/>
      <c r="CO65" s="260"/>
      <c r="CP65" s="260"/>
      <c r="CQ65" s="260"/>
      <c r="CR65" s="260"/>
      <c r="CS65" s="260"/>
      <c r="CT65" s="260"/>
      <c r="CU65" s="260"/>
      <c r="CV65" s="260"/>
      <c r="CW65" s="260"/>
      <c r="CX65" s="260"/>
      <c r="CY65" s="260"/>
      <c r="CZ65" s="260"/>
      <c r="DA65" s="260"/>
      <c r="DB65" s="260"/>
      <c r="DC65" s="260"/>
      <c r="DD65" s="260"/>
      <c r="DE65" s="260"/>
    </row>
    <row r="66" spans="1:109" s="264" customFormat="1" ht="21.75" customHeight="1">
      <c r="A66" s="262"/>
      <c r="B66" s="263"/>
      <c r="D66" s="265"/>
      <c r="E66" s="265"/>
      <c r="F66" s="265"/>
      <c r="G66" s="265"/>
      <c r="H66" s="265"/>
      <c r="I66" s="265"/>
      <c r="J66" s="265"/>
      <c r="K66" s="265"/>
      <c r="L66" s="265"/>
      <c r="M66" s="265"/>
      <c r="N66" s="265"/>
      <c r="O66" s="265"/>
      <c r="P66" s="265"/>
      <c r="Q66" s="265"/>
      <c r="R66" s="265"/>
      <c r="S66" s="265"/>
      <c r="T66" s="265"/>
      <c r="U66" s="265"/>
      <c r="V66" s="265"/>
      <c r="W66" s="265"/>
      <c r="X66" s="265"/>
      <c r="Y66" s="265"/>
      <c r="Z66" s="265"/>
      <c r="AA66" s="265"/>
      <c r="AB66" s="265"/>
      <c r="AC66" s="265"/>
      <c r="AD66" s="265"/>
      <c r="AE66" s="265"/>
      <c r="AF66" s="265"/>
      <c r="AG66" s="265"/>
      <c r="AH66" s="265"/>
      <c r="AI66" s="265"/>
      <c r="AJ66" s="265"/>
      <c r="AK66" s="265"/>
      <c r="AL66" s="265"/>
      <c r="AM66" s="265"/>
      <c r="AN66" s="265"/>
      <c r="AO66" s="265"/>
      <c r="AP66" s="265"/>
      <c r="AQ66" s="265"/>
      <c r="AR66" s="265"/>
      <c r="AS66" s="265"/>
      <c r="AT66" s="265"/>
      <c r="AU66" s="265"/>
      <c r="AV66" s="265"/>
      <c r="AW66" s="265"/>
      <c r="AX66" s="265"/>
      <c r="AY66" s="265"/>
      <c r="AZ66" s="265"/>
      <c r="BA66" s="265"/>
      <c r="BB66" s="265"/>
      <c r="BC66" s="265"/>
      <c r="BD66" s="265"/>
      <c r="BE66" s="265"/>
      <c r="BF66" s="265"/>
      <c r="BG66" s="265"/>
      <c r="BH66" s="265"/>
      <c r="BI66" s="265"/>
      <c r="BJ66" s="265"/>
      <c r="BK66" s="265"/>
      <c r="BL66" s="265"/>
      <c r="BM66" s="265"/>
      <c r="BN66" s="265"/>
      <c r="BO66" s="265"/>
      <c r="BP66" s="265"/>
      <c r="BQ66" s="265"/>
      <c r="BR66" s="265"/>
      <c r="BS66" s="265"/>
      <c r="BT66" s="265"/>
      <c r="BU66" s="265"/>
      <c r="BV66" s="265"/>
      <c r="BW66" s="265"/>
      <c r="BX66" s="265"/>
      <c r="BY66" s="265"/>
      <c r="BZ66" s="265"/>
      <c r="CA66" s="265"/>
      <c r="CB66" s="265"/>
      <c r="CC66" s="265"/>
      <c r="CD66" s="265"/>
      <c r="CE66" s="265"/>
      <c r="CF66" s="265"/>
    </row>
    <row r="67" spans="1:109" ht="21.75" customHeight="1">
      <c r="A67" s="266"/>
      <c r="B67" s="267"/>
      <c r="C67" s="243" t="s">
        <v>29</v>
      </c>
      <c r="D67" s="245">
        <f>SUM(D68:D77)</f>
        <v>0</v>
      </c>
      <c r="E67" s="246">
        <f t="shared" ref="E67" si="257">SUM(E68:E77)</f>
        <v>0</v>
      </c>
      <c r="F67" s="246">
        <f t="shared" ref="F67" si="258">SUM(F68:F77)</f>
        <v>-2.1</v>
      </c>
      <c r="G67" s="246">
        <f t="shared" ref="G67" si="259">SUM(G68:G77)</f>
        <v>-2.1</v>
      </c>
      <c r="H67" s="246">
        <f t="shared" ref="H67" si="260">SUM(H68:H77)</f>
        <v>-2.1</v>
      </c>
      <c r="I67" s="246">
        <f t="shared" ref="I67" si="261">SUM(I68:I77)</f>
        <v>-2.1</v>
      </c>
      <c r="J67" s="246">
        <f t="shared" ref="J67" si="262">SUM(J68:J77)</f>
        <v>-2.1</v>
      </c>
      <c r="K67" s="247">
        <f t="shared" ref="K67" si="263">SUM(K68:K77)</f>
        <v>-2.1</v>
      </c>
      <c r="L67" s="245">
        <f t="shared" ref="L67" si="264">SUM(L68:L77)</f>
        <v>-2100</v>
      </c>
      <c r="M67" s="246">
        <f t="shared" ref="M67" si="265">SUM(M68:M77)</f>
        <v>-2100</v>
      </c>
      <c r="N67" s="246">
        <f t="shared" ref="N67" si="266">SUM(N68:N77)</f>
        <v>0</v>
      </c>
      <c r="O67" s="246">
        <f t="shared" ref="O67" si="267">SUM(O68:O77)</f>
        <v>0</v>
      </c>
      <c r="P67" s="246">
        <f t="shared" ref="P67" si="268">SUM(P68:P77)</f>
        <v>0</v>
      </c>
      <c r="Q67" s="246">
        <f t="shared" ref="Q67" si="269">SUM(Q68:Q77)</f>
        <v>0</v>
      </c>
      <c r="R67" s="246">
        <f t="shared" ref="R67" si="270">SUM(R68:R77)</f>
        <v>0</v>
      </c>
      <c r="S67" s="247">
        <f t="shared" ref="S67" si="271">SUM(S68:S77)</f>
        <v>0</v>
      </c>
      <c r="T67" s="245">
        <f t="shared" ref="T67" si="272">SUM(T68:T77)</f>
        <v>0</v>
      </c>
      <c r="U67" s="246">
        <f t="shared" ref="U67" si="273">SUM(U68:U77)</f>
        <v>0</v>
      </c>
      <c r="V67" s="246">
        <f t="shared" ref="V67" si="274">SUM(V68:V77)</f>
        <v>0</v>
      </c>
      <c r="W67" s="246">
        <f t="shared" ref="W67" si="275">SUM(W68:W77)</f>
        <v>0</v>
      </c>
      <c r="X67" s="246">
        <f t="shared" ref="X67" si="276">SUM(X68:X77)</f>
        <v>0</v>
      </c>
      <c r="Y67" s="246">
        <f t="shared" ref="Y67" si="277">SUM(Y68:Y77)</f>
        <v>0</v>
      </c>
      <c r="Z67" s="246">
        <f t="shared" ref="Z67" si="278">SUM(Z68:Z77)</f>
        <v>0</v>
      </c>
      <c r="AA67" s="247">
        <f t="shared" ref="AA67" si="279">SUM(AA68:AA77)</f>
        <v>0</v>
      </c>
      <c r="AB67" s="245">
        <f t="shared" ref="AB67" si="280">SUM(AB68:AB77)</f>
        <v>0</v>
      </c>
      <c r="AC67" s="246">
        <f t="shared" ref="AC67" si="281">SUM(AC68:AC77)</f>
        <v>0</v>
      </c>
      <c r="AD67" s="246">
        <f t="shared" ref="AD67" si="282">SUM(AD68:AD77)</f>
        <v>0</v>
      </c>
      <c r="AE67" s="246">
        <f t="shared" ref="AE67" si="283">SUM(AE68:AE77)</f>
        <v>0</v>
      </c>
      <c r="AF67" s="246">
        <f t="shared" ref="AF67" si="284">SUM(AF68:AF77)</f>
        <v>0</v>
      </c>
      <c r="AG67" s="246">
        <f t="shared" ref="AG67" si="285">SUM(AG68:AG77)</f>
        <v>0</v>
      </c>
      <c r="AH67" s="246">
        <f t="shared" ref="AH67" si="286">SUM(AH68:AH77)</f>
        <v>0</v>
      </c>
      <c r="AI67" s="247">
        <f t="shared" ref="AI67" si="287">SUM(AI68:AI77)</f>
        <v>0</v>
      </c>
      <c r="AJ67" s="248"/>
      <c r="AK67" s="245" t="e">
        <f ca="1">SUM(AK68:AK77)</f>
        <v>#VALUE!</v>
      </c>
      <c r="AL67" s="246">
        <f t="shared" ref="AL67" ca="1" si="288">SUM(AL68:AL77)</f>
        <v>0</v>
      </c>
      <c r="AM67" s="246" t="e">
        <f t="shared" ref="AM67" ca="1" si="289">SUM(AM68:AM77)</f>
        <v>#VALUE!</v>
      </c>
      <c r="AN67" s="246" t="e">
        <f t="shared" ref="AN67" ca="1" si="290">SUM(AN68:AN77)</f>
        <v>#VALUE!</v>
      </c>
      <c r="AO67" s="246" t="e">
        <f t="shared" ref="AO67" ca="1" si="291">SUM(AO68:AO77)</f>
        <v>#VALUE!</v>
      </c>
      <c r="AP67" s="246" t="e">
        <f t="shared" ref="AP67" ca="1" si="292">SUM(AP68:AP77)</f>
        <v>#VALUE!</v>
      </c>
      <c r="AQ67" s="246" t="e">
        <f t="shared" ref="AQ67" ca="1" si="293">SUM(AQ68:AQ77)</f>
        <v>#VALUE!</v>
      </c>
      <c r="AR67" s="247" t="e">
        <f t="shared" ref="AR67" ca="1" si="294">SUM(AR68:AR77)</f>
        <v>#VALUE!</v>
      </c>
      <c r="AS67" s="245" t="e">
        <f t="shared" ref="AS67" ca="1" si="295">SUM(AS68:AS77)</f>
        <v>#VALUE!</v>
      </c>
      <c r="AT67" s="246">
        <f t="shared" ref="AT67" ca="1" si="296">SUM(AT68:AT77)</f>
        <v>0</v>
      </c>
      <c r="AU67" s="246" t="e">
        <f t="shared" ref="AU67" ca="1" si="297">SUM(AU68:AU77)</f>
        <v>#VALUE!</v>
      </c>
      <c r="AV67" s="246" t="e">
        <f t="shared" ref="AV67" ca="1" si="298">SUM(AV68:AV77)</f>
        <v>#VALUE!</v>
      </c>
      <c r="AW67" s="246" t="e">
        <f t="shared" ref="AW67" ca="1" si="299">SUM(AW68:AW77)</f>
        <v>#VALUE!</v>
      </c>
      <c r="AX67" s="246" t="e">
        <f t="shared" ref="AX67" ca="1" si="300">SUM(AX68:AX77)</f>
        <v>#VALUE!</v>
      </c>
      <c r="AY67" s="246" t="e">
        <f t="shared" ref="AY67" ca="1" si="301">SUM(AY68:AY77)</f>
        <v>#VALUE!</v>
      </c>
      <c r="AZ67" s="247" t="e">
        <f t="shared" ref="AZ67" ca="1" si="302">SUM(AZ68:AZ77)</f>
        <v>#VALUE!</v>
      </c>
      <c r="BA67" s="245" t="e">
        <f t="shared" ref="BA67" ca="1" si="303">SUM(BA68:BA77)</f>
        <v>#VALUE!</v>
      </c>
      <c r="BB67" s="246">
        <f t="shared" ref="BB67" ca="1" si="304">SUM(BB68:BB77)</f>
        <v>0</v>
      </c>
      <c r="BC67" s="246" t="e">
        <f t="shared" ref="BC67" ca="1" si="305">SUM(BC68:BC77)</f>
        <v>#VALUE!</v>
      </c>
      <c r="BD67" s="246" t="e">
        <f t="shared" ref="BD67" ca="1" si="306">SUM(BD68:BD77)</f>
        <v>#VALUE!</v>
      </c>
      <c r="BE67" s="246" t="e">
        <f t="shared" ref="BE67" ca="1" si="307">SUM(BE68:BE77)</f>
        <v>#VALUE!</v>
      </c>
      <c r="BF67" s="246" t="e">
        <f t="shared" ref="BF67" ca="1" si="308">SUM(BF68:BF77)</f>
        <v>#VALUE!</v>
      </c>
      <c r="BG67" s="246" t="e">
        <f t="shared" ref="BG67" ca="1" si="309">SUM(BG68:BG77)</f>
        <v>#VALUE!</v>
      </c>
      <c r="BH67" s="247" t="e">
        <f t="shared" ref="BH67" ca="1" si="310">SUM(BH68:BH77)</f>
        <v>#VALUE!</v>
      </c>
      <c r="BI67" s="245" t="e">
        <f t="shared" ref="BI67" ca="1" si="311">SUM(BI68:BI77)</f>
        <v>#VALUE!</v>
      </c>
      <c r="BJ67" s="246">
        <f t="shared" ref="BJ67" ca="1" si="312">SUM(BJ68:BJ77)</f>
        <v>0</v>
      </c>
      <c r="BK67" s="246" t="e">
        <f t="shared" ref="BK67" ca="1" si="313">SUM(BK68:BK77)</f>
        <v>#VALUE!</v>
      </c>
      <c r="BL67" s="246" t="e">
        <f t="shared" ref="BL67" ca="1" si="314">SUM(BL68:BL77)</f>
        <v>#VALUE!</v>
      </c>
      <c r="BM67" s="246" t="e">
        <f t="shared" ref="BM67" ca="1" si="315">SUM(BM68:BM77)</f>
        <v>#VALUE!</v>
      </c>
      <c r="BN67" s="246" t="e">
        <f t="shared" ref="BN67" ca="1" si="316">SUM(BN68:BN77)</f>
        <v>#VALUE!</v>
      </c>
      <c r="BO67" s="246" t="e">
        <f t="shared" ref="BO67" ca="1" si="317">SUM(BO68:BO77)</f>
        <v>#VALUE!</v>
      </c>
      <c r="BP67" s="247" t="e">
        <f t="shared" ref="BP67:BW67" ca="1" si="318">SUM(BP68:BP77)</f>
        <v>#VALUE!</v>
      </c>
      <c r="BQ67" s="245" t="e">
        <f t="shared" ca="1" si="318"/>
        <v>#VALUE!</v>
      </c>
      <c r="BR67" s="246">
        <f t="shared" ca="1" si="318"/>
        <v>0</v>
      </c>
      <c r="BS67" s="246" t="e">
        <f t="shared" ca="1" si="318"/>
        <v>#VALUE!</v>
      </c>
      <c r="BT67" s="246" t="e">
        <f t="shared" ca="1" si="318"/>
        <v>#VALUE!</v>
      </c>
      <c r="BU67" s="246" t="e">
        <f t="shared" ca="1" si="318"/>
        <v>#VALUE!</v>
      </c>
      <c r="BV67" s="246" t="e">
        <f t="shared" ca="1" si="318"/>
        <v>#VALUE!</v>
      </c>
      <c r="BW67" s="246" t="e">
        <f t="shared" ca="1" si="318"/>
        <v>#VALUE!</v>
      </c>
      <c r="BX67" s="247" t="e">
        <f t="shared" ref="BX67" ca="1" si="319">SUM(BX68:BX77)</f>
        <v>#VALUE!</v>
      </c>
      <c r="BY67" s="248"/>
      <c r="BZ67" s="248"/>
      <c r="CA67" s="248"/>
      <c r="CB67" s="248"/>
      <c r="CC67" s="248"/>
      <c r="CD67" s="248"/>
      <c r="CE67" s="248"/>
      <c r="CF67" s="248"/>
    </row>
    <row r="68" spans="1:109">
      <c r="A68" s="262" t="str">
        <f>A55</f>
        <v>VTD_Corp_TopAdj_Input1</v>
      </c>
      <c r="B68" s="263" t="str">
        <f t="shared" ref="B68:C68" ca="1" si="320">B55</f>
        <v>RECALC_0_1_</v>
      </c>
      <c r="C68" s="237" t="str">
        <f t="shared" si="320"/>
        <v>Prise en cpte top des div reçus</v>
      </c>
      <c r="D68" s="252"/>
      <c r="E68" s="248"/>
      <c r="F68" s="248"/>
      <c r="G68" s="248"/>
      <c r="H68" s="248"/>
      <c r="I68" s="248"/>
      <c r="J68" s="248"/>
      <c r="K68" s="253"/>
      <c r="L68" s="252"/>
      <c r="M68" s="248"/>
      <c r="N68" s="248"/>
      <c r="O68" s="248"/>
      <c r="P68" s="248"/>
      <c r="Q68" s="248"/>
      <c r="R68" s="248"/>
      <c r="S68" s="253"/>
      <c r="T68" s="252"/>
      <c r="U68" s="248"/>
      <c r="V68" s="248"/>
      <c r="W68" s="248"/>
      <c r="X68" s="248"/>
      <c r="Y68" s="248"/>
      <c r="Z68" s="248"/>
      <c r="AA68" s="253"/>
      <c r="AB68" s="252"/>
      <c r="AC68" s="248"/>
      <c r="AD68" s="248"/>
      <c r="AE68" s="248"/>
      <c r="AF68" s="248"/>
      <c r="AG68" s="248"/>
      <c r="AH68" s="248"/>
      <c r="AI68" s="253"/>
      <c r="AJ68" s="248"/>
      <c r="AK68" s="252" t="e">
        <f ca="1">_xll.DBRW($C$1,$B68,$C$3,AK$12,$C$2,$A68,AK$13,$C$4,C67)</f>
        <v>#VALUE!</v>
      </c>
      <c r="AL68" s="248" t="str">
        <f ca="1">_xll.DBRW($C$1,$B68,$C$3,AL$12,$C$2,$A68,AL$13,$C$4,C67)</f>
        <v>RECALC_1_1167_</v>
      </c>
      <c r="AM68" s="248" t="e">
        <f ca="1">_xll.DBRW($C$1,$B68,$C$3,AM$12,$C$2,$A68,AM$13,$C$4,C67)</f>
        <v>#VALUE!</v>
      </c>
      <c r="AN68" s="248" t="e">
        <f ca="1">_xll.DBRW($C$1,$B68,$C$3,AN$12,$C$2,$A68,AN$13,$C$4,C67)</f>
        <v>#VALUE!</v>
      </c>
      <c r="AO68" s="248" t="e">
        <f ca="1">_xll.DBRW($C$1,$B68,$C$3,AO$12,$C$2,$A68,AO$13,$C$4,C67)</f>
        <v>#VALUE!</v>
      </c>
      <c r="AP68" s="248" t="e">
        <f ca="1">_xll.DBRW($C$1,$B68,$C$3,AP$12,$C$2,$A68,AP$13,$C$4,C67)</f>
        <v>#VALUE!</v>
      </c>
      <c r="AQ68" s="248" t="e">
        <f ca="1">_xll.DBRW($C$1,$B68,$C$3,AQ$12,$C$2,$A68,AQ$13,$C$4,C67)</f>
        <v>#VALUE!</v>
      </c>
      <c r="AR68" s="253" t="e">
        <f ca="1">_xll.DBRW($C$1,$B68,$C$3,AR$12,$C$2,$A68,AR$13,$C$4,C67)</f>
        <v>#VALUE!</v>
      </c>
      <c r="AS68" s="252" t="e">
        <f ca="1">_xll.DBRW($C$1,$B68,$C$3,AS$12,$C$2,$A68,AS$13,$C$4,C67)</f>
        <v>#VALUE!</v>
      </c>
      <c r="AT68" s="248" t="str">
        <f ca="1">_xll.DBRW($C$1,$B68,$C$3,AT$12,$C$2,$A68,AT$13,$C$4,C67)</f>
        <v>RECALC_1_1285_</v>
      </c>
      <c r="AU68" s="248" t="e">
        <f ca="1">_xll.DBRW($C$1,$B68,$C$3,AU$12,$C$2,$A68,AU$13,$C$4,C67)</f>
        <v>#VALUE!</v>
      </c>
      <c r="AV68" s="248" t="e">
        <f ca="1">_xll.DBRW($C$1,$B68,$C$3,AV$12,$C$2,$A68,AV$13,$C$4,C67)</f>
        <v>#VALUE!</v>
      </c>
      <c r="AW68" s="248" t="e">
        <f ca="1">_xll.DBRW($C$1,$B68,$C$3,AW$12,$C$2,$A68,AW$13,$C$4,C67)</f>
        <v>#VALUE!</v>
      </c>
      <c r="AX68" s="248" t="e">
        <f ca="1">_xll.DBRW($C$1,$B68,$C$3,AX$12,$C$2,$A68,AX$13,$C$4,C67)</f>
        <v>#VALUE!</v>
      </c>
      <c r="AY68" s="248" t="e">
        <f ca="1">_xll.DBRW($C$1,$B68,$C$3,AY$12,$C$2,$A68,AY$13,$C$4,C67)</f>
        <v>#VALUE!</v>
      </c>
      <c r="AZ68" s="253" t="e">
        <f ca="1">_xll.DBRW($C$1,$B68,$C$3,AZ$12,$C$2,$A68,AZ$13,$C$4,C67)</f>
        <v>#VALUE!</v>
      </c>
      <c r="BA68" s="252" t="e">
        <f ca="1">_xll.DBRW($C$1,$B68,$C$3,BA$12,$C$2,$A68,BA$13,$C$4,C67)</f>
        <v>#VALUE!</v>
      </c>
      <c r="BB68" s="248" t="str">
        <f ca="1">_xll.DBRW($C$1,$B68,$C$3,BB$12,$C$2,$A68,BB$13,$C$4,C67)</f>
        <v>RECALC_1_1680_</v>
      </c>
      <c r="BC68" s="248" t="e">
        <f ca="1">_xll.DBRW($C$1,$B68,$C$3,BC$12,$C$2,$A68,BC$13,$C$4,C67)</f>
        <v>#VALUE!</v>
      </c>
      <c r="BD68" s="248" t="e">
        <f ca="1">_xll.DBRW($C$1,$B68,$C$3,BD$12,$C$2,$A68,BD$13,$C$4,C67)</f>
        <v>#VALUE!</v>
      </c>
      <c r="BE68" s="248" t="e">
        <f ca="1">_xll.DBRW($C$1,$B68,$C$3,BE$12,$C$2,$A68,BE$13,$C$4,C67)</f>
        <v>#VALUE!</v>
      </c>
      <c r="BF68" s="248" t="e">
        <f ca="1">_xll.DBRW($C$1,$B68,$C$3,BF$12,$C$2,$A68,BF$13,$C$4,C67)</f>
        <v>#VALUE!</v>
      </c>
      <c r="BG68" s="248" t="e">
        <f ca="1">_xll.DBRW($C$1,$B68,$C$3,BG$12,$C$2,$A68,BG$13,$C$4,C67)</f>
        <v>#VALUE!</v>
      </c>
      <c r="BH68" s="253" t="e">
        <f ca="1">_xll.DBRW($C$1,$B68,$C$3,BH$12,$C$2,$A68,BH$13,$C$4,C67)</f>
        <v>#VALUE!</v>
      </c>
      <c r="BI68" s="252" t="e">
        <f ca="1">_xll.DBRW($C$1,$B68,$C$3,BI$12,$C$2,$A68,BI$13,$C$4,C67)</f>
        <v>#VALUE!</v>
      </c>
      <c r="BJ68" s="248" t="str">
        <f ca="1">_xll.DBRW($C$1,$B68,$C$3,BJ$12,$C$2,$A68,BJ$13,$C$4,C67)</f>
        <v>RECALC_1_1977_</v>
      </c>
      <c r="BK68" s="248" t="e">
        <f ca="1">_xll.DBRW($C$1,$B68,$C$3,BK$12,$C$2,$A68,BK$13,$C$4,C67)</f>
        <v>#VALUE!</v>
      </c>
      <c r="BL68" s="248" t="e">
        <f ca="1">_xll.DBRW($C$1,$B68,$C$3,BL$12,$C$2,$A68,BL$13,$C$4,C67)</f>
        <v>#VALUE!</v>
      </c>
      <c r="BM68" s="248" t="e">
        <f ca="1">_xll.DBRW($C$1,$B68,$C$3,BM$12,$C$2,$A68,BM$13,$C$4,C67)</f>
        <v>#VALUE!</v>
      </c>
      <c r="BN68" s="248" t="e">
        <f ca="1">_xll.DBRW($C$1,$B68,$C$3,BN$12,$C$2,$A68,BN$13,$C$4,C67)</f>
        <v>#VALUE!</v>
      </c>
      <c r="BO68" s="248" t="e">
        <f ca="1">_xll.DBRW($C$1,$B68,$C$3,BO$12,$C$2,$A68,BO$13,$C$4,C67)</f>
        <v>#VALUE!</v>
      </c>
      <c r="BP68" s="253" t="e">
        <f ca="1">_xll.DBRW($C$1,$B68,$C$3,BP$12,$C$2,$A68,BP$13,$C$4,C67)</f>
        <v>#VALUE!</v>
      </c>
      <c r="BQ68" s="252" t="e">
        <f ca="1">_xll.DBRW($C$1,$B68,$C$3,BQ$12,$C$2,$A68,BQ$13,$C$4,C67)</f>
        <v>#VALUE!</v>
      </c>
      <c r="BR68" s="248" t="str">
        <f ca="1">_xll.DBRW($C$1,$B68,$C$3,BR$12,$C$2,$A68,BR$13,$C$4,C67)</f>
        <v>RECALC_1_2328_</v>
      </c>
      <c r="BS68" s="248" t="e">
        <f ca="1">_xll.DBRW($C$1,$B68,$C$3,BS$12,$C$2,$A68,BS$13,$C$4,C67)</f>
        <v>#VALUE!</v>
      </c>
      <c r="BT68" s="248" t="e">
        <f ca="1">_xll.DBRW($C$1,$B68,$C$3,BT$12,$C$2,$A68,BT$13,$C$4,C67)</f>
        <v>#VALUE!</v>
      </c>
      <c r="BU68" s="248" t="e">
        <f ca="1">_xll.DBRW($C$1,$B68,$C$3,BU$12,$C$2,$A68,BU$13,$C$4,C67)</f>
        <v>#VALUE!</v>
      </c>
      <c r="BV68" s="248" t="e">
        <f ca="1">_xll.DBRW($C$1,$B68,$C$3,BV$12,$C$2,$A68,BV$13,$C$4,C67)</f>
        <v>#VALUE!</v>
      </c>
      <c r="BW68" s="248" t="e">
        <f ca="1">_xll.DBRW($C$1,$B68,$C$3,BW$12,$C$2,$A68,BW$13,$C$4,C67)</f>
        <v>#VALUE!</v>
      </c>
      <c r="BX68" s="253" t="e">
        <f ca="1">_xll.DBRW($C$1,$B68,$C$3,BX$12,$C$2,$A68,BX$13,$C$4,C67)</f>
        <v>#VALUE!</v>
      </c>
      <c r="BY68" s="248"/>
      <c r="BZ68" s="248"/>
      <c r="CA68" s="248"/>
      <c r="CB68" s="248"/>
      <c r="CC68" s="248"/>
      <c r="CD68" s="248"/>
      <c r="CE68" s="248"/>
      <c r="CF68" s="248"/>
    </row>
    <row r="69" spans="1:109" ht="21.75" customHeight="1">
      <c r="A69" s="262" t="str">
        <f t="shared" ref="A69:C69" si="321">A56</f>
        <v>VTD_Corp_TopAdj_Input2</v>
      </c>
      <c r="B69" s="263" t="str">
        <f t="shared" ca="1" si="321"/>
        <v>RECALC_0_1_</v>
      </c>
      <c r="C69" s="237" t="str">
        <f t="shared" si="321"/>
        <v>Correction produit et charges financiers : annulation intercos pays</v>
      </c>
      <c r="D69" s="252"/>
      <c r="E69" s="248"/>
      <c r="F69" s="248">
        <f>-F56*0.3</f>
        <v>-2.1</v>
      </c>
      <c r="G69" s="248">
        <f t="shared" ref="G69:AI69" si="322">-G56*0.3</f>
        <v>-2.1</v>
      </c>
      <c r="H69" s="248">
        <f t="shared" si="322"/>
        <v>-2.1</v>
      </c>
      <c r="I69" s="248">
        <f t="shared" si="322"/>
        <v>-2.1</v>
      </c>
      <c r="J69" s="248">
        <f t="shared" si="322"/>
        <v>-2.1</v>
      </c>
      <c r="K69" s="253">
        <f t="shared" si="322"/>
        <v>-2.1</v>
      </c>
      <c r="L69" s="252">
        <f t="shared" si="322"/>
        <v>-2100</v>
      </c>
      <c r="M69" s="248">
        <f t="shared" si="322"/>
        <v>-2100</v>
      </c>
      <c r="N69" s="248">
        <f t="shared" si="322"/>
        <v>0</v>
      </c>
      <c r="O69" s="248">
        <f t="shared" si="322"/>
        <v>0</v>
      </c>
      <c r="P69" s="248">
        <f t="shared" si="322"/>
        <v>0</v>
      </c>
      <c r="Q69" s="248">
        <f t="shared" si="322"/>
        <v>0</v>
      </c>
      <c r="R69" s="248">
        <f t="shared" si="322"/>
        <v>0</v>
      </c>
      <c r="S69" s="253">
        <f t="shared" si="322"/>
        <v>0</v>
      </c>
      <c r="T69" s="252">
        <f t="shared" si="322"/>
        <v>0</v>
      </c>
      <c r="U69" s="248">
        <f t="shared" si="322"/>
        <v>0</v>
      </c>
      <c r="V69" s="248">
        <f t="shared" si="322"/>
        <v>0</v>
      </c>
      <c r="W69" s="248">
        <f t="shared" si="322"/>
        <v>0</v>
      </c>
      <c r="X69" s="248">
        <f t="shared" si="322"/>
        <v>0</v>
      </c>
      <c r="Y69" s="248">
        <f t="shared" si="322"/>
        <v>0</v>
      </c>
      <c r="Z69" s="248">
        <f t="shared" si="322"/>
        <v>0</v>
      </c>
      <c r="AA69" s="253">
        <f t="shared" si="322"/>
        <v>0</v>
      </c>
      <c r="AB69" s="252">
        <f t="shared" si="322"/>
        <v>0</v>
      </c>
      <c r="AC69" s="248">
        <f t="shared" si="322"/>
        <v>0</v>
      </c>
      <c r="AD69" s="248">
        <f t="shared" si="322"/>
        <v>0</v>
      </c>
      <c r="AE69" s="248">
        <f t="shared" si="322"/>
        <v>0</v>
      </c>
      <c r="AF69" s="248">
        <f t="shared" si="322"/>
        <v>0</v>
      </c>
      <c r="AG69" s="248">
        <f t="shared" si="322"/>
        <v>0</v>
      </c>
      <c r="AH69" s="248">
        <f t="shared" si="322"/>
        <v>0</v>
      </c>
      <c r="AI69" s="253">
        <f t="shared" si="322"/>
        <v>0</v>
      </c>
      <c r="AJ69" s="248"/>
      <c r="AK69" s="252" t="e">
        <f ca="1">_xll.DBRW($C$1,$B69,$C$3,AK$12,$C$2,$A69,AK$13,$C$4,C67)</f>
        <v>#VALUE!</v>
      </c>
      <c r="AL69" s="248" t="str">
        <f ca="1">_xll.DBRW($C$1,$B69,$C$3,AL$12,$C$2,$A69,AL$13,$C$4,C67)</f>
        <v>RECALC_1_1243_</v>
      </c>
      <c r="AM69" s="248" t="e">
        <f ca="1">_xll.DBRW($C$1,$B69,$C$3,AM$12,$C$2,$A69,AM$13,$C$4,C67)</f>
        <v>#VALUE!</v>
      </c>
      <c r="AN69" s="248" t="e">
        <f ca="1">_xll.DBRW($C$1,$B69,$C$3,AN$12,$C$2,$A69,AN$13,$C$4,C67)</f>
        <v>#VALUE!</v>
      </c>
      <c r="AO69" s="248" t="e">
        <f ca="1">_xll.DBRW($C$1,$B69,$C$3,AO$12,$C$2,$A69,AO$13,$C$4,C67)</f>
        <v>#VALUE!</v>
      </c>
      <c r="AP69" s="248" t="e">
        <f ca="1">_xll.DBRW($C$1,$B69,$C$3,AP$12,$C$2,$A69,AP$13,$C$4,C67)</f>
        <v>#VALUE!</v>
      </c>
      <c r="AQ69" s="248" t="e">
        <f ca="1">_xll.DBRW($C$1,$B69,$C$3,AQ$12,$C$2,$A69,AQ$13,$C$4,C67)</f>
        <v>#VALUE!</v>
      </c>
      <c r="AR69" s="253" t="e">
        <f ca="1">_xll.DBRW($C$1,$B69,$C$3,AR$12,$C$2,$A69,AR$13,$C$4,C67)</f>
        <v>#VALUE!</v>
      </c>
      <c r="AS69" s="252" t="e">
        <f ca="1">_xll.DBRW($C$1,$B69,$C$3,AS$12,$C$2,$A69,AS$13,$C$4,C67)</f>
        <v>#VALUE!</v>
      </c>
      <c r="AT69" s="248" t="str">
        <f ca="1">_xll.DBRW($C$1,$B69,$C$3,AT$12,$C$2,$A69,AT$13,$C$4,C67)</f>
        <v>RECALC_1_1281_</v>
      </c>
      <c r="AU69" s="248" t="e">
        <f ca="1">_xll.DBRW($C$1,$B69,$C$3,AU$12,$C$2,$A69,AU$13,$C$4,C67)</f>
        <v>#VALUE!</v>
      </c>
      <c r="AV69" s="248" t="e">
        <f ca="1">_xll.DBRW($C$1,$B69,$C$3,AV$12,$C$2,$A69,AV$13,$C$4,C67)</f>
        <v>#VALUE!</v>
      </c>
      <c r="AW69" s="248" t="e">
        <f ca="1">_xll.DBRW($C$1,$B69,$C$3,AW$12,$C$2,$A69,AW$13,$C$4,C67)</f>
        <v>#VALUE!</v>
      </c>
      <c r="AX69" s="248" t="e">
        <f ca="1">_xll.DBRW($C$1,$B69,$C$3,AX$12,$C$2,$A69,AX$13,$C$4,C67)</f>
        <v>#VALUE!</v>
      </c>
      <c r="AY69" s="248" t="e">
        <f ca="1">_xll.DBRW($C$1,$B69,$C$3,AY$12,$C$2,$A69,AY$13,$C$4,C67)</f>
        <v>#VALUE!</v>
      </c>
      <c r="AZ69" s="253" t="e">
        <f ca="1">_xll.DBRW($C$1,$B69,$C$3,AZ$12,$C$2,$A69,AZ$13,$C$4,C67)</f>
        <v>#VALUE!</v>
      </c>
      <c r="BA69" s="252" t="e">
        <f ca="1">_xll.DBRW($C$1,$B69,$C$3,BA$12,$C$2,$A69,BA$13,$C$4,C67)</f>
        <v>#VALUE!</v>
      </c>
      <c r="BB69" s="248" t="str">
        <f ca="1">_xll.DBRW($C$1,$B69,$C$3,BB$12,$C$2,$A69,BB$13,$C$4,C67)</f>
        <v>RECALC_1_1676_</v>
      </c>
      <c r="BC69" s="248" t="e">
        <f ca="1">_xll.DBRW($C$1,$B69,$C$3,BC$12,$C$2,$A69,BC$13,$C$4,C67)</f>
        <v>#VALUE!</v>
      </c>
      <c r="BD69" s="248" t="e">
        <f ca="1">_xll.DBRW($C$1,$B69,$C$3,BD$12,$C$2,$A69,BD$13,$C$4,C67)</f>
        <v>#VALUE!</v>
      </c>
      <c r="BE69" s="248" t="e">
        <f ca="1">_xll.DBRW($C$1,$B69,$C$3,BE$12,$C$2,$A69,BE$13,$C$4,C67)</f>
        <v>#VALUE!</v>
      </c>
      <c r="BF69" s="248" t="e">
        <f ca="1">_xll.DBRW($C$1,$B69,$C$3,BF$12,$C$2,$A69,BF$13,$C$4,C67)</f>
        <v>#VALUE!</v>
      </c>
      <c r="BG69" s="248" t="e">
        <f ca="1">_xll.DBRW($C$1,$B69,$C$3,BG$12,$C$2,$A69,BG$13,$C$4,C67)</f>
        <v>#VALUE!</v>
      </c>
      <c r="BH69" s="253" t="e">
        <f ca="1">_xll.DBRW($C$1,$B69,$C$3,BH$12,$C$2,$A69,BH$13,$C$4,C67)</f>
        <v>#VALUE!</v>
      </c>
      <c r="BI69" s="252" t="e">
        <f ca="1">_xll.DBRW($C$1,$B69,$C$3,BI$12,$C$2,$A69,BI$13,$C$4,C67)</f>
        <v>#VALUE!</v>
      </c>
      <c r="BJ69" s="248" t="str">
        <f ca="1">_xll.DBRW($C$1,$B69,$C$3,BJ$12,$C$2,$A69,BJ$13,$C$4,C67)</f>
        <v>RECALC_1_1973_</v>
      </c>
      <c r="BK69" s="248" t="e">
        <f ca="1">_xll.DBRW($C$1,$B69,$C$3,BK$12,$C$2,$A69,BK$13,$C$4,C67)</f>
        <v>#VALUE!</v>
      </c>
      <c r="BL69" s="248" t="e">
        <f ca="1">_xll.DBRW($C$1,$B69,$C$3,BL$12,$C$2,$A69,BL$13,$C$4,C67)</f>
        <v>#VALUE!</v>
      </c>
      <c r="BM69" s="248" t="e">
        <f ca="1">_xll.DBRW($C$1,$B69,$C$3,BM$12,$C$2,$A69,BM$13,$C$4,C67)</f>
        <v>#VALUE!</v>
      </c>
      <c r="BN69" s="248" t="e">
        <f ca="1">_xll.DBRW($C$1,$B69,$C$3,BN$12,$C$2,$A69,BN$13,$C$4,C67)</f>
        <v>#VALUE!</v>
      </c>
      <c r="BO69" s="248" t="e">
        <f ca="1">_xll.DBRW($C$1,$B69,$C$3,BO$12,$C$2,$A69,BO$13,$C$4,C67)</f>
        <v>#VALUE!</v>
      </c>
      <c r="BP69" s="253" t="e">
        <f ca="1">_xll.DBRW($C$1,$B69,$C$3,BP$12,$C$2,$A69,BP$13,$C$4,C67)</f>
        <v>#VALUE!</v>
      </c>
      <c r="BQ69" s="252" t="e">
        <f ca="1">_xll.DBRW($C$1,$B69,$C$3,BQ$12,$C$2,$A69,BQ$13,$C$4,C67)</f>
        <v>#VALUE!</v>
      </c>
      <c r="BR69" s="248" t="str">
        <f ca="1">_xll.DBRW($C$1,$B69,$C$3,BR$12,$C$2,$A69,BR$13,$C$4,C67)</f>
        <v>RECALC_1_2324_</v>
      </c>
      <c r="BS69" s="248" t="e">
        <f ca="1">_xll.DBRW($C$1,$B69,$C$3,BS$12,$C$2,$A69,BS$13,$C$4,C67)</f>
        <v>#VALUE!</v>
      </c>
      <c r="BT69" s="248" t="e">
        <f ca="1">_xll.DBRW($C$1,$B69,$C$3,BT$12,$C$2,$A69,BT$13,$C$4,C67)</f>
        <v>#VALUE!</v>
      </c>
      <c r="BU69" s="248" t="e">
        <f ca="1">_xll.DBRW($C$1,$B69,$C$3,BU$12,$C$2,$A69,BU$13,$C$4,C67)</f>
        <v>#VALUE!</v>
      </c>
      <c r="BV69" s="248" t="e">
        <f ca="1">_xll.DBRW($C$1,$B69,$C$3,BV$12,$C$2,$A69,BV$13,$C$4,C67)</f>
        <v>#VALUE!</v>
      </c>
      <c r="BW69" s="248" t="e">
        <f ca="1">_xll.DBRW($C$1,$B69,$C$3,BW$12,$C$2,$A69,BW$13,$C$4,C67)</f>
        <v>#VALUE!</v>
      </c>
      <c r="BX69" s="253" t="e">
        <f ca="1">_xll.DBRW($C$1,$B69,$C$3,BX$12,$C$2,$A69,BX$13,$C$4,C67)</f>
        <v>#VALUE!</v>
      </c>
      <c r="BY69" s="248"/>
      <c r="BZ69" s="248"/>
      <c r="CA69" s="248"/>
      <c r="CB69" s="248"/>
      <c r="CC69" s="248"/>
      <c r="CD69" s="248"/>
      <c r="CE69" s="248"/>
      <c r="CF69" s="248"/>
    </row>
    <row r="70" spans="1:109" ht="21.75" customHeight="1">
      <c r="A70" s="262" t="str">
        <f t="shared" ref="A70:C70" si="323">A57</f>
        <v>VTD_Corp_TopAdj_Input3</v>
      </c>
      <c r="B70" s="263" t="str">
        <f t="shared" ca="1" si="323"/>
        <v>RECALC_0_1_</v>
      </c>
      <c r="C70" s="237" t="str">
        <f t="shared" si="323"/>
        <v>Correction du coût du financement</v>
      </c>
      <c r="D70" s="252"/>
      <c r="E70" s="248"/>
      <c r="F70" s="248"/>
      <c r="G70" s="248"/>
      <c r="H70" s="248"/>
      <c r="I70" s="248"/>
      <c r="J70" s="248"/>
      <c r="K70" s="253"/>
      <c r="L70" s="252"/>
      <c r="M70" s="248"/>
      <c r="N70" s="248"/>
      <c r="O70" s="248"/>
      <c r="P70" s="248"/>
      <c r="Q70" s="248"/>
      <c r="R70" s="248"/>
      <c r="S70" s="253"/>
      <c r="T70" s="252"/>
      <c r="U70" s="248"/>
      <c r="V70" s="248"/>
      <c r="W70" s="248"/>
      <c r="X70" s="248"/>
      <c r="Y70" s="248"/>
      <c r="Z70" s="248"/>
      <c r="AA70" s="253"/>
      <c r="AB70" s="252"/>
      <c r="AC70" s="248"/>
      <c r="AD70" s="248"/>
      <c r="AE70" s="248"/>
      <c r="AF70" s="248"/>
      <c r="AG70" s="248"/>
      <c r="AH70" s="248"/>
      <c r="AI70" s="253"/>
      <c r="AJ70" s="248"/>
      <c r="AK70" s="252" t="e">
        <f ca="1">_xll.DBRW($C$1,$B70,$C$3,AK$12,$C$2,$A70,AK$13,$C$4,C67)</f>
        <v>#VALUE!</v>
      </c>
      <c r="AL70" s="248" t="str">
        <f ca="1">_xll.DBRW($C$1,$B70,$C$3,AL$12,$C$2,$A70,AL$13,$C$4,C67)</f>
        <v>RECALC_1_1041_</v>
      </c>
      <c r="AM70" s="248" t="e">
        <f ca="1">_xll.DBRW($C$1,$B70,$C$3,AM$12,$C$2,$A70,AM$13,$C$4,C67)</f>
        <v>#VALUE!</v>
      </c>
      <c r="AN70" s="248" t="e">
        <f ca="1">_xll.DBRW($C$1,$B70,$C$3,AN$12,$C$2,$A70,AN$13,$C$4,C67)</f>
        <v>#VALUE!</v>
      </c>
      <c r="AO70" s="248" t="e">
        <f ca="1">_xll.DBRW($C$1,$B70,$C$3,AO$12,$C$2,$A70,AO$13,$C$4,C67)</f>
        <v>#VALUE!</v>
      </c>
      <c r="AP70" s="248" t="e">
        <f ca="1">_xll.DBRW($C$1,$B70,$C$3,AP$12,$C$2,$A70,AP$13,$C$4,C67)</f>
        <v>#VALUE!</v>
      </c>
      <c r="AQ70" s="248" t="e">
        <f ca="1">_xll.DBRW($C$1,$B70,$C$3,AQ$12,$C$2,$A70,AQ$13,$C$4,C67)</f>
        <v>#VALUE!</v>
      </c>
      <c r="AR70" s="253" t="e">
        <f ca="1">_xll.DBRW($C$1,$B70,$C$3,AR$12,$C$2,$A70,AR$13,$C$4,C67)</f>
        <v>#VALUE!</v>
      </c>
      <c r="AS70" s="252" t="e">
        <f ca="1">_xll.DBRW($C$1,$B70,$C$3,AS$12,$C$2,$A70,AS$13,$C$4,C67)</f>
        <v>#VALUE!</v>
      </c>
      <c r="AT70" s="248" t="str">
        <f ca="1">_xll.DBRW($C$1,$B70,$C$3,AT$12,$C$2,$A70,AT$13,$C$4,C67)</f>
        <v>RECALC_1_1289_</v>
      </c>
      <c r="AU70" s="248" t="e">
        <f ca="1">_xll.DBRW($C$1,$B70,$C$3,AU$12,$C$2,$A70,AU$13,$C$4,C67)</f>
        <v>#VALUE!</v>
      </c>
      <c r="AV70" s="248" t="e">
        <f ca="1">_xll.DBRW($C$1,$B70,$C$3,AV$12,$C$2,$A70,AV$13,$C$4,C67)</f>
        <v>#VALUE!</v>
      </c>
      <c r="AW70" s="248" t="e">
        <f ca="1">_xll.DBRW($C$1,$B70,$C$3,AW$12,$C$2,$A70,AW$13,$C$4,C67)</f>
        <v>#VALUE!</v>
      </c>
      <c r="AX70" s="248" t="e">
        <f ca="1">_xll.DBRW($C$1,$B70,$C$3,AX$12,$C$2,$A70,AX$13,$C$4,C67)</f>
        <v>#VALUE!</v>
      </c>
      <c r="AY70" s="248" t="e">
        <f ca="1">_xll.DBRW($C$1,$B70,$C$3,AY$12,$C$2,$A70,AY$13,$C$4,C67)</f>
        <v>#VALUE!</v>
      </c>
      <c r="AZ70" s="253" t="e">
        <f ca="1">_xll.DBRW($C$1,$B70,$C$3,AZ$12,$C$2,$A70,AZ$13,$C$4,C67)</f>
        <v>#VALUE!</v>
      </c>
      <c r="BA70" s="252" t="e">
        <f ca="1">_xll.DBRW($C$1,$B70,$C$3,BA$12,$C$2,$A70,BA$13,$C$4,C67)</f>
        <v>#VALUE!</v>
      </c>
      <c r="BB70" s="248" t="str">
        <f ca="1">_xll.DBRW($C$1,$B70,$C$3,BB$12,$C$2,$A70,BB$13,$C$4,C67)</f>
        <v>RECALC_1_1684_</v>
      </c>
      <c r="BC70" s="248" t="e">
        <f ca="1">_xll.DBRW($C$1,$B70,$C$3,BC$12,$C$2,$A70,BC$13,$C$4,C67)</f>
        <v>#VALUE!</v>
      </c>
      <c r="BD70" s="248" t="e">
        <f ca="1">_xll.DBRW($C$1,$B70,$C$3,BD$12,$C$2,$A70,BD$13,$C$4,C67)</f>
        <v>#VALUE!</v>
      </c>
      <c r="BE70" s="248" t="e">
        <f ca="1">_xll.DBRW($C$1,$B70,$C$3,BE$12,$C$2,$A70,BE$13,$C$4,C67)</f>
        <v>#VALUE!</v>
      </c>
      <c r="BF70" s="248" t="e">
        <f ca="1">_xll.DBRW($C$1,$B70,$C$3,BF$12,$C$2,$A70,BF$13,$C$4,C67)</f>
        <v>#VALUE!</v>
      </c>
      <c r="BG70" s="248" t="e">
        <f ca="1">_xll.DBRW($C$1,$B70,$C$3,BG$12,$C$2,$A70,BG$13,$C$4,C67)</f>
        <v>#VALUE!</v>
      </c>
      <c r="BH70" s="253" t="e">
        <f ca="1">_xll.DBRW($C$1,$B70,$C$3,BH$12,$C$2,$A70,BH$13,$C$4,C67)</f>
        <v>#VALUE!</v>
      </c>
      <c r="BI70" s="252" t="e">
        <f ca="1">_xll.DBRW($C$1,$B70,$C$3,BI$12,$C$2,$A70,BI$13,$C$4,C67)</f>
        <v>#VALUE!</v>
      </c>
      <c r="BJ70" s="248" t="str">
        <f ca="1">_xll.DBRW($C$1,$B70,$C$3,BJ$12,$C$2,$A70,BJ$13,$C$4,C67)</f>
        <v>RECALC_1_1981_</v>
      </c>
      <c r="BK70" s="248" t="e">
        <f ca="1">_xll.DBRW($C$1,$B70,$C$3,BK$12,$C$2,$A70,BK$13,$C$4,C67)</f>
        <v>#VALUE!</v>
      </c>
      <c r="BL70" s="248" t="e">
        <f ca="1">_xll.DBRW($C$1,$B70,$C$3,BL$12,$C$2,$A70,BL$13,$C$4,C67)</f>
        <v>#VALUE!</v>
      </c>
      <c r="BM70" s="248" t="e">
        <f ca="1">_xll.DBRW($C$1,$B70,$C$3,BM$12,$C$2,$A70,BM$13,$C$4,C67)</f>
        <v>#VALUE!</v>
      </c>
      <c r="BN70" s="248" t="e">
        <f ca="1">_xll.DBRW($C$1,$B70,$C$3,BN$12,$C$2,$A70,BN$13,$C$4,C67)</f>
        <v>#VALUE!</v>
      </c>
      <c r="BO70" s="248" t="e">
        <f ca="1">_xll.DBRW($C$1,$B70,$C$3,BO$12,$C$2,$A70,BO$13,$C$4,C67)</f>
        <v>#VALUE!</v>
      </c>
      <c r="BP70" s="253" t="e">
        <f ca="1">_xll.DBRW($C$1,$B70,$C$3,BP$12,$C$2,$A70,BP$13,$C$4,C67)</f>
        <v>#VALUE!</v>
      </c>
      <c r="BQ70" s="252" t="e">
        <f ca="1">_xll.DBRW($C$1,$B70,$C$3,BQ$12,$C$2,$A70,BQ$13,$C$4,C67)</f>
        <v>#VALUE!</v>
      </c>
      <c r="BR70" s="248" t="str">
        <f ca="1">_xll.DBRW($C$1,$B70,$C$3,BR$12,$C$2,$A70,BR$13,$C$4,C67)</f>
        <v>RECALC_1_2332_</v>
      </c>
      <c r="BS70" s="248" t="e">
        <f ca="1">_xll.DBRW($C$1,$B70,$C$3,BS$12,$C$2,$A70,BS$13,$C$4,C67)</f>
        <v>#VALUE!</v>
      </c>
      <c r="BT70" s="248" t="e">
        <f ca="1">_xll.DBRW($C$1,$B70,$C$3,BT$12,$C$2,$A70,BT$13,$C$4,C67)</f>
        <v>#VALUE!</v>
      </c>
      <c r="BU70" s="248" t="e">
        <f ca="1">_xll.DBRW($C$1,$B70,$C$3,BU$12,$C$2,$A70,BU$13,$C$4,C67)</f>
        <v>#VALUE!</v>
      </c>
      <c r="BV70" s="248" t="e">
        <f ca="1">_xll.DBRW($C$1,$B70,$C$3,BV$12,$C$2,$A70,BV$13,$C$4,C67)</f>
        <v>#VALUE!</v>
      </c>
      <c r="BW70" s="248" t="e">
        <f ca="1">_xll.DBRW($C$1,$B70,$C$3,BW$12,$C$2,$A70,BW$13,$C$4,C67)</f>
        <v>#VALUE!</v>
      </c>
      <c r="BX70" s="253" t="e">
        <f ca="1">_xll.DBRW($C$1,$B70,$C$3,BX$12,$C$2,$A70,BX$13,$C$4,C67)</f>
        <v>#VALUE!</v>
      </c>
      <c r="BY70" s="248"/>
      <c r="BZ70" s="248"/>
      <c r="CA70" s="248"/>
      <c r="CB70" s="248"/>
      <c r="CC70" s="248"/>
      <c r="CD70" s="248"/>
      <c r="CE70" s="248"/>
      <c r="CF70" s="248"/>
    </row>
    <row r="71" spans="1:109" ht="21.75" customHeight="1">
      <c r="A71" s="262" t="str">
        <f t="shared" ref="A71:C71" si="324">A58</f>
        <v>VTD_Corp_TopAdj_Input4</v>
      </c>
      <c r="B71" s="263" t="str">
        <f t="shared" ca="1" si="324"/>
        <v>RECALC_0_1_</v>
      </c>
      <c r="C71" s="237" t="str">
        <f t="shared" si="324"/>
        <v>Sécurité aux produits et charges financiers sur base E1 (undiscounting engagements sociaux, provisions, coûts de garatntie…)=</v>
      </c>
      <c r="D71" s="252"/>
      <c r="E71" s="248"/>
      <c r="F71" s="248">
        <f>-F32*0.3</f>
        <v>0</v>
      </c>
      <c r="G71" s="248">
        <f t="shared" ref="G71:AI71" si="325">-G32*0.3</f>
        <v>0</v>
      </c>
      <c r="H71" s="248">
        <f t="shared" si="325"/>
        <v>0</v>
      </c>
      <c r="I71" s="248">
        <f t="shared" si="325"/>
        <v>0</v>
      </c>
      <c r="J71" s="248">
        <f t="shared" si="325"/>
        <v>0</v>
      </c>
      <c r="K71" s="253">
        <f t="shared" si="325"/>
        <v>0</v>
      </c>
      <c r="L71" s="252">
        <f t="shared" si="325"/>
        <v>0</v>
      </c>
      <c r="M71" s="248">
        <f t="shared" si="325"/>
        <v>0</v>
      </c>
      <c r="N71" s="248">
        <f t="shared" si="325"/>
        <v>0</v>
      </c>
      <c r="O71" s="248">
        <f t="shared" si="325"/>
        <v>0</v>
      </c>
      <c r="P71" s="248">
        <f t="shared" si="325"/>
        <v>0</v>
      </c>
      <c r="Q71" s="248">
        <f t="shared" si="325"/>
        <v>0</v>
      </c>
      <c r="R71" s="248">
        <f t="shared" si="325"/>
        <v>0</v>
      </c>
      <c r="S71" s="253">
        <f t="shared" si="325"/>
        <v>0</v>
      </c>
      <c r="T71" s="252">
        <f t="shared" si="325"/>
        <v>0</v>
      </c>
      <c r="U71" s="248">
        <f t="shared" si="325"/>
        <v>0</v>
      </c>
      <c r="V71" s="248">
        <f t="shared" si="325"/>
        <v>0</v>
      </c>
      <c r="W71" s="248">
        <f t="shared" si="325"/>
        <v>0</v>
      </c>
      <c r="X71" s="248">
        <f t="shared" si="325"/>
        <v>0</v>
      </c>
      <c r="Y71" s="248">
        <f t="shared" si="325"/>
        <v>0</v>
      </c>
      <c r="Z71" s="248">
        <f t="shared" si="325"/>
        <v>0</v>
      </c>
      <c r="AA71" s="253">
        <f t="shared" si="325"/>
        <v>0</v>
      </c>
      <c r="AB71" s="252">
        <f t="shared" si="325"/>
        <v>0</v>
      </c>
      <c r="AC71" s="248">
        <f t="shared" si="325"/>
        <v>0</v>
      </c>
      <c r="AD71" s="248">
        <f t="shared" si="325"/>
        <v>0</v>
      </c>
      <c r="AE71" s="248">
        <f t="shared" si="325"/>
        <v>0</v>
      </c>
      <c r="AF71" s="248">
        <f t="shared" si="325"/>
        <v>0</v>
      </c>
      <c r="AG71" s="248">
        <f t="shared" si="325"/>
        <v>0</v>
      </c>
      <c r="AH71" s="248">
        <f t="shared" si="325"/>
        <v>0</v>
      </c>
      <c r="AI71" s="253">
        <f t="shared" si="325"/>
        <v>0</v>
      </c>
      <c r="AJ71" s="248"/>
      <c r="AK71" s="252" t="e">
        <f ca="1">_xll.DBRW($C$1,$B71,$C$3,AK$12,$C$2,$A71,AK$13,$C$4,C67)</f>
        <v>#VALUE!</v>
      </c>
      <c r="AL71" s="248" t="str">
        <f ca="1">_xll.DBRW($C$1,$B71,$C$3,AL$12,$C$2,$A71,AL$13,$C$4,C67)</f>
        <v>RECALC_1_1241_</v>
      </c>
      <c r="AM71" s="248" t="e">
        <f ca="1">_xll.DBRW($C$1,$B71,$C$3,AM$12,$C$2,$A71,AM$13,$C$4,C67)</f>
        <v>#VALUE!</v>
      </c>
      <c r="AN71" s="248" t="e">
        <f ca="1">_xll.DBRW($C$1,$B71,$C$3,AN$12,$C$2,$A71,AN$13,$C$4,C67)</f>
        <v>#VALUE!</v>
      </c>
      <c r="AO71" s="248" t="e">
        <f ca="1">_xll.DBRW($C$1,$B71,$C$3,AO$12,$C$2,$A71,AO$13,$C$4,C67)</f>
        <v>#VALUE!</v>
      </c>
      <c r="AP71" s="248" t="e">
        <f ca="1">_xll.DBRW($C$1,$B71,$C$3,AP$12,$C$2,$A71,AP$13,$C$4,C67)</f>
        <v>#VALUE!</v>
      </c>
      <c r="AQ71" s="248" t="e">
        <f ca="1">_xll.DBRW($C$1,$B71,$C$3,AQ$12,$C$2,$A71,AQ$13,$C$4,C67)</f>
        <v>#VALUE!</v>
      </c>
      <c r="AR71" s="253" t="e">
        <f ca="1">_xll.DBRW($C$1,$B71,$C$3,AR$12,$C$2,$A71,AR$13,$C$4,C67)</f>
        <v>#VALUE!</v>
      </c>
      <c r="AS71" s="252" t="e">
        <f ca="1">_xll.DBRW($C$1,$B71,$C$3,AS$12,$C$2,$A71,AS$13,$C$4,C67)</f>
        <v>#VALUE!</v>
      </c>
      <c r="AT71" s="248" t="str">
        <f ca="1">_xll.DBRW($C$1,$B71,$C$3,AT$12,$C$2,$A71,AT$13,$C$4,C67)</f>
        <v>RECALC_1_1283_</v>
      </c>
      <c r="AU71" s="248" t="e">
        <f ca="1">_xll.DBRW($C$1,$B71,$C$3,AU$12,$C$2,$A71,AU$13,$C$4,C67)</f>
        <v>#VALUE!</v>
      </c>
      <c r="AV71" s="248" t="e">
        <f ca="1">_xll.DBRW($C$1,$B71,$C$3,AV$12,$C$2,$A71,AV$13,$C$4,C67)</f>
        <v>#VALUE!</v>
      </c>
      <c r="AW71" s="248" t="e">
        <f ca="1">_xll.DBRW($C$1,$B71,$C$3,AW$12,$C$2,$A71,AW$13,$C$4,C67)</f>
        <v>#VALUE!</v>
      </c>
      <c r="AX71" s="248" t="e">
        <f ca="1">_xll.DBRW($C$1,$B71,$C$3,AX$12,$C$2,$A71,AX$13,$C$4,C67)</f>
        <v>#VALUE!</v>
      </c>
      <c r="AY71" s="248" t="e">
        <f ca="1">_xll.DBRW($C$1,$B71,$C$3,AY$12,$C$2,$A71,AY$13,$C$4,C67)</f>
        <v>#VALUE!</v>
      </c>
      <c r="AZ71" s="253" t="e">
        <f ca="1">_xll.DBRW($C$1,$B71,$C$3,AZ$12,$C$2,$A71,AZ$13,$C$4,C67)</f>
        <v>#VALUE!</v>
      </c>
      <c r="BA71" s="252" t="e">
        <f ca="1">_xll.DBRW($C$1,$B71,$C$3,BA$12,$C$2,$A71,BA$13,$C$4,C67)</f>
        <v>#VALUE!</v>
      </c>
      <c r="BB71" s="248" t="str">
        <f ca="1">_xll.DBRW($C$1,$B71,$C$3,BB$12,$C$2,$A71,BB$13,$C$4,C67)</f>
        <v>RECALC_1_1678_</v>
      </c>
      <c r="BC71" s="248" t="e">
        <f ca="1">_xll.DBRW($C$1,$B71,$C$3,BC$12,$C$2,$A71,BC$13,$C$4,C67)</f>
        <v>#VALUE!</v>
      </c>
      <c r="BD71" s="248" t="e">
        <f ca="1">_xll.DBRW($C$1,$B71,$C$3,BD$12,$C$2,$A71,BD$13,$C$4,C67)</f>
        <v>#VALUE!</v>
      </c>
      <c r="BE71" s="248" t="e">
        <f ca="1">_xll.DBRW($C$1,$B71,$C$3,BE$12,$C$2,$A71,BE$13,$C$4,C67)</f>
        <v>#VALUE!</v>
      </c>
      <c r="BF71" s="248" t="e">
        <f ca="1">_xll.DBRW($C$1,$B71,$C$3,BF$12,$C$2,$A71,BF$13,$C$4,C67)</f>
        <v>#VALUE!</v>
      </c>
      <c r="BG71" s="248" t="e">
        <f ca="1">_xll.DBRW($C$1,$B71,$C$3,BG$12,$C$2,$A71,BG$13,$C$4,C67)</f>
        <v>#VALUE!</v>
      </c>
      <c r="BH71" s="253" t="e">
        <f ca="1">_xll.DBRW($C$1,$B71,$C$3,BH$12,$C$2,$A71,BH$13,$C$4,C67)</f>
        <v>#VALUE!</v>
      </c>
      <c r="BI71" s="252" t="e">
        <f ca="1">_xll.DBRW($C$1,$B71,$C$3,BI$12,$C$2,$A71,BI$13,$C$4,C67)</f>
        <v>#VALUE!</v>
      </c>
      <c r="BJ71" s="248" t="str">
        <f ca="1">_xll.DBRW($C$1,$B71,$C$3,BJ$12,$C$2,$A71,BJ$13,$C$4,C67)</f>
        <v>RECALC_1_1975_</v>
      </c>
      <c r="BK71" s="248" t="e">
        <f ca="1">_xll.DBRW($C$1,$B71,$C$3,BK$12,$C$2,$A71,BK$13,$C$4,C67)</f>
        <v>#VALUE!</v>
      </c>
      <c r="BL71" s="248" t="e">
        <f ca="1">_xll.DBRW($C$1,$B71,$C$3,BL$12,$C$2,$A71,BL$13,$C$4,C67)</f>
        <v>#VALUE!</v>
      </c>
      <c r="BM71" s="248" t="e">
        <f ca="1">_xll.DBRW($C$1,$B71,$C$3,BM$12,$C$2,$A71,BM$13,$C$4,C67)</f>
        <v>#VALUE!</v>
      </c>
      <c r="BN71" s="248" t="e">
        <f ca="1">_xll.DBRW($C$1,$B71,$C$3,BN$12,$C$2,$A71,BN$13,$C$4,C67)</f>
        <v>#VALUE!</v>
      </c>
      <c r="BO71" s="248" t="e">
        <f ca="1">_xll.DBRW($C$1,$B71,$C$3,BO$12,$C$2,$A71,BO$13,$C$4,C67)</f>
        <v>#VALUE!</v>
      </c>
      <c r="BP71" s="253" t="e">
        <f ca="1">_xll.DBRW($C$1,$B71,$C$3,BP$12,$C$2,$A71,BP$13,$C$4,C67)</f>
        <v>#VALUE!</v>
      </c>
      <c r="BQ71" s="252" t="e">
        <f ca="1">_xll.DBRW($C$1,$B71,$C$3,BQ$12,$C$2,$A71,BQ$13,$C$4,C67)</f>
        <v>#VALUE!</v>
      </c>
      <c r="BR71" s="248" t="str">
        <f ca="1">_xll.DBRW($C$1,$B71,$C$3,BR$12,$C$2,$A71,BR$13,$C$4,C67)</f>
        <v>RECALC_1_2326_</v>
      </c>
      <c r="BS71" s="248" t="e">
        <f ca="1">_xll.DBRW($C$1,$B71,$C$3,BS$12,$C$2,$A71,BS$13,$C$4,C67)</f>
        <v>#VALUE!</v>
      </c>
      <c r="BT71" s="248" t="e">
        <f ca="1">_xll.DBRW($C$1,$B71,$C$3,BT$12,$C$2,$A71,BT$13,$C$4,C67)</f>
        <v>#VALUE!</v>
      </c>
      <c r="BU71" s="248" t="e">
        <f ca="1">_xll.DBRW($C$1,$B71,$C$3,BU$12,$C$2,$A71,BU$13,$C$4,C67)</f>
        <v>#VALUE!</v>
      </c>
      <c r="BV71" s="248" t="e">
        <f ca="1">_xll.DBRW($C$1,$B71,$C$3,BV$12,$C$2,$A71,BV$13,$C$4,C67)</f>
        <v>#VALUE!</v>
      </c>
      <c r="BW71" s="248" t="e">
        <f ca="1">_xll.DBRW($C$1,$B71,$C$3,BW$12,$C$2,$A71,BW$13,$C$4,C67)</f>
        <v>#VALUE!</v>
      </c>
      <c r="BX71" s="253" t="e">
        <f ca="1">_xll.DBRW($C$1,$B71,$C$3,BX$12,$C$2,$A71,BX$13,$C$4,C67)</f>
        <v>#VALUE!</v>
      </c>
      <c r="BY71" s="248"/>
      <c r="BZ71" s="248"/>
      <c r="CA71" s="248"/>
      <c r="CB71" s="248"/>
      <c r="CC71" s="248"/>
      <c r="CD71" s="248"/>
      <c r="CE71" s="248"/>
      <c r="CF71" s="248"/>
    </row>
    <row r="72" spans="1:109" ht="21.75" customHeight="1">
      <c r="A72" s="262" t="str">
        <f t="shared" ref="A72:C72" si="326">A59</f>
        <v>VTD_Corp_TopAdj_Input5</v>
      </c>
      <c r="B72" s="263" t="str">
        <f t="shared" ca="1" si="326"/>
        <v>RECALC_0_1_</v>
      </c>
      <c r="C72" s="237" t="str">
        <f t="shared" si="326"/>
        <v>Ajustement Intégration Fiscale</v>
      </c>
      <c r="D72" s="252"/>
      <c r="E72" s="248"/>
      <c r="F72" s="248"/>
      <c r="G72" s="248"/>
      <c r="H72" s="248"/>
      <c r="I72" s="248"/>
      <c r="J72" s="248"/>
      <c r="K72" s="253"/>
      <c r="L72" s="252"/>
      <c r="M72" s="248"/>
      <c r="N72" s="248"/>
      <c r="O72" s="248"/>
      <c r="P72" s="248"/>
      <c r="Q72" s="248"/>
      <c r="R72" s="248"/>
      <c r="S72" s="253"/>
      <c r="T72" s="252"/>
      <c r="U72" s="248"/>
      <c r="V72" s="248"/>
      <c r="W72" s="248"/>
      <c r="X72" s="248"/>
      <c r="Y72" s="248"/>
      <c r="Z72" s="248"/>
      <c r="AA72" s="253"/>
      <c r="AB72" s="252"/>
      <c r="AC72" s="248"/>
      <c r="AD72" s="248"/>
      <c r="AE72" s="248"/>
      <c r="AF72" s="248"/>
      <c r="AG72" s="248"/>
      <c r="AH72" s="248"/>
      <c r="AI72" s="253"/>
      <c r="AJ72" s="248"/>
      <c r="AK72" s="252" t="e">
        <f ca="1">_xll.DBRW($C$1,$B72,$C$3,AK$12,$C$2,$A72,AK$13,$C$4,C67)</f>
        <v>#VALUE!</v>
      </c>
      <c r="AL72" s="248" t="str">
        <f ca="1">_xll.DBRW($C$1,$B72,$C$3,AL$12,$C$2,$A72,AL$13,$C$4,C67)</f>
        <v>RECALC_1_1154_</v>
      </c>
      <c r="AM72" s="248" t="e">
        <f ca="1">_xll.DBRW($C$1,$B72,$C$3,AM$12,$C$2,$A72,AM$13,$C$4,C67)</f>
        <v>#VALUE!</v>
      </c>
      <c r="AN72" s="248" t="e">
        <f ca="1">_xll.DBRW($C$1,$B72,$C$3,AN$12,$C$2,$A72,AN$13,$C$4,C67)</f>
        <v>#VALUE!</v>
      </c>
      <c r="AO72" s="248" t="e">
        <f ca="1">_xll.DBRW($C$1,$B72,$C$3,AO$12,$C$2,$A72,AO$13,$C$4,C67)</f>
        <v>#VALUE!</v>
      </c>
      <c r="AP72" s="248" t="e">
        <f ca="1">_xll.DBRW($C$1,$B72,$C$3,AP$12,$C$2,$A72,AP$13,$C$4,C67)</f>
        <v>#VALUE!</v>
      </c>
      <c r="AQ72" s="248" t="e">
        <f ca="1">_xll.DBRW($C$1,$B72,$C$3,AQ$12,$C$2,$A72,AQ$13,$C$4,C67)</f>
        <v>#VALUE!</v>
      </c>
      <c r="AR72" s="253" t="e">
        <f ca="1">_xll.DBRW($C$1,$B72,$C$3,AR$12,$C$2,$A72,AR$13,$C$4,C67)</f>
        <v>#VALUE!</v>
      </c>
      <c r="AS72" s="252" t="e">
        <f ca="1">_xll.DBRW($C$1,$B72,$C$3,AS$12,$C$2,$A72,AS$13,$C$4,C67)</f>
        <v>#VALUE!</v>
      </c>
      <c r="AT72" s="248" t="str">
        <f ca="1">_xll.DBRW($C$1,$B72,$C$3,AT$12,$C$2,$A72,AT$13,$C$4,C67)</f>
        <v>RECALC_1_1286_</v>
      </c>
      <c r="AU72" s="248" t="e">
        <f ca="1">_xll.DBRW($C$1,$B72,$C$3,AU$12,$C$2,$A72,AU$13,$C$4,C67)</f>
        <v>#VALUE!</v>
      </c>
      <c r="AV72" s="248" t="e">
        <f ca="1">_xll.DBRW($C$1,$B72,$C$3,AV$12,$C$2,$A72,AV$13,$C$4,C67)</f>
        <v>#VALUE!</v>
      </c>
      <c r="AW72" s="248" t="e">
        <f ca="1">_xll.DBRW($C$1,$B72,$C$3,AW$12,$C$2,$A72,AW$13,$C$4,C67)</f>
        <v>#VALUE!</v>
      </c>
      <c r="AX72" s="248" t="e">
        <f ca="1">_xll.DBRW($C$1,$B72,$C$3,AX$12,$C$2,$A72,AX$13,$C$4,C67)</f>
        <v>#VALUE!</v>
      </c>
      <c r="AY72" s="248" t="e">
        <f ca="1">_xll.DBRW($C$1,$B72,$C$3,AY$12,$C$2,$A72,AY$13,$C$4,C67)</f>
        <v>#VALUE!</v>
      </c>
      <c r="AZ72" s="253" t="e">
        <f ca="1">_xll.DBRW($C$1,$B72,$C$3,AZ$12,$C$2,$A72,AZ$13,$C$4,C67)</f>
        <v>#VALUE!</v>
      </c>
      <c r="BA72" s="252" t="e">
        <f ca="1">_xll.DBRW($C$1,$B72,$C$3,BA$12,$C$2,$A72,BA$13,$C$4,C67)</f>
        <v>#VALUE!</v>
      </c>
      <c r="BB72" s="248" t="str">
        <f ca="1">_xll.DBRW($C$1,$B72,$C$3,BB$12,$C$2,$A72,BB$13,$C$4,C67)</f>
        <v>RECALC_1_1681_</v>
      </c>
      <c r="BC72" s="248" t="e">
        <f ca="1">_xll.DBRW($C$1,$B72,$C$3,BC$12,$C$2,$A72,BC$13,$C$4,C67)</f>
        <v>#VALUE!</v>
      </c>
      <c r="BD72" s="248" t="e">
        <f ca="1">_xll.DBRW($C$1,$B72,$C$3,BD$12,$C$2,$A72,BD$13,$C$4,C67)</f>
        <v>#VALUE!</v>
      </c>
      <c r="BE72" s="248" t="e">
        <f ca="1">_xll.DBRW($C$1,$B72,$C$3,BE$12,$C$2,$A72,BE$13,$C$4,C67)</f>
        <v>#VALUE!</v>
      </c>
      <c r="BF72" s="248" t="e">
        <f ca="1">_xll.DBRW($C$1,$B72,$C$3,BF$12,$C$2,$A72,BF$13,$C$4,C67)</f>
        <v>#VALUE!</v>
      </c>
      <c r="BG72" s="248" t="e">
        <f ca="1">_xll.DBRW($C$1,$B72,$C$3,BG$12,$C$2,$A72,BG$13,$C$4,C67)</f>
        <v>#VALUE!</v>
      </c>
      <c r="BH72" s="253" t="e">
        <f ca="1">_xll.DBRW($C$1,$B72,$C$3,BH$12,$C$2,$A72,BH$13,$C$4,C67)</f>
        <v>#VALUE!</v>
      </c>
      <c r="BI72" s="252" t="e">
        <f ca="1">_xll.DBRW($C$1,$B72,$C$3,BI$12,$C$2,$A72,BI$13,$C$4,C67)</f>
        <v>#VALUE!</v>
      </c>
      <c r="BJ72" s="248" t="str">
        <f ca="1">_xll.DBRW($C$1,$B72,$C$3,BJ$12,$C$2,$A72,BJ$13,$C$4,C67)</f>
        <v>RECALC_1_1978_</v>
      </c>
      <c r="BK72" s="248" t="e">
        <f ca="1">_xll.DBRW($C$1,$B72,$C$3,BK$12,$C$2,$A72,BK$13,$C$4,C67)</f>
        <v>#VALUE!</v>
      </c>
      <c r="BL72" s="248" t="e">
        <f ca="1">_xll.DBRW($C$1,$B72,$C$3,BL$12,$C$2,$A72,BL$13,$C$4,C67)</f>
        <v>#VALUE!</v>
      </c>
      <c r="BM72" s="248" t="e">
        <f ca="1">_xll.DBRW($C$1,$B72,$C$3,BM$12,$C$2,$A72,BM$13,$C$4,C67)</f>
        <v>#VALUE!</v>
      </c>
      <c r="BN72" s="248" t="e">
        <f ca="1">_xll.DBRW($C$1,$B72,$C$3,BN$12,$C$2,$A72,BN$13,$C$4,C67)</f>
        <v>#VALUE!</v>
      </c>
      <c r="BO72" s="248" t="e">
        <f ca="1">_xll.DBRW($C$1,$B72,$C$3,BO$12,$C$2,$A72,BO$13,$C$4,C67)</f>
        <v>#VALUE!</v>
      </c>
      <c r="BP72" s="253" t="e">
        <f ca="1">_xll.DBRW($C$1,$B72,$C$3,BP$12,$C$2,$A72,BP$13,$C$4,C67)</f>
        <v>#VALUE!</v>
      </c>
      <c r="BQ72" s="252" t="e">
        <f ca="1">_xll.DBRW($C$1,$B72,$C$3,BQ$12,$C$2,$A72,BQ$13,$C$4,C67)</f>
        <v>#VALUE!</v>
      </c>
      <c r="BR72" s="248" t="str">
        <f ca="1">_xll.DBRW($C$1,$B72,$C$3,BR$12,$C$2,$A72,BR$13,$C$4,C67)</f>
        <v>RECALC_1_2329_</v>
      </c>
      <c r="BS72" s="248" t="e">
        <f ca="1">_xll.DBRW($C$1,$B72,$C$3,BS$12,$C$2,$A72,BS$13,$C$4,C67)</f>
        <v>#VALUE!</v>
      </c>
      <c r="BT72" s="248" t="e">
        <f ca="1">_xll.DBRW($C$1,$B72,$C$3,BT$12,$C$2,$A72,BT$13,$C$4,C67)</f>
        <v>#VALUE!</v>
      </c>
      <c r="BU72" s="248" t="e">
        <f ca="1">_xll.DBRW($C$1,$B72,$C$3,BU$12,$C$2,$A72,BU$13,$C$4,C67)</f>
        <v>#VALUE!</v>
      </c>
      <c r="BV72" s="248" t="e">
        <f ca="1">_xll.DBRW($C$1,$B72,$C$3,BV$12,$C$2,$A72,BV$13,$C$4,C67)</f>
        <v>#VALUE!</v>
      </c>
      <c r="BW72" s="248" t="e">
        <f ca="1">_xll.DBRW($C$1,$B72,$C$3,BW$12,$C$2,$A72,BW$13,$C$4,C67)</f>
        <v>#VALUE!</v>
      </c>
      <c r="BX72" s="253" t="e">
        <f ca="1">_xll.DBRW($C$1,$B72,$C$3,BX$12,$C$2,$A72,BX$13,$C$4,C67)</f>
        <v>#VALUE!</v>
      </c>
      <c r="BY72" s="248"/>
      <c r="BZ72" s="248"/>
      <c r="CA72" s="248"/>
      <c r="CB72" s="248"/>
      <c r="CC72" s="248"/>
      <c r="CD72" s="248"/>
      <c r="CE72" s="248"/>
      <c r="CF72" s="248"/>
    </row>
    <row r="73" spans="1:109" ht="21.75" customHeight="1">
      <c r="A73" s="262" t="str">
        <f t="shared" ref="A73:C73" si="327">A60</f>
        <v>VTD_Corp_TopAdj_Input6</v>
      </c>
      <c r="B73" s="263" t="str">
        <f t="shared" ca="1" si="327"/>
        <v>RECALC_0_1_</v>
      </c>
      <c r="C73" s="237" t="str">
        <f t="shared" si="327"/>
        <v>Management Fees</v>
      </c>
      <c r="D73" s="252"/>
      <c r="E73" s="248"/>
      <c r="F73" s="248"/>
      <c r="G73" s="248"/>
      <c r="H73" s="248"/>
      <c r="I73" s="248"/>
      <c r="J73" s="248"/>
      <c r="K73" s="253"/>
      <c r="L73" s="252"/>
      <c r="M73" s="248"/>
      <c r="N73" s="248"/>
      <c r="O73" s="248"/>
      <c r="P73" s="248"/>
      <c r="Q73" s="248"/>
      <c r="R73" s="248"/>
      <c r="S73" s="253"/>
      <c r="T73" s="252"/>
      <c r="U73" s="248"/>
      <c r="V73" s="248"/>
      <c r="W73" s="248"/>
      <c r="X73" s="248"/>
      <c r="Y73" s="248"/>
      <c r="Z73" s="248"/>
      <c r="AA73" s="253"/>
      <c r="AB73" s="252"/>
      <c r="AC73" s="248"/>
      <c r="AD73" s="248"/>
      <c r="AE73" s="248"/>
      <c r="AF73" s="248"/>
      <c r="AG73" s="248"/>
      <c r="AH73" s="248"/>
      <c r="AI73" s="253"/>
      <c r="AJ73" s="248"/>
      <c r="AK73" s="252" t="e">
        <f ca="1">_xll.DBRW($C$1,$B73,$C$3,AK$12,$C$2,$A73,AK$13,$C$4,C67)</f>
        <v>#VALUE!</v>
      </c>
      <c r="AL73" s="248" t="str">
        <f ca="1">_xll.DBRW($C$1,$B73,$C$3,AL$12,$C$2,$A73,AL$13,$C$4,C67)</f>
        <v>RECALC_1_1168_</v>
      </c>
      <c r="AM73" s="248" t="e">
        <f ca="1">_xll.DBRW($C$1,$B73,$C$3,AM$12,$C$2,$A73,AM$13,$C$4,C67)</f>
        <v>#VALUE!</v>
      </c>
      <c r="AN73" s="248" t="e">
        <f ca="1">_xll.DBRW($C$1,$B73,$C$3,AN$12,$C$2,$A73,AN$13,$C$4,C67)</f>
        <v>#VALUE!</v>
      </c>
      <c r="AO73" s="248" t="e">
        <f ca="1">_xll.DBRW($C$1,$B73,$C$3,AO$12,$C$2,$A73,AO$13,$C$4,C67)</f>
        <v>#VALUE!</v>
      </c>
      <c r="AP73" s="248" t="e">
        <f ca="1">_xll.DBRW($C$1,$B73,$C$3,AP$12,$C$2,$A73,AP$13,$C$4,C67)</f>
        <v>#VALUE!</v>
      </c>
      <c r="AQ73" s="248" t="e">
        <f ca="1">_xll.DBRW($C$1,$B73,$C$3,AQ$12,$C$2,$A73,AQ$13,$C$4,C67)</f>
        <v>#VALUE!</v>
      </c>
      <c r="AR73" s="253" t="e">
        <f ca="1">_xll.DBRW($C$1,$B73,$C$3,AR$12,$C$2,$A73,AR$13,$C$4,C67)</f>
        <v>#VALUE!</v>
      </c>
      <c r="AS73" s="252" t="e">
        <f ca="1">_xll.DBRW($C$1,$B73,$C$3,AS$12,$C$2,$A73,AS$13,$C$4,C67)</f>
        <v>#VALUE!</v>
      </c>
      <c r="AT73" s="248" t="str">
        <f ca="1">_xll.DBRW($C$1,$B73,$C$3,AT$12,$C$2,$A73,AT$13,$C$4,C67)</f>
        <v>RECALC_1_1284_</v>
      </c>
      <c r="AU73" s="248" t="e">
        <f ca="1">_xll.DBRW($C$1,$B73,$C$3,AU$12,$C$2,$A73,AU$13,$C$4,C67)</f>
        <v>#VALUE!</v>
      </c>
      <c r="AV73" s="248" t="e">
        <f ca="1">_xll.DBRW($C$1,$B73,$C$3,AV$12,$C$2,$A73,AV$13,$C$4,C67)</f>
        <v>#VALUE!</v>
      </c>
      <c r="AW73" s="248" t="e">
        <f ca="1">_xll.DBRW($C$1,$B73,$C$3,AW$12,$C$2,$A73,AW$13,$C$4,C67)</f>
        <v>#VALUE!</v>
      </c>
      <c r="AX73" s="248" t="e">
        <f ca="1">_xll.DBRW($C$1,$B73,$C$3,AX$12,$C$2,$A73,AX$13,$C$4,C67)</f>
        <v>#VALUE!</v>
      </c>
      <c r="AY73" s="248" t="e">
        <f ca="1">_xll.DBRW($C$1,$B73,$C$3,AY$12,$C$2,$A73,AY$13,$C$4,C67)</f>
        <v>#VALUE!</v>
      </c>
      <c r="AZ73" s="253" t="e">
        <f ca="1">_xll.DBRW($C$1,$B73,$C$3,AZ$12,$C$2,$A73,AZ$13,$C$4,C67)</f>
        <v>#VALUE!</v>
      </c>
      <c r="BA73" s="252" t="e">
        <f ca="1">_xll.DBRW($C$1,$B73,$C$3,BA$12,$C$2,$A73,BA$13,$C$4,C67)</f>
        <v>#VALUE!</v>
      </c>
      <c r="BB73" s="248" t="str">
        <f ca="1">_xll.DBRW($C$1,$B73,$C$3,BB$12,$C$2,$A73,BB$13,$C$4,C67)</f>
        <v>RECALC_1_1679_</v>
      </c>
      <c r="BC73" s="248" t="e">
        <f ca="1">_xll.DBRW($C$1,$B73,$C$3,BC$12,$C$2,$A73,BC$13,$C$4,C67)</f>
        <v>#VALUE!</v>
      </c>
      <c r="BD73" s="248" t="e">
        <f ca="1">_xll.DBRW($C$1,$B73,$C$3,BD$12,$C$2,$A73,BD$13,$C$4,C67)</f>
        <v>#VALUE!</v>
      </c>
      <c r="BE73" s="248" t="e">
        <f ca="1">_xll.DBRW($C$1,$B73,$C$3,BE$12,$C$2,$A73,BE$13,$C$4,C67)</f>
        <v>#VALUE!</v>
      </c>
      <c r="BF73" s="248" t="e">
        <f ca="1">_xll.DBRW($C$1,$B73,$C$3,BF$12,$C$2,$A73,BF$13,$C$4,C67)</f>
        <v>#VALUE!</v>
      </c>
      <c r="BG73" s="248" t="e">
        <f ca="1">_xll.DBRW($C$1,$B73,$C$3,BG$12,$C$2,$A73,BG$13,$C$4,C67)</f>
        <v>#VALUE!</v>
      </c>
      <c r="BH73" s="253" t="e">
        <f ca="1">_xll.DBRW($C$1,$B73,$C$3,BH$12,$C$2,$A73,BH$13,$C$4,C67)</f>
        <v>#VALUE!</v>
      </c>
      <c r="BI73" s="252" t="e">
        <f ca="1">_xll.DBRW($C$1,$B73,$C$3,BI$12,$C$2,$A73,BI$13,$C$4,C67)</f>
        <v>#VALUE!</v>
      </c>
      <c r="BJ73" s="248" t="str">
        <f ca="1">_xll.DBRW($C$1,$B73,$C$3,BJ$12,$C$2,$A73,BJ$13,$C$4,C67)</f>
        <v>RECALC_1_1976_</v>
      </c>
      <c r="BK73" s="248" t="e">
        <f ca="1">_xll.DBRW($C$1,$B73,$C$3,BK$12,$C$2,$A73,BK$13,$C$4,C67)</f>
        <v>#VALUE!</v>
      </c>
      <c r="BL73" s="248" t="e">
        <f ca="1">_xll.DBRW($C$1,$B73,$C$3,BL$12,$C$2,$A73,BL$13,$C$4,C67)</f>
        <v>#VALUE!</v>
      </c>
      <c r="BM73" s="248" t="e">
        <f ca="1">_xll.DBRW($C$1,$B73,$C$3,BM$12,$C$2,$A73,BM$13,$C$4,C67)</f>
        <v>#VALUE!</v>
      </c>
      <c r="BN73" s="248" t="e">
        <f ca="1">_xll.DBRW($C$1,$B73,$C$3,BN$12,$C$2,$A73,BN$13,$C$4,C67)</f>
        <v>#VALUE!</v>
      </c>
      <c r="BO73" s="248" t="e">
        <f ca="1">_xll.DBRW($C$1,$B73,$C$3,BO$12,$C$2,$A73,BO$13,$C$4,C67)</f>
        <v>#VALUE!</v>
      </c>
      <c r="BP73" s="253" t="e">
        <f ca="1">_xll.DBRW($C$1,$B73,$C$3,BP$12,$C$2,$A73,BP$13,$C$4,C67)</f>
        <v>#VALUE!</v>
      </c>
      <c r="BQ73" s="252" t="e">
        <f ca="1">_xll.DBRW($C$1,$B73,$C$3,BQ$12,$C$2,$A73,BQ$13,$C$4,C67)</f>
        <v>#VALUE!</v>
      </c>
      <c r="BR73" s="248" t="str">
        <f ca="1">_xll.DBRW($C$1,$B73,$C$3,BR$12,$C$2,$A73,BR$13,$C$4,C67)</f>
        <v>RECALC_1_2327_</v>
      </c>
      <c r="BS73" s="248" t="e">
        <f ca="1">_xll.DBRW($C$1,$B73,$C$3,BS$12,$C$2,$A73,BS$13,$C$4,C67)</f>
        <v>#VALUE!</v>
      </c>
      <c r="BT73" s="248" t="e">
        <f ca="1">_xll.DBRW($C$1,$B73,$C$3,BT$12,$C$2,$A73,BT$13,$C$4,C67)</f>
        <v>#VALUE!</v>
      </c>
      <c r="BU73" s="248" t="e">
        <f ca="1">_xll.DBRW($C$1,$B73,$C$3,BU$12,$C$2,$A73,BU$13,$C$4,C67)</f>
        <v>#VALUE!</v>
      </c>
      <c r="BV73" s="248" t="e">
        <f ca="1">_xll.DBRW($C$1,$B73,$C$3,BV$12,$C$2,$A73,BV$13,$C$4,C67)</f>
        <v>#VALUE!</v>
      </c>
      <c r="BW73" s="248" t="e">
        <f ca="1">_xll.DBRW($C$1,$B73,$C$3,BW$12,$C$2,$A73,BW$13,$C$4,C67)</f>
        <v>#VALUE!</v>
      </c>
      <c r="BX73" s="253" t="e">
        <f ca="1">_xll.DBRW($C$1,$B73,$C$3,BX$12,$C$2,$A73,BX$13,$C$4,C67)</f>
        <v>#VALUE!</v>
      </c>
      <c r="BY73" s="248"/>
      <c r="BZ73" s="248"/>
      <c r="CA73" s="248"/>
      <c r="CB73" s="248"/>
      <c r="CC73" s="248"/>
      <c r="CD73" s="248"/>
      <c r="CE73" s="248"/>
      <c r="CF73" s="248"/>
    </row>
    <row r="74" spans="1:109" ht="21.75" customHeight="1">
      <c r="A74" s="262" t="str">
        <f t="shared" ref="A74:C74" si="328">A61</f>
        <v>VTD_Corp_TopAdj_Input7</v>
      </c>
      <c r="B74" s="263" t="str">
        <f t="shared" ca="1" si="328"/>
        <v>RECALC_0_1_</v>
      </c>
      <c r="C74" s="237" t="str">
        <f t="shared" si="328"/>
        <v>Ajout de coût de siège pour faire face croissance</v>
      </c>
      <c r="D74" s="252"/>
      <c r="E74" s="248"/>
      <c r="F74" s="248">
        <f>-F61*0.3</f>
        <v>0</v>
      </c>
      <c r="G74" s="248">
        <f t="shared" ref="G74:K74" si="329">-G61*0.3</f>
        <v>0</v>
      </c>
      <c r="H74" s="248">
        <f t="shared" si="329"/>
        <v>0</v>
      </c>
      <c r="I74" s="248">
        <f t="shared" si="329"/>
        <v>0</v>
      </c>
      <c r="J74" s="248">
        <f t="shared" si="329"/>
        <v>0</v>
      </c>
      <c r="K74" s="253">
        <f t="shared" si="329"/>
        <v>0</v>
      </c>
      <c r="L74" s="252"/>
      <c r="M74" s="248"/>
      <c r="N74" s="248"/>
      <c r="O74" s="248"/>
      <c r="P74" s="248"/>
      <c r="Q74" s="248"/>
      <c r="R74" s="248"/>
      <c r="S74" s="253"/>
      <c r="T74" s="252"/>
      <c r="U74" s="248"/>
      <c r="V74" s="248">
        <f>-V35*0.3</f>
        <v>0</v>
      </c>
      <c r="W74" s="248">
        <f t="shared" ref="W74:AA74" si="330">-W35*0.3</f>
        <v>0</v>
      </c>
      <c r="X74" s="248">
        <f t="shared" si="330"/>
        <v>0</v>
      </c>
      <c r="Y74" s="248">
        <f t="shared" si="330"/>
        <v>0</v>
      </c>
      <c r="Z74" s="248">
        <f t="shared" si="330"/>
        <v>0</v>
      </c>
      <c r="AA74" s="253">
        <f t="shared" si="330"/>
        <v>0</v>
      </c>
      <c r="AB74" s="252"/>
      <c r="AC74" s="248"/>
      <c r="AD74" s="248"/>
      <c r="AE74" s="248"/>
      <c r="AF74" s="248"/>
      <c r="AG74" s="248"/>
      <c r="AH74" s="248"/>
      <c r="AI74" s="253"/>
      <c r="AJ74" s="248"/>
      <c r="AK74" s="252" t="e">
        <f ca="1">_xll.DBRW($C$1,$B74,$C$3,AK$12,$C$2,$A74,AK$13,$C$4,C67)</f>
        <v>#VALUE!</v>
      </c>
      <c r="AL74" s="248" t="str">
        <f ca="1">_xll.DBRW($C$1,$B74,$C$3,AL$12,$C$2,$A74,AL$13,$C$4,C67)</f>
        <v>RECALC_1_1242_</v>
      </c>
      <c r="AM74" s="248" t="e">
        <f ca="1">_xll.DBRW($C$1,$B74,$C$3,AM$12,$C$2,$A74,AM$13,$C$4,C67)</f>
        <v>#VALUE!</v>
      </c>
      <c r="AN74" s="248" t="e">
        <f ca="1">_xll.DBRW($C$1,$B74,$C$3,AN$12,$C$2,$A74,AN$13,$C$4,C67)</f>
        <v>#VALUE!</v>
      </c>
      <c r="AO74" s="248" t="e">
        <f ca="1">_xll.DBRW($C$1,$B74,$C$3,AO$12,$C$2,$A74,AO$13,$C$4,C67)</f>
        <v>#VALUE!</v>
      </c>
      <c r="AP74" s="248" t="e">
        <f ca="1">_xll.DBRW($C$1,$B74,$C$3,AP$12,$C$2,$A74,AP$13,$C$4,C67)</f>
        <v>#VALUE!</v>
      </c>
      <c r="AQ74" s="248" t="e">
        <f ca="1">_xll.DBRW($C$1,$B74,$C$3,AQ$12,$C$2,$A74,AQ$13,$C$4,C67)</f>
        <v>#VALUE!</v>
      </c>
      <c r="AR74" s="253" t="e">
        <f ca="1">_xll.DBRW($C$1,$B74,$C$3,AR$12,$C$2,$A74,AR$13,$C$4,C67)</f>
        <v>#VALUE!</v>
      </c>
      <c r="AS74" s="252" t="e">
        <f ca="1">_xll.DBRW($C$1,$B74,$C$3,AS$12,$C$2,$A74,AS$13,$C$4,C67)</f>
        <v>#VALUE!</v>
      </c>
      <c r="AT74" s="248" t="str">
        <f ca="1">_xll.DBRW($C$1,$B74,$C$3,AT$12,$C$2,$A74,AT$13,$C$4,C67)</f>
        <v>RECALC_1_1282_</v>
      </c>
      <c r="AU74" s="248" t="e">
        <f ca="1">_xll.DBRW($C$1,$B74,$C$3,AU$12,$C$2,$A74,AU$13,$C$4,C67)</f>
        <v>#VALUE!</v>
      </c>
      <c r="AV74" s="248" t="e">
        <f ca="1">_xll.DBRW($C$1,$B74,$C$3,AV$12,$C$2,$A74,AV$13,$C$4,C67)</f>
        <v>#VALUE!</v>
      </c>
      <c r="AW74" s="248" t="e">
        <f ca="1">_xll.DBRW($C$1,$B74,$C$3,AW$12,$C$2,$A74,AW$13,$C$4,C67)</f>
        <v>#VALUE!</v>
      </c>
      <c r="AX74" s="248" t="e">
        <f ca="1">_xll.DBRW($C$1,$B74,$C$3,AX$12,$C$2,$A74,AX$13,$C$4,C67)</f>
        <v>#VALUE!</v>
      </c>
      <c r="AY74" s="248" t="e">
        <f ca="1">_xll.DBRW($C$1,$B74,$C$3,AY$12,$C$2,$A74,AY$13,$C$4,C67)</f>
        <v>#VALUE!</v>
      </c>
      <c r="AZ74" s="253" t="e">
        <f ca="1">_xll.DBRW($C$1,$B74,$C$3,AZ$12,$C$2,$A74,AZ$13,$C$4,C67)</f>
        <v>#VALUE!</v>
      </c>
      <c r="BA74" s="252" t="e">
        <f ca="1">_xll.DBRW($C$1,$B74,$C$3,BA$12,$C$2,$A74,BA$13,$C$4,C67)</f>
        <v>#VALUE!</v>
      </c>
      <c r="BB74" s="248" t="str">
        <f ca="1">_xll.DBRW($C$1,$B74,$C$3,BB$12,$C$2,$A74,BB$13,$C$4,C67)</f>
        <v>RECALC_1_1677_</v>
      </c>
      <c r="BC74" s="248" t="e">
        <f ca="1">_xll.DBRW($C$1,$B74,$C$3,BC$12,$C$2,$A74,BC$13,$C$4,C67)</f>
        <v>#VALUE!</v>
      </c>
      <c r="BD74" s="248" t="e">
        <f ca="1">_xll.DBRW($C$1,$B74,$C$3,BD$12,$C$2,$A74,BD$13,$C$4,C67)</f>
        <v>#VALUE!</v>
      </c>
      <c r="BE74" s="248" t="e">
        <f ca="1">_xll.DBRW($C$1,$B74,$C$3,BE$12,$C$2,$A74,BE$13,$C$4,C67)</f>
        <v>#VALUE!</v>
      </c>
      <c r="BF74" s="248" t="e">
        <f ca="1">_xll.DBRW($C$1,$B74,$C$3,BF$12,$C$2,$A74,BF$13,$C$4,C67)</f>
        <v>#VALUE!</v>
      </c>
      <c r="BG74" s="248" t="e">
        <f ca="1">_xll.DBRW($C$1,$B74,$C$3,BG$12,$C$2,$A74,BG$13,$C$4,C67)</f>
        <v>#VALUE!</v>
      </c>
      <c r="BH74" s="253" t="e">
        <f ca="1">_xll.DBRW($C$1,$B74,$C$3,BH$12,$C$2,$A74,BH$13,$C$4,C67)</f>
        <v>#VALUE!</v>
      </c>
      <c r="BI74" s="252" t="e">
        <f ca="1">_xll.DBRW($C$1,$B74,$C$3,BI$12,$C$2,$A74,BI$13,$C$4,C67)</f>
        <v>#VALUE!</v>
      </c>
      <c r="BJ74" s="248" t="str">
        <f ca="1">_xll.DBRW($C$1,$B74,$C$3,BJ$12,$C$2,$A74,BJ$13,$C$4,C67)</f>
        <v>RECALC_1_1974_</v>
      </c>
      <c r="BK74" s="248" t="e">
        <f ca="1">_xll.DBRW($C$1,$B74,$C$3,BK$12,$C$2,$A74,BK$13,$C$4,C67)</f>
        <v>#VALUE!</v>
      </c>
      <c r="BL74" s="248" t="e">
        <f ca="1">_xll.DBRW($C$1,$B74,$C$3,BL$12,$C$2,$A74,BL$13,$C$4,C67)</f>
        <v>#VALUE!</v>
      </c>
      <c r="BM74" s="248" t="e">
        <f ca="1">_xll.DBRW($C$1,$B74,$C$3,BM$12,$C$2,$A74,BM$13,$C$4,C67)</f>
        <v>#VALUE!</v>
      </c>
      <c r="BN74" s="248" t="e">
        <f ca="1">_xll.DBRW($C$1,$B74,$C$3,BN$12,$C$2,$A74,BN$13,$C$4,C67)</f>
        <v>#VALUE!</v>
      </c>
      <c r="BO74" s="248" t="e">
        <f ca="1">_xll.DBRW($C$1,$B74,$C$3,BO$12,$C$2,$A74,BO$13,$C$4,C67)</f>
        <v>#VALUE!</v>
      </c>
      <c r="BP74" s="253" t="e">
        <f ca="1">_xll.DBRW($C$1,$B74,$C$3,BP$12,$C$2,$A74,BP$13,$C$4,C67)</f>
        <v>#VALUE!</v>
      </c>
      <c r="BQ74" s="252" t="e">
        <f ca="1">_xll.DBRW($C$1,$B74,$C$3,BQ$12,$C$2,$A74,BQ$13,$C$4,C67)</f>
        <v>#VALUE!</v>
      </c>
      <c r="BR74" s="248" t="str">
        <f ca="1">_xll.DBRW($C$1,$B74,$C$3,BR$12,$C$2,$A74,BR$13,$C$4,C67)</f>
        <v>RECALC_1_2325_</v>
      </c>
      <c r="BS74" s="248" t="e">
        <f ca="1">_xll.DBRW($C$1,$B74,$C$3,BS$12,$C$2,$A74,BS$13,$C$4,C67)</f>
        <v>#VALUE!</v>
      </c>
      <c r="BT74" s="248" t="e">
        <f ca="1">_xll.DBRW($C$1,$B74,$C$3,BT$12,$C$2,$A74,BT$13,$C$4,C67)</f>
        <v>#VALUE!</v>
      </c>
      <c r="BU74" s="248" t="e">
        <f ca="1">_xll.DBRW($C$1,$B74,$C$3,BU$12,$C$2,$A74,BU$13,$C$4,C67)</f>
        <v>#VALUE!</v>
      </c>
      <c r="BV74" s="248" t="e">
        <f ca="1">_xll.DBRW($C$1,$B74,$C$3,BV$12,$C$2,$A74,BV$13,$C$4,C67)</f>
        <v>#VALUE!</v>
      </c>
      <c r="BW74" s="248" t="e">
        <f ca="1">_xll.DBRW($C$1,$B74,$C$3,BW$12,$C$2,$A74,BW$13,$C$4,C67)</f>
        <v>#VALUE!</v>
      </c>
      <c r="BX74" s="253" t="e">
        <f ca="1">_xll.DBRW($C$1,$B74,$C$3,BX$12,$C$2,$A74,BX$13,$C$4,C67)</f>
        <v>#VALUE!</v>
      </c>
      <c r="BY74" s="248"/>
      <c r="BZ74" s="248"/>
      <c r="CA74" s="248"/>
      <c r="CB74" s="248"/>
      <c r="CC74" s="248"/>
      <c r="CD74" s="248"/>
      <c r="CE74" s="248"/>
      <c r="CF74" s="248"/>
    </row>
    <row r="75" spans="1:109" ht="21.75" customHeight="1">
      <c r="A75" s="262" t="str">
        <f t="shared" ref="A75:C75" si="331">A62</f>
        <v>VTD_Corp_TopAdj_Input8</v>
      </c>
      <c r="B75" s="263" t="str">
        <f t="shared" ca="1" si="331"/>
        <v>RECALC_0_1_</v>
      </c>
      <c r="C75" s="237" t="str">
        <f t="shared" si="331"/>
        <v>Ajustement Ouverture EFN Budget</v>
      </c>
      <c r="D75" s="252"/>
      <c r="E75" s="248"/>
      <c r="F75" s="248"/>
      <c r="G75" s="248"/>
      <c r="H75" s="248"/>
      <c r="I75" s="248"/>
      <c r="J75" s="248"/>
      <c r="K75" s="253"/>
      <c r="L75" s="252"/>
      <c r="M75" s="248"/>
      <c r="N75" s="248"/>
      <c r="O75" s="248"/>
      <c r="P75" s="248"/>
      <c r="Q75" s="248"/>
      <c r="R75" s="248"/>
      <c r="S75" s="253"/>
      <c r="T75" s="252"/>
      <c r="U75" s="248"/>
      <c r="V75" s="248"/>
      <c r="W75" s="248"/>
      <c r="X75" s="248"/>
      <c r="Y75" s="248"/>
      <c r="Z75" s="248"/>
      <c r="AA75" s="253"/>
      <c r="AB75" s="252"/>
      <c r="AC75" s="248"/>
      <c r="AD75" s="248"/>
      <c r="AE75" s="248"/>
      <c r="AF75" s="248"/>
      <c r="AG75" s="248"/>
      <c r="AH75" s="248"/>
      <c r="AI75" s="253"/>
      <c r="AJ75" s="248"/>
      <c r="AK75" s="252" t="e">
        <f ca="1">_xll.DBRW($C$1,$B75,$C$3,AK$12,$C$2,$A75,AK$13,$C$4,C67)</f>
        <v>#VALUE!</v>
      </c>
      <c r="AL75" s="248" t="str">
        <f ca="1">_xll.DBRW($C$1,$B75,$C$3,AL$12,$C$2,$A75,AL$13,$C$4,C67)</f>
        <v>RECALC_1_1108_</v>
      </c>
      <c r="AM75" s="248" t="e">
        <f ca="1">_xll.DBRW($C$1,$B75,$C$3,AM$12,$C$2,$A75,AM$13,$C$4,C67)</f>
        <v>#VALUE!</v>
      </c>
      <c r="AN75" s="248" t="e">
        <f ca="1">_xll.DBRW($C$1,$B75,$C$3,AN$12,$C$2,$A75,AN$13,$C$4,C67)</f>
        <v>#VALUE!</v>
      </c>
      <c r="AO75" s="248" t="e">
        <f ca="1">_xll.DBRW($C$1,$B75,$C$3,AO$12,$C$2,$A75,AO$13,$C$4,C67)</f>
        <v>#VALUE!</v>
      </c>
      <c r="AP75" s="248" t="e">
        <f ca="1">_xll.DBRW($C$1,$B75,$C$3,AP$12,$C$2,$A75,AP$13,$C$4,C67)</f>
        <v>#VALUE!</v>
      </c>
      <c r="AQ75" s="248" t="e">
        <f ca="1">_xll.DBRW($C$1,$B75,$C$3,AQ$12,$C$2,$A75,AQ$13,$C$4,C67)</f>
        <v>#VALUE!</v>
      </c>
      <c r="AR75" s="253" t="e">
        <f ca="1">_xll.DBRW($C$1,$B75,$C$3,AR$12,$C$2,$A75,AR$13,$C$4,C67)</f>
        <v>#VALUE!</v>
      </c>
      <c r="AS75" s="252" t="e">
        <f ca="1">_xll.DBRW($C$1,$B75,$C$3,AS$12,$C$2,$A75,AS$13,$C$4,C67)</f>
        <v>#VALUE!</v>
      </c>
      <c r="AT75" s="248" t="str">
        <f ca="1">_xll.DBRW($C$1,$B75,$C$3,AT$12,$C$2,$A75,AT$13,$C$4,C67)</f>
        <v>RECALC_1_1287_</v>
      </c>
      <c r="AU75" s="248" t="e">
        <f ca="1">_xll.DBRW($C$1,$B75,$C$3,AU$12,$C$2,$A75,AU$13,$C$4,C67)</f>
        <v>#VALUE!</v>
      </c>
      <c r="AV75" s="248" t="e">
        <f ca="1">_xll.DBRW($C$1,$B75,$C$3,AV$12,$C$2,$A75,AV$13,$C$4,C67)</f>
        <v>#VALUE!</v>
      </c>
      <c r="AW75" s="248" t="e">
        <f ca="1">_xll.DBRW($C$1,$B75,$C$3,AW$12,$C$2,$A75,AW$13,$C$4,C67)</f>
        <v>#VALUE!</v>
      </c>
      <c r="AX75" s="248" t="e">
        <f ca="1">_xll.DBRW($C$1,$B75,$C$3,AX$12,$C$2,$A75,AX$13,$C$4,C67)</f>
        <v>#VALUE!</v>
      </c>
      <c r="AY75" s="248" t="e">
        <f ca="1">_xll.DBRW($C$1,$B75,$C$3,AY$12,$C$2,$A75,AY$13,$C$4,C67)</f>
        <v>#VALUE!</v>
      </c>
      <c r="AZ75" s="253" t="e">
        <f ca="1">_xll.DBRW($C$1,$B75,$C$3,AZ$12,$C$2,$A75,AZ$13,$C$4,C67)</f>
        <v>#VALUE!</v>
      </c>
      <c r="BA75" s="252" t="e">
        <f ca="1">_xll.DBRW($C$1,$B75,$C$3,BA$12,$C$2,$A75,BA$13,$C$4,C67)</f>
        <v>#VALUE!</v>
      </c>
      <c r="BB75" s="248" t="str">
        <f ca="1">_xll.DBRW($C$1,$B75,$C$3,BB$12,$C$2,$A75,BB$13,$C$4,C67)</f>
        <v>RECALC_1_1682_</v>
      </c>
      <c r="BC75" s="248" t="e">
        <f ca="1">_xll.DBRW($C$1,$B75,$C$3,BC$12,$C$2,$A75,BC$13,$C$4,C67)</f>
        <v>#VALUE!</v>
      </c>
      <c r="BD75" s="248" t="e">
        <f ca="1">_xll.DBRW($C$1,$B75,$C$3,BD$12,$C$2,$A75,BD$13,$C$4,C67)</f>
        <v>#VALUE!</v>
      </c>
      <c r="BE75" s="248" t="e">
        <f ca="1">_xll.DBRW($C$1,$B75,$C$3,BE$12,$C$2,$A75,BE$13,$C$4,C67)</f>
        <v>#VALUE!</v>
      </c>
      <c r="BF75" s="248" t="e">
        <f ca="1">_xll.DBRW($C$1,$B75,$C$3,BF$12,$C$2,$A75,BF$13,$C$4,C67)</f>
        <v>#VALUE!</v>
      </c>
      <c r="BG75" s="248" t="e">
        <f ca="1">_xll.DBRW($C$1,$B75,$C$3,BG$12,$C$2,$A75,BG$13,$C$4,C67)</f>
        <v>#VALUE!</v>
      </c>
      <c r="BH75" s="253" t="e">
        <f ca="1">_xll.DBRW($C$1,$B75,$C$3,BH$12,$C$2,$A75,BH$13,$C$4,C67)</f>
        <v>#VALUE!</v>
      </c>
      <c r="BI75" s="252" t="e">
        <f ca="1">_xll.DBRW($C$1,$B75,$C$3,BI$12,$C$2,$A75,BI$13,$C$4,C67)</f>
        <v>#VALUE!</v>
      </c>
      <c r="BJ75" s="248" t="str">
        <f ca="1">_xll.DBRW($C$1,$B75,$C$3,BJ$12,$C$2,$A75,BJ$13,$C$4,C67)</f>
        <v>RECALC_1_1979_</v>
      </c>
      <c r="BK75" s="248" t="e">
        <f ca="1">_xll.DBRW($C$1,$B75,$C$3,BK$12,$C$2,$A75,BK$13,$C$4,C67)</f>
        <v>#VALUE!</v>
      </c>
      <c r="BL75" s="248" t="e">
        <f ca="1">_xll.DBRW($C$1,$B75,$C$3,BL$12,$C$2,$A75,BL$13,$C$4,C67)</f>
        <v>#VALUE!</v>
      </c>
      <c r="BM75" s="248" t="e">
        <f ca="1">_xll.DBRW($C$1,$B75,$C$3,BM$12,$C$2,$A75,BM$13,$C$4,C67)</f>
        <v>#VALUE!</v>
      </c>
      <c r="BN75" s="248" t="e">
        <f ca="1">_xll.DBRW($C$1,$B75,$C$3,BN$12,$C$2,$A75,BN$13,$C$4,C67)</f>
        <v>#VALUE!</v>
      </c>
      <c r="BO75" s="248" t="e">
        <f ca="1">_xll.DBRW($C$1,$B75,$C$3,BO$12,$C$2,$A75,BO$13,$C$4,C67)</f>
        <v>#VALUE!</v>
      </c>
      <c r="BP75" s="253" t="e">
        <f ca="1">_xll.DBRW($C$1,$B75,$C$3,BP$12,$C$2,$A75,BP$13,$C$4,C67)</f>
        <v>#VALUE!</v>
      </c>
      <c r="BQ75" s="252" t="e">
        <f ca="1">_xll.DBRW($C$1,$B75,$C$3,BQ$12,$C$2,$A75,BQ$13,$C$4,C67)</f>
        <v>#VALUE!</v>
      </c>
      <c r="BR75" s="248" t="str">
        <f ca="1">_xll.DBRW($C$1,$B75,$C$3,BR$12,$C$2,$A75,BR$13,$C$4,C67)</f>
        <v>RECALC_1_2330_</v>
      </c>
      <c r="BS75" s="248" t="e">
        <f ca="1">_xll.DBRW($C$1,$B75,$C$3,BS$12,$C$2,$A75,BS$13,$C$4,C67)</f>
        <v>#VALUE!</v>
      </c>
      <c r="BT75" s="248" t="e">
        <f ca="1">_xll.DBRW($C$1,$B75,$C$3,BT$12,$C$2,$A75,BT$13,$C$4,C67)</f>
        <v>#VALUE!</v>
      </c>
      <c r="BU75" s="248" t="e">
        <f ca="1">_xll.DBRW($C$1,$B75,$C$3,BU$12,$C$2,$A75,BU$13,$C$4,C67)</f>
        <v>#VALUE!</v>
      </c>
      <c r="BV75" s="248" t="e">
        <f ca="1">_xll.DBRW($C$1,$B75,$C$3,BV$12,$C$2,$A75,BV$13,$C$4,C67)</f>
        <v>#VALUE!</v>
      </c>
      <c r="BW75" s="248" t="e">
        <f ca="1">_xll.DBRW($C$1,$B75,$C$3,BW$12,$C$2,$A75,BW$13,$C$4,C67)</f>
        <v>#VALUE!</v>
      </c>
      <c r="BX75" s="253" t="e">
        <f ca="1">_xll.DBRW($C$1,$B75,$C$3,BX$12,$C$2,$A75,BX$13,$C$4,C67)</f>
        <v>#VALUE!</v>
      </c>
      <c r="BY75" s="248"/>
      <c r="BZ75" s="248"/>
      <c r="CA75" s="248"/>
      <c r="CB75" s="248"/>
      <c r="CC75" s="248"/>
      <c r="CD75" s="248"/>
      <c r="CE75" s="248"/>
      <c r="CF75" s="248"/>
    </row>
    <row r="76" spans="1:109" ht="21.75" customHeight="1">
      <c r="A76" s="262" t="str">
        <f t="shared" ref="A76:C76" si="332">A63</f>
        <v>VTD_Corp_TopAdj_Input9</v>
      </c>
      <c r="B76" s="263" t="str">
        <f t="shared" ca="1" si="332"/>
        <v>RECALC_0_1_</v>
      </c>
      <c r="C76" s="237" t="str">
        <f t="shared" si="332"/>
        <v>Dividendes versés aux actionnaires</v>
      </c>
      <c r="D76" s="252"/>
      <c r="E76" s="248"/>
      <c r="F76" s="248"/>
      <c r="G76" s="248"/>
      <c r="H76" s="248"/>
      <c r="I76" s="248"/>
      <c r="J76" s="248"/>
      <c r="K76" s="253"/>
      <c r="L76" s="252"/>
      <c r="M76" s="248"/>
      <c r="N76" s="248"/>
      <c r="O76" s="248"/>
      <c r="P76" s="248"/>
      <c r="Q76" s="248"/>
      <c r="R76" s="248"/>
      <c r="S76" s="253"/>
      <c r="T76" s="252"/>
      <c r="U76" s="248"/>
      <c r="V76" s="248"/>
      <c r="W76" s="248"/>
      <c r="X76" s="248"/>
      <c r="Y76" s="248"/>
      <c r="Z76" s="248"/>
      <c r="AA76" s="253"/>
      <c r="AB76" s="252"/>
      <c r="AC76" s="248"/>
      <c r="AD76" s="248"/>
      <c r="AE76" s="248"/>
      <c r="AF76" s="248"/>
      <c r="AG76" s="248"/>
      <c r="AH76" s="248"/>
      <c r="AI76" s="253"/>
      <c r="AJ76" s="248"/>
      <c r="AK76" s="252" t="e">
        <f ca="1">_xll.DBRW($C$1,$B76,$C$3,AK$12,$C$2,$A76,AK$13,$C$4,C67)</f>
        <v>#VALUE!</v>
      </c>
      <c r="AL76" s="248" t="str">
        <f ca="1">_xll.DBRW($C$1,$B76,$C$3,AL$12,$C$2,$A76,AL$13,$C$4,C67)</f>
        <v>RECALC_1_1042_</v>
      </c>
      <c r="AM76" s="248" t="e">
        <f ca="1">_xll.DBRW($C$1,$B76,$C$3,AM$12,$C$2,$A76,AM$13,$C$4,C67)</f>
        <v>#VALUE!</v>
      </c>
      <c r="AN76" s="248" t="e">
        <f ca="1">_xll.DBRW($C$1,$B76,$C$3,AN$12,$C$2,$A76,AN$13,$C$4,C67)</f>
        <v>#VALUE!</v>
      </c>
      <c r="AO76" s="248" t="e">
        <f ca="1">_xll.DBRW($C$1,$B76,$C$3,AO$12,$C$2,$A76,AO$13,$C$4,C67)</f>
        <v>#VALUE!</v>
      </c>
      <c r="AP76" s="248" t="e">
        <f ca="1">_xll.DBRW($C$1,$B76,$C$3,AP$12,$C$2,$A76,AP$13,$C$4,C67)</f>
        <v>#VALUE!</v>
      </c>
      <c r="AQ76" s="248" t="e">
        <f ca="1">_xll.DBRW($C$1,$B76,$C$3,AQ$12,$C$2,$A76,AQ$13,$C$4,C67)</f>
        <v>#VALUE!</v>
      </c>
      <c r="AR76" s="253" t="e">
        <f ca="1">_xll.DBRW($C$1,$B76,$C$3,AR$12,$C$2,$A76,AR$13,$C$4,C67)</f>
        <v>#VALUE!</v>
      </c>
      <c r="AS76" s="252" t="e">
        <f ca="1">_xll.DBRW($C$1,$B76,$C$3,AS$12,$C$2,$A76,AS$13,$C$4,C67)</f>
        <v>#VALUE!</v>
      </c>
      <c r="AT76" s="248" t="str">
        <f ca="1">_xll.DBRW($C$1,$B76,$C$3,AT$12,$C$2,$A76,AT$13,$C$4,C67)</f>
        <v>RECALC_1_1288_</v>
      </c>
      <c r="AU76" s="248" t="e">
        <f ca="1">_xll.DBRW($C$1,$B76,$C$3,AU$12,$C$2,$A76,AU$13,$C$4,C67)</f>
        <v>#VALUE!</v>
      </c>
      <c r="AV76" s="248" t="e">
        <f ca="1">_xll.DBRW($C$1,$B76,$C$3,AV$12,$C$2,$A76,AV$13,$C$4,C67)</f>
        <v>#VALUE!</v>
      </c>
      <c r="AW76" s="248" t="e">
        <f ca="1">_xll.DBRW($C$1,$B76,$C$3,AW$12,$C$2,$A76,AW$13,$C$4,C67)</f>
        <v>#VALUE!</v>
      </c>
      <c r="AX76" s="248" t="e">
        <f ca="1">_xll.DBRW($C$1,$B76,$C$3,AX$12,$C$2,$A76,AX$13,$C$4,C67)</f>
        <v>#VALUE!</v>
      </c>
      <c r="AY76" s="248" t="e">
        <f ca="1">_xll.DBRW($C$1,$B76,$C$3,AY$12,$C$2,$A76,AY$13,$C$4,C67)</f>
        <v>#VALUE!</v>
      </c>
      <c r="AZ76" s="253" t="e">
        <f ca="1">_xll.DBRW($C$1,$B76,$C$3,AZ$12,$C$2,$A76,AZ$13,$C$4,C67)</f>
        <v>#VALUE!</v>
      </c>
      <c r="BA76" s="252" t="e">
        <f ca="1">_xll.DBRW($C$1,$B76,$C$3,BA$12,$C$2,$A76,BA$13,$C$4,C67)</f>
        <v>#VALUE!</v>
      </c>
      <c r="BB76" s="248" t="str">
        <f ca="1">_xll.DBRW($C$1,$B76,$C$3,BB$12,$C$2,$A76,BB$13,$C$4,C67)</f>
        <v>RECALC_1_1683_</v>
      </c>
      <c r="BC76" s="248" t="e">
        <f ca="1">_xll.DBRW($C$1,$B76,$C$3,BC$12,$C$2,$A76,BC$13,$C$4,C67)</f>
        <v>#VALUE!</v>
      </c>
      <c r="BD76" s="248" t="e">
        <f ca="1">_xll.DBRW($C$1,$B76,$C$3,BD$12,$C$2,$A76,BD$13,$C$4,C67)</f>
        <v>#VALUE!</v>
      </c>
      <c r="BE76" s="248" t="e">
        <f ca="1">_xll.DBRW($C$1,$B76,$C$3,BE$12,$C$2,$A76,BE$13,$C$4,C67)</f>
        <v>#VALUE!</v>
      </c>
      <c r="BF76" s="248" t="e">
        <f ca="1">_xll.DBRW($C$1,$B76,$C$3,BF$12,$C$2,$A76,BF$13,$C$4,C67)</f>
        <v>#VALUE!</v>
      </c>
      <c r="BG76" s="248" t="e">
        <f ca="1">_xll.DBRW($C$1,$B76,$C$3,BG$12,$C$2,$A76,BG$13,$C$4,C67)</f>
        <v>#VALUE!</v>
      </c>
      <c r="BH76" s="253" t="e">
        <f ca="1">_xll.DBRW($C$1,$B76,$C$3,BH$12,$C$2,$A76,BH$13,$C$4,C67)</f>
        <v>#VALUE!</v>
      </c>
      <c r="BI76" s="252" t="e">
        <f ca="1">_xll.DBRW($C$1,$B76,$C$3,BI$12,$C$2,$A76,BI$13,$C$4,C67)</f>
        <v>#VALUE!</v>
      </c>
      <c r="BJ76" s="248" t="str">
        <f ca="1">_xll.DBRW($C$1,$B76,$C$3,BJ$12,$C$2,$A76,BJ$13,$C$4,C67)</f>
        <v>RECALC_1_1980_</v>
      </c>
      <c r="BK76" s="248" t="e">
        <f ca="1">_xll.DBRW($C$1,$B76,$C$3,BK$12,$C$2,$A76,BK$13,$C$4,C67)</f>
        <v>#VALUE!</v>
      </c>
      <c r="BL76" s="248" t="e">
        <f ca="1">_xll.DBRW($C$1,$B76,$C$3,BL$12,$C$2,$A76,BL$13,$C$4,C67)</f>
        <v>#VALUE!</v>
      </c>
      <c r="BM76" s="248" t="e">
        <f ca="1">_xll.DBRW($C$1,$B76,$C$3,BM$12,$C$2,$A76,BM$13,$C$4,C67)</f>
        <v>#VALUE!</v>
      </c>
      <c r="BN76" s="248" t="e">
        <f ca="1">_xll.DBRW($C$1,$B76,$C$3,BN$12,$C$2,$A76,BN$13,$C$4,C67)</f>
        <v>#VALUE!</v>
      </c>
      <c r="BO76" s="248" t="e">
        <f ca="1">_xll.DBRW($C$1,$B76,$C$3,BO$12,$C$2,$A76,BO$13,$C$4,C67)</f>
        <v>#VALUE!</v>
      </c>
      <c r="BP76" s="253" t="e">
        <f ca="1">_xll.DBRW($C$1,$B76,$C$3,BP$12,$C$2,$A76,BP$13,$C$4,C67)</f>
        <v>#VALUE!</v>
      </c>
      <c r="BQ76" s="252" t="e">
        <f ca="1">_xll.DBRW($C$1,$B76,$C$3,BQ$12,$C$2,$A76,BQ$13,$C$4,C67)</f>
        <v>#VALUE!</v>
      </c>
      <c r="BR76" s="248" t="str">
        <f ca="1">_xll.DBRW($C$1,$B76,$C$3,BR$12,$C$2,$A76,BR$13,$C$4,C67)</f>
        <v>RECALC_1_2331_</v>
      </c>
      <c r="BS76" s="248" t="e">
        <f ca="1">_xll.DBRW($C$1,$B76,$C$3,BS$12,$C$2,$A76,BS$13,$C$4,C67)</f>
        <v>#VALUE!</v>
      </c>
      <c r="BT76" s="248" t="e">
        <f ca="1">_xll.DBRW($C$1,$B76,$C$3,BT$12,$C$2,$A76,BT$13,$C$4,C67)</f>
        <v>#VALUE!</v>
      </c>
      <c r="BU76" s="248" t="e">
        <f ca="1">_xll.DBRW($C$1,$B76,$C$3,BU$12,$C$2,$A76,BU$13,$C$4,C67)</f>
        <v>#VALUE!</v>
      </c>
      <c r="BV76" s="248" t="e">
        <f ca="1">_xll.DBRW($C$1,$B76,$C$3,BV$12,$C$2,$A76,BV$13,$C$4,C67)</f>
        <v>#VALUE!</v>
      </c>
      <c r="BW76" s="248" t="e">
        <f ca="1">_xll.DBRW($C$1,$B76,$C$3,BW$12,$C$2,$A76,BW$13,$C$4,C67)</f>
        <v>#VALUE!</v>
      </c>
      <c r="BX76" s="253" t="e">
        <f ca="1">_xll.DBRW($C$1,$B76,$C$3,BX$12,$C$2,$A76,BX$13,$C$4,C67)</f>
        <v>#VALUE!</v>
      </c>
      <c r="BY76" s="248"/>
      <c r="BZ76" s="248"/>
      <c r="CA76" s="248"/>
      <c r="CB76" s="248"/>
      <c r="CC76" s="248"/>
      <c r="CD76" s="248"/>
      <c r="CE76" s="248"/>
      <c r="CF76" s="248"/>
    </row>
    <row r="77" spans="1:109" ht="21.75" customHeight="1">
      <c r="A77" s="262" t="str">
        <f t="shared" ref="A77:C77" si="333">A64</f>
        <v>VTD_Corp_TopAdj_Input10</v>
      </c>
      <c r="B77" s="263" t="str">
        <f t="shared" ca="1" si="333"/>
        <v>RECALC_0_1_</v>
      </c>
      <c r="C77" s="237" t="str">
        <f t="shared" si="333"/>
        <v>Augmentation de Capital Colombie</v>
      </c>
      <c r="D77" s="252"/>
      <c r="E77" s="248"/>
      <c r="F77" s="248"/>
      <c r="G77" s="248"/>
      <c r="H77" s="248"/>
      <c r="I77" s="248"/>
      <c r="J77" s="248"/>
      <c r="K77" s="253"/>
      <c r="L77" s="252"/>
      <c r="M77" s="248"/>
      <c r="N77" s="248"/>
      <c r="O77" s="248"/>
      <c r="P77" s="248"/>
      <c r="Q77" s="248"/>
      <c r="R77" s="248"/>
      <c r="S77" s="253"/>
      <c r="T77" s="252"/>
      <c r="U77" s="248"/>
      <c r="V77" s="248"/>
      <c r="W77" s="248"/>
      <c r="X77" s="248"/>
      <c r="Y77" s="248"/>
      <c r="Z77" s="248"/>
      <c r="AA77" s="253"/>
      <c r="AB77" s="252"/>
      <c r="AC77" s="248"/>
      <c r="AD77" s="248"/>
      <c r="AE77" s="248"/>
      <c r="AF77" s="248"/>
      <c r="AG77" s="248"/>
      <c r="AH77" s="248"/>
      <c r="AI77" s="253"/>
      <c r="AJ77" s="248"/>
      <c r="AK77" s="252" t="e">
        <f ca="1">_xll.DBRW($C$1,$B77,$C$3,AK$12,$C$2,$A77,AK$13,$C$4,C67)</f>
        <v>#VALUE!</v>
      </c>
      <c r="AL77" s="248" t="str">
        <f ca="1">_xll.DBRW($C$1,$B77,$C$3,AL$12,$C$2,$A77,AL$13,$C$4,C67)</f>
        <v>RECALC_1_1244_</v>
      </c>
      <c r="AM77" s="248" t="e">
        <f ca="1">_xll.DBRW($C$1,$B77,$C$3,AM$12,$C$2,$A77,AM$13,$C$4,C67)</f>
        <v>#VALUE!</v>
      </c>
      <c r="AN77" s="248" t="e">
        <f ca="1">_xll.DBRW($C$1,$B77,$C$3,AN$12,$C$2,$A77,AN$13,$C$4,C67)</f>
        <v>#VALUE!</v>
      </c>
      <c r="AO77" s="248" t="e">
        <f ca="1">_xll.DBRW($C$1,$B77,$C$3,AO$12,$C$2,$A77,AO$13,$C$4,C67)</f>
        <v>#VALUE!</v>
      </c>
      <c r="AP77" s="248" t="e">
        <f ca="1">_xll.DBRW($C$1,$B77,$C$3,AP$12,$C$2,$A77,AP$13,$C$4,C67)</f>
        <v>#VALUE!</v>
      </c>
      <c r="AQ77" s="248" t="e">
        <f ca="1">_xll.DBRW($C$1,$B77,$C$3,AQ$12,$C$2,$A77,AQ$13,$C$4,C67)</f>
        <v>#VALUE!</v>
      </c>
      <c r="AR77" s="253" t="e">
        <f ca="1">_xll.DBRW($C$1,$B77,$C$3,AR$12,$C$2,$A77,AR$13,$C$4,C67)</f>
        <v>#VALUE!</v>
      </c>
      <c r="AS77" s="252" t="e">
        <f ca="1">_xll.DBRW($C$1,$B77,$C$3,AS$12,$C$2,$A77,AS$13,$C$4,C67)</f>
        <v>#VALUE!</v>
      </c>
      <c r="AT77" s="248" t="str">
        <f ca="1">_xll.DBRW($C$1,$B77,$C$3,AT$12,$C$2,$A77,AT$13,$C$4,C67)</f>
        <v>RECALC_1_1280_</v>
      </c>
      <c r="AU77" s="248" t="e">
        <f ca="1">_xll.DBRW($C$1,$B77,$C$3,AU$12,$C$2,$A77,AU$13,$C$4,C67)</f>
        <v>#VALUE!</v>
      </c>
      <c r="AV77" s="248" t="e">
        <f ca="1">_xll.DBRW($C$1,$B77,$C$3,AV$12,$C$2,$A77,AV$13,$C$4,C67)</f>
        <v>#VALUE!</v>
      </c>
      <c r="AW77" s="248" t="e">
        <f ca="1">_xll.DBRW($C$1,$B77,$C$3,AW$12,$C$2,$A77,AW$13,$C$4,C67)</f>
        <v>#VALUE!</v>
      </c>
      <c r="AX77" s="248" t="e">
        <f ca="1">_xll.DBRW($C$1,$B77,$C$3,AX$12,$C$2,$A77,AX$13,$C$4,C67)</f>
        <v>#VALUE!</v>
      </c>
      <c r="AY77" s="248" t="e">
        <f ca="1">_xll.DBRW($C$1,$B77,$C$3,AY$12,$C$2,$A77,AY$13,$C$4,C67)</f>
        <v>#VALUE!</v>
      </c>
      <c r="AZ77" s="253" t="e">
        <f ca="1">_xll.DBRW($C$1,$B77,$C$3,AZ$12,$C$2,$A77,AZ$13,$C$4,C67)</f>
        <v>#VALUE!</v>
      </c>
      <c r="BA77" s="252" t="e">
        <f ca="1">_xll.DBRW($C$1,$B77,$C$3,BA$12,$C$2,$A77,BA$13,$C$4,C67)</f>
        <v>#VALUE!</v>
      </c>
      <c r="BB77" s="248" t="str">
        <f ca="1">_xll.DBRW($C$1,$B77,$C$3,BB$12,$C$2,$A77,BB$13,$C$4,C67)</f>
        <v>RECALC_1_1675_</v>
      </c>
      <c r="BC77" s="248" t="e">
        <f ca="1">_xll.DBRW($C$1,$B77,$C$3,BC$12,$C$2,$A77,BC$13,$C$4,C67)</f>
        <v>#VALUE!</v>
      </c>
      <c r="BD77" s="248" t="e">
        <f ca="1">_xll.DBRW($C$1,$B77,$C$3,BD$12,$C$2,$A77,BD$13,$C$4,C67)</f>
        <v>#VALUE!</v>
      </c>
      <c r="BE77" s="248" t="e">
        <f ca="1">_xll.DBRW($C$1,$B77,$C$3,BE$12,$C$2,$A77,BE$13,$C$4,C67)</f>
        <v>#VALUE!</v>
      </c>
      <c r="BF77" s="248" t="e">
        <f ca="1">_xll.DBRW($C$1,$B77,$C$3,BF$12,$C$2,$A77,BF$13,$C$4,C67)</f>
        <v>#VALUE!</v>
      </c>
      <c r="BG77" s="248" t="e">
        <f ca="1">_xll.DBRW($C$1,$B77,$C$3,BG$12,$C$2,$A77,BG$13,$C$4,C67)</f>
        <v>#VALUE!</v>
      </c>
      <c r="BH77" s="253" t="e">
        <f ca="1">_xll.DBRW($C$1,$B77,$C$3,BH$12,$C$2,$A77,BH$13,$C$4,C67)</f>
        <v>#VALUE!</v>
      </c>
      <c r="BI77" s="252" t="e">
        <f ca="1">_xll.DBRW($C$1,$B77,$C$3,BI$12,$C$2,$A77,BI$13,$C$4,C67)</f>
        <v>#VALUE!</v>
      </c>
      <c r="BJ77" s="248" t="str">
        <f ca="1">_xll.DBRW($C$1,$B77,$C$3,BJ$12,$C$2,$A77,BJ$13,$C$4,C67)</f>
        <v>RECALC_1_1972_</v>
      </c>
      <c r="BK77" s="248" t="e">
        <f ca="1">_xll.DBRW($C$1,$B77,$C$3,BK$12,$C$2,$A77,BK$13,$C$4,C67)</f>
        <v>#VALUE!</v>
      </c>
      <c r="BL77" s="248" t="e">
        <f ca="1">_xll.DBRW($C$1,$B77,$C$3,BL$12,$C$2,$A77,BL$13,$C$4,C67)</f>
        <v>#VALUE!</v>
      </c>
      <c r="BM77" s="248" t="e">
        <f ca="1">_xll.DBRW($C$1,$B77,$C$3,BM$12,$C$2,$A77,BM$13,$C$4,C67)</f>
        <v>#VALUE!</v>
      </c>
      <c r="BN77" s="248" t="e">
        <f ca="1">_xll.DBRW($C$1,$B77,$C$3,BN$12,$C$2,$A77,BN$13,$C$4,C67)</f>
        <v>#VALUE!</v>
      </c>
      <c r="BO77" s="248" t="e">
        <f ca="1">_xll.DBRW($C$1,$B77,$C$3,BO$12,$C$2,$A77,BO$13,$C$4,C67)</f>
        <v>#VALUE!</v>
      </c>
      <c r="BP77" s="253" t="e">
        <f ca="1">_xll.DBRW($C$1,$B77,$C$3,BP$12,$C$2,$A77,BP$13,$C$4,C67)</f>
        <v>#VALUE!</v>
      </c>
      <c r="BQ77" s="252" t="e">
        <f ca="1">_xll.DBRW($C$1,$B77,$C$3,BQ$12,$C$2,$A77,BQ$13,$C$4,C67)</f>
        <v>#VALUE!</v>
      </c>
      <c r="BR77" s="248" t="str">
        <f ca="1">_xll.DBRW($C$1,$B77,$C$3,BR$12,$C$2,$A77,BR$13,$C$4,C67)</f>
        <v>RECALC_1_2323_</v>
      </c>
      <c r="BS77" s="248" t="e">
        <f ca="1">_xll.DBRW($C$1,$B77,$C$3,BS$12,$C$2,$A77,BS$13,$C$4,C67)</f>
        <v>#VALUE!</v>
      </c>
      <c r="BT77" s="248" t="e">
        <f ca="1">_xll.DBRW($C$1,$B77,$C$3,BT$12,$C$2,$A77,BT$13,$C$4,C67)</f>
        <v>#VALUE!</v>
      </c>
      <c r="BU77" s="248" t="e">
        <f ca="1">_xll.DBRW($C$1,$B77,$C$3,BU$12,$C$2,$A77,BU$13,$C$4,C67)</f>
        <v>#VALUE!</v>
      </c>
      <c r="BV77" s="248" t="e">
        <f ca="1">_xll.DBRW($C$1,$B77,$C$3,BV$12,$C$2,$A77,BV$13,$C$4,C67)</f>
        <v>#VALUE!</v>
      </c>
      <c r="BW77" s="248" t="e">
        <f ca="1">_xll.DBRW($C$1,$B77,$C$3,BW$12,$C$2,$A77,BW$13,$C$4,C67)</f>
        <v>#VALUE!</v>
      </c>
      <c r="BX77" s="253" t="e">
        <f ca="1">_xll.DBRW($C$1,$B77,$C$3,BX$12,$C$2,$A77,BX$13,$C$4,C67)</f>
        <v>#VALUE!</v>
      </c>
      <c r="BY77" s="248"/>
      <c r="BZ77" s="248"/>
      <c r="CA77" s="248"/>
      <c r="CB77" s="248"/>
      <c r="CC77" s="248"/>
      <c r="CD77" s="248"/>
      <c r="CE77" s="248"/>
      <c r="CF77" s="248"/>
    </row>
    <row r="78" spans="1:109" s="261" customFormat="1" ht="21.75" customHeight="1">
      <c r="A78" s="254" t="s">
        <v>109</v>
      </c>
      <c r="B78" s="254" t="str">
        <f ca="1">_xll.SUBNM("tango_core_model:Activity","","Tot_act","English")</f>
        <v>RECALC_0_21_</v>
      </c>
      <c r="C78" s="254" t="str">
        <f>"Contrôle "&amp;C67</f>
        <v>Contrôle Charges d'impôts sur les sociétés</v>
      </c>
      <c r="D78" s="255" t="e">
        <f ca="1">_xll.DBRW($C$1,$B$26,$C$3,D$12,$C$2,$A78,D$13,$C$4,$C67)-D67</f>
        <v>#VALUE!</v>
      </c>
      <c r="E78" s="256" t="e">
        <f ca="1">_xll.DBRW($C$1,$B$26,$C$3,E$12,$C$2,$A78,E$13,$C$4,$C67)-E67</f>
        <v>#VALUE!</v>
      </c>
      <c r="F78" s="256" t="e">
        <f ca="1">_xll.DBRW($C$1,$B$26,$C$3,F$12,$C$2,$A78,F$13,$C$4,$C67)-F67</f>
        <v>#VALUE!</v>
      </c>
      <c r="G78" s="256" t="e">
        <f ca="1">_xll.DBRW($C$1,$B$26,$C$3,G$12,$C$2,$A78,G$13,$C$4,$C67)-G67</f>
        <v>#VALUE!</v>
      </c>
      <c r="H78" s="256" t="e">
        <f ca="1">_xll.DBRW($C$1,$B$26,$C$3,H$12,$C$2,$A78,H$13,$C$4,$C67)-H67</f>
        <v>#VALUE!</v>
      </c>
      <c r="I78" s="256" t="e">
        <f ca="1">_xll.DBRW($C$1,$B$26,$C$3,I$12,$C$2,$A78,I$13,$C$4,$C67)-I67</f>
        <v>#VALUE!</v>
      </c>
      <c r="J78" s="256" t="e">
        <f ca="1">_xll.DBRW($C$1,$B$26,$C$3,J$12,$C$2,$A78,J$13,$C$4,$C67)-J67</f>
        <v>#VALUE!</v>
      </c>
      <c r="K78" s="257" t="e">
        <f ca="1">_xll.DBRW($C$1,$B$26,$C$3,K$12,$C$2,$A78,K$13,$C$4,$C67)-K67</f>
        <v>#VALUE!</v>
      </c>
      <c r="L78" s="255" t="e">
        <f ca="1">_xll.DBRW($C$1,$B$26,$C$3,L$12,$C$2,$A78,L$13,$C$4,$C67)-L67</f>
        <v>#VALUE!</v>
      </c>
      <c r="M78" s="256" t="e">
        <f ca="1">_xll.DBRW($C$1,$B$26,$C$3,M$12,$C$2,$A78,M$13,$C$4,$C67)-M67</f>
        <v>#VALUE!</v>
      </c>
      <c r="N78" s="256" t="e">
        <f ca="1">_xll.DBRW($C$1,$B$26,$C$3,N$12,$C$2,$A78,N$13,$C$4,$C67)-N67</f>
        <v>#VALUE!</v>
      </c>
      <c r="O78" s="256" t="e">
        <f ca="1">_xll.DBRW($C$1,$B$26,$C$3,O$12,$C$2,$A78,O$13,$C$4,$C67)-O67</f>
        <v>#VALUE!</v>
      </c>
      <c r="P78" s="256" t="e">
        <f ca="1">_xll.DBRW($C$1,$B$26,$C$3,P$12,$C$2,$A78,P$13,$C$4,$C67)-P67</f>
        <v>#VALUE!</v>
      </c>
      <c r="Q78" s="256" t="e">
        <f ca="1">_xll.DBRW($C$1,$B$26,$C$3,Q$12,$C$2,$A78,Q$13,$C$4,$C67)-Q67</f>
        <v>#VALUE!</v>
      </c>
      <c r="R78" s="256" t="e">
        <f ca="1">_xll.DBRW($C$1,$B$26,$C$3,R$12,$C$2,$A78,R$13,$C$4,$C67)-R67</f>
        <v>#VALUE!</v>
      </c>
      <c r="S78" s="257" t="e">
        <f ca="1">_xll.DBRW($C$1,$B$26,$C$3,S$12,$C$2,$A78,S$13,$C$4,$C67)-S67</f>
        <v>#VALUE!</v>
      </c>
      <c r="T78" s="255" t="e">
        <f ca="1">_xll.DBRW($C$1,$B$26,$C$3,T$12,$C$2,$A78,T$13,$C$4,$C67)-T67</f>
        <v>#VALUE!</v>
      </c>
      <c r="U78" s="256" t="e">
        <f ca="1">_xll.DBRW($C$1,$B$26,$C$3,U$12,$C$2,$A78,U$13,$C$4,$C67)-U67</f>
        <v>#VALUE!</v>
      </c>
      <c r="V78" s="256" t="e">
        <f ca="1">_xll.DBRW($C$1,$B$26,$C$3,V$12,$C$2,$A78,V$13,$C$4,$C67)-V67</f>
        <v>#VALUE!</v>
      </c>
      <c r="W78" s="256" t="e">
        <f ca="1">_xll.DBRW($C$1,$B$26,$C$3,W$12,$C$2,$A78,W$13,$C$4,$C67)-W67</f>
        <v>#VALUE!</v>
      </c>
      <c r="X78" s="256" t="e">
        <f ca="1">_xll.DBRW($C$1,$B$26,$C$3,X$12,$C$2,$A78,X$13,$C$4,$C67)-X67</f>
        <v>#VALUE!</v>
      </c>
      <c r="Y78" s="256" t="e">
        <f ca="1">_xll.DBRW($C$1,$B$26,$C$3,Y$12,$C$2,$A78,Y$13,$C$4,$C67)-Y67</f>
        <v>#VALUE!</v>
      </c>
      <c r="Z78" s="256" t="e">
        <f ca="1">_xll.DBRW($C$1,$B$26,$C$3,Z$12,$C$2,$A78,Z$13,$C$4,$C67)-Z67</f>
        <v>#VALUE!</v>
      </c>
      <c r="AA78" s="257" t="e">
        <f ca="1">_xll.DBRW($C$1,$B$26,$C$3,AA$12,$C$2,$A78,AA$13,$C$4,$C67)-AA67</f>
        <v>#VALUE!</v>
      </c>
      <c r="AB78" s="255" t="e">
        <f ca="1">_xll.DBRW($C$1,$B$26,$C$3,AB$12,$C$2,$A78,AB$13,$C$4,$C67)-AB67</f>
        <v>#VALUE!</v>
      </c>
      <c r="AC78" s="256" t="e">
        <f ca="1">_xll.DBRW($C$1,$B$26,$C$3,AC$12,$C$2,$A78,AC$13,$C$4,$C67)-AC67</f>
        <v>#VALUE!</v>
      </c>
      <c r="AD78" s="256" t="e">
        <f ca="1">_xll.DBRW($C$1,$B$26,$C$3,AD$12,$C$2,$A78,AD$13,$C$4,$C67)-AD67</f>
        <v>#VALUE!</v>
      </c>
      <c r="AE78" s="256" t="e">
        <f ca="1">_xll.DBRW($C$1,$B$26,$C$3,AE$12,$C$2,$A78,AE$13,$C$4,$C67)-AE67</f>
        <v>#VALUE!</v>
      </c>
      <c r="AF78" s="256" t="e">
        <f ca="1">_xll.DBRW($C$1,$B$26,$C$3,AF$12,$C$2,$A78,AF$13,$C$4,$C67)-AF67</f>
        <v>#VALUE!</v>
      </c>
      <c r="AG78" s="256" t="e">
        <f ca="1">_xll.DBRW($C$1,$B$26,$C$3,AG$12,$C$2,$A78,AG$13,$C$4,$C67)-AG67</f>
        <v>#VALUE!</v>
      </c>
      <c r="AH78" s="256" t="e">
        <f ca="1">_xll.DBRW($C$1,$B$26,$C$3,AH$12,$C$2,$A78,AH$13,$C$4,$C67)-AH67</f>
        <v>#VALUE!</v>
      </c>
      <c r="AI78" s="257" t="e">
        <f ca="1">_xll.DBRW($C$1,$B$26,$C$3,AI$12,$C$2,$A78,AI$13,$C$4,$C67)-AI67</f>
        <v>#VALUE!</v>
      </c>
      <c r="AJ78" s="258"/>
      <c r="AK78" s="255" t="e">
        <f ca="1">_xll.DBRW($C$1,$B78,$C$3,AK$12,$C$2,$A78,AK$13,$C$4,C67)-AK67</f>
        <v>#VALUE!</v>
      </c>
      <c r="AL78" s="256" t="e">
        <f ca="1">_xll.DBRW($C$1,$B78,$C$3,AL$12,$C$2,$A78,AL$13,$C$4,C67)-AL67</f>
        <v>#VALUE!</v>
      </c>
      <c r="AM78" s="256" t="e">
        <f ca="1">_xll.DBRW($C$1,$B78,$C$3,AM$12,$C$2,$A78,AM$13,$C$4,C67)-AM67</f>
        <v>#VALUE!</v>
      </c>
      <c r="AN78" s="256" t="e">
        <f ca="1">_xll.DBRW($C$1,$B78,$C$3,AN$12,$C$2,$A78,AN$13,$C$4,C67)-AN67</f>
        <v>#VALUE!</v>
      </c>
      <c r="AO78" s="256" t="e">
        <f ca="1">_xll.DBRW($C$1,$B78,$C$3,AO$12,$C$2,$A78,AO$13,$C$4,C67)-AO67</f>
        <v>#VALUE!</v>
      </c>
      <c r="AP78" s="256" t="e">
        <f ca="1">_xll.DBRW($C$1,$B78,$C$3,AP$12,$C$2,$A78,AP$13,$C$4,C67)-AP67</f>
        <v>#VALUE!</v>
      </c>
      <c r="AQ78" s="256" t="e">
        <f ca="1">_xll.DBRW($C$1,$B78,$C$3,AQ$12,$C$2,$A78,AQ$13,$C$4,C67)-AQ67</f>
        <v>#VALUE!</v>
      </c>
      <c r="AR78" s="257" t="e">
        <f ca="1">_xll.DBRW($C$1,$B78,$C$3,AR$12,$C$2,$A78,AR$13,$C$4,C67)-AR67</f>
        <v>#VALUE!</v>
      </c>
      <c r="AS78" s="255" t="e">
        <f ca="1">_xll.DBRW($C$1,$B78,$C$3,AS$12,$C$2,$A78,AS$13,$C$4,C67)-AS67</f>
        <v>#VALUE!</v>
      </c>
      <c r="AT78" s="256" t="e">
        <f ca="1">_xll.DBRW($C$1,$B78,$C$3,AT$12,$C$2,$A78,AT$13,$C$4,C67)-AT67</f>
        <v>#VALUE!</v>
      </c>
      <c r="AU78" s="256" t="e">
        <f ca="1">_xll.DBRW($C$1,$B78,$C$3,AU$12,$C$2,$A78,AU$13,$C$4,C67)-AU67</f>
        <v>#VALUE!</v>
      </c>
      <c r="AV78" s="256" t="e">
        <f ca="1">_xll.DBRW($C$1,$B78,$C$3,AV$12,$C$2,$A78,AV$13,$C$4,C67)-AV67</f>
        <v>#VALUE!</v>
      </c>
      <c r="AW78" s="256" t="e">
        <f ca="1">_xll.DBRW($C$1,$B78,$C$3,AW$12,$C$2,$A78,AW$13,$C$4,C67)-AW67</f>
        <v>#VALUE!</v>
      </c>
      <c r="AX78" s="256" t="e">
        <f ca="1">_xll.DBRW($C$1,$B78,$C$3,AX$12,$C$2,$A78,AX$13,$C$4,C67)-AX67</f>
        <v>#VALUE!</v>
      </c>
      <c r="AY78" s="256" t="e">
        <f ca="1">_xll.DBRW($C$1,$B78,$C$3,AY$12,$C$2,$A78,AY$13,$C$4,C67)-AY67</f>
        <v>#VALUE!</v>
      </c>
      <c r="AZ78" s="257" t="e">
        <f ca="1">_xll.DBRW($C$1,$B78,$C$3,AZ$12,$C$2,$A78,AZ$13,$C$4,C67)-AZ67</f>
        <v>#VALUE!</v>
      </c>
      <c r="BA78" s="255" t="e">
        <f ca="1">_xll.DBRW($C$1,$B78,$C$3,BA$12,$C$2,$A78,BA$13,$C$4,C67)-BA67</f>
        <v>#VALUE!</v>
      </c>
      <c r="BB78" s="256" t="e">
        <f ca="1">_xll.DBRW($C$1,$B78,$C$3,BB$12,$C$2,$A78,BB$13,$C$4,C67)-BB67</f>
        <v>#VALUE!</v>
      </c>
      <c r="BC78" s="256" t="e">
        <f ca="1">_xll.DBRW($C$1,$B78,$C$3,BC$12,$C$2,$A78,BC$13,$C$4,C67)-BC67</f>
        <v>#VALUE!</v>
      </c>
      <c r="BD78" s="256" t="e">
        <f ca="1">_xll.DBRW($C$1,$B78,$C$3,BD$12,$C$2,$A78,BD$13,$C$4,C67)-BD67</f>
        <v>#VALUE!</v>
      </c>
      <c r="BE78" s="256" t="e">
        <f ca="1">_xll.DBRW($C$1,$B78,$C$3,BE$12,$C$2,$A78,BE$13,$C$4,C67)-BE67</f>
        <v>#VALUE!</v>
      </c>
      <c r="BF78" s="256" t="e">
        <f ca="1">_xll.DBRW($C$1,$B78,$C$3,BF$12,$C$2,$A78,BF$13,$C$4,C67)-BF67</f>
        <v>#VALUE!</v>
      </c>
      <c r="BG78" s="256" t="e">
        <f ca="1">_xll.DBRW($C$1,$B78,$C$3,BG$12,$C$2,$A78,BG$13,$C$4,C67)-BG67</f>
        <v>#VALUE!</v>
      </c>
      <c r="BH78" s="257" t="e">
        <f ca="1">_xll.DBRW($C$1,$B78,$C$3,BH$12,$C$2,$A78,BH$13,$C$4,C67)-BH67</f>
        <v>#VALUE!</v>
      </c>
      <c r="BI78" s="255" t="e">
        <f ca="1">_xll.DBRW($C$1,$B78,$C$3,BI$12,$C$2,$A78,BI$13,$C$4,C67)-BI67</f>
        <v>#VALUE!</v>
      </c>
      <c r="BJ78" s="256" t="e">
        <f ca="1">_xll.DBRW($C$1,$B78,$C$3,BJ$12,$C$2,$A78,BJ$13,$C$4,C67)-BJ67</f>
        <v>#VALUE!</v>
      </c>
      <c r="BK78" s="256" t="e">
        <f ca="1">_xll.DBRW($C$1,$B78,$C$3,BK$12,$C$2,$A78,BK$13,$C$4,C67)-BK67</f>
        <v>#VALUE!</v>
      </c>
      <c r="BL78" s="256" t="e">
        <f ca="1">_xll.DBRW($C$1,$B78,$C$3,BL$12,$C$2,$A78,BL$13,$C$4,C67)-BL67</f>
        <v>#VALUE!</v>
      </c>
      <c r="BM78" s="256" t="e">
        <f ca="1">_xll.DBRW($C$1,$B78,$C$3,BM$12,$C$2,$A78,BM$13,$C$4,C67)-BM67</f>
        <v>#VALUE!</v>
      </c>
      <c r="BN78" s="256" t="e">
        <f ca="1">_xll.DBRW($C$1,$B78,$C$3,BN$12,$C$2,$A78,BN$13,$C$4,C67)-BN67</f>
        <v>#VALUE!</v>
      </c>
      <c r="BO78" s="256" t="e">
        <f ca="1">_xll.DBRW($C$1,$B78,$C$3,BO$12,$C$2,$A78,BO$13,$C$4,C67)-BO67</f>
        <v>#VALUE!</v>
      </c>
      <c r="BP78" s="257" t="e">
        <f ca="1">_xll.DBRW($C$1,$B78,$C$3,BP$12,$C$2,$A78,BP$13,$C$4,C67)-BP67</f>
        <v>#VALUE!</v>
      </c>
      <c r="BQ78" s="255" t="e">
        <f ca="1">_xll.DBRW($C$1,$B78,$C$3,BQ$12,$C$2,$A78,BQ$13,$C$4,C67)-BQ67</f>
        <v>#VALUE!</v>
      </c>
      <c r="BR78" s="256" t="e">
        <f ca="1">_xll.DBRW($C$1,$B78,$C$3,BR$12,$C$2,$A78,BR$13,$C$4,C67)-BR67</f>
        <v>#VALUE!</v>
      </c>
      <c r="BS78" s="256" t="e">
        <f ca="1">_xll.DBRW($C$1,$B78,$C$3,BS$12,$C$2,$A78,BS$13,$C$4,C67)-BS67</f>
        <v>#VALUE!</v>
      </c>
      <c r="BT78" s="256" t="e">
        <f ca="1">_xll.DBRW($C$1,$B78,$C$3,BT$12,$C$2,$A78,BT$13,$C$4,C67)-BT67</f>
        <v>#VALUE!</v>
      </c>
      <c r="BU78" s="256" t="e">
        <f ca="1">_xll.DBRW($C$1,$B78,$C$3,BU$12,$C$2,$A78,BU$13,$C$4,C67)-BU67</f>
        <v>#VALUE!</v>
      </c>
      <c r="BV78" s="256" t="e">
        <f ca="1">_xll.DBRW($C$1,$B78,$C$3,BV$12,$C$2,$A78,BV$13,$C$4,C67)-BV67</f>
        <v>#VALUE!</v>
      </c>
      <c r="BW78" s="256" t="e">
        <f ca="1">_xll.DBRW($C$1,$B78,$C$3,BW$12,$C$2,$A78,BW$13,$C$4,C67)-BW67</f>
        <v>#VALUE!</v>
      </c>
      <c r="BX78" s="257" t="e">
        <f ca="1">_xll.DBRW($C$1,$B78,$C$3,BX$12,$C$2,$A78,BX$13,$C$4,C67)-BX67</f>
        <v>#VALUE!</v>
      </c>
      <c r="BY78" s="259"/>
      <c r="BZ78" s="259"/>
      <c r="CA78" s="259"/>
      <c r="CB78" s="259"/>
      <c r="CC78" s="259"/>
      <c r="CD78" s="259"/>
      <c r="CE78" s="259"/>
      <c r="CF78" s="259"/>
      <c r="CG78" s="260"/>
      <c r="CH78" s="260"/>
      <c r="CI78" s="260"/>
      <c r="CJ78" s="260"/>
      <c r="CK78" s="260"/>
      <c r="CL78" s="260"/>
      <c r="CM78" s="260"/>
      <c r="CN78" s="260"/>
      <c r="CO78" s="260"/>
      <c r="CP78" s="260"/>
      <c r="CQ78" s="260"/>
      <c r="CR78" s="260"/>
      <c r="CS78" s="260"/>
      <c r="CT78" s="260"/>
      <c r="CU78" s="260"/>
      <c r="CV78" s="260"/>
      <c r="CW78" s="260"/>
      <c r="CX78" s="260"/>
      <c r="CY78" s="260"/>
      <c r="CZ78" s="260"/>
      <c r="DA78" s="260"/>
      <c r="DB78" s="260"/>
      <c r="DC78" s="260"/>
      <c r="DD78" s="260"/>
      <c r="DE78" s="260"/>
    </row>
    <row r="79" spans="1:109" s="264" customFormat="1" ht="21.75" customHeight="1">
      <c r="A79" s="262"/>
      <c r="B79" s="263"/>
      <c r="D79" s="265"/>
      <c r="E79" s="265"/>
      <c r="F79" s="265"/>
      <c r="G79" s="265"/>
      <c r="H79" s="265"/>
      <c r="I79" s="265"/>
      <c r="J79" s="265"/>
      <c r="K79" s="265"/>
      <c r="L79" s="265"/>
      <c r="M79" s="265"/>
      <c r="N79" s="265"/>
      <c r="O79" s="265"/>
      <c r="P79" s="265"/>
      <c r="Q79" s="265"/>
      <c r="R79" s="265"/>
      <c r="S79" s="265"/>
      <c r="T79" s="265"/>
      <c r="U79" s="265"/>
      <c r="V79" s="265"/>
      <c r="W79" s="265"/>
      <c r="X79" s="265"/>
      <c r="Y79" s="265"/>
      <c r="Z79" s="265"/>
      <c r="AA79" s="265"/>
      <c r="AB79" s="265"/>
      <c r="AC79" s="265"/>
      <c r="AD79" s="265"/>
      <c r="AE79" s="265"/>
      <c r="AF79" s="265"/>
      <c r="AG79" s="265"/>
      <c r="AH79" s="265"/>
      <c r="AI79" s="265"/>
      <c r="AJ79" s="265"/>
      <c r="AK79" s="265"/>
      <c r="AL79" s="265"/>
      <c r="AM79" s="265"/>
      <c r="AN79" s="265"/>
      <c r="AO79" s="265"/>
      <c r="AP79" s="265"/>
      <c r="AQ79" s="265"/>
      <c r="AR79" s="265"/>
      <c r="AS79" s="265"/>
      <c r="AT79" s="265"/>
      <c r="AU79" s="265"/>
      <c r="AV79" s="265"/>
      <c r="AW79" s="265"/>
      <c r="AX79" s="265"/>
      <c r="AY79" s="265"/>
      <c r="AZ79" s="265"/>
      <c r="BA79" s="265"/>
      <c r="BB79" s="265"/>
      <c r="BC79" s="265"/>
      <c r="BD79" s="265"/>
      <c r="BE79" s="265"/>
      <c r="BF79" s="265"/>
      <c r="BG79" s="265"/>
      <c r="BH79" s="265"/>
      <c r="BI79" s="265"/>
      <c r="BJ79" s="265"/>
      <c r="BK79" s="265"/>
      <c r="BL79" s="265"/>
      <c r="BM79" s="265"/>
      <c r="BN79" s="265"/>
      <c r="BO79" s="265"/>
      <c r="BP79" s="265"/>
      <c r="BQ79" s="265"/>
      <c r="BR79" s="265"/>
      <c r="BS79" s="265"/>
      <c r="BT79" s="265"/>
      <c r="BU79" s="265"/>
      <c r="BV79" s="265"/>
      <c r="BW79" s="265"/>
      <c r="BX79" s="265"/>
      <c r="BY79" s="265"/>
      <c r="BZ79" s="265"/>
      <c r="CA79" s="265"/>
      <c r="CB79" s="265"/>
      <c r="CC79" s="265"/>
      <c r="CD79" s="265"/>
      <c r="CE79" s="265"/>
      <c r="CF79" s="265"/>
    </row>
    <row r="80" spans="1:109" ht="21.75" customHeight="1">
      <c r="A80" s="266"/>
      <c r="B80" s="267"/>
      <c r="C80" s="243" t="s">
        <v>30</v>
      </c>
      <c r="D80" s="245">
        <f>SUM(D81:D90)</f>
        <v>0</v>
      </c>
      <c r="E80" s="246">
        <f t="shared" ref="E80" si="334">SUM(E81:E90)</f>
        <v>0</v>
      </c>
      <c r="F80" s="246">
        <f t="shared" ref="F80" si="335">SUM(F81:F90)</f>
        <v>4.9000000000000004</v>
      </c>
      <c r="G80" s="246">
        <f t="shared" ref="G80" si="336">SUM(G81:G90)</f>
        <v>4.9000000000000004</v>
      </c>
      <c r="H80" s="246">
        <f t="shared" ref="H80" si="337">SUM(H81:H90)</f>
        <v>4.9000000000000004</v>
      </c>
      <c r="I80" s="246">
        <f t="shared" ref="I80" si="338">SUM(I81:I90)</f>
        <v>4.9000000000000004</v>
      </c>
      <c r="J80" s="246">
        <f t="shared" ref="J80" si="339">SUM(J81:J90)</f>
        <v>4.9000000000000004</v>
      </c>
      <c r="K80" s="247">
        <f t="shared" ref="K80" si="340">SUM(K81:K90)</f>
        <v>4.9000000000000004</v>
      </c>
      <c r="L80" s="245">
        <f t="shared" ref="L80" si="341">SUM(L81:L90)</f>
        <v>4900</v>
      </c>
      <c r="M80" s="246">
        <f t="shared" ref="M80" si="342">SUM(M81:M90)</f>
        <v>4900</v>
      </c>
      <c r="N80" s="246">
        <f t="shared" ref="N80" si="343">SUM(N81:N90)</f>
        <v>0</v>
      </c>
      <c r="O80" s="246">
        <f t="shared" ref="O80" si="344">SUM(O81:O90)</f>
        <v>0</v>
      </c>
      <c r="P80" s="246">
        <f t="shared" ref="P80" si="345">SUM(P81:P90)</f>
        <v>0</v>
      </c>
      <c r="Q80" s="246">
        <f t="shared" ref="Q80" si="346">SUM(Q81:Q90)</f>
        <v>0</v>
      </c>
      <c r="R80" s="246">
        <f t="shared" ref="R80" si="347">SUM(R81:R90)</f>
        <v>0</v>
      </c>
      <c r="S80" s="247">
        <f t="shared" ref="S80" si="348">SUM(S81:S90)</f>
        <v>0</v>
      </c>
      <c r="T80" s="245">
        <f t="shared" ref="T80" si="349">SUM(T81:T90)</f>
        <v>0</v>
      </c>
      <c r="U80" s="246">
        <f t="shared" ref="U80" si="350">SUM(U81:U90)</f>
        <v>0</v>
      </c>
      <c r="V80" s="246">
        <f t="shared" ref="V80" si="351">SUM(V81:V90)</f>
        <v>0</v>
      </c>
      <c r="W80" s="246">
        <f t="shared" ref="W80" si="352">SUM(W81:W90)</f>
        <v>0</v>
      </c>
      <c r="X80" s="246">
        <f t="shared" ref="X80" si="353">SUM(X81:X90)</f>
        <v>0</v>
      </c>
      <c r="Y80" s="246">
        <f t="shared" ref="Y80" si="354">SUM(Y81:Y90)</f>
        <v>0</v>
      </c>
      <c r="Z80" s="246">
        <f t="shared" ref="Z80" si="355">SUM(Z81:Z90)</f>
        <v>0</v>
      </c>
      <c r="AA80" s="247">
        <f t="shared" ref="AA80" si="356">SUM(AA81:AA90)</f>
        <v>0</v>
      </c>
      <c r="AB80" s="245">
        <f t="shared" ref="AB80" si="357">SUM(AB81:AB90)</f>
        <v>0</v>
      </c>
      <c r="AC80" s="246">
        <f t="shared" ref="AC80" si="358">SUM(AC81:AC90)</f>
        <v>0</v>
      </c>
      <c r="AD80" s="246">
        <f t="shared" ref="AD80" si="359">SUM(AD81:AD90)</f>
        <v>0</v>
      </c>
      <c r="AE80" s="246">
        <f t="shared" ref="AE80" si="360">SUM(AE81:AE90)</f>
        <v>0</v>
      </c>
      <c r="AF80" s="246">
        <f t="shared" ref="AF80" si="361">SUM(AF81:AF90)</f>
        <v>0</v>
      </c>
      <c r="AG80" s="246">
        <f t="shared" ref="AG80" si="362">SUM(AG81:AG90)</f>
        <v>0</v>
      </c>
      <c r="AH80" s="246">
        <f t="shared" ref="AH80" si="363">SUM(AH81:AH90)</f>
        <v>0</v>
      </c>
      <c r="AI80" s="247">
        <f t="shared" ref="AI80" si="364">SUM(AI81:AI90)</f>
        <v>0</v>
      </c>
      <c r="AJ80" s="248"/>
      <c r="AK80" s="245" t="e">
        <f ca="1">SUM(AK81:AK90)</f>
        <v>#VALUE!</v>
      </c>
      <c r="AL80" s="246">
        <f t="shared" ref="AL80" ca="1" si="365">SUM(AL81:AL90)</f>
        <v>0</v>
      </c>
      <c r="AM80" s="246" t="e">
        <f t="shared" ref="AM80" ca="1" si="366">SUM(AM81:AM90)</f>
        <v>#VALUE!</v>
      </c>
      <c r="AN80" s="246" t="e">
        <f t="shared" ref="AN80" ca="1" si="367">SUM(AN81:AN90)</f>
        <v>#VALUE!</v>
      </c>
      <c r="AO80" s="246" t="e">
        <f t="shared" ref="AO80" ca="1" si="368">SUM(AO81:AO90)</f>
        <v>#VALUE!</v>
      </c>
      <c r="AP80" s="246" t="e">
        <f t="shared" ref="AP80" ca="1" si="369">SUM(AP81:AP90)</f>
        <v>#VALUE!</v>
      </c>
      <c r="AQ80" s="246" t="e">
        <f t="shared" ref="AQ80" ca="1" si="370">SUM(AQ81:AQ90)</f>
        <v>#VALUE!</v>
      </c>
      <c r="AR80" s="247" t="e">
        <f t="shared" ref="AR80" ca="1" si="371">SUM(AR81:AR90)</f>
        <v>#VALUE!</v>
      </c>
      <c r="AS80" s="245" t="e">
        <f t="shared" ref="AS80" ca="1" si="372">SUM(AS81:AS90)</f>
        <v>#VALUE!</v>
      </c>
      <c r="AT80" s="246">
        <f t="shared" ref="AT80" ca="1" si="373">SUM(AT81:AT90)</f>
        <v>0</v>
      </c>
      <c r="AU80" s="246" t="e">
        <f t="shared" ref="AU80" ca="1" si="374">SUM(AU81:AU90)</f>
        <v>#VALUE!</v>
      </c>
      <c r="AV80" s="246" t="e">
        <f t="shared" ref="AV80" ca="1" si="375">SUM(AV81:AV90)</f>
        <v>#VALUE!</v>
      </c>
      <c r="AW80" s="246" t="e">
        <f t="shared" ref="AW80" ca="1" si="376">SUM(AW81:AW90)</f>
        <v>#VALUE!</v>
      </c>
      <c r="AX80" s="246" t="e">
        <f t="shared" ref="AX80" ca="1" si="377">SUM(AX81:AX90)</f>
        <v>#VALUE!</v>
      </c>
      <c r="AY80" s="246" t="e">
        <f t="shared" ref="AY80" ca="1" si="378">SUM(AY81:AY90)</f>
        <v>#VALUE!</v>
      </c>
      <c r="AZ80" s="247" t="e">
        <f t="shared" ref="AZ80" ca="1" si="379">SUM(AZ81:AZ90)</f>
        <v>#VALUE!</v>
      </c>
      <c r="BA80" s="245" t="e">
        <f t="shared" ref="BA80" ca="1" si="380">SUM(BA81:BA90)</f>
        <v>#VALUE!</v>
      </c>
      <c r="BB80" s="246">
        <f t="shared" ref="BB80" ca="1" si="381">SUM(BB81:BB90)</f>
        <v>0</v>
      </c>
      <c r="BC80" s="246" t="e">
        <f t="shared" ref="BC80" ca="1" si="382">SUM(BC81:BC90)</f>
        <v>#VALUE!</v>
      </c>
      <c r="BD80" s="246" t="e">
        <f t="shared" ref="BD80" ca="1" si="383">SUM(BD81:BD90)</f>
        <v>#VALUE!</v>
      </c>
      <c r="BE80" s="246" t="e">
        <f t="shared" ref="BE80" ca="1" si="384">SUM(BE81:BE90)</f>
        <v>#VALUE!</v>
      </c>
      <c r="BF80" s="246" t="e">
        <f t="shared" ref="BF80" ca="1" si="385">SUM(BF81:BF90)</f>
        <v>#VALUE!</v>
      </c>
      <c r="BG80" s="246" t="e">
        <f t="shared" ref="BG80" ca="1" si="386">SUM(BG81:BG90)</f>
        <v>#VALUE!</v>
      </c>
      <c r="BH80" s="247" t="e">
        <f t="shared" ref="BH80" ca="1" si="387">SUM(BH81:BH90)</f>
        <v>#VALUE!</v>
      </c>
      <c r="BI80" s="245" t="e">
        <f t="shared" ref="BI80" ca="1" si="388">SUM(BI81:BI90)</f>
        <v>#VALUE!</v>
      </c>
      <c r="BJ80" s="246">
        <f t="shared" ref="BJ80" ca="1" si="389">SUM(BJ81:BJ90)</f>
        <v>0</v>
      </c>
      <c r="BK80" s="246" t="e">
        <f t="shared" ref="BK80" ca="1" si="390">SUM(BK81:BK90)</f>
        <v>#VALUE!</v>
      </c>
      <c r="BL80" s="246" t="e">
        <f t="shared" ref="BL80" ca="1" si="391">SUM(BL81:BL90)</f>
        <v>#VALUE!</v>
      </c>
      <c r="BM80" s="246" t="e">
        <f t="shared" ref="BM80" ca="1" si="392">SUM(BM81:BM90)</f>
        <v>#VALUE!</v>
      </c>
      <c r="BN80" s="246" t="e">
        <f t="shared" ref="BN80" ca="1" si="393">SUM(BN81:BN90)</f>
        <v>#VALUE!</v>
      </c>
      <c r="BO80" s="246" t="e">
        <f t="shared" ref="BO80" ca="1" si="394">SUM(BO81:BO90)</f>
        <v>#VALUE!</v>
      </c>
      <c r="BP80" s="247" t="e">
        <f t="shared" ref="BP80:BW80" ca="1" si="395">SUM(BP81:BP90)</f>
        <v>#VALUE!</v>
      </c>
      <c r="BQ80" s="245" t="e">
        <f t="shared" ca="1" si="395"/>
        <v>#VALUE!</v>
      </c>
      <c r="BR80" s="246">
        <f t="shared" ca="1" si="395"/>
        <v>0</v>
      </c>
      <c r="BS80" s="246" t="e">
        <f t="shared" ca="1" si="395"/>
        <v>#VALUE!</v>
      </c>
      <c r="BT80" s="246" t="e">
        <f t="shared" ca="1" si="395"/>
        <v>#VALUE!</v>
      </c>
      <c r="BU80" s="246" t="e">
        <f t="shared" ca="1" si="395"/>
        <v>#VALUE!</v>
      </c>
      <c r="BV80" s="246" t="e">
        <f t="shared" ca="1" si="395"/>
        <v>#VALUE!</v>
      </c>
      <c r="BW80" s="246" t="e">
        <f t="shared" ca="1" si="395"/>
        <v>#VALUE!</v>
      </c>
      <c r="BX80" s="247" t="e">
        <f t="shared" ref="BX80" ca="1" si="396">SUM(BX81:BX90)</f>
        <v>#VALUE!</v>
      </c>
      <c r="BY80" s="248"/>
      <c r="BZ80" s="248"/>
      <c r="CA80" s="248"/>
      <c r="CB80" s="248"/>
      <c r="CC80" s="248"/>
      <c r="CD80" s="248"/>
      <c r="CE80" s="248"/>
      <c r="CF80" s="248"/>
    </row>
    <row r="81" spans="1:109">
      <c r="A81" s="262" t="str">
        <f>A68</f>
        <v>VTD_Corp_TopAdj_Input1</v>
      </c>
      <c r="B81" s="263" t="str">
        <f t="shared" ref="B81:C81" ca="1" si="397">B68</f>
        <v>RECALC_0_1_</v>
      </c>
      <c r="C81" s="237" t="str">
        <f t="shared" si="397"/>
        <v>Prise en cpte top des div reçus</v>
      </c>
      <c r="D81" s="252"/>
      <c r="E81" s="248"/>
      <c r="F81" s="248"/>
      <c r="G81" s="248"/>
      <c r="H81" s="248"/>
      <c r="I81" s="248"/>
      <c r="J81" s="248"/>
      <c r="K81" s="253"/>
      <c r="L81" s="252"/>
      <c r="M81" s="248"/>
      <c r="N81" s="248"/>
      <c r="O81" s="248"/>
      <c r="P81" s="248"/>
      <c r="Q81" s="248"/>
      <c r="R81" s="248"/>
      <c r="S81" s="253"/>
      <c r="T81" s="252"/>
      <c r="U81" s="248"/>
      <c r="V81" s="248"/>
      <c r="W81" s="248"/>
      <c r="X81" s="248"/>
      <c r="Y81" s="248"/>
      <c r="Z81" s="248"/>
      <c r="AA81" s="253"/>
      <c r="AB81" s="252"/>
      <c r="AC81" s="248"/>
      <c r="AD81" s="248"/>
      <c r="AE81" s="248"/>
      <c r="AF81" s="248"/>
      <c r="AG81" s="248"/>
      <c r="AH81" s="248"/>
      <c r="AI81" s="253"/>
      <c r="AJ81" s="248"/>
      <c r="AK81" s="252" t="e">
        <f ca="1">_xll.DBRW($C$1,$B81,$C$3,AK$12,$C$2,$A81,AK$13,$C$4,C80)</f>
        <v>#VALUE!</v>
      </c>
      <c r="AL81" s="248" t="str">
        <f ca="1">_xll.DBRW($C$1,$B81,$C$3,AL$12,$C$2,$A81,AL$13,$C$4,C80)</f>
        <v>RECALC_1_1253_</v>
      </c>
      <c r="AM81" s="248" t="e">
        <f ca="1">_xll.DBRW($C$1,$B81,$C$3,AM$12,$C$2,$A81,AM$13,$C$4,C80)</f>
        <v>#VALUE!</v>
      </c>
      <c r="AN81" s="248" t="e">
        <f ca="1">_xll.DBRW($C$1,$B81,$C$3,AN$12,$C$2,$A81,AN$13,$C$4,C80)</f>
        <v>#VALUE!</v>
      </c>
      <c r="AO81" s="248" t="e">
        <f ca="1">_xll.DBRW($C$1,$B81,$C$3,AO$12,$C$2,$A81,AO$13,$C$4,C80)</f>
        <v>#VALUE!</v>
      </c>
      <c r="AP81" s="248" t="e">
        <f ca="1">_xll.DBRW($C$1,$B81,$C$3,AP$12,$C$2,$A81,AP$13,$C$4,C80)</f>
        <v>#VALUE!</v>
      </c>
      <c r="AQ81" s="248" t="e">
        <f ca="1">_xll.DBRW($C$1,$B81,$C$3,AQ$12,$C$2,$A81,AQ$13,$C$4,C80)</f>
        <v>#VALUE!</v>
      </c>
      <c r="AR81" s="253" t="e">
        <f ca="1">_xll.DBRW($C$1,$B81,$C$3,AR$12,$C$2,$A81,AR$13,$C$4,C80)</f>
        <v>#VALUE!</v>
      </c>
      <c r="AS81" s="252" t="e">
        <f ca="1">_xll.DBRW($C$1,$B81,$C$3,AS$12,$C$2,$A81,AS$13,$C$4,C80)</f>
        <v>#VALUE!</v>
      </c>
      <c r="AT81" s="248" t="str">
        <f ca="1">_xll.DBRW($C$1,$B81,$C$3,AT$12,$C$2,$A81,AT$13,$C$4,C80)</f>
        <v>RECALC_1_1252_</v>
      </c>
      <c r="AU81" s="248" t="e">
        <f ca="1">_xll.DBRW($C$1,$B81,$C$3,AU$12,$C$2,$A81,AU$13,$C$4,C80)</f>
        <v>#VALUE!</v>
      </c>
      <c r="AV81" s="248" t="e">
        <f ca="1">_xll.DBRW($C$1,$B81,$C$3,AV$12,$C$2,$A81,AV$13,$C$4,C80)</f>
        <v>#VALUE!</v>
      </c>
      <c r="AW81" s="248" t="e">
        <f ca="1">_xll.DBRW($C$1,$B81,$C$3,AW$12,$C$2,$A81,AW$13,$C$4,C80)</f>
        <v>#VALUE!</v>
      </c>
      <c r="AX81" s="248" t="e">
        <f ca="1">_xll.DBRW($C$1,$B81,$C$3,AX$12,$C$2,$A81,AX$13,$C$4,C80)</f>
        <v>#VALUE!</v>
      </c>
      <c r="AY81" s="248" t="e">
        <f ca="1">_xll.DBRW($C$1,$B81,$C$3,AY$12,$C$2,$A81,AY$13,$C$4,C80)</f>
        <v>#VALUE!</v>
      </c>
      <c r="AZ81" s="253" t="e">
        <f ca="1">_xll.DBRW($C$1,$B81,$C$3,AZ$12,$C$2,$A81,AZ$13,$C$4,C80)</f>
        <v>#VALUE!</v>
      </c>
      <c r="BA81" s="252" t="e">
        <f ca="1">_xll.DBRW($C$1,$B81,$C$3,BA$12,$C$2,$A81,BA$13,$C$4,C80)</f>
        <v>#VALUE!</v>
      </c>
      <c r="BB81" s="248" t="str">
        <f ca="1">_xll.DBRW($C$1,$B81,$C$3,BB$12,$C$2,$A81,BB$13,$C$4,C80)</f>
        <v>RECALC_1_1674_</v>
      </c>
      <c r="BC81" s="248" t="e">
        <f ca="1">_xll.DBRW($C$1,$B81,$C$3,BC$12,$C$2,$A81,BC$13,$C$4,C80)</f>
        <v>#VALUE!</v>
      </c>
      <c r="BD81" s="248" t="e">
        <f ca="1">_xll.DBRW($C$1,$B81,$C$3,BD$12,$C$2,$A81,BD$13,$C$4,C80)</f>
        <v>#VALUE!</v>
      </c>
      <c r="BE81" s="248" t="e">
        <f ca="1">_xll.DBRW($C$1,$B81,$C$3,BE$12,$C$2,$A81,BE$13,$C$4,C80)</f>
        <v>#VALUE!</v>
      </c>
      <c r="BF81" s="248" t="e">
        <f ca="1">_xll.DBRW($C$1,$B81,$C$3,BF$12,$C$2,$A81,BF$13,$C$4,C80)</f>
        <v>#VALUE!</v>
      </c>
      <c r="BG81" s="248" t="e">
        <f ca="1">_xll.DBRW($C$1,$B81,$C$3,BG$12,$C$2,$A81,BG$13,$C$4,C80)</f>
        <v>#VALUE!</v>
      </c>
      <c r="BH81" s="253" t="e">
        <f ca="1">_xll.DBRW($C$1,$B81,$C$3,BH$12,$C$2,$A81,BH$13,$C$4,C80)</f>
        <v>#VALUE!</v>
      </c>
      <c r="BI81" s="252" t="e">
        <f ca="1">_xll.DBRW($C$1,$B81,$C$3,BI$12,$C$2,$A81,BI$13,$C$4,C80)</f>
        <v>#VALUE!</v>
      </c>
      <c r="BJ81" s="248" t="str">
        <f ca="1">_xll.DBRW($C$1,$B81,$C$3,BJ$12,$C$2,$A81,BJ$13,$C$4,C80)</f>
        <v>RECALC_1_1971_</v>
      </c>
      <c r="BK81" s="248" t="e">
        <f ca="1">_xll.DBRW($C$1,$B81,$C$3,BK$12,$C$2,$A81,BK$13,$C$4,C80)</f>
        <v>#VALUE!</v>
      </c>
      <c r="BL81" s="248" t="e">
        <f ca="1">_xll.DBRW($C$1,$B81,$C$3,BL$12,$C$2,$A81,BL$13,$C$4,C80)</f>
        <v>#VALUE!</v>
      </c>
      <c r="BM81" s="248" t="e">
        <f ca="1">_xll.DBRW($C$1,$B81,$C$3,BM$12,$C$2,$A81,BM$13,$C$4,C80)</f>
        <v>#VALUE!</v>
      </c>
      <c r="BN81" s="248" t="e">
        <f ca="1">_xll.DBRW($C$1,$B81,$C$3,BN$12,$C$2,$A81,BN$13,$C$4,C80)</f>
        <v>#VALUE!</v>
      </c>
      <c r="BO81" s="248" t="e">
        <f ca="1">_xll.DBRW($C$1,$B81,$C$3,BO$12,$C$2,$A81,BO$13,$C$4,C80)</f>
        <v>#VALUE!</v>
      </c>
      <c r="BP81" s="253" t="e">
        <f ca="1">_xll.DBRW($C$1,$B81,$C$3,BP$12,$C$2,$A81,BP$13,$C$4,C80)</f>
        <v>#VALUE!</v>
      </c>
      <c r="BQ81" s="252" t="e">
        <f ca="1">_xll.DBRW($C$1,$B81,$C$3,BQ$12,$C$2,$A81,BQ$13,$C$4,C80)</f>
        <v>#VALUE!</v>
      </c>
      <c r="BR81" s="248" t="str">
        <f ca="1">_xll.DBRW($C$1,$B81,$C$3,BR$12,$C$2,$A81,BR$13,$C$4,C80)</f>
        <v>RECALC_1_2322_</v>
      </c>
      <c r="BS81" s="248" t="e">
        <f ca="1">_xll.DBRW($C$1,$B81,$C$3,BS$12,$C$2,$A81,BS$13,$C$4,C80)</f>
        <v>#VALUE!</v>
      </c>
      <c r="BT81" s="248" t="e">
        <f ca="1">_xll.DBRW($C$1,$B81,$C$3,BT$12,$C$2,$A81,BT$13,$C$4,C80)</f>
        <v>#VALUE!</v>
      </c>
      <c r="BU81" s="248" t="e">
        <f ca="1">_xll.DBRW($C$1,$B81,$C$3,BU$12,$C$2,$A81,BU$13,$C$4,C80)</f>
        <v>#VALUE!</v>
      </c>
      <c r="BV81" s="248" t="e">
        <f ca="1">_xll.DBRW($C$1,$B81,$C$3,BV$12,$C$2,$A81,BV$13,$C$4,C80)</f>
        <v>#VALUE!</v>
      </c>
      <c r="BW81" s="248" t="e">
        <f ca="1">_xll.DBRW($C$1,$B81,$C$3,BW$12,$C$2,$A81,BW$13,$C$4,C80)</f>
        <v>#VALUE!</v>
      </c>
      <c r="BX81" s="253" t="e">
        <f ca="1">_xll.DBRW($C$1,$B81,$C$3,BX$12,$C$2,$A81,BX$13,$C$4,C80)</f>
        <v>#VALUE!</v>
      </c>
      <c r="BY81" s="248"/>
      <c r="BZ81" s="248"/>
      <c r="CA81" s="248"/>
      <c r="CB81" s="248"/>
      <c r="CC81" s="248"/>
      <c r="CD81" s="248"/>
      <c r="CE81" s="248"/>
      <c r="CF81" s="248"/>
    </row>
    <row r="82" spans="1:109" ht="21.75" customHeight="1">
      <c r="A82" s="262" t="str">
        <f t="shared" ref="A82:C82" si="398">A69</f>
        <v>VTD_Corp_TopAdj_Input2</v>
      </c>
      <c r="B82" s="263" t="str">
        <f t="shared" ca="1" si="398"/>
        <v>RECALC_0_1_</v>
      </c>
      <c r="C82" s="237" t="str">
        <f t="shared" si="398"/>
        <v>Correction produit et charges financiers : annulation intercos pays</v>
      </c>
      <c r="D82" s="252"/>
      <c r="E82" s="248"/>
      <c r="F82" s="248">
        <f>SUM(F69,F56)</f>
        <v>4.9000000000000004</v>
      </c>
      <c r="G82" s="248">
        <f t="shared" ref="G82:AI82" si="399">SUM(G69,G56)</f>
        <v>4.9000000000000004</v>
      </c>
      <c r="H82" s="248">
        <f t="shared" si="399"/>
        <v>4.9000000000000004</v>
      </c>
      <c r="I82" s="248">
        <f t="shared" si="399"/>
        <v>4.9000000000000004</v>
      </c>
      <c r="J82" s="248">
        <f t="shared" si="399"/>
        <v>4.9000000000000004</v>
      </c>
      <c r="K82" s="253">
        <f t="shared" si="399"/>
        <v>4.9000000000000004</v>
      </c>
      <c r="L82" s="252">
        <f t="shared" si="399"/>
        <v>4900</v>
      </c>
      <c r="M82" s="248">
        <f t="shared" si="399"/>
        <v>4900</v>
      </c>
      <c r="N82" s="248">
        <f t="shared" si="399"/>
        <v>0</v>
      </c>
      <c r="O82" s="248">
        <f t="shared" si="399"/>
        <v>0</v>
      </c>
      <c r="P82" s="248">
        <f t="shared" si="399"/>
        <v>0</v>
      </c>
      <c r="Q82" s="248">
        <f t="shared" si="399"/>
        <v>0</v>
      </c>
      <c r="R82" s="248">
        <f t="shared" si="399"/>
        <v>0</v>
      </c>
      <c r="S82" s="253">
        <f t="shared" si="399"/>
        <v>0</v>
      </c>
      <c r="T82" s="252">
        <f t="shared" si="399"/>
        <v>0</v>
      </c>
      <c r="U82" s="248">
        <f t="shared" si="399"/>
        <v>0</v>
      </c>
      <c r="V82" s="248">
        <f t="shared" si="399"/>
        <v>0</v>
      </c>
      <c r="W82" s="248">
        <f t="shared" si="399"/>
        <v>0</v>
      </c>
      <c r="X82" s="248">
        <f t="shared" si="399"/>
        <v>0</v>
      </c>
      <c r="Y82" s="248">
        <f t="shared" si="399"/>
        <v>0</v>
      </c>
      <c r="Z82" s="248">
        <f t="shared" si="399"/>
        <v>0</v>
      </c>
      <c r="AA82" s="253">
        <f t="shared" si="399"/>
        <v>0</v>
      </c>
      <c r="AB82" s="252">
        <f t="shared" si="399"/>
        <v>0</v>
      </c>
      <c r="AC82" s="248">
        <f t="shared" si="399"/>
        <v>0</v>
      </c>
      <c r="AD82" s="248">
        <f t="shared" si="399"/>
        <v>0</v>
      </c>
      <c r="AE82" s="248">
        <f t="shared" si="399"/>
        <v>0</v>
      </c>
      <c r="AF82" s="248">
        <f t="shared" si="399"/>
        <v>0</v>
      </c>
      <c r="AG82" s="248">
        <f t="shared" si="399"/>
        <v>0</v>
      </c>
      <c r="AH82" s="248">
        <f t="shared" si="399"/>
        <v>0</v>
      </c>
      <c r="AI82" s="253">
        <f t="shared" si="399"/>
        <v>0</v>
      </c>
      <c r="AJ82" s="248"/>
      <c r="AK82" s="252" t="e">
        <f ca="1">_xll.DBRW($C$1,$B82,$C$3,AK$12,$C$2,$A82,AK$13,$C$4,C80)</f>
        <v>#VALUE!</v>
      </c>
      <c r="AL82" s="248" t="str">
        <f ca="1">_xll.DBRW($C$1,$B82,$C$3,AL$12,$C$2,$A82,AL$13,$C$4,C80)</f>
        <v>RECALC_1_1331_</v>
      </c>
      <c r="AM82" s="248" t="e">
        <f ca="1">_xll.DBRW($C$1,$B82,$C$3,AM$12,$C$2,$A82,AM$13,$C$4,C80)</f>
        <v>#VALUE!</v>
      </c>
      <c r="AN82" s="248" t="e">
        <f ca="1">_xll.DBRW($C$1,$B82,$C$3,AN$12,$C$2,$A82,AN$13,$C$4,C80)</f>
        <v>#VALUE!</v>
      </c>
      <c r="AO82" s="248" t="e">
        <f ca="1">_xll.DBRW($C$1,$B82,$C$3,AO$12,$C$2,$A82,AO$13,$C$4,C80)</f>
        <v>#VALUE!</v>
      </c>
      <c r="AP82" s="248" t="e">
        <f ca="1">_xll.DBRW($C$1,$B82,$C$3,AP$12,$C$2,$A82,AP$13,$C$4,C80)</f>
        <v>#VALUE!</v>
      </c>
      <c r="AQ82" s="248" t="e">
        <f ca="1">_xll.DBRW($C$1,$B82,$C$3,AQ$12,$C$2,$A82,AQ$13,$C$4,C80)</f>
        <v>#VALUE!</v>
      </c>
      <c r="AR82" s="253" t="e">
        <f ca="1">_xll.DBRW($C$1,$B82,$C$3,AR$12,$C$2,$A82,AR$13,$C$4,C80)</f>
        <v>#VALUE!</v>
      </c>
      <c r="AS82" s="252" t="e">
        <f ca="1">_xll.DBRW($C$1,$B82,$C$3,AS$12,$C$2,$A82,AS$13,$C$4,C80)</f>
        <v>#VALUE!</v>
      </c>
      <c r="AT82" s="248" t="str">
        <f ca="1">_xll.DBRW($C$1,$B82,$C$3,AT$12,$C$2,$A82,AT$13,$C$4,C80)</f>
        <v>RECALC_1_1330_</v>
      </c>
      <c r="AU82" s="248" t="e">
        <f ca="1">_xll.DBRW($C$1,$B82,$C$3,AU$12,$C$2,$A82,AU$13,$C$4,C80)</f>
        <v>#VALUE!</v>
      </c>
      <c r="AV82" s="248" t="e">
        <f ca="1">_xll.DBRW($C$1,$B82,$C$3,AV$12,$C$2,$A82,AV$13,$C$4,C80)</f>
        <v>#VALUE!</v>
      </c>
      <c r="AW82" s="248" t="e">
        <f ca="1">_xll.DBRW($C$1,$B82,$C$3,AW$12,$C$2,$A82,AW$13,$C$4,C80)</f>
        <v>#VALUE!</v>
      </c>
      <c r="AX82" s="248" t="e">
        <f ca="1">_xll.DBRW($C$1,$B82,$C$3,AX$12,$C$2,$A82,AX$13,$C$4,C80)</f>
        <v>#VALUE!</v>
      </c>
      <c r="AY82" s="248" t="e">
        <f ca="1">_xll.DBRW($C$1,$B82,$C$3,AY$12,$C$2,$A82,AY$13,$C$4,C80)</f>
        <v>#VALUE!</v>
      </c>
      <c r="AZ82" s="253" t="e">
        <f ca="1">_xll.DBRW($C$1,$B82,$C$3,AZ$12,$C$2,$A82,AZ$13,$C$4,C80)</f>
        <v>#VALUE!</v>
      </c>
      <c r="BA82" s="252" t="e">
        <f ca="1">_xll.DBRW($C$1,$B82,$C$3,BA$12,$C$2,$A82,BA$13,$C$4,C80)</f>
        <v>#VALUE!</v>
      </c>
      <c r="BB82" s="248" t="str">
        <f ca="1">_xll.DBRW($C$1,$B82,$C$3,BB$12,$C$2,$A82,BB$13,$C$4,C80)</f>
        <v>RECALC_1_1669_</v>
      </c>
      <c r="BC82" s="248" t="e">
        <f ca="1">_xll.DBRW($C$1,$B82,$C$3,BC$12,$C$2,$A82,BC$13,$C$4,C80)</f>
        <v>#VALUE!</v>
      </c>
      <c r="BD82" s="248" t="e">
        <f ca="1">_xll.DBRW($C$1,$B82,$C$3,BD$12,$C$2,$A82,BD$13,$C$4,C80)</f>
        <v>#VALUE!</v>
      </c>
      <c r="BE82" s="248" t="e">
        <f ca="1">_xll.DBRW($C$1,$B82,$C$3,BE$12,$C$2,$A82,BE$13,$C$4,C80)</f>
        <v>#VALUE!</v>
      </c>
      <c r="BF82" s="248" t="e">
        <f ca="1">_xll.DBRW($C$1,$B82,$C$3,BF$12,$C$2,$A82,BF$13,$C$4,C80)</f>
        <v>#VALUE!</v>
      </c>
      <c r="BG82" s="248" t="e">
        <f ca="1">_xll.DBRW($C$1,$B82,$C$3,BG$12,$C$2,$A82,BG$13,$C$4,C80)</f>
        <v>#VALUE!</v>
      </c>
      <c r="BH82" s="253" t="e">
        <f ca="1">_xll.DBRW($C$1,$B82,$C$3,BH$12,$C$2,$A82,BH$13,$C$4,C80)</f>
        <v>#VALUE!</v>
      </c>
      <c r="BI82" s="252" t="e">
        <f ca="1">_xll.DBRW($C$1,$B82,$C$3,BI$12,$C$2,$A82,BI$13,$C$4,C80)</f>
        <v>#VALUE!</v>
      </c>
      <c r="BJ82" s="248" t="str">
        <f ca="1">_xll.DBRW($C$1,$B82,$C$3,BJ$12,$C$2,$A82,BJ$13,$C$4,C80)</f>
        <v>RECALC_1_1966_</v>
      </c>
      <c r="BK82" s="248" t="e">
        <f ca="1">_xll.DBRW($C$1,$B82,$C$3,BK$12,$C$2,$A82,BK$13,$C$4,C80)</f>
        <v>#VALUE!</v>
      </c>
      <c r="BL82" s="248" t="e">
        <f ca="1">_xll.DBRW($C$1,$B82,$C$3,BL$12,$C$2,$A82,BL$13,$C$4,C80)</f>
        <v>#VALUE!</v>
      </c>
      <c r="BM82" s="248" t="e">
        <f ca="1">_xll.DBRW($C$1,$B82,$C$3,BM$12,$C$2,$A82,BM$13,$C$4,C80)</f>
        <v>#VALUE!</v>
      </c>
      <c r="BN82" s="248" t="e">
        <f ca="1">_xll.DBRW($C$1,$B82,$C$3,BN$12,$C$2,$A82,BN$13,$C$4,C80)</f>
        <v>#VALUE!</v>
      </c>
      <c r="BO82" s="248" t="e">
        <f ca="1">_xll.DBRW($C$1,$B82,$C$3,BO$12,$C$2,$A82,BO$13,$C$4,C80)</f>
        <v>#VALUE!</v>
      </c>
      <c r="BP82" s="253" t="e">
        <f ca="1">_xll.DBRW($C$1,$B82,$C$3,BP$12,$C$2,$A82,BP$13,$C$4,C80)</f>
        <v>#VALUE!</v>
      </c>
      <c r="BQ82" s="252" t="e">
        <f ca="1">_xll.DBRW($C$1,$B82,$C$3,BQ$12,$C$2,$A82,BQ$13,$C$4,C80)</f>
        <v>#VALUE!</v>
      </c>
      <c r="BR82" s="248" t="str">
        <f ca="1">_xll.DBRW($C$1,$B82,$C$3,BR$12,$C$2,$A82,BR$13,$C$4,C80)</f>
        <v>RECALC_1_2317_</v>
      </c>
      <c r="BS82" s="248" t="e">
        <f ca="1">_xll.DBRW($C$1,$B82,$C$3,BS$12,$C$2,$A82,BS$13,$C$4,C80)</f>
        <v>#VALUE!</v>
      </c>
      <c r="BT82" s="248" t="e">
        <f ca="1">_xll.DBRW($C$1,$B82,$C$3,BT$12,$C$2,$A82,BT$13,$C$4,C80)</f>
        <v>#VALUE!</v>
      </c>
      <c r="BU82" s="248" t="e">
        <f ca="1">_xll.DBRW($C$1,$B82,$C$3,BU$12,$C$2,$A82,BU$13,$C$4,C80)</f>
        <v>#VALUE!</v>
      </c>
      <c r="BV82" s="248" t="e">
        <f ca="1">_xll.DBRW($C$1,$B82,$C$3,BV$12,$C$2,$A82,BV$13,$C$4,C80)</f>
        <v>#VALUE!</v>
      </c>
      <c r="BW82" s="248" t="e">
        <f ca="1">_xll.DBRW($C$1,$B82,$C$3,BW$12,$C$2,$A82,BW$13,$C$4,C80)</f>
        <v>#VALUE!</v>
      </c>
      <c r="BX82" s="253" t="e">
        <f ca="1">_xll.DBRW($C$1,$B82,$C$3,BX$12,$C$2,$A82,BX$13,$C$4,C80)</f>
        <v>#VALUE!</v>
      </c>
      <c r="BY82" s="248"/>
      <c r="BZ82" s="248"/>
      <c r="CA82" s="248"/>
      <c r="CB82" s="248"/>
      <c r="CC82" s="248"/>
      <c r="CD82" s="248"/>
      <c r="CE82" s="248"/>
      <c r="CF82" s="248"/>
    </row>
    <row r="83" spans="1:109" ht="21.75" customHeight="1">
      <c r="A83" s="262" t="str">
        <f t="shared" ref="A83:C83" si="400">A70</f>
        <v>VTD_Corp_TopAdj_Input3</v>
      </c>
      <c r="B83" s="263" t="str">
        <f t="shared" ca="1" si="400"/>
        <v>RECALC_0_1_</v>
      </c>
      <c r="C83" s="237" t="str">
        <f t="shared" si="400"/>
        <v>Correction du coût du financement</v>
      </c>
      <c r="D83" s="252"/>
      <c r="E83" s="248"/>
      <c r="F83" s="248"/>
      <c r="G83" s="248"/>
      <c r="H83" s="248"/>
      <c r="I83" s="248"/>
      <c r="J83" s="248"/>
      <c r="K83" s="253"/>
      <c r="L83" s="252"/>
      <c r="M83" s="248"/>
      <c r="N83" s="248"/>
      <c r="O83" s="248"/>
      <c r="P83" s="248"/>
      <c r="Q83" s="248"/>
      <c r="R83" s="248"/>
      <c r="S83" s="253"/>
      <c r="T83" s="252"/>
      <c r="U83" s="248"/>
      <c r="V83" s="248"/>
      <c r="W83" s="248"/>
      <c r="X83" s="248"/>
      <c r="Y83" s="248"/>
      <c r="Z83" s="248"/>
      <c r="AA83" s="253"/>
      <c r="AB83" s="252"/>
      <c r="AC83" s="248"/>
      <c r="AD83" s="248"/>
      <c r="AE83" s="248"/>
      <c r="AF83" s="248"/>
      <c r="AG83" s="248"/>
      <c r="AH83" s="248"/>
      <c r="AI83" s="253"/>
      <c r="AJ83" s="248"/>
      <c r="AK83" s="252" t="e">
        <f ca="1">_xll.DBRW($C$1,$B83,$C$3,AK$12,$C$2,$A83,AK$13,$C$4,C80)</f>
        <v>#VALUE!</v>
      </c>
      <c r="AL83" s="248" t="str">
        <f ca="1">_xll.DBRW($C$1,$B83,$C$3,AL$12,$C$2,$A83,AL$13,$C$4,C80)</f>
        <v>RECALC_1_1257_</v>
      </c>
      <c r="AM83" s="248" t="e">
        <f ca="1">_xll.DBRW($C$1,$B83,$C$3,AM$12,$C$2,$A83,AM$13,$C$4,C80)</f>
        <v>#VALUE!</v>
      </c>
      <c r="AN83" s="248" t="e">
        <f ca="1">_xll.DBRW($C$1,$B83,$C$3,AN$12,$C$2,$A83,AN$13,$C$4,C80)</f>
        <v>#VALUE!</v>
      </c>
      <c r="AO83" s="248" t="e">
        <f ca="1">_xll.DBRW($C$1,$B83,$C$3,AO$12,$C$2,$A83,AO$13,$C$4,C80)</f>
        <v>#VALUE!</v>
      </c>
      <c r="AP83" s="248" t="e">
        <f ca="1">_xll.DBRW($C$1,$B83,$C$3,AP$12,$C$2,$A83,AP$13,$C$4,C80)</f>
        <v>#VALUE!</v>
      </c>
      <c r="AQ83" s="248" t="e">
        <f ca="1">_xll.DBRW($C$1,$B83,$C$3,AQ$12,$C$2,$A83,AQ$13,$C$4,C80)</f>
        <v>#VALUE!</v>
      </c>
      <c r="AR83" s="253" t="e">
        <f ca="1">_xll.DBRW($C$1,$B83,$C$3,AR$12,$C$2,$A83,AR$13,$C$4,C80)</f>
        <v>#VALUE!</v>
      </c>
      <c r="AS83" s="252" t="e">
        <f ca="1">_xll.DBRW($C$1,$B83,$C$3,AS$12,$C$2,$A83,AS$13,$C$4,C80)</f>
        <v>#VALUE!</v>
      </c>
      <c r="AT83" s="248" t="str">
        <f ca="1">_xll.DBRW($C$1,$B83,$C$3,AT$12,$C$2,$A83,AT$13,$C$4,C80)</f>
        <v>RECALC_1_1256_</v>
      </c>
      <c r="AU83" s="248" t="e">
        <f ca="1">_xll.DBRW($C$1,$B83,$C$3,AU$12,$C$2,$A83,AU$13,$C$4,C80)</f>
        <v>#VALUE!</v>
      </c>
      <c r="AV83" s="248" t="e">
        <f ca="1">_xll.DBRW($C$1,$B83,$C$3,AV$12,$C$2,$A83,AV$13,$C$4,C80)</f>
        <v>#VALUE!</v>
      </c>
      <c r="AW83" s="248" t="e">
        <f ca="1">_xll.DBRW($C$1,$B83,$C$3,AW$12,$C$2,$A83,AW$13,$C$4,C80)</f>
        <v>#VALUE!</v>
      </c>
      <c r="AX83" s="248" t="e">
        <f ca="1">_xll.DBRW($C$1,$B83,$C$3,AX$12,$C$2,$A83,AX$13,$C$4,C80)</f>
        <v>#VALUE!</v>
      </c>
      <c r="AY83" s="248" t="e">
        <f ca="1">_xll.DBRW($C$1,$B83,$C$3,AY$12,$C$2,$A83,AY$13,$C$4,C80)</f>
        <v>#VALUE!</v>
      </c>
      <c r="AZ83" s="253" t="e">
        <f ca="1">_xll.DBRW($C$1,$B83,$C$3,AZ$12,$C$2,$A83,AZ$13,$C$4,C80)</f>
        <v>#VALUE!</v>
      </c>
      <c r="BA83" s="252" t="e">
        <f ca="1">_xll.DBRW($C$1,$B83,$C$3,BA$12,$C$2,$A83,BA$13,$C$4,C80)</f>
        <v>#VALUE!</v>
      </c>
      <c r="BB83" s="248" t="str">
        <f ca="1">_xll.DBRW($C$1,$B83,$C$3,BB$12,$C$2,$A83,BB$13,$C$4,C80)</f>
        <v>RECALC_1_1673_</v>
      </c>
      <c r="BC83" s="248" t="e">
        <f ca="1">_xll.DBRW($C$1,$B83,$C$3,BC$12,$C$2,$A83,BC$13,$C$4,C80)</f>
        <v>#VALUE!</v>
      </c>
      <c r="BD83" s="248" t="e">
        <f ca="1">_xll.DBRW($C$1,$B83,$C$3,BD$12,$C$2,$A83,BD$13,$C$4,C80)</f>
        <v>#VALUE!</v>
      </c>
      <c r="BE83" s="248" t="e">
        <f ca="1">_xll.DBRW($C$1,$B83,$C$3,BE$12,$C$2,$A83,BE$13,$C$4,C80)</f>
        <v>#VALUE!</v>
      </c>
      <c r="BF83" s="248" t="e">
        <f ca="1">_xll.DBRW($C$1,$B83,$C$3,BF$12,$C$2,$A83,BF$13,$C$4,C80)</f>
        <v>#VALUE!</v>
      </c>
      <c r="BG83" s="248" t="e">
        <f ca="1">_xll.DBRW($C$1,$B83,$C$3,BG$12,$C$2,$A83,BG$13,$C$4,C80)</f>
        <v>#VALUE!</v>
      </c>
      <c r="BH83" s="253" t="e">
        <f ca="1">_xll.DBRW($C$1,$B83,$C$3,BH$12,$C$2,$A83,BH$13,$C$4,C80)</f>
        <v>#VALUE!</v>
      </c>
      <c r="BI83" s="252" t="e">
        <f ca="1">_xll.DBRW($C$1,$B83,$C$3,BI$12,$C$2,$A83,BI$13,$C$4,C80)</f>
        <v>#VALUE!</v>
      </c>
      <c r="BJ83" s="248" t="str">
        <f ca="1">_xll.DBRW($C$1,$B83,$C$3,BJ$12,$C$2,$A83,BJ$13,$C$4,C80)</f>
        <v>RECALC_1_1970_</v>
      </c>
      <c r="BK83" s="248" t="e">
        <f ca="1">_xll.DBRW($C$1,$B83,$C$3,BK$12,$C$2,$A83,BK$13,$C$4,C80)</f>
        <v>#VALUE!</v>
      </c>
      <c r="BL83" s="248" t="e">
        <f ca="1">_xll.DBRW($C$1,$B83,$C$3,BL$12,$C$2,$A83,BL$13,$C$4,C80)</f>
        <v>#VALUE!</v>
      </c>
      <c r="BM83" s="248" t="e">
        <f ca="1">_xll.DBRW($C$1,$B83,$C$3,BM$12,$C$2,$A83,BM$13,$C$4,C80)</f>
        <v>#VALUE!</v>
      </c>
      <c r="BN83" s="248" t="e">
        <f ca="1">_xll.DBRW($C$1,$B83,$C$3,BN$12,$C$2,$A83,BN$13,$C$4,C80)</f>
        <v>#VALUE!</v>
      </c>
      <c r="BO83" s="248" t="e">
        <f ca="1">_xll.DBRW($C$1,$B83,$C$3,BO$12,$C$2,$A83,BO$13,$C$4,C80)</f>
        <v>#VALUE!</v>
      </c>
      <c r="BP83" s="253" t="e">
        <f ca="1">_xll.DBRW($C$1,$B83,$C$3,BP$12,$C$2,$A83,BP$13,$C$4,C80)</f>
        <v>#VALUE!</v>
      </c>
      <c r="BQ83" s="252" t="e">
        <f ca="1">_xll.DBRW($C$1,$B83,$C$3,BQ$12,$C$2,$A83,BQ$13,$C$4,C80)</f>
        <v>#VALUE!</v>
      </c>
      <c r="BR83" s="248" t="str">
        <f ca="1">_xll.DBRW($C$1,$B83,$C$3,BR$12,$C$2,$A83,BR$13,$C$4,C80)</f>
        <v>RECALC_1_2321_</v>
      </c>
      <c r="BS83" s="248" t="e">
        <f ca="1">_xll.DBRW($C$1,$B83,$C$3,BS$12,$C$2,$A83,BS$13,$C$4,C80)</f>
        <v>#VALUE!</v>
      </c>
      <c r="BT83" s="248" t="e">
        <f ca="1">_xll.DBRW($C$1,$B83,$C$3,BT$12,$C$2,$A83,BT$13,$C$4,C80)</f>
        <v>#VALUE!</v>
      </c>
      <c r="BU83" s="248" t="e">
        <f ca="1">_xll.DBRW($C$1,$B83,$C$3,BU$12,$C$2,$A83,BU$13,$C$4,C80)</f>
        <v>#VALUE!</v>
      </c>
      <c r="BV83" s="248" t="e">
        <f ca="1">_xll.DBRW($C$1,$B83,$C$3,BV$12,$C$2,$A83,BV$13,$C$4,C80)</f>
        <v>#VALUE!</v>
      </c>
      <c r="BW83" s="248" t="e">
        <f ca="1">_xll.DBRW($C$1,$B83,$C$3,BW$12,$C$2,$A83,BW$13,$C$4,C80)</f>
        <v>#VALUE!</v>
      </c>
      <c r="BX83" s="253" t="e">
        <f ca="1">_xll.DBRW($C$1,$B83,$C$3,BX$12,$C$2,$A83,BX$13,$C$4,C80)</f>
        <v>#VALUE!</v>
      </c>
      <c r="BY83" s="248"/>
      <c r="BZ83" s="248"/>
      <c r="CA83" s="248"/>
      <c r="CB83" s="248"/>
      <c r="CC83" s="248"/>
      <c r="CD83" s="248"/>
      <c r="CE83" s="248"/>
      <c r="CF83" s="248"/>
    </row>
    <row r="84" spans="1:109" ht="21.75" customHeight="1">
      <c r="A84" s="262" t="str">
        <f t="shared" ref="A84:C84" si="401">A71</f>
        <v>VTD_Corp_TopAdj_Input4</v>
      </c>
      <c r="B84" s="263" t="str">
        <f t="shared" ca="1" si="401"/>
        <v>RECALC_0_1_</v>
      </c>
      <c r="C84" s="237" t="str">
        <f t="shared" si="401"/>
        <v>Sécurité aux produits et charges financiers sur base E1 (undiscounting engagements sociaux, provisions, coûts de garatntie…)=</v>
      </c>
      <c r="D84" s="252"/>
      <c r="E84" s="248"/>
      <c r="F84" s="248">
        <f>SUM(F71,F32)</f>
        <v>0</v>
      </c>
      <c r="G84" s="248">
        <f t="shared" ref="G84:AI84" si="402">SUM(G71,G32)</f>
        <v>0</v>
      </c>
      <c r="H84" s="248">
        <f t="shared" si="402"/>
        <v>0</v>
      </c>
      <c r="I84" s="248">
        <f t="shared" si="402"/>
        <v>0</v>
      </c>
      <c r="J84" s="248">
        <f t="shared" si="402"/>
        <v>0</v>
      </c>
      <c r="K84" s="253">
        <f t="shared" si="402"/>
        <v>0</v>
      </c>
      <c r="L84" s="252">
        <f t="shared" si="402"/>
        <v>0</v>
      </c>
      <c r="M84" s="248">
        <f t="shared" si="402"/>
        <v>0</v>
      </c>
      <c r="N84" s="248">
        <f t="shared" si="402"/>
        <v>0</v>
      </c>
      <c r="O84" s="248">
        <f t="shared" si="402"/>
        <v>0</v>
      </c>
      <c r="P84" s="248">
        <f t="shared" si="402"/>
        <v>0</v>
      </c>
      <c r="Q84" s="248">
        <f t="shared" si="402"/>
        <v>0</v>
      </c>
      <c r="R84" s="248">
        <f t="shared" si="402"/>
        <v>0</v>
      </c>
      <c r="S84" s="253">
        <f t="shared" si="402"/>
        <v>0</v>
      </c>
      <c r="T84" s="252">
        <f t="shared" si="402"/>
        <v>0</v>
      </c>
      <c r="U84" s="248">
        <f t="shared" si="402"/>
        <v>0</v>
      </c>
      <c r="V84" s="248">
        <f t="shared" si="402"/>
        <v>0</v>
      </c>
      <c r="W84" s="248">
        <f t="shared" si="402"/>
        <v>0</v>
      </c>
      <c r="X84" s="248">
        <f t="shared" si="402"/>
        <v>0</v>
      </c>
      <c r="Y84" s="248">
        <f t="shared" si="402"/>
        <v>0</v>
      </c>
      <c r="Z84" s="248">
        <f t="shared" si="402"/>
        <v>0</v>
      </c>
      <c r="AA84" s="253">
        <f t="shared" si="402"/>
        <v>0</v>
      </c>
      <c r="AB84" s="252">
        <f t="shared" si="402"/>
        <v>0</v>
      </c>
      <c r="AC84" s="248">
        <f t="shared" si="402"/>
        <v>0</v>
      </c>
      <c r="AD84" s="248">
        <f t="shared" si="402"/>
        <v>0</v>
      </c>
      <c r="AE84" s="248">
        <f t="shared" si="402"/>
        <v>0</v>
      </c>
      <c r="AF84" s="248">
        <f t="shared" si="402"/>
        <v>0</v>
      </c>
      <c r="AG84" s="248">
        <f t="shared" si="402"/>
        <v>0</v>
      </c>
      <c r="AH84" s="248">
        <f t="shared" si="402"/>
        <v>0</v>
      </c>
      <c r="AI84" s="253">
        <f t="shared" si="402"/>
        <v>0</v>
      </c>
      <c r="AJ84" s="248"/>
      <c r="AK84" s="252" t="e">
        <f ca="1">_xll.DBRW($C$1,$B84,$C$3,AK$12,$C$2,$A84,AK$13,$C$4,C80)</f>
        <v>#VALUE!</v>
      </c>
      <c r="AL84" s="248" t="str">
        <f ca="1">_xll.DBRW($C$1,$B84,$C$3,AL$12,$C$2,$A84,AL$13,$C$4,C80)</f>
        <v>RECALC_1_1472_</v>
      </c>
      <c r="AM84" s="248" t="e">
        <f ca="1">_xll.DBRW($C$1,$B84,$C$3,AM$12,$C$2,$A84,AM$13,$C$4,C80)</f>
        <v>#VALUE!</v>
      </c>
      <c r="AN84" s="248" t="e">
        <f ca="1">_xll.DBRW($C$1,$B84,$C$3,AN$12,$C$2,$A84,AN$13,$C$4,C80)</f>
        <v>#VALUE!</v>
      </c>
      <c r="AO84" s="248" t="e">
        <f ca="1">_xll.DBRW($C$1,$B84,$C$3,AO$12,$C$2,$A84,AO$13,$C$4,C80)</f>
        <v>#VALUE!</v>
      </c>
      <c r="AP84" s="248" t="e">
        <f ca="1">_xll.DBRW($C$1,$B84,$C$3,AP$12,$C$2,$A84,AP$13,$C$4,C80)</f>
        <v>#VALUE!</v>
      </c>
      <c r="AQ84" s="248" t="e">
        <f ca="1">_xll.DBRW($C$1,$B84,$C$3,AQ$12,$C$2,$A84,AQ$13,$C$4,C80)</f>
        <v>#VALUE!</v>
      </c>
      <c r="AR84" s="253" t="e">
        <f ca="1">_xll.DBRW($C$1,$B84,$C$3,AR$12,$C$2,$A84,AR$13,$C$4,C80)</f>
        <v>#VALUE!</v>
      </c>
      <c r="AS84" s="252" t="e">
        <f ca="1">_xll.DBRW($C$1,$B84,$C$3,AS$12,$C$2,$A84,AS$13,$C$4,C80)</f>
        <v>#VALUE!</v>
      </c>
      <c r="AT84" s="248" t="str">
        <f ca="1">_xll.DBRW($C$1,$B84,$C$3,AT$12,$C$2,$A84,AT$13,$C$4,C80)</f>
        <v>RECALC_1_1471_</v>
      </c>
      <c r="AU84" s="248" t="e">
        <f ca="1">_xll.DBRW($C$1,$B84,$C$3,AU$12,$C$2,$A84,AU$13,$C$4,C80)</f>
        <v>#VALUE!</v>
      </c>
      <c r="AV84" s="248" t="e">
        <f ca="1">_xll.DBRW($C$1,$B84,$C$3,AV$12,$C$2,$A84,AV$13,$C$4,C80)</f>
        <v>#VALUE!</v>
      </c>
      <c r="AW84" s="248" t="e">
        <f ca="1">_xll.DBRW($C$1,$B84,$C$3,AW$12,$C$2,$A84,AW$13,$C$4,C80)</f>
        <v>#VALUE!</v>
      </c>
      <c r="AX84" s="248" t="e">
        <f ca="1">_xll.DBRW($C$1,$B84,$C$3,AX$12,$C$2,$A84,AX$13,$C$4,C80)</f>
        <v>#VALUE!</v>
      </c>
      <c r="AY84" s="248" t="e">
        <f ca="1">_xll.DBRW($C$1,$B84,$C$3,AY$12,$C$2,$A84,AY$13,$C$4,C80)</f>
        <v>#VALUE!</v>
      </c>
      <c r="AZ84" s="253" t="e">
        <f ca="1">_xll.DBRW($C$1,$B84,$C$3,AZ$12,$C$2,$A84,AZ$13,$C$4,C80)</f>
        <v>#VALUE!</v>
      </c>
      <c r="BA84" s="252" t="e">
        <f ca="1">_xll.DBRW($C$1,$B84,$C$3,BA$12,$C$2,$A84,BA$13,$C$4,C80)</f>
        <v>#VALUE!</v>
      </c>
      <c r="BB84" s="248" t="str">
        <f ca="1">_xll.DBRW($C$1,$B84,$C$3,BB$12,$C$2,$A84,BB$13,$C$4,C80)</f>
        <v>RECALC_1_1666_</v>
      </c>
      <c r="BC84" s="248" t="e">
        <f ca="1">_xll.DBRW($C$1,$B84,$C$3,BC$12,$C$2,$A84,BC$13,$C$4,C80)</f>
        <v>#VALUE!</v>
      </c>
      <c r="BD84" s="248" t="e">
        <f ca="1">_xll.DBRW($C$1,$B84,$C$3,BD$12,$C$2,$A84,BD$13,$C$4,C80)</f>
        <v>#VALUE!</v>
      </c>
      <c r="BE84" s="248" t="e">
        <f ca="1">_xll.DBRW($C$1,$B84,$C$3,BE$12,$C$2,$A84,BE$13,$C$4,C80)</f>
        <v>#VALUE!</v>
      </c>
      <c r="BF84" s="248" t="e">
        <f ca="1">_xll.DBRW($C$1,$B84,$C$3,BF$12,$C$2,$A84,BF$13,$C$4,C80)</f>
        <v>#VALUE!</v>
      </c>
      <c r="BG84" s="248" t="e">
        <f ca="1">_xll.DBRW($C$1,$B84,$C$3,BG$12,$C$2,$A84,BG$13,$C$4,C80)</f>
        <v>#VALUE!</v>
      </c>
      <c r="BH84" s="253" t="e">
        <f ca="1">_xll.DBRW($C$1,$B84,$C$3,BH$12,$C$2,$A84,BH$13,$C$4,C80)</f>
        <v>#VALUE!</v>
      </c>
      <c r="BI84" s="252" t="e">
        <f ca="1">_xll.DBRW($C$1,$B84,$C$3,BI$12,$C$2,$A84,BI$13,$C$4,C80)</f>
        <v>#VALUE!</v>
      </c>
      <c r="BJ84" s="248" t="str">
        <f ca="1">_xll.DBRW($C$1,$B84,$C$3,BJ$12,$C$2,$A84,BJ$13,$C$4,C80)</f>
        <v>RECALC_1_1963_</v>
      </c>
      <c r="BK84" s="248" t="e">
        <f ca="1">_xll.DBRW($C$1,$B84,$C$3,BK$12,$C$2,$A84,BK$13,$C$4,C80)</f>
        <v>#VALUE!</v>
      </c>
      <c r="BL84" s="248" t="e">
        <f ca="1">_xll.DBRW($C$1,$B84,$C$3,BL$12,$C$2,$A84,BL$13,$C$4,C80)</f>
        <v>#VALUE!</v>
      </c>
      <c r="BM84" s="248" t="e">
        <f ca="1">_xll.DBRW($C$1,$B84,$C$3,BM$12,$C$2,$A84,BM$13,$C$4,C80)</f>
        <v>#VALUE!</v>
      </c>
      <c r="BN84" s="248" t="e">
        <f ca="1">_xll.DBRW($C$1,$B84,$C$3,BN$12,$C$2,$A84,BN$13,$C$4,C80)</f>
        <v>#VALUE!</v>
      </c>
      <c r="BO84" s="248" t="e">
        <f ca="1">_xll.DBRW($C$1,$B84,$C$3,BO$12,$C$2,$A84,BO$13,$C$4,C80)</f>
        <v>#VALUE!</v>
      </c>
      <c r="BP84" s="253" t="e">
        <f ca="1">_xll.DBRW($C$1,$B84,$C$3,BP$12,$C$2,$A84,BP$13,$C$4,C80)</f>
        <v>#VALUE!</v>
      </c>
      <c r="BQ84" s="252" t="e">
        <f ca="1">_xll.DBRW($C$1,$B84,$C$3,BQ$12,$C$2,$A84,BQ$13,$C$4,C80)</f>
        <v>#VALUE!</v>
      </c>
      <c r="BR84" s="248" t="str">
        <f ca="1">_xll.DBRW($C$1,$B84,$C$3,BR$12,$C$2,$A84,BR$13,$C$4,C80)</f>
        <v>RECALC_1_2314_</v>
      </c>
      <c r="BS84" s="248" t="e">
        <f ca="1">_xll.DBRW($C$1,$B84,$C$3,BS$12,$C$2,$A84,BS$13,$C$4,C80)</f>
        <v>#VALUE!</v>
      </c>
      <c r="BT84" s="248" t="e">
        <f ca="1">_xll.DBRW($C$1,$B84,$C$3,BT$12,$C$2,$A84,BT$13,$C$4,C80)</f>
        <v>#VALUE!</v>
      </c>
      <c r="BU84" s="248" t="e">
        <f ca="1">_xll.DBRW($C$1,$B84,$C$3,BU$12,$C$2,$A84,BU$13,$C$4,C80)</f>
        <v>#VALUE!</v>
      </c>
      <c r="BV84" s="248" t="e">
        <f ca="1">_xll.DBRW($C$1,$B84,$C$3,BV$12,$C$2,$A84,BV$13,$C$4,C80)</f>
        <v>#VALUE!</v>
      </c>
      <c r="BW84" s="248" t="e">
        <f ca="1">_xll.DBRW($C$1,$B84,$C$3,BW$12,$C$2,$A84,BW$13,$C$4,C80)</f>
        <v>#VALUE!</v>
      </c>
      <c r="BX84" s="253" t="e">
        <f ca="1">_xll.DBRW($C$1,$B84,$C$3,BX$12,$C$2,$A84,BX$13,$C$4,C80)</f>
        <v>#VALUE!</v>
      </c>
      <c r="BY84" s="248"/>
      <c r="BZ84" s="248"/>
      <c r="CA84" s="248"/>
      <c r="CB84" s="248"/>
      <c r="CC84" s="248"/>
      <c r="CD84" s="248"/>
      <c r="CE84" s="248"/>
      <c r="CF84" s="248"/>
    </row>
    <row r="85" spans="1:109" ht="21.75" customHeight="1">
      <c r="A85" s="262" t="str">
        <f t="shared" ref="A85:C85" si="403">A72</f>
        <v>VTD_Corp_TopAdj_Input5</v>
      </c>
      <c r="B85" s="263" t="str">
        <f t="shared" ca="1" si="403"/>
        <v>RECALC_0_1_</v>
      </c>
      <c r="C85" s="237" t="str">
        <f t="shared" si="403"/>
        <v>Ajustement Intégration Fiscale</v>
      </c>
      <c r="D85" s="252"/>
      <c r="E85" s="248"/>
      <c r="F85" s="248"/>
      <c r="G85" s="248"/>
      <c r="H85" s="248"/>
      <c r="I85" s="248"/>
      <c r="J85" s="248"/>
      <c r="K85" s="253"/>
      <c r="L85" s="252"/>
      <c r="M85" s="248"/>
      <c r="N85" s="248"/>
      <c r="O85" s="248"/>
      <c r="P85" s="248"/>
      <c r="Q85" s="248"/>
      <c r="R85" s="248"/>
      <c r="S85" s="253"/>
      <c r="T85" s="252"/>
      <c r="U85" s="248"/>
      <c r="V85" s="248"/>
      <c r="W85" s="248"/>
      <c r="X85" s="248"/>
      <c r="Y85" s="248"/>
      <c r="Z85" s="248"/>
      <c r="AA85" s="253"/>
      <c r="AB85" s="252"/>
      <c r="AC85" s="248"/>
      <c r="AD85" s="248"/>
      <c r="AE85" s="248"/>
      <c r="AF85" s="248"/>
      <c r="AG85" s="248"/>
      <c r="AH85" s="248"/>
      <c r="AI85" s="253"/>
      <c r="AJ85" s="248"/>
      <c r="AK85" s="252" t="e">
        <f ca="1">_xll.DBRW($C$1,$B85,$C$3,AK$12,$C$2,$A85,AK$13,$C$4,C80)</f>
        <v>#VALUE!</v>
      </c>
      <c r="AL85" s="248" t="str">
        <f ca="1">_xll.DBRW($C$1,$B85,$C$3,AL$12,$C$2,$A85,AL$13,$C$4,C80)</f>
        <v>RECALC_1_1265_</v>
      </c>
      <c r="AM85" s="248" t="e">
        <f ca="1">_xll.DBRW($C$1,$B85,$C$3,AM$12,$C$2,$A85,AM$13,$C$4,C80)</f>
        <v>#VALUE!</v>
      </c>
      <c r="AN85" s="248" t="e">
        <f ca="1">_xll.DBRW($C$1,$B85,$C$3,AN$12,$C$2,$A85,AN$13,$C$4,C80)</f>
        <v>#VALUE!</v>
      </c>
      <c r="AO85" s="248" t="e">
        <f ca="1">_xll.DBRW($C$1,$B85,$C$3,AO$12,$C$2,$A85,AO$13,$C$4,C80)</f>
        <v>#VALUE!</v>
      </c>
      <c r="AP85" s="248" t="e">
        <f ca="1">_xll.DBRW($C$1,$B85,$C$3,AP$12,$C$2,$A85,AP$13,$C$4,C80)</f>
        <v>#VALUE!</v>
      </c>
      <c r="AQ85" s="248" t="e">
        <f ca="1">_xll.DBRW($C$1,$B85,$C$3,AQ$12,$C$2,$A85,AQ$13,$C$4,C80)</f>
        <v>#VALUE!</v>
      </c>
      <c r="AR85" s="253" t="e">
        <f ca="1">_xll.DBRW($C$1,$B85,$C$3,AR$12,$C$2,$A85,AR$13,$C$4,C80)</f>
        <v>#VALUE!</v>
      </c>
      <c r="AS85" s="252" t="e">
        <f ca="1">_xll.DBRW($C$1,$B85,$C$3,AS$12,$C$2,$A85,AS$13,$C$4,C80)</f>
        <v>#VALUE!</v>
      </c>
      <c r="AT85" s="248" t="str">
        <f ca="1">_xll.DBRW($C$1,$B85,$C$3,AT$12,$C$2,$A85,AT$13,$C$4,C80)</f>
        <v>RECALC_1_1264_</v>
      </c>
      <c r="AU85" s="248" t="e">
        <f ca="1">_xll.DBRW($C$1,$B85,$C$3,AU$12,$C$2,$A85,AU$13,$C$4,C80)</f>
        <v>#VALUE!</v>
      </c>
      <c r="AV85" s="248" t="e">
        <f ca="1">_xll.DBRW($C$1,$B85,$C$3,AV$12,$C$2,$A85,AV$13,$C$4,C80)</f>
        <v>#VALUE!</v>
      </c>
      <c r="AW85" s="248" t="e">
        <f ca="1">_xll.DBRW($C$1,$B85,$C$3,AW$12,$C$2,$A85,AW$13,$C$4,C80)</f>
        <v>#VALUE!</v>
      </c>
      <c r="AX85" s="248" t="e">
        <f ca="1">_xll.DBRW($C$1,$B85,$C$3,AX$12,$C$2,$A85,AX$13,$C$4,C80)</f>
        <v>#VALUE!</v>
      </c>
      <c r="AY85" s="248" t="e">
        <f ca="1">_xll.DBRW($C$1,$B85,$C$3,AY$12,$C$2,$A85,AY$13,$C$4,C80)</f>
        <v>#VALUE!</v>
      </c>
      <c r="AZ85" s="253" t="e">
        <f ca="1">_xll.DBRW($C$1,$B85,$C$3,AZ$12,$C$2,$A85,AZ$13,$C$4,C80)</f>
        <v>#VALUE!</v>
      </c>
      <c r="BA85" s="252" t="e">
        <f ca="1">_xll.DBRW($C$1,$B85,$C$3,BA$12,$C$2,$A85,BA$13,$C$4,C80)</f>
        <v>#VALUE!</v>
      </c>
      <c r="BB85" s="248" t="str">
        <f ca="1">_xll.DBRW($C$1,$B85,$C$3,BB$12,$C$2,$A85,BB$13,$C$4,C80)</f>
        <v>RECALC_1_1671_</v>
      </c>
      <c r="BC85" s="248" t="e">
        <f ca="1">_xll.DBRW($C$1,$B85,$C$3,BC$12,$C$2,$A85,BC$13,$C$4,C80)</f>
        <v>#VALUE!</v>
      </c>
      <c r="BD85" s="248" t="e">
        <f ca="1">_xll.DBRW($C$1,$B85,$C$3,BD$12,$C$2,$A85,BD$13,$C$4,C80)</f>
        <v>#VALUE!</v>
      </c>
      <c r="BE85" s="248" t="e">
        <f ca="1">_xll.DBRW($C$1,$B85,$C$3,BE$12,$C$2,$A85,BE$13,$C$4,C80)</f>
        <v>#VALUE!</v>
      </c>
      <c r="BF85" s="248" t="e">
        <f ca="1">_xll.DBRW($C$1,$B85,$C$3,BF$12,$C$2,$A85,BF$13,$C$4,C80)</f>
        <v>#VALUE!</v>
      </c>
      <c r="BG85" s="248" t="e">
        <f ca="1">_xll.DBRW($C$1,$B85,$C$3,BG$12,$C$2,$A85,BG$13,$C$4,C80)</f>
        <v>#VALUE!</v>
      </c>
      <c r="BH85" s="253" t="e">
        <f ca="1">_xll.DBRW($C$1,$B85,$C$3,BH$12,$C$2,$A85,BH$13,$C$4,C80)</f>
        <v>#VALUE!</v>
      </c>
      <c r="BI85" s="252" t="e">
        <f ca="1">_xll.DBRW($C$1,$B85,$C$3,BI$12,$C$2,$A85,BI$13,$C$4,C80)</f>
        <v>#VALUE!</v>
      </c>
      <c r="BJ85" s="248" t="str">
        <f ca="1">_xll.DBRW($C$1,$B85,$C$3,BJ$12,$C$2,$A85,BJ$13,$C$4,C80)</f>
        <v>RECALC_1_1968_</v>
      </c>
      <c r="BK85" s="248" t="e">
        <f ca="1">_xll.DBRW($C$1,$B85,$C$3,BK$12,$C$2,$A85,BK$13,$C$4,C80)</f>
        <v>#VALUE!</v>
      </c>
      <c r="BL85" s="248" t="e">
        <f ca="1">_xll.DBRW($C$1,$B85,$C$3,BL$12,$C$2,$A85,BL$13,$C$4,C80)</f>
        <v>#VALUE!</v>
      </c>
      <c r="BM85" s="248" t="e">
        <f ca="1">_xll.DBRW($C$1,$B85,$C$3,BM$12,$C$2,$A85,BM$13,$C$4,C80)</f>
        <v>#VALUE!</v>
      </c>
      <c r="BN85" s="248" t="e">
        <f ca="1">_xll.DBRW($C$1,$B85,$C$3,BN$12,$C$2,$A85,BN$13,$C$4,C80)</f>
        <v>#VALUE!</v>
      </c>
      <c r="BO85" s="248" t="e">
        <f ca="1">_xll.DBRW($C$1,$B85,$C$3,BO$12,$C$2,$A85,BO$13,$C$4,C80)</f>
        <v>#VALUE!</v>
      </c>
      <c r="BP85" s="253" t="e">
        <f ca="1">_xll.DBRW($C$1,$B85,$C$3,BP$12,$C$2,$A85,BP$13,$C$4,C80)</f>
        <v>#VALUE!</v>
      </c>
      <c r="BQ85" s="252" t="e">
        <f ca="1">_xll.DBRW($C$1,$B85,$C$3,BQ$12,$C$2,$A85,BQ$13,$C$4,C80)</f>
        <v>#VALUE!</v>
      </c>
      <c r="BR85" s="248" t="str">
        <f ca="1">_xll.DBRW($C$1,$B85,$C$3,BR$12,$C$2,$A85,BR$13,$C$4,C80)</f>
        <v>RECALC_1_2319_</v>
      </c>
      <c r="BS85" s="248" t="e">
        <f ca="1">_xll.DBRW($C$1,$B85,$C$3,BS$12,$C$2,$A85,BS$13,$C$4,C80)</f>
        <v>#VALUE!</v>
      </c>
      <c r="BT85" s="248" t="e">
        <f ca="1">_xll.DBRW($C$1,$B85,$C$3,BT$12,$C$2,$A85,BT$13,$C$4,C80)</f>
        <v>#VALUE!</v>
      </c>
      <c r="BU85" s="248" t="e">
        <f ca="1">_xll.DBRW($C$1,$B85,$C$3,BU$12,$C$2,$A85,BU$13,$C$4,C80)</f>
        <v>#VALUE!</v>
      </c>
      <c r="BV85" s="248" t="e">
        <f ca="1">_xll.DBRW($C$1,$B85,$C$3,BV$12,$C$2,$A85,BV$13,$C$4,C80)</f>
        <v>#VALUE!</v>
      </c>
      <c r="BW85" s="248" t="e">
        <f ca="1">_xll.DBRW($C$1,$B85,$C$3,BW$12,$C$2,$A85,BW$13,$C$4,C80)</f>
        <v>#VALUE!</v>
      </c>
      <c r="BX85" s="253" t="e">
        <f ca="1">_xll.DBRW($C$1,$B85,$C$3,BX$12,$C$2,$A85,BX$13,$C$4,C80)</f>
        <v>#VALUE!</v>
      </c>
      <c r="BY85" s="248"/>
      <c r="BZ85" s="248"/>
      <c r="CA85" s="248"/>
      <c r="CB85" s="248"/>
      <c r="CC85" s="248"/>
      <c r="CD85" s="248"/>
      <c r="CE85" s="248"/>
      <c r="CF85" s="248"/>
    </row>
    <row r="86" spans="1:109" ht="21.75" customHeight="1">
      <c r="A86" s="262" t="str">
        <f t="shared" ref="A86:C86" si="404">A73</f>
        <v>VTD_Corp_TopAdj_Input6</v>
      </c>
      <c r="B86" s="263" t="str">
        <f t="shared" ca="1" si="404"/>
        <v>RECALC_0_1_</v>
      </c>
      <c r="C86" s="237" t="str">
        <f t="shared" si="404"/>
        <v>Management Fees</v>
      </c>
      <c r="D86" s="252"/>
      <c r="E86" s="248"/>
      <c r="F86" s="248"/>
      <c r="G86" s="248"/>
      <c r="H86" s="248"/>
      <c r="I86" s="248"/>
      <c r="J86" s="248"/>
      <c r="K86" s="253"/>
      <c r="L86" s="252"/>
      <c r="M86" s="248"/>
      <c r="N86" s="248"/>
      <c r="O86" s="248"/>
      <c r="P86" s="248"/>
      <c r="Q86" s="248"/>
      <c r="R86" s="248"/>
      <c r="S86" s="253"/>
      <c r="T86" s="252"/>
      <c r="U86" s="248"/>
      <c r="V86" s="248"/>
      <c r="W86" s="248"/>
      <c r="X86" s="248"/>
      <c r="Y86" s="248"/>
      <c r="Z86" s="248"/>
      <c r="AA86" s="253"/>
      <c r="AB86" s="252"/>
      <c r="AC86" s="248"/>
      <c r="AD86" s="248"/>
      <c r="AE86" s="248"/>
      <c r="AF86" s="248"/>
      <c r="AG86" s="248"/>
      <c r="AH86" s="248"/>
      <c r="AI86" s="253"/>
      <c r="AJ86" s="248"/>
      <c r="AK86" s="252" t="e">
        <f ca="1">_xll.DBRW($C$1,$B86,$C$3,AK$12,$C$2,$A86,AK$13,$C$4,C80)</f>
        <v>#VALUE!</v>
      </c>
      <c r="AL86" s="248" t="str">
        <f ca="1">_xll.DBRW($C$1,$B86,$C$3,AL$12,$C$2,$A86,AL$13,$C$4,C80)</f>
        <v>RECALC_1_1494_</v>
      </c>
      <c r="AM86" s="248" t="e">
        <f ca="1">_xll.DBRW($C$1,$B86,$C$3,AM$12,$C$2,$A86,AM$13,$C$4,C80)</f>
        <v>#VALUE!</v>
      </c>
      <c r="AN86" s="248" t="e">
        <f ca="1">_xll.DBRW($C$1,$B86,$C$3,AN$12,$C$2,$A86,AN$13,$C$4,C80)</f>
        <v>#VALUE!</v>
      </c>
      <c r="AO86" s="248" t="e">
        <f ca="1">_xll.DBRW($C$1,$B86,$C$3,AO$12,$C$2,$A86,AO$13,$C$4,C80)</f>
        <v>#VALUE!</v>
      </c>
      <c r="AP86" s="248" t="e">
        <f ca="1">_xll.DBRW($C$1,$B86,$C$3,AP$12,$C$2,$A86,AP$13,$C$4,C80)</f>
        <v>#VALUE!</v>
      </c>
      <c r="AQ86" s="248" t="e">
        <f ca="1">_xll.DBRW($C$1,$B86,$C$3,AQ$12,$C$2,$A86,AQ$13,$C$4,C80)</f>
        <v>#VALUE!</v>
      </c>
      <c r="AR86" s="253" t="e">
        <f ca="1">_xll.DBRW($C$1,$B86,$C$3,AR$12,$C$2,$A86,AR$13,$C$4,C80)</f>
        <v>#VALUE!</v>
      </c>
      <c r="AS86" s="252" t="e">
        <f ca="1">_xll.DBRW($C$1,$B86,$C$3,AS$12,$C$2,$A86,AS$13,$C$4,C80)</f>
        <v>#VALUE!</v>
      </c>
      <c r="AT86" s="248" t="str">
        <f ca="1">_xll.DBRW($C$1,$B86,$C$3,AT$12,$C$2,$A86,AT$13,$C$4,C80)</f>
        <v>RECALC_1_1493_</v>
      </c>
      <c r="AU86" s="248" t="e">
        <f ca="1">_xll.DBRW($C$1,$B86,$C$3,AU$12,$C$2,$A86,AU$13,$C$4,C80)</f>
        <v>#VALUE!</v>
      </c>
      <c r="AV86" s="248" t="e">
        <f ca="1">_xll.DBRW($C$1,$B86,$C$3,AV$12,$C$2,$A86,AV$13,$C$4,C80)</f>
        <v>#VALUE!</v>
      </c>
      <c r="AW86" s="248" t="e">
        <f ca="1">_xll.DBRW($C$1,$B86,$C$3,AW$12,$C$2,$A86,AW$13,$C$4,C80)</f>
        <v>#VALUE!</v>
      </c>
      <c r="AX86" s="248" t="e">
        <f ca="1">_xll.DBRW($C$1,$B86,$C$3,AX$12,$C$2,$A86,AX$13,$C$4,C80)</f>
        <v>#VALUE!</v>
      </c>
      <c r="AY86" s="248" t="e">
        <f ca="1">_xll.DBRW($C$1,$B86,$C$3,AY$12,$C$2,$A86,AY$13,$C$4,C80)</f>
        <v>#VALUE!</v>
      </c>
      <c r="AZ86" s="253" t="e">
        <f ca="1">_xll.DBRW($C$1,$B86,$C$3,AZ$12,$C$2,$A86,AZ$13,$C$4,C80)</f>
        <v>#VALUE!</v>
      </c>
      <c r="BA86" s="252" t="e">
        <f ca="1">_xll.DBRW($C$1,$B86,$C$3,BA$12,$C$2,$A86,BA$13,$C$4,C80)</f>
        <v>#VALUE!</v>
      </c>
      <c r="BB86" s="248" t="str">
        <f ca="1">_xll.DBRW($C$1,$B86,$C$3,BB$12,$C$2,$A86,BB$13,$C$4,C80)</f>
        <v>RECALC_1_1665_</v>
      </c>
      <c r="BC86" s="248" t="e">
        <f ca="1">_xll.DBRW($C$1,$B86,$C$3,BC$12,$C$2,$A86,BC$13,$C$4,C80)</f>
        <v>#VALUE!</v>
      </c>
      <c r="BD86" s="248" t="e">
        <f ca="1">_xll.DBRW($C$1,$B86,$C$3,BD$12,$C$2,$A86,BD$13,$C$4,C80)</f>
        <v>#VALUE!</v>
      </c>
      <c r="BE86" s="248" t="e">
        <f ca="1">_xll.DBRW($C$1,$B86,$C$3,BE$12,$C$2,$A86,BE$13,$C$4,C80)</f>
        <v>#VALUE!</v>
      </c>
      <c r="BF86" s="248" t="e">
        <f ca="1">_xll.DBRW($C$1,$B86,$C$3,BF$12,$C$2,$A86,BF$13,$C$4,C80)</f>
        <v>#VALUE!</v>
      </c>
      <c r="BG86" s="248" t="e">
        <f ca="1">_xll.DBRW($C$1,$B86,$C$3,BG$12,$C$2,$A86,BG$13,$C$4,C80)</f>
        <v>#VALUE!</v>
      </c>
      <c r="BH86" s="253" t="e">
        <f ca="1">_xll.DBRW($C$1,$B86,$C$3,BH$12,$C$2,$A86,BH$13,$C$4,C80)</f>
        <v>#VALUE!</v>
      </c>
      <c r="BI86" s="252" t="e">
        <f ca="1">_xll.DBRW($C$1,$B86,$C$3,BI$12,$C$2,$A86,BI$13,$C$4,C80)</f>
        <v>#VALUE!</v>
      </c>
      <c r="BJ86" s="248" t="str">
        <f ca="1">_xll.DBRW($C$1,$B86,$C$3,BJ$12,$C$2,$A86,BJ$13,$C$4,C80)</f>
        <v>RECALC_1_1962_</v>
      </c>
      <c r="BK86" s="248" t="e">
        <f ca="1">_xll.DBRW($C$1,$B86,$C$3,BK$12,$C$2,$A86,BK$13,$C$4,C80)</f>
        <v>#VALUE!</v>
      </c>
      <c r="BL86" s="248" t="e">
        <f ca="1">_xll.DBRW($C$1,$B86,$C$3,BL$12,$C$2,$A86,BL$13,$C$4,C80)</f>
        <v>#VALUE!</v>
      </c>
      <c r="BM86" s="248" t="e">
        <f ca="1">_xll.DBRW($C$1,$B86,$C$3,BM$12,$C$2,$A86,BM$13,$C$4,C80)</f>
        <v>#VALUE!</v>
      </c>
      <c r="BN86" s="248" t="e">
        <f ca="1">_xll.DBRW($C$1,$B86,$C$3,BN$12,$C$2,$A86,BN$13,$C$4,C80)</f>
        <v>#VALUE!</v>
      </c>
      <c r="BO86" s="248" t="e">
        <f ca="1">_xll.DBRW($C$1,$B86,$C$3,BO$12,$C$2,$A86,BO$13,$C$4,C80)</f>
        <v>#VALUE!</v>
      </c>
      <c r="BP86" s="253" t="e">
        <f ca="1">_xll.DBRW($C$1,$B86,$C$3,BP$12,$C$2,$A86,BP$13,$C$4,C80)</f>
        <v>#VALUE!</v>
      </c>
      <c r="BQ86" s="252" t="e">
        <f ca="1">_xll.DBRW($C$1,$B86,$C$3,BQ$12,$C$2,$A86,BQ$13,$C$4,C80)</f>
        <v>#VALUE!</v>
      </c>
      <c r="BR86" s="248" t="str">
        <f ca="1">_xll.DBRW($C$1,$B86,$C$3,BR$12,$C$2,$A86,BR$13,$C$4,C80)</f>
        <v>RECALC_1_2313_</v>
      </c>
      <c r="BS86" s="248" t="e">
        <f ca="1">_xll.DBRW($C$1,$B86,$C$3,BS$12,$C$2,$A86,BS$13,$C$4,C80)</f>
        <v>#VALUE!</v>
      </c>
      <c r="BT86" s="248" t="e">
        <f ca="1">_xll.DBRW($C$1,$B86,$C$3,BT$12,$C$2,$A86,BT$13,$C$4,C80)</f>
        <v>#VALUE!</v>
      </c>
      <c r="BU86" s="248" t="e">
        <f ca="1">_xll.DBRW($C$1,$B86,$C$3,BU$12,$C$2,$A86,BU$13,$C$4,C80)</f>
        <v>#VALUE!</v>
      </c>
      <c r="BV86" s="248" t="e">
        <f ca="1">_xll.DBRW($C$1,$B86,$C$3,BV$12,$C$2,$A86,BV$13,$C$4,C80)</f>
        <v>#VALUE!</v>
      </c>
      <c r="BW86" s="248" t="e">
        <f ca="1">_xll.DBRW($C$1,$B86,$C$3,BW$12,$C$2,$A86,BW$13,$C$4,C80)</f>
        <v>#VALUE!</v>
      </c>
      <c r="BX86" s="253" t="e">
        <f ca="1">_xll.DBRW($C$1,$B86,$C$3,BX$12,$C$2,$A86,BX$13,$C$4,C80)</f>
        <v>#VALUE!</v>
      </c>
      <c r="BY86" s="248"/>
      <c r="BZ86" s="248"/>
      <c r="CA86" s="248"/>
      <c r="CB86" s="248"/>
      <c r="CC86" s="248"/>
      <c r="CD86" s="248"/>
      <c r="CE86" s="248"/>
      <c r="CF86" s="248"/>
    </row>
    <row r="87" spans="1:109" ht="21.75" customHeight="1">
      <c r="A87" s="262" t="str">
        <f t="shared" ref="A87:C87" si="405">A74</f>
        <v>VTD_Corp_TopAdj_Input7</v>
      </c>
      <c r="B87" s="263" t="str">
        <f t="shared" ca="1" si="405"/>
        <v>RECALC_0_1_</v>
      </c>
      <c r="C87" s="237" t="str">
        <f t="shared" si="405"/>
        <v>Ajout de coût de siège pour faire face croissance</v>
      </c>
      <c r="D87" s="252"/>
      <c r="E87" s="248"/>
      <c r="F87" s="248"/>
      <c r="G87" s="248"/>
      <c r="H87" s="248"/>
      <c r="I87" s="248"/>
      <c r="J87" s="248"/>
      <c r="K87" s="253"/>
      <c r="L87" s="252"/>
      <c r="M87" s="248"/>
      <c r="N87" s="248"/>
      <c r="O87" s="248"/>
      <c r="P87" s="248"/>
      <c r="Q87" s="248"/>
      <c r="R87" s="248"/>
      <c r="S87" s="253"/>
      <c r="T87" s="252"/>
      <c r="U87" s="248"/>
      <c r="V87" s="248"/>
      <c r="W87" s="248"/>
      <c r="X87" s="248"/>
      <c r="Y87" s="248"/>
      <c r="Z87" s="248"/>
      <c r="AA87" s="253"/>
      <c r="AB87" s="252"/>
      <c r="AC87" s="248"/>
      <c r="AD87" s="248"/>
      <c r="AE87" s="248"/>
      <c r="AF87" s="248"/>
      <c r="AG87" s="248"/>
      <c r="AH87" s="248"/>
      <c r="AI87" s="253"/>
      <c r="AJ87" s="248"/>
      <c r="AK87" s="252" t="e">
        <f ca="1">_xll.DBRW($C$1,$B87,$C$3,AK$12,$C$2,$A87,AK$13,$C$4,C80)</f>
        <v>#VALUE!</v>
      </c>
      <c r="AL87" s="248" t="str">
        <f ca="1">_xll.DBRW($C$1,$B87,$C$3,AL$12,$C$2,$A87,AL$13,$C$4,C80)</f>
        <v>RECALC_1_1404_</v>
      </c>
      <c r="AM87" s="248" t="e">
        <f ca="1">_xll.DBRW($C$1,$B87,$C$3,AM$12,$C$2,$A87,AM$13,$C$4,C80)</f>
        <v>#VALUE!</v>
      </c>
      <c r="AN87" s="248" t="e">
        <f ca="1">_xll.DBRW($C$1,$B87,$C$3,AN$12,$C$2,$A87,AN$13,$C$4,C80)</f>
        <v>#VALUE!</v>
      </c>
      <c r="AO87" s="248" t="e">
        <f ca="1">_xll.DBRW($C$1,$B87,$C$3,AO$12,$C$2,$A87,AO$13,$C$4,C80)</f>
        <v>#VALUE!</v>
      </c>
      <c r="AP87" s="248" t="e">
        <f ca="1">_xll.DBRW($C$1,$B87,$C$3,AP$12,$C$2,$A87,AP$13,$C$4,C80)</f>
        <v>#VALUE!</v>
      </c>
      <c r="AQ87" s="248" t="e">
        <f ca="1">_xll.DBRW($C$1,$B87,$C$3,AQ$12,$C$2,$A87,AQ$13,$C$4,C80)</f>
        <v>#VALUE!</v>
      </c>
      <c r="AR87" s="253" t="e">
        <f ca="1">_xll.DBRW($C$1,$B87,$C$3,AR$12,$C$2,$A87,AR$13,$C$4,C80)</f>
        <v>#VALUE!</v>
      </c>
      <c r="AS87" s="252" t="e">
        <f ca="1">_xll.DBRW($C$1,$B87,$C$3,AS$12,$C$2,$A87,AS$13,$C$4,C80)</f>
        <v>#VALUE!</v>
      </c>
      <c r="AT87" s="248" t="str">
        <f ca="1">_xll.DBRW($C$1,$B87,$C$3,AT$12,$C$2,$A87,AT$13,$C$4,C80)</f>
        <v>RECALC_1_1403_</v>
      </c>
      <c r="AU87" s="248" t="e">
        <f ca="1">_xll.DBRW($C$1,$B87,$C$3,AU$12,$C$2,$A87,AU$13,$C$4,C80)</f>
        <v>#VALUE!</v>
      </c>
      <c r="AV87" s="248" t="e">
        <f ca="1">_xll.DBRW($C$1,$B87,$C$3,AV$12,$C$2,$A87,AV$13,$C$4,C80)</f>
        <v>#VALUE!</v>
      </c>
      <c r="AW87" s="248" t="e">
        <f ca="1">_xll.DBRW($C$1,$B87,$C$3,AW$12,$C$2,$A87,AW$13,$C$4,C80)</f>
        <v>#VALUE!</v>
      </c>
      <c r="AX87" s="248" t="e">
        <f ca="1">_xll.DBRW($C$1,$B87,$C$3,AX$12,$C$2,$A87,AX$13,$C$4,C80)</f>
        <v>#VALUE!</v>
      </c>
      <c r="AY87" s="248" t="e">
        <f ca="1">_xll.DBRW($C$1,$B87,$C$3,AY$12,$C$2,$A87,AY$13,$C$4,C80)</f>
        <v>#VALUE!</v>
      </c>
      <c r="AZ87" s="253" t="e">
        <f ca="1">_xll.DBRW($C$1,$B87,$C$3,AZ$12,$C$2,$A87,AZ$13,$C$4,C80)</f>
        <v>#VALUE!</v>
      </c>
      <c r="BA87" s="252" t="e">
        <f ca="1">_xll.DBRW($C$1,$B87,$C$3,BA$12,$C$2,$A87,BA$13,$C$4,C80)</f>
        <v>#VALUE!</v>
      </c>
      <c r="BB87" s="248" t="str">
        <f ca="1">_xll.DBRW($C$1,$B87,$C$3,BB$12,$C$2,$A87,BB$13,$C$4,C80)</f>
        <v>RECALC_1_1668_</v>
      </c>
      <c r="BC87" s="248" t="e">
        <f ca="1">_xll.DBRW($C$1,$B87,$C$3,BC$12,$C$2,$A87,BC$13,$C$4,C80)</f>
        <v>#VALUE!</v>
      </c>
      <c r="BD87" s="248" t="e">
        <f ca="1">_xll.DBRW($C$1,$B87,$C$3,BD$12,$C$2,$A87,BD$13,$C$4,C80)</f>
        <v>#VALUE!</v>
      </c>
      <c r="BE87" s="248" t="e">
        <f ca="1">_xll.DBRW($C$1,$B87,$C$3,BE$12,$C$2,$A87,BE$13,$C$4,C80)</f>
        <v>#VALUE!</v>
      </c>
      <c r="BF87" s="248" t="e">
        <f ca="1">_xll.DBRW($C$1,$B87,$C$3,BF$12,$C$2,$A87,BF$13,$C$4,C80)</f>
        <v>#VALUE!</v>
      </c>
      <c r="BG87" s="248" t="e">
        <f ca="1">_xll.DBRW($C$1,$B87,$C$3,BG$12,$C$2,$A87,BG$13,$C$4,C80)</f>
        <v>#VALUE!</v>
      </c>
      <c r="BH87" s="253" t="e">
        <f ca="1">_xll.DBRW($C$1,$B87,$C$3,BH$12,$C$2,$A87,BH$13,$C$4,C80)</f>
        <v>#VALUE!</v>
      </c>
      <c r="BI87" s="252" t="e">
        <f ca="1">_xll.DBRW($C$1,$B87,$C$3,BI$12,$C$2,$A87,BI$13,$C$4,C80)</f>
        <v>#VALUE!</v>
      </c>
      <c r="BJ87" s="248" t="str">
        <f ca="1">_xll.DBRW($C$1,$B87,$C$3,BJ$12,$C$2,$A87,BJ$13,$C$4,C80)</f>
        <v>RECALC_1_1965_</v>
      </c>
      <c r="BK87" s="248" t="e">
        <f ca="1">_xll.DBRW($C$1,$B87,$C$3,BK$12,$C$2,$A87,BK$13,$C$4,C80)</f>
        <v>#VALUE!</v>
      </c>
      <c r="BL87" s="248" t="e">
        <f ca="1">_xll.DBRW($C$1,$B87,$C$3,BL$12,$C$2,$A87,BL$13,$C$4,C80)</f>
        <v>#VALUE!</v>
      </c>
      <c r="BM87" s="248" t="e">
        <f ca="1">_xll.DBRW($C$1,$B87,$C$3,BM$12,$C$2,$A87,BM$13,$C$4,C80)</f>
        <v>#VALUE!</v>
      </c>
      <c r="BN87" s="248" t="e">
        <f ca="1">_xll.DBRW($C$1,$B87,$C$3,BN$12,$C$2,$A87,BN$13,$C$4,C80)</f>
        <v>#VALUE!</v>
      </c>
      <c r="BO87" s="248" t="e">
        <f ca="1">_xll.DBRW($C$1,$B87,$C$3,BO$12,$C$2,$A87,BO$13,$C$4,C80)</f>
        <v>#VALUE!</v>
      </c>
      <c r="BP87" s="253" t="e">
        <f ca="1">_xll.DBRW($C$1,$B87,$C$3,BP$12,$C$2,$A87,BP$13,$C$4,C80)</f>
        <v>#VALUE!</v>
      </c>
      <c r="BQ87" s="252" t="e">
        <f ca="1">_xll.DBRW($C$1,$B87,$C$3,BQ$12,$C$2,$A87,BQ$13,$C$4,C80)</f>
        <v>#VALUE!</v>
      </c>
      <c r="BR87" s="248" t="str">
        <f ca="1">_xll.DBRW($C$1,$B87,$C$3,BR$12,$C$2,$A87,BR$13,$C$4,C80)</f>
        <v>RECALC_1_2316_</v>
      </c>
      <c r="BS87" s="248" t="e">
        <f ca="1">_xll.DBRW($C$1,$B87,$C$3,BS$12,$C$2,$A87,BS$13,$C$4,C80)</f>
        <v>#VALUE!</v>
      </c>
      <c r="BT87" s="248" t="e">
        <f ca="1">_xll.DBRW($C$1,$B87,$C$3,BT$12,$C$2,$A87,BT$13,$C$4,C80)</f>
        <v>#VALUE!</v>
      </c>
      <c r="BU87" s="248" t="e">
        <f ca="1">_xll.DBRW($C$1,$B87,$C$3,BU$12,$C$2,$A87,BU$13,$C$4,C80)</f>
        <v>#VALUE!</v>
      </c>
      <c r="BV87" s="248" t="e">
        <f ca="1">_xll.DBRW($C$1,$B87,$C$3,BV$12,$C$2,$A87,BV$13,$C$4,C80)</f>
        <v>#VALUE!</v>
      </c>
      <c r="BW87" s="248" t="e">
        <f ca="1">_xll.DBRW($C$1,$B87,$C$3,BW$12,$C$2,$A87,BW$13,$C$4,C80)</f>
        <v>#VALUE!</v>
      </c>
      <c r="BX87" s="253" t="e">
        <f ca="1">_xll.DBRW($C$1,$B87,$C$3,BX$12,$C$2,$A87,BX$13,$C$4,C80)</f>
        <v>#VALUE!</v>
      </c>
      <c r="BY87" s="248"/>
      <c r="BZ87" s="248"/>
      <c r="CA87" s="248"/>
      <c r="CB87" s="248"/>
      <c r="CC87" s="248"/>
      <c r="CD87" s="248"/>
      <c r="CE87" s="248"/>
      <c r="CF87" s="248"/>
    </row>
    <row r="88" spans="1:109" ht="21.75" customHeight="1">
      <c r="A88" s="262" t="str">
        <f t="shared" ref="A88:C88" si="406">A75</f>
        <v>VTD_Corp_TopAdj_Input8</v>
      </c>
      <c r="B88" s="263" t="str">
        <f t="shared" ca="1" si="406"/>
        <v>RECALC_0_1_</v>
      </c>
      <c r="C88" s="237" t="str">
        <f t="shared" si="406"/>
        <v>Ajustement Ouverture EFN Budget</v>
      </c>
      <c r="D88" s="252"/>
      <c r="E88" s="248"/>
      <c r="F88" s="248"/>
      <c r="G88" s="248"/>
      <c r="H88" s="248"/>
      <c r="I88" s="248"/>
      <c r="J88" s="248"/>
      <c r="K88" s="253"/>
      <c r="L88" s="252"/>
      <c r="M88" s="248"/>
      <c r="N88" s="248"/>
      <c r="O88" s="248"/>
      <c r="P88" s="248"/>
      <c r="Q88" s="248"/>
      <c r="R88" s="248"/>
      <c r="S88" s="253"/>
      <c r="T88" s="252"/>
      <c r="U88" s="248"/>
      <c r="V88" s="248"/>
      <c r="W88" s="248"/>
      <c r="X88" s="248"/>
      <c r="Y88" s="248"/>
      <c r="Z88" s="248"/>
      <c r="AA88" s="253"/>
      <c r="AB88" s="252"/>
      <c r="AC88" s="248"/>
      <c r="AD88" s="248"/>
      <c r="AE88" s="248"/>
      <c r="AF88" s="248"/>
      <c r="AG88" s="248"/>
      <c r="AH88" s="248"/>
      <c r="AI88" s="253"/>
      <c r="AJ88" s="248"/>
      <c r="AK88" s="252" t="e">
        <f ca="1">_xll.DBRW($C$1,$B88,$C$3,AK$12,$C$2,$A88,AK$13,$C$4,C80)</f>
        <v>#VALUE!</v>
      </c>
      <c r="AL88" s="248" t="str">
        <f ca="1">_xll.DBRW($C$1,$B88,$C$3,AL$12,$C$2,$A88,AL$13,$C$4,C80)</f>
        <v>RECALC_1_1266_</v>
      </c>
      <c r="AM88" s="248" t="e">
        <f ca="1">_xll.DBRW($C$1,$B88,$C$3,AM$12,$C$2,$A88,AM$13,$C$4,C80)</f>
        <v>#VALUE!</v>
      </c>
      <c r="AN88" s="248" t="e">
        <f ca="1">_xll.DBRW($C$1,$B88,$C$3,AN$12,$C$2,$A88,AN$13,$C$4,C80)</f>
        <v>#VALUE!</v>
      </c>
      <c r="AO88" s="248" t="e">
        <f ca="1">_xll.DBRW($C$1,$B88,$C$3,AO$12,$C$2,$A88,AO$13,$C$4,C80)</f>
        <v>#VALUE!</v>
      </c>
      <c r="AP88" s="248" t="e">
        <f ca="1">_xll.DBRW($C$1,$B88,$C$3,AP$12,$C$2,$A88,AP$13,$C$4,C80)</f>
        <v>#VALUE!</v>
      </c>
      <c r="AQ88" s="248" t="e">
        <f ca="1">_xll.DBRW($C$1,$B88,$C$3,AQ$12,$C$2,$A88,AQ$13,$C$4,C80)</f>
        <v>#VALUE!</v>
      </c>
      <c r="AR88" s="253" t="e">
        <f ca="1">_xll.DBRW($C$1,$B88,$C$3,AR$12,$C$2,$A88,AR$13,$C$4,C80)</f>
        <v>#VALUE!</v>
      </c>
      <c r="AS88" s="252" t="e">
        <f ca="1">_xll.DBRW($C$1,$B88,$C$3,AS$12,$C$2,$A88,AS$13,$C$4,C80)</f>
        <v>#VALUE!</v>
      </c>
      <c r="AT88" s="248" t="str">
        <f ca="1">_xll.DBRW($C$1,$B88,$C$3,AT$12,$C$2,$A88,AT$13,$C$4,C80)</f>
        <v>RECALC_1_1267_</v>
      </c>
      <c r="AU88" s="248" t="e">
        <f ca="1">_xll.DBRW($C$1,$B88,$C$3,AU$12,$C$2,$A88,AU$13,$C$4,C80)</f>
        <v>#VALUE!</v>
      </c>
      <c r="AV88" s="248" t="e">
        <f ca="1">_xll.DBRW($C$1,$B88,$C$3,AV$12,$C$2,$A88,AV$13,$C$4,C80)</f>
        <v>#VALUE!</v>
      </c>
      <c r="AW88" s="248" t="e">
        <f ca="1">_xll.DBRW($C$1,$B88,$C$3,AW$12,$C$2,$A88,AW$13,$C$4,C80)</f>
        <v>#VALUE!</v>
      </c>
      <c r="AX88" s="248" t="e">
        <f ca="1">_xll.DBRW($C$1,$B88,$C$3,AX$12,$C$2,$A88,AX$13,$C$4,C80)</f>
        <v>#VALUE!</v>
      </c>
      <c r="AY88" s="248" t="e">
        <f ca="1">_xll.DBRW($C$1,$B88,$C$3,AY$12,$C$2,$A88,AY$13,$C$4,C80)</f>
        <v>#VALUE!</v>
      </c>
      <c r="AZ88" s="253" t="e">
        <f ca="1">_xll.DBRW($C$1,$B88,$C$3,AZ$12,$C$2,$A88,AZ$13,$C$4,C80)</f>
        <v>#VALUE!</v>
      </c>
      <c r="BA88" s="252" t="e">
        <f ca="1">_xll.DBRW($C$1,$B88,$C$3,BA$12,$C$2,$A88,BA$13,$C$4,C80)</f>
        <v>#VALUE!</v>
      </c>
      <c r="BB88" s="248" t="str">
        <f ca="1">_xll.DBRW($C$1,$B88,$C$3,BB$12,$C$2,$A88,BB$13,$C$4,C80)</f>
        <v>RECALC_1_1670_</v>
      </c>
      <c r="BC88" s="248" t="e">
        <f ca="1">_xll.DBRW($C$1,$B88,$C$3,BC$12,$C$2,$A88,BC$13,$C$4,C80)</f>
        <v>#VALUE!</v>
      </c>
      <c r="BD88" s="248" t="e">
        <f ca="1">_xll.DBRW($C$1,$B88,$C$3,BD$12,$C$2,$A88,BD$13,$C$4,C80)</f>
        <v>#VALUE!</v>
      </c>
      <c r="BE88" s="248" t="e">
        <f ca="1">_xll.DBRW($C$1,$B88,$C$3,BE$12,$C$2,$A88,BE$13,$C$4,C80)</f>
        <v>#VALUE!</v>
      </c>
      <c r="BF88" s="248" t="e">
        <f ca="1">_xll.DBRW($C$1,$B88,$C$3,BF$12,$C$2,$A88,BF$13,$C$4,C80)</f>
        <v>#VALUE!</v>
      </c>
      <c r="BG88" s="248" t="e">
        <f ca="1">_xll.DBRW($C$1,$B88,$C$3,BG$12,$C$2,$A88,BG$13,$C$4,C80)</f>
        <v>#VALUE!</v>
      </c>
      <c r="BH88" s="253" t="e">
        <f ca="1">_xll.DBRW($C$1,$B88,$C$3,BH$12,$C$2,$A88,BH$13,$C$4,C80)</f>
        <v>#VALUE!</v>
      </c>
      <c r="BI88" s="252" t="e">
        <f ca="1">_xll.DBRW($C$1,$B88,$C$3,BI$12,$C$2,$A88,BI$13,$C$4,C80)</f>
        <v>#VALUE!</v>
      </c>
      <c r="BJ88" s="248" t="str">
        <f ca="1">_xll.DBRW($C$1,$B88,$C$3,BJ$12,$C$2,$A88,BJ$13,$C$4,C80)</f>
        <v>RECALC_1_1967_</v>
      </c>
      <c r="BK88" s="248" t="e">
        <f ca="1">_xll.DBRW($C$1,$B88,$C$3,BK$12,$C$2,$A88,BK$13,$C$4,C80)</f>
        <v>#VALUE!</v>
      </c>
      <c r="BL88" s="248" t="e">
        <f ca="1">_xll.DBRW($C$1,$B88,$C$3,BL$12,$C$2,$A88,BL$13,$C$4,C80)</f>
        <v>#VALUE!</v>
      </c>
      <c r="BM88" s="248" t="e">
        <f ca="1">_xll.DBRW($C$1,$B88,$C$3,BM$12,$C$2,$A88,BM$13,$C$4,C80)</f>
        <v>#VALUE!</v>
      </c>
      <c r="BN88" s="248" t="e">
        <f ca="1">_xll.DBRW($C$1,$B88,$C$3,BN$12,$C$2,$A88,BN$13,$C$4,C80)</f>
        <v>#VALUE!</v>
      </c>
      <c r="BO88" s="248" t="e">
        <f ca="1">_xll.DBRW($C$1,$B88,$C$3,BO$12,$C$2,$A88,BO$13,$C$4,C80)</f>
        <v>#VALUE!</v>
      </c>
      <c r="BP88" s="253" t="e">
        <f ca="1">_xll.DBRW($C$1,$B88,$C$3,BP$12,$C$2,$A88,BP$13,$C$4,C80)</f>
        <v>#VALUE!</v>
      </c>
      <c r="BQ88" s="252" t="e">
        <f ca="1">_xll.DBRW($C$1,$B88,$C$3,BQ$12,$C$2,$A88,BQ$13,$C$4,C80)</f>
        <v>#VALUE!</v>
      </c>
      <c r="BR88" s="248" t="str">
        <f ca="1">_xll.DBRW($C$1,$B88,$C$3,BR$12,$C$2,$A88,BR$13,$C$4,C80)</f>
        <v>RECALC_1_2318_</v>
      </c>
      <c r="BS88" s="248" t="e">
        <f ca="1">_xll.DBRW($C$1,$B88,$C$3,BS$12,$C$2,$A88,BS$13,$C$4,C80)</f>
        <v>#VALUE!</v>
      </c>
      <c r="BT88" s="248" t="e">
        <f ca="1">_xll.DBRW($C$1,$B88,$C$3,BT$12,$C$2,$A88,BT$13,$C$4,C80)</f>
        <v>#VALUE!</v>
      </c>
      <c r="BU88" s="248" t="e">
        <f ca="1">_xll.DBRW($C$1,$B88,$C$3,BU$12,$C$2,$A88,BU$13,$C$4,C80)</f>
        <v>#VALUE!</v>
      </c>
      <c r="BV88" s="248" t="e">
        <f ca="1">_xll.DBRW($C$1,$B88,$C$3,BV$12,$C$2,$A88,BV$13,$C$4,C80)</f>
        <v>#VALUE!</v>
      </c>
      <c r="BW88" s="248" t="e">
        <f ca="1">_xll.DBRW($C$1,$B88,$C$3,BW$12,$C$2,$A88,BW$13,$C$4,C80)</f>
        <v>#VALUE!</v>
      </c>
      <c r="BX88" s="253" t="e">
        <f ca="1">_xll.DBRW($C$1,$B88,$C$3,BX$12,$C$2,$A88,BX$13,$C$4,C80)</f>
        <v>#VALUE!</v>
      </c>
      <c r="BY88" s="248"/>
      <c r="BZ88" s="248"/>
      <c r="CA88" s="248"/>
      <c r="CB88" s="248"/>
      <c r="CC88" s="248"/>
      <c r="CD88" s="248"/>
      <c r="CE88" s="248"/>
      <c r="CF88" s="248"/>
    </row>
    <row r="89" spans="1:109" ht="21.75" customHeight="1">
      <c r="A89" s="262" t="str">
        <f t="shared" ref="A89:C89" si="407">A76</f>
        <v>VTD_Corp_TopAdj_Input9</v>
      </c>
      <c r="B89" s="263" t="str">
        <f t="shared" ca="1" si="407"/>
        <v>RECALC_0_1_</v>
      </c>
      <c r="C89" s="237" t="str">
        <f t="shared" si="407"/>
        <v>Dividendes versés aux actionnaires</v>
      </c>
      <c r="D89" s="252"/>
      <c r="E89" s="248"/>
      <c r="F89" s="248"/>
      <c r="G89" s="248"/>
      <c r="H89" s="248"/>
      <c r="I89" s="248"/>
      <c r="J89" s="248"/>
      <c r="K89" s="253"/>
      <c r="L89" s="252"/>
      <c r="M89" s="248"/>
      <c r="N89" s="248"/>
      <c r="O89" s="248"/>
      <c r="P89" s="248"/>
      <c r="Q89" s="248"/>
      <c r="R89" s="248"/>
      <c r="S89" s="253"/>
      <c r="T89" s="252"/>
      <c r="U89" s="248"/>
      <c r="V89" s="248"/>
      <c r="W89" s="248"/>
      <c r="X89" s="248"/>
      <c r="Y89" s="248"/>
      <c r="Z89" s="248"/>
      <c r="AA89" s="253"/>
      <c r="AB89" s="252"/>
      <c r="AC89" s="248"/>
      <c r="AD89" s="248"/>
      <c r="AE89" s="248"/>
      <c r="AF89" s="248"/>
      <c r="AG89" s="248"/>
      <c r="AH89" s="248"/>
      <c r="AI89" s="253"/>
      <c r="AJ89" s="248"/>
      <c r="AK89" s="252" t="e">
        <f ca="1">_xll.DBRW($C$1,$B89,$C$3,AK$12,$C$2,$A89,AK$13,$C$4,C80)</f>
        <v>#VALUE!</v>
      </c>
      <c r="AL89" s="248" t="str">
        <f ca="1">_xll.DBRW($C$1,$B89,$C$3,AL$12,$C$2,$A89,AL$13,$C$4,C80)</f>
        <v>RECALC_1_1469_</v>
      </c>
      <c r="AM89" s="248" t="e">
        <f ca="1">_xll.DBRW($C$1,$B89,$C$3,AM$12,$C$2,$A89,AM$13,$C$4,C80)</f>
        <v>#VALUE!</v>
      </c>
      <c r="AN89" s="248" t="e">
        <f ca="1">_xll.DBRW($C$1,$B89,$C$3,AN$12,$C$2,$A89,AN$13,$C$4,C80)</f>
        <v>#VALUE!</v>
      </c>
      <c r="AO89" s="248" t="e">
        <f ca="1">_xll.DBRW($C$1,$B89,$C$3,AO$12,$C$2,$A89,AO$13,$C$4,C80)</f>
        <v>#VALUE!</v>
      </c>
      <c r="AP89" s="248" t="e">
        <f ca="1">_xll.DBRW($C$1,$B89,$C$3,AP$12,$C$2,$A89,AP$13,$C$4,C80)</f>
        <v>#VALUE!</v>
      </c>
      <c r="AQ89" s="248" t="e">
        <f ca="1">_xll.DBRW($C$1,$B89,$C$3,AQ$12,$C$2,$A89,AQ$13,$C$4,C80)</f>
        <v>#VALUE!</v>
      </c>
      <c r="AR89" s="253" t="e">
        <f ca="1">_xll.DBRW($C$1,$B89,$C$3,AR$12,$C$2,$A89,AR$13,$C$4,C80)</f>
        <v>#VALUE!</v>
      </c>
      <c r="AS89" s="252" t="e">
        <f ca="1">_xll.DBRW($C$1,$B89,$C$3,AS$12,$C$2,$A89,AS$13,$C$4,C80)</f>
        <v>#VALUE!</v>
      </c>
      <c r="AT89" s="248" t="str">
        <f ca="1">_xll.DBRW($C$1,$B89,$C$3,AT$12,$C$2,$A89,AT$13,$C$4,C80)</f>
        <v>RECALC_1_1470_</v>
      </c>
      <c r="AU89" s="248" t="e">
        <f ca="1">_xll.DBRW($C$1,$B89,$C$3,AU$12,$C$2,$A89,AU$13,$C$4,C80)</f>
        <v>#VALUE!</v>
      </c>
      <c r="AV89" s="248" t="e">
        <f ca="1">_xll.DBRW($C$1,$B89,$C$3,AV$12,$C$2,$A89,AV$13,$C$4,C80)</f>
        <v>#VALUE!</v>
      </c>
      <c r="AW89" s="248" t="e">
        <f ca="1">_xll.DBRW($C$1,$B89,$C$3,AW$12,$C$2,$A89,AW$13,$C$4,C80)</f>
        <v>#VALUE!</v>
      </c>
      <c r="AX89" s="248" t="e">
        <f ca="1">_xll.DBRW($C$1,$B89,$C$3,AX$12,$C$2,$A89,AX$13,$C$4,C80)</f>
        <v>#VALUE!</v>
      </c>
      <c r="AY89" s="248" t="e">
        <f ca="1">_xll.DBRW($C$1,$B89,$C$3,AY$12,$C$2,$A89,AY$13,$C$4,C80)</f>
        <v>#VALUE!</v>
      </c>
      <c r="AZ89" s="253" t="e">
        <f ca="1">_xll.DBRW($C$1,$B89,$C$3,AZ$12,$C$2,$A89,AZ$13,$C$4,C80)</f>
        <v>#VALUE!</v>
      </c>
      <c r="BA89" s="252" t="e">
        <f ca="1">_xll.DBRW($C$1,$B89,$C$3,BA$12,$C$2,$A89,BA$13,$C$4,C80)</f>
        <v>#VALUE!</v>
      </c>
      <c r="BB89" s="248" t="str">
        <f ca="1">_xll.DBRW($C$1,$B89,$C$3,BB$12,$C$2,$A89,BB$13,$C$4,C80)</f>
        <v>RECALC_1_1667_</v>
      </c>
      <c r="BC89" s="248" t="e">
        <f ca="1">_xll.DBRW($C$1,$B89,$C$3,BC$12,$C$2,$A89,BC$13,$C$4,C80)</f>
        <v>#VALUE!</v>
      </c>
      <c r="BD89" s="248" t="e">
        <f ca="1">_xll.DBRW($C$1,$B89,$C$3,BD$12,$C$2,$A89,BD$13,$C$4,C80)</f>
        <v>#VALUE!</v>
      </c>
      <c r="BE89" s="248" t="e">
        <f ca="1">_xll.DBRW($C$1,$B89,$C$3,BE$12,$C$2,$A89,BE$13,$C$4,C80)</f>
        <v>#VALUE!</v>
      </c>
      <c r="BF89" s="248" t="e">
        <f ca="1">_xll.DBRW($C$1,$B89,$C$3,BF$12,$C$2,$A89,BF$13,$C$4,C80)</f>
        <v>#VALUE!</v>
      </c>
      <c r="BG89" s="248" t="e">
        <f ca="1">_xll.DBRW($C$1,$B89,$C$3,BG$12,$C$2,$A89,BG$13,$C$4,C80)</f>
        <v>#VALUE!</v>
      </c>
      <c r="BH89" s="253" t="e">
        <f ca="1">_xll.DBRW($C$1,$B89,$C$3,BH$12,$C$2,$A89,BH$13,$C$4,C80)</f>
        <v>#VALUE!</v>
      </c>
      <c r="BI89" s="252" t="e">
        <f ca="1">_xll.DBRW($C$1,$B89,$C$3,BI$12,$C$2,$A89,BI$13,$C$4,C80)</f>
        <v>#VALUE!</v>
      </c>
      <c r="BJ89" s="248" t="str">
        <f ca="1">_xll.DBRW($C$1,$B89,$C$3,BJ$12,$C$2,$A89,BJ$13,$C$4,C80)</f>
        <v>RECALC_1_1964_</v>
      </c>
      <c r="BK89" s="248" t="e">
        <f ca="1">_xll.DBRW($C$1,$B89,$C$3,BK$12,$C$2,$A89,BK$13,$C$4,C80)</f>
        <v>#VALUE!</v>
      </c>
      <c r="BL89" s="248" t="e">
        <f ca="1">_xll.DBRW($C$1,$B89,$C$3,BL$12,$C$2,$A89,BL$13,$C$4,C80)</f>
        <v>#VALUE!</v>
      </c>
      <c r="BM89" s="248" t="e">
        <f ca="1">_xll.DBRW($C$1,$B89,$C$3,BM$12,$C$2,$A89,BM$13,$C$4,C80)</f>
        <v>#VALUE!</v>
      </c>
      <c r="BN89" s="248" t="e">
        <f ca="1">_xll.DBRW($C$1,$B89,$C$3,BN$12,$C$2,$A89,BN$13,$C$4,C80)</f>
        <v>#VALUE!</v>
      </c>
      <c r="BO89" s="248" t="e">
        <f ca="1">_xll.DBRW($C$1,$B89,$C$3,BO$12,$C$2,$A89,BO$13,$C$4,C80)</f>
        <v>#VALUE!</v>
      </c>
      <c r="BP89" s="253" t="e">
        <f ca="1">_xll.DBRW($C$1,$B89,$C$3,BP$12,$C$2,$A89,BP$13,$C$4,C80)</f>
        <v>#VALUE!</v>
      </c>
      <c r="BQ89" s="252" t="e">
        <f ca="1">_xll.DBRW($C$1,$B89,$C$3,BQ$12,$C$2,$A89,BQ$13,$C$4,C80)</f>
        <v>#VALUE!</v>
      </c>
      <c r="BR89" s="248" t="str">
        <f ca="1">_xll.DBRW($C$1,$B89,$C$3,BR$12,$C$2,$A89,BR$13,$C$4,C80)</f>
        <v>RECALC_1_2315_</v>
      </c>
      <c r="BS89" s="248" t="e">
        <f ca="1">_xll.DBRW($C$1,$B89,$C$3,BS$12,$C$2,$A89,BS$13,$C$4,C80)</f>
        <v>#VALUE!</v>
      </c>
      <c r="BT89" s="248" t="e">
        <f ca="1">_xll.DBRW($C$1,$B89,$C$3,BT$12,$C$2,$A89,BT$13,$C$4,C80)</f>
        <v>#VALUE!</v>
      </c>
      <c r="BU89" s="248" t="e">
        <f ca="1">_xll.DBRW($C$1,$B89,$C$3,BU$12,$C$2,$A89,BU$13,$C$4,C80)</f>
        <v>#VALUE!</v>
      </c>
      <c r="BV89" s="248" t="e">
        <f ca="1">_xll.DBRW($C$1,$B89,$C$3,BV$12,$C$2,$A89,BV$13,$C$4,C80)</f>
        <v>#VALUE!</v>
      </c>
      <c r="BW89" s="248" t="e">
        <f ca="1">_xll.DBRW($C$1,$B89,$C$3,BW$12,$C$2,$A89,BW$13,$C$4,C80)</f>
        <v>#VALUE!</v>
      </c>
      <c r="BX89" s="253" t="e">
        <f ca="1">_xll.DBRW($C$1,$B89,$C$3,BX$12,$C$2,$A89,BX$13,$C$4,C80)</f>
        <v>#VALUE!</v>
      </c>
      <c r="BY89" s="248"/>
      <c r="BZ89" s="248"/>
      <c r="CA89" s="248"/>
      <c r="CB89" s="248"/>
      <c r="CC89" s="248"/>
      <c r="CD89" s="248"/>
      <c r="CE89" s="248"/>
      <c r="CF89" s="248"/>
    </row>
    <row r="90" spans="1:109" ht="21.75" customHeight="1">
      <c r="A90" s="262" t="str">
        <f t="shared" ref="A90:C90" si="408">A77</f>
        <v>VTD_Corp_TopAdj_Input10</v>
      </c>
      <c r="B90" s="263" t="str">
        <f t="shared" ca="1" si="408"/>
        <v>RECALC_0_1_</v>
      </c>
      <c r="C90" s="237" t="str">
        <f t="shared" si="408"/>
        <v>Augmentation de Capital Colombie</v>
      </c>
      <c r="D90" s="252"/>
      <c r="E90" s="248"/>
      <c r="F90" s="248"/>
      <c r="G90" s="248"/>
      <c r="H90" s="248"/>
      <c r="I90" s="248"/>
      <c r="J90" s="248"/>
      <c r="K90" s="253"/>
      <c r="L90" s="252"/>
      <c r="M90" s="248"/>
      <c r="N90" s="248"/>
      <c r="O90" s="248"/>
      <c r="P90" s="248"/>
      <c r="Q90" s="248"/>
      <c r="R90" s="248"/>
      <c r="S90" s="253"/>
      <c r="T90" s="252"/>
      <c r="U90" s="248"/>
      <c r="V90" s="248"/>
      <c r="W90" s="248"/>
      <c r="X90" s="248"/>
      <c r="Y90" s="248"/>
      <c r="Z90" s="248"/>
      <c r="AA90" s="253"/>
      <c r="AB90" s="252"/>
      <c r="AC90" s="248"/>
      <c r="AD90" s="248"/>
      <c r="AE90" s="248"/>
      <c r="AF90" s="248"/>
      <c r="AG90" s="248"/>
      <c r="AH90" s="248"/>
      <c r="AI90" s="253"/>
      <c r="AJ90" s="248"/>
      <c r="AK90" s="252" t="e">
        <f ca="1">_xll.DBRW($C$1,$B90,$C$3,AK$12,$C$2,$A90,AK$13,$C$4,C80)</f>
        <v>#VALUE!</v>
      </c>
      <c r="AL90" s="248" t="str">
        <f ca="1">_xll.DBRW($C$1,$B90,$C$3,AL$12,$C$2,$A90,AL$13,$C$4,C80)</f>
        <v>RECALC_1_1258_</v>
      </c>
      <c r="AM90" s="248" t="e">
        <f ca="1">_xll.DBRW($C$1,$B90,$C$3,AM$12,$C$2,$A90,AM$13,$C$4,C80)</f>
        <v>#VALUE!</v>
      </c>
      <c r="AN90" s="248" t="e">
        <f ca="1">_xll.DBRW($C$1,$B90,$C$3,AN$12,$C$2,$A90,AN$13,$C$4,C80)</f>
        <v>#VALUE!</v>
      </c>
      <c r="AO90" s="248" t="e">
        <f ca="1">_xll.DBRW($C$1,$B90,$C$3,AO$12,$C$2,$A90,AO$13,$C$4,C80)</f>
        <v>#VALUE!</v>
      </c>
      <c r="AP90" s="248" t="e">
        <f ca="1">_xll.DBRW($C$1,$B90,$C$3,AP$12,$C$2,$A90,AP$13,$C$4,C80)</f>
        <v>#VALUE!</v>
      </c>
      <c r="AQ90" s="248" t="e">
        <f ca="1">_xll.DBRW($C$1,$B90,$C$3,AQ$12,$C$2,$A90,AQ$13,$C$4,C80)</f>
        <v>#VALUE!</v>
      </c>
      <c r="AR90" s="253" t="e">
        <f ca="1">_xll.DBRW($C$1,$B90,$C$3,AR$12,$C$2,$A90,AR$13,$C$4,C80)</f>
        <v>#VALUE!</v>
      </c>
      <c r="AS90" s="252" t="e">
        <f ca="1">_xll.DBRW($C$1,$B90,$C$3,AS$12,$C$2,$A90,AS$13,$C$4,C80)</f>
        <v>#VALUE!</v>
      </c>
      <c r="AT90" s="248" t="str">
        <f ca="1">_xll.DBRW($C$1,$B90,$C$3,AT$12,$C$2,$A90,AT$13,$C$4,C80)</f>
        <v>RECALC_1_1259_</v>
      </c>
      <c r="AU90" s="248" t="e">
        <f ca="1">_xll.DBRW($C$1,$B90,$C$3,AU$12,$C$2,$A90,AU$13,$C$4,C80)</f>
        <v>#VALUE!</v>
      </c>
      <c r="AV90" s="248" t="e">
        <f ca="1">_xll.DBRW($C$1,$B90,$C$3,AV$12,$C$2,$A90,AV$13,$C$4,C80)</f>
        <v>#VALUE!</v>
      </c>
      <c r="AW90" s="248" t="e">
        <f ca="1">_xll.DBRW($C$1,$B90,$C$3,AW$12,$C$2,$A90,AW$13,$C$4,C80)</f>
        <v>#VALUE!</v>
      </c>
      <c r="AX90" s="248" t="e">
        <f ca="1">_xll.DBRW($C$1,$B90,$C$3,AX$12,$C$2,$A90,AX$13,$C$4,C80)</f>
        <v>#VALUE!</v>
      </c>
      <c r="AY90" s="248" t="e">
        <f ca="1">_xll.DBRW($C$1,$B90,$C$3,AY$12,$C$2,$A90,AY$13,$C$4,C80)</f>
        <v>#VALUE!</v>
      </c>
      <c r="AZ90" s="253" t="e">
        <f ca="1">_xll.DBRW($C$1,$B90,$C$3,AZ$12,$C$2,$A90,AZ$13,$C$4,C80)</f>
        <v>#VALUE!</v>
      </c>
      <c r="BA90" s="252" t="e">
        <f ca="1">_xll.DBRW($C$1,$B90,$C$3,BA$12,$C$2,$A90,BA$13,$C$4,C80)</f>
        <v>#VALUE!</v>
      </c>
      <c r="BB90" s="248" t="str">
        <f ca="1">_xll.DBRW($C$1,$B90,$C$3,BB$12,$C$2,$A90,BB$13,$C$4,C80)</f>
        <v>RECALC_1_1672_</v>
      </c>
      <c r="BC90" s="248" t="e">
        <f ca="1">_xll.DBRW($C$1,$B90,$C$3,BC$12,$C$2,$A90,BC$13,$C$4,C80)</f>
        <v>#VALUE!</v>
      </c>
      <c r="BD90" s="248" t="e">
        <f ca="1">_xll.DBRW($C$1,$B90,$C$3,BD$12,$C$2,$A90,BD$13,$C$4,C80)</f>
        <v>#VALUE!</v>
      </c>
      <c r="BE90" s="248" t="e">
        <f ca="1">_xll.DBRW($C$1,$B90,$C$3,BE$12,$C$2,$A90,BE$13,$C$4,C80)</f>
        <v>#VALUE!</v>
      </c>
      <c r="BF90" s="248" t="e">
        <f ca="1">_xll.DBRW($C$1,$B90,$C$3,BF$12,$C$2,$A90,BF$13,$C$4,C80)</f>
        <v>#VALUE!</v>
      </c>
      <c r="BG90" s="248" t="e">
        <f ca="1">_xll.DBRW($C$1,$B90,$C$3,BG$12,$C$2,$A90,BG$13,$C$4,C80)</f>
        <v>#VALUE!</v>
      </c>
      <c r="BH90" s="253" t="e">
        <f ca="1">_xll.DBRW($C$1,$B90,$C$3,BH$12,$C$2,$A90,BH$13,$C$4,C80)</f>
        <v>#VALUE!</v>
      </c>
      <c r="BI90" s="252" t="e">
        <f ca="1">_xll.DBRW($C$1,$B90,$C$3,BI$12,$C$2,$A90,BI$13,$C$4,C80)</f>
        <v>#VALUE!</v>
      </c>
      <c r="BJ90" s="248" t="str">
        <f ca="1">_xll.DBRW($C$1,$B90,$C$3,BJ$12,$C$2,$A90,BJ$13,$C$4,C80)</f>
        <v>RECALC_1_1969_</v>
      </c>
      <c r="BK90" s="248" t="e">
        <f ca="1">_xll.DBRW($C$1,$B90,$C$3,BK$12,$C$2,$A90,BK$13,$C$4,C80)</f>
        <v>#VALUE!</v>
      </c>
      <c r="BL90" s="248" t="e">
        <f ca="1">_xll.DBRW($C$1,$B90,$C$3,BL$12,$C$2,$A90,BL$13,$C$4,C80)</f>
        <v>#VALUE!</v>
      </c>
      <c r="BM90" s="248" t="e">
        <f ca="1">_xll.DBRW($C$1,$B90,$C$3,BM$12,$C$2,$A90,BM$13,$C$4,C80)</f>
        <v>#VALUE!</v>
      </c>
      <c r="BN90" s="248" t="e">
        <f ca="1">_xll.DBRW($C$1,$B90,$C$3,BN$12,$C$2,$A90,BN$13,$C$4,C80)</f>
        <v>#VALUE!</v>
      </c>
      <c r="BO90" s="248" t="e">
        <f ca="1">_xll.DBRW($C$1,$B90,$C$3,BO$12,$C$2,$A90,BO$13,$C$4,C80)</f>
        <v>#VALUE!</v>
      </c>
      <c r="BP90" s="253" t="e">
        <f ca="1">_xll.DBRW($C$1,$B90,$C$3,BP$12,$C$2,$A90,BP$13,$C$4,C80)</f>
        <v>#VALUE!</v>
      </c>
      <c r="BQ90" s="252" t="e">
        <f ca="1">_xll.DBRW($C$1,$B90,$C$3,BQ$12,$C$2,$A90,BQ$13,$C$4,C80)</f>
        <v>#VALUE!</v>
      </c>
      <c r="BR90" s="248" t="str">
        <f ca="1">_xll.DBRW($C$1,$B90,$C$3,BR$12,$C$2,$A90,BR$13,$C$4,C80)</f>
        <v>RECALC_1_2320_</v>
      </c>
      <c r="BS90" s="248" t="e">
        <f ca="1">_xll.DBRW($C$1,$B90,$C$3,BS$12,$C$2,$A90,BS$13,$C$4,C80)</f>
        <v>#VALUE!</v>
      </c>
      <c r="BT90" s="248" t="e">
        <f ca="1">_xll.DBRW($C$1,$B90,$C$3,BT$12,$C$2,$A90,BT$13,$C$4,C80)</f>
        <v>#VALUE!</v>
      </c>
      <c r="BU90" s="248" t="e">
        <f ca="1">_xll.DBRW($C$1,$B90,$C$3,BU$12,$C$2,$A90,BU$13,$C$4,C80)</f>
        <v>#VALUE!</v>
      </c>
      <c r="BV90" s="248" t="e">
        <f ca="1">_xll.DBRW($C$1,$B90,$C$3,BV$12,$C$2,$A90,BV$13,$C$4,C80)</f>
        <v>#VALUE!</v>
      </c>
      <c r="BW90" s="248" t="e">
        <f ca="1">_xll.DBRW($C$1,$B90,$C$3,BW$12,$C$2,$A90,BW$13,$C$4,C80)</f>
        <v>#VALUE!</v>
      </c>
      <c r="BX90" s="253" t="e">
        <f ca="1">_xll.DBRW($C$1,$B90,$C$3,BX$12,$C$2,$A90,BX$13,$C$4,C80)</f>
        <v>#VALUE!</v>
      </c>
      <c r="BY90" s="248"/>
      <c r="BZ90" s="248"/>
      <c r="CA90" s="248"/>
      <c r="CB90" s="248"/>
      <c r="CC90" s="248"/>
      <c r="CD90" s="248"/>
      <c r="CE90" s="248"/>
      <c r="CF90" s="248"/>
    </row>
    <row r="91" spans="1:109" s="261" customFormat="1" ht="21.75" customHeight="1">
      <c r="A91" s="254" t="s">
        <v>109</v>
      </c>
      <c r="B91" s="254" t="str">
        <f ca="1">_xll.SUBNM("tango_core_model:Activity","","Tot_act","English")</f>
        <v>RECALC_0_21_</v>
      </c>
      <c r="C91" s="254" t="str">
        <f>"Contrôle "&amp;C80</f>
        <v>Contrôle RESULTAT NET</v>
      </c>
      <c r="D91" s="255" t="e">
        <f ca="1">_xll.DBRW($C$1,$B$26,$C$3,D$12,$C$2,$A91,D$13,$C$4,$C80)-D80</f>
        <v>#VALUE!</v>
      </c>
      <c r="E91" s="256" t="e">
        <f ca="1">_xll.DBRW($C$1,$B$26,$C$3,E$12,$C$2,$A91,E$13,$C$4,$C80)-E80</f>
        <v>#VALUE!</v>
      </c>
      <c r="F91" s="256" t="e">
        <f ca="1">_xll.DBRW($C$1,$B$26,$C$3,F$12,$C$2,$A91,F$13,$C$4,$C80)-F80</f>
        <v>#VALUE!</v>
      </c>
      <c r="G91" s="256" t="e">
        <f ca="1">_xll.DBRW($C$1,$B$26,$C$3,G$12,$C$2,$A91,G$13,$C$4,$C80)-G80</f>
        <v>#VALUE!</v>
      </c>
      <c r="H91" s="256" t="e">
        <f ca="1">_xll.DBRW($C$1,$B$26,$C$3,H$12,$C$2,$A91,H$13,$C$4,$C80)-H80</f>
        <v>#VALUE!</v>
      </c>
      <c r="I91" s="256" t="e">
        <f ca="1">_xll.DBRW($C$1,$B$26,$C$3,I$12,$C$2,$A91,I$13,$C$4,$C80)-I80</f>
        <v>#VALUE!</v>
      </c>
      <c r="J91" s="256" t="e">
        <f ca="1">_xll.DBRW($C$1,$B$26,$C$3,J$12,$C$2,$A91,J$13,$C$4,$C80)-J80</f>
        <v>#VALUE!</v>
      </c>
      <c r="K91" s="257" t="e">
        <f ca="1">_xll.DBRW($C$1,$B$26,$C$3,K$12,$C$2,$A91,K$13,$C$4,$C80)-K80</f>
        <v>#VALUE!</v>
      </c>
      <c r="L91" s="255" t="e">
        <f ca="1">_xll.DBRW($C$1,$B$26,$C$3,L$12,$C$2,$A91,L$13,$C$4,$C80)-L80</f>
        <v>#VALUE!</v>
      </c>
      <c r="M91" s="256" t="e">
        <f ca="1">_xll.DBRW($C$1,$B$26,$C$3,M$12,$C$2,$A91,M$13,$C$4,$C80)-M80</f>
        <v>#VALUE!</v>
      </c>
      <c r="N91" s="256" t="e">
        <f ca="1">_xll.DBRW($C$1,$B$26,$C$3,N$12,$C$2,$A91,N$13,$C$4,$C80)-N80</f>
        <v>#VALUE!</v>
      </c>
      <c r="O91" s="256" t="e">
        <f ca="1">_xll.DBRW($C$1,$B$26,$C$3,O$12,$C$2,$A91,O$13,$C$4,$C80)-O80</f>
        <v>#VALUE!</v>
      </c>
      <c r="P91" s="256" t="e">
        <f ca="1">_xll.DBRW($C$1,$B$26,$C$3,P$12,$C$2,$A91,P$13,$C$4,$C80)-P80</f>
        <v>#VALUE!</v>
      </c>
      <c r="Q91" s="256" t="e">
        <f ca="1">_xll.DBRW($C$1,$B$26,$C$3,Q$12,$C$2,$A91,Q$13,$C$4,$C80)-Q80</f>
        <v>#VALUE!</v>
      </c>
      <c r="R91" s="256" t="e">
        <f ca="1">_xll.DBRW($C$1,$B$26,$C$3,R$12,$C$2,$A91,R$13,$C$4,$C80)-R80</f>
        <v>#VALUE!</v>
      </c>
      <c r="S91" s="257" t="e">
        <f ca="1">_xll.DBRW($C$1,$B$26,$C$3,S$12,$C$2,$A91,S$13,$C$4,$C80)-S80</f>
        <v>#VALUE!</v>
      </c>
      <c r="T91" s="255" t="e">
        <f ca="1">_xll.DBRW($C$1,$B$26,$C$3,T$12,$C$2,$A91,T$13,$C$4,$C80)-T80</f>
        <v>#VALUE!</v>
      </c>
      <c r="U91" s="256" t="e">
        <f ca="1">_xll.DBRW($C$1,$B$26,$C$3,U$12,$C$2,$A91,U$13,$C$4,$C80)-U80</f>
        <v>#VALUE!</v>
      </c>
      <c r="V91" s="256" t="e">
        <f ca="1">_xll.DBRW($C$1,$B$26,$C$3,V$12,$C$2,$A91,V$13,$C$4,$C80)-V80</f>
        <v>#VALUE!</v>
      </c>
      <c r="W91" s="256" t="e">
        <f ca="1">_xll.DBRW($C$1,$B$26,$C$3,W$12,$C$2,$A91,W$13,$C$4,$C80)-W80</f>
        <v>#VALUE!</v>
      </c>
      <c r="X91" s="256" t="e">
        <f ca="1">_xll.DBRW($C$1,$B$26,$C$3,X$12,$C$2,$A91,X$13,$C$4,$C80)-X80</f>
        <v>#VALUE!</v>
      </c>
      <c r="Y91" s="256" t="e">
        <f ca="1">_xll.DBRW($C$1,$B$26,$C$3,Y$12,$C$2,$A91,Y$13,$C$4,$C80)-Y80</f>
        <v>#VALUE!</v>
      </c>
      <c r="Z91" s="256" t="e">
        <f ca="1">_xll.DBRW($C$1,$B$26,$C$3,Z$12,$C$2,$A91,Z$13,$C$4,$C80)-Z80</f>
        <v>#VALUE!</v>
      </c>
      <c r="AA91" s="257" t="e">
        <f ca="1">_xll.DBRW($C$1,$B$26,$C$3,AA$12,$C$2,$A91,AA$13,$C$4,$C80)-AA80</f>
        <v>#VALUE!</v>
      </c>
      <c r="AB91" s="255" t="e">
        <f ca="1">_xll.DBRW($C$1,$B$26,$C$3,AB$12,$C$2,$A91,AB$13,$C$4,$C80)-AB80</f>
        <v>#VALUE!</v>
      </c>
      <c r="AC91" s="256" t="e">
        <f ca="1">_xll.DBRW($C$1,$B$26,$C$3,AC$12,$C$2,$A91,AC$13,$C$4,$C80)-AC80</f>
        <v>#VALUE!</v>
      </c>
      <c r="AD91" s="256" t="e">
        <f ca="1">_xll.DBRW($C$1,$B$26,$C$3,AD$12,$C$2,$A91,AD$13,$C$4,$C80)-AD80</f>
        <v>#VALUE!</v>
      </c>
      <c r="AE91" s="256" t="e">
        <f ca="1">_xll.DBRW($C$1,$B$26,$C$3,AE$12,$C$2,$A91,AE$13,$C$4,$C80)-AE80</f>
        <v>#VALUE!</v>
      </c>
      <c r="AF91" s="256" t="e">
        <f ca="1">_xll.DBRW($C$1,$B$26,$C$3,AF$12,$C$2,$A91,AF$13,$C$4,$C80)-AF80</f>
        <v>#VALUE!</v>
      </c>
      <c r="AG91" s="256" t="e">
        <f ca="1">_xll.DBRW($C$1,$B$26,$C$3,AG$12,$C$2,$A91,AG$13,$C$4,$C80)-AG80</f>
        <v>#VALUE!</v>
      </c>
      <c r="AH91" s="256" t="e">
        <f ca="1">_xll.DBRW($C$1,$B$26,$C$3,AH$12,$C$2,$A91,AH$13,$C$4,$C80)-AH80</f>
        <v>#VALUE!</v>
      </c>
      <c r="AI91" s="257" t="e">
        <f ca="1">_xll.DBRW($C$1,$B$26,$C$3,AI$12,$C$2,$A91,AI$13,$C$4,$C80)-AI80</f>
        <v>#VALUE!</v>
      </c>
      <c r="AJ91" s="258"/>
      <c r="AK91" s="255" t="e">
        <f ca="1">_xll.DBRW($C$1,$B91,$C$3,AK$12,$C$2,$A91,AK$13,$C$4,C80)-AK80</f>
        <v>#VALUE!</v>
      </c>
      <c r="AL91" s="256" t="e">
        <f ca="1">_xll.DBRW($C$1,$B91,$C$3,AL$12,$C$2,$A91,AL$13,$C$4,C80)-AL80</f>
        <v>#VALUE!</v>
      </c>
      <c r="AM91" s="256" t="e">
        <f ca="1">_xll.DBRW($C$1,$B91,$C$3,AM$12,$C$2,$A91,AM$13,$C$4,C80)-AM80</f>
        <v>#VALUE!</v>
      </c>
      <c r="AN91" s="256" t="e">
        <f ca="1">_xll.DBRW($C$1,$B91,$C$3,AN$12,$C$2,$A91,AN$13,$C$4,C80)-AN80</f>
        <v>#VALUE!</v>
      </c>
      <c r="AO91" s="256" t="e">
        <f ca="1">_xll.DBRW($C$1,$B91,$C$3,AO$12,$C$2,$A91,AO$13,$C$4,C80)-AO80</f>
        <v>#VALUE!</v>
      </c>
      <c r="AP91" s="256" t="e">
        <f ca="1">_xll.DBRW($C$1,$B91,$C$3,AP$12,$C$2,$A91,AP$13,$C$4,C80)-AP80</f>
        <v>#VALUE!</v>
      </c>
      <c r="AQ91" s="256" t="e">
        <f ca="1">_xll.DBRW($C$1,$B91,$C$3,AQ$12,$C$2,$A91,AQ$13,$C$4,C80)-AQ80</f>
        <v>#VALUE!</v>
      </c>
      <c r="AR91" s="257" t="e">
        <f ca="1">_xll.DBRW($C$1,$B91,$C$3,AR$12,$C$2,$A91,AR$13,$C$4,C80)-AR80</f>
        <v>#VALUE!</v>
      </c>
      <c r="AS91" s="255" t="e">
        <f ca="1">_xll.DBRW($C$1,$B91,$C$3,AS$12,$C$2,$A91,AS$13,$C$4,C80)-AS80</f>
        <v>#VALUE!</v>
      </c>
      <c r="AT91" s="256" t="e">
        <f ca="1">_xll.DBRW($C$1,$B91,$C$3,AT$12,$C$2,$A91,AT$13,$C$4,C80)-AT80</f>
        <v>#VALUE!</v>
      </c>
      <c r="AU91" s="256" t="e">
        <f ca="1">_xll.DBRW($C$1,$B91,$C$3,AU$12,$C$2,$A91,AU$13,$C$4,C80)-AU80</f>
        <v>#VALUE!</v>
      </c>
      <c r="AV91" s="256" t="e">
        <f ca="1">_xll.DBRW($C$1,$B91,$C$3,AV$12,$C$2,$A91,AV$13,$C$4,C80)-AV80</f>
        <v>#VALUE!</v>
      </c>
      <c r="AW91" s="256" t="e">
        <f ca="1">_xll.DBRW($C$1,$B91,$C$3,AW$12,$C$2,$A91,AW$13,$C$4,C80)-AW80</f>
        <v>#VALUE!</v>
      </c>
      <c r="AX91" s="256" t="e">
        <f ca="1">_xll.DBRW($C$1,$B91,$C$3,AX$12,$C$2,$A91,AX$13,$C$4,C80)-AX80</f>
        <v>#VALUE!</v>
      </c>
      <c r="AY91" s="256" t="e">
        <f ca="1">_xll.DBRW($C$1,$B91,$C$3,AY$12,$C$2,$A91,AY$13,$C$4,C80)-AY80</f>
        <v>#VALUE!</v>
      </c>
      <c r="AZ91" s="257" t="e">
        <f ca="1">_xll.DBRW($C$1,$B91,$C$3,AZ$12,$C$2,$A91,AZ$13,$C$4,C80)-AZ80</f>
        <v>#VALUE!</v>
      </c>
      <c r="BA91" s="255" t="e">
        <f ca="1">_xll.DBRW($C$1,$B91,$C$3,BA$12,$C$2,$A91,BA$13,$C$4,C80)-BA80</f>
        <v>#VALUE!</v>
      </c>
      <c r="BB91" s="256" t="e">
        <f ca="1">_xll.DBRW($C$1,$B91,$C$3,BB$12,$C$2,$A91,BB$13,$C$4,C80)-BB80</f>
        <v>#VALUE!</v>
      </c>
      <c r="BC91" s="256" t="e">
        <f ca="1">_xll.DBRW($C$1,$B91,$C$3,BC$12,$C$2,$A91,BC$13,$C$4,C80)-BC80</f>
        <v>#VALUE!</v>
      </c>
      <c r="BD91" s="256" t="e">
        <f ca="1">_xll.DBRW($C$1,$B91,$C$3,BD$12,$C$2,$A91,BD$13,$C$4,C80)-BD80</f>
        <v>#VALUE!</v>
      </c>
      <c r="BE91" s="256" t="e">
        <f ca="1">_xll.DBRW($C$1,$B91,$C$3,BE$12,$C$2,$A91,BE$13,$C$4,C80)-BE80</f>
        <v>#VALUE!</v>
      </c>
      <c r="BF91" s="256" t="e">
        <f ca="1">_xll.DBRW($C$1,$B91,$C$3,BF$12,$C$2,$A91,BF$13,$C$4,C80)-BF80</f>
        <v>#VALUE!</v>
      </c>
      <c r="BG91" s="256" t="e">
        <f ca="1">_xll.DBRW($C$1,$B91,$C$3,BG$12,$C$2,$A91,BG$13,$C$4,C80)-BG80</f>
        <v>#VALUE!</v>
      </c>
      <c r="BH91" s="257" t="e">
        <f ca="1">_xll.DBRW($C$1,$B91,$C$3,BH$12,$C$2,$A91,BH$13,$C$4,C80)-BH80</f>
        <v>#VALUE!</v>
      </c>
      <c r="BI91" s="255" t="e">
        <f ca="1">_xll.DBRW($C$1,$B91,$C$3,BI$12,$C$2,$A91,BI$13,$C$4,C80)-BI80</f>
        <v>#VALUE!</v>
      </c>
      <c r="BJ91" s="256" t="e">
        <f ca="1">_xll.DBRW($C$1,$B91,$C$3,BJ$12,$C$2,$A91,BJ$13,$C$4,C80)-BJ80</f>
        <v>#VALUE!</v>
      </c>
      <c r="BK91" s="256" t="e">
        <f ca="1">_xll.DBRW($C$1,$B91,$C$3,BK$12,$C$2,$A91,BK$13,$C$4,C80)-BK80</f>
        <v>#VALUE!</v>
      </c>
      <c r="BL91" s="256" t="e">
        <f ca="1">_xll.DBRW($C$1,$B91,$C$3,BL$12,$C$2,$A91,BL$13,$C$4,C80)-BL80</f>
        <v>#VALUE!</v>
      </c>
      <c r="BM91" s="256" t="e">
        <f ca="1">_xll.DBRW($C$1,$B91,$C$3,BM$12,$C$2,$A91,BM$13,$C$4,C80)-BM80</f>
        <v>#VALUE!</v>
      </c>
      <c r="BN91" s="256" t="e">
        <f ca="1">_xll.DBRW($C$1,$B91,$C$3,BN$12,$C$2,$A91,BN$13,$C$4,C80)-BN80</f>
        <v>#VALUE!</v>
      </c>
      <c r="BO91" s="256" t="e">
        <f ca="1">_xll.DBRW($C$1,$B91,$C$3,BO$12,$C$2,$A91,BO$13,$C$4,C80)-BO80</f>
        <v>#VALUE!</v>
      </c>
      <c r="BP91" s="257" t="e">
        <f ca="1">_xll.DBRW($C$1,$B91,$C$3,BP$12,$C$2,$A91,BP$13,$C$4,C80)-BP80</f>
        <v>#VALUE!</v>
      </c>
      <c r="BQ91" s="255" t="e">
        <f ca="1">_xll.DBRW($C$1,$B91,$C$3,BQ$12,$C$2,$A91,BQ$13,$C$4,C80)-BQ80</f>
        <v>#VALUE!</v>
      </c>
      <c r="BR91" s="256" t="e">
        <f ca="1">_xll.DBRW($C$1,$B91,$C$3,BR$12,$C$2,$A91,BR$13,$C$4,C80)-BR80</f>
        <v>#VALUE!</v>
      </c>
      <c r="BS91" s="256" t="e">
        <f ca="1">_xll.DBRW($C$1,$B91,$C$3,BS$12,$C$2,$A91,BS$13,$C$4,C80)-BS80</f>
        <v>#VALUE!</v>
      </c>
      <c r="BT91" s="256" t="e">
        <f ca="1">_xll.DBRW($C$1,$B91,$C$3,BT$12,$C$2,$A91,BT$13,$C$4,C80)-BT80</f>
        <v>#VALUE!</v>
      </c>
      <c r="BU91" s="256" t="e">
        <f ca="1">_xll.DBRW($C$1,$B91,$C$3,BU$12,$C$2,$A91,BU$13,$C$4,C80)-BU80</f>
        <v>#VALUE!</v>
      </c>
      <c r="BV91" s="256" t="e">
        <f ca="1">_xll.DBRW($C$1,$B91,$C$3,BV$12,$C$2,$A91,BV$13,$C$4,C80)-BV80</f>
        <v>#VALUE!</v>
      </c>
      <c r="BW91" s="256" t="e">
        <f ca="1">_xll.DBRW($C$1,$B91,$C$3,BW$12,$C$2,$A91,BW$13,$C$4,C80)-BW80</f>
        <v>#VALUE!</v>
      </c>
      <c r="BX91" s="257" t="e">
        <f ca="1">_xll.DBRW($C$1,$B91,$C$3,BX$12,$C$2,$A91,BX$13,$C$4,C80)-BX80</f>
        <v>#VALUE!</v>
      </c>
      <c r="BY91" s="259"/>
      <c r="BZ91" s="259"/>
      <c r="CA91" s="259"/>
      <c r="CB91" s="259"/>
      <c r="CC91" s="259"/>
      <c r="CD91" s="259"/>
      <c r="CE91" s="259"/>
      <c r="CF91" s="259"/>
      <c r="CG91" s="260"/>
      <c r="CH91" s="260"/>
      <c r="CI91" s="260"/>
      <c r="CJ91" s="260"/>
      <c r="CK91" s="260"/>
      <c r="CL91" s="260"/>
      <c r="CM91" s="260"/>
      <c r="CN91" s="260"/>
      <c r="CO91" s="260"/>
      <c r="CP91" s="260"/>
      <c r="CQ91" s="260"/>
      <c r="CR91" s="260"/>
      <c r="CS91" s="260"/>
      <c r="CT91" s="260"/>
      <c r="CU91" s="260"/>
      <c r="CV91" s="260"/>
      <c r="CW91" s="260"/>
      <c r="CX91" s="260"/>
      <c r="CY91" s="260"/>
      <c r="CZ91" s="260"/>
      <c r="DA91" s="260"/>
      <c r="DB91" s="260"/>
      <c r="DC91" s="260"/>
      <c r="DD91" s="260"/>
      <c r="DE91" s="260"/>
    </row>
    <row r="92" spans="1:109" s="264" customFormat="1" ht="21.75" customHeight="1">
      <c r="A92" s="262"/>
      <c r="B92" s="263"/>
      <c r="D92" s="265"/>
      <c r="E92" s="265"/>
      <c r="F92" s="265"/>
      <c r="G92" s="265"/>
      <c r="H92" s="265"/>
      <c r="I92" s="265"/>
      <c r="J92" s="265"/>
      <c r="K92" s="265"/>
      <c r="L92" s="265"/>
      <c r="M92" s="265"/>
      <c r="N92" s="265"/>
      <c r="O92" s="265"/>
      <c r="P92" s="265"/>
      <c r="Q92" s="265"/>
      <c r="R92" s="265"/>
      <c r="S92" s="265"/>
      <c r="T92" s="265"/>
      <c r="U92" s="265"/>
      <c r="V92" s="265"/>
      <c r="W92" s="265"/>
      <c r="X92" s="265"/>
      <c r="Y92" s="265"/>
      <c r="Z92" s="265"/>
      <c r="AA92" s="265"/>
      <c r="AB92" s="265"/>
      <c r="AC92" s="265"/>
      <c r="AD92" s="265"/>
      <c r="AE92" s="265"/>
      <c r="AF92" s="265"/>
      <c r="AG92" s="265"/>
      <c r="AH92" s="265"/>
      <c r="AI92" s="265"/>
      <c r="AJ92" s="265"/>
      <c r="AK92" s="265"/>
      <c r="AL92" s="265"/>
      <c r="AM92" s="265"/>
      <c r="AN92" s="265"/>
      <c r="AO92" s="265"/>
      <c r="AP92" s="265"/>
      <c r="AQ92" s="265"/>
      <c r="AR92" s="265"/>
      <c r="AS92" s="265"/>
      <c r="AT92" s="265"/>
      <c r="AU92" s="265"/>
      <c r="AV92" s="265"/>
      <c r="AW92" s="265"/>
      <c r="AX92" s="265"/>
      <c r="AY92" s="265"/>
      <c r="AZ92" s="265"/>
      <c r="BA92" s="265"/>
      <c r="BB92" s="265"/>
      <c r="BC92" s="265"/>
      <c r="BD92" s="265"/>
      <c r="BE92" s="265"/>
      <c r="BF92" s="265"/>
      <c r="BG92" s="265"/>
      <c r="BH92" s="265"/>
      <c r="BI92" s="265"/>
      <c r="BJ92" s="265"/>
      <c r="BK92" s="265"/>
      <c r="BL92" s="265"/>
      <c r="BM92" s="265"/>
      <c r="BN92" s="265"/>
      <c r="BO92" s="265"/>
      <c r="BP92" s="265"/>
      <c r="BQ92" s="265"/>
      <c r="BR92" s="265"/>
      <c r="BS92" s="265"/>
      <c r="BT92" s="265"/>
      <c r="BU92" s="265"/>
      <c r="BV92" s="265"/>
      <c r="BW92" s="265"/>
      <c r="BX92" s="265"/>
      <c r="BY92" s="265"/>
      <c r="BZ92" s="265"/>
      <c r="CA92" s="265"/>
      <c r="CB92" s="265"/>
      <c r="CC92" s="265"/>
      <c r="CD92" s="265"/>
      <c r="CE92" s="265"/>
      <c r="CF92" s="265"/>
    </row>
    <row r="93" spans="1:109" ht="21.75" customHeight="1">
      <c r="A93" s="266"/>
      <c r="B93" s="267"/>
      <c r="C93" s="243" t="s">
        <v>31</v>
      </c>
      <c r="D93" s="245">
        <f>SUM(D94:D103)</f>
        <v>0</v>
      </c>
      <c r="E93" s="246">
        <f t="shared" ref="E93" si="409">SUM(E94:E103)</f>
        <v>0</v>
      </c>
      <c r="F93" s="246">
        <f t="shared" ref="F93" si="410">SUM(F94:F103)</f>
        <v>0</v>
      </c>
      <c r="G93" s="246">
        <f t="shared" ref="G93" si="411">SUM(G94:G103)</f>
        <v>0</v>
      </c>
      <c r="H93" s="246">
        <f t="shared" ref="H93" si="412">SUM(H94:H103)</f>
        <v>0</v>
      </c>
      <c r="I93" s="246">
        <f t="shared" ref="I93" si="413">SUM(I94:I103)</f>
        <v>0</v>
      </c>
      <c r="J93" s="246">
        <f t="shared" ref="J93" si="414">SUM(J94:J103)</f>
        <v>0</v>
      </c>
      <c r="K93" s="247">
        <f t="shared" ref="K93" si="415">SUM(K94:K103)</f>
        <v>0</v>
      </c>
      <c r="L93" s="245">
        <f t="shared" ref="L93" si="416">SUM(L94:L103)</f>
        <v>0</v>
      </c>
      <c r="M93" s="246">
        <f t="shared" ref="M93" si="417">SUM(M94:M103)</f>
        <v>0</v>
      </c>
      <c r="N93" s="246">
        <f t="shared" ref="N93" si="418">SUM(N94:N103)</f>
        <v>0</v>
      </c>
      <c r="O93" s="246">
        <f t="shared" ref="O93" si="419">SUM(O94:O103)</f>
        <v>0</v>
      </c>
      <c r="P93" s="246">
        <f t="shared" ref="P93" si="420">SUM(P94:P103)</f>
        <v>0</v>
      </c>
      <c r="Q93" s="246">
        <f t="shared" ref="Q93" si="421">SUM(Q94:Q103)</f>
        <v>0</v>
      </c>
      <c r="R93" s="246">
        <f t="shared" ref="R93" si="422">SUM(R94:R103)</f>
        <v>0</v>
      </c>
      <c r="S93" s="247">
        <f t="shared" ref="S93" si="423">SUM(S94:S103)</f>
        <v>0</v>
      </c>
      <c r="T93" s="245">
        <f t="shared" ref="T93" si="424">SUM(T94:T103)</f>
        <v>0</v>
      </c>
      <c r="U93" s="246">
        <f t="shared" ref="U93" si="425">SUM(U94:U103)</f>
        <v>0</v>
      </c>
      <c r="V93" s="246">
        <f t="shared" ref="V93" si="426">SUM(V94:V103)</f>
        <v>0</v>
      </c>
      <c r="W93" s="246">
        <f t="shared" ref="W93" si="427">SUM(W94:W103)</f>
        <v>0</v>
      </c>
      <c r="X93" s="246">
        <f t="shared" ref="X93" si="428">SUM(X94:X103)</f>
        <v>0</v>
      </c>
      <c r="Y93" s="246">
        <f t="shared" ref="Y93" si="429">SUM(Y94:Y103)</f>
        <v>0</v>
      </c>
      <c r="Z93" s="246">
        <f t="shared" ref="Z93" si="430">SUM(Z94:Z103)</f>
        <v>0</v>
      </c>
      <c r="AA93" s="247">
        <f t="shared" ref="AA93" si="431">SUM(AA94:AA103)</f>
        <v>0</v>
      </c>
      <c r="AB93" s="245">
        <f t="shared" ref="AB93" si="432">SUM(AB94:AB103)</f>
        <v>0</v>
      </c>
      <c r="AC93" s="246">
        <f t="shared" ref="AC93" si="433">SUM(AC94:AC103)</f>
        <v>0</v>
      </c>
      <c r="AD93" s="246">
        <f t="shared" ref="AD93" si="434">SUM(AD94:AD103)</f>
        <v>0</v>
      </c>
      <c r="AE93" s="246">
        <f t="shared" ref="AE93" si="435">SUM(AE94:AE103)</f>
        <v>0</v>
      </c>
      <c r="AF93" s="246">
        <f t="shared" ref="AF93" si="436">SUM(AF94:AF103)</f>
        <v>0</v>
      </c>
      <c r="AG93" s="246">
        <f t="shared" ref="AG93" si="437">SUM(AG94:AG103)</f>
        <v>0</v>
      </c>
      <c r="AH93" s="246">
        <f t="shared" ref="AH93" si="438">SUM(AH94:AH103)</f>
        <v>0</v>
      </c>
      <c r="AI93" s="247">
        <f t="shared" ref="AI93" si="439">SUM(AI94:AI103)</f>
        <v>0</v>
      </c>
      <c r="AJ93" s="248"/>
      <c r="AK93" s="245" t="e">
        <f ca="1">SUM(AK94:AK103)</f>
        <v>#VALUE!</v>
      </c>
      <c r="AL93" s="246">
        <f t="shared" ref="AL93" ca="1" si="440">SUM(AL94:AL103)</f>
        <v>0</v>
      </c>
      <c r="AM93" s="246" t="e">
        <f t="shared" ref="AM93" ca="1" si="441">SUM(AM94:AM103)</f>
        <v>#VALUE!</v>
      </c>
      <c r="AN93" s="246" t="e">
        <f t="shared" ref="AN93" ca="1" si="442">SUM(AN94:AN103)</f>
        <v>#VALUE!</v>
      </c>
      <c r="AO93" s="246" t="e">
        <f t="shared" ref="AO93" ca="1" si="443">SUM(AO94:AO103)</f>
        <v>#VALUE!</v>
      </c>
      <c r="AP93" s="246" t="e">
        <f t="shared" ref="AP93" ca="1" si="444">SUM(AP94:AP103)</f>
        <v>#VALUE!</v>
      </c>
      <c r="AQ93" s="246" t="e">
        <f t="shared" ref="AQ93" ca="1" si="445">SUM(AQ94:AQ103)</f>
        <v>#VALUE!</v>
      </c>
      <c r="AR93" s="247" t="e">
        <f t="shared" ref="AR93" ca="1" si="446">SUM(AR94:AR103)</f>
        <v>#VALUE!</v>
      </c>
      <c r="AS93" s="245" t="e">
        <f t="shared" ref="AS93" ca="1" si="447">SUM(AS94:AS103)</f>
        <v>#VALUE!</v>
      </c>
      <c r="AT93" s="246">
        <f t="shared" ref="AT93" ca="1" si="448">SUM(AT94:AT103)</f>
        <v>0</v>
      </c>
      <c r="AU93" s="246" t="e">
        <f t="shared" ref="AU93" ca="1" si="449">SUM(AU94:AU103)</f>
        <v>#VALUE!</v>
      </c>
      <c r="AV93" s="246" t="e">
        <f t="shared" ref="AV93" ca="1" si="450">SUM(AV94:AV103)</f>
        <v>#VALUE!</v>
      </c>
      <c r="AW93" s="246" t="e">
        <f t="shared" ref="AW93" ca="1" si="451">SUM(AW94:AW103)</f>
        <v>#VALUE!</v>
      </c>
      <c r="AX93" s="246" t="e">
        <f t="shared" ref="AX93" ca="1" si="452">SUM(AX94:AX103)</f>
        <v>#VALUE!</v>
      </c>
      <c r="AY93" s="246" t="e">
        <f t="shared" ref="AY93" ca="1" si="453">SUM(AY94:AY103)</f>
        <v>#VALUE!</v>
      </c>
      <c r="AZ93" s="247" t="e">
        <f t="shared" ref="AZ93" ca="1" si="454">SUM(AZ94:AZ103)</f>
        <v>#VALUE!</v>
      </c>
      <c r="BA93" s="245" t="e">
        <f t="shared" ref="BA93" ca="1" si="455">SUM(BA94:BA103)</f>
        <v>#VALUE!</v>
      </c>
      <c r="BB93" s="246">
        <f t="shared" ref="BB93" ca="1" si="456">SUM(BB94:BB103)</f>
        <v>0</v>
      </c>
      <c r="BC93" s="246" t="e">
        <f t="shared" ref="BC93" ca="1" si="457">SUM(BC94:BC103)</f>
        <v>#VALUE!</v>
      </c>
      <c r="BD93" s="246" t="e">
        <f t="shared" ref="BD93" ca="1" si="458">SUM(BD94:BD103)</f>
        <v>#VALUE!</v>
      </c>
      <c r="BE93" s="246" t="e">
        <f t="shared" ref="BE93" ca="1" si="459">SUM(BE94:BE103)</f>
        <v>#VALUE!</v>
      </c>
      <c r="BF93" s="246" t="e">
        <f t="shared" ref="BF93" ca="1" si="460">SUM(BF94:BF103)</f>
        <v>#VALUE!</v>
      </c>
      <c r="BG93" s="246" t="e">
        <f t="shared" ref="BG93" ca="1" si="461">SUM(BG94:BG103)</f>
        <v>#VALUE!</v>
      </c>
      <c r="BH93" s="247" t="e">
        <f t="shared" ref="BH93" ca="1" si="462">SUM(BH94:BH103)</f>
        <v>#VALUE!</v>
      </c>
      <c r="BI93" s="245" t="e">
        <f t="shared" ref="BI93" ca="1" si="463">SUM(BI94:BI103)</f>
        <v>#VALUE!</v>
      </c>
      <c r="BJ93" s="246">
        <f t="shared" ref="BJ93" ca="1" si="464">SUM(BJ94:BJ103)</f>
        <v>0</v>
      </c>
      <c r="BK93" s="246" t="e">
        <f t="shared" ref="BK93" ca="1" si="465">SUM(BK94:BK103)</f>
        <v>#VALUE!</v>
      </c>
      <c r="BL93" s="246" t="e">
        <f t="shared" ref="BL93" ca="1" si="466">SUM(BL94:BL103)</f>
        <v>#VALUE!</v>
      </c>
      <c r="BM93" s="246" t="e">
        <f t="shared" ref="BM93" ca="1" si="467">SUM(BM94:BM103)</f>
        <v>#VALUE!</v>
      </c>
      <c r="BN93" s="246" t="e">
        <f t="shared" ref="BN93" ca="1" si="468">SUM(BN94:BN103)</f>
        <v>#VALUE!</v>
      </c>
      <c r="BO93" s="246" t="e">
        <f t="shared" ref="BO93" ca="1" si="469">SUM(BO94:BO103)</f>
        <v>#VALUE!</v>
      </c>
      <c r="BP93" s="247" t="e">
        <f t="shared" ref="BP93:BW93" ca="1" si="470">SUM(BP94:BP103)</f>
        <v>#VALUE!</v>
      </c>
      <c r="BQ93" s="245" t="e">
        <f t="shared" ca="1" si="470"/>
        <v>#VALUE!</v>
      </c>
      <c r="BR93" s="246">
        <f t="shared" ca="1" si="470"/>
        <v>0</v>
      </c>
      <c r="BS93" s="246" t="e">
        <f t="shared" ca="1" si="470"/>
        <v>#VALUE!</v>
      </c>
      <c r="BT93" s="246" t="e">
        <f t="shared" ca="1" si="470"/>
        <v>#VALUE!</v>
      </c>
      <c r="BU93" s="246" t="e">
        <f t="shared" ca="1" si="470"/>
        <v>#VALUE!</v>
      </c>
      <c r="BV93" s="246" t="e">
        <f t="shared" ca="1" si="470"/>
        <v>#VALUE!</v>
      </c>
      <c r="BW93" s="246" t="e">
        <f t="shared" ca="1" si="470"/>
        <v>#VALUE!</v>
      </c>
      <c r="BX93" s="247" t="e">
        <f t="shared" ref="BX93" ca="1" si="471">SUM(BX94:BX103)</f>
        <v>#VALUE!</v>
      </c>
      <c r="BY93" s="248"/>
      <c r="BZ93" s="248"/>
      <c r="CA93" s="248"/>
      <c r="CB93" s="248"/>
      <c r="CC93" s="248"/>
      <c r="CD93" s="248"/>
      <c r="CE93" s="248"/>
      <c r="CF93" s="248"/>
    </row>
    <row r="94" spans="1:109">
      <c r="A94" s="262" t="str">
        <f>A81</f>
        <v>VTD_Corp_TopAdj_Input1</v>
      </c>
      <c r="B94" s="263" t="str">
        <f t="shared" ref="B94:C94" ca="1" si="472">B81</f>
        <v>RECALC_0_1_</v>
      </c>
      <c r="C94" s="237" t="str">
        <f t="shared" si="472"/>
        <v>Prise en cpte top des div reçus</v>
      </c>
      <c r="D94" s="252"/>
      <c r="E94" s="248"/>
      <c r="F94" s="248"/>
      <c r="G94" s="248"/>
      <c r="H94" s="248"/>
      <c r="I94" s="248"/>
      <c r="J94" s="248"/>
      <c r="K94" s="253"/>
      <c r="L94" s="252"/>
      <c r="M94" s="248"/>
      <c r="N94" s="248"/>
      <c r="O94" s="248"/>
      <c r="P94" s="248"/>
      <c r="Q94" s="248"/>
      <c r="R94" s="248"/>
      <c r="S94" s="253"/>
      <c r="T94" s="252"/>
      <c r="U94" s="248"/>
      <c r="V94" s="248"/>
      <c r="W94" s="248"/>
      <c r="X94" s="248"/>
      <c r="Y94" s="248"/>
      <c r="Z94" s="248"/>
      <c r="AA94" s="253"/>
      <c r="AB94" s="252"/>
      <c r="AC94" s="248"/>
      <c r="AD94" s="248"/>
      <c r="AE94" s="248"/>
      <c r="AF94" s="248"/>
      <c r="AG94" s="248"/>
      <c r="AH94" s="248"/>
      <c r="AI94" s="253"/>
      <c r="AJ94" s="248"/>
      <c r="AK94" s="252" t="e">
        <f ca="1">_xll.DBRW($C$1,$B94,$C$3,AK$12,$C$2,$A94,AK$13,$C$4,C93)</f>
        <v>#VALUE!</v>
      </c>
      <c r="AL94" s="248" t="str">
        <f ca="1">_xll.DBRW($C$1,$B94,$C$3,AL$12,$C$2,$A94,AL$13,$C$4,C93)</f>
        <v>RECALC_1_1548_</v>
      </c>
      <c r="AM94" s="248" t="e">
        <f ca="1">_xll.DBRW($C$1,$B94,$C$3,AM$12,$C$2,$A94,AM$13,$C$4,C93)</f>
        <v>#VALUE!</v>
      </c>
      <c r="AN94" s="248" t="e">
        <f ca="1">_xll.DBRW($C$1,$B94,$C$3,AN$12,$C$2,$A94,AN$13,$C$4,C93)</f>
        <v>#VALUE!</v>
      </c>
      <c r="AO94" s="248" t="e">
        <f ca="1">_xll.DBRW($C$1,$B94,$C$3,AO$12,$C$2,$A94,AO$13,$C$4,C93)</f>
        <v>#VALUE!</v>
      </c>
      <c r="AP94" s="248" t="e">
        <f ca="1">_xll.DBRW($C$1,$B94,$C$3,AP$12,$C$2,$A94,AP$13,$C$4,C93)</f>
        <v>#VALUE!</v>
      </c>
      <c r="AQ94" s="248" t="e">
        <f ca="1">_xll.DBRW($C$1,$B94,$C$3,AQ$12,$C$2,$A94,AQ$13,$C$4,C93)</f>
        <v>#VALUE!</v>
      </c>
      <c r="AR94" s="253" t="e">
        <f ca="1">_xll.DBRW($C$1,$B94,$C$3,AR$12,$C$2,$A94,AR$13,$C$4,C93)</f>
        <v>#VALUE!</v>
      </c>
      <c r="AS94" s="252" t="e">
        <f ca="1">_xll.DBRW($C$1,$B94,$C$3,AS$12,$C$2,$A94,AS$13,$C$4,C93)</f>
        <v>#VALUE!</v>
      </c>
      <c r="AT94" s="248" t="str">
        <f ca="1">_xll.DBRW($C$1,$B94,$C$3,AT$12,$C$2,$A94,AT$13,$C$4,C93)</f>
        <v>RECALC_1_1549_</v>
      </c>
      <c r="AU94" s="248" t="e">
        <f ca="1">_xll.DBRW($C$1,$B94,$C$3,AU$12,$C$2,$A94,AU$13,$C$4,C93)</f>
        <v>#VALUE!</v>
      </c>
      <c r="AV94" s="248" t="e">
        <f ca="1">_xll.DBRW($C$1,$B94,$C$3,AV$12,$C$2,$A94,AV$13,$C$4,C93)</f>
        <v>#VALUE!</v>
      </c>
      <c r="AW94" s="248" t="e">
        <f ca="1">_xll.DBRW($C$1,$B94,$C$3,AW$12,$C$2,$A94,AW$13,$C$4,C93)</f>
        <v>#VALUE!</v>
      </c>
      <c r="AX94" s="248" t="e">
        <f ca="1">_xll.DBRW($C$1,$B94,$C$3,AX$12,$C$2,$A94,AX$13,$C$4,C93)</f>
        <v>#VALUE!</v>
      </c>
      <c r="AY94" s="248" t="e">
        <f ca="1">_xll.DBRW($C$1,$B94,$C$3,AY$12,$C$2,$A94,AY$13,$C$4,C93)</f>
        <v>#VALUE!</v>
      </c>
      <c r="AZ94" s="253" t="e">
        <f ca="1">_xll.DBRW($C$1,$B94,$C$3,AZ$12,$C$2,$A94,AZ$13,$C$4,C93)</f>
        <v>#VALUE!</v>
      </c>
      <c r="BA94" s="252" t="e">
        <f ca="1">_xll.DBRW($C$1,$B94,$C$3,BA$12,$C$2,$A94,BA$13,$C$4,C93)</f>
        <v>#VALUE!</v>
      </c>
      <c r="BB94" s="248" t="str">
        <f ca="1">_xll.DBRW($C$1,$B94,$C$3,BB$12,$C$2,$A94,BB$13,$C$4,C93)</f>
        <v>RECALC_1_1550_</v>
      </c>
      <c r="BC94" s="248" t="e">
        <f ca="1">_xll.DBRW($C$1,$B94,$C$3,BC$12,$C$2,$A94,BC$13,$C$4,C93)</f>
        <v>#VALUE!</v>
      </c>
      <c r="BD94" s="248" t="e">
        <f ca="1">_xll.DBRW($C$1,$B94,$C$3,BD$12,$C$2,$A94,BD$13,$C$4,C93)</f>
        <v>#VALUE!</v>
      </c>
      <c r="BE94" s="248" t="e">
        <f ca="1">_xll.DBRW($C$1,$B94,$C$3,BE$12,$C$2,$A94,BE$13,$C$4,C93)</f>
        <v>#VALUE!</v>
      </c>
      <c r="BF94" s="248" t="e">
        <f ca="1">_xll.DBRW($C$1,$B94,$C$3,BF$12,$C$2,$A94,BF$13,$C$4,C93)</f>
        <v>#VALUE!</v>
      </c>
      <c r="BG94" s="248" t="e">
        <f ca="1">_xll.DBRW($C$1,$B94,$C$3,BG$12,$C$2,$A94,BG$13,$C$4,C93)</f>
        <v>#VALUE!</v>
      </c>
      <c r="BH94" s="253" t="e">
        <f ca="1">_xll.DBRW($C$1,$B94,$C$3,BH$12,$C$2,$A94,BH$13,$C$4,C93)</f>
        <v>#VALUE!</v>
      </c>
      <c r="BI94" s="252" t="e">
        <f ca="1">_xll.DBRW($C$1,$B94,$C$3,BI$12,$C$2,$A94,BI$13,$C$4,C93)</f>
        <v>#VALUE!</v>
      </c>
      <c r="BJ94" s="248" t="str">
        <f ca="1">_xll.DBRW($C$1,$B94,$C$3,BJ$12,$C$2,$A94,BJ$13,$C$4,C93)</f>
        <v>RECALC_1_1959_</v>
      </c>
      <c r="BK94" s="248" t="e">
        <f ca="1">_xll.DBRW($C$1,$B94,$C$3,BK$12,$C$2,$A94,BK$13,$C$4,C93)</f>
        <v>#VALUE!</v>
      </c>
      <c r="BL94" s="248" t="e">
        <f ca="1">_xll.DBRW($C$1,$B94,$C$3,BL$12,$C$2,$A94,BL$13,$C$4,C93)</f>
        <v>#VALUE!</v>
      </c>
      <c r="BM94" s="248" t="e">
        <f ca="1">_xll.DBRW($C$1,$B94,$C$3,BM$12,$C$2,$A94,BM$13,$C$4,C93)</f>
        <v>#VALUE!</v>
      </c>
      <c r="BN94" s="248" t="e">
        <f ca="1">_xll.DBRW($C$1,$B94,$C$3,BN$12,$C$2,$A94,BN$13,$C$4,C93)</f>
        <v>#VALUE!</v>
      </c>
      <c r="BO94" s="248" t="e">
        <f ca="1">_xll.DBRW($C$1,$B94,$C$3,BO$12,$C$2,$A94,BO$13,$C$4,C93)</f>
        <v>#VALUE!</v>
      </c>
      <c r="BP94" s="253" t="e">
        <f ca="1">_xll.DBRW($C$1,$B94,$C$3,BP$12,$C$2,$A94,BP$13,$C$4,C93)</f>
        <v>#VALUE!</v>
      </c>
      <c r="BQ94" s="252" t="e">
        <f ca="1">_xll.DBRW($C$1,$B94,$C$3,BQ$12,$C$2,$A94,BQ$13,$C$4,C93)</f>
        <v>#VALUE!</v>
      </c>
      <c r="BR94" s="248" t="str">
        <f ca="1">_xll.DBRW($C$1,$B94,$C$3,BR$12,$C$2,$A94,BR$13,$C$4,C93)</f>
        <v>RECALC_1_2310_</v>
      </c>
      <c r="BS94" s="248" t="e">
        <f ca="1">_xll.DBRW($C$1,$B94,$C$3,BS$12,$C$2,$A94,BS$13,$C$4,C93)</f>
        <v>#VALUE!</v>
      </c>
      <c r="BT94" s="248" t="e">
        <f ca="1">_xll.DBRW($C$1,$B94,$C$3,BT$12,$C$2,$A94,BT$13,$C$4,C93)</f>
        <v>#VALUE!</v>
      </c>
      <c r="BU94" s="248" t="e">
        <f ca="1">_xll.DBRW($C$1,$B94,$C$3,BU$12,$C$2,$A94,BU$13,$C$4,C93)</f>
        <v>#VALUE!</v>
      </c>
      <c r="BV94" s="248" t="e">
        <f ca="1">_xll.DBRW($C$1,$B94,$C$3,BV$12,$C$2,$A94,BV$13,$C$4,C93)</f>
        <v>#VALUE!</v>
      </c>
      <c r="BW94" s="248" t="e">
        <f ca="1">_xll.DBRW($C$1,$B94,$C$3,BW$12,$C$2,$A94,BW$13,$C$4,C93)</f>
        <v>#VALUE!</v>
      </c>
      <c r="BX94" s="253" t="e">
        <f ca="1">_xll.DBRW($C$1,$B94,$C$3,BX$12,$C$2,$A94,BX$13,$C$4,C93)</f>
        <v>#VALUE!</v>
      </c>
      <c r="BY94" s="248"/>
      <c r="BZ94" s="248"/>
      <c r="CA94" s="248"/>
      <c r="CB94" s="248"/>
      <c r="CC94" s="248"/>
      <c r="CD94" s="248"/>
      <c r="CE94" s="248"/>
      <c r="CF94" s="248"/>
    </row>
    <row r="95" spans="1:109" ht="21.75" customHeight="1">
      <c r="A95" s="262" t="str">
        <f t="shared" ref="A95:C95" si="473">A82</f>
        <v>VTD_Corp_TopAdj_Input2</v>
      </c>
      <c r="B95" s="263" t="str">
        <f t="shared" ca="1" si="473"/>
        <v>RECALC_0_1_</v>
      </c>
      <c r="C95" s="237" t="str">
        <f t="shared" si="473"/>
        <v>Correction produit et charges financiers : annulation intercos pays</v>
      </c>
      <c r="D95" s="252"/>
      <c r="E95" s="248"/>
      <c r="F95" s="248"/>
      <c r="G95" s="248"/>
      <c r="H95" s="248"/>
      <c r="I95" s="248"/>
      <c r="J95" s="248"/>
      <c r="K95" s="253"/>
      <c r="L95" s="252"/>
      <c r="M95" s="248"/>
      <c r="N95" s="248"/>
      <c r="O95" s="248"/>
      <c r="P95" s="248"/>
      <c r="Q95" s="248"/>
      <c r="R95" s="248"/>
      <c r="S95" s="253"/>
      <c r="T95" s="252"/>
      <c r="U95" s="248"/>
      <c r="V95" s="248"/>
      <c r="W95" s="248"/>
      <c r="X95" s="248"/>
      <c r="Y95" s="248"/>
      <c r="Z95" s="248"/>
      <c r="AA95" s="253"/>
      <c r="AB95" s="252"/>
      <c r="AC95" s="248"/>
      <c r="AD95" s="248"/>
      <c r="AE95" s="248"/>
      <c r="AF95" s="248"/>
      <c r="AG95" s="248"/>
      <c r="AH95" s="248"/>
      <c r="AI95" s="253"/>
      <c r="AJ95" s="248"/>
      <c r="AK95" s="252" t="e">
        <f ca="1">_xll.DBRW($C$1,$B95,$C$3,AK$12,$C$2,$A95,AK$13,$C$4,C93)</f>
        <v>#VALUE!</v>
      </c>
      <c r="AL95" s="248" t="str">
        <f ca="1">_xll.DBRW($C$1,$B95,$C$3,AL$12,$C$2,$A95,AL$13,$C$4,C93)</f>
        <v>RECALC_1_1806_</v>
      </c>
      <c r="AM95" s="248" t="e">
        <f ca="1">_xll.DBRW($C$1,$B95,$C$3,AM$12,$C$2,$A95,AM$13,$C$4,C93)</f>
        <v>#VALUE!</v>
      </c>
      <c r="AN95" s="248" t="e">
        <f ca="1">_xll.DBRW($C$1,$B95,$C$3,AN$12,$C$2,$A95,AN$13,$C$4,C93)</f>
        <v>#VALUE!</v>
      </c>
      <c r="AO95" s="248" t="e">
        <f ca="1">_xll.DBRW($C$1,$B95,$C$3,AO$12,$C$2,$A95,AO$13,$C$4,C93)</f>
        <v>#VALUE!</v>
      </c>
      <c r="AP95" s="248" t="e">
        <f ca="1">_xll.DBRW($C$1,$B95,$C$3,AP$12,$C$2,$A95,AP$13,$C$4,C93)</f>
        <v>#VALUE!</v>
      </c>
      <c r="AQ95" s="248" t="e">
        <f ca="1">_xll.DBRW($C$1,$B95,$C$3,AQ$12,$C$2,$A95,AQ$13,$C$4,C93)</f>
        <v>#VALUE!</v>
      </c>
      <c r="AR95" s="253" t="e">
        <f ca="1">_xll.DBRW($C$1,$B95,$C$3,AR$12,$C$2,$A95,AR$13,$C$4,C93)</f>
        <v>#VALUE!</v>
      </c>
      <c r="AS95" s="252" t="e">
        <f ca="1">_xll.DBRW($C$1,$B95,$C$3,AS$12,$C$2,$A95,AS$13,$C$4,C93)</f>
        <v>#VALUE!</v>
      </c>
      <c r="AT95" s="248" t="str">
        <f ca="1">_xll.DBRW($C$1,$B95,$C$3,AT$12,$C$2,$A95,AT$13,$C$4,C93)</f>
        <v>RECALC_1_1807_</v>
      </c>
      <c r="AU95" s="248" t="e">
        <f ca="1">_xll.DBRW($C$1,$B95,$C$3,AU$12,$C$2,$A95,AU$13,$C$4,C93)</f>
        <v>#VALUE!</v>
      </c>
      <c r="AV95" s="248" t="e">
        <f ca="1">_xll.DBRW($C$1,$B95,$C$3,AV$12,$C$2,$A95,AV$13,$C$4,C93)</f>
        <v>#VALUE!</v>
      </c>
      <c r="AW95" s="248" t="e">
        <f ca="1">_xll.DBRW($C$1,$B95,$C$3,AW$12,$C$2,$A95,AW$13,$C$4,C93)</f>
        <v>#VALUE!</v>
      </c>
      <c r="AX95" s="248" t="e">
        <f ca="1">_xll.DBRW($C$1,$B95,$C$3,AX$12,$C$2,$A95,AX$13,$C$4,C93)</f>
        <v>#VALUE!</v>
      </c>
      <c r="AY95" s="248" t="e">
        <f ca="1">_xll.DBRW($C$1,$B95,$C$3,AY$12,$C$2,$A95,AY$13,$C$4,C93)</f>
        <v>#VALUE!</v>
      </c>
      <c r="AZ95" s="253" t="e">
        <f ca="1">_xll.DBRW($C$1,$B95,$C$3,AZ$12,$C$2,$A95,AZ$13,$C$4,C93)</f>
        <v>#VALUE!</v>
      </c>
      <c r="BA95" s="252" t="e">
        <f ca="1">_xll.DBRW($C$1,$B95,$C$3,BA$12,$C$2,$A95,BA$13,$C$4,C93)</f>
        <v>#VALUE!</v>
      </c>
      <c r="BB95" s="248" t="str">
        <f ca="1">_xll.DBRW($C$1,$B95,$C$3,BB$12,$C$2,$A95,BB$13,$C$4,C93)</f>
        <v>RECALC_1_1808_</v>
      </c>
      <c r="BC95" s="248" t="e">
        <f ca="1">_xll.DBRW($C$1,$B95,$C$3,BC$12,$C$2,$A95,BC$13,$C$4,C93)</f>
        <v>#VALUE!</v>
      </c>
      <c r="BD95" s="248" t="e">
        <f ca="1">_xll.DBRW($C$1,$B95,$C$3,BD$12,$C$2,$A95,BD$13,$C$4,C93)</f>
        <v>#VALUE!</v>
      </c>
      <c r="BE95" s="248" t="e">
        <f ca="1">_xll.DBRW($C$1,$B95,$C$3,BE$12,$C$2,$A95,BE$13,$C$4,C93)</f>
        <v>#VALUE!</v>
      </c>
      <c r="BF95" s="248" t="e">
        <f ca="1">_xll.DBRW($C$1,$B95,$C$3,BF$12,$C$2,$A95,BF$13,$C$4,C93)</f>
        <v>#VALUE!</v>
      </c>
      <c r="BG95" s="248" t="e">
        <f ca="1">_xll.DBRW($C$1,$B95,$C$3,BG$12,$C$2,$A95,BG$13,$C$4,C93)</f>
        <v>#VALUE!</v>
      </c>
      <c r="BH95" s="253" t="e">
        <f ca="1">_xll.DBRW($C$1,$B95,$C$3,BH$12,$C$2,$A95,BH$13,$C$4,C93)</f>
        <v>#VALUE!</v>
      </c>
      <c r="BI95" s="252" t="e">
        <f ca="1">_xll.DBRW($C$1,$B95,$C$3,BI$12,$C$2,$A95,BI$13,$C$4,C93)</f>
        <v>#VALUE!</v>
      </c>
      <c r="BJ95" s="248" t="str">
        <f ca="1">_xll.DBRW($C$1,$B95,$C$3,BJ$12,$C$2,$A95,BJ$13,$C$4,C93)</f>
        <v>RECALC_1_1952_</v>
      </c>
      <c r="BK95" s="248" t="e">
        <f ca="1">_xll.DBRW($C$1,$B95,$C$3,BK$12,$C$2,$A95,BK$13,$C$4,C93)</f>
        <v>#VALUE!</v>
      </c>
      <c r="BL95" s="248" t="e">
        <f ca="1">_xll.DBRW($C$1,$B95,$C$3,BL$12,$C$2,$A95,BL$13,$C$4,C93)</f>
        <v>#VALUE!</v>
      </c>
      <c r="BM95" s="248" t="e">
        <f ca="1">_xll.DBRW($C$1,$B95,$C$3,BM$12,$C$2,$A95,BM$13,$C$4,C93)</f>
        <v>#VALUE!</v>
      </c>
      <c r="BN95" s="248" t="e">
        <f ca="1">_xll.DBRW($C$1,$B95,$C$3,BN$12,$C$2,$A95,BN$13,$C$4,C93)</f>
        <v>#VALUE!</v>
      </c>
      <c r="BO95" s="248" t="e">
        <f ca="1">_xll.DBRW($C$1,$B95,$C$3,BO$12,$C$2,$A95,BO$13,$C$4,C93)</f>
        <v>#VALUE!</v>
      </c>
      <c r="BP95" s="253" t="e">
        <f ca="1">_xll.DBRW($C$1,$B95,$C$3,BP$12,$C$2,$A95,BP$13,$C$4,C93)</f>
        <v>#VALUE!</v>
      </c>
      <c r="BQ95" s="252" t="e">
        <f ca="1">_xll.DBRW($C$1,$B95,$C$3,BQ$12,$C$2,$A95,BQ$13,$C$4,C93)</f>
        <v>#VALUE!</v>
      </c>
      <c r="BR95" s="248" t="str">
        <f ca="1">_xll.DBRW($C$1,$B95,$C$3,BR$12,$C$2,$A95,BR$13,$C$4,C93)</f>
        <v>RECALC_1_2303_</v>
      </c>
      <c r="BS95" s="248" t="e">
        <f ca="1">_xll.DBRW($C$1,$B95,$C$3,BS$12,$C$2,$A95,BS$13,$C$4,C93)</f>
        <v>#VALUE!</v>
      </c>
      <c r="BT95" s="248" t="e">
        <f ca="1">_xll.DBRW($C$1,$B95,$C$3,BT$12,$C$2,$A95,BT$13,$C$4,C93)</f>
        <v>#VALUE!</v>
      </c>
      <c r="BU95" s="248" t="e">
        <f ca="1">_xll.DBRW($C$1,$B95,$C$3,BU$12,$C$2,$A95,BU$13,$C$4,C93)</f>
        <v>#VALUE!</v>
      </c>
      <c r="BV95" s="248" t="e">
        <f ca="1">_xll.DBRW($C$1,$B95,$C$3,BV$12,$C$2,$A95,BV$13,$C$4,C93)</f>
        <v>#VALUE!</v>
      </c>
      <c r="BW95" s="248" t="e">
        <f ca="1">_xll.DBRW($C$1,$B95,$C$3,BW$12,$C$2,$A95,BW$13,$C$4,C93)</f>
        <v>#VALUE!</v>
      </c>
      <c r="BX95" s="253" t="e">
        <f ca="1">_xll.DBRW($C$1,$B95,$C$3,BX$12,$C$2,$A95,BX$13,$C$4,C93)</f>
        <v>#VALUE!</v>
      </c>
      <c r="BY95" s="248"/>
      <c r="BZ95" s="248"/>
      <c r="CA95" s="248"/>
      <c r="CB95" s="248"/>
      <c r="CC95" s="248"/>
      <c r="CD95" s="248"/>
      <c r="CE95" s="248"/>
      <c r="CF95" s="248"/>
    </row>
    <row r="96" spans="1:109" ht="21.75" customHeight="1">
      <c r="A96" s="262" t="str">
        <f t="shared" ref="A96:C96" si="474">A83</f>
        <v>VTD_Corp_TopAdj_Input3</v>
      </c>
      <c r="B96" s="263" t="str">
        <f t="shared" ca="1" si="474"/>
        <v>RECALC_0_1_</v>
      </c>
      <c r="C96" s="237" t="str">
        <f t="shared" si="474"/>
        <v>Correction du coût du financement</v>
      </c>
      <c r="D96" s="252"/>
      <c r="E96" s="248"/>
      <c r="F96" s="248"/>
      <c r="G96" s="248"/>
      <c r="H96" s="248"/>
      <c r="I96" s="248"/>
      <c r="J96" s="248"/>
      <c r="K96" s="253"/>
      <c r="L96" s="252"/>
      <c r="M96" s="248"/>
      <c r="N96" s="248"/>
      <c r="O96" s="248"/>
      <c r="P96" s="248"/>
      <c r="Q96" s="248"/>
      <c r="R96" s="248"/>
      <c r="S96" s="253"/>
      <c r="T96" s="252"/>
      <c r="U96" s="248"/>
      <c r="V96" s="248"/>
      <c r="W96" s="248"/>
      <c r="X96" s="248"/>
      <c r="Y96" s="248"/>
      <c r="Z96" s="248"/>
      <c r="AA96" s="253"/>
      <c r="AB96" s="252"/>
      <c r="AC96" s="248"/>
      <c r="AD96" s="248"/>
      <c r="AE96" s="248"/>
      <c r="AF96" s="248"/>
      <c r="AG96" s="248"/>
      <c r="AH96" s="248"/>
      <c r="AI96" s="253"/>
      <c r="AJ96" s="248"/>
      <c r="AK96" s="252" t="e">
        <f ca="1">_xll.DBRW($C$1,$B96,$C$3,AK$12,$C$2,$A96,AK$13,$C$4,C93)</f>
        <v>#VALUE!</v>
      </c>
      <c r="AL96" s="248" t="str">
        <f ca="1">_xll.DBRW($C$1,$B96,$C$3,AL$12,$C$2,$A96,AL$13,$C$4,C93)</f>
        <v>RECALC_1_1545_</v>
      </c>
      <c r="AM96" s="248" t="e">
        <f ca="1">_xll.DBRW($C$1,$B96,$C$3,AM$12,$C$2,$A96,AM$13,$C$4,C93)</f>
        <v>#VALUE!</v>
      </c>
      <c r="AN96" s="248" t="e">
        <f ca="1">_xll.DBRW($C$1,$B96,$C$3,AN$12,$C$2,$A96,AN$13,$C$4,C93)</f>
        <v>#VALUE!</v>
      </c>
      <c r="AO96" s="248" t="e">
        <f ca="1">_xll.DBRW($C$1,$B96,$C$3,AO$12,$C$2,$A96,AO$13,$C$4,C93)</f>
        <v>#VALUE!</v>
      </c>
      <c r="AP96" s="248" t="e">
        <f ca="1">_xll.DBRW($C$1,$B96,$C$3,AP$12,$C$2,$A96,AP$13,$C$4,C93)</f>
        <v>#VALUE!</v>
      </c>
      <c r="AQ96" s="248" t="e">
        <f ca="1">_xll.DBRW($C$1,$B96,$C$3,AQ$12,$C$2,$A96,AQ$13,$C$4,C93)</f>
        <v>#VALUE!</v>
      </c>
      <c r="AR96" s="253" t="e">
        <f ca="1">_xll.DBRW($C$1,$B96,$C$3,AR$12,$C$2,$A96,AR$13,$C$4,C93)</f>
        <v>#VALUE!</v>
      </c>
      <c r="AS96" s="252" t="e">
        <f ca="1">_xll.DBRW($C$1,$B96,$C$3,AS$12,$C$2,$A96,AS$13,$C$4,C93)</f>
        <v>#VALUE!</v>
      </c>
      <c r="AT96" s="248" t="str">
        <f ca="1">_xll.DBRW($C$1,$B96,$C$3,AT$12,$C$2,$A96,AT$13,$C$4,C93)</f>
        <v>RECALC_1_1546_</v>
      </c>
      <c r="AU96" s="248" t="e">
        <f ca="1">_xll.DBRW($C$1,$B96,$C$3,AU$12,$C$2,$A96,AU$13,$C$4,C93)</f>
        <v>#VALUE!</v>
      </c>
      <c r="AV96" s="248" t="e">
        <f ca="1">_xll.DBRW($C$1,$B96,$C$3,AV$12,$C$2,$A96,AV$13,$C$4,C93)</f>
        <v>#VALUE!</v>
      </c>
      <c r="AW96" s="248" t="e">
        <f ca="1">_xll.DBRW($C$1,$B96,$C$3,AW$12,$C$2,$A96,AW$13,$C$4,C93)</f>
        <v>#VALUE!</v>
      </c>
      <c r="AX96" s="248" t="e">
        <f ca="1">_xll.DBRW($C$1,$B96,$C$3,AX$12,$C$2,$A96,AX$13,$C$4,C93)</f>
        <v>#VALUE!</v>
      </c>
      <c r="AY96" s="248" t="e">
        <f ca="1">_xll.DBRW($C$1,$B96,$C$3,AY$12,$C$2,$A96,AY$13,$C$4,C93)</f>
        <v>#VALUE!</v>
      </c>
      <c r="AZ96" s="253" t="e">
        <f ca="1">_xll.DBRW($C$1,$B96,$C$3,AZ$12,$C$2,$A96,AZ$13,$C$4,C93)</f>
        <v>#VALUE!</v>
      </c>
      <c r="BA96" s="252" t="e">
        <f ca="1">_xll.DBRW($C$1,$B96,$C$3,BA$12,$C$2,$A96,BA$13,$C$4,C93)</f>
        <v>#VALUE!</v>
      </c>
      <c r="BB96" s="248" t="str">
        <f ca="1">_xll.DBRW($C$1,$B96,$C$3,BB$12,$C$2,$A96,BB$13,$C$4,C93)</f>
        <v>RECALC_1_1547_</v>
      </c>
      <c r="BC96" s="248" t="e">
        <f ca="1">_xll.DBRW($C$1,$B96,$C$3,BC$12,$C$2,$A96,BC$13,$C$4,C93)</f>
        <v>#VALUE!</v>
      </c>
      <c r="BD96" s="248" t="e">
        <f ca="1">_xll.DBRW($C$1,$B96,$C$3,BD$12,$C$2,$A96,BD$13,$C$4,C93)</f>
        <v>#VALUE!</v>
      </c>
      <c r="BE96" s="248" t="e">
        <f ca="1">_xll.DBRW($C$1,$B96,$C$3,BE$12,$C$2,$A96,BE$13,$C$4,C93)</f>
        <v>#VALUE!</v>
      </c>
      <c r="BF96" s="248" t="e">
        <f ca="1">_xll.DBRW($C$1,$B96,$C$3,BF$12,$C$2,$A96,BF$13,$C$4,C93)</f>
        <v>#VALUE!</v>
      </c>
      <c r="BG96" s="248" t="e">
        <f ca="1">_xll.DBRW($C$1,$B96,$C$3,BG$12,$C$2,$A96,BG$13,$C$4,C93)</f>
        <v>#VALUE!</v>
      </c>
      <c r="BH96" s="253" t="e">
        <f ca="1">_xll.DBRW($C$1,$B96,$C$3,BH$12,$C$2,$A96,BH$13,$C$4,C93)</f>
        <v>#VALUE!</v>
      </c>
      <c r="BI96" s="252" t="e">
        <f ca="1">_xll.DBRW($C$1,$B96,$C$3,BI$12,$C$2,$A96,BI$13,$C$4,C93)</f>
        <v>#VALUE!</v>
      </c>
      <c r="BJ96" s="248" t="str">
        <f ca="1">_xll.DBRW($C$1,$B96,$C$3,BJ$12,$C$2,$A96,BJ$13,$C$4,C93)</f>
        <v>RECALC_1_1960_</v>
      </c>
      <c r="BK96" s="248" t="e">
        <f ca="1">_xll.DBRW($C$1,$B96,$C$3,BK$12,$C$2,$A96,BK$13,$C$4,C93)</f>
        <v>#VALUE!</v>
      </c>
      <c r="BL96" s="248" t="e">
        <f ca="1">_xll.DBRW($C$1,$B96,$C$3,BL$12,$C$2,$A96,BL$13,$C$4,C93)</f>
        <v>#VALUE!</v>
      </c>
      <c r="BM96" s="248" t="e">
        <f ca="1">_xll.DBRW($C$1,$B96,$C$3,BM$12,$C$2,$A96,BM$13,$C$4,C93)</f>
        <v>#VALUE!</v>
      </c>
      <c r="BN96" s="248" t="e">
        <f ca="1">_xll.DBRW($C$1,$B96,$C$3,BN$12,$C$2,$A96,BN$13,$C$4,C93)</f>
        <v>#VALUE!</v>
      </c>
      <c r="BO96" s="248" t="e">
        <f ca="1">_xll.DBRW($C$1,$B96,$C$3,BO$12,$C$2,$A96,BO$13,$C$4,C93)</f>
        <v>#VALUE!</v>
      </c>
      <c r="BP96" s="253" t="e">
        <f ca="1">_xll.DBRW($C$1,$B96,$C$3,BP$12,$C$2,$A96,BP$13,$C$4,C93)</f>
        <v>#VALUE!</v>
      </c>
      <c r="BQ96" s="252" t="e">
        <f ca="1">_xll.DBRW($C$1,$B96,$C$3,BQ$12,$C$2,$A96,BQ$13,$C$4,C93)</f>
        <v>#VALUE!</v>
      </c>
      <c r="BR96" s="248" t="str">
        <f ca="1">_xll.DBRW($C$1,$B96,$C$3,BR$12,$C$2,$A96,BR$13,$C$4,C93)</f>
        <v>RECALC_1_2311_</v>
      </c>
      <c r="BS96" s="248" t="e">
        <f ca="1">_xll.DBRW($C$1,$B96,$C$3,BS$12,$C$2,$A96,BS$13,$C$4,C93)</f>
        <v>#VALUE!</v>
      </c>
      <c r="BT96" s="248" t="e">
        <f ca="1">_xll.DBRW($C$1,$B96,$C$3,BT$12,$C$2,$A96,BT$13,$C$4,C93)</f>
        <v>#VALUE!</v>
      </c>
      <c r="BU96" s="248" t="e">
        <f ca="1">_xll.DBRW($C$1,$B96,$C$3,BU$12,$C$2,$A96,BU$13,$C$4,C93)</f>
        <v>#VALUE!</v>
      </c>
      <c r="BV96" s="248" t="e">
        <f ca="1">_xll.DBRW($C$1,$B96,$C$3,BV$12,$C$2,$A96,BV$13,$C$4,C93)</f>
        <v>#VALUE!</v>
      </c>
      <c r="BW96" s="248" t="e">
        <f ca="1">_xll.DBRW($C$1,$B96,$C$3,BW$12,$C$2,$A96,BW$13,$C$4,C93)</f>
        <v>#VALUE!</v>
      </c>
      <c r="BX96" s="253" t="e">
        <f ca="1">_xll.DBRW($C$1,$B96,$C$3,BX$12,$C$2,$A96,BX$13,$C$4,C93)</f>
        <v>#VALUE!</v>
      </c>
      <c r="BY96" s="248"/>
      <c r="BZ96" s="248"/>
      <c r="CA96" s="248"/>
      <c r="CB96" s="248"/>
      <c r="CC96" s="248"/>
      <c r="CD96" s="248"/>
      <c r="CE96" s="248"/>
      <c r="CF96" s="248"/>
    </row>
    <row r="97" spans="1:109" ht="21.75" customHeight="1">
      <c r="A97" s="262" t="str">
        <f t="shared" ref="A97:C97" si="475">A84</f>
        <v>VTD_Corp_TopAdj_Input4</v>
      </c>
      <c r="B97" s="263" t="str">
        <f t="shared" ca="1" si="475"/>
        <v>RECALC_0_1_</v>
      </c>
      <c r="C97" s="237" t="str">
        <f t="shared" si="475"/>
        <v>Sécurité aux produits et charges financiers sur base E1 (undiscounting engagements sociaux, provisions, coûts de garatntie…)=</v>
      </c>
      <c r="D97" s="252"/>
      <c r="E97" s="248"/>
      <c r="F97" s="248"/>
      <c r="G97" s="248"/>
      <c r="H97" s="248"/>
      <c r="I97" s="248"/>
      <c r="J97" s="248"/>
      <c r="K97" s="253"/>
      <c r="L97" s="252"/>
      <c r="M97" s="248"/>
      <c r="N97" s="248"/>
      <c r="O97" s="248"/>
      <c r="P97" s="248"/>
      <c r="Q97" s="248"/>
      <c r="R97" s="248"/>
      <c r="S97" s="253"/>
      <c r="T97" s="252"/>
      <c r="U97" s="248"/>
      <c r="V97" s="248"/>
      <c r="W97" s="248"/>
      <c r="X97" s="248"/>
      <c r="Y97" s="248"/>
      <c r="Z97" s="248"/>
      <c r="AA97" s="253"/>
      <c r="AB97" s="252"/>
      <c r="AC97" s="248"/>
      <c r="AD97" s="248"/>
      <c r="AE97" s="248"/>
      <c r="AF97" s="248"/>
      <c r="AG97" s="248"/>
      <c r="AH97" s="248"/>
      <c r="AI97" s="253"/>
      <c r="AJ97" s="248"/>
      <c r="AK97" s="252" t="e">
        <f ca="1">_xll.DBRW($C$1,$B97,$C$3,AK$12,$C$2,$A97,AK$13,$C$4,C93)</f>
        <v>#VALUE!</v>
      </c>
      <c r="AL97" s="248" t="str">
        <f ca="1">_xll.DBRW($C$1,$B97,$C$3,AL$12,$C$2,$A97,AL$13,$C$4,C93)</f>
        <v>RECALC_1_1539_</v>
      </c>
      <c r="AM97" s="248" t="e">
        <f ca="1">_xll.DBRW($C$1,$B97,$C$3,AM$12,$C$2,$A97,AM$13,$C$4,C93)</f>
        <v>#VALUE!</v>
      </c>
      <c r="AN97" s="248" t="e">
        <f ca="1">_xll.DBRW($C$1,$B97,$C$3,AN$12,$C$2,$A97,AN$13,$C$4,C93)</f>
        <v>#VALUE!</v>
      </c>
      <c r="AO97" s="248" t="e">
        <f ca="1">_xll.DBRW($C$1,$B97,$C$3,AO$12,$C$2,$A97,AO$13,$C$4,C93)</f>
        <v>#VALUE!</v>
      </c>
      <c r="AP97" s="248" t="e">
        <f ca="1">_xll.DBRW($C$1,$B97,$C$3,AP$12,$C$2,$A97,AP$13,$C$4,C93)</f>
        <v>#VALUE!</v>
      </c>
      <c r="AQ97" s="248" t="e">
        <f ca="1">_xll.DBRW($C$1,$B97,$C$3,AQ$12,$C$2,$A97,AQ$13,$C$4,C93)</f>
        <v>#VALUE!</v>
      </c>
      <c r="AR97" s="253" t="e">
        <f ca="1">_xll.DBRW($C$1,$B97,$C$3,AR$12,$C$2,$A97,AR$13,$C$4,C93)</f>
        <v>#VALUE!</v>
      </c>
      <c r="AS97" s="252" t="e">
        <f ca="1">_xll.DBRW($C$1,$B97,$C$3,AS$12,$C$2,$A97,AS$13,$C$4,C93)</f>
        <v>#VALUE!</v>
      </c>
      <c r="AT97" s="248" t="str">
        <f ca="1">_xll.DBRW($C$1,$B97,$C$3,AT$12,$C$2,$A97,AT$13,$C$4,C93)</f>
        <v>RECALC_1_1540_</v>
      </c>
      <c r="AU97" s="248" t="e">
        <f ca="1">_xll.DBRW($C$1,$B97,$C$3,AU$12,$C$2,$A97,AU$13,$C$4,C93)</f>
        <v>#VALUE!</v>
      </c>
      <c r="AV97" s="248" t="e">
        <f ca="1">_xll.DBRW($C$1,$B97,$C$3,AV$12,$C$2,$A97,AV$13,$C$4,C93)</f>
        <v>#VALUE!</v>
      </c>
      <c r="AW97" s="248" t="e">
        <f ca="1">_xll.DBRW($C$1,$B97,$C$3,AW$12,$C$2,$A97,AW$13,$C$4,C93)</f>
        <v>#VALUE!</v>
      </c>
      <c r="AX97" s="248" t="e">
        <f ca="1">_xll.DBRW($C$1,$B97,$C$3,AX$12,$C$2,$A97,AX$13,$C$4,C93)</f>
        <v>#VALUE!</v>
      </c>
      <c r="AY97" s="248" t="e">
        <f ca="1">_xll.DBRW($C$1,$B97,$C$3,AY$12,$C$2,$A97,AY$13,$C$4,C93)</f>
        <v>#VALUE!</v>
      </c>
      <c r="AZ97" s="253" t="e">
        <f ca="1">_xll.DBRW($C$1,$B97,$C$3,AZ$12,$C$2,$A97,AZ$13,$C$4,C93)</f>
        <v>#VALUE!</v>
      </c>
      <c r="BA97" s="252" t="e">
        <f ca="1">_xll.DBRW($C$1,$B97,$C$3,BA$12,$C$2,$A97,BA$13,$C$4,C93)</f>
        <v>#VALUE!</v>
      </c>
      <c r="BB97" s="248" t="str">
        <f ca="1">_xll.DBRW($C$1,$B97,$C$3,BB$12,$C$2,$A97,BB$13,$C$4,C93)</f>
        <v>RECALC_1_1541_</v>
      </c>
      <c r="BC97" s="248" t="e">
        <f ca="1">_xll.DBRW($C$1,$B97,$C$3,BC$12,$C$2,$A97,BC$13,$C$4,C93)</f>
        <v>#VALUE!</v>
      </c>
      <c r="BD97" s="248" t="e">
        <f ca="1">_xll.DBRW($C$1,$B97,$C$3,BD$12,$C$2,$A97,BD$13,$C$4,C93)</f>
        <v>#VALUE!</v>
      </c>
      <c r="BE97" s="248" t="e">
        <f ca="1">_xll.DBRW($C$1,$B97,$C$3,BE$12,$C$2,$A97,BE$13,$C$4,C93)</f>
        <v>#VALUE!</v>
      </c>
      <c r="BF97" s="248" t="e">
        <f ca="1">_xll.DBRW($C$1,$B97,$C$3,BF$12,$C$2,$A97,BF$13,$C$4,C93)</f>
        <v>#VALUE!</v>
      </c>
      <c r="BG97" s="248" t="e">
        <f ca="1">_xll.DBRW($C$1,$B97,$C$3,BG$12,$C$2,$A97,BG$13,$C$4,C93)</f>
        <v>#VALUE!</v>
      </c>
      <c r="BH97" s="253" t="e">
        <f ca="1">_xll.DBRW($C$1,$B97,$C$3,BH$12,$C$2,$A97,BH$13,$C$4,C93)</f>
        <v>#VALUE!</v>
      </c>
      <c r="BI97" s="252" t="e">
        <f ca="1">_xll.DBRW($C$1,$B97,$C$3,BI$12,$C$2,$A97,BI$13,$C$4,C93)</f>
        <v>#VALUE!</v>
      </c>
      <c r="BJ97" s="248" t="str">
        <f ca="1">_xll.DBRW($C$1,$B97,$C$3,BJ$12,$C$2,$A97,BJ$13,$C$4,C93)</f>
        <v>RECALC_1_1961_</v>
      </c>
      <c r="BK97" s="248" t="e">
        <f ca="1">_xll.DBRW($C$1,$B97,$C$3,BK$12,$C$2,$A97,BK$13,$C$4,C93)</f>
        <v>#VALUE!</v>
      </c>
      <c r="BL97" s="248" t="e">
        <f ca="1">_xll.DBRW($C$1,$B97,$C$3,BL$12,$C$2,$A97,BL$13,$C$4,C93)</f>
        <v>#VALUE!</v>
      </c>
      <c r="BM97" s="248" t="e">
        <f ca="1">_xll.DBRW($C$1,$B97,$C$3,BM$12,$C$2,$A97,BM$13,$C$4,C93)</f>
        <v>#VALUE!</v>
      </c>
      <c r="BN97" s="248" t="e">
        <f ca="1">_xll.DBRW($C$1,$B97,$C$3,BN$12,$C$2,$A97,BN$13,$C$4,C93)</f>
        <v>#VALUE!</v>
      </c>
      <c r="BO97" s="248" t="e">
        <f ca="1">_xll.DBRW($C$1,$B97,$C$3,BO$12,$C$2,$A97,BO$13,$C$4,C93)</f>
        <v>#VALUE!</v>
      </c>
      <c r="BP97" s="253" t="e">
        <f ca="1">_xll.DBRW($C$1,$B97,$C$3,BP$12,$C$2,$A97,BP$13,$C$4,C93)</f>
        <v>#VALUE!</v>
      </c>
      <c r="BQ97" s="252" t="e">
        <f ca="1">_xll.DBRW($C$1,$B97,$C$3,BQ$12,$C$2,$A97,BQ$13,$C$4,C93)</f>
        <v>#VALUE!</v>
      </c>
      <c r="BR97" s="248" t="str">
        <f ca="1">_xll.DBRW($C$1,$B97,$C$3,BR$12,$C$2,$A97,BR$13,$C$4,C93)</f>
        <v>RECALC_1_2312_</v>
      </c>
      <c r="BS97" s="248" t="e">
        <f ca="1">_xll.DBRW($C$1,$B97,$C$3,BS$12,$C$2,$A97,BS$13,$C$4,C93)</f>
        <v>#VALUE!</v>
      </c>
      <c r="BT97" s="248" t="e">
        <f ca="1">_xll.DBRW($C$1,$B97,$C$3,BT$12,$C$2,$A97,BT$13,$C$4,C93)</f>
        <v>#VALUE!</v>
      </c>
      <c r="BU97" s="248" t="e">
        <f ca="1">_xll.DBRW($C$1,$B97,$C$3,BU$12,$C$2,$A97,BU$13,$C$4,C93)</f>
        <v>#VALUE!</v>
      </c>
      <c r="BV97" s="248" t="e">
        <f ca="1">_xll.DBRW($C$1,$B97,$C$3,BV$12,$C$2,$A97,BV$13,$C$4,C93)</f>
        <v>#VALUE!</v>
      </c>
      <c r="BW97" s="248" t="e">
        <f ca="1">_xll.DBRW($C$1,$B97,$C$3,BW$12,$C$2,$A97,BW$13,$C$4,C93)</f>
        <v>#VALUE!</v>
      </c>
      <c r="BX97" s="253" t="e">
        <f ca="1">_xll.DBRW($C$1,$B97,$C$3,BX$12,$C$2,$A97,BX$13,$C$4,C93)</f>
        <v>#VALUE!</v>
      </c>
      <c r="BY97" s="248"/>
      <c r="BZ97" s="248"/>
      <c r="CA97" s="248"/>
      <c r="CB97" s="248"/>
      <c r="CC97" s="248"/>
      <c r="CD97" s="248"/>
      <c r="CE97" s="248"/>
      <c r="CF97" s="248"/>
    </row>
    <row r="98" spans="1:109" ht="21.75" customHeight="1">
      <c r="A98" s="262" t="str">
        <f t="shared" ref="A98:C98" si="476">A85</f>
        <v>VTD_Corp_TopAdj_Input5</v>
      </c>
      <c r="B98" s="263" t="str">
        <f t="shared" ca="1" si="476"/>
        <v>RECALC_0_1_</v>
      </c>
      <c r="C98" s="237" t="str">
        <f t="shared" si="476"/>
        <v>Ajustement Intégration Fiscale</v>
      </c>
      <c r="D98" s="252"/>
      <c r="E98" s="248"/>
      <c r="F98" s="248"/>
      <c r="G98" s="248"/>
      <c r="H98" s="248"/>
      <c r="I98" s="248"/>
      <c r="J98" s="248"/>
      <c r="K98" s="253"/>
      <c r="L98" s="252"/>
      <c r="M98" s="248"/>
      <c r="N98" s="248"/>
      <c r="O98" s="248"/>
      <c r="P98" s="248"/>
      <c r="Q98" s="248"/>
      <c r="R98" s="248"/>
      <c r="S98" s="253"/>
      <c r="T98" s="252"/>
      <c r="U98" s="248"/>
      <c r="V98" s="248"/>
      <c r="W98" s="248"/>
      <c r="X98" s="248"/>
      <c r="Y98" s="248"/>
      <c r="Z98" s="248"/>
      <c r="AA98" s="253"/>
      <c r="AB98" s="252"/>
      <c r="AC98" s="248"/>
      <c r="AD98" s="248"/>
      <c r="AE98" s="248"/>
      <c r="AF98" s="248"/>
      <c r="AG98" s="248"/>
      <c r="AH98" s="248"/>
      <c r="AI98" s="253"/>
      <c r="AJ98" s="248"/>
      <c r="AK98" s="252" t="e">
        <f ca="1">_xll.DBRW($C$1,$B98,$C$3,AK$12,$C$2,$A98,AK$13,$C$4,C93)</f>
        <v>#VALUE!</v>
      </c>
      <c r="AL98" s="248" t="str">
        <f ca="1">_xll.DBRW($C$1,$B98,$C$3,AL$12,$C$2,$A98,AL$13,$C$4,C93)</f>
        <v>RECALC_1_1659_</v>
      </c>
      <c r="AM98" s="248" t="e">
        <f ca="1">_xll.DBRW($C$1,$B98,$C$3,AM$12,$C$2,$A98,AM$13,$C$4,C93)</f>
        <v>#VALUE!</v>
      </c>
      <c r="AN98" s="248" t="e">
        <f ca="1">_xll.DBRW($C$1,$B98,$C$3,AN$12,$C$2,$A98,AN$13,$C$4,C93)</f>
        <v>#VALUE!</v>
      </c>
      <c r="AO98" s="248" t="e">
        <f ca="1">_xll.DBRW($C$1,$B98,$C$3,AO$12,$C$2,$A98,AO$13,$C$4,C93)</f>
        <v>#VALUE!</v>
      </c>
      <c r="AP98" s="248" t="e">
        <f ca="1">_xll.DBRW($C$1,$B98,$C$3,AP$12,$C$2,$A98,AP$13,$C$4,C93)</f>
        <v>#VALUE!</v>
      </c>
      <c r="AQ98" s="248" t="e">
        <f ca="1">_xll.DBRW($C$1,$B98,$C$3,AQ$12,$C$2,$A98,AQ$13,$C$4,C93)</f>
        <v>#VALUE!</v>
      </c>
      <c r="AR98" s="253" t="e">
        <f ca="1">_xll.DBRW($C$1,$B98,$C$3,AR$12,$C$2,$A98,AR$13,$C$4,C93)</f>
        <v>#VALUE!</v>
      </c>
      <c r="AS98" s="252" t="e">
        <f ca="1">_xll.DBRW($C$1,$B98,$C$3,AS$12,$C$2,$A98,AS$13,$C$4,C93)</f>
        <v>#VALUE!</v>
      </c>
      <c r="AT98" s="248" t="str">
        <f ca="1">_xll.DBRW($C$1,$B98,$C$3,AT$12,$C$2,$A98,AT$13,$C$4,C93)</f>
        <v>RECALC_1_1660_</v>
      </c>
      <c r="AU98" s="248" t="e">
        <f ca="1">_xll.DBRW($C$1,$B98,$C$3,AU$12,$C$2,$A98,AU$13,$C$4,C93)</f>
        <v>#VALUE!</v>
      </c>
      <c r="AV98" s="248" t="e">
        <f ca="1">_xll.DBRW($C$1,$B98,$C$3,AV$12,$C$2,$A98,AV$13,$C$4,C93)</f>
        <v>#VALUE!</v>
      </c>
      <c r="AW98" s="248" t="e">
        <f ca="1">_xll.DBRW($C$1,$B98,$C$3,AW$12,$C$2,$A98,AW$13,$C$4,C93)</f>
        <v>#VALUE!</v>
      </c>
      <c r="AX98" s="248" t="e">
        <f ca="1">_xll.DBRW($C$1,$B98,$C$3,AX$12,$C$2,$A98,AX$13,$C$4,C93)</f>
        <v>#VALUE!</v>
      </c>
      <c r="AY98" s="248" t="e">
        <f ca="1">_xll.DBRW($C$1,$B98,$C$3,AY$12,$C$2,$A98,AY$13,$C$4,C93)</f>
        <v>#VALUE!</v>
      </c>
      <c r="AZ98" s="253" t="e">
        <f ca="1">_xll.DBRW($C$1,$B98,$C$3,AZ$12,$C$2,$A98,AZ$13,$C$4,C93)</f>
        <v>#VALUE!</v>
      </c>
      <c r="BA98" s="252" t="e">
        <f ca="1">_xll.DBRW($C$1,$B98,$C$3,BA$12,$C$2,$A98,BA$13,$C$4,C93)</f>
        <v>#VALUE!</v>
      </c>
      <c r="BB98" s="248" t="str">
        <f ca="1">_xll.DBRW($C$1,$B98,$C$3,BB$12,$C$2,$A98,BB$13,$C$4,C93)</f>
        <v>RECALC_1_1661_</v>
      </c>
      <c r="BC98" s="248" t="e">
        <f ca="1">_xll.DBRW($C$1,$B98,$C$3,BC$12,$C$2,$A98,BC$13,$C$4,C93)</f>
        <v>#VALUE!</v>
      </c>
      <c r="BD98" s="248" t="e">
        <f ca="1">_xll.DBRW($C$1,$B98,$C$3,BD$12,$C$2,$A98,BD$13,$C$4,C93)</f>
        <v>#VALUE!</v>
      </c>
      <c r="BE98" s="248" t="e">
        <f ca="1">_xll.DBRW($C$1,$B98,$C$3,BE$12,$C$2,$A98,BE$13,$C$4,C93)</f>
        <v>#VALUE!</v>
      </c>
      <c r="BF98" s="248" t="e">
        <f ca="1">_xll.DBRW($C$1,$B98,$C$3,BF$12,$C$2,$A98,BF$13,$C$4,C93)</f>
        <v>#VALUE!</v>
      </c>
      <c r="BG98" s="248" t="e">
        <f ca="1">_xll.DBRW($C$1,$B98,$C$3,BG$12,$C$2,$A98,BG$13,$C$4,C93)</f>
        <v>#VALUE!</v>
      </c>
      <c r="BH98" s="253" t="e">
        <f ca="1">_xll.DBRW($C$1,$B98,$C$3,BH$12,$C$2,$A98,BH$13,$C$4,C93)</f>
        <v>#VALUE!</v>
      </c>
      <c r="BI98" s="252" t="e">
        <f ca="1">_xll.DBRW($C$1,$B98,$C$3,BI$12,$C$2,$A98,BI$13,$C$4,C93)</f>
        <v>#VALUE!</v>
      </c>
      <c r="BJ98" s="248" t="str">
        <f ca="1">_xll.DBRW($C$1,$B98,$C$3,BJ$12,$C$2,$A98,BJ$13,$C$4,C93)</f>
        <v>RECALC_1_1955_</v>
      </c>
      <c r="BK98" s="248" t="e">
        <f ca="1">_xll.DBRW($C$1,$B98,$C$3,BK$12,$C$2,$A98,BK$13,$C$4,C93)</f>
        <v>#VALUE!</v>
      </c>
      <c r="BL98" s="248" t="e">
        <f ca="1">_xll.DBRW($C$1,$B98,$C$3,BL$12,$C$2,$A98,BL$13,$C$4,C93)</f>
        <v>#VALUE!</v>
      </c>
      <c r="BM98" s="248" t="e">
        <f ca="1">_xll.DBRW($C$1,$B98,$C$3,BM$12,$C$2,$A98,BM$13,$C$4,C93)</f>
        <v>#VALUE!</v>
      </c>
      <c r="BN98" s="248" t="e">
        <f ca="1">_xll.DBRW($C$1,$B98,$C$3,BN$12,$C$2,$A98,BN$13,$C$4,C93)</f>
        <v>#VALUE!</v>
      </c>
      <c r="BO98" s="248" t="e">
        <f ca="1">_xll.DBRW($C$1,$B98,$C$3,BO$12,$C$2,$A98,BO$13,$C$4,C93)</f>
        <v>#VALUE!</v>
      </c>
      <c r="BP98" s="253" t="e">
        <f ca="1">_xll.DBRW($C$1,$B98,$C$3,BP$12,$C$2,$A98,BP$13,$C$4,C93)</f>
        <v>#VALUE!</v>
      </c>
      <c r="BQ98" s="252" t="e">
        <f ca="1">_xll.DBRW($C$1,$B98,$C$3,BQ$12,$C$2,$A98,BQ$13,$C$4,C93)</f>
        <v>#VALUE!</v>
      </c>
      <c r="BR98" s="248" t="str">
        <f ca="1">_xll.DBRW($C$1,$B98,$C$3,BR$12,$C$2,$A98,BR$13,$C$4,C93)</f>
        <v>RECALC_1_2306_</v>
      </c>
      <c r="BS98" s="248" t="e">
        <f ca="1">_xll.DBRW($C$1,$B98,$C$3,BS$12,$C$2,$A98,BS$13,$C$4,C93)</f>
        <v>#VALUE!</v>
      </c>
      <c r="BT98" s="248" t="e">
        <f ca="1">_xll.DBRW($C$1,$B98,$C$3,BT$12,$C$2,$A98,BT$13,$C$4,C93)</f>
        <v>#VALUE!</v>
      </c>
      <c r="BU98" s="248" t="e">
        <f ca="1">_xll.DBRW($C$1,$B98,$C$3,BU$12,$C$2,$A98,BU$13,$C$4,C93)</f>
        <v>#VALUE!</v>
      </c>
      <c r="BV98" s="248" t="e">
        <f ca="1">_xll.DBRW($C$1,$B98,$C$3,BV$12,$C$2,$A98,BV$13,$C$4,C93)</f>
        <v>#VALUE!</v>
      </c>
      <c r="BW98" s="248" t="e">
        <f ca="1">_xll.DBRW($C$1,$B98,$C$3,BW$12,$C$2,$A98,BW$13,$C$4,C93)</f>
        <v>#VALUE!</v>
      </c>
      <c r="BX98" s="253" t="e">
        <f ca="1">_xll.DBRW($C$1,$B98,$C$3,BX$12,$C$2,$A98,BX$13,$C$4,C93)</f>
        <v>#VALUE!</v>
      </c>
      <c r="BY98" s="248"/>
      <c r="BZ98" s="248"/>
      <c r="CA98" s="248"/>
      <c r="CB98" s="248"/>
      <c r="CC98" s="248"/>
      <c r="CD98" s="248"/>
      <c r="CE98" s="248"/>
      <c r="CF98" s="248"/>
    </row>
    <row r="99" spans="1:109" ht="21.75" customHeight="1">
      <c r="A99" s="262" t="str">
        <f t="shared" ref="A99:C99" si="477">A86</f>
        <v>VTD_Corp_TopAdj_Input6</v>
      </c>
      <c r="B99" s="263" t="str">
        <f t="shared" ca="1" si="477"/>
        <v>RECALC_0_1_</v>
      </c>
      <c r="C99" s="237" t="str">
        <f t="shared" si="477"/>
        <v>Management Fees</v>
      </c>
      <c r="D99" s="252"/>
      <c r="E99" s="248"/>
      <c r="F99" s="248"/>
      <c r="G99" s="248"/>
      <c r="H99" s="248"/>
      <c r="I99" s="248"/>
      <c r="J99" s="248"/>
      <c r="K99" s="253"/>
      <c r="L99" s="252"/>
      <c r="M99" s="248"/>
      <c r="N99" s="248"/>
      <c r="O99" s="248"/>
      <c r="P99" s="248"/>
      <c r="Q99" s="248"/>
      <c r="R99" s="248"/>
      <c r="S99" s="253"/>
      <c r="T99" s="252"/>
      <c r="U99" s="248"/>
      <c r="V99" s="248"/>
      <c r="W99" s="248"/>
      <c r="X99" s="248"/>
      <c r="Y99" s="248"/>
      <c r="Z99" s="248"/>
      <c r="AA99" s="253"/>
      <c r="AB99" s="252"/>
      <c r="AC99" s="248"/>
      <c r="AD99" s="248"/>
      <c r="AE99" s="248"/>
      <c r="AF99" s="248"/>
      <c r="AG99" s="248"/>
      <c r="AH99" s="248"/>
      <c r="AI99" s="253"/>
      <c r="AJ99" s="248"/>
      <c r="AK99" s="252" t="e">
        <f ca="1">_xll.DBRW($C$1,$B99,$C$3,AK$12,$C$2,$A99,AK$13,$C$4,C93)</f>
        <v>#VALUE!</v>
      </c>
      <c r="AL99" s="248" t="str">
        <f ca="1">_xll.DBRW($C$1,$B99,$C$3,AL$12,$C$2,$A99,AL$13,$C$4,C93)</f>
        <v>RECALC_1_1551_</v>
      </c>
      <c r="AM99" s="248" t="e">
        <f ca="1">_xll.DBRW($C$1,$B99,$C$3,AM$12,$C$2,$A99,AM$13,$C$4,C93)</f>
        <v>#VALUE!</v>
      </c>
      <c r="AN99" s="248" t="e">
        <f ca="1">_xll.DBRW($C$1,$B99,$C$3,AN$12,$C$2,$A99,AN$13,$C$4,C93)</f>
        <v>#VALUE!</v>
      </c>
      <c r="AO99" s="248" t="e">
        <f ca="1">_xll.DBRW($C$1,$B99,$C$3,AO$12,$C$2,$A99,AO$13,$C$4,C93)</f>
        <v>#VALUE!</v>
      </c>
      <c r="AP99" s="248" t="e">
        <f ca="1">_xll.DBRW($C$1,$B99,$C$3,AP$12,$C$2,$A99,AP$13,$C$4,C93)</f>
        <v>#VALUE!</v>
      </c>
      <c r="AQ99" s="248" t="e">
        <f ca="1">_xll.DBRW($C$1,$B99,$C$3,AQ$12,$C$2,$A99,AQ$13,$C$4,C93)</f>
        <v>#VALUE!</v>
      </c>
      <c r="AR99" s="253" t="e">
        <f ca="1">_xll.DBRW($C$1,$B99,$C$3,AR$12,$C$2,$A99,AR$13,$C$4,C93)</f>
        <v>#VALUE!</v>
      </c>
      <c r="AS99" s="252" t="e">
        <f ca="1">_xll.DBRW($C$1,$B99,$C$3,AS$12,$C$2,$A99,AS$13,$C$4,C93)</f>
        <v>#VALUE!</v>
      </c>
      <c r="AT99" s="248" t="str">
        <f ca="1">_xll.DBRW($C$1,$B99,$C$3,AT$12,$C$2,$A99,AT$13,$C$4,C93)</f>
        <v>RECALC_1_1552_</v>
      </c>
      <c r="AU99" s="248" t="e">
        <f ca="1">_xll.DBRW($C$1,$B99,$C$3,AU$12,$C$2,$A99,AU$13,$C$4,C93)</f>
        <v>#VALUE!</v>
      </c>
      <c r="AV99" s="248" t="e">
        <f ca="1">_xll.DBRW($C$1,$B99,$C$3,AV$12,$C$2,$A99,AV$13,$C$4,C93)</f>
        <v>#VALUE!</v>
      </c>
      <c r="AW99" s="248" t="e">
        <f ca="1">_xll.DBRW($C$1,$B99,$C$3,AW$12,$C$2,$A99,AW$13,$C$4,C93)</f>
        <v>#VALUE!</v>
      </c>
      <c r="AX99" s="248" t="e">
        <f ca="1">_xll.DBRW($C$1,$B99,$C$3,AX$12,$C$2,$A99,AX$13,$C$4,C93)</f>
        <v>#VALUE!</v>
      </c>
      <c r="AY99" s="248" t="e">
        <f ca="1">_xll.DBRW($C$1,$B99,$C$3,AY$12,$C$2,$A99,AY$13,$C$4,C93)</f>
        <v>#VALUE!</v>
      </c>
      <c r="AZ99" s="253" t="e">
        <f ca="1">_xll.DBRW($C$1,$B99,$C$3,AZ$12,$C$2,$A99,AZ$13,$C$4,C93)</f>
        <v>#VALUE!</v>
      </c>
      <c r="BA99" s="252" t="e">
        <f ca="1">_xll.DBRW($C$1,$B99,$C$3,BA$12,$C$2,$A99,BA$13,$C$4,C93)</f>
        <v>#VALUE!</v>
      </c>
      <c r="BB99" s="248" t="str">
        <f ca="1">_xll.DBRW($C$1,$B99,$C$3,BB$12,$C$2,$A99,BB$13,$C$4,C93)</f>
        <v>RECALC_1_1553_</v>
      </c>
      <c r="BC99" s="248" t="e">
        <f ca="1">_xll.DBRW($C$1,$B99,$C$3,BC$12,$C$2,$A99,BC$13,$C$4,C93)</f>
        <v>#VALUE!</v>
      </c>
      <c r="BD99" s="248" t="e">
        <f ca="1">_xll.DBRW($C$1,$B99,$C$3,BD$12,$C$2,$A99,BD$13,$C$4,C93)</f>
        <v>#VALUE!</v>
      </c>
      <c r="BE99" s="248" t="e">
        <f ca="1">_xll.DBRW($C$1,$B99,$C$3,BE$12,$C$2,$A99,BE$13,$C$4,C93)</f>
        <v>#VALUE!</v>
      </c>
      <c r="BF99" s="248" t="e">
        <f ca="1">_xll.DBRW($C$1,$B99,$C$3,BF$12,$C$2,$A99,BF$13,$C$4,C93)</f>
        <v>#VALUE!</v>
      </c>
      <c r="BG99" s="248" t="e">
        <f ca="1">_xll.DBRW($C$1,$B99,$C$3,BG$12,$C$2,$A99,BG$13,$C$4,C93)</f>
        <v>#VALUE!</v>
      </c>
      <c r="BH99" s="253" t="e">
        <f ca="1">_xll.DBRW($C$1,$B99,$C$3,BH$12,$C$2,$A99,BH$13,$C$4,C93)</f>
        <v>#VALUE!</v>
      </c>
      <c r="BI99" s="252" t="e">
        <f ca="1">_xll.DBRW($C$1,$B99,$C$3,BI$12,$C$2,$A99,BI$13,$C$4,C93)</f>
        <v>#VALUE!</v>
      </c>
      <c r="BJ99" s="248" t="str">
        <f ca="1">_xll.DBRW($C$1,$B99,$C$3,BJ$12,$C$2,$A99,BJ$13,$C$4,C93)</f>
        <v>RECALC_1_1958_</v>
      </c>
      <c r="BK99" s="248" t="e">
        <f ca="1">_xll.DBRW($C$1,$B99,$C$3,BK$12,$C$2,$A99,BK$13,$C$4,C93)</f>
        <v>#VALUE!</v>
      </c>
      <c r="BL99" s="248" t="e">
        <f ca="1">_xll.DBRW($C$1,$B99,$C$3,BL$12,$C$2,$A99,BL$13,$C$4,C93)</f>
        <v>#VALUE!</v>
      </c>
      <c r="BM99" s="248" t="e">
        <f ca="1">_xll.DBRW($C$1,$B99,$C$3,BM$12,$C$2,$A99,BM$13,$C$4,C93)</f>
        <v>#VALUE!</v>
      </c>
      <c r="BN99" s="248" t="e">
        <f ca="1">_xll.DBRW($C$1,$B99,$C$3,BN$12,$C$2,$A99,BN$13,$C$4,C93)</f>
        <v>#VALUE!</v>
      </c>
      <c r="BO99" s="248" t="e">
        <f ca="1">_xll.DBRW($C$1,$B99,$C$3,BO$12,$C$2,$A99,BO$13,$C$4,C93)</f>
        <v>#VALUE!</v>
      </c>
      <c r="BP99" s="253" t="e">
        <f ca="1">_xll.DBRW($C$1,$B99,$C$3,BP$12,$C$2,$A99,BP$13,$C$4,C93)</f>
        <v>#VALUE!</v>
      </c>
      <c r="BQ99" s="252" t="e">
        <f ca="1">_xll.DBRW($C$1,$B99,$C$3,BQ$12,$C$2,$A99,BQ$13,$C$4,C93)</f>
        <v>#VALUE!</v>
      </c>
      <c r="BR99" s="248" t="str">
        <f ca="1">_xll.DBRW($C$1,$B99,$C$3,BR$12,$C$2,$A99,BR$13,$C$4,C93)</f>
        <v>RECALC_1_2309_</v>
      </c>
      <c r="BS99" s="248" t="e">
        <f ca="1">_xll.DBRW($C$1,$B99,$C$3,BS$12,$C$2,$A99,BS$13,$C$4,C93)</f>
        <v>#VALUE!</v>
      </c>
      <c r="BT99" s="248" t="e">
        <f ca="1">_xll.DBRW($C$1,$B99,$C$3,BT$12,$C$2,$A99,BT$13,$C$4,C93)</f>
        <v>#VALUE!</v>
      </c>
      <c r="BU99" s="248" t="e">
        <f ca="1">_xll.DBRW($C$1,$B99,$C$3,BU$12,$C$2,$A99,BU$13,$C$4,C93)</f>
        <v>#VALUE!</v>
      </c>
      <c r="BV99" s="248" t="e">
        <f ca="1">_xll.DBRW($C$1,$B99,$C$3,BV$12,$C$2,$A99,BV$13,$C$4,C93)</f>
        <v>#VALUE!</v>
      </c>
      <c r="BW99" s="248" t="e">
        <f ca="1">_xll.DBRW($C$1,$B99,$C$3,BW$12,$C$2,$A99,BW$13,$C$4,C93)</f>
        <v>#VALUE!</v>
      </c>
      <c r="BX99" s="253" t="e">
        <f ca="1">_xll.DBRW($C$1,$B99,$C$3,BX$12,$C$2,$A99,BX$13,$C$4,C93)</f>
        <v>#VALUE!</v>
      </c>
      <c r="BY99" s="248"/>
      <c r="BZ99" s="248"/>
      <c r="CA99" s="248"/>
      <c r="CB99" s="248"/>
      <c r="CC99" s="248"/>
      <c r="CD99" s="248"/>
      <c r="CE99" s="248"/>
      <c r="CF99" s="248"/>
    </row>
    <row r="100" spans="1:109" ht="21.75" customHeight="1">
      <c r="A100" s="262" t="str">
        <f t="shared" ref="A100:C100" si="478">A87</f>
        <v>VTD_Corp_TopAdj_Input7</v>
      </c>
      <c r="B100" s="263" t="str">
        <f t="shared" ca="1" si="478"/>
        <v>RECALC_0_1_</v>
      </c>
      <c r="C100" s="237" t="str">
        <f t="shared" si="478"/>
        <v>Ajout de coût de siège pour faire face croissance</v>
      </c>
      <c r="D100" s="252"/>
      <c r="E100" s="248"/>
      <c r="F100" s="248"/>
      <c r="G100" s="248"/>
      <c r="H100" s="248"/>
      <c r="I100" s="248"/>
      <c r="J100" s="248"/>
      <c r="K100" s="253"/>
      <c r="L100" s="252"/>
      <c r="M100" s="248"/>
      <c r="N100" s="248"/>
      <c r="O100" s="248"/>
      <c r="P100" s="248"/>
      <c r="Q100" s="248"/>
      <c r="R100" s="248"/>
      <c r="S100" s="253"/>
      <c r="T100" s="252"/>
      <c r="U100" s="248"/>
      <c r="V100" s="248"/>
      <c r="W100" s="248"/>
      <c r="X100" s="248"/>
      <c r="Y100" s="248"/>
      <c r="Z100" s="248"/>
      <c r="AA100" s="253"/>
      <c r="AB100" s="252"/>
      <c r="AC100" s="248"/>
      <c r="AD100" s="248"/>
      <c r="AE100" s="248"/>
      <c r="AF100" s="248"/>
      <c r="AG100" s="248"/>
      <c r="AH100" s="248"/>
      <c r="AI100" s="253"/>
      <c r="AJ100" s="248"/>
      <c r="AK100" s="252" t="e">
        <f ca="1">_xll.DBRW($C$1,$B100,$C$3,AK$12,$C$2,$A100,AK$13,$C$4,C93)</f>
        <v>#VALUE!</v>
      </c>
      <c r="AL100" s="248" t="str">
        <f ca="1">_xll.DBRW($C$1,$B100,$C$3,AL$12,$C$2,$A100,AL$13,$C$4,C93)</f>
        <v>RECALC_1_1803_</v>
      </c>
      <c r="AM100" s="248" t="e">
        <f ca="1">_xll.DBRW($C$1,$B100,$C$3,AM$12,$C$2,$A100,AM$13,$C$4,C93)</f>
        <v>#VALUE!</v>
      </c>
      <c r="AN100" s="248" t="e">
        <f ca="1">_xll.DBRW($C$1,$B100,$C$3,AN$12,$C$2,$A100,AN$13,$C$4,C93)</f>
        <v>#VALUE!</v>
      </c>
      <c r="AO100" s="248" t="e">
        <f ca="1">_xll.DBRW($C$1,$B100,$C$3,AO$12,$C$2,$A100,AO$13,$C$4,C93)</f>
        <v>#VALUE!</v>
      </c>
      <c r="AP100" s="248" t="e">
        <f ca="1">_xll.DBRW($C$1,$B100,$C$3,AP$12,$C$2,$A100,AP$13,$C$4,C93)</f>
        <v>#VALUE!</v>
      </c>
      <c r="AQ100" s="248" t="e">
        <f ca="1">_xll.DBRW($C$1,$B100,$C$3,AQ$12,$C$2,$A100,AQ$13,$C$4,C93)</f>
        <v>#VALUE!</v>
      </c>
      <c r="AR100" s="253" t="e">
        <f ca="1">_xll.DBRW($C$1,$B100,$C$3,AR$12,$C$2,$A100,AR$13,$C$4,C93)</f>
        <v>#VALUE!</v>
      </c>
      <c r="AS100" s="252" t="e">
        <f ca="1">_xll.DBRW($C$1,$B100,$C$3,AS$12,$C$2,$A100,AS$13,$C$4,C93)</f>
        <v>#VALUE!</v>
      </c>
      <c r="AT100" s="248" t="str">
        <f ca="1">_xll.DBRW($C$1,$B100,$C$3,AT$12,$C$2,$A100,AT$13,$C$4,C93)</f>
        <v>RECALC_1_1804_</v>
      </c>
      <c r="AU100" s="248" t="e">
        <f ca="1">_xll.DBRW($C$1,$B100,$C$3,AU$12,$C$2,$A100,AU$13,$C$4,C93)</f>
        <v>#VALUE!</v>
      </c>
      <c r="AV100" s="248" t="e">
        <f ca="1">_xll.DBRW($C$1,$B100,$C$3,AV$12,$C$2,$A100,AV$13,$C$4,C93)</f>
        <v>#VALUE!</v>
      </c>
      <c r="AW100" s="248" t="e">
        <f ca="1">_xll.DBRW($C$1,$B100,$C$3,AW$12,$C$2,$A100,AW$13,$C$4,C93)</f>
        <v>#VALUE!</v>
      </c>
      <c r="AX100" s="248" t="e">
        <f ca="1">_xll.DBRW($C$1,$B100,$C$3,AX$12,$C$2,$A100,AX$13,$C$4,C93)</f>
        <v>#VALUE!</v>
      </c>
      <c r="AY100" s="248" t="e">
        <f ca="1">_xll.DBRW($C$1,$B100,$C$3,AY$12,$C$2,$A100,AY$13,$C$4,C93)</f>
        <v>#VALUE!</v>
      </c>
      <c r="AZ100" s="253" t="e">
        <f ca="1">_xll.DBRW($C$1,$B100,$C$3,AZ$12,$C$2,$A100,AZ$13,$C$4,C93)</f>
        <v>#VALUE!</v>
      </c>
      <c r="BA100" s="252" t="e">
        <f ca="1">_xll.DBRW($C$1,$B100,$C$3,BA$12,$C$2,$A100,BA$13,$C$4,C93)</f>
        <v>#VALUE!</v>
      </c>
      <c r="BB100" s="248" t="str">
        <f ca="1">_xll.DBRW($C$1,$B100,$C$3,BB$12,$C$2,$A100,BB$13,$C$4,C93)</f>
        <v>RECALC_1_1805_</v>
      </c>
      <c r="BC100" s="248" t="e">
        <f ca="1">_xll.DBRW($C$1,$B100,$C$3,BC$12,$C$2,$A100,BC$13,$C$4,C93)</f>
        <v>#VALUE!</v>
      </c>
      <c r="BD100" s="248" t="e">
        <f ca="1">_xll.DBRW($C$1,$B100,$C$3,BD$12,$C$2,$A100,BD$13,$C$4,C93)</f>
        <v>#VALUE!</v>
      </c>
      <c r="BE100" s="248" t="e">
        <f ca="1">_xll.DBRW($C$1,$B100,$C$3,BE$12,$C$2,$A100,BE$13,$C$4,C93)</f>
        <v>#VALUE!</v>
      </c>
      <c r="BF100" s="248" t="e">
        <f ca="1">_xll.DBRW($C$1,$B100,$C$3,BF$12,$C$2,$A100,BF$13,$C$4,C93)</f>
        <v>#VALUE!</v>
      </c>
      <c r="BG100" s="248" t="e">
        <f ca="1">_xll.DBRW($C$1,$B100,$C$3,BG$12,$C$2,$A100,BG$13,$C$4,C93)</f>
        <v>#VALUE!</v>
      </c>
      <c r="BH100" s="253" t="e">
        <f ca="1">_xll.DBRW($C$1,$B100,$C$3,BH$12,$C$2,$A100,BH$13,$C$4,C93)</f>
        <v>#VALUE!</v>
      </c>
      <c r="BI100" s="252" t="e">
        <f ca="1">_xll.DBRW($C$1,$B100,$C$3,BI$12,$C$2,$A100,BI$13,$C$4,C93)</f>
        <v>#VALUE!</v>
      </c>
      <c r="BJ100" s="248" t="str">
        <f ca="1">_xll.DBRW($C$1,$B100,$C$3,BJ$12,$C$2,$A100,BJ$13,$C$4,C93)</f>
        <v>RECALC_1_1953_</v>
      </c>
      <c r="BK100" s="248" t="e">
        <f ca="1">_xll.DBRW($C$1,$B100,$C$3,BK$12,$C$2,$A100,BK$13,$C$4,C93)</f>
        <v>#VALUE!</v>
      </c>
      <c r="BL100" s="248" t="e">
        <f ca="1">_xll.DBRW($C$1,$B100,$C$3,BL$12,$C$2,$A100,BL$13,$C$4,C93)</f>
        <v>#VALUE!</v>
      </c>
      <c r="BM100" s="248" t="e">
        <f ca="1">_xll.DBRW($C$1,$B100,$C$3,BM$12,$C$2,$A100,BM$13,$C$4,C93)</f>
        <v>#VALUE!</v>
      </c>
      <c r="BN100" s="248" t="e">
        <f ca="1">_xll.DBRW($C$1,$B100,$C$3,BN$12,$C$2,$A100,BN$13,$C$4,C93)</f>
        <v>#VALUE!</v>
      </c>
      <c r="BO100" s="248" t="e">
        <f ca="1">_xll.DBRW($C$1,$B100,$C$3,BO$12,$C$2,$A100,BO$13,$C$4,C93)</f>
        <v>#VALUE!</v>
      </c>
      <c r="BP100" s="253" t="e">
        <f ca="1">_xll.DBRW($C$1,$B100,$C$3,BP$12,$C$2,$A100,BP$13,$C$4,C93)</f>
        <v>#VALUE!</v>
      </c>
      <c r="BQ100" s="252" t="e">
        <f ca="1">_xll.DBRW($C$1,$B100,$C$3,BQ$12,$C$2,$A100,BQ$13,$C$4,C93)</f>
        <v>#VALUE!</v>
      </c>
      <c r="BR100" s="248" t="str">
        <f ca="1">_xll.DBRW($C$1,$B100,$C$3,BR$12,$C$2,$A100,BR$13,$C$4,C93)</f>
        <v>RECALC_1_2304_</v>
      </c>
      <c r="BS100" s="248" t="e">
        <f ca="1">_xll.DBRW($C$1,$B100,$C$3,BS$12,$C$2,$A100,BS$13,$C$4,C93)</f>
        <v>#VALUE!</v>
      </c>
      <c r="BT100" s="248" t="e">
        <f ca="1">_xll.DBRW($C$1,$B100,$C$3,BT$12,$C$2,$A100,BT$13,$C$4,C93)</f>
        <v>#VALUE!</v>
      </c>
      <c r="BU100" s="248" t="e">
        <f ca="1">_xll.DBRW($C$1,$B100,$C$3,BU$12,$C$2,$A100,BU$13,$C$4,C93)</f>
        <v>#VALUE!</v>
      </c>
      <c r="BV100" s="248" t="e">
        <f ca="1">_xll.DBRW($C$1,$B100,$C$3,BV$12,$C$2,$A100,BV$13,$C$4,C93)</f>
        <v>#VALUE!</v>
      </c>
      <c r="BW100" s="248" t="e">
        <f ca="1">_xll.DBRW($C$1,$B100,$C$3,BW$12,$C$2,$A100,BW$13,$C$4,C93)</f>
        <v>#VALUE!</v>
      </c>
      <c r="BX100" s="253" t="e">
        <f ca="1">_xll.DBRW($C$1,$B100,$C$3,BX$12,$C$2,$A100,BX$13,$C$4,C93)</f>
        <v>#VALUE!</v>
      </c>
      <c r="BY100" s="248"/>
      <c r="BZ100" s="248"/>
      <c r="CA100" s="248"/>
      <c r="CB100" s="248"/>
      <c r="CC100" s="248"/>
      <c r="CD100" s="248"/>
      <c r="CE100" s="248"/>
      <c r="CF100" s="248"/>
    </row>
    <row r="101" spans="1:109" ht="21.75" customHeight="1">
      <c r="A101" s="262" t="str">
        <f t="shared" ref="A101:C101" si="479">A88</f>
        <v>VTD_Corp_TopAdj_Input8</v>
      </c>
      <c r="B101" s="263" t="str">
        <f t="shared" ca="1" si="479"/>
        <v>RECALC_0_1_</v>
      </c>
      <c r="C101" s="237" t="str">
        <f t="shared" si="479"/>
        <v>Ajustement Ouverture EFN Budget</v>
      </c>
      <c r="D101" s="252"/>
      <c r="E101" s="248"/>
      <c r="F101" s="248"/>
      <c r="G101" s="248"/>
      <c r="H101" s="248"/>
      <c r="I101" s="248"/>
      <c r="J101" s="248"/>
      <c r="K101" s="253"/>
      <c r="L101" s="252"/>
      <c r="M101" s="248"/>
      <c r="N101" s="248"/>
      <c r="O101" s="248"/>
      <c r="P101" s="248"/>
      <c r="Q101" s="248"/>
      <c r="R101" s="248"/>
      <c r="S101" s="253"/>
      <c r="T101" s="252"/>
      <c r="U101" s="248"/>
      <c r="V101" s="248"/>
      <c r="W101" s="248"/>
      <c r="X101" s="248"/>
      <c r="Y101" s="248"/>
      <c r="Z101" s="248"/>
      <c r="AA101" s="253"/>
      <c r="AB101" s="252"/>
      <c r="AC101" s="248"/>
      <c r="AD101" s="248"/>
      <c r="AE101" s="248"/>
      <c r="AF101" s="248"/>
      <c r="AG101" s="248"/>
      <c r="AH101" s="248"/>
      <c r="AI101" s="253"/>
      <c r="AJ101" s="248"/>
      <c r="AK101" s="252" t="e">
        <f ca="1">_xll.DBRW($C$1,$B101,$C$3,AK$12,$C$2,$A101,AK$13,$C$4,C93)</f>
        <v>#VALUE!</v>
      </c>
      <c r="AL101" s="248" t="str">
        <f ca="1">_xll.DBRW($C$1,$B101,$C$3,AL$12,$C$2,$A101,AL$13,$C$4,C93)</f>
        <v>RECALC_1_1560_</v>
      </c>
      <c r="AM101" s="248" t="e">
        <f ca="1">_xll.DBRW($C$1,$B101,$C$3,AM$12,$C$2,$A101,AM$13,$C$4,C93)</f>
        <v>#VALUE!</v>
      </c>
      <c r="AN101" s="248" t="e">
        <f ca="1">_xll.DBRW($C$1,$B101,$C$3,AN$12,$C$2,$A101,AN$13,$C$4,C93)</f>
        <v>#VALUE!</v>
      </c>
      <c r="AO101" s="248" t="e">
        <f ca="1">_xll.DBRW($C$1,$B101,$C$3,AO$12,$C$2,$A101,AO$13,$C$4,C93)</f>
        <v>#VALUE!</v>
      </c>
      <c r="AP101" s="248" t="e">
        <f ca="1">_xll.DBRW($C$1,$B101,$C$3,AP$12,$C$2,$A101,AP$13,$C$4,C93)</f>
        <v>#VALUE!</v>
      </c>
      <c r="AQ101" s="248" t="e">
        <f ca="1">_xll.DBRW($C$1,$B101,$C$3,AQ$12,$C$2,$A101,AQ$13,$C$4,C93)</f>
        <v>#VALUE!</v>
      </c>
      <c r="AR101" s="253" t="e">
        <f ca="1">_xll.DBRW($C$1,$B101,$C$3,AR$12,$C$2,$A101,AR$13,$C$4,C93)</f>
        <v>#VALUE!</v>
      </c>
      <c r="AS101" s="252" t="e">
        <f ca="1">_xll.DBRW($C$1,$B101,$C$3,AS$12,$C$2,$A101,AS$13,$C$4,C93)</f>
        <v>#VALUE!</v>
      </c>
      <c r="AT101" s="248" t="str">
        <f ca="1">_xll.DBRW($C$1,$B101,$C$3,AT$12,$C$2,$A101,AT$13,$C$4,C93)</f>
        <v>RECALC_1_1561_</v>
      </c>
      <c r="AU101" s="248" t="e">
        <f ca="1">_xll.DBRW($C$1,$B101,$C$3,AU$12,$C$2,$A101,AU$13,$C$4,C93)</f>
        <v>#VALUE!</v>
      </c>
      <c r="AV101" s="248" t="e">
        <f ca="1">_xll.DBRW($C$1,$B101,$C$3,AV$12,$C$2,$A101,AV$13,$C$4,C93)</f>
        <v>#VALUE!</v>
      </c>
      <c r="AW101" s="248" t="e">
        <f ca="1">_xll.DBRW($C$1,$B101,$C$3,AW$12,$C$2,$A101,AW$13,$C$4,C93)</f>
        <v>#VALUE!</v>
      </c>
      <c r="AX101" s="248" t="e">
        <f ca="1">_xll.DBRW($C$1,$B101,$C$3,AX$12,$C$2,$A101,AX$13,$C$4,C93)</f>
        <v>#VALUE!</v>
      </c>
      <c r="AY101" s="248" t="e">
        <f ca="1">_xll.DBRW($C$1,$B101,$C$3,AY$12,$C$2,$A101,AY$13,$C$4,C93)</f>
        <v>#VALUE!</v>
      </c>
      <c r="AZ101" s="253" t="e">
        <f ca="1">_xll.DBRW($C$1,$B101,$C$3,AZ$12,$C$2,$A101,AZ$13,$C$4,C93)</f>
        <v>#VALUE!</v>
      </c>
      <c r="BA101" s="252" t="e">
        <f ca="1">_xll.DBRW($C$1,$B101,$C$3,BA$12,$C$2,$A101,BA$13,$C$4,C93)</f>
        <v>#VALUE!</v>
      </c>
      <c r="BB101" s="248" t="str">
        <f ca="1">_xll.DBRW($C$1,$B101,$C$3,BB$12,$C$2,$A101,BB$13,$C$4,C93)</f>
        <v>RECALC_1_1562_</v>
      </c>
      <c r="BC101" s="248" t="e">
        <f ca="1">_xll.DBRW($C$1,$B101,$C$3,BC$12,$C$2,$A101,BC$13,$C$4,C93)</f>
        <v>#VALUE!</v>
      </c>
      <c r="BD101" s="248" t="e">
        <f ca="1">_xll.DBRW($C$1,$B101,$C$3,BD$12,$C$2,$A101,BD$13,$C$4,C93)</f>
        <v>#VALUE!</v>
      </c>
      <c r="BE101" s="248" t="e">
        <f ca="1">_xll.DBRW($C$1,$B101,$C$3,BE$12,$C$2,$A101,BE$13,$C$4,C93)</f>
        <v>#VALUE!</v>
      </c>
      <c r="BF101" s="248" t="e">
        <f ca="1">_xll.DBRW($C$1,$B101,$C$3,BF$12,$C$2,$A101,BF$13,$C$4,C93)</f>
        <v>#VALUE!</v>
      </c>
      <c r="BG101" s="248" t="e">
        <f ca="1">_xll.DBRW($C$1,$B101,$C$3,BG$12,$C$2,$A101,BG$13,$C$4,C93)</f>
        <v>#VALUE!</v>
      </c>
      <c r="BH101" s="253" t="e">
        <f ca="1">_xll.DBRW($C$1,$B101,$C$3,BH$12,$C$2,$A101,BH$13,$C$4,C93)</f>
        <v>#VALUE!</v>
      </c>
      <c r="BI101" s="252" t="e">
        <f ca="1">_xll.DBRW($C$1,$B101,$C$3,BI$12,$C$2,$A101,BI$13,$C$4,C93)</f>
        <v>#VALUE!</v>
      </c>
      <c r="BJ101" s="248" t="str">
        <f ca="1">_xll.DBRW($C$1,$B101,$C$3,BJ$12,$C$2,$A101,BJ$13,$C$4,C93)</f>
        <v>RECALC_1_1956_</v>
      </c>
      <c r="BK101" s="248" t="e">
        <f ca="1">_xll.DBRW($C$1,$B101,$C$3,BK$12,$C$2,$A101,BK$13,$C$4,C93)</f>
        <v>#VALUE!</v>
      </c>
      <c r="BL101" s="248" t="e">
        <f ca="1">_xll.DBRW($C$1,$B101,$C$3,BL$12,$C$2,$A101,BL$13,$C$4,C93)</f>
        <v>#VALUE!</v>
      </c>
      <c r="BM101" s="248" t="e">
        <f ca="1">_xll.DBRW($C$1,$B101,$C$3,BM$12,$C$2,$A101,BM$13,$C$4,C93)</f>
        <v>#VALUE!</v>
      </c>
      <c r="BN101" s="248" t="e">
        <f ca="1">_xll.DBRW($C$1,$B101,$C$3,BN$12,$C$2,$A101,BN$13,$C$4,C93)</f>
        <v>#VALUE!</v>
      </c>
      <c r="BO101" s="248" t="e">
        <f ca="1">_xll.DBRW($C$1,$B101,$C$3,BO$12,$C$2,$A101,BO$13,$C$4,C93)</f>
        <v>#VALUE!</v>
      </c>
      <c r="BP101" s="253" t="e">
        <f ca="1">_xll.DBRW($C$1,$B101,$C$3,BP$12,$C$2,$A101,BP$13,$C$4,C93)</f>
        <v>#VALUE!</v>
      </c>
      <c r="BQ101" s="252" t="e">
        <f ca="1">_xll.DBRW($C$1,$B101,$C$3,BQ$12,$C$2,$A101,BQ$13,$C$4,C93)</f>
        <v>#VALUE!</v>
      </c>
      <c r="BR101" s="248" t="str">
        <f ca="1">_xll.DBRW($C$1,$B101,$C$3,BR$12,$C$2,$A101,BR$13,$C$4,C93)</f>
        <v>RECALC_1_2307_</v>
      </c>
      <c r="BS101" s="248" t="e">
        <f ca="1">_xll.DBRW($C$1,$B101,$C$3,BS$12,$C$2,$A101,BS$13,$C$4,C93)</f>
        <v>#VALUE!</v>
      </c>
      <c r="BT101" s="248" t="e">
        <f ca="1">_xll.DBRW($C$1,$B101,$C$3,BT$12,$C$2,$A101,BT$13,$C$4,C93)</f>
        <v>#VALUE!</v>
      </c>
      <c r="BU101" s="248" t="e">
        <f ca="1">_xll.DBRW($C$1,$B101,$C$3,BU$12,$C$2,$A101,BU$13,$C$4,C93)</f>
        <v>#VALUE!</v>
      </c>
      <c r="BV101" s="248" t="e">
        <f ca="1">_xll.DBRW($C$1,$B101,$C$3,BV$12,$C$2,$A101,BV$13,$C$4,C93)</f>
        <v>#VALUE!</v>
      </c>
      <c r="BW101" s="248" t="e">
        <f ca="1">_xll.DBRW($C$1,$B101,$C$3,BW$12,$C$2,$A101,BW$13,$C$4,C93)</f>
        <v>#VALUE!</v>
      </c>
      <c r="BX101" s="253" t="e">
        <f ca="1">_xll.DBRW($C$1,$B101,$C$3,BX$12,$C$2,$A101,BX$13,$C$4,C93)</f>
        <v>#VALUE!</v>
      </c>
      <c r="BY101" s="248"/>
      <c r="BZ101" s="248"/>
      <c r="CA101" s="248"/>
      <c r="CB101" s="248"/>
      <c r="CC101" s="248"/>
      <c r="CD101" s="248"/>
      <c r="CE101" s="248"/>
      <c r="CF101" s="248"/>
    </row>
    <row r="102" spans="1:109" ht="21.75" customHeight="1">
      <c r="A102" s="262" t="str">
        <f t="shared" ref="A102:C102" si="480">A89</f>
        <v>VTD_Corp_TopAdj_Input9</v>
      </c>
      <c r="B102" s="263" t="str">
        <f t="shared" ca="1" si="480"/>
        <v>RECALC_0_1_</v>
      </c>
      <c r="C102" s="237" t="str">
        <f t="shared" si="480"/>
        <v>Dividendes versés aux actionnaires</v>
      </c>
      <c r="D102" s="252"/>
      <c r="E102" s="248"/>
      <c r="F102" s="248"/>
      <c r="G102" s="248"/>
      <c r="H102" s="248"/>
      <c r="I102" s="248"/>
      <c r="J102" s="248"/>
      <c r="K102" s="253"/>
      <c r="L102" s="252"/>
      <c r="M102" s="248"/>
      <c r="N102" s="248"/>
      <c r="O102" s="248"/>
      <c r="P102" s="248"/>
      <c r="Q102" s="248"/>
      <c r="R102" s="248"/>
      <c r="S102" s="253"/>
      <c r="T102" s="252"/>
      <c r="U102" s="248"/>
      <c r="V102" s="248"/>
      <c r="W102" s="248"/>
      <c r="X102" s="248"/>
      <c r="Y102" s="248"/>
      <c r="Z102" s="248"/>
      <c r="AA102" s="253"/>
      <c r="AB102" s="252"/>
      <c r="AC102" s="248"/>
      <c r="AD102" s="248"/>
      <c r="AE102" s="248"/>
      <c r="AF102" s="248"/>
      <c r="AG102" s="248"/>
      <c r="AH102" s="248"/>
      <c r="AI102" s="253"/>
      <c r="AJ102" s="248"/>
      <c r="AK102" s="252" t="e">
        <f ca="1">_xll.DBRW($C$1,$B102,$C$3,AK$12,$C$2,$A102,AK$13,$C$4,C93)</f>
        <v>#VALUE!</v>
      </c>
      <c r="AL102" s="248" t="str">
        <f ca="1">_xll.DBRW($C$1,$B102,$C$3,AL$12,$C$2,$A102,AL$13,$C$4,C93)</f>
        <v>RECALC_1_1557_</v>
      </c>
      <c r="AM102" s="248" t="e">
        <f ca="1">_xll.DBRW($C$1,$B102,$C$3,AM$12,$C$2,$A102,AM$13,$C$4,C93)</f>
        <v>#VALUE!</v>
      </c>
      <c r="AN102" s="248" t="e">
        <f ca="1">_xll.DBRW($C$1,$B102,$C$3,AN$12,$C$2,$A102,AN$13,$C$4,C93)</f>
        <v>#VALUE!</v>
      </c>
      <c r="AO102" s="248" t="e">
        <f ca="1">_xll.DBRW($C$1,$B102,$C$3,AO$12,$C$2,$A102,AO$13,$C$4,C93)</f>
        <v>#VALUE!</v>
      </c>
      <c r="AP102" s="248" t="e">
        <f ca="1">_xll.DBRW($C$1,$B102,$C$3,AP$12,$C$2,$A102,AP$13,$C$4,C93)</f>
        <v>#VALUE!</v>
      </c>
      <c r="AQ102" s="248" t="e">
        <f ca="1">_xll.DBRW($C$1,$B102,$C$3,AQ$12,$C$2,$A102,AQ$13,$C$4,C93)</f>
        <v>#VALUE!</v>
      </c>
      <c r="AR102" s="253" t="e">
        <f ca="1">_xll.DBRW($C$1,$B102,$C$3,AR$12,$C$2,$A102,AR$13,$C$4,C93)</f>
        <v>#VALUE!</v>
      </c>
      <c r="AS102" s="252" t="e">
        <f ca="1">_xll.DBRW($C$1,$B102,$C$3,AS$12,$C$2,$A102,AS$13,$C$4,C93)</f>
        <v>#VALUE!</v>
      </c>
      <c r="AT102" s="248" t="str">
        <f ca="1">_xll.DBRW($C$1,$B102,$C$3,AT$12,$C$2,$A102,AT$13,$C$4,C93)</f>
        <v>RECALC_1_1558_</v>
      </c>
      <c r="AU102" s="248" t="e">
        <f ca="1">_xll.DBRW($C$1,$B102,$C$3,AU$12,$C$2,$A102,AU$13,$C$4,C93)</f>
        <v>#VALUE!</v>
      </c>
      <c r="AV102" s="248" t="e">
        <f ca="1">_xll.DBRW($C$1,$B102,$C$3,AV$12,$C$2,$A102,AV$13,$C$4,C93)</f>
        <v>#VALUE!</v>
      </c>
      <c r="AW102" s="248" t="e">
        <f ca="1">_xll.DBRW($C$1,$B102,$C$3,AW$12,$C$2,$A102,AW$13,$C$4,C93)</f>
        <v>#VALUE!</v>
      </c>
      <c r="AX102" s="248" t="e">
        <f ca="1">_xll.DBRW($C$1,$B102,$C$3,AX$12,$C$2,$A102,AX$13,$C$4,C93)</f>
        <v>#VALUE!</v>
      </c>
      <c r="AY102" s="248" t="e">
        <f ca="1">_xll.DBRW($C$1,$B102,$C$3,AY$12,$C$2,$A102,AY$13,$C$4,C93)</f>
        <v>#VALUE!</v>
      </c>
      <c r="AZ102" s="253" t="e">
        <f ca="1">_xll.DBRW($C$1,$B102,$C$3,AZ$12,$C$2,$A102,AZ$13,$C$4,C93)</f>
        <v>#VALUE!</v>
      </c>
      <c r="BA102" s="252" t="e">
        <f ca="1">_xll.DBRW($C$1,$B102,$C$3,BA$12,$C$2,$A102,BA$13,$C$4,C93)</f>
        <v>#VALUE!</v>
      </c>
      <c r="BB102" s="248" t="str">
        <f ca="1">_xll.DBRW($C$1,$B102,$C$3,BB$12,$C$2,$A102,BB$13,$C$4,C93)</f>
        <v>RECALC_1_1559_</v>
      </c>
      <c r="BC102" s="248" t="e">
        <f ca="1">_xll.DBRW($C$1,$B102,$C$3,BC$12,$C$2,$A102,BC$13,$C$4,C93)</f>
        <v>#VALUE!</v>
      </c>
      <c r="BD102" s="248" t="e">
        <f ca="1">_xll.DBRW($C$1,$B102,$C$3,BD$12,$C$2,$A102,BD$13,$C$4,C93)</f>
        <v>#VALUE!</v>
      </c>
      <c r="BE102" s="248" t="e">
        <f ca="1">_xll.DBRW($C$1,$B102,$C$3,BE$12,$C$2,$A102,BE$13,$C$4,C93)</f>
        <v>#VALUE!</v>
      </c>
      <c r="BF102" s="248" t="e">
        <f ca="1">_xll.DBRW($C$1,$B102,$C$3,BF$12,$C$2,$A102,BF$13,$C$4,C93)</f>
        <v>#VALUE!</v>
      </c>
      <c r="BG102" s="248" t="e">
        <f ca="1">_xll.DBRW($C$1,$B102,$C$3,BG$12,$C$2,$A102,BG$13,$C$4,C93)</f>
        <v>#VALUE!</v>
      </c>
      <c r="BH102" s="253" t="e">
        <f ca="1">_xll.DBRW($C$1,$B102,$C$3,BH$12,$C$2,$A102,BH$13,$C$4,C93)</f>
        <v>#VALUE!</v>
      </c>
      <c r="BI102" s="252" t="e">
        <f ca="1">_xll.DBRW($C$1,$B102,$C$3,BI$12,$C$2,$A102,BI$13,$C$4,C93)</f>
        <v>#VALUE!</v>
      </c>
      <c r="BJ102" s="248" t="str">
        <f ca="1">_xll.DBRW($C$1,$B102,$C$3,BJ$12,$C$2,$A102,BJ$13,$C$4,C93)</f>
        <v>RECALC_1_1957_</v>
      </c>
      <c r="BK102" s="248" t="e">
        <f ca="1">_xll.DBRW($C$1,$B102,$C$3,BK$12,$C$2,$A102,BK$13,$C$4,C93)</f>
        <v>#VALUE!</v>
      </c>
      <c r="BL102" s="248" t="e">
        <f ca="1">_xll.DBRW($C$1,$B102,$C$3,BL$12,$C$2,$A102,BL$13,$C$4,C93)</f>
        <v>#VALUE!</v>
      </c>
      <c r="BM102" s="248" t="e">
        <f ca="1">_xll.DBRW($C$1,$B102,$C$3,BM$12,$C$2,$A102,BM$13,$C$4,C93)</f>
        <v>#VALUE!</v>
      </c>
      <c r="BN102" s="248" t="e">
        <f ca="1">_xll.DBRW($C$1,$B102,$C$3,BN$12,$C$2,$A102,BN$13,$C$4,C93)</f>
        <v>#VALUE!</v>
      </c>
      <c r="BO102" s="248" t="e">
        <f ca="1">_xll.DBRW($C$1,$B102,$C$3,BO$12,$C$2,$A102,BO$13,$C$4,C93)</f>
        <v>#VALUE!</v>
      </c>
      <c r="BP102" s="253" t="e">
        <f ca="1">_xll.DBRW($C$1,$B102,$C$3,BP$12,$C$2,$A102,BP$13,$C$4,C93)</f>
        <v>#VALUE!</v>
      </c>
      <c r="BQ102" s="252" t="e">
        <f ca="1">_xll.DBRW($C$1,$B102,$C$3,BQ$12,$C$2,$A102,BQ$13,$C$4,C93)</f>
        <v>#VALUE!</v>
      </c>
      <c r="BR102" s="248" t="str">
        <f ca="1">_xll.DBRW($C$1,$B102,$C$3,BR$12,$C$2,$A102,BR$13,$C$4,C93)</f>
        <v>RECALC_1_2308_</v>
      </c>
      <c r="BS102" s="248" t="e">
        <f ca="1">_xll.DBRW($C$1,$B102,$C$3,BS$12,$C$2,$A102,BS$13,$C$4,C93)</f>
        <v>#VALUE!</v>
      </c>
      <c r="BT102" s="248" t="e">
        <f ca="1">_xll.DBRW($C$1,$B102,$C$3,BT$12,$C$2,$A102,BT$13,$C$4,C93)</f>
        <v>#VALUE!</v>
      </c>
      <c r="BU102" s="248" t="e">
        <f ca="1">_xll.DBRW($C$1,$B102,$C$3,BU$12,$C$2,$A102,BU$13,$C$4,C93)</f>
        <v>#VALUE!</v>
      </c>
      <c r="BV102" s="248" t="e">
        <f ca="1">_xll.DBRW($C$1,$B102,$C$3,BV$12,$C$2,$A102,BV$13,$C$4,C93)</f>
        <v>#VALUE!</v>
      </c>
      <c r="BW102" s="248" t="e">
        <f ca="1">_xll.DBRW($C$1,$B102,$C$3,BW$12,$C$2,$A102,BW$13,$C$4,C93)</f>
        <v>#VALUE!</v>
      </c>
      <c r="BX102" s="253" t="e">
        <f ca="1">_xll.DBRW($C$1,$B102,$C$3,BX$12,$C$2,$A102,BX$13,$C$4,C93)</f>
        <v>#VALUE!</v>
      </c>
      <c r="BY102" s="248"/>
      <c r="BZ102" s="248"/>
      <c r="CA102" s="248"/>
      <c r="CB102" s="248"/>
      <c r="CC102" s="248"/>
      <c r="CD102" s="248"/>
      <c r="CE102" s="248"/>
      <c r="CF102" s="248"/>
    </row>
    <row r="103" spans="1:109" ht="21.75" customHeight="1">
      <c r="A103" s="262" t="str">
        <f t="shared" ref="A103:C103" si="481">A90</f>
        <v>VTD_Corp_TopAdj_Input10</v>
      </c>
      <c r="B103" s="263" t="str">
        <f t="shared" ca="1" si="481"/>
        <v>RECALC_0_1_</v>
      </c>
      <c r="C103" s="237" t="str">
        <f t="shared" si="481"/>
        <v>Augmentation de Capital Colombie</v>
      </c>
      <c r="D103" s="252"/>
      <c r="E103" s="248"/>
      <c r="F103" s="248"/>
      <c r="G103" s="248"/>
      <c r="H103" s="248"/>
      <c r="I103" s="248"/>
      <c r="J103" s="248"/>
      <c r="K103" s="253"/>
      <c r="L103" s="252"/>
      <c r="M103" s="248"/>
      <c r="N103" s="248"/>
      <c r="O103" s="248"/>
      <c r="P103" s="248"/>
      <c r="Q103" s="248"/>
      <c r="R103" s="248"/>
      <c r="S103" s="253"/>
      <c r="T103" s="252"/>
      <c r="U103" s="248"/>
      <c r="V103" s="248"/>
      <c r="W103" s="248"/>
      <c r="X103" s="248"/>
      <c r="Y103" s="248"/>
      <c r="Z103" s="248"/>
      <c r="AA103" s="253"/>
      <c r="AB103" s="252"/>
      <c r="AC103" s="248"/>
      <c r="AD103" s="248"/>
      <c r="AE103" s="248"/>
      <c r="AF103" s="248"/>
      <c r="AG103" s="248"/>
      <c r="AH103" s="248"/>
      <c r="AI103" s="253"/>
      <c r="AJ103" s="248"/>
      <c r="AK103" s="252" t="e">
        <f ca="1">_xll.DBRW($C$1,$B103,$C$3,AK$12,$C$2,$A103,AK$13,$C$4,C93)</f>
        <v>#VALUE!</v>
      </c>
      <c r="AL103" s="248" t="str">
        <f ca="1">_xll.DBRW($C$1,$B103,$C$3,AL$12,$C$2,$A103,AL$13,$C$4,C93)</f>
        <v>RECALC_1_1664_</v>
      </c>
      <c r="AM103" s="248" t="e">
        <f ca="1">_xll.DBRW($C$1,$B103,$C$3,AM$12,$C$2,$A103,AM$13,$C$4,C93)</f>
        <v>#VALUE!</v>
      </c>
      <c r="AN103" s="248" t="e">
        <f ca="1">_xll.DBRW($C$1,$B103,$C$3,AN$12,$C$2,$A103,AN$13,$C$4,C93)</f>
        <v>#VALUE!</v>
      </c>
      <c r="AO103" s="248" t="e">
        <f ca="1">_xll.DBRW($C$1,$B103,$C$3,AO$12,$C$2,$A103,AO$13,$C$4,C93)</f>
        <v>#VALUE!</v>
      </c>
      <c r="AP103" s="248" t="e">
        <f ca="1">_xll.DBRW($C$1,$B103,$C$3,AP$12,$C$2,$A103,AP$13,$C$4,C93)</f>
        <v>#VALUE!</v>
      </c>
      <c r="AQ103" s="248" t="e">
        <f ca="1">_xll.DBRW($C$1,$B103,$C$3,AQ$12,$C$2,$A103,AQ$13,$C$4,C93)</f>
        <v>#VALUE!</v>
      </c>
      <c r="AR103" s="253" t="e">
        <f ca="1">_xll.DBRW($C$1,$B103,$C$3,AR$12,$C$2,$A103,AR$13,$C$4,C93)</f>
        <v>#VALUE!</v>
      </c>
      <c r="AS103" s="252" t="e">
        <f ca="1">_xll.DBRW($C$1,$B103,$C$3,AS$12,$C$2,$A103,AS$13,$C$4,C93)</f>
        <v>#VALUE!</v>
      </c>
      <c r="AT103" s="248" t="str">
        <f ca="1">_xll.DBRW($C$1,$B103,$C$3,AT$12,$C$2,$A103,AT$13,$C$4,C93)</f>
        <v>RECALC_1_1663_</v>
      </c>
      <c r="AU103" s="248" t="e">
        <f ca="1">_xll.DBRW($C$1,$B103,$C$3,AU$12,$C$2,$A103,AU$13,$C$4,C93)</f>
        <v>#VALUE!</v>
      </c>
      <c r="AV103" s="248" t="e">
        <f ca="1">_xll.DBRW($C$1,$B103,$C$3,AV$12,$C$2,$A103,AV$13,$C$4,C93)</f>
        <v>#VALUE!</v>
      </c>
      <c r="AW103" s="248" t="e">
        <f ca="1">_xll.DBRW($C$1,$B103,$C$3,AW$12,$C$2,$A103,AW$13,$C$4,C93)</f>
        <v>#VALUE!</v>
      </c>
      <c r="AX103" s="248" t="e">
        <f ca="1">_xll.DBRW($C$1,$B103,$C$3,AX$12,$C$2,$A103,AX$13,$C$4,C93)</f>
        <v>#VALUE!</v>
      </c>
      <c r="AY103" s="248" t="e">
        <f ca="1">_xll.DBRW($C$1,$B103,$C$3,AY$12,$C$2,$A103,AY$13,$C$4,C93)</f>
        <v>#VALUE!</v>
      </c>
      <c r="AZ103" s="253" t="e">
        <f ca="1">_xll.DBRW($C$1,$B103,$C$3,AZ$12,$C$2,$A103,AZ$13,$C$4,C93)</f>
        <v>#VALUE!</v>
      </c>
      <c r="BA103" s="252" t="e">
        <f ca="1">_xll.DBRW($C$1,$B103,$C$3,BA$12,$C$2,$A103,BA$13,$C$4,C93)</f>
        <v>#VALUE!</v>
      </c>
      <c r="BB103" s="248" t="str">
        <f ca="1">_xll.DBRW($C$1,$B103,$C$3,BB$12,$C$2,$A103,BB$13,$C$4,C93)</f>
        <v>RECALC_1_1662_</v>
      </c>
      <c r="BC103" s="248" t="e">
        <f ca="1">_xll.DBRW($C$1,$B103,$C$3,BC$12,$C$2,$A103,BC$13,$C$4,C93)</f>
        <v>#VALUE!</v>
      </c>
      <c r="BD103" s="248" t="e">
        <f ca="1">_xll.DBRW($C$1,$B103,$C$3,BD$12,$C$2,$A103,BD$13,$C$4,C93)</f>
        <v>#VALUE!</v>
      </c>
      <c r="BE103" s="248" t="e">
        <f ca="1">_xll.DBRW($C$1,$B103,$C$3,BE$12,$C$2,$A103,BE$13,$C$4,C93)</f>
        <v>#VALUE!</v>
      </c>
      <c r="BF103" s="248" t="e">
        <f ca="1">_xll.DBRW($C$1,$B103,$C$3,BF$12,$C$2,$A103,BF$13,$C$4,C93)</f>
        <v>#VALUE!</v>
      </c>
      <c r="BG103" s="248" t="e">
        <f ca="1">_xll.DBRW($C$1,$B103,$C$3,BG$12,$C$2,$A103,BG$13,$C$4,C93)</f>
        <v>#VALUE!</v>
      </c>
      <c r="BH103" s="253" t="e">
        <f ca="1">_xll.DBRW($C$1,$B103,$C$3,BH$12,$C$2,$A103,BH$13,$C$4,C93)</f>
        <v>#VALUE!</v>
      </c>
      <c r="BI103" s="252" t="e">
        <f ca="1">_xll.DBRW($C$1,$B103,$C$3,BI$12,$C$2,$A103,BI$13,$C$4,C93)</f>
        <v>#VALUE!</v>
      </c>
      <c r="BJ103" s="248" t="str">
        <f ca="1">_xll.DBRW($C$1,$B103,$C$3,BJ$12,$C$2,$A103,BJ$13,$C$4,C93)</f>
        <v>RECALC_1_1954_</v>
      </c>
      <c r="BK103" s="248" t="e">
        <f ca="1">_xll.DBRW($C$1,$B103,$C$3,BK$12,$C$2,$A103,BK$13,$C$4,C93)</f>
        <v>#VALUE!</v>
      </c>
      <c r="BL103" s="248" t="e">
        <f ca="1">_xll.DBRW($C$1,$B103,$C$3,BL$12,$C$2,$A103,BL$13,$C$4,C93)</f>
        <v>#VALUE!</v>
      </c>
      <c r="BM103" s="248" t="e">
        <f ca="1">_xll.DBRW($C$1,$B103,$C$3,BM$12,$C$2,$A103,BM$13,$C$4,C93)</f>
        <v>#VALUE!</v>
      </c>
      <c r="BN103" s="248" t="e">
        <f ca="1">_xll.DBRW($C$1,$B103,$C$3,BN$12,$C$2,$A103,BN$13,$C$4,C93)</f>
        <v>#VALUE!</v>
      </c>
      <c r="BO103" s="248" t="e">
        <f ca="1">_xll.DBRW($C$1,$B103,$C$3,BO$12,$C$2,$A103,BO$13,$C$4,C93)</f>
        <v>#VALUE!</v>
      </c>
      <c r="BP103" s="253" t="e">
        <f ca="1">_xll.DBRW($C$1,$B103,$C$3,BP$12,$C$2,$A103,BP$13,$C$4,C93)</f>
        <v>#VALUE!</v>
      </c>
      <c r="BQ103" s="252" t="e">
        <f ca="1">_xll.DBRW($C$1,$B103,$C$3,BQ$12,$C$2,$A103,BQ$13,$C$4,C93)</f>
        <v>#VALUE!</v>
      </c>
      <c r="BR103" s="248" t="str">
        <f ca="1">_xll.DBRW($C$1,$B103,$C$3,BR$12,$C$2,$A103,BR$13,$C$4,C93)</f>
        <v>RECALC_1_2305_</v>
      </c>
      <c r="BS103" s="248" t="e">
        <f ca="1">_xll.DBRW($C$1,$B103,$C$3,BS$12,$C$2,$A103,BS$13,$C$4,C93)</f>
        <v>#VALUE!</v>
      </c>
      <c r="BT103" s="248" t="e">
        <f ca="1">_xll.DBRW($C$1,$B103,$C$3,BT$12,$C$2,$A103,BT$13,$C$4,C93)</f>
        <v>#VALUE!</v>
      </c>
      <c r="BU103" s="248" t="e">
        <f ca="1">_xll.DBRW($C$1,$B103,$C$3,BU$12,$C$2,$A103,BU$13,$C$4,C93)</f>
        <v>#VALUE!</v>
      </c>
      <c r="BV103" s="248" t="e">
        <f ca="1">_xll.DBRW($C$1,$B103,$C$3,BV$12,$C$2,$A103,BV$13,$C$4,C93)</f>
        <v>#VALUE!</v>
      </c>
      <c r="BW103" s="248" t="e">
        <f ca="1">_xll.DBRW($C$1,$B103,$C$3,BW$12,$C$2,$A103,BW$13,$C$4,C93)</f>
        <v>#VALUE!</v>
      </c>
      <c r="BX103" s="253" t="e">
        <f ca="1">_xll.DBRW($C$1,$B103,$C$3,BX$12,$C$2,$A103,BX$13,$C$4,C93)</f>
        <v>#VALUE!</v>
      </c>
      <c r="BY103" s="248"/>
      <c r="BZ103" s="248"/>
      <c r="CA103" s="248"/>
      <c r="CB103" s="248"/>
      <c r="CC103" s="248"/>
      <c r="CD103" s="248"/>
      <c r="CE103" s="248"/>
      <c r="CF103" s="248"/>
    </row>
    <row r="104" spans="1:109" s="261" customFormat="1" ht="21.75" customHeight="1">
      <c r="A104" s="254" t="s">
        <v>109</v>
      </c>
      <c r="B104" s="254" t="str">
        <f ca="1">_xll.SUBNM("tango_core_model:Activity","","Tot_act","English")</f>
        <v>RECALC_0_21_</v>
      </c>
      <c r="C104" s="254" t="str">
        <f>"Contrôle "&amp;C93</f>
        <v>Contrôle Variation / BFR opérationnel</v>
      </c>
      <c r="D104" s="255" t="e">
        <f ca="1">_xll.DBRW($C$1,$B$26,$C$3,D$12,$C$2,$A104,D$13,$C$4,$C93)-D93</f>
        <v>#VALUE!</v>
      </c>
      <c r="E104" s="256" t="e">
        <f ca="1">_xll.DBRW($C$1,$B$26,$C$3,E$12,$C$2,$A104,E$13,$C$4,$C93)-E93</f>
        <v>#VALUE!</v>
      </c>
      <c r="F104" s="256" t="e">
        <f ca="1">_xll.DBRW($C$1,$B$26,$C$3,F$12,$C$2,$A104,F$13,$C$4,$C93)-F93</f>
        <v>#VALUE!</v>
      </c>
      <c r="G104" s="256" t="e">
        <f ca="1">_xll.DBRW($C$1,$B$26,$C$3,G$12,$C$2,$A104,G$13,$C$4,$C93)-G93</f>
        <v>#VALUE!</v>
      </c>
      <c r="H104" s="256" t="e">
        <f ca="1">_xll.DBRW($C$1,$B$26,$C$3,H$12,$C$2,$A104,H$13,$C$4,$C93)-H93</f>
        <v>#VALUE!</v>
      </c>
      <c r="I104" s="256" t="e">
        <f ca="1">_xll.DBRW($C$1,$B$26,$C$3,I$12,$C$2,$A104,I$13,$C$4,$C93)-I93</f>
        <v>#VALUE!</v>
      </c>
      <c r="J104" s="256" t="e">
        <f ca="1">_xll.DBRW($C$1,$B$26,$C$3,J$12,$C$2,$A104,J$13,$C$4,$C93)-J93</f>
        <v>#VALUE!</v>
      </c>
      <c r="K104" s="257" t="e">
        <f ca="1">_xll.DBRW($C$1,$B$26,$C$3,K$12,$C$2,$A104,K$13,$C$4,$C93)-K93</f>
        <v>#VALUE!</v>
      </c>
      <c r="L104" s="255" t="e">
        <f ca="1">_xll.DBRW($C$1,$B$26,$C$3,L$12,$C$2,$A104,L$13,$C$4,$C93)-L93</f>
        <v>#VALUE!</v>
      </c>
      <c r="M104" s="256" t="e">
        <f ca="1">_xll.DBRW($C$1,$B$26,$C$3,M$12,$C$2,$A104,M$13,$C$4,$C93)-M93</f>
        <v>#VALUE!</v>
      </c>
      <c r="N104" s="256" t="e">
        <f ca="1">_xll.DBRW($C$1,$B$26,$C$3,N$12,$C$2,$A104,N$13,$C$4,$C93)-N93</f>
        <v>#VALUE!</v>
      </c>
      <c r="O104" s="256" t="e">
        <f ca="1">_xll.DBRW($C$1,$B$26,$C$3,O$12,$C$2,$A104,O$13,$C$4,$C93)-O93</f>
        <v>#VALUE!</v>
      </c>
      <c r="P104" s="256" t="e">
        <f ca="1">_xll.DBRW($C$1,$B$26,$C$3,P$12,$C$2,$A104,P$13,$C$4,$C93)-P93</f>
        <v>#VALUE!</v>
      </c>
      <c r="Q104" s="256" t="e">
        <f ca="1">_xll.DBRW($C$1,$B$26,$C$3,Q$12,$C$2,$A104,Q$13,$C$4,$C93)-Q93</f>
        <v>#VALUE!</v>
      </c>
      <c r="R104" s="256" t="e">
        <f ca="1">_xll.DBRW($C$1,$B$26,$C$3,R$12,$C$2,$A104,R$13,$C$4,$C93)-R93</f>
        <v>#VALUE!</v>
      </c>
      <c r="S104" s="257" t="e">
        <f ca="1">_xll.DBRW($C$1,$B$26,$C$3,S$12,$C$2,$A104,S$13,$C$4,$C93)-S93</f>
        <v>#VALUE!</v>
      </c>
      <c r="T104" s="255" t="e">
        <f ca="1">_xll.DBRW($C$1,$B$26,$C$3,T$12,$C$2,$A104,T$13,$C$4,$C93)-T93</f>
        <v>#VALUE!</v>
      </c>
      <c r="U104" s="256" t="e">
        <f ca="1">_xll.DBRW($C$1,$B$26,$C$3,U$12,$C$2,$A104,U$13,$C$4,$C93)-U93</f>
        <v>#VALUE!</v>
      </c>
      <c r="V104" s="256" t="e">
        <f ca="1">_xll.DBRW($C$1,$B$26,$C$3,V$12,$C$2,$A104,V$13,$C$4,$C93)-V93</f>
        <v>#VALUE!</v>
      </c>
      <c r="W104" s="256" t="e">
        <f ca="1">_xll.DBRW($C$1,$B$26,$C$3,W$12,$C$2,$A104,W$13,$C$4,$C93)-W93</f>
        <v>#VALUE!</v>
      </c>
      <c r="X104" s="256" t="e">
        <f ca="1">_xll.DBRW($C$1,$B$26,$C$3,X$12,$C$2,$A104,X$13,$C$4,$C93)-X93</f>
        <v>#VALUE!</v>
      </c>
      <c r="Y104" s="256" t="e">
        <f ca="1">_xll.DBRW($C$1,$B$26,$C$3,Y$12,$C$2,$A104,Y$13,$C$4,$C93)-Y93</f>
        <v>#VALUE!</v>
      </c>
      <c r="Z104" s="256" t="e">
        <f ca="1">_xll.DBRW($C$1,$B$26,$C$3,Z$12,$C$2,$A104,Z$13,$C$4,$C93)-Z93</f>
        <v>#VALUE!</v>
      </c>
      <c r="AA104" s="257" t="e">
        <f ca="1">_xll.DBRW($C$1,$B$26,$C$3,AA$12,$C$2,$A104,AA$13,$C$4,$C93)-AA93</f>
        <v>#VALUE!</v>
      </c>
      <c r="AB104" s="255" t="e">
        <f ca="1">_xll.DBRW($C$1,$B$26,$C$3,AB$12,$C$2,$A104,AB$13,$C$4,$C93)-AB93</f>
        <v>#VALUE!</v>
      </c>
      <c r="AC104" s="256" t="e">
        <f ca="1">_xll.DBRW($C$1,$B$26,$C$3,AC$12,$C$2,$A104,AC$13,$C$4,$C93)-AC93</f>
        <v>#VALUE!</v>
      </c>
      <c r="AD104" s="256" t="e">
        <f ca="1">_xll.DBRW($C$1,$B$26,$C$3,AD$12,$C$2,$A104,AD$13,$C$4,$C93)-AD93</f>
        <v>#VALUE!</v>
      </c>
      <c r="AE104" s="256" t="e">
        <f ca="1">_xll.DBRW($C$1,$B$26,$C$3,AE$12,$C$2,$A104,AE$13,$C$4,$C93)-AE93</f>
        <v>#VALUE!</v>
      </c>
      <c r="AF104" s="256" t="e">
        <f ca="1">_xll.DBRW($C$1,$B$26,$C$3,AF$12,$C$2,$A104,AF$13,$C$4,$C93)-AF93</f>
        <v>#VALUE!</v>
      </c>
      <c r="AG104" s="256" t="e">
        <f ca="1">_xll.DBRW($C$1,$B$26,$C$3,AG$12,$C$2,$A104,AG$13,$C$4,$C93)-AG93</f>
        <v>#VALUE!</v>
      </c>
      <c r="AH104" s="256" t="e">
        <f ca="1">_xll.DBRW($C$1,$B$26,$C$3,AH$12,$C$2,$A104,AH$13,$C$4,$C93)-AH93</f>
        <v>#VALUE!</v>
      </c>
      <c r="AI104" s="257" t="e">
        <f ca="1">_xll.DBRW($C$1,$B$26,$C$3,AI$12,$C$2,$A104,AI$13,$C$4,$C93)-AI93</f>
        <v>#VALUE!</v>
      </c>
      <c r="AJ104" s="258"/>
      <c r="AK104" s="255" t="e">
        <f ca="1">_xll.DBRW($C$1,$B104,$C$3,AK$12,$C$2,$A104,AK$13,$C$4,C93)-AK93</f>
        <v>#VALUE!</v>
      </c>
      <c r="AL104" s="256" t="e">
        <f ca="1">_xll.DBRW($C$1,$B104,$C$3,AL$12,$C$2,$A104,AL$13,$C$4,C93)-AL93</f>
        <v>#VALUE!</v>
      </c>
      <c r="AM104" s="256" t="e">
        <f ca="1">_xll.DBRW($C$1,$B104,$C$3,AM$12,$C$2,$A104,AM$13,$C$4,C93)-AM93</f>
        <v>#VALUE!</v>
      </c>
      <c r="AN104" s="256" t="e">
        <f ca="1">_xll.DBRW($C$1,$B104,$C$3,AN$12,$C$2,$A104,AN$13,$C$4,C93)-AN93</f>
        <v>#VALUE!</v>
      </c>
      <c r="AO104" s="256" t="e">
        <f ca="1">_xll.DBRW($C$1,$B104,$C$3,AO$12,$C$2,$A104,AO$13,$C$4,C93)-AO93</f>
        <v>#VALUE!</v>
      </c>
      <c r="AP104" s="256" t="e">
        <f ca="1">_xll.DBRW($C$1,$B104,$C$3,AP$12,$C$2,$A104,AP$13,$C$4,C93)-AP93</f>
        <v>#VALUE!</v>
      </c>
      <c r="AQ104" s="256" t="e">
        <f ca="1">_xll.DBRW($C$1,$B104,$C$3,AQ$12,$C$2,$A104,AQ$13,$C$4,C93)-AQ93</f>
        <v>#VALUE!</v>
      </c>
      <c r="AR104" s="257" t="e">
        <f ca="1">_xll.DBRW($C$1,$B104,$C$3,AR$12,$C$2,$A104,AR$13,$C$4,C93)-AR93</f>
        <v>#VALUE!</v>
      </c>
      <c r="AS104" s="255" t="e">
        <f ca="1">_xll.DBRW($C$1,$B104,$C$3,AS$12,$C$2,$A104,AS$13,$C$4,C93)-AS93</f>
        <v>#VALUE!</v>
      </c>
      <c r="AT104" s="256" t="e">
        <f ca="1">_xll.DBRW($C$1,$B104,$C$3,AT$12,$C$2,$A104,AT$13,$C$4,C93)-AT93</f>
        <v>#VALUE!</v>
      </c>
      <c r="AU104" s="256" t="e">
        <f ca="1">_xll.DBRW($C$1,$B104,$C$3,AU$12,$C$2,$A104,AU$13,$C$4,C93)-AU93</f>
        <v>#VALUE!</v>
      </c>
      <c r="AV104" s="256" t="e">
        <f ca="1">_xll.DBRW($C$1,$B104,$C$3,AV$12,$C$2,$A104,AV$13,$C$4,C93)-AV93</f>
        <v>#VALUE!</v>
      </c>
      <c r="AW104" s="256" t="e">
        <f ca="1">_xll.DBRW($C$1,$B104,$C$3,AW$12,$C$2,$A104,AW$13,$C$4,C93)-AW93</f>
        <v>#VALUE!</v>
      </c>
      <c r="AX104" s="256" t="e">
        <f ca="1">_xll.DBRW($C$1,$B104,$C$3,AX$12,$C$2,$A104,AX$13,$C$4,C93)-AX93</f>
        <v>#VALUE!</v>
      </c>
      <c r="AY104" s="256" t="e">
        <f ca="1">_xll.DBRW($C$1,$B104,$C$3,AY$12,$C$2,$A104,AY$13,$C$4,C93)-AY93</f>
        <v>#VALUE!</v>
      </c>
      <c r="AZ104" s="257" t="e">
        <f ca="1">_xll.DBRW($C$1,$B104,$C$3,AZ$12,$C$2,$A104,AZ$13,$C$4,C93)-AZ93</f>
        <v>#VALUE!</v>
      </c>
      <c r="BA104" s="255" t="e">
        <f ca="1">_xll.DBRW($C$1,$B104,$C$3,BA$12,$C$2,$A104,BA$13,$C$4,C93)-BA93</f>
        <v>#VALUE!</v>
      </c>
      <c r="BB104" s="256" t="e">
        <f ca="1">_xll.DBRW($C$1,$B104,$C$3,BB$12,$C$2,$A104,BB$13,$C$4,C93)-BB93</f>
        <v>#VALUE!</v>
      </c>
      <c r="BC104" s="256" t="e">
        <f ca="1">_xll.DBRW($C$1,$B104,$C$3,BC$12,$C$2,$A104,BC$13,$C$4,C93)-BC93</f>
        <v>#VALUE!</v>
      </c>
      <c r="BD104" s="256" t="e">
        <f ca="1">_xll.DBRW($C$1,$B104,$C$3,BD$12,$C$2,$A104,BD$13,$C$4,C93)-BD93</f>
        <v>#VALUE!</v>
      </c>
      <c r="BE104" s="256" t="e">
        <f ca="1">_xll.DBRW($C$1,$B104,$C$3,BE$12,$C$2,$A104,BE$13,$C$4,C93)-BE93</f>
        <v>#VALUE!</v>
      </c>
      <c r="BF104" s="256" t="e">
        <f ca="1">_xll.DBRW($C$1,$B104,$C$3,BF$12,$C$2,$A104,BF$13,$C$4,C93)-BF93</f>
        <v>#VALUE!</v>
      </c>
      <c r="BG104" s="256" t="e">
        <f ca="1">_xll.DBRW($C$1,$B104,$C$3,BG$12,$C$2,$A104,BG$13,$C$4,C93)-BG93</f>
        <v>#VALUE!</v>
      </c>
      <c r="BH104" s="257" t="e">
        <f ca="1">_xll.DBRW($C$1,$B104,$C$3,BH$12,$C$2,$A104,BH$13,$C$4,C93)-BH93</f>
        <v>#VALUE!</v>
      </c>
      <c r="BI104" s="255" t="e">
        <f ca="1">_xll.DBRW($C$1,$B104,$C$3,BI$12,$C$2,$A104,BI$13,$C$4,C93)-BI93</f>
        <v>#VALUE!</v>
      </c>
      <c r="BJ104" s="256" t="e">
        <f ca="1">_xll.DBRW($C$1,$B104,$C$3,BJ$12,$C$2,$A104,BJ$13,$C$4,C93)-BJ93</f>
        <v>#VALUE!</v>
      </c>
      <c r="BK104" s="256" t="e">
        <f ca="1">_xll.DBRW($C$1,$B104,$C$3,BK$12,$C$2,$A104,BK$13,$C$4,C93)-BK93</f>
        <v>#VALUE!</v>
      </c>
      <c r="BL104" s="256" t="e">
        <f ca="1">_xll.DBRW($C$1,$B104,$C$3,BL$12,$C$2,$A104,BL$13,$C$4,C93)-BL93</f>
        <v>#VALUE!</v>
      </c>
      <c r="BM104" s="256" t="e">
        <f ca="1">_xll.DBRW($C$1,$B104,$C$3,BM$12,$C$2,$A104,BM$13,$C$4,C93)-BM93</f>
        <v>#VALUE!</v>
      </c>
      <c r="BN104" s="256" t="e">
        <f ca="1">_xll.DBRW($C$1,$B104,$C$3,BN$12,$C$2,$A104,BN$13,$C$4,C93)-BN93</f>
        <v>#VALUE!</v>
      </c>
      <c r="BO104" s="256" t="e">
        <f ca="1">_xll.DBRW($C$1,$B104,$C$3,BO$12,$C$2,$A104,BO$13,$C$4,C93)-BO93</f>
        <v>#VALUE!</v>
      </c>
      <c r="BP104" s="257" t="e">
        <f ca="1">_xll.DBRW($C$1,$B104,$C$3,BP$12,$C$2,$A104,BP$13,$C$4,C93)-BP93</f>
        <v>#VALUE!</v>
      </c>
      <c r="BQ104" s="255" t="e">
        <f ca="1">_xll.DBRW($C$1,$B104,$C$3,BQ$12,$C$2,$A104,BQ$13,$C$4,C93)-BQ93</f>
        <v>#VALUE!</v>
      </c>
      <c r="BR104" s="256" t="e">
        <f ca="1">_xll.DBRW($C$1,$B104,$C$3,BR$12,$C$2,$A104,BR$13,$C$4,C93)-BR93</f>
        <v>#VALUE!</v>
      </c>
      <c r="BS104" s="256" t="e">
        <f ca="1">_xll.DBRW($C$1,$B104,$C$3,BS$12,$C$2,$A104,BS$13,$C$4,C93)-BS93</f>
        <v>#VALUE!</v>
      </c>
      <c r="BT104" s="256" t="e">
        <f ca="1">_xll.DBRW($C$1,$B104,$C$3,BT$12,$C$2,$A104,BT$13,$C$4,C93)-BT93</f>
        <v>#VALUE!</v>
      </c>
      <c r="BU104" s="256" t="e">
        <f ca="1">_xll.DBRW($C$1,$B104,$C$3,BU$12,$C$2,$A104,BU$13,$C$4,C93)-BU93</f>
        <v>#VALUE!</v>
      </c>
      <c r="BV104" s="256" t="e">
        <f ca="1">_xll.DBRW($C$1,$B104,$C$3,BV$12,$C$2,$A104,BV$13,$C$4,C93)-BV93</f>
        <v>#VALUE!</v>
      </c>
      <c r="BW104" s="256" t="e">
        <f ca="1">_xll.DBRW($C$1,$B104,$C$3,BW$12,$C$2,$A104,BW$13,$C$4,C93)-BW93</f>
        <v>#VALUE!</v>
      </c>
      <c r="BX104" s="257" t="e">
        <f ca="1">_xll.DBRW($C$1,$B104,$C$3,BX$12,$C$2,$A104,BX$13,$C$4,C93)-BX93</f>
        <v>#VALUE!</v>
      </c>
      <c r="BY104" s="259"/>
      <c r="BZ104" s="259"/>
      <c r="CA104" s="259"/>
      <c r="CB104" s="259"/>
      <c r="CC104" s="259"/>
      <c r="CD104" s="259"/>
      <c r="CE104" s="259"/>
      <c r="CF104" s="259"/>
      <c r="CG104" s="260"/>
      <c r="CH104" s="260"/>
      <c r="CI104" s="260"/>
      <c r="CJ104" s="260"/>
      <c r="CK104" s="260"/>
      <c r="CL104" s="260"/>
      <c r="CM104" s="260"/>
      <c r="CN104" s="260"/>
      <c r="CO104" s="260"/>
      <c r="CP104" s="260"/>
      <c r="CQ104" s="260"/>
      <c r="CR104" s="260"/>
      <c r="CS104" s="260"/>
      <c r="CT104" s="260"/>
      <c r="CU104" s="260"/>
      <c r="CV104" s="260"/>
      <c r="CW104" s="260"/>
      <c r="CX104" s="260"/>
      <c r="CY104" s="260"/>
      <c r="CZ104" s="260"/>
      <c r="DA104" s="260"/>
      <c r="DB104" s="260"/>
      <c r="DC104" s="260"/>
      <c r="DD104" s="260"/>
      <c r="DE104" s="260"/>
    </row>
    <row r="105" spans="1:109" s="264" customFormat="1" ht="21.75" customHeight="1">
      <c r="A105" s="262"/>
      <c r="B105" s="263"/>
      <c r="D105" s="265"/>
      <c r="E105" s="265"/>
      <c r="F105" s="265"/>
      <c r="G105" s="265"/>
      <c r="H105" s="265"/>
      <c r="I105" s="265"/>
      <c r="J105" s="265"/>
      <c r="K105" s="265"/>
      <c r="L105" s="265"/>
      <c r="M105" s="265"/>
      <c r="N105" s="265"/>
      <c r="O105" s="265"/>
      <c r="P105" s="265"/>
      <c r="Q105" s="265"/>
      <c r="R105" s="265"/>
      <c r="S105" s="265"/>
      <c r="T105" s="265"/>
      <c r="U105" s="265"/>
      <c r="V105" s="265"/>
      <c r="W105" s="265"/>
      <c r="X105" s="265"/>
      <c r="Y105" s="265"/>
      <c r="Z105" s="265"/>
      <c r="AA105" s="265"/>
      <c r="AB105" s="265"/>
      <c r="AC105" s="265"/>
      <c r="AD105" s="265"/>
      <c r="AE105" s="265"/>
      <c r="AF105" s="265"/>
      <c r="AG105" s="265"/>
      <c r="AH105" s="265"/>
      <c r="AI105" s="265"/>
      <c r="AJ105" s="265"/>
      <c r="AK105" s="265"/>
      <c r="AL105" s="265"/>
      <c r="AM105" s="265"/>
      <c r="AN105" s="265"/>
      <c r="AO105" s="265"/>
      <c r="AP105" s="265"/>
      <c r="AQ105" s="265"/>
      <c r="AR105" s="265"/>
      <c r="AS105" s="265"/>
      <c r="AT105" s="265"/>
      <c r="AU105" s="265"/>
      <c r="AV105" s="265"/>
      <c r="AW105" s="265"/>
      <c r="AX105" s="265"/>
      <c r="AY105" s="265"/>
      <c r="AZ105" s="265"/>
      <c r="BA105" s="265"/>
      <c r="BB105" s="265"/>
      <c r="BC105" s="265"/>
      <c r="BD105" s="265"/>
      <c r="BE105" s="265"/>
      <c r="BF105" s="265"/>
      <c r="BG105" s="265"/>
      <c r="BH105" s="265"/>
      <c r="BI105" s="265"/>
      <c r="BJ105" s="265"/>
      <c r="BK105" s="265"/>
      <c r="BL105" s="265"/>
      <c r="BM105" s="265"/>
      <c r="BN105" s="265"/>
      <c r="BO105" s="265"/>
      <c r="BP105" s="265"/>
      <c r="BQ105" s="265"/>
      <c r="BR105" s="265"/>
      <c r="BS105" s="265"/>
      <c r="BT105" s="265"/>
      <c r="BU105" s="265"/>
      <c r="BV105" s="265"/>
      <c r="BW105" s="265"/>
      <c r="BX105" s="265"/>
      <c r="BY105" s="265"/>
      <c r="BZ105" s="265"/>
      <c r="CA105" s="265"/>
      <c r="CB105" s="265"/>
      <c r="CC105" s="265"/>
      <c r="CD105" s="265"/>
      <c r="CE105" s="265"/>
      <c r="CF105" s="265"/>
    </row>
    <row r="106" spans="1:109" ht="21.75" customHeight="1">
      <c r="A106" s="266"/>
      <c r="B106" s="267"/>
      <c r="C106" s="243" t="s">
        <v>32</v>
      </c>
      <c r="D106" s="245">
        <f>SUM(D107:D116)</f>
        <v>0</v>
      </c>
      <c r="E106" s="246">
        <f t="shared" ref="E106" si="482">SUM(E107:E116)</f>
        <v>0</v>
      </c>
      <c r="F106" s="246">
        <f t="shared" ref="F106" si="483">SUM(F107:F116)</f>
        <v>-2.1</v>
      </c>
      <c r="G106" s="246">
        <f t="shared" ref="G106" si="484">SUM(G107:G116)</f>
        <v>-2.1</v>
      </c>
      <c r="H106" s="246">
        <f t="shared" ref="H106" si="485">SUM(H107:H116)</f>
        <v>-2.1</v>
      </c>
      <c r="I106" s="246">
        <f t="shared" ref="I106" si="486">SUM(I107:I116)</f>
        <v>-2.1</v>
      </c>
      <c r="J106" s="246">
        <f t="shared" ref="J106" si="487">SUM(J107:J116)</f>
        <v>-2.1</v>
      </c>
      <c r="K106" s="247">
        <f t="shared" ref="K106" si="488">SUM(K107:K116)</f>
        <v>-2.1</v>
      </c>
      <c r="L106" s="245">
        <f t="shared" ref="L106" si="489">SUM(L107:L116)</f>
        <v>-2100</v>
      </c>
      <c r="M106" s="246">
        <f t="shared" ref="M106" si="490">SUM(M107:M116)</f>
        <v>-2100</v>
      </c>
      <c r="N106" s="246">
        <f t="shared" ref="N106" si="491">SUM(N107:N116)</f>
        <v>0</v>
      </c>
      <c r="O106" s="246">
        <f t="shared" ref="O106" si="492">SUM(O107:O116)</f>
        <v>0</v>
      </c>
      <c r="P106" s="246">
        <f t="shared" ref="P106" si="493">SUM(P107:P116)</f>
        <v>0</v>
      </c>
      <c r="Q106" s="246">
        <f t="shared" ref="Q106" si="494">SUM(Q107:Q116)</f>
        <v>0</v>
      </c>
      <c r="R106" s="246">
        <f t="shared" ref="R106" si="495">SUM(R107:R116)</f>
        <v>0</v>
      </c>
      <c r="S106" s="247">
        <f t="shared" ref="S106" si="496">SUM(S107:S116)</f>
        <v>0</v>
      </c>
      <c r="T106" s="245">
        <f t="shared" ref="T106" si="497">SUM(T107:T116)</f>
        <v>0</v>
      </c>
      <c r="U106" s="246">
        <f t="shared" ref="U106" si="498">SUM(U107:U116)</f>
        <v>0</v>
      </c>
      <c r="V106" s="246">
        <f t="shared" ref="V106" si="499">SUM(V107:V116)</f>
        <v>0</v>
      </c>
      <c r="W106" s="246">
        <f t="shared" ref="W106" si="500">SUM(W107:W116)</f>
        <v>0</v>
      </c>
      <c r="X106" s="246">
        <f t="shared" ref="X106" si="501">SUM(X107:X116)</f>
        <v>0</v>
      </c>
      <c r="Y106" s="246">
        <f t="shared" ref="Y106" si="502">SUM(Y107:Y116)</f>
        <v>0</v>
      </c>
      <c r="Z106" s="246">
        <f t="shared" ref="Z106" si="503">SUM(Z107:Z116)</f>
        <v>0</v>
      </c>
      <c r="AA106" s="247">
        <f t="shared" ref="AA106" si="504">SUM(AA107:AA116)</f>
        <v>0</v>
      </c>
      <c r="AB106" s="245">
        <f t="shared" ref="AB106" si="505">SUM(AB107:AB116)</f>
        <v>0</v>
      </c>
      <c r="AC106" s="246">
        <f t="shared" ref="AC106" si="506">SUM(AC107:AC116)</f>
        <v>0</v>
      </c>
      <c r="AD106" s="246">
        <f t="shared" ref="AD106" si="507">SUM(AD107:AD116)</f>
        <v>0</v>
      </c>
      <c r="AE106" s="246">
        <f t="shared" ref="AE106" si="508">SUM(AE107:AE116)</f>
        <v>0</v>
      </c>
      <c r="AF106" s="246">
        <f t="shared" ref="AF106" si="509">SUM(AF107:AF116)</f>
        <v>0</v>
      </c>
      <c r="AG106" s="246">
        <f t="shared" ref="AG106" si="510">SUM(AG107:AG116)</f>
        <v>0</v>
      </c>
      <c r="AH106" s="246">
        <f t="shared" ref="AH106" si="511">SUM(AH107:AH116)</f>
        <v>0</v>
      </c>
      <c r="AI106" s="247">
        <f t="shared" ref="AI106" si="512">SUM(AI107:AI116)</f>
        <v>0</v>
      </c>
      <c r="AJ106" s="248"/>
      <c r="AK106" s="245" t="e">
        <f ca="1">SUM(AK107:AK116)</f>
        <v>#VALUE!</v>
      </c>
      <c r="AL106" s="246">
        <f t="shared" ref="AL106" ca="1" si="513">SUM(AL107:AL116)</f>
        <v>0</v>
      </c>
      <c r="AM106" s="246" t="e">
        <f t="shared" ref="AM106" ca="1" si="514">SUM(AM107:AM116)</f>
        <v>#VALUE!</v>
      </c>
      <c r="AN106" s="246" t="e">
        <f t="shared" ref="AN106" ca="1" si="515">SUM(AN107:AN116)</f>
        <v>#VALUE!</v>
      </c>
      <c r="AO106" s="246" t="e">
        <f t="shared" ref="AO106" ca="1" si="516">SUM(AO107:AO116)</f>
        <v>#VALUE!</v>
      </c>
      <c r="AP106" s="246" t="e">
        <f t="shared" ref="AP106" ca="1" si="517">SUM(AP107:AP116)</f>
        <v>#VALUE!</v>
      </c>
      <c r="AQ106" s="246" t="e">
        <f t="shared" ref="AQ106" ca="1" si="518">SUM(AQ107:AQ116)</f>
        <v>#VALUE!</v>
      </c>
      <c r="AR106" s="247" t="e">
        <f t="shared" ref="AR106" ca="1" si="519">SUM(AR107:AR116)</f>
        <v>#VALUE!</v>
      </c>
      <c r="AS106" s="245" t="e">
        <f t="shared" ref="AS106" ca="1" si="520">SUM(AS107:AS116)</f>
        <v>#VALUE!</v>
      </c>
      <c r="AT106" s="246">
        <f t="shared" ref="AT106" ca="1" si="521">SUM(AT107:AT116)</f>
        <v>0</v>
      </c>
      <c r="AU106" s="246" t="e">
        <f t="shared" ref="AU106" ca="1" si="522">SUM(AU107:AU116)</f>
        <v>#VALUE!</v>
      </c>
      <c r="AV106" s="246" t="e">
        <f t="shared" ref="AV106" ca="1" si="523">SUM(AV107:AV116)</f>
        <v>#VALUE!</v>
      </c>
      <c r="AW106" s="246" t="e">
        <f t="shared" ref="AW106" ca="1" si="524">SUM(AW107:AW116)</f>
        <v>#VALUE!</v>
      </c>
      <c r="AX106" s="246" t="e">
        <f t="shared" ref="AX106" ca="1" si="525">SUM(AX107:AX116)</f>
        <v>#VALUE!</v>
      </c>
      <c r="AY106" s="246" t="e">
        <f t="shared" ref="AY106" ca="1" si="526">SUM(AY107:AY116)</f>
        <v>#VALUE!</v>
      </c>
      <c r="AZ106" s="247" t="e">
        <f t="shared" ref="AZ106" ca="1" si="527">SUM(AZ107:AZ116)</f>
        <v>#VALUE!</v>
      </c>
      <c r="BA106" s="245" t="e">
        <f t="shared" ref="BA106" ca="1" si="528">SUM(BA107:BA116)</f>
        <v>#VALUE!</v>
      </c>
      <c r="BB106" s="246">
        <f t="shared" ref="BB106" ca="1" si="529">SUM(BB107:BB116)</f>
        <v>0</v>
      </c>
      <c r="BC106" s="246" t="e">
        <f t="shared" ref="BC106" ca="1" si="530">SUM(BC107:BC116)</f>
        <v>#VALUE!</v>
      </c>
      <c r="BD106" s="246" t="e">
        <f t="shared" ref="BD106" ca="1" si="531">SUM(BD107:BD116)</f>
        <v>#VALUE!</v>
      </c>
      <c r="BE106" s="246" t="e">
        <f t="shared" ref="BE106" ca="1" si="532">SUM(BE107:BE116)</f>
        <v>#VALUE!</v>
      </c>
      <c r="BF106" s="246" t="e">
        <f t="shared" ref="BF106" ca="1" si="533">SUM(BF107:BF116)</f>
        <v>#VALUE!</v>
      </c>
      <c r="BG106" s="246" t="e">
        <f t="shared" ref="BG106" ca="1" si="534">SUM(BG107:BG116)</f>
        <v>#VALUE!</v>
      </c>
      <c r="BH106" s="247" t="e">
        <f t="shared" ref="BH106" ca="1" si="535">SUM(BH107:BH116)</f>
        <v>#VALUE!</v>
      </c>
      <c r="BI106" s="245" t="e">
        <f t="shared" ref="BI106" ca="1" si="536">SUM(BI107:BI116)</f>
        <v>#VALUE!</v>
      </c>
      <c r="BJ106" s="246">
        <f t="shared" ref="BJ106" ca="1" si="537">SUM(BJ107:BJ116)</f>
        <v>0</v>
      </c>
      <c r="BK106" s="246" t="e">
        <f t="shared" ref="BK106" ca="1" si="538">SUM(BK107:BK116)</f>
        <v>#VALUE!</v>
      </c>
      <c r="BL106" s="246" t="e">
        <f t="shared" ref="BL106" ca="1" si="539">SUM(BL107:BL116)</f>
        <v>#VALUE!</v>
      </c>
      <c r="BM106" s="246" t="e">
        <f t="shared" ref="BM106" ca="1" si="540">SUM(BM107:BM116)</f>
        <v>#VALUE!</v>
      </c>
      <c r="BN106" s="246" t="e">
        <f t="shared" ref="BN106" ca="1" si="541">SUM(BN107:BN116)</f>
        <v>#VALUE!</v>
      </c>
      <c r="BO106" s="246" t="e">
        <f t="shared" ref="BO106" ca="1" si="542">SUM(BO107:BO116)</f>
        <v>#VALUE!</v>
      </c>
      <c r="BP106" s="247" t="e">
        <f t="shared" ref="BP106:BW106" ca="1" si="543">SUM(BP107:BP116)</f>
        <v>#VALUE!</v>
      </c>
      <c r="BQ106" s="245" t="e">
        <f t="shared" ca="1" si="543"/>
        <v>#VALUE!</v>
      </c>
      <c r="BR106" s="246">
        <f t="shared" ca="1" si="543"/>
        <v>0</v>
      </c>
      <c r="BS106" s="246" t="e">
        <f t="shared" ca="1" si="543"/>
        <v>#VALUE!</v>
      </c>
      <c r="BT106" s="246" t="e">
        <f t="shared" ca="1" si="543"/>
        <v>#VALUE!</v>
      </c>
      <c r="BU106" s="246" t="e">
        <f t="shared" ca="1" si="543"/>
        <v>#VALUE!</v>
      </c>
      <c r="BV106" s="246" t="e">
        <f t="shared" ca="1" si="543"/>
        <v>#VALUE!</v>
      </c>
      <c r="BW106" s="246" t="e">
        <f t="shared" ca="1" si="543"/>
        <v>#VALUE!</v>
      </c>
      <c r="BX106" s="247" t="e">
        <f t="shared" ref="BX106" ca="1" si="544">SUM(BX107:BX116)</f>
        <v>#VALUE!</v>
      </c>
      <c r="BY106" s="248"/>
      <c r="BZ106" s="248"/>
      <c r="CA106" s="248"/>
      <c r="CB106" s="248"/>
      <c r="CC106" s="248"/>
      <c r="CD106" s="248"/>
      <c r="CE106" s="248"/>
      <c r="CF106" s="248"/>
    </row>
    <row r="107" spans="1:109">
      <c r="A107" s="262" t="str">
        <f>A94</f>
        <v>VTD_Corp_TopAdj_Input1</v>
      </c>
      <c r="B107" s="263" t="str">
        <f t="shared" ref="B107:C107" ca="1" si="545">B94</f>
        <v>RECALC_0_1_</v>
      </c>
      <c r="C107" s="237" t="str">
        <f t="shared" si="545"/>
        <v>Prise en cpte top des div reçus</v>
      </c>
      <c r="D107" s="252"/>
      <c r="E107" s="248"/>
      <c r="F107" s="248"/>
      <c r="G107" s="248"/>
      <c r="H107" s="248"/>
      <c r="I107" s="248"/>
      <c r="J107" s="248"/>
      <c r="K107" s="253"/>
      <c r="L107" s="252"/>
      <c r="M107" s="248"/>
      <c r="N107" s="248"/>
      <c r="O107" s="248"/>
      <c r="P107" s="248"/>
      <c r="Q107" s="248"/>
      <c r="R107" s="248"/>
      <c r="S107" s="253"/>
      <c r="T107" s="252"/>
      <c r="U107" s="248"/>
      <c r="V107" s="248"/>
      <c r="W107" s="248"/>
      <c r="X107" s="248"/>
      <c r="Y107" s="248"/>
      <c r="Z107" s="248"/>
      <c r="AA107" s="253"/>
      <c r="AB107" s="252"/>
      <c r="AC107" s="248"/>
      <c r="AD107" s="248"/>
      <c r="AE107" s="248"/>
      <c r="AF107" s="248"/>
      <c r="AG107" s="248"/>
      <c r="AH107" s="248"/>
      <c r="AI107" s="253"/>
      <c r="AJ107" s="248"/>
      <c r="AK107" s="252" t="e">
        <f ca="1">_xll.DBRW($C$1,$B107,$C$3,AK$12,$C$2,$A107,AK$13,$C$4,C106)</f>
        <v>#VALUE!</v>
      </c>
      <c r="AL107" s="248" t="str">
        <f ca="1">_xll.DBRW($C$1,$B107,$C$3,AL$12,$C$2,$A107,AL$13,$C$4,C106)</f>
        <v>RECALC_1_1832_</v>
      </c>
      <c r="AM107" s="248" t="e">
        <f ca="1">_xll.DBRW($C$1,$B107,$C$3,AM$12,$C$2,$A107,AM$13,$C$4,C106)</f>
        <v>#VALUE!</v>
      </c>
      <c r="AN107" s="248" t="e">
        <f ca="1">_xll.DBRW($C$1,$B107,$C$3,AN$12,$C$2,$A107,AN$13,$C$4,C106)</f>
        <v>#VALUE!</v>
      </c>
      <c r="AO107" s="248" t="e">
        <f ca="1">_xll.DBRW($C$1,$B107,$C$3,AO$12,$C$2,$A107,AO$13,$C$4,C106)</f>
        <v>#VALUE!</v>
      </c>
      <c r="AP107" s="248" t="e">
        <f ca="1">_xll.DBRW($C$1,$B107,$C$3,AP$12,$C$2,$A107,AP$13,$C$4,C106)</f>
        <v>#VALUE!</v>
      </c>
      <c r="AQ107" s="248" t="e">
        <f ca="1">_xll.DBRW($C$1,$B107,$C$3,AQ$12,$C$2,$A107,AQ$13,$C$4,C106)</f>
        <v>#VALUE!</v>
      </c>
      <c r="AR107" s="253" t="e">
        <f ca="1">_xll.DBRW($C$1,$B107,$C$3,AR$12,$C$2,$A107,AR$13,$C$4,C106)</f>
        <v>#VALUE!</v>
      </c>
      <c r="AS107" s="252" t="e">
        <f ca="1">_xll.DBRW($C$1,$B107,$C$3,AS$12,$C$2,$A107,AS$13,$C$4,C106)</f>
        <v>#VALUE!</v>
      </c>
      <c r="AT107" s="248" t="str">
        <f ca="1">_xll.DBRW($C$1,$B107,$C$3,AT$12,$C$2,$A107,AT$13,$C$4,C106)</f>
        <v>RECALC_1_1833_</v>
      </c>
      <c r="AU107" s="248" t="e">
        <f ca="1">_xll.DBRW($C$1,$B107,$C$3,AU$12,$C$2,$A107,AU$13,$C$4,C106)</f>
        <v>#VALUE!</v>
      </c>
      <c r="AV107" s="248" t="e">
        <f ca="1">_xll.DBRW($C$1,$B107,$C$3,AV$12,$C$2,$A107,AV$13,$C$4,C106)</f>
        <v>#VALUE!</v>
      </c>
      <c r="AW107" s="248" t="e">
        <f ca="1">_xll.DBRW($C$1,$B107,$C$3,AW$12,$C$2,$A107,AW$13,$C$4,C106)</f>
        <v>#VALUE!</v>
      </c>
      <c r="AX107" s="248" t="e">
        <f ca="1">_xll.DBRW($C$1,$B107,$C$3,AX$12,$C$2,$A107,AX$13,$C$4,C106)</f>
        <v>#VALUE!</v>
      </c>
      <c r="AY107" s="248" t="e">
        <f ca="1">_xll.DBRW($C$1,$B107,$C$3,AY$12,$C$2,$A107,AY$13,$C$4,C106)</f>
        <v>#VALUE!</v>
      </c>
      <c r="AZ107" s="253" t="e">
        <f ca="1">_xll.DBRW($C$1,$B107,$C$3,AZ$12,$C$2,$A107,AZ$13,$C$4,C106)</f>
        <v>#VALUE!</v>
      </c>
      <c r="BA107" s="252" t="e">
        <f ca="1">_xll.DBRW($C$1,$B107,$C$3,BA$12,$C$2,$A107,BA$13,$C$4,C106)</f>
        <v>#VALUE!</v>
      </c>
      <c r="BB107" s="248" t="str">
        <f ca="1">_xll.DBRW($C$1,$B107,$C$3,BB$12,$C$2,$A107,BB$13,$C$4,C106)</f>
        <v>RECALC_1_1834_</v>
      </c>
      <c r="BC107" s="248" t="e">
        <f ca="1">_xll.DBRW($C$1,$B107,$C$3,BC$12,$C$2,$A107,BC$13,$C$4,C106)</f>
        <v>#VALUE!</v>
      </c>
      <c r="BD107" s="248" t="e">
        <f ca="1">_xll.DBRW($C$1,$B107,$C$3,BD$12,$C$2,$A107,BD$13,$C$4,C106)</f>
        <v>#VALUE!</v>
      </c>
      <c r="BE107" s="248" t="e">
        <f ca="1">_xll.DBRW($C$1,$B107,$C$3,BE$12,$C$2,$A107,BE$13,$C$4,C106)</f>
        <v>#VALUE!</v>
      </c>
      <c r="BF107" s="248" t="e">
        <f ca="1">_xll.DBRW($C$1,$B107,$C$3,BF$12,$C$2,$A107,BF$13,$C$4,C106)</f>
        <v>#VALUE!</v>
      </c>
      <c r="BG107" s="248" t="e">
        <f ca="1">_xll.DBRW($C$1,$B107,$C$3,BG$12,$C$2,$A107,BG$13,$C$4,C106)</f>
        <v>#VALUE!</v>
      </c>
      <c r="BH107" s="253" t="e">
        <f ca="1">_xll.DBRW($C$1,$B107,$C$3,BH$12,$C$2,$A107,BH$13,$C$4,C106)</f>
        <v>#VALUE!</v>
      </c>
      <c r="BI107" s="252" t="e">
        <f ca="1">_xll.DBRW($C$1,$B107,$C$3,BI$12,$C$2,$A107,BI$13,$C$4,C106)</f>
        <v>#VALUE!</v>
      </c>
      <c r="BJ107" s="248" t="str">
        <f ca="1">_xll.DBRW($C$1,$B107,$C$3,BJ$12,$C$2,$A107,BJ$13,$C$4,C106)</f>
        <v>RECALC_1_1835_</v>
      </c>
      <c r="BK107" s="248" t="e">
        <f ca="1">_xll.DBRW($C$1,$B107,$C$3,BK$12,$C$2,$A107,BK$13,$C$4,C106)</f>
        <v>#VALUE!</v>
      </c>
      <c r="BL107" s="248" t="e">
        <f ca="1">_xll.DBRW($C$1,$B107,$C$3,BL$12,$C$2,$A107,BL$13,$C$4,C106)</f>
        <v>#VALUE!</v>
      </c>
      <c r="BM107" s="248" t="e">
        <f ca="1">_xll.DBRW($C$1,$B107,$C$3,BM$12,$C$2,$A107,BM$13,$C$4,C106)</f>
        <v>#VALUE!</v>
      </c>
      <c r="BN107" s="248" t="e">
        <f ca="1">_xll.DBRW($C$1,$B107,$C$3,BN$12,$C$2,$A107,BN$13,$C$4,C106)</f>
        <v>#VALUE!</v>
      </c>
      <c r="BO107" s="248" t="e">
        <f ca="1">_xll.DBRW($C$1,$B107,$C$3,BO$12,$C$2,$A107,BO$13,$C$4,C106)</f>
        <v>#VALUE!</v>
      </c>
      <c r="BP107" s="253" t="e">
        <f ca="1">_xll.DBRW($C$1,$B107,$C$3,BP$12,$C$2,$A107,BP$13,$C$4,C106)</f>
        <v>#VALUE!</v>
      </c>
      <c r="BQ107" s="252" t="e">
        <f ca="1">_xll.DBRW($C$1,$B107,$C$3,BQ$12,$C$2,$A107,BQ$13,$C$4,C106)</f>
        <v>#VALUE!</v>
      </c>
      <c r="BR107" s="248" t="str">
        <f ca="1">_xll.DBRW($C$1,$B107,$C$3,BR$12,$C$2,$A107,BR$13,$C$4,C106)</f>
        <v>RECALC_1_2301_</v>
      </c>
      <c r="BS107" s="248" t="e">
        <f ca="1">_xll.DBRW($C$1,$B107,$C$3,BS$12,$C$2,$A107,BS$13,$C$4,C106)</f>
        <v>#VALUE!</v>
      </c>
      <c r="BT107" s="248" t="e">
        <f ca="1">_xll.DBRW($C$1,$B107,$C$3,BT$12,$C$2,$A107,BT$13,$C$4,C106)</f>
        <v>#VALUE!</v>
      </c>
      <c r="BU107" s="248" t="e">
        <f ca="1">_xll.DBRW($C$1,$B107,$C$3,BU$12,$C$2,$A107,BU$13,$C$4,C106)</f>
        <v>#VALUE!</v>
      </c>
      <c r="BV107" s="248" t="e">
        <f ca="1">_xll.DBRW($C$1,$B107,$C$3,BV$12,$C$2,$A107,BV$13,$C$4,C106)</f>
        <v>#VALUE!</v>
      </c>
      <c r="BW107" s="248" t="e">
        <f ca="1">_xll.DBRW($C$1,$B107,$C$3,BW$12,$C$2,$A107,BW$13,$C$4,C106)</f>
        <v>#VALUE!</v>
      </c>
      <c r="BX107" s="253" t="e">
        <f ca="1">_xll.DBRW($C$1,$B107,$C$3,BX$12,$C$2,$A107,BX$13,$C$4,C106)</f>
        <v>#VALUE!</v>
      </c>
      <c r="BY107" s="248"/>
      <c r="BZ107" s="248"/>
      <c r="CA107" s="248"/>
      <c r="CB107" s="248"/>
      <c r="CC107" s="248"/>
      <c r="CD107" s="248"/>
      <c r="CE107" s="248"/>
      <c r="CF107" s="248"/>
    </row>
    <row r="108" spans="1:109" ht="21.75" customHeight="1">
      <c r="A108" s="262" t="str">
        <f t="shared" ref="A108:C108" si="546">A95</f>
        <v>VTD_Corp_TopAdj_Input2</v>
      </c>
      <c r="B108" s="263" t="str">
        <f t="shared" ca="1" si="546"/>
        <v>RECALC_0_1_</v>
      </c>
      <c r="C108" s="237" t="str">
        <f t="shared" si="546"/>
        <v>Correction produit et charges financiers : annulation intercos pays</v>
      </c>
      <c r="D108" s="252"/>
      <c r="E108" s="248"/>
      <c r="F108" s="248">
        <f>F69</f>
        <v>-2.1</v>
      </c>
      <c r="G108" s="248">
        <f>G69</f>
        <v>-2.1</v>
      </c>
      <c r="H108" s="248">
        <f t="shared" ref="H108:AI108" si="547">H69</f>
        <v>-2.1</v>
      </c>
      <c r="I108" s="248">
        <f t="shared" si="547"/>
        <v>-2.1</v>
      </c>
      <c r="J108" s="248">
        <f t="shared" si="547"/>
        <v>-2.1</v>
      </c>
      <c r="K108" s="253">
        <f t="shared" si="547"/>
        <v>-2.1</v>
      </c>
      <c r="L108" s="252">
        <f t="shared" si="547"/>
        <v>-2100</v>
      </c>
      <c r="M108" s="248">
        <f t="shared" si="547"/>
        <v>-2100</v>
      </c>
      <c r="N108" s="248">
        <f t="shared" si="547"/>
        <v>0</v>
      </c>
      <c r="O108" s="248">
        <f t="shared" si="547"/>
        <v>0</v>
      </c>
      <c r="P108" s="248">
        <f t="shared" si="547"/>
        <v>0</v>
      </c>
      <c r="Q108" s="248">
        <f t="shared" si="547"/>
        <v>0</v>
      </c>
      <c r="R108" s="248">
        <f t="shared" si="547"/>
        <v>0</v>
      </c>
      <c r="S108" s="253">
        <f t="shared" si="547"/>
        <v>0</v>
      </c>
      <c r="T108" s="252">
        <f t="shared" si="547"/>
        <v>0</v>
      </c>
      <c r="U108" s="248">
        <f t="shared" si="547"/>
        <v>0</v>
      </c>
      <c r="V108" s="248">
        <f t="shared" si="547"/>
        <v>0</v>
      </c>
      <c r="W108" s="248">
        <f t="shared" si="547"/>
        <v>0</v>
      </c>
      <c r="X108" s="248">
        <f t="shared" si="547"/>
        <v>0</v>
      </c>
      <c r="Y108" s="248">
        <f t="shared" si="547"/>
        <v>0</v>
      </c>
      <c r="Z108" s="248">
        <f t="shared" si="547"/>
        <v>0</v>
      </c>
      <c r="AA108" s="253">
        <f t="shared" si="547"/>
        <v>0</v>
      </c>
      <c r="AB108" s="252">
        <f t="shared" si="547"/>
        <v>0</v>
      </c>
      <c r="AC108" s="248">
        <f t="shared" si="547"/>
        <v>0</v>
      </c>
      <c r="AD108" s="248">
        <f t="shared" si="547"/>
        <v>0</v>
      </c>
      <c r="AE108" s="248">
        <f t="shared" si="547"/>
        <v>0</v>
      </c>
      <c r="AF108" s="248">
        <f t="shared" si="547"/>
        <v>0</v>
      </c>
      <c r="AG108" s="248">
        <f t="shared" si="547"/>
        <v>0</v>
      </c>
      <c r="AH108" s="248">
        <f t="shared" si="547"/>
        <v>0</v>
      </c>
      <c r="AI108" s="253">
        <f t="shared" si="547"/>
        <v>0</v>
      </c>
      <c r="AJ108" s="248"/>
      <c r="AK108" s="252" t="e">
        <f ca="1">_xll.DBRW($C$1,$B108,$C$3,AK$12,$C$2,$A108,AK$13,$C$4,C106)</f>
        <v>#VALUE!</v>
      </c>
      <c r="AL108" s="248" t="str">
        <f ca="1">_xll.DBRW($C$1,$B108,$C$3,AL$12,$C$2,$A108,AL$13,$C$4,C106)</f>
        <v>RECALC_1_2125_</v>
      </c>
      <c r="AM108" s="248" t="e">
        <f ca="1">_xll.DBRW($C$1,$B108,$C$3,AM$12,$C$2,$A108,AM$13,$C$4,C106)</f>
        <v>#VALUE!</v>
      </c>
      <c r="AN108" s="248" t="e">
        <f ca="1">_xll.DBRW($C$1,$B108,$C$3,AN$12,$C$2,$A108,AN$13,$C$4,C106)</f>
        <v>#VALUE!</v>
      </c>
      <c r="AO108" s="248" t="e">
        <f ca="1">_xll.DBRW($C$1,$B108,$C$3,AO$12,$C$2,$A108,AO$13,$C$4,C106)</f>
        <v>#VALUE!</v>
      </c>
      <c r="AP108" s="248" t="e">
        <f ca="1">_xll.DBRW($C$1,$B108,$C$3,AP$12,$C$2,$A108,AP$13,$C$4,C106)</f>
        <v>#VALUE!</v>
      </c>
      <c r="AQ108" s="248" t="e">
        <f ca="1">_xll.DBRW($C$1,$B108,$C$3,AQ$12,$C$2,$A108,AQ$13,$C$4,C106)</f>
        <v>#VALUE!</v>
      </c>
      <c r="AR108" s="253" t="e">
        <f ca="1">_xll.DBRW($C$1,$B108,$C$3,AR$12,$C$2,$A108,AR$13,$C$4,C106)</f>
        <v>#VALUE!</v>
      </c>
      <c r="AS108" s="252" t="e">
        <f ca="1">_xll.DBRW($C$1,$B108,$C$3,AS$12,$C$2,$A108,AS$13,$C$4,C106)</f>
        <v>#VALUE!</v>
      </c>
      <c r="AT108" s="248" t="str">
        <f ca="1">_xll.DBRW($C$1,$B108,$C$3,AT$12,$C$2,$A108,AT$13,$C$4,C106)</f>
        <v>RECALC_1_2126_</v>
      </c>
      <c r="AU108" s="248" t="e">
        <f ca="1">_xll.DBRW($C$1,$B108,$C$3,AU$12,$C$2,$A108,AU$13,$C$4,C106)</f>
        <v>#VALUE!</v>
      </c>
      <c r="AV108" s="248" t="e">
        <f ca="1">_xll.DBRW($C$1,$B108,$C$3,AV$12,$C$2,$A108,AV$13,$C$4,C106)</f>
        <v>#VALUE!</v>
      </c>
      <c r="AW108" s="248" t="e">
        <f ca="1">_xll.DBRW($C$1,$B108,$C$3,AW$12,$C$2,$A108,AW$13,$C$4,C106)</f>
        <v>#VALUE!</v>
      </c>
      <c r="AX108" s="248" t="e">
        <f ca="1">_xll.DBRW($C$1,$B108,$C$3,AX$12,$C$2,$A108,AX$13,$C$4,C106)</f>
        <v>#VALUE!</v>
      </c>
      <c r="AY108" s="248" t="e">
        <f ca="1">_xll.DBRW($C$1,$B108,$C$3,AY$12,$C$2,$A108,AY$13,$C$4,C106)</f>
        <v>#VALUE!</v>
      </c>
      <c r="AZ108" s="253" t="e">
        <f ca="1">_xll.DBRW($C$1,$B108,$C$3,AZ$12,$C$2,$A108,AZ$13,$C$4,C106)</f>
        <v>#VALUE!</v>
      </c>
      <c r="BA108" s="252" t="e">
        <f ca="1">_xll.DBRW($C$1,$B108,$C$3,BA$12,$C$2,$A108,BA$13,$C$4,C106)</f>
        <v>#VALUE!</v>
      </c>
      <c r="BB108" s="248" t="str">
        <f ca="1">_xll.DBRW($C$1,$B108,$C$3,BB$12,$C$2,$A108,BB$13,$C$4,C106)</f>
        <v>RECALC_1_2128_</v>
      </c>
      <c r="BC108" s="248" t="e">
        <f ca="1">_xll.DBRW($C$1,$B108,$C$3,BC$12,$C$2,$A108,BC$13,$C$4,C106)</f>
        <v>#VALUE!</v>
      </c>
      <c r="BD108" s="248" t="e">
        <f ca="1">_xll.DBRW($C$1,$B108,$C$3,BD$12,$C$2,$A108,BD$13,$C$4,C106)</f>
        <v>#VALUE!</v>
      </c>
      <c r="BE108" s="248" t="e">
        <f ca="1">_xll.DBRW($C$1,$B108,$C$3,BE$12,$C$2,$A108,BE$13,$C$4,C106)</f>
        <v>#VALUE!</v>
      </c>
      <c r="BF108" s="248" t="e">
        <f ca="1">_xll.DBRW($C$1,$B108,$C$3,BF$12,$C$2,$A108,BF$13,$C$4,C106)</f>
        <v>#VALUE!</v>
      </c>
      <c r="BG108" s="248" t="e">
        <f ca="1">_xll.DBRW($C$1,$B108,$C$3,BG$12,$C$2,$A108,BG$13,$C$4,C106)</f>
        <v>#VALUE!</v>
      </c>
      <c r="BH108" s="253" t="e">
        <f ca="1">_xll.DBRW($C$1,$B108,$C$3,BH$12,$C$2,$A108,BH$13,$C$4,C106)</f>
        <v>#VALUE!</v>
      </c>
      <c r="BI108" s="252" t="e">
        <f ca="1">_xll.DBRW($C$1,$B108,$C$3,BI$12,$C$2,$A108,BI$13,$C$4,C106)</f>
        <v>#VALUE!</v>
      </c>
      <c r="BJ108" s="248" t="str">
        <f ca="1">_xll.DBRW($C$1,$B108,$C$3,BJ$12,$C$2,$A108,BJ$13,$C$4,C106)</f>
        <v>RECALC_1_2127_</v>
      </c>
      <c r="BK108" s="248" t="e">
        <f ca="1">_xll.DBRW($C$1,$B108,$C$3,BK$12,$C$2,$A108,BK$13,$C$4,C106)</f>
        <v>#VALUE!</v>
      </c>
      <c r="BL108" s="248" t="e">
        <f ca="1">_xll.DBRW($C$1,$B108,$C$3,BL$12,$C$2,$A108,BL$13,$C$4,C106)</f>
        <v>#VALUE!</v>
      </c>
      <c r="BM108" s="248" t="e">
        <f ca="1">_xll.DBRW($C$1,$B108,$C$3,BM$12,$C$2,$A108,BM$13,$C$4,C106)</f>
        <v>#VALUE!</v>
      </c>
      <c r="BN108" s="248" t="e">
        <f ca="1">_xll.DBRW($C$1,$B108,$C$3,BN$12,$C$2,$A108,BN$13,$C$4,C106)</f>
        <v>#VALUE!</v>
      </c>
      <c r="BO108" s="248" t="e">
        <f ca="1">_xll.DBRW($C$1,$B108,$C$3,BO$12,$C$2,$A108,BO$13,$C$4,C106)</f>
        <v>#VALUE!</v>
      </c>
      <c r="BP108" s="253" t="e">
        <f ca="1">_xll.DBRW($C$1,$B108,$C$3,BP$12,$C$2,$A108,BP$13,$C$4,C106)</f>
        <v>#VALUE!</v>
      </c>
      <c r="BQ108" s="252" t="e">
        <f ca="1">_xll.DBRW($C$1,$B108,$C$3,BQ$12,$C$2,$A108,BQ$13,$C$4,C106)</f>
        <v>#VALUE!</v>
      </c>
      <c r="BR108" s="248" t="str">
        <f ca="1">_xll.DBRW($C$1,$B108,$C$3,BR$12,$C$2,$A108,BR$13,$C$4,C106)</f>
        <v>RECALC_1_2296_</v>
      </c>
      <c r="BS108" s="248" t="e">
        <f ca="1">_xll.DBRW($C$1,$B108,$C$3,BS$12,$C$2,$A108,BS$13,$C$4,C106)</f>
        <v>#VALUE!</v>
      </c>
      <c r="BT108" s="248" t="e">
        <f ca="1">_xll.DBRW($C$1,$B108,$C$3,BT$12,$C$2,$A108,BT$13,$C$4,C106)</f>
        <v>#VALUE!</v>
      </c>
      <c r="BU108" s="248" t="e">
        <f ca="1">_xll.DBRW($C$1,$B108,$C$3,BU$12,$C$2,$A108,BU$13,$C$4,C106)</f>
        <v>#VALUE!</v>
      </c>
      <c r="BV108" s="248" t="e">
        <f ca="1">_xll.DBRW($C$1,$B108,$C$3,BV$12,$C$2,$A108,BV$13,$C$4,C106)</f>
        <v>#VALUE!</v>
      </c>
      <c r="BW108" s="248" t="e">
        <f ca="1">_xll.DBRW($C$1,$B108,$C$3,BW$12,$C$2,$A108,BW$13,$C$4,C106)</f>
        <v>#VALUE!</v>
      </c>
      <c r="BX108" s="253" t="e">
        <f ca="1">_xll.DBRW($C$1,$B108,$C$3,BX$12,$C$2,$A108,BX$13,$C$4,C106)</f>
        <v>#VALUE!</v>
      </c>
      <c r="BY108" s="248"/>
      <c r="BZ108" s="248"/>
      <c r="CA108" s="248"/>
      <c r="CB108" s="248"/>
      <c r="CC108" s="248"/>
      <c r="CD108" s="248"/>
      <c r="CE108" s="248"/>
      <c r="CF108" s="248"/>
    </row>
    <row r="109" spans="1:109" ht="21.75" customHeight="1">
      <c r="A109" s="262" t="str">
        <f t="shared" ref="A109:C109" si="548">A96</f>
        <v>VTD_Corp_TopAdj_Input3</v>
      </c>
      <c r="B109" s="263" t="str">
        <f t="shared" ca="1" si="548"/>
        <v>RECALC_0_1_</v>
      </c>
      <c r="C109" s="237" t="str">
        <f t="shared" si="548"/>
        <v>Correction du coût du financement</v>
      </c>
      <c r="D109" s="252"/>
      <c r="E109" s="248"/>
      <c r="F109" s="248"/>
      <c r="G109" s="248"/>
      <c r="H109" s="248"/>
      <c r="I109" s="248"/>
      <c r="J109" s="248"/>
      <c r="K109" s="253"/>
      <c r="L109" s="252"/>
      <c r="M109" s="248"/>
      <c r="N109" s="248"/>
      <c r="O109" s="248"/>
      <c r="P109" s="248"/>
      <c r="Q109" s="248"/>
      <c r="R109" s="248"/>
      <c r="S109" s="253"/>
      <c r="T109" s="252"/>
      <c r="U109" s="248"/>
      <c r="V109" s="248"/>
      <c r="W109" s="248"/>
      <c r="X109" s="248"/>
      <c r="Y109" s="248"/>
      <c r="Z109" s="248"/>
      <c r="AA109" s="253"/>
      <c r="AB109" s="252"/>
      <c r="AC109" s="248"/>
      <c r="AD109" s="248"/>
      <c r="AE109" s="248"/>
      <c r="AF109" s="248"/>
      <c r="AG109" s="248"/>
      <c r="AH109" s="248"/>
      <c r="AI109" s="253"/>
      <c r="AJ109" s="248"/>
      <c r="AK109" s="252" t="e">
        <f ca="1">_xll.DBRW($C$1,$B109,$C$3,AK$12,$C$2,$A109,AK$13,$C$4,C106)</f>
        <v>#VALUE!</v>
      </c>
      <c r="AL109" s="248" t="str">
        <f ca="1">_xll.DBRW($C$1,$B109,$C$3,AL$12,$C$2,$A109,AL$13,$C$4,C106)</f>
        <v>RECALC_1_2041_</v>
      </c>
      <c r="AM109" s="248" t="e">
        <f ca="1">_xll.DBRW($C$1,$B109,$C$3,AM$12,$C$2,$A109,AM$13,$C$4,C106)</f>
        <v>#VALUE!</v>
      </c>
      <c r="AN109" s="248" t="e">
        <f ca="1">_xll.DBRW($C$1,$B109,$C$3,AN$12,$C$2,$A109,AN$13,$C$4,C106)</f>
        <v>#VALUE!</v>
      </c>
      <c r="AO109" s="248" t="e">
        <f ca="1">_xll.DBRW($C$1,$B109,$C$3,AO$12,$C$2,$A109,AO$13,$C$4,C106)</f>
        <v>#VALUE!</v>
      </c>
      <c r="AP109" s="248" t="e">
        <f ca="1">_xll.DBRW($C$1,$B109,$C$3,AP$12,$C$2,$A109,AP$13,$C$4,C106)</f>
        <v>#VALUE!</v>
      </c>
      <c r="AQ109" s="248" t="e">
        <f ca="1">_xll.DBRW($C$1,$B109,$C$3,AQ$12,$C$2,$A109,AQ$13,$C$4,C106)</f>
        <v>#VALUE!</v>
      </c>
      <c r="AR109" s="253" t="e">
        <f ca="1">_xll.DBRW($C$1,$B109,$C$3,AR$12,$C$2,$A109,AR$13,$C$4,C106)</f>
        <v>#VALUE!</v>
      </c>
      <c r="AS109" s="252" t="e">
        <f ca="1">_xll.DBRW($C$1,$B109,$C$3,AS$12,$C$2,$A109,AS$13,$C$4,C106)</f>
        <v>#VALUE!</v>
      </c>
      <c r="AT109" s="248" t="str">
        <f ca="1">_xll.DBRW($C$1,$B109,$C$3,AT$12,$C$2,$A109,AT$13,$C$4,C106)</f>
        <v>RECALC_1_2038_</v>
      </c>
      <c r="AU109" s="248" t="e">
        <f ca="1">_xll.DBRW($C$1,$B109,$C$3,AU$12,$C$2,$A109,AU$13,$C$4,C106)</f>
        <v>#VALUE!</v>
      </c>
      <c r="AV109" s="248" t="e">
        <f ca="1">_xll.DBRW($C$1,$B109,$C$3,AV$12,$C$2,$A109,AV$13,$C$4,C106)</f>
        <v>#VALUE!</v>
      </c>
      <c r="AW109" s="248" t="e">
        <f ca="1">_xll.DBRW($C$1,$B109,$C$3,AW$12,$C$2,$A109,AW$13,$C$4,C106)</f>
        <v>#VALUE!</v>
      </c>
      <c r="AX109" s="248" t="e">
        <f ca="1">_xll.DBRW($C$1,$B109,$C$3,AX$12,$C$2,$A109,AX$13,$C$4,C106)</f>
        <v>#VALUE!</v>
      </c>
      <c r="AY109" s="248" t="e">
        <f ca="1">_xll.DBRW($C$1,$B109,$C$3,AY$12,$C$2,$A109,AY$13,$C$4,C106)</f>
        <v>#VALUE!</v>
      </c>
      <c r="AZ109" s="253" t="e">
        <f ca="1">_xll.DBRW($C$1,$B109,$C$3,AZ$12,$C$2,$A109,AZ$13,$C$4,C106)</f>
        <v>#VALUE!</v>
      </c>
      <c r="BA109" s="252" t="e">
        <f ca="1">_xll.DBRW($C$1,$B109,$C$3,BA$12,$C$2,$A109,BA$13,$C$4,C106)</f>
        <v>#VALUE!</v>
      </c>
      <c r="BB109" s="248" t="str">
        <f ca="1">_xll.DBRW($C$1,$B109,$C$3,BB$12,$C$2,$A109,BB$13,$C$4,C106)</f>
        <v>RECALC_1_2040_</v>
      </c>
      <c r="BC109" s="248" t="e">
        <f ca="1">_xll.DBRW($C$1,$B109,$C$3,BC$12,$C$2,$A109,BC$13,$C$4,C106)</f>
        <v>#VALUE!</v>
      </c>
      <c r="BD109" s="248" t="e">
        <f ca="1">_xll.DBRW($C$1,$B109,$C$3,BD$12,$C$2,$A109,BD$13,$C$4,C106)</f>
        <v>#VALUE!</v>
      </c>
      <c r="BE109" s="248" t="e">
        <f ca="1">_xll.DBRW($C$1,$B109,$C$3,BE$12,$C$2,$A109,BE$13,$C$4,C106)</f>
        <v>#VALUE!</v>
      </c>
      <c r="BF109" s="248" t="e">
        <f ca="1">_xll.DBRW($C$1,$B109,$C$3,BF$12,$C$2,$A109,BF$13,$C$4,C106)</f>
        <v>#VALUE!</v>
      </c>
      <c r="BG109" s="248" t="e">
        <f ca="1">_xll.DBRW($C$1,$B109,$C$3,BG$12,$C$2,$A109,BG$13,$C$4,C106)</f>
        <v>#VALUE!</v>
      </c>
      <c r="BH109" s="253" t="e">
        <f ca="1">_xll.DBRW($C$1,$B109,$C$3,BH$12,$C$2,$A109,BH$13,$C$4,C106)</f>
        <v>#VALUE!</v>
      </c>
      <c r="BI109" s="252" t="e">
        <f ca="1">_xll.DBRW($C$1,$B109,$C$3,BI$12,$C$2,$A109,BI$13,$C$4,C106)</f>
        <v>#VALUE!</v>
      </c>
      <c r="BJ109" s="248" t="str">
        <f ca="1">_xll.DBRW($C$1,$B109,$C$3,BJ$12,$C$2,$A109,BJ$13,$C$4,C106)</f>
        <v>RECALC_1_2039_</v>
      </c>
      <c r="BK109" s="248" t="e">
        <f ca="1">_xll.DBRW($C$1,$B109,$C$3,BK$12,$C$2,$A109,BK$13,$C$4,C106)</f>
        <v>#VALUE!</v>
      </c>
      <c r="BL109" s="248" t="e">
        <f ca="1">_xll.DBRW($C$1,$B109,$C$3,BL$12,$C$2,$A109,BL$13,$C$4,C106)</f>
        <v>#VALUE!</v>
      </c>
      <c r="BM109" s="248" t="e">
        <f ca="1">_xll.DBRW($C$1,$B109,$C$3,BM$12,$C$2,$A109,BM$13,$C$4,C106)</f>
        <v>#VALUE!</v>
      </c>
      <c r="BN109" s="248" t="e">
        <f ca="1">_xll.DBRW($C$1,$B109,$C$3,BN$12,$C$2,$A109,BN$13,$C$4,C106)</f>
        <v>#VALUE!</v>
      </c>
      <c r="BO109" s="248" t="e">
        <f ca="1">_xll.DBRW($C$1,$B109,$C$3,BO$12,$C$2,$A109,BO$13,$C$4,C106)</f>
        <v>#VALUE!</v>
      </c>
      <c r="BP109" s="253" t="e">
        <f ca="1">_xll.DBRW($C$1,$B109,$C$3,BP$12,$C$2,$A109,BP$13,$C$4,C106)</f>
        <v>#VALUE!</v>
      </c>
      <c r="BQ109" s="252" t="e">
        <f ca="1">_xll.DBRW($C$1,$B109,$C$3,BQ$12,$C$2,$A109,BQ$13,$C$4,C106)</f>
        <v>#VALUE!</v>
      </c>
      <c r="BR109" s="248" t="str">
        <f ca="1">_xll.DBRW($C$1,$B109,$C$3,BR$12,$C$2,$A109,BR$13,$C$4,C106)</f>
        <v>RECALC_1_2297_</v>
      </c>
      <c r="BS109" s="248" t="e">
        <f ca="1">_xll.DBRW($C$1,$B109,$C$3,BS$12,$C$2,$A109,BS$13,$C$4,C106)</f>
        <v>#VALUE!</v>
      </c>
      <c r="BT109" s="248" t="e">
        <f ca="1">_xll.DBRW($C$1,$B109,$C$3,BT$12,$C$2,$A109,BT$13,$C$4,C106)</f>
        <v>#VALUE!</v>
      </c>
      <c r="BU109" s="248" t="e">
        <f ca="1">_xll.DBRW($C$1,$B109,$C$3,BU$12,$C$2,$A109,BU$13,$C$4,C106)</f>
        <v>#VALUE!</v>
      </c>
      <c r="BV109" s="248" t="e">
        <f ca="1">_xll.DBRW($C$1,$B109,$C$3,BV$12,$C$2,$A109,BV$13,$C$4,C106)</f>
        <v>#VALUE!</v>
      </c>
      <c r="BW109" s="248" t="e">
        <f ca="1">_xll.DBRW($C$1,$B109,$C$3,BW$12,$C$2,$A109,BW$13,$C$4,C106)</f>
        <v>#VALUE!</v>
      </c>
      <c r="BX109" s="253" t="e">
        <f ca="1">_xll.DBRW($C$1,$B109,$C$3,BX$12,$C$2,$A109,BX$13,$C$4,C106)</f>
        <v>#VALUE!</v>
      </c>
      <c r="BY109" s="248"/>
      <c r="BZ109" s="248"/>
      <c r="CA109" s="248"/>
      <c r="CB109" s="248"/>
      <c r="CC109" s="248"/>
      <c r="CD109" s="248"/>
      <c r="CE109" s="248"/>
      <c r="CF109" s="248"/>
    </row>
    <row r="110" spans="1:109" ht="21.75" customHeight="1">
      <c r="A110" s="262" t="str">
        <f t="shared" ref="A110:C110" si="549">A97</f>
        <v>VTD_Corp_TopAdj_Input4</v>
      </c>
      <c r="B110" s="263" t="str">
        <f t="shared" ca="1" si="549"/>
        <v>RECALC_0_1_</v>
      </c>
      <c r="C110" s="237" t="str">
        <f t="shared" si="549"/>
        <v>Sécurité aux produits et charges financiers sur base E1 (undiscounting engagements sociaux, provisions, coûts de garatntie…)=</v>
      </c>
      <c r="D110" s="252"/>
      <c r="E110" s="248"/>
      <c r="F110" s="248">
        <f>F71</f>
        <v>0</v>
      </c>
      <c r="G110" s="248">
        <f t="shared" ref="G110:AI110" si="550">G71</f>
        <v>0</v>
      </c>
      <c r="H110" s="248">
        <f t="shared" si="550"/>
        <v>0</v>
      </c>
      <c r="I110" s="248">
        <f t="shared" si="550"/>
        <v>0</v>
      </c>
      <c r="J110" s="248">
        <f t="shared" si="550"/>
        <v>0</v>
      </c>
      <c r="K110" s="253">
        <f t="shared" si="550"/>
        <v>0</v>
      </c>
      <c r="L110" s="252">
        <f t="shared" si="550"/>
        <v>0</v>
      </c>
      <c r="M110" s="248">
        <f t="shared" si="550"/>
        <v>0</v>
      </c>
      <c r="N110" s="248">
        <f t="shared" si="550"/>
        <v>0</v>
      </c>
      <c r="O110" s="248">
        <f t="shared" si="550"/>
        <v>0</v>
      </c>
      <c r="P110" s="248">
        <f t="shared" si="550"/>
        <v>0</v>
      </c>
      <c r="Q110" s="248">
        <f t="shared" si="550"/>
        <v>0</v>
      </c>
      <c r="R110" s="248">
        <f t="shared" si="550"/>
        <v>0</v>
      </c>
      <c r="S110" s="253">
        <f t="shared" si="550"/>
        <v>0</v>
      </c>
      <c r="T110" s="252">
        <f t="shared" si="550"/>
        <v>0</v>
      </c>
      <c r="U110" s="248">
        <f t="shared" si="550"/>
        <v>0</v>
      </c>
      <c r="V110" s="248">
        <f t="shared" si="550"/>
        <v>0</v>
      </c>
      <c r="W110" s="248">
        <f t="shared" si="550"/>
        <v>0</v>
      </c>
      <c r="X110" s="248">
        <f t="shared" si="550"/>
        <v>0</v>
      </c>
      <c r="Y110" s="248">
        <f t="shared" si="550"/>
        <v>0</v>
      </c>
      <c r="Z110" s="248">
        <f t="shared" si="550"/>
        <v>0</v>
      </c>
      <c r="AA110" s="253">
        <f t="shared" si="550"/>
        <v>0</v>
      </c>
      <c r="AB110" s="252">
        <f t="shared" si="550"/>
        <v>0</v>
      </c>
      <c r="AC110" s="248">
        <f t="shared" si="550"/>
        <v>0</v>
      </c>
      <c r="AD110" s="248">
        <f t="shared" si="550"/>
        <v>0</v>
      </c>
      <c r="AE110" s="248">
        <f t="shared" si="550"/>
        <v>0</v>
      </c>
      <c r="AF110" s="248">
        <f t="shared" si="550"/>
        <v>0</v>
      </c>
      <c r="AG110" s="248">
        <f t="shared" si="550"/>
        <v>0</v>
      </c>
      <c r="AH110" s="248">
        <f t="shared" si="550"/>
        <v>0</v>
      </c>
      <c r="AI110" s="253">
        <f t="shared" si="550"/>
        <v>0</v>
      </c>
      <c r="AJ110" s="248"/>
      <c r="AK110" s="252" t="e">
        <f ca="1">_xll.DBRW($C$1,$B110,$C$3,AK$12,$C$2,$A110,AK$13,$C$4,C106)</f>
        <v>#VALUE!</v>
      </c>
      <c r="AL110" s="248" t="str">
        <f ca="1">_xll.DBRW($C$1,$B110,$C$3,AL$12,$C$2,$A110,AL$13,$C$4,C106)</f>
        <v>RECALC_1_1855_</v>
      </c>
      <c r="AM110" s="248" t="e">
        <f ca="1">_xll.DBRW($C$1,$B110,$C$3,AM$12,$C$2,$A110,AM$13,$C$4,C106)</f>
        <v>#VALUE!</v>
      </c>
      <c r="AN110" s="248" t="e">
        <f ca="1">_xll.DBRW($C$1,$B110,$C$3,AN$12,$C$2,$A110,AN$13,$C$4,C106)</f>
        <v>#VALUE!</v>
      </c>
      <c r="AO110" s="248" t="e">
        <f ca="1">_xll.DBRW($C$1,$B110,$C$3,AO$12,$C$2,$A110,AO$13,$C$4,C106)</f>
        <v>#VALUE!</v>
      </c>
      <c r="AP110" s="248" t="e">
        <f ca="1">_xll.DBRW($C$1,$B110,$C$3,AP$12,$C$2,$A110,AP$13,$C$4,C106)</f>
        <v>#VALUE!</v>
      </c>
      <c r="AQ110" s="248" t="e">
        <f ca="1">_xll.DBRW($C$1,$B110,$C$3,AQ$12,$C$2,$A110,AQ$13,$C$4,C106)</f>
        <v>#VALUE!</v>
      </c>
      <c r="AR110" s="253" t="e">
        <f ca="1">_xll.DBRW($C$1,$B110,$C$3,AR$12,$C$2,$A110,AR$13,$C$4,C106)</f>
        <v>#VALUE!</v>
      </c>
      <c r="AS110" s="252" t="e">
        <f ca="1">_xll.DBRW($C$1,$B110,$C$3,AS$12,$C$2,$A110,AS$13,$C$4,C106)</f>
        <v>#VALUE!</v>
      </c>
      <c r="AT110" s="248" t="str">
        <f ca="1">_xll.DBRW($C$1,$B110,$C$3,AT$12,$C$2,$A110,AT$13,$C$4,C106)</f>
        <v>RECALC_1_1852_</v>
      </c>
      <c r="AU110" s="248" t="e">
        <f ca="1">_xll.DBRW($C$1,$B110,$C$3,AU$12,$C$2,$A110,AU$13,$C$4,C106)</f>
        <v>#VALUE!</v>
      </c>
      <c r="AV110" s="248" t="e">
        <f ca="1">_xll.DBRW($C$1,$B110,$C$3,AV$12,$C$2,$A110,AV$13,$C$4,C106)</f>
        <v>#VALUE!</v>
      </c>
      <c r="AW110" s="248" t="e">
        <f ca="1">_xll.DBRW($C$1,$B110,$C$3,AW$12,$C$2,$A110,AW$13,$C$4,C106)</f>
        <v>#VALUE!</v>
      </c>
      <c r="AX110" s="248" t="e">
        <f ca="1">_xll.DBRW($C$1,$B110,$C$3,AX$12,$C$2,$A110,AX$13,$C$4,C106)</f>
        <v>#VALUE!</v>
      </c>
      <c r="AY110" s="248" t="e">
        <f ca="1">_xll.DBRW($C$1,$B110,$C$3,AY$12,$C$2,$A110,AY$13,$C$4,C106)</f>
        <v>#VALUE!</v>
      </c>
      <c r="AZ110" s="253" t="e">
        <f ca="1">_xll.DBRW($C$1,$B110,$C$3,AZ$12,$C$2,$A110,AZ$13,$C$4,C106)</f>
        <v>#VALUE!</v>
      </c>
      <c r="BA110" s="252" t="e">
        <f ca="1">_xll.DBRW($C$1,$B110,$C$3,BA$12,$C$2,$A110,BA$13,$C$4,C106)</f>
        <v>#VALUE!</v>
      </c>
      <c r="BB110" s="248" t="str">
        <f ca="1">_xll.DBRW($C$1,$B110,$C$3,BB$12,$C$2,$A110,BB$13,$C$4,C106)</f>
        <v>RECALC_1_1854_</v>
      </c>
      <c r="BC110" s="248" t="e">
        <f ca="1">_xll.DBRW($C$1,$B110,$C$3,BC$12,$C$2,$A110,BC$13,$C$4,C106)</f>
        <v>#VALUE!</v>
      </c>
      <c r="BD110" s="248" t="e">
        <f ca="1">_xll.DBRW($C$1,$B110,$C$3,BD$12,$C$2,$A110,BD$13,$C$4,C106)</f>
        <v>#VALUE!</v>
      </c>
      <c r="BE110" s="248" t="e">
        <f ca="1">_xll.DBRW($C$1,$B110,$C$3,BE$12,$C$2,$A110,BE$13,$C$4,C106)</f>
        <v>#VALUE!</v>
      </c>
      <c r="BF110" s="248" t="e">
        <f ca="1">_xll.DBRW($C$1,$B110,$C$3,BF$12,$C$2,$A110,BF$13,$C$4,C106)</f>
        <v>#VALUE!</v>
      </c>
      <c r="BG110" s="248" t="e">
        <f ca="1">_xll.DBRW($C$1,$B110,$C$3,BG$12,$C$2,$A110,BG$13,$C$4,C106)</f>
        <v>#VALUE!</v>
      </c>
      <c r="BH110" s="253" t="e">
        <f ca="1">_xll.DBRW($C$1,$B110,$C$3,BH$12,$C$2,$A110,BH$13,$C$4,C106)</f>
        <v>#VALUE!</v>
      </c>
      <c r="BI110" s="252" t="e">
        <f ca="1">_xll.DBRW($C$1,$B110,$C$3,BI$12,$C$2,$A110,BI$13,$C$4,C106)</f>
        <v>#VALUE!</v>
      </c>
      <c r="BJ110" s="248" t="str">
        <f ca="1">_xll.DBRW($C$1,$B110,$C$3,BJ$12,$C$2,$A110,BJ$13,$C$4,C106)</f>
        <v>RECALC_1_1853_</v>
      </c>
      <c r="BK110" s="248" t="e">
        <f ca="1">_xll.DBRW($C$1,$B110,$C$3,BK$12,$C$2,$A110,BK$13,$C$4,C106)</f>
        <v>#VALUE!</v>
      </c>
      <c r="BL110" s="248" t="e">
        <f ca="1">_xll.DBRW($C$1,$B110,$C$3,BL$12,$C$2,$A110,BL$13,$C$4,C106)</f>
        <v>#VALUE!</v>
      </c>
      <c r="BM110" s="248" t="e">
        <f ca="1">_xll.DBRW($C$1,$B110,$C$3,BM$12,$C$2,$A110,BM$13,$C$4,C106)</f>
        <v>#VALUE!</v>
      </c>
      <c r="BN110" s="248" t="e">
        <f ca="1">_xll.DBRW($C$1,$B110,$C$3,BN$12,$C$2,$A110,BN$13,$C$4,C106)</f>
        <v>#VALUE!</v>
      </c>
      <c r="BO110" s="248" t="e">
        <f ca="1">_xll.DBRW($C$1,$B110,$C$3,BO$12,$C$2,$A110,BO$13,$C$4,C106)</f>
        <v>#VALUE!</v>
      </c>
      <c r="BP110" s="253" t="e">
        <f ca="1">_xll.DBRW($C$1,$B110,$C$3,BP$12,$C$2,$A110,BP$13,$C$4,C106)</f>
        <v>#VALUE!</v>
      </c>
      <c r="BQ110" s="252" t="e">
        <f ca="1">_xll.DBRW($C$1,$B110,$C$3,BQ$12,$C$2,$A110,BQ$13,$C$4,C106)</f>
        <v>#VALUE!</v>
      </c>
      <c r="BR110" s="248" t="str">
        <f ca="1">_xll.DBRW($C$1,$B110,$C$3,BR$12,$C$2,$A110,BR$13,$C$4,C106)</f>
        <v>RECALC_1_2300_</v>
      </c>
      <c r="BS110" s="248" t="e">
        <f ca="1">_xll.DBRW($C$1,$B110,$C$3,BS$12,$C$2,$A110,BS$13,$C$4,C106)</f>
        <v>#VALUE!</v>
      </c>
      <c r="BT110" s="248" t="e">
        <f ca="1">_xll.DBRW($C$1,$B110,$C$3,BT$12,$C$2,$A110,BT$13,$C$4,C106)</f>
        <v>#VALUE!</v>
      </c>
      <c r="BU110" s="248" t="e">
        <f ca="1">_xll.DBRW($C$1,$B110,$C$3,BU$12,$C$2,$A110,BU$13,$C$4,C106)</f>
        <v>#VALUE!</v>
      </c>
      <c r="BV110" s="248" t="e">
        <f ca="1">_xll.DBRW($C$1,$B110,$C$3,BV$12,$C$2,$A110,BV$13,$C$4,C106)</f>
        <v>#VALUE!</v>
      </c>
      <c r="BW110" s="248" t="e">
        <f ca="1">_xll.DBRW($C$1,$B110,$C$3,BW$12,$C$2,$A110,BW$13,$C$4,C106)</f>
        <v>#VALUE!</v>
      </c>
      <c r="BX110" s="253" t="e">
        <f ca="1">_xll.DBRW($C$1,$B110,$C$3,BX$12,$C$2,$A110,BX$13,$C$4,C106)</f>
        <v>#VALUE!</v>
      </c>
      <c r="BY110" s="248"/>
      <c r="BZ110" s="248"/>
      <c r="CA110" s="248"/>
      <c r="CB110" s="248"/>
      <c r="CC110" s="248"/>
      <c r="CD110" s="248"/>
      <c r="CE110" s="248"/>
      <c r="CF110" s="248"/>
    </row>
    <row r="111" spans="1:109" ht="21.75" customHeight="1">
      <c r="A111" s="262" t="str">
        <f t="shared" ref="A111:C111" si="551">A98</f>
        <v>VTD_Corp_TopAdj_Input5</v>
      </c>
      <c r="B111" s="263" t="str">
        <f t="shared" ca="1" si="551"/>
        <v>RECALC_0_1_</v>
      </c>
      <c r="C111" s="237" t="str">
        <f t="shared" si="551"/>
        <v>Ajustement Intégration Fiscale</v>
      </c>
      <c r="D111" s="252"/>
      <c r="E111" s="248"/>
      <c r="F111" s="248"/>
      <c r="G111" s="248"/>
      <c r="H111" s="248"/>
      <c r="I111" s="248"/>
      <c r="J111" s="248"/>
      <c r="K111" s="253"/>
      <c r="L111" s="252"/>
      <c r="M111" s="248"/>
      <c r="N111" s="248"/>
      <c r="O111" s="248"/>
      <c r="P111" s="248"/>
      <c r="Q111" s="248"/>
      <c r="R111" s="248"/>
      <c r="S111" s="253"/>
      <c r="T111" s="252"/>
      <c r="U111" s="248"/>
      <c r="V111" s="248"/>
      <c r="W111" s="248"/>
      <c r="X111" s="248"/>
      <c r="Y111" s="248"/>
      <c r="Z111" s="248"/>
      <c r="AA111" s="253"/>
      <c r="AB111" s="252"/>
      <c r="AC111" s="248"/>
      <c r="AD111" s="248"/>
      <c r="AE111" s="248"/>
      <c r="AF111" s="248"/>
      <c r="AG111" s="248"/>
      <c r="AH111" s="248"/>
      <c r="AI111" s="253"/>
      <c r="AJ111" s="248"/>
      <c r="AK111" s="252" t="e">
        <f ca="1">_xll.DBRW($C$1,$B111,$C$3,AK$12,$C$2,$A111,AK$13,$C$4,C106)</f>
        <v>#VALUE!</v>
      </c>
      <c r="AL111" s="248" t="str">
        <f ca="1">_xll.DBRW($C$1,$B111,$C$3,AL$12,$C$2,$A111,AL$13,$C$4,C106)</f>
        <v>RECALC_1_1827_</v>
      </c>
      <c r="AM111" s="248" t="e">
        <f ca="1">_xll.DBRW($C$1,$B111,$C$3,AM$12,$C$2,$A111,AM$13,$C$4,C106)</f>
        <v>#VALUE!</v>
      </c>
      <c r="AN111" s="248" t="e">
        <f ca="1">_xll.DBRW($C$1,$B111,$C$3,AN$12,$C$2,$A111,AN$13,$C$4,C106)</f>
        <v>#VALUE!</v>
      </c>
      <c r="AO111" s="248" t="e">
        <f ca="1">_xll.DBRW($C$1,$B111,$C$3,AO$12,$C$2,$A111,AO$13,$C$4,C106)</f>
        <v>#VALUE!</v>
      </c>
      <c r="AP111" s="248" t="e">
        <f ca="1">_xll.DBRW($C$1,$B111,$C$3,AP$12,$C$2,$A111,AP$13,$C$4,C106)</f>
        <v>#VALUE!</v>
      </c>
      <c r="AQ111" s="248" t="e">
        <f ca="1">_xll.DBRW($C$1,$B111,$C$3,AQ$12,$C$2,$A111,AQ$13,$C$4,C106)</f>
        <v>#VALUE!</v>
      </c>
      <c r="AR111" s="253" t="e">
        <f ca="1">_xll.DBRW($C$1,$B111,$C$3,AR$12,$C$2,$A111,AR$13,$C$4,C106)</f>
        <v>#VALUE!</v>
      </c>
      <c r="AS111" s="252" t="e">
        <f ca="1">_xll.DBRW($C$1,$B111,$C$3,AS$12,$C$2,$A111,AS$13,$C$4,C106)</f>
        <v>#VALUE!</v>
      </c>
      <c r="AT111" s="248" t="str">
        <f ca="1">_xll.DBRW($C$1,$B111,$C$3,AT$12,$C$2,$A111,AT$13,$C$4,C106)</f>
        <v>RECALC_1_1824_</v>
      </c>
      <c r="AU111" s="248" t="e">
        <f ca="1">_xll.DBRW($C$1,$B111,$C$3,AU$12,$C$2,$A111,AU$13,$C$4,C106)</f>
        <v>#VALUE!</v>
      </c>
      <c r="AV111" s="248" t="e">
        <f ca="1">_xll.DBRW($C$1,$B111,$C$3,AV$12,$C$2,$A111,AV$13,$C$4,C106)</f>
        <v>#VALUE!</v>
      </c>
      <c r="AW111" s="248" t="e">
        <f ca="1">_xll.DBRW($C$1,$B111,$C$3,AW$12,$C$2,$A111,AW$13,$C$4,C106)</f>
        <v>#VALUE!</v>
      </c>
      <c r="AX111" s="248" t="e">
        <f ca="1">_xll.DBRW($C$1,$B111,$C$3,AX$12,$C$2,$A111,AX$13,$C$4,C106)</f>
        <v>#VALUE!</v>
      </c>
      <c r="AY111" s="248" t="e">
        <f ca="1">_xll.DBRW($C$1,$B111,$C$3,AY$12,$C$2,$A111,AY$13,$C$4,C106)</f>
        <v>#VALUE!</v>
      </c>
      <c r="AZ111" s="253" t="e">
        <f ca="1">_xll.DBRW($C$1,$B111,$C$3,AZ$12,$C$2,$A111,AZ$13,$C$4,C106)</f>
        <v>#VALUE!</v>
      </c>
      <c r="BA111" s="252" t="e">
        <f ca="1">_xll.DBRW($C$1,$B111,$C$3,BA$12,$C$2,$A111,BA$13,$C$4,C106)</f>
        <v>#VALUE!</v>
      </c>
      <c r="BB111" s="248" t="str">
        <f ca="1">_xll.DBRW($C$1,$B111,$C$3,BB$12,$C$2,$A111,BB$13,$C$4,C106)</f>
        <v>RECALC_1_1826_</v>
      </c>
      <c r="BC111" s="248" t="e">
        <f ca="1">_xll.DBRW($C$1,$B111,$C$3,BC$12,$C$2,$A111,BC$13,$C$4,C106)</f>
        <v>#VALUE!</v>
      </c>
      <c r="BD111" s="248" t="e">
        <f ca="1">_xll.DBRW($C$1,$B111,$C$3,BD$12,$C$2,$A111,BD$13,$C$4,C106)</f>
        <v>#VALUE!</v>
      </c>
      <c r="BE111" s="248" t="e">
        <f ca="1">_xll.DBRW($C$1,$B111,$C$3,BE$12,$C$2,$A111,BE$13,$C$4,C106)</f>
        <v>#VALUE!</v>
      </c>
      <c r="BF111" s="248" t="e">
        <f ca="1">_xll.DBRW($C$1,$B111,$C$3,BF$12,$C$2,$A111,BF$13,$C$4,C106)</f>
        <v>#VALUE!</v>
      </c>
      <c r="BG111" s="248" t="e">
        <f ca="1">_xll.DBRW($C$1,$B111,$C$3,BG$12,$C$2,$A111,BG$13,$C$4,C106)</f>
        <v>#VALUE!</v>
      </c>
      <c r="BH111" s="253" t="e">
        <f ca="1">_xll.DBRW($C$1,$B111,$C$3,BH$12,$C$2,$A111,BH$13,$C$4,C106)</f>
        <v>#VALUE!</v>
      </c>
      <c r="BI111" s="252" t="e">
        <f ca="1">_xll.DBRW($C$1,$B111,$C$3,BI$12,$C$2,$A111,BI$13,$C$4,C106)</f>
        <v>#VALUE!</v>
      </c>
      <c r="BJ111" s="248" t="str">
        <f ca="1">_xll.DBRW($C$1,$B111,$C$3,BJ$12,$C$2,$A111,BJ$13,$C$4,C106)</f>
        <v>RECALC_1_1825_</v>
      </c>
      <c r="BK111" s="248" t="e">
        <f ca="1">_xll.DBRW($C$1,$B111,$C$3,BK$12,$C$2,$A111,BK$13,$C$4,C106)</f>
        <v>#VALUE!</v>
      </c>
      <c r="BL111" s="248" t="e">
        <f ca="1">_xll.DBRW($C$1,$B111,$C$3,BL$12,$C$2,$A111,BL$13,$C$4,C106)</f>
        <v>#VALUE!</v>
      </c>
      <c r="BM111" s="248" t="e">
        <f ca="1">_xll.DBRW($C$1,$B111,$C$3,BM$12,$C$2,$A111,BM$13,$C$4,C106)</f>
        <v>#VALUE!</v>
      </c>
      <c r="BN111" s="248" t="e">
        <f ca="1">_xll.DBRW($C$1,$B111,$C$3,BN$12,$C$2,$A111,BN$13,$C$4,C106)</f>
        <v>#VALUE!</v>
      </c>
      <c r="BO111" s="248" t="e">
        <f ca="1">_xll.DBRW($C$1,$B111,$C$3,BO$12,$C$2,$A111,BO$13,$C$4,C106)</f>
        <v>#VALUE!</v>
      </c>
      <c r="BP111" s="253" t="e">
        <f ca="1">_xll.DBRW($C$1,$B111,$C$3,BP$12,$C$2,$A111,BP$13,$C$4,C106)</f>
        <v>#VALUE!</v>
      </c>
      <c r="BQ111" s="252" t="e">
        <f ca="1">_xll.DBRW($C$1,$B111,$C$3,BQ$12,$C$2,$A111,BQ$13,$C$4,C106)</f>
        <v>#VALUE!</v>
      </c>
      <c r="BR111" s="248" t="str">
        <f ca="1">_xll.DBRW($C$1,$B111,$C$3,BR$12,$C$2,$A111,BR$13,$C$4,C106)</f>
        <v>RECALC_1_2302_</v>
      </c>
      <c r="BS111" s="248" t="e">
        <f ca="1">_xll.DBRW($C$1,$B111,$C$3,BS$12,$C$2,$A111,BS$13,$C$4,C106)</f>
        <v>#VALUE!</v>
      </c>
      <c r="BT111" s="248" t="e">
        <f ca="1">_xll.DBRW($C$1,$B111,$C$3,BT$12,$C$2,$A111,BT$13,$C$4,C106)</f>
        <v>#VALUE!</v>
      </c>
      <c r="BU111" s="248" t="e">
        <f ca="1">_xll.DBRW($C$1,$B111,$C$3,BU$12,$C$2,$A111,BU$13,$C$4,C106)</f>
        <v>#VALUE!</v>
      </c>
      <c r="BV111" s="248" t="e">
        <f ca="1">_xll.DBRW($C$1,$B111,$C$3,BV$12,$C$2,$A111,BV$13,$C$4,C106)</f>
        <v>#VALUE!</v>
      </c>
      <c r="BW111" s="248" t="e">
        <f ca="1">_xll.DBRW($C$1,$B111,$C$3,BW$12,$C$2,$A111,BW$13,$C$4,C106)</f>
        <v>#VALUE!</v>
      </c>
      <c r="BX111" s="253" t="e">
        <f ca="1">_xll.DBRW($C$1,$B111,$C$3,BX$12,$C$2,$A111,BX$13,$C$4,C106)</f>
        <v>#VALUE!</v>
      </c>
      <c r="BY111" s="248"/>
      <c r="BZ111" s="248"/>
      <c r="CA111" s="248"/>
      <c r="CB111" s="248"/>
      <c r="CC111" s="248"/>
      <c r="CD111" s="248"/>
      <c r="CE111" s="248"/>
      <c r="CF111" s="248"/>
    </row>
    <row r="112" spans="1:109" ht="21.75" customHeight="1">
      <c r="A112" s="262" t="str">
        <f t="shared" ref="A112:C112" si="552">A99</f>
        <v>VTD_Corp_TopAdj_Input6</v>
      </c>
      <c r="B112" s="263" t="str">
        <f t="shared" ca="1" si="552"/>
        <v>RECALC_0_1_</v>
      </c>
      <c r="C112" s="237" t="str">
        <f t="shared" si="552"/>
        <v>Management Fees</v>
      </c>
      <c r="D112" s="252"/>
      <c r="E112" s="248"/>
      <c r="F112" s="248"/>
      <c r="G112" s="248"/>
      <c r="H112" s="248"/>
      <c r="I112" s="248"/>
      <c r="J112" s="248"/>
      <c r="K112" s="253"/>
      <c r="L112" s="252"/>
      <c r="M112" s="248"/>
      <c r="N112" s="248"/>
      <c r="O112" s="248"/>
      <c r="P112" s="248"/>
      <c r="Q112" s="248"/>
      <c r="R112" s="248"/>
      <c r="S112" s="253"/>
      <c r="T112" s="252"/>
      <c r="U112" s="248"/>
      <c r="V112" s="248"/>
      <c r="W112" s="248"/>
      <c r="X112" s="248"/>
      <c r="Y112" s="248"/>
      <c r="Z112" s="248"/>
      <c r="AA112" s="253"/>
      <c r="AB112" s="252"/>
      <c r="AC112" s="248"/>
      <c r="AD112" s="248"/>
      <c r="AE112" s="248"/>
      <c r="AF112" s="248"/>
      <c r="AG112" s="248"/>
      <c r="AH112" s="248"/>
      <c r="AI112" s="253"/>
      <c r="AJ112" s="248"/>
      <c r="AK112" s="252" t="e">
        <f ca="1">_xll.DBRW($C$1,$B112,$C$3,AK$12,$C$2,$A112,AK$13,$C$4,C106)</f>
        <v>#VALUE!</v>
      </c>
      <c r="AL112" s="248" t="str">
        <f ca="1">_xll.DBRW($C$1,$B112,$C$3,AL$12,$C$2,$A112,AL$13,$C$4,C106)</f>
        <v>RECALC_1_2156_</v>
      </c>
      <c r="AM112" s="248" t="e">
        <f ca="1">_xll.DBRW($C$1,$B112,$C$3,AM$12,$C$2,$A112,AM$13,$C$4,C106)</f>
        <v>#VALUE!</v>
      </c>
      <c r="AN112" s="248" t="e">
        <f ca="1">_xll.DBRW($C$1,$B112,$C$3,AN$12,$C$2,$A112,AN$13,$C$4,C106)</f>
        <v>#VALUE!</v>
      </c>
      <c r="AO112" s="248" t="e">
        <f ca="1">_xll.DBRW($C$1,$B112,$C$3,AO$12,$C$2,$A112,AO$13,$C$4,C106)</f>
        <v>#VALUE!</v>
      </c>
      <c r="AP112" s="248" t="e">
        <f ca="1">_xll.DBRW($C$1,$B112,$C$3,AP$12,$C$2,$A112,AP$13,$C$4,C106)</f>
        <v>#VALUE!</v>
      </c>
      <c r="AQ112" s="248" t="e">
        <f ca="1">_xll.DBRW($C$1,$B112,$C$3,AQ$12,$C$2,$A112,AQ$13,$C$4,C106)</f>
        <v>#VALUE!</v>
      </c>
      <c r="AR112" s="253" t="e">
        <f ca="1">_xll.DBRW($C$1,$B112,$C$3,AR$12,$C$2,$A112,AR$13,$C$4,C106)</f>
        <v>#VALUE!</v>
      </c>
      <c r="AS112" s="252" t="e">
        <f ca="1">_xll.DBRW($C$1,$B112,$C$3,AS$12,$C$2,$A112,AS$13,$C$4,C106)</f>
        <v>#VALUE!</v>
      </c>
      <c r="AT112" s="248" t="str">
        <f ca="1">_xll.DBRW($C$1,$B112,$C$3,AT$12,$C$2,$A112,AT$13,$C$4,C106)</f>
        <v>RECALC_1_2153_</v>
      </c>
      <c r="AU112" s="248" t="e">
        <f ca="1">_xll.DBRW($C$1,$B112,$C$3,AU$12,$C$2,$A112,AU$13,$C$4,C106)</f>
        <v>#VALUE!</v>
      </c>
      <c r="AV112" s="248" t="e">
        <f ca="1">_xll.DBRW($C$1,$B112,$C$3,AV$12,$C$2,$A112,AV$13,$C$4,C106)</f>
        <v>#VALUE!</v>
      </c>
      <c r="AW112" s="248" t="e">
        <f ca="1">_xll.DBRW($C$1,$B112,$C$3,AW$12,$C$2,$A112,AW$13,$C$4,C106)</f>
        <v>#VALUE!</v>
      </c>
      <c r="AX112" s="248" t="e">
        <f ca="1">_xll.DBRW($C$1,$B112,$C$3,AX$12,$C$2,$A112,AX$13,$C$4,C106)</f>
        <v>#VALUE!</v>
      </c>
      <c r="AY112" s="248" t="e">
        <f ca="1">_xll.DBRW($C$1,$B112,$C$3,AY$12,$C$2,$A112,AY$13,$C$4,C106)</f>
        <v>#VALUE!</v>
      </c>
      <c r="AZ112" s="253" t="e">
        <f ca="1">_xll.DBRW($C$1,$B112,$C$3,AZ$12,$C$2,$A112,AZ$13,$C$4,C106)</f>
        <v>#VALUE!</v>
      </c>
      <c r="BA112" s="252" t="e">
        <f ca="1">_xll.DBRW($C$1,$B112,$C$3,BA$12,$C$2,$A112,BA$13,$C$4,C106)</f>
        <v>#VALUE!</v>
      </c>
      <c r="BB112" s="248" t="str">
        <f ca="1">_xll.DBRW($C$1,$B112,$C$3,BB$12,$C$2,$A112,BB$13,$C$4,C106)</f>
        <v>RECALC_1_2155_</v>
      </c>
      <c r="BC112" s="248" t="e">
        <f ca="1">_xll.DBRW($C$1,$B112,$C$3,BC$12,$C$2,$A112,BC$13,$C$4,C106)</f>
        <v>#VALUE!</v>
      </c>
      <c r="BD112" s="248" t="e">
        <f ca="1">_xll.DBRW($C$1,$B112,$C$3,BD$12,$C$2,$A112,BD$13,$C$4,C106)</f>
        <v>#VALUE!</v>
      </c>
      <c r="BE112" s="248" t="e">
        <f ca="1">_xll.DBRW($C$1,$B112,$C$3,BE$12,$C$2,$A112,BE$13,$C$4,C106)</f>
        <v>#VALUE!</v>
      </c>
      <c r="BF112" s="248" t="e">
        <f ca="1">_xll.DBRW($C$1,$B112,$C$3,BF$12,$C$2,$A112,BF$13,$C$4,C106)</f>
        <v>#VALUE!</v>
      </c>
      <c r="BG112" s="248" t="e">
        <f ca="1">_xll.DBRW($C$1,$B112,$C$3,BG$12,$C$2,$A112,BG$13,$C$4,C106)</f>
        <v>#VALUE!</v>
      </c>
      <c r="BH112" s="253" t="e">
        <f ca="1">_xll.DBRW($C$1,$B112,$C$3,BH$12,$C$2,$A112,BH$13,$C$4,C106)</f>
        <v>#VALUE!</v>
      </c>
      <c r="BI112" s="252" t="e">
        <f ca="1">_xll.DBRW($C$1,$B112,$C$3,BI$12,$C$2,$A112,BI$13,$C$4,C106)</f>
        <v>#VALUE!</v>
      </c>
      <c r="BJ112" s="248" t="str">
        <f ca="1">_xll.DBRW($C$1,$B112,$C$3,BJ$12,$C$2,$A112,BJ$13,$C$4,C106)</f>
        <v>RECALC_1_2154_</v>
      </c>
      <c r="BK112" s="248" t="e">
        <f ca="1">_xll.DBRW($C$1,$B112,$C$3,BK$12,$C$2,$A112,BK$13,$C$4,C106)</f>
        <v>#VALUE!</v>
      </c>
      <c r="BL112" s="248" t="e">
        <f ca="1">_xll.DBRW($C$1,$B112,$C$3,BL$12,$C$2,$A112,BL$13,$C$4,C106)</f>
        <v>#VALUE!</v>
      </c>
      <c r="BM112" s="248" t="e">
        <f ca="1">_xll.DBRW($C$1,$B112,$C$3,BM$12,$C$2,$A112,BM$13,$C$4,C106)</f>
        <v>#VALUE!</v>
      </c>
      <c r="BN112" s="248" t="e">
        <f ca="1">_xll.DBRW($C$1,$B112,$C$3,BN$12,$C$2,$A112,BN$13,$C$4,C106)</f>
        <v>#VALUE!</v>
      </c>
      <c r="BO112" s="248" t="e">
        <f ca="1">_xll.DBRW($C$1,$B112,$C$3,BO$12,$C$2,$A112,BO$13,$C$4,C106)</f>
        <v>#VALUE!</v>
      </c>
      <c r="BP112" s="253" t="e">
        <f ca="1">_xll.DBRW($C$1,$B112,$C$3,BP$12,$C$2,$A112,BP$13,$C$4,C106)</f>
        <v>#VALUE!</v>
      </c>
      <c r="BQ112" s="252" t="e">
        <f ca="1">_xll.DBRW($C$1,$B112,$C$3,BQ$12,$C$2,$A112,BQ$13,$C$4,C106)</f>
        <v>#VALUE!</v>
      </c>
      <c r="BR112" s="248" t="str">
        <f ca="1">_xll.DBRW($C$1,$B112,$C$3,BR$12,$C$2,$A112,BR$13,$C$4,C106)</f>
        <v>RECALC_1_2293_</v>
      </c>
      <c r="BS112" s="248" t="e">
        <f ca="1">_xll.DBRW($C$1,$B112,$C$3,BS$12,$C$2,$A112,BS$13,$C$4,C106)</f>
        <v>#VALUE!</v>
      </c>
      <c r="BT112" s="248" t="e">
        <f ca="1">_xll.DBRW($C$1,$B112,$C$3,BT$12,$C$2,$A112,BT$13,$C$4,C106)</f>
        <v>#VALUE!</v>
      </c>
      <c r="BU112" s="248" t="e">
        <f ca="1">_xll.DBRW($C$1,$B112,$C$3,BU$12,$C$2,$A112,BU$13,$C$4,C106)</f>
        <v>#VALUE!</v>
      </c>
      <c r="BV112" s="248" t="e">
        <f ca="1">_xll.DBRW($C$1,$B112,$C$3,BV$12,$C$2,$A112,BV$13,$C$4,C106)</f>
        <v>#VALUE!</v>
      </c>
      <c r="BW112" s="248" t="e">
        <f ca="1">_xll.DBRW($C$1,$B112,$C$3,BW$12,$C$2,$A112,BW$13,$C$4,C106)</f>
        <v>#VALUE!</v>
      </c>
      <c r="BX112" s="253" t="e">
        <f ca="1">_xll.DBRW($C$1,$B112,$C$3,BX$12,$C$2,$A112,BX$13,$C$4,C106)</f>
        <v>#VALUE!</v>
      </c>
      <c r="BY112" s="248"/>
      <c r="BZ112" s="248"/>
      <c r="CA112" s="248"/>
      <c r="CB112" s="248"/>
      <c r="CC112" s="248"/>
      <c r="CD112" s="248"/>
      <c r="CE112" s="248"/>
      <c r="CF112" s="248"/>
    </row>
    <row r="113" spans="1:109" ht="21.75" customHeight="1">
      <c r="A113" s="262" t="str">
        <f t="shared" ref="A113:C113" si="553">A100</f>
        <v>VTD_Corp_TopAdj_Input7</v>
      </c>
      <c r="B113" s="263" t="str">
        <f t="shared" ca="1" si="553"/>
        <v>RECALC_0_1_</v>
      </c>
      <c r="C113" s="237" t="str">
        <f t="shared" si="553"/>
        <v>Ajout de coût de siège pour faire face croissance</v>
      </c>
      <c r="D113" s="252"/>
      <c r="E113" s="248"/>
      <c r="F113" s="248"/>
      <c r="G113" s="248"/>
      <c r="H113" s="248"/>
      <c r="I113" s="248"/>
      <c r="J113" s="248"/>
      <c r="K113" s="253"/>
      <c r="L113" s="252"/>
      <c r="M113" s="248"/>
      <c r="N113" s="248"/>
      <c r="O113" s="248"/>
      <c r="P113" s="248"/>
      <c r="Q113" s="248"/>
      <c r="R113" s="248"/>
      <c r="S113" s="253"/>
      <c r="T113" s="252"/>
      <c r="U113" s="248"/>
      <c r="V113" s="248"/>
      <c r="W113" s="248"/>
      <c r="X113" s="248"/>
      <c r="Y113" s="248"/>
      <c r="Z113" s="248"/>
      <c r="AA113" s="253"/>
      <c r="AB113" s="252"/>
      <c r="AC113" s="248"/>
      <c r="AD113" s="248"/>
      <c r="AE113" s="248"/>
      <c r="AF113" s="248"/>
      <c r="AG113" s="248"/>
      <c r="AH113" s="248"/>
      <c r="AI113" s="253"/>
      <c r="AJ113" s="248"/>
      <c r="AK113" s="252" t="e">
        <f ca="1">_xll.DBRW($C$1,$B113,$C$3,AK$12,$C$2,$A113,AK$13,$C$4,C106)</f>
        <v>#VALUE!</v>
      </c>
      <c r="AL113" s="248" t="str">
        <f ca="1">_xll.DBRW($C$1,$B113,$C$3,AL$12,$C$2,$A113,AL$13,$C$4,C106)</f>
        <v>RECALC_1_2132_</v>
      </c>
      <c r="AM113" s="248" t="e">
        <f ca="1">_xll.DBRW($C$1,$B113,$C$3,AM$12,$C$2,$A113,AM$13,$C$4,C106)</f>
        <v>#VALUE!</v>
      </c>
      <c r="AN113" s="248" t="e">
        <f ca="1">_xll.DBRW($C$1,$B113,$C$3,AN$12,$C$2,$A113,AN$13,$C$4,C106)</f>
        <v>#VALUE!</v>
      </c>
      <c r="AO113" s="248" t="e">
        <f ca="1">_xll.DBRW($C$1,$B113,$C$3,AO$12,$C$2,$A113,AO$13,$C$4,C106)</f>
        <v>#VALUE!</v>
      </c>
      <c r="AP113" s="248" t="e">
        <f ca="1">_xll.DBRW($C$1,$B113,$C$3,AP$12,$C$2,$A113,AP$13,$C$4,C106)</f>
        <v>#VALUE!</v>
      </c>
      <c r="AQ113" s="248" t="e">
        <f ca="1">_xll.DBRW($C$1,$B113,$C$3,AQ$12,$C$2,$A113,AQ$13,$C$4,C106)</f>
        <v>#VALUE!</v>
      </c>
      <c r="AR113" s="253" t="e">
        <f ca="1">_xll.DBRW($C$1,$B113,$C$3,AR$12,$C$2,$A113,AR$13,$C$4,C106)</f>
        <v>#VALUE!</v>
      </c>
      <c r="AS113" s="252" t="e">
        <f ca="1">_xll.DBRW($C$1,$B113,$C$3,AS$12,$C$2,$A113,AS$13,$C$4,C106)</f>
        <v>#VALUE!</v>
      </c>
      <c r="AT113" s="248" t="str">
        <f ca="1">_xll.DBRW($C$1,$B113,$C$3,AT$12,$C$2,$A113,AT$13,$C$4,C106)</f>
        <v>RECALC_1_2129_</v>
      </c>
      <c r="AU113" s="248" t="e">
        <f ca="1">_xll.DBRW($C$1,$B113,$C$3,AU$12,$C$2,$A113,AU$13,$C$4,C106)</f>
        <v>#VALUE!</v>
      </c>
      <c r="AV113" s="248" t="e">
        <f ca="1">_xll.DBRW($C$1,$B113,$C$3,AV$12,$C$2,$A113,AV$13,$C$4,C106)</f>
        <v>#VALUE!</v>
      </c>
      <c r="AW113" s="248" t="e">
        <f ca="1">_xll.DBRW($C$1,$B113,$C$3,AW$12,$C$2,$A113,AW$13,$C$4,C106)</f>
        <v>#VALUE!</v>
      </c>
      <c r="AX113" s="248" t="e">
        <f ca="1">_xll.DBRW($C$1,$B113,$C$3,AX$12,$C$2,$A113,AX$13,$C$4,C106)</f>
        <v>#VALUE!</v>
      </c>
      <c r="AY113" s="248" t="e">
        <f ca="1">_xll.DBRW($C$1,$B113,$C$3,AY$12,$C$2,$A113,AY$13,$C$4,C106)</f>
        <v>#VALUE!</v>
      </c>
      <c r="AZ113" s="253" t="e">
        <f ca="1">_xll.DBRW($C$1,$B113,$C$3,AZ$12,$C$2,$A113,AZ$13,$C$4,C106)</f>
        <v>#VALUE!</v>
      </c>
      <c r="BA113" s="252" t="e">
        <f ca="1">_xll.DBRW($C$1,$B113,$C$3,BA$12,$C$2,$A113,BA$13,$C$4,C106)</f>
        <v>#VALUE!</v>
      </c>
      <c r="BB113" s="248" t="str">
        <f ca="1">_xll.DBRW($C$1,$B113,$C$3,BB$12,$C$2,$A113,BB$13,$C$4,C106)</f>
        <v>RECALC_1_2131_</v>
      </c>
      <c r="BC113" s="248" t="e">
        <f ca="1">_xll.DBRW($C$1,$B113,$C$3,BC$12,$C$2,$A113,BC$13,$C$4,C106)</f>
        <v>#VALUE!</v>
      </c>
      <c r="BD113" s="248" t="e">
        <f ca="1">_xll.DBRW($C$1,$B113,$C$3,BD$12,$C$2,$A113,BD$13,$C$4,C106)</f>
        <v>#VALUE!</v>
      </c>
      <c r="BE113" s="248" t="e">
        <f ca="1">_xll.DBRW($C$1,$B113,$C$3,BE$12,$C$2,$A113,BE$13,$C$4,C106)</f>
        <v>#VALUE!</v>
      </c>
      <c r="BF113" s="248" t="e">
        <f ca="1">_xll.DBRW($C$1,$B113,$C$3,BF$12,$C$2,$A113,BF$13,$C$4,C106)</f>
        <v>#VALUE!</v>
      </c>
      <c r="BG113" s="248" t="e">
        <f ca="1">_xll.DBRW($C$1,$B113,$C$3,BG$12,$C$2,$A113,BG$13,$C$4,C106)</f>
        <v>#VALUE!</v>
      </c>
      <c r="BH113" s="253" t="e">
        <f ca="1">_xll.DBRW($C$1,$B113,$C$3,BH$12,$C$2,$A113,BH$13,$C$4,C106)</f>
        <v>#VALUE!</v>
      </c>
      <c r="BI113" s="252" t="e">
        <f ca="1">_xll.DBRW($C$1,$B113,$C$3,BI$12,$C$2,$A113,BI$13,$C$4,C106)</f>
        <v>#VALUE!</v>
      </c>
      <c r="BJ113" s="248" t="str">
        <f ca="1">_xll.DBRW($C$1,$B113,$C$3,BJ$12,$C$2,$A113,BJ$13,$C$4,C106)</f>
        <v>RECALC_1_2130_</v>
      </c>
      <c r="BK113" s="248" t="e">
        <f ca="1">_xll.DBRW($C$1,$B113,$C$3,BK$12,$C$2,$A113,BK$13,$C$4,C106)</f>
        <v>#VALUE!</v>
      </c>
      <c r="BL113" s="248" t="e">
        <f ca="1">_xll.DBRW($C$1,$B113,$C$3,BL$12,$C$2,$A113,BL$13,$C$4,C106)</f>
        <v>#VALUE!</v>
      </c>
      <c r="BM113" s="248" t="e">
        <f ca="1">_xll.DBRW($C$1,$B113,$C$3,BM$12,$C$2,$A113,BM$13,$C$4,C106)</f>
        <v>#VALUE!</v>
      </c>
      <c r="BN113" s="248" t="e">
        <f ca="1">_xll.DBRW($C$1,$B113,$C$3,BN$12,$C$2,$A113,BN$13,$C$4,C106)</f>
        <v>#VALUE!</v>
      </c>
      <c r="BO113" s="248" t="e">
        <f ca="1">_xll.DBRW($C$1,$B113,$C$3,BO$12,$C$2,$A113,BO$13,$C$4,C106)</f>
        <v>#VALUE!</v>
      </c>
      <c r="BP113" s="253" t="e">
        <f ca="1">_xll.DBRW($C$1,$B113,$C$3,BP$12,$C$2,$A113,BP$13,$C$4,C106)</f>
        <v>#VALUE!</v>
      </c>
      <c r="BQ113" s="252" t="e">
        <f ca="1">_xll.DBRW($C$1,$B113,$C$3,BQ$12,$C$2,$A113,BQ$13,$C$4,C106)</f>
        <v>#VALUE!</v>
      </c>
      <c r="BR113" s="248" t="str">
        <f ca="1">_xll.DBRW($C$1,$B113,$C$3,BR$12,$C$2,$A113,BR$13,$C$4,C106)</f>
        <v>RECALC_1_2295_</v>
      </c>
      <c r="BS113" s="248" t="e">
        <f ca="1">_xll.DBRW($C$1,$B113,$C$3,BS$12,$C$2,$A113,BS$13,$C$4,C106)</f>
        <v>#VALUE!</v>
      </c>
      <c r="BT113" s="248" t="e">
        <f ca="1">_xll.DBRW($C$1,$B113,$C$3,BT$12,$C$2,$A113,BT$13,$C$4,C106)</f>
        <v>#VALUE!</v>
      </c>
      <c r="BU113" s="248" t="e">
        <f ca="1">_xll.DBRW($C$1,$B113,$C$3,BU$12,$C$2,$A113,BU$13,$C$4,C106)</f>
        <v>#VALUE!</v>
      </c>
      <c r="BV113" s="248" t="e">
        <f ca="1">_xll.DBRW($C$1,$B113,$C$3,BV$12,$C$2,$A113,BV$13,$C$4,C106)</f>
        <v>#VALUE!</v>
      </c>
      <c r="BW113" s="248" t="e">
        <f ca="1">_xll.DBRW($C$1,$B113,$C$3,BW$12,$C$2,$A113,BW$13,$C$4,C106)</f>
        <v>#VALUE!</v>
      </c>
      <c r="BX113" s="253" t="e">
        <f ca="1">_xll.DBRW($C$1,$B113,$C$3,BX$12,$C$2,$A113,BX$13,$C$4,C106)</f>
        <v>#VALUE!</v>
      </c>
      <c r="BY113" s="248"/>
      <c r="BZ113" s="248"/>
      <c r="CA113" s="248"/>
      <c r="CB113" s="248"/>
      <c r="CC113" s="248"/>
      <c r="CD113" s="248"/>
      <c r="CE113" s="248"/>
      <c r="CF113" s="248"/>
    </row>
    <row r="114" spans="1:109" ht="21.75" customHeight="1">
      <c r="A114" s="262" t="str">
        <f t="shared" ref="A114:C114" si="554">A101</f>
        <v>VTD_Corp_TopAdj_Input8</v>
      </c>
      <c r="B114" s="263" t="str">
        <f t="shared" ca="1" si="554"/>
        <v>RECALC_0_1_</v>
      </c>
      <c r="C114" s="237" t="str">
        <f t="shared" si="554"/>
        <v>Ajustement Ouverture EFN Budget</v>
      </c>
      <c r="D114" s="252"/>
      <c r="E114" s="248"/>
      <c r="F114" s="248"/>
      <c r="G114" s="248"/>
      <c r="H114" s="248"/>
      <c r="I114" s="248"/>
      <c r="J114" s="248"/>
      <c r="K114" s="253"/>
      <c r="L114" s="252"/>
      <c r="M114" s="248"/>
      <c r="N114" s="248"/>
      <c r="O114" s="248"/>
      <c r="P114" s="248"/>
      <c r="Q114" s="248"/>
      <c r="R114" s="248"/>
      <c r="S114" s="253"/>
      <c r="T114" s="252"/>
      <c r="U114" s="248"/>
      <c r="V114" s="248"/>
      <c r="W114" s="248"/>
      <c r="X114" s="248"/>
      <c r="Y114" s="248"/>
      <c r="Z114" s="248"/>
      <c r="AA114" s="253"/>
      <c r="AB114" s="252"/>
      <c r="AC114" s="248"/>
      <c r="AD114" s="248"/>
      <c r="AE114" s="248"/>
      <c r="AF114" s="248"/>
      <c r="AG114" s="248"/>
      <c r="AH114" s="248"/>
      <c r="AI114" s="253"/>
      <c r="AJ114" s="248"/>
      <c r="AK114" s="252" t="e">
        <f ca="1">_xll.DBRW($C$1,$B114,$C$3,AK$12,$C$2,$A114,AK$13,$C$4,C106)</f>
        <v>#VALUE!</v>
      </c>
      <c r="AL114" s="248" t="str">
        <f ca="1">_xll.DBRW($C$1,$B114,$C$3,AL$12,$C$2,$A114,AL$13,$C$4,C106)</f>
        <v>RECALC_1_2029_</v>
      </c>
      <c r="AM114" s="248" t="e">
        <f ca="1">_xll.DBRW($C$1,$B114,$C$3,AM$12,$C$2,$A114,AM$13,$C$4,C106)</f>
        <v>#VALUE!</v>
      </c>
      <c r="AN114" s="248" t="e">
        <f ca="1">_xll.DBRW($C$1,$B114,$C$3,AN$12,$C$2,$A114,AN$13,$C$4,C106)</f>
        <v>#VALUE!</v>
      </c>
      <c r="AO114" s="248" t="e">
        <f ca="1">_xll.DBRW($C$1,$B114,$C$3,AO$12,$C$2,$A114,AO$13,$C$4,C106)</f>
        <v>#VALUE!</v>
      </c>
      <c r="AP114" s="248" t="e">
        <f ca="1">_xll.DBRW($C$1,$B114,$C$3,AP$12,$C$2,$A114,AP$13,$C$4,C106)</f>
        <v>#VALUE!</v>
      </c>
      <c r="AQ114" s="248" t="e">
        <f ca="1">_xll.DBRW($C$1,$B114,$C$3,AQ$12,$C$2,$A114,AQ$13,$C$4,C106)</f>
        <v>#VALUE!</v>
      </c>
      <c r="AR114" s="253" t="e">
        <f ca="1">_xll.DBRW($C$1,$B114,$C$3,AR$12,$C$2,$A114,AR$13,$C$4,C106)</f>
        <v>#VALUE!</v>
      </c>
      <c r="AS114" s="252" t="e">
        <f ca="1">_xll.DBRW($C$1,$B114,$C$3,AS$12,$C$2,$A114,AS$13,$C$4,C106)</f>
        <v>#VALUE!</v>
      </c>
      <c r="AT114" s="248" t="str">
        <f ca="1">_xll.DBRW($C$1,$B114,$C$3,AT$12,$C$2,$A114,AT$13,$C$4,C106)</f>
        <v>RECALC_1_2026_</v>
      </c>
      <c r="AU114" s="248" t="e">
        <f ca="1">_xll.DBRW($C$1,$B114,$C$3,AU$12,$C$2,$A114,AU$13,$C$4,C106)</f>
        <v>#VALUE!</v>
      </c>
      <c r="AV114" s="248" t="e">
        <f ca="1">_xll.DBRW($C$1,$B114,$C$3,AV$12,$C$2,$A114,AV$13,$C$4,C106)</f>
        <v>#VALUE!</v>
      </c>
      <c r="AW114" s="248" t="e">
        <f ca="1">_xll.DBRW($C$1,$B114,$C$3,AW$12,$C$2,$A114,AW$13,$C$4,C106)</f>
        <v>#VALUE!</v>
      </c>
      <c r="AX114" s="248" t="e">
        <f ca="1">_xll.DBRW($C$1,$B114,$C$3,AX$12,$C$2,$A114,AX$13,$C$4,C106)</f>
        <v>#VALUE!</v>
      </c>
      <c r="AY114" s="248" t="e">
        <f ca="1">_xll.DBRW($C$1,$B114,$C$3,AY$12,$C$2,$A114,AY$13,$C$4,C106)</f>
        <v>#VALUE!</v>
      </c>
      <c r="AZ114" s="253" t="e">
        <f ca="1">_xll.DBRW($C$1,$B114,$C$3,AZ$12,$C$2,$A114,AZ$13,$C$4,C106)</f>
        <v>#VALUE!</v>
      </c>
      <c r="BA114" s="252" t="e">
        <f ca="1">_xll.DBRW($C$1,$B114,$C$3,BA$12,$C$2,$A114,BA$13,$C$4,C106)</f>
        <v>#VALUE!</v>
      </c>
      <c r="BB114" s="248" t="str">
        <f ca="1">_xll.DBRW($C$1,$B114,$C$3,BB$12,$C$2,$A114,BB$13,$C$4,C106)</f>
        <v>RECALC_1_2028_</v>
      </c>
      <c r="BC114" s="248" t="e">
        <f ca="1">_xll.DBRW($C$1,$B114,$C$3,BC$12,$C$2,$A114,BC$13,$C$4,C106)</f>
        <v>#VALUE!</v>
      </c>
      <c r="BD114" s="248" t="e">
        <f ca="1">_xll.DBRW($C$1,$B114,$C$3,BD$12,$C$2,$A114,BD$13,$C$4,C106)</f>
        <v>#VALUE!</v>
      </c>
      <c r="BE114" s="248" t="e">
        <f ca="1">_xll.DBRW($C$1,$B114,$C$3,BE$12,$C$2,$A114,BE$13,$C$4,C106)</f>
        <v>#VALUE!</v>
      </c>
      <c r="BF114" s="248" t="e">
        <f ca="1">_xll.DBRW($C$1,$B114,$C$3,BF$12,$C$2,$A114,BF$13,$C$4,C106)</f>
        <v>#VALUE!</v>
      </c>
      <c r="BG114" s="248" t="e">
        <f ca="1">_xll.DBRW($C$1,$B114,$C$3,BG$12,$C$2,$A114,BG$13,$C$4,C106)</f>
        <v>#VALUE!</v>
      </c>
      <c r="BH114" s="253" t="e">
        <f ca="1">_xll.DBRW($C$1,$B114,$C$3,BH$12,$C$2,$A114,BH$13,$C$4,C106)</f>
        <v>#VALUE!</v>
      </c>
      <c r="BI114" s="252" t="e">
        <f ca="1">_xll.DBRW($C$1,$B114,$C$3,BI$12,$C$2,$A114,BI$13,$C$4,C106)</f>
        <v>#VALUE!</v>
      </c>
      <c r="BJ114" s="248" t="str">
        <f ca="1">_xll.DBRW($C$1,$B114,$C$3,BJ$12,$C$2,$A114,BJ$13,$C$4,C106)</f>
        <v>RECALC_1_2027_</v>
      </c>
      <c r="BK114" s="248" t="e">
        <f ca="1">_xll.DBRW($C$1,$B114,$C$3,BK$12,$C$2,$A114,BK$13,$C$4,C106)</f>
        <v>#VALUE!</v>
      </c>
      <c r="BL114" s="248" t="e">
        <f ca="1">_xll.DBRW($C$1,$B114,$C$3,BL$12,$C$2,$A114,BL$13,$C$4,C106)</f>
        <v>#VALUE!</v>
      </c>
      <c r="BM114" s="248" t="e">
        <f ca="1">_xll.DBRW($C$1,$B114,$C$3,BM$12,$C$2,$A114,BM$13,$C$4,C106)</f>
        <v>#VALUE!</v>
      </c>
      <c r="BN114" s="248" t="e">
        <f ca="1">_xll.DBRW($C$1,$B114,$C$3,BN$12,$C$2,$A114,BN$13,$C$4,C106)</f>
        <v>#VALUE!</v>
      </c>
      <c r="BO114" s="248" t="e">
        <f ca="1">_xll.DBRW($C$1,$B114,$C$3,BO$12,$C$2,$A114,BO$13,$C$4,C106)</f>
        <v>#VALUE!</v>
      </c>
      <c r="BP114" s="253" t="e">
        <f ca="1">_xll.DBRW($C$1,$B114,$C$3,BP$12,$C$2,$A114,BP$13,$C$4,C106)</f>
        <v>#VALUE!</v>
      </c>
      <c r="BQ114" s="252" t="e">
        <f ca="1">_xll.DBRW($C$1,$B114,$C$3,BQ$12,$C$2,$A114,BQ$13,$C$4,C106)</f>
        <v>#VALUE!</v>
      </c>
      <c r="BR114" s="248" t="str">
        <f ca="1">_xll.DBRW($C$1,$B114,$C$3,BR$12,$C$2,$A114,BR$13,$C$4,C106)</f>
        <v>RECALC_1_2298_</v>
      </c>
      <c r="BS114" s="248" t="e">
        <f ca="1">_xll.DBRW($C$1,$B114,$C$3,BS$12,$C$2,$A114,BS$13,$C$4,C106)</f>
        <v>#VALUE!</v>
      </c>
      <c r="BT114" s="248" t="e">
        <f ca="1">_xll.DBRW($C$1,$B114,$C$3,BT$12,$C$2,$A114,BT$13,$C$4,C106)</f>
        <v>#VALUE!</v>
      </c>
      <c r="BU114" s="248" t="e">
        <f ca="1">_xll.DBRW($C$1,$B114,$C$3,BU$12,$C$2,$A114,BU$13,$C$4,C106)</f>
        <v>#VALUE!</v>
      </c>
      <c r="BV114" s="248" t="e">
        <f ca="1">_xll.DBRW($C$1,$B114,$C$3,BV$12,$C$2,$A114,BV$13,$C$4,C106)</f>
        <v>#VALUE!</v>
      </c>
      <c r="BW114" s="248" t="e">
        <f ca="1">_xll.DBRW($C$1,$B114,$C$3,BW$12,$C$2,$A114,BW$13,$C$4,C106)</f>
        <v>#VALUE!</v>
      </c>
      <c r="BX114" s="253" t="e">
        <f ca="1">_xll.DBRW($C$1,$B114,$C$3,BX$12,$C$2,$A114,BX$13,$C$4,C106)</f>
        <v>#VALUE!</v>
      </c>
      <c r="BY114" s="248"/>
      <c r="BZ114" s="248"/>
      <c r="CA114" s="248"/>
      <c r="CB114" s="248"/>
      <c r="CC114" s="248"/>
      <c r="CD114" s="248"/>
      <c r="CE114" s="248"/>
      <c r="CF114" s="248"/>
    </row>
    <row r="115" spans="1:109" ht="21.75" customHeight="1">
      <c r="A115" s="262" t="str">
        <f t="shared" ref="A115:C115" si="555">A102</f>
        <v>VTD_Corp_TopAdj_Input9</v>
      </c>
      <c r="B115" s="263" t="str">
        <f t="shared" ca="1" si="555"/>
        <v>RECALC_0_1_</v>
      </c>
      <c r="C115" s="237" t="str">
        <f t="shared" si="555"/>
        <v>Dividendes versés aux actionnaires</v>
      </c>
      <c r="D115" s="252"/>
      <c r="E115" s="248"/>
      <c r="F115" s="248"/>
      <c r="G115" s="248"/>
      <c r="H115" s="248"/>
      <c r="I115" s="248"/>
      <c r="J115" s="248"/>
      <c r="K115" s="253"/>
      <c r="L115" s="252"/>
      <c r="M115" s="248"/>
      <c r="N115" s="248"/>
      <c r="O115" s="248"/>
      <c r="P115" s="248"/>
      <c r="Q115" s="248"/>
      <c r="R115" s="248"/>
      <c r="S115" s="253"/>
      <c r="T115" s="252"/>
      <c r="U115" s="248"/>
      <c r="V115" s="248"/>
      <c r="W115" s="248"/>
      <c r="X115" s="248"/>
      <c r="Y115" s="248"/>
      <c r="Z115" s="248"/>
      <c r="AA115" s="253"/>
      <c r="AB115" s="252"/>
      <c r="AC115" s="248"/>
      <c r="AD115" s="248"/>
      <c r="AE115" s="248"/>
      <c r="AF115" s="248"/>
      <c r="AG115" s="248"/>
      <c r="AH115" s="248"/>
      <c r="AI115" s="253"/>
      <c r="AJ115" s="248"/>
      <c r="AK115" s="252" t="e">
        <f ca="1">_xll.DBRW($C$1,$B115,$C$3,AK$12,$C$2,$A115,AK$13,$C$4,C106)</f>
        <v>#VALUE!</v>
      </c>
      <c r="AL115" s="248" t="str">
        <f ca="1">_xll.DBRW($C$1,$B115,$C$3,AL$12,$C$2,$A115,AL$13,$C$4,C106)</f>
        <v>RECALC_1_1863_</v>
      </c>
      <c r="AM115" s="248" t="e">
        <f ca="1">_xll.DBRW($C$1,$B115,$C$3,AM$12,$C$2,$A115,AM$13,$C$4,C106)</f>
        <v>#VALUE!</v>
      </c>
      <c r="AN115" s="248" t="e">
        <f ca="1">_xll.DBRW($C$1,$B115,$C$3,AN$12,$C$2,$A115,AN$13,$C$4,C106)</f>
        <v>#VALUE!</v>
      </c>
      <c r="AO115" s="248" t="e">
        <f ca="1">_xll.DBRW($C$1,$B115,$C$3,AO$12,$C$2,$A115,AO$13,$C$4,C106)</f>
        <v>#VALUE!</v>
      </c>
      <c r="AP115" s="248" t="e">
        <f ca="1">_xll.DBRW($C$1,$B115,$C$3,AP$12,$C$2,$A115,AP$13,$C$4,C106)</f>
        <v>#VALUE!</v>
      </c>
      <c r="AQ115" s="248" t="e">
        <f ca="1">_xll.DBRW($C$1,$B115,$C$3,AQ$12,$C$2,$A115,AQ$13,$C$4,C106)</f>
        <v>#VALUE!</v>
      </c>
      <c r="AR115" s="253" t="e">
        <f ca="1">_xll.DBRW($C$1,$B115,$C$3,AR$12,$C$2,$A115,AR$13,$C$4,C106)</f>
        <v>#VALUE!</v>
      </c>
      <c r="AS115" s="252" t="e">
        <f ca="1">_xll.DBRW($C$1,$B115,$C$3,AS$12,$C$2,$A115,AS$13,$C$4,C106)</f>
        <v>#VALUE!</v>
      </c>
      <c r="AT115" s="248" t="str">
        <f ca="1">_xll.DBRW($C$1,$B115,$C$3,AT$12,$C$2,$A115,AT$13,$C$4,C106)</f>
        <v>RECALC_1_1860_</v>
      </c>
      <c r="AU115" s="248" t="e">
        <f ca="1">_xll.DBRW($C$1,$B115,$C$3,AU$12,$C$2,$A115,AU$13,$C$4,C106)</f>
        <v>#VALUE!</v>
      </c>
      <c r="AV115" s="248" t="e">
        <f ca="1">_xll.DBRW($C$1,$B115,$C$3,AV$12,$C$2,$A115,AV$13,$C$4,C106)</f>
        <v>#VALUE!</v>
      </c>
      <c r="AW115" s="248" t="e">
        <f ca="1">_xll.DBRW($C$1,$B115,$C$3,AW$12,$C$2,$A115,AW$13,$C$4,C106)</f>
        <v>#VALUE!</v>
      </c>
      <c r="AX115" s="248" t="e">
        <f ca="1">_xll.DBRW($C$1,$B115,$C$3,AX$12,$C$2,$A115,AX$13,$C$4,C106)</f>
        <v>#VALUE!</v>
      </c>
      <c r="AY115" s="248" t="e">
        <f ca="1">_xll.DBRW($C$1,$B115,$C$3,AY$12,$C$2,$A115,AY$13,$C$4,C106)</f>
        <v>#VALUE!</v>
      </c>
      <c r="AZ115" s="253" t="e">
        <f ca="1">_xll.DBRW($C$1,$B115,$C$3,AZ$12,$C$2,$A115,AZ$13,$C$4,C106)</f>
        <v>#VALUE!</v>
      </c>
      <c r="BA115" s="252" t="e">
        <f ca="1">_xll.DBRW($C$1,$B115,$C$3,BA$12,$C$2,$A115,BA$13,$C$4,C106)</f>
        <v>#VALUE!</v>
      </c>
      <c r="BB115" s="248" t="str">
        <f ca="1">_xll.DBRW($C$1,$B115,$C$3,BB$12,$C$2,$A115,BB$13,$C$4,C106)</f>
        <v>RECALC_1_1862_</v>
      </c>
      <c r="BC115" s="248" t="e">
        <f ca="1">_xll.DBRW($C$1,$B115,$C$3,BC$12,$C$2,$A115,BC$13,$C$4,C106)</f>
        <v>#VALUE!</v>
      </c>
      <c r="BD115" s="248" t="e">
        <f ca="1">_xll.DBRW($C$1,$B115,$C$3,BD$12,$C$2,$A115,BD$13,$C$4,C106)</f>
        <v>#VALUE!</v>
      </c>
      <c r="BE115" s="248" t="e">
        <f ca="1">_xll.DBRW($C$1,$B115,$C$3,BE$12,$C$2,$A115,BE$13,$C$4,C106)</f>
        <v>#VALUE!</v>
      </c>
      <c r="BF115" s="248" t="e">
        <f ca="1">_xll.DBRW($C$1,$B115,$C$3,BF$12,$C$2,$A115,BF$13,$C$4,C106)</f>
        <v>#VALUE!</v>
      </c>
      <c r="BG115" s="248" t="e">
        <f ca="1">_xll.DBRW($C$1,$B115,$C$3,BG$12,$C$2,$A115,BG$13,$C$4,C106)</f>
        <v>#VALUE!</v>
      </c>
      <c r="BH115" s="253" t="e">
        <f ca="1">_xll.DBRW($C$1,$B115,$C$3,BH$12,$C$2,$A115,BH$13,$C$4,C106)</f>
        <v>#VALUE!</v>
      </c>
      <c r="BI115" s="252" t="e">
        <f ca="1">_xll.DBRW($C$1,$B115,$C$3,BI$12,$C$2,$A115,BI$13,$C$4,C106)</f>
        <v>#VALUE!</v>
      </c>
      <c r="BJ115" s="248" t="str">
        <f ca="1">_xll.DBRW($C$1,$B115,$C$3,BJ$12,$C$2,$A115,BJ$13,$C$4,C106)</f>
        <v>RECALC_1_1861_</v>
      </c>
      <c r="BK115" s="248" t="e">
        <f ca="1">_xll.DBRW($C$1,$B115,$C$3,BK$12,$C$2,$A115,BK$13,$C$4,C106)</f>
        <v>#VALUE!</v>
      </c>
      <c r="BL115" s="248" t="e">
        <f ca="1">_xll.DBRW($C$1,$B115,$C$3,BL$12,$C$2,$A115,BL$13,$C$4,C106)</f>
        <v>#VALUE!</v>
      </c>
      <c r="BM115" s="248" t="e">
        <f ca="1">_xll.DBRW($C$1,$B115,$C$3,BM$12,$C$2,$A115,BM$13,$C$4,C106)</f>
        <v>#VALUE!</v>
      </c>
      <c r="BN115" s="248" t="e">
        <f ca="1">_xll.DBRW($C$1,$B115,$C$3,BN$12,$C$2,$A115,BN$13,$C$4,C106)</f>
        <v>#VALUE!</v>
      </c>
      <c r="BO115" s="248" t="e">
        <f ca="1">_xll.DBRW($C$1,$B115,$C$3,BO$12,$C$2,$A115,BO$13,$C$4,C106)</f>
        <v>#VALUE!</v>
      </c>
      <c r="BP115" s="253" t="e">
        <f ca="1">_xll.DBRW($C$1,$B115,$C$3,BP$12,$C$2,$A115,BP$13,$C$4,C106)</f>
        <v>#VALUE!</v>
      </c>
      <c r="BQ115" s="252" t="e">
        <f ca="1">_xll.DBRW($C$1,$B115,$C$3,BQ$12,$C$2,$A115,BQ$13,$C$4,C106)</f>
        <v>#VALUE!</v>
      </c>
      <c r="BR115" s="248" t="str">
        <f ca="1">_xll.DBRW($C$1,$B115,$C$3,BR$12,$C$2,$A115,BR$13,$C$4,C106)</f>
        <v>RECALC_1_2299_</v>
      </c>
      <c r="BS115" s="248" t="e">
        <f ca="1">_xll.DBRW($C$1,$B115,$C$3,BS$12,$C$2,$A115,BS$13,$C$4,C106)</f>
        <v>#VALUE!</v>
      </c>
      <c r="BT115" s="248" t="e">
        <f ca="1">_xll.DBRW($C$1,$B115,$C$3,BT$12,$C$2,$A115,BT$13,$C$4,C106)</f>
        <v>#VALUE!</v>
      </c>
      <c r="BU115" s="248" t="e">
        <f ca="1">_xll.DBRW($C$1,$B115,$C$3,BU$12,$C$2,$A115,BU$13,$C$4,C106)</f>
        <v>#VALUE!</v>
      </c>
      <c r="BV115" s="248" t="e">
        <f ca="1">_xll.DBRW($C$1,$B115,$C$3,BV$12,$C$2,$A115,BV$13,$C$4,C106)</f>
        <v>#VALUE!</v>
      </c>
      <c r="BW115" s="248" t="e">
        <f ca="1">_xll.DBRW($C$1,$B115,$C$3,BW$12,$C$2,$A115,BW$13,$C$4,C106)</f>
        <v>#VALUE!</v>
      </c>
      <c r="BX115" s="253" t="e">
        <f ca="1">_xll.DBRW($C$1,$B115,$C$3,BX$12,$C$2,$A115,BX$13,$C$4,C106)</f>
        <v>#VALUE!</v>
      </c>
      <c r="BY115" s="248"/>
      <c r="BZ115" s="248"/>
      <c r="CA115" s="248"/>
      <c r="CB115" s="248"/>
      <c r="CC115" s="248"/>
      <c r="CD115" s="248"/>
      <c r="CE115" s="248"/>
      <c r="CF115" s="248"/>
    </row>
    <row r="116" spans="1:109" ht="21.75" customHeight="1">
      <c r="A116" s="262" t="str">
        <f t="shared" ref="A116:C116" si="556">A103</f>
        <v>VTD_Corp_TopAdj_Input10</v>
      </c>
      <c r="B116" s="263" t="str">
        <f t="shared" ca="1" si="556"/>
        <v>RECALC_0_1_</v>
      </c>
      <c r="C116" s="237" t="str">
        <f t="shared" si="556"/>
        <v>Augmentation de Capital Colombie</v>
      </c>
      <c r="D116" s="252"/>
      <c r="E116" s="248"/>
      <c r="F116" s="248"/>
      <c r="G116" s="248"/>
      <c r="H116" s="248"/>
      <c r="I116" s="248"/>
      <c r="J116" s="248"/>
      <c r="K116" s="253"/>
      <c r="L116" s="252"/>
      <c r="M116" s="248"/>
      <c r="N116" s="248"/>
      <c r="O116" s="248"/>
      <c r="P116" s="248"/>
      <c r="Q116" s="248"/>
      <c r="R116" s="248"/>
      <c r="S116" s="253"/>
      <c r="T116" s="252"/>
      <c r="U116" s="248"/>
      <c r="V116" s="248"/>
      <c r="W116" s="248"/>
      <c r="X116" s="248"/>
      <c r="Y116" s="248"/>
      <c r="Z116" s="248"/>
      <c r="AA116" s="253"/>
      <c r="AB116" s="252"/>
      <c r="AC116" s="248"/>
      <c r="AD116" s="248"/>
      <c r="AE116" s="248"/>
      <c r="AF116" s="248"/>
      <c r="AG116" s="248"/>
      <c r="AH116" s="248"/>
      <c r="AI116" s="253"/>
      <c r="AJ116" s="248"/>
      <c r="AK116" s="252" t="e">
        <f ca="1">_xll.DBRW($C$1,$B116,$C$3,AK$12,$C$2,$A116,AK$13,$C$4,C106)</f>
        <v>#VALUE!</v>
      </c>
      <c r="AL116" s="248" t="str">
        <f ca="1">_xll.DBRW($C$1,$B116,$C$3,AL$12,$C$2,$A116,AL$13,$C$4,C106)</f>
        <v>RECALC_1_2152_</v>
      </c>
      <c r="AM116" s="248" t="e">
        <f ca="1">_xll.DBRW($C$1,$B116,$C$3,AM$12,$C$2,$A116,AM$13,$C$4,C106)</f>
        <v>#VALUE!</v>
      </c>
      <c r="AN116" s="248" t="e">
        <f ca="1">_xll.DBRW($C$1,$B116,$C$3,AN$12,$C$2,$A116,AN$13,$C$4,C106)</f>
        <v>#VALUE!</v>
      </c>
      <c r="AO116" s="248" t="e">
        <f ca="1">_xll.DBRW($C$1,$B116,$C$3,AO$12,$C$2,$A116,AO$13,$C$4,C106)</f>
        <v>#VALUE!</v>
      </c>
      <c r="AP116" s="248" t="e">
        <f ca="1">_xll.DBRW($C$1,$B116,$C$3,AP$12,$C$2,$A116,AP$13,$C$4,C106)</f>
        <v>#VALUE!</v>
      </c>
      <c r="AQ116" s="248" t="e">
        <f ca="1">_xll.DBRW($C$1,$B116,$C$3,AQ$12,$C$2,$A116,AQ$13,$C$4,C106)</f>
        <v>#VALUE!</v>
      </c>
      <c r="AR116" s="253" t="e">
        <f ca="1">_xll.DBRW($C$1,$B116,$C$3,AR$12,$C$2,$A116,AR$13,$C$4,C106)</f>
        <v>#VALUE!</v>
      </c>
      <c r="AS116" s="252" t="e">
        <f ca="1">_xll.DBRW($C$1,$B116,$C$3,AS$12,$C$2,$A116,AS$13,$C$4,C106)</f>
        <v>#VALUE!</v>
      </c>
      <c r="AT116" s="248" t="str">
        <f ca="1">_xll.DBRW($C$1,$B116,$C$3,AT$12,$C$2,$A116,AT$13,$C$4,C106)</f>
        <v>RECALC_1_2149_</v>
      </c>
      <c r="AU116" s="248" t="e">
        <f ca="1">_xll.DBRW($C$1,$B116,$C$3,AU$12,$C$2,$A116,AU$13,$C$4,C106)</f>
        <v>#VALUE!</v>
      </c>
      <c r="AV116" s="248" t="e">
        <f ca="1">_xll.DBRW($C$1,$B116,$C$3,AV$12,$C$2,$A116,AV$13,$C$4,C106)</f>
        <v>#VALUE!</v>
      </c>
      <c r="AW116" s="248" t="e">
        <f ca="1">_xll.DBRW($C$1,$B116,$C$3,AW$12,$C$2,$A116,AW$13,$C$4,C106)</f>
        <v>#VALUE!</v>
      </c>
      <c r="AX116" s="248" t="e">
        <f ca="1">_xll.DBRW($C$1,$B116,$C$3,AX$12,$C$2,$A116,AX$13,$C$4,C106)</f>
        <v>#VALUE!</v>
      </c>
      <c r="AY116" s="248" t="e">
        <f ca="1">_xll.DBRW($C$1,$B116,$C$3,AY$12,$C$2,$A116,AY$13,$C$4,C106)</f>
        <v>#VALUE!</v>
      </c>
      <c r="AZ116" s="253" t="e">
        <f ca="1">_xll.DBRW($C$1,$B116,$C$3,AZ$12,$C$2,$A116,AZ$13,$C$4,C106)</f>
        <v>#VALUE!</v>
      </c>
      <c r="BA116" s="252" t="e">
        <f ca="1">_xll.DBRW($C$1,$B116,$C$3,BA$12,$C$2,$A116,BA$13,$C$4,C106)</f>
        <v>#VALUE!</v>
      </c>
      <c r="BB116" s="248" t="str">
        <f ca="1">_xll.DBRW($C$1,$B116,$C$3,BB$12,$C$2,$A116,BB$13,$C$4,C106)</f>
        <v>RECALC_1_2151_</v>
      </c>
      <c r="BC116" s="248" t="e">
        <f ca="1">_xll.DBRW($C$1,$B116,$C$3,BC$12,$C$2,$A116,BC$13,$C$4,C106)</f>
        <v>#VALUE!</v>
      </c>
      <c r="BD116" s="248" t="e">
        <f ca="1">_xll.DBRW($C$1,$B116,$C$3,BD$12,$C$2,$A116,BD$13,$C$4,C106)</f>
        <v>#VALUE!</v>
      </c>
      <c r="BE116" s="248" t="e">
        <f ca="1">_xll.DBRW($C$1,$B116,$C$3,BE$12,$C$2,$A116,BE$13,$C$4,C106)</f>
        <v>#VALUE!</v>
      </c>
      <c r="BF116" s="248" t="e">
        <f ca="1">_xll.DBRW($C$1,$B116,$C$3,BF$12,$C$2,$A116,BF$13,$C$4,C106)</f>
        <v>#VALUE!</v>
      </c>
      <c r="BG116" s="248" t="e">
        <f ca="1">_xll.DBRW($C$1,$B116,$C$3,BG$12,$C$2,$A116,BG$13,$C$4,C106)</f>
        <v>#VALUE!</v>
      </c>
      <c r="BH116" s="253" t="e">
        <f ca="1">_xll.DBRW($C$1,$B116,$C$3,BH$12,$C$2,$A116,BH$13,$C$4,C106)</f>
        <v>#VALUE!</v>
      </c>
      <c r="BI116" s="252" t="e">
        <f ca="1">_xll.DBRW($C$1,$B116,$C$3,BI$12,$C$2,$A116,BI$13,$C$4,C106)</f>
        <v>#VALUE!</v>
      </c>
      <c r="BJ116" s="248" t="str">
        <f ca="1">_xll.DBRW($C$1,$B116,$C$3,BJ$12,$C$2,$A116,BJ$13,$C$4,C106)</f>
        <v>RECALC_1_2150_</v>
      </c>
      <c r="BK116" s="248" t="e">
        <f ca="1">_xll.DBRW($C$1,$B116,$C$3,BK$12,$C$2,$A116,BK$13,$C$4,C106)</f>
        <v>#VALUE!</v>
      </c>
      <c r="BL116" s="248" t="e">
        <f ca="1">_xll.DBRW($C$1,$B116,$C$3,BL$12,$C$2,$A116,BL$13,$C$4,C106)</f>
        <v>#VALUE!</v>
      </c>
      <c r="BM116" s="248" t="e">
        <f ca="1">_xll.DBRW($C$1,$B116,$C$3,BM$12,$C$2,$A116,BM$13,$C$4,C106)</f>
        <v>#VALUE!</v>
      </c>
      <c r="BN116" s="248" t="e">
        <f ca="1">_xll.DBRW($C$1,$B116,$C$3,BN$12,$C$2,$A116,BN$13,$C$4,C106)</f>
        <v>#VALUE!</v>
      </c>
      <c r="BO116" s="248" t="e">
        <f ca="1">_xll.DBRW($C$1,$B116,$C$3,BO$12,$C$2,$A116,BO$13,$C$4,C106)</f>
        <v>#VALUE!</v>
      </c>
      <c r="BP116" s="253" t="e">
        <f ca="1">_xll.DBRW($C$1,$B116,$C$3,BP$12,$C$2,$A116,BP$13,$C$4,C106)</f>
        <v>#VALUE!</v>
      </c>
      <c r="BQ116" s="252" t="e">
        <f ca="1">_xll.DBRW($C$1,$B116,$C$3,BQ$12,$C$2,$A116,BQ$13,$C$4,C106)</f>
        <v>#VALUE!</v>
      </c>
      <c r="BR116" s="248" t="str">
        <f ca="1">_xll.DBRW($C$1,$B116,$C$3,BR$12,$C$2,$A116,BR$13,$C$4,C106)</f>
        <v>RECALC_1_2294_</v>
      </c>
      <c r="BS116" s="248" t="e">
        <f ca="1">_xll.DBRW($C$1,$B116,$C$3,BS$12,$C$2,$A116,BS$13,$C$4,C106)</f>
        <v>#VALUE!</v>
      </c>
      <c r="BT116" s="248" t="e">
        <f ca="1">_xll.DBRW($C$1,$B116,$C$3,BT$12,$C$2,$A116,BT$13,$C$4,C106)</f>
        <v>#VALUE!</v>
      </c>
      <c r="BU116" s="248" t="e">
        <f ca="1">_xll.DBRW($C$1,$B116,$C$3,BU$12,$C$2,$A116,BU$13,$C$4,C106)</f>
        <v>#VALUE!</v>
      </c>
      <c r="BV116" s="248" t="e">
        <f ca="1">_xll.DBRW($C$1,$B116,$C$3,BV$12,$C$2,$A116,BV$13,$C$4,C106)</f>
        <v>#VALUE!</v>
      </c>
      <c r="BW116" s="248" t="e">
        <f ca="1">_xll.DBRW($C$1,$B116,$C$3,BW$12,$C$2,$A116,BW$13,$C$4,C106)</f>
        <v>#VALUE!</v>
      </c>
      <c r="BX116" s="253" t="e">
        <f ca="1">_xll.DBRW($C$1,$B116,$C$3,BX$12,$C$2,$A116,BX$13,$C$4,C106)</f>
        <v>#VALUE!</v>
      </c>
      <c r="BY116" s="248"/>
      <c r="BZ116" s="248"/>
      <c r="CA116" s="248"/>
      <c r="CB116" s="248"/>
      <c r="CC116" s="248"/>
      <c r="CD116" s="248"/>
      <c r="CE116" s="248"/>
      <c r="CF116" s="248"/>
    </row>
    <row r="117" spans="1:109" s="261" customFormat="1" ht="21.75" customHeight="1">
      <c r="A117" s="254" t="s">
        <v>109</v>
      </c>
      <c r="B117" s="254" t="str">
        <f ca="1">_xll.SUBNM("tango_core_model:Activity","","Tot_act","English")</f>
        <v>RECALC_0_21_</v>
      </c>
      <c r="C117" s="254" t="str">
        <f>"Contrôle "&amp;C106</f>
        <v>Contrôle Impôts versés &amp; BFR fiscal</v>
      </c>
      <c r="D117" s="255" t="e">
        <f ca="1">_xll.DBRW($C$1,$B$26,$C$3,D$12,$C$2,$A117,D$13,$C$4,$C106)-D106</f>
        <v>#VALUE!</v>
      </c>
      <c r="E117" s="256" t="e">
        <f ca="1">_xll.DBRW($C$1,$B$26,$C$3,E$12,$C$2,$A117,E$13,$C$4,$C106)-E106</f>
        <v>#VALUE!</v>
      </c>
      <c r="F117" s="256" t="e">
        <f ca="1">_xll.DBRW($C$1,$B$26,$C$3,F$12,$C$2,$A117,F$13,$C$4,$C106)-F106</f>
        <v>#VALUE!</v>
      </c>
      <c r="G117" s="256" t="e">
        <f ca="1">_xll.DBRW($C$1,$B$26,$C$3,G$12,$C$2,$A117,G$13,$C$4,$C106)-G106</f>
        <v>#VALUE!</v>
      </c>
      <c r="H117" s="256" t="e">
        <f ca="1">_xll.DBRW($C$1,$B$26,$C$3,H$12,$C$2,$A117,H$13,$C$4,$C106)-H106</f>
        <v>#VALUE!</v>
      </c>
      <c r="I117" s="256" t="e">
        <f ca="1">_xll.DBRW($C$1,$B$26,$C$3,I$12,$C$2,$A117,I$13,$C$4,$C106)-I106</f>
        <v>#VALUE!</v>
      </c>
      <c r="J117" s="256" t="e">
        <f ca="1">_xll.DBRW($C$1,$B$26,$C$3,J$12,$C$2,$A117,J$13,$C$4,$C106)-J106</f>
        <v>#VALUE!</v>
      </c>
      <c r="K117" s="257" t="e">
        <f ca="1">_xll.DBRW($C$1,$B$26,$C$3,K$12,$C$2,$A117,K$13,$C$4,$C106)-K106</f>
        <v>#VALUE!</v>
      </c>
      <c r="L117" s="255" t="e">
        <f ca="1">_xll.DBRW($C$1,$B$26,$C$3,L$12,$C$2,$A117,L$13,$C$4,$C106)-L106</f>
        <v>#VALUE!</v>
      </c>
      <c r="M117" s="256" t="e">
        <f ca="1">_xll.DBRW($C$1,$B$26,$C$3,M$12,$C$2,$A117,M$13,$C$4,$C106)-M106</f>
        <v>#VALUE!</v>
      </c>
      <c r="N117" s="256" t="e">
        <f ca="1">_xll.DBRW($C$1,$B$26,$C$3,N$12,$C$2,$A117,N$13,$C$4,$C106)-N106</f>
        <v>#VALUE!</v>
      </c>
      <c r="O117" s="256" t="e">
        <f ca="1">_xll.DBRW($C$1,$B$26,$C$3,O$12,$C$2,$A117,O$13,$C$4,$C106)-O106</f>
        <v>#VALUE!</v>
      </c>
      <c r="P117" s="256" t="e">
        <f ca="1">_xll.DBRW($C$1,$B$26,$C$3,P$12,$C$2,$A117,P$13,$C$4,$C106)-P106</f>
        <v>#VALUE!</v>
      </c>
      <c r="Q117" s="256" t="e">
        <f ca="1">_xll.DBRW($C$1,$B$26,$C$3,Q$12,$C$2,$A117,Q$13,$C$4,$C106)-Q106</f>
        <v>#VALUE!</v>
      </c>
      <c r="R117" s="256" t="e">
        <f ca="1">_xll.DBRW($C$1,$B$26,$C$3,R$12,$C$2,$A117,R$13,$C$4,$C106)-R106</f>
        <v>#VALUE!</v>
      </c>
      <c r="S117" s="257" t="e">
        <f ca="1">_xll.DBRW($C$1,$B$26,$C$3,S$12,$C$2,$A117,S$13,$C$4,$C106)-S106</f>
        <v>#VALUE!</v>
      </c>
      <c r="T117" s="255" t="e">
        <f ca="1">_xll.DBRW($C$1,$B$26,$C$3,T$12,$C$2,$A117,T$13,$C$4,$C106)-T106</f>
        <v>#VALUE!</v>
      </c>
      <c r="U117" s="256" t="e">
        <f ca="1">_xll.DBRW($C$1,$B$26,$C$3,U$12,$C$2,$A117,U$13,$C$4,$C106)-U106</f>
        <v>#VALUE!</v>
      </c>
      <c r="V117" s="256" t="e">
        <f ca="1">_xll.DBRW($C$1,$B$26,$C$3,V$12,$C$2,$A117,V$13,$C$4,$C106)-V106</f>
        <v>#VALUE!</v>
      </c>
      <c r="W117" s="256" t="e">
        <f ca="1">_xll.DBRW($C$1,$B$26,$C$3,W$12,$C$2,$A117,W$13,$C$4,$C106)-W106</f>
        <v>#VALUE!</v>
      </c>
      <c r="X117" s="256" t="e">
        <f ca="1">_xll.DBRW($C$1,$B$26,$C$3,X$12,$C$2,$A117,X$13,$C$4,$C106)-X106</f>
        <v>#VALUE!</v>
      </c>
      <c r="Y117" s="256" t="e">
        <f ca="1">_xll.DBRW($C$1,$B$26,$C$3,Y$12,$C$2,$A117,Y$13,$C$4,$C106)-Y106</f>
        <v>#VALUE!</v>
      </c>
      <c r="Z117" s="256" t="e">
        <f ca="1">_xll.DBRW($C$1,$B$26,$C$3,Z$12,$C$2,$A117,Z$13,$C$4,$C106)-Z106</f>
        <v>#VALUE!</v>
      </c>
      <c r="AA117" s="257" t="e">
        <f ca="1">_xll.DBRW($C$1,$B$26,$C$3,AA$12,$C$2,$A117,AA$13,$C$4,$C106)-AA106</f>
        <v>#VALUE!</v>
      </c>
      <c r="AB117" s="255" t="e">
        <f ca="1">_xll.DBRW($C$1,$B$26,$C$3,AB$12,$C$2,$A117,AB$13,$C$4,$C106)-AB106</f>
        <v>#VALUE!</v>
      </c>
      <c r="AC117" s="256" t="e">
        <f ca="1">_xll.DBRW($C$1,$B$26,$C$3,AC$12,$C$2,$A117,AC$13,$C$4,$C106)-AC106</f>
        <v>#VALUE!</v>
      </c>
      <c r="AD117" s="256" t="e">
        <f ca="1">_xll.DBRW($C$1,$B$26,$C$3,AD$12,$C$2,$A117,AD$13,$C$4,$C106)-AD106</f>
        <v>#VALUE!</v>
      </c>
      <c r="AE117" s="256" t="e">
        <f ca="1">_xll.DBRW($C$1,$B$26,$C$3,AE$12,$C$2,$A117,AE$13,$C$4,$C106)-AE106</f>
        <v>#VALUE!</v>
      </c>
      <c r="AF117" s="256" t="e">
        <f ca="1">_xll.DBRW($C$1,$B$26,$C$3,AF$12,$C$2,$A117,AF$13,$C$4,$C106)-AF106</f>
        <v>#VALUE!</v>
      </c>
      <c r="AG117" s="256" t="e">
        <f ca="1">_xll.DBRW($C$1,$B$26,$C$3,AG$12,$C$2,$A117,AG$13,$C$4,$C106)-AG106</f>
        <v>#VALUE!</v>
      </c>
      <c r="AH117" s="256" t="e">
        <f ca="1">_xll.DBRW($C$1,$B$26,$C$3,AH$12,$C$2,$A117,AH$13,$C$4,$C106)-AH106</f>
        <v>#VALUE!</v>
      </c>
      <c r="AI117" s="257" t="e">
        <f ca="1">_xll.DBRW($C$1,$B$26,$C$3,AI$12,$C$2,$A117,AI$13,$C$4,$C106)-AI106</f>
        <v>#VALUE!</v>
      </c>
      <c r="AJ117" s="258"/>
      <c r="AK117" s="255" t="e">
        <f ca="1">_xll.DBRW($C$1,$B117,$C$3,AK$12,$C$2,$A117,AK$13,$C$4,C106)-AK106</f>
        <v>#VALUE!</v>
      </c>
      <c r="AL117" s="256" t="e">
        <f ca="1">_xll.DBRW($C$1,$B117,$C$3,AL$12,$C$2,$A117,AL$13,$C$4,C106)-AL106</f>
        <v>#VALUE!</v>
      </c>
      <c r="AM117" s="256" t="e">
        <f ca="1">_xll.DBRW($C$1,$B117,$C$3,AM$12,$C$2,$A117,AM$13,$C$4,C106)-AM106</f>
        <v>#VALUE!</v>
      </c>
      <c r="AN117" s="256" t="e">
        <f ca="1">_xll.DBRW($C$1,$B117,$C$3,AN$12,$C$2,$A117,AN$13,$C$4,C106)-AN106</f>
        <v>#VALUE!</v>
      </c>
      <c r="AO117" s="256" t="e">
        <f ca="1">_xll.DBRW($C$1,$B117,$C$3,AO$12,$C$2,$A117,AO$13,$C$4,C106)-AO106</f>
        <v>#VALUE!</v>
      </c>
      <c r="AP117" s="256" t="e">
        <f ca="1">_xll.DBRW($C$1,$B117,$C$3,AP$12,$C$2,$A117,AP$13,$C$4,C106)-AP106</f>
        <v>#VALUE!</v>
      </c>
      <c r="AQ117" s="256" t="e">
        <f ca="1">_xll.DBRW($C$1,$B117,$C$3,AQ$12,$C$2,$A117,AQ$13,$C$4,C106)-AQ106</f>
        <v>#VALUE!</v>
      </c>
      <c r="AR117" s="257" t="e">
        <f ca="1">_xll.DBRW($C$1,$B117,$C$3,AR$12,$C$2,$A117,AR$13,$C$4,C106)-AR106</f>
        <v>#VALUE!</v>
      </c>
      <c r="AS117" s="255" t="e">
        <f ca="1">_xll.DBRW($C$1,$B117,$C$3,AS$12,$C$2,$A117,AS$13,$C$4,C106)-AS106</f>
        <v>#VALUE!</v>
      </c>
      <c r="AT117" s="256" t="e">
        <f ca="1">_xll.DBRW($C$1,$B117,$C$3,AT$12,$C$2,$A117,AT$13,$C$4,C106)-AT106</f>
        <v>#VALUE!</v>
      </c>
      <c r="AU117" s="256" t="e">
        <f ca="1">_xll.DBRW($C$1,$B117,$C$3,AU$12,$C$2,$A117,AU$13,$C$4,C106)-AU106</f>
        <v>#VALUE!</v>
      </c>
      <c r="AV117" s="256" t="e">
        <f ca="1">_xll.DBRW($C$1,$B117,$C$3,AV$12,$C$2,$A117,AV$13,$C$4,C106)-AV106</f>
        <v>#VALUE!</v>
      </c>
      <c r="AW117" s="256" t="e">
        <f ca="1">_xll.DBRW($C$1,$B117,$C$3,AW$12,$C$2,$A117,AW$13,$C$4,C106)-AW106</f>
        <v>#VALUE!</v>
      </c>
      <c r="AX117" s="256" t="e">
        <f ca="1">_xll.DBRW($C$1,$B117,$C$3,AX$12,$C$2,$A117,AX$13,$C$4,C106)-AX106</f>
        <v>#VALUE!</v>
      </c>
      <c r="AY117" s="256" t="e">
        <f ca="1">_xll.DBRW($C$1,$B117,$C$3,AY$12,$C$2,$A117,AY$13,$C$4,C106)-AY106</f>
        <v>#VALUE!</v>
      </c>
      <c r="AZ117" s="257" t="e">
        <f ca="1">_xll.DBRW($C$1,$B117,$C$3,AZ$12,$C$2,$A117,AZ$13,$C$4,C106)-AZ106</f>
        <v>#VALUE!</v>
      </c>
      <c r="BA117" s="255" t="e">
        <f ca="1">_xll.DBRW($C$1,$B117,$C$3,BA$12,$C$2,$A117,BA$13,$C$4,C106)-BA106</f>
        <v>#VALUE!</v>
      </c>
      <c r="BB117" s="256" t="e">
        <f ca="1">_xll.DBRW($C$1,$B117,$C$3,BB$12,$C$2,$A117,BB$13,$C$4,C106)-BB106</f>
        <v>#VALUE!</v>
      </c>
      <c r="BC117" s="256" t="e">
        <f ca="1">_xll.DBRW($C$1,$B117,$C$3,BC$12,$C$2,$A117,BC$13,$C$4,C106)-BC106</f>
        <v>#VALUE!</v>
      </c>
      <c r="BD117" s="256" t="e">
        <f ca="1">_xll.DBRW($C$1,$B117,$C$3,BD$12,$C$2,$A117,BD$13,$C$4,C106)-BD106</f>
        <v>#VALUE!</v>
      </c>
      <c r="BE117" s="256" t="e">
        <f ca="1">_xll.DBRW($C$1,$B117,$C$3,BE$12,$C$2,$A117,BE$13,$C$4,C106)-BE106</f>
        <v>#VALUE!</v>
      </c>
      <c r="BF117" s="256" t="e">
        <f ca="1">_xll.DBRW($C$1,$B117,$C$3,BF$12,$C$2,$A117,BF$13,$C$4,C106)-BF106</f>
        <v>#VALUE!</v>
      </c>
      <c r="BG117" s="256" t="e">
        <f ca="1">_xll.DBRW($C$1,$B117,$C$3,BG$12,$C$2,$A117,BG$13,$C$4,C106)-BG106</f>
        <v>#VALUE!</v>
      </c>
      <c r="BH117" s="257" t="e">
        <f ca="1">_xll.DBRW($C$1,$B117,$C$3,BH$12,$C$2,$A117,BH$13,$C$4,C106)-BH106</f>
        <v>#VALUE!</v>
      </c>
      <c r="BI117" s="255" t="e">
        <f ca="1">_xll.DBRW($C$1,$B117,$C$3,BI$12,$C$2,$A117,BI$13,$C$4,C106)-BI106</f>
        <v>#VALUE!</v>
      </c>
      <c r="BJ117" s="256" t="e">
        <f ca="1">_xll.DBRW($C$1,$B117,$C$3,BJ$12,$C$2,$A117,BJ$13,$C$4,C106)-BJ106</f>
        <v>#VALUE!</v>
      </c>
      <c r="BK117" s="256" t="e">
        <f ca="1">_xll.DBRW($C$1,$B117,$C$3,BK$12,$C$2,$A117,BK$13,$C$4,C106)-BK106</f>
        <v>#VALUE!</v>
      </c>
      <c r="BL117" s="256" t="e">
        <f ca="1">_xll.DBRW($C$1,$B117,$C$3,BL$12,$C$2,$A117,BL$13,$C$4,C106)-BL106</f>
        <v>#VALUE!</v>
      </c>
      <c r="BM117" s="256" t="e">
        <f ca="1">_xll.DBRW($C$1,$B117,$C$3,BM$12,$C$2,$A117,BM$13,$C$4,C106)-BM106</f>
        <v>#VALUE!</v>
      </c>
      <c r="BN117" s="256" t="e">
        <f ca="1">_xll.DBRW($C$1,$B117,$C$3,BN$12,$C$2,$A117,BN$13,$C$4,C106)-BN106</f>
        <v>#VALUE!</v>
      </c>
      <c r="BO117" s="256" t="e">
        <f ca="1">_xll.DBRW($C$1,$B117,$C$3,BO$12,$C$2,$A117,BO$13,$C$4,C106)-BO106</f>
        <v>#VALUE!</v>
      </c>
      <c r="BP117" s="257" t="e">
        <f ca="1">_xll.DBRW($C$1,$B117,$C$3,BP$12,$C$2,$A117,BP$13,$C$4,C106)-BP106</f>
        <v>#VALUE!</v>
      </c>
      <c r="BQ117" s="255" t="e">
        <f ca="1">_xll.DBRW($C$1,$B117,$C$3,BQ$12,$C$2,$A117,BQ$13,$C$4,C106)-BQ106</f>
        <v>#VALUE!</v>
      </c>
      <c r="BR117" s="256" t="e">
        <f ca="1">_xll.DBRW($C$1,$B117,$C$3,BR$12,$C$2,$A117,BR$13,$C$4,C106)-BR106</f>
        <v>#VALUE!</v>
      </c>
      <c r="BS117" s="256" t="e">
        <f ca="1">_xll.DBRW($C$1,$B117,$C$3,BS$12,$C$2,$A117,BS$13,$C$4,C106)-BS106</f>
        <v>#VALUE!</v>
      </c>
      <c r="BT117" s="256" t="e">
        <f ca="1">_xll.DBRW($C$1,$B117,$C$3,BT$12,$C$2,$A117,BT$13,$C$4,C106)-BT106</f>
        <v>#VALUE!</v>
      </c>
      <c r="BU117" s="256" t="e">
        <f ca="1">_xll.DBRW($C$1,$B117,$C$3,BU$12,$C$2,$A117,BU$13,$C$4,C106)-BU106</f>
        <v>#VALUE!</v>
      </c>
      <c r="BV117" s="256" t="e">
        <f ca="1">_xll.DBRW($C$1,$B117,$C$3,BV$12,$C$2,$A117,BV$13,$C$4,C106)-BV106</f>
        <v>#VALUE!</v>
      </c>
      <c r="BW117" s="256" t="e">
        <f ca="1">_xll.DBRW($C$1,$B117,$C$3,BW$12,$C$2,$A117,BW$13,$C$4,C106)-BW106</f>
        <v>#VALUE!</v>
      </c>
      <c r="BX117" s="257" t="e">
        <f ca="1">_xll.DBRW($C$1,$B117,$C$3,BX$12,$C$2,$A117,BX$13,$C$4,C106)-BX106</f>
        <v>#VALUE!</v>
      </c>
      <c r="BY117" s="259"/>
      <c r="BZ117" s="259"/>
      <c r="CA117" s="259"/>
      <c r="CB117" s="259"/>
      <c r="CC117" s="259"/>
      <c r="CD117" s="259"/>
      <c r="CE117" s="259"/>
      <c r="CF117" s="259"/>
      <c r="CG117" s="260"/>
      <c r="CH117" s="260"/>
      <c r="CI117" s="260"/>
      <c r="CJ117" s="260"/>
      <c r="CK117" s="260"/>
      <c r="CL117" s="260"/>
      <c r="CM117" s="260"/>
      <c r="CN117" s="260"/>
      <c r="CO117" s="260"/>
      <c r="CP117" s="260"/>
      <c r="CQ117" s="260"/>
      <c r="CR117" s="260"/>
      <c r="CS117" s="260"/>
      <c r="CT117" s="260"/>
      <c r="CU117" s="260"/>
      <c r="CV117" s="260"/>
      <c r="CW117" s="260"/>
      <c r="CX117" s="260"/>
      <c r="CY117" s="260"/>
      <c r="CZ117" s="260"/>
      <c r="DA117" s="260"/>
      <c r="DB117" s="260"/>
      <c r="DC117" s="260"/>
      <c r="DD117" s="260"/>
      <c r="DE117" s="260"/>
    </row>
    <row r="118" spans="1:109" s="264" customFormat="1" ht="21.75" customHeight="1">
      <c r="A118" s="262"/>
      <c r="B118" s="263"/>
      <c r="D118" s="265"/>
      <c r="E118" s="265"/>
      <c r="F118" s="265"/>
      <c r="G118" s="265"/>
      <c r="H118" s="265"/>
      <c r="I118" s="265"/>
      <c r="J118" s="265"/>
      <c r="K118" s="265"/>
      <c r="L118" s="265"/>
      <c r="M118" s="265"/>
      <c r="N118" s="265"/>
      <c r="O118" s="265"/>
      <c r="P118" s="265"/>
      <c r="Q118" s="265"/>
      <c r="R118" s="265"/>
      <c r="S118" s="265"/>
      <c r="T118" s="265"/>
      <c r="U118" s="265"/>
      <c r="V118" s="265"/>
      <c r="W118" s="265"/>
      <c r="X118" s="265"/>
      <c r="Y118" s="265"/>
      <c r="Z118" s="265"/>
      <c r="AA118" s="265"/>
      <c r="AB118" s="265"/>
      <c r="AC118" s="265"/>
      <c r="AD118" s="265"/>
      <c r="AE118" s="265"/>
      <c r="AF118" s="265"/>
      <c r="AG118" s="265"/>
      <c r="AH118" s="265"/>
      <c r="AI118" s="265"/>
      <c r="AJ118" s="265"/>
      <c r="AK118" s="265"/>
      <c r="AL118" s="265"/>
      <c r="AM118" s="265"/>
      <c r="AN118" s="265"/>
      <c r="AO118" s="265"/>
      <c r="AP118" s="265"/>
      <c r="AQ118" s="265"/>
      <c r="AR118" s="265"/>
      <c r="AS118" s="265"/>
      <c r="AT118" s="265"/>
      <c r="AU118" s="265"/>
      <c r="AV118" s="265"/>
      <c r="AW118" s="265"/>
      <c r="AX118" s="265"/>
      <c r="AY118" s="265"/>
      <c r="AZ118" s="265"/>
      <c r="BA118" s="265"/>
      <c r="BB118" s="265"/>
      <c r="BC118" s="265"/>
      <c r="BD118" s="265"/>
      <c r="BE118" s="265"/>
      <c r="BF118" s="265"/>
      <c r="BG118" s="265"/>
      <c r="BH118" s="265"/>
      <c r="BI118" s="265"/>
      <c r="BJ118" s="265"/>
      <c r="BK118" s="265"/>
      <c r="BL118" s="265"/>
      <c r="BM118" s="265"/>
      <c r="BN118" s="265"/>
      <c r="BO118" s="265"/>
      <c r="BP118" s="265"/>
      <c r="BQ118" s="265"/>
      <c r="BR118" s="265"/>
      <c r="BS118" s="265"/>
      <c r="BT118" s="265"/>
      <c r="BU118" s="265"/>
      <c r="BV118" s="265"/>
      <c r="BW118" s="265"/>
      <c r="BX118" s="265"/>
      <c r="BY118" s="265"/>
      <c r="BZ118" s="265"/>
      <c r="CA118" s="265"/>
      <c r="CB118" s="265"/>
      <c r="CC118" s="265"/>
      <c r="CD118" s="265"/>
      <c r="CE118" s="265"/>
      <c r="CF118" s="265"/>
    </row>
    <row r="119" spans="1:109" ht="21.75" customHeight="1">
      <c r="A119" s="266"/>
      <c r="B119" s="267"/>
      <c r="C119" s="243" t="s">
        <v>33</v>
      </c>
      <c r="D119" s="245">
        <f>SUM(D120:D129)</f>
        <v>0</v>
      </c>
      <c r="E119" s="246">
        <f t="shared" ref="E119" si="557">SUM(E120:E129)</f>
        <v>0</v>
      </c>
      <c r="F119" s="246">
        <f t="shared" ref="F119" si="558">SUM(F120:F129)</f>
        <v>0</v>
      </c>
      <c r="G119" s="246">
        <f t="shared" ref="G119" si="559">SUM(G120:G129)</f>
        <v>0</v>
      </c>
      <c r="H119" s="246">
        <f t="shared" ref="H119" si="560">SUM(H120:H129)</f>
        <v>0</v>
      </c>
      <c r="I119" s="246">
        <f t="shared" ref="I119" si="561">SUM(I120:I129)</f>
        <v>0</v>
      </c>
      <c r="J119" s="246">
        <f t="shared" ref="J119" si="562">SUM(J120:J129)</f>
        <v>0</v>
      </c>
      <c r="K119" s="247">
        <f t="shared" ref="K119" si="563">SUM(K120:K129)</f>
        <v>0</v>
      </c>
      <c r="L119" s="245">
        <f t="shared" ref="L119" si="564">SUM(L120:L129)</f>
        <v>0</v>
      </c>
      <c r="M119" s="246">
        <f t="shared" ref="M119" si="565">SUM(M120:M129)</f>
        <v>0</v>
      </c>
      <c r="N119" s="246">
        <f t="shared" ref="N119" si="566">SUM(N120:N129)</f>
        <v>0</v>
      </c>
      <c r="O119" s="246">
        <f t="shared" ref="O119" si="567">SUM(O120:O129)</f>
        <v>0</v>
      </c>
      <c r="P119" s="246">
        <f t="shared" ref="P119" si="568">SUM(P120:P129)</f>
        <v>0</v>
      </c>
      <c r="Q119" s="246">
        <f t="shared" ref="Q119" si="569">SUM(Q120:Q129)</f>
        <v>0</v>
      </c>
      <c r="R119" s="246">
        <f t="shared" ref="R119" si="570">SUM(R120:R129)</f>
        <v>0</v>
      </c>
      <c r="S119" s="247">
        <f t="shared" ref="S119" si="571">SUM(S120:S129)</f>
        <v>0</v>
      </c>
      <c r="T119" s="245">
        <f t="shared" ref="T119" si="572">SUM(T120:T129)</f>
        <v>0</v>
      </c>
      <c r="U119" s="246">
        <f t="shared" ref="U119" si="573">SUM(U120:U129)</f>
        <v>0</v>
      </c>
      <c r="V119" s="246">
        <f t="shared" ref="V119" si="574">SUM(V120:V129)</f>
        <v>0</v>
      </c>
      <c r="W119" s="246">
        <f t="shared" ref="W119" si="575">SUM(W120:W129)</f>
        <v>0</v>
      </c>
      <c r="X119" s="246">
        <f t="shared" ref="X119" si="576">SUM(X120:X129)</f>
        <v>0</v>
      </c>
      <c r="Y119" s="246">
        <f t="shared" ref="Y119" si="577">SUM(Y120:Y129)</f>
        <v>0</v>
      </c>
      <c r="Z119" s="246">
        <f t="shared" ref="Z119" si="578">SUM(Z120:Z129)</f>
        <v>0</v>
      </c>
      <c r="AA119" s="247">
        <f t="shared" ref="AA119" si="579">SUM(AA120:AA129)</f>
        <v>0</v>
      </c>
      <c r="AB119" s="245">
        <f t="shared" ref="AB119" si="580">SUM(AB120:AB129)</f>
        <v>0</v>
      </c>
      <c r="AC119" s="246">
        <f t="shared" ref="AC119" si="581">SUM(AC120:AC129)</f>
        <v>0</v>
      </c>
      <c r="AD119" s="246">
        <f t="shared" ref="AD119" si="582">SUM(AD120:AD129)</f>
        <v>0</v>
      </c>
      <c r="AE119" s="246">
        <f t="shared" ref="AE119" si="583">SUM(AE120:AE129)</f>
        <v>0</v>
      </c>
      <c r="AF119" s="246">
        <f t="shared" ref="AF119" si="584">SUM(AF120:AF129)</f>
        <v>0</v>
      </c>
      <c r="AG119" s="246">
        <f t="shared" ref="AG119" si="585">SUM(AG120:AG129)</f>
        <v>0</v>
      </c>
      <c r="AH119" s="246">
        <f t="shared" ref="AH119" si="586">SUM(AH120:AH129)</f>
        <v>0</v>
      </c>
      <c r="AI119" s="247">
        <f t="shared" ref="AI119" si="587">SUM(AI120:AI129)</f>
        <v>0</v>
      </c>
      <c r="AJ119" s="248"/>
      <c r="AK119" s="245" t="e">
        <f ca="1">SUM(AK120:AK129)</f>
        <v>#VALUE!</v>
      </c>
      <c r="AL119" s="246">
        <f t="shared" ref="AL119" ca="1" si="588">SUM(AL120:AL129)</f>
        <v>0</v>
      </c>
      <c r="AM119" s="246" t="e">
        <f t="shared" ref="AM119" ca="1" si="589">SUM(AM120:AM129)</f>
        <v>#VALUE!</v>
      </c>
      <c r="AN119" s="246" t="e">
        <f t="shared" ref="AN119" ca="1" si="590">SUM(AN120:AN129)</f>
        <v>#VALUE!</v>
      </c>
      <c r="AO119" s="246" t="e">
        <f t="shared" ref="AO119" ca="1" si="591">SUM(AO120:AO129)</f>
        <v>#VALUE!</v>
      </c>
      <c r="AP119" s="246" t="e">
        <f t="shared" ref="AP119" ca="1" si="592">SUM(AP120:AP129)</f>
        <v>#VALUE!</v>
      </c>
      <c r="AQ119" s="246" t="e">
        <f t="shared" ref="AQ119" ca="1" si="593">SUM(AQ120:AQ129)</f>
        <v>#VALUE!</v>
      </c>
      <c r="AR119" s="247" t="e">
        <f t="shared" ref="AR119" ca="1" si="594">SUM(AR120:AR129)</f>
        <v>#VALUE!</v>
      </c>
      <c r="AS119" s="245" t="e">
        <f t="shared" ref="AS119" ca="1" si="595">SUM(AS120:AS129)</f>
        <v>#VALUE!</v>
      </c>
      <c r="AT119" s="246">
        <f t="shared" ref="AT119" ca="1" si="596">SUM(AT120:AT129)</f>
        <v>0</v>
      </c>
      <c r="AU119" s="246" t="e">
        <f t="shared" ref="AU119" ca="1" si="597">SUM(AU120:AU129)</f>
        <v>#VALUE!</v>
      </c>
      <c r="AV119" s="246" t="e">
        <f t="shared" ref="AV119" ca="1" si="598">SUM(AV120:AV129)</f>
        <v>#VALUE!</v>
      </c>
      <c r="AW119" s="246" t="e">
        <f t="shared" ref="AW119" ca="1" si="599">SUM(AW120:AW129)</f>
        <v>#VALUE!</v>
      </c>
      <c r="AX119" s="246" t="e">
        <f t="shared" ref="AX119" ca="1" si="600">SUM(AX120:AX129)</f>
        <v>#VALUE!</v>
      </c>
      <c r="AY119" s="246" t="e">
        <f t="shared" ref="AY119" ca="1" si="601">SUM(AY120:AY129)</f>
        <v>#VALUE!</v>
      </c>
      <c r="AZ119" s="247" t="e">
        <f t="shared" ref="AZ119" ca="1" si="602">SUM(AZ120:AZ129)</f>
        <v>#VALUE!</v>
      </c>
      <c r="BA119" s="245" t="e">
        <f t="shared" ref="BA119" ca="1" si="603">SUM(BA120:BA129)</f>
        <v>#VALUE!</v>
      </c>
      <c r="BB119" s="246">
        <f t="shared" ref="BB119" ca="1" si="604">SUM(BB120:BB129)</f>
        <v>0</v>
      </c>
      <c r="BC119" s="246" t="e">
        <f t="shared" ref="BC119" ca="1" si="605">SUM(BC120:BC129)</f>
        <v>#VALUE!</v>
      </c>
      <c r="BD119" s="246" t="e">
        <f t="shared" ref="BD119" ca="1" si="606">SUM(BD120:BD129)</f>
        <v>#VALUE!</v>
      </c>
      <c r="BE119" s="246" t="e">
        <f t="shared" ref="BE119" ca="1" si="607">SUM(BE120:BE129)</f>
        <v>#VALUE!</v>
      </c>
      <c r="BF119" s="246" t="e">
        <f t="shared" ref="BF119" ca="1" si="608">SUM(BF120:BF129)</f>
        <v>#VALUE!</v>
      </c>
      <c r="BG119" s="246" t="e">
        <f t="shared" ref="BG119" ca="1" si="609">SUM(BG120:BG129)</f>
        <v>#VALUE!</v>
      </c>
      <c r="BH119" s="247" t="e">
        <f t="shared" ref="BH119" ca="1" si="610">SUM(BH120:BH129)</f>
        <v>#VALUE!</v>
      </c>
      <c r="BI119" s="245" t="e">
        <f t="shared" ref="BI119" ca="1" si="611">SUM(BI120:BI129)</f>
        <v>#VALUE!</v>
      </c>
      <c r="BJ119" s="246">
        <f t="shared" ref="BJ119" ca="1" si="612">SUM(BJ120:BJ129)</f>
        <v>0</v>
      </c>
      <c r="BK119" s="246" t="e">
        <f t="shared" ref="BK119" ca="1" si="613">SUM(BK120:BK129)</f>
        <v>#VALUE!</v>
      </c>
      <c r="BL119" s="246" t="e">
        <f t="shared" ref="BL119" ca="1" si="614">SUM(BL120:BL129)</f>
        <v>#VALUE!</v>
      </c>
      <c r="BM119" s="246" t="e">
        <f t="shared" ref="BM119" ca="1" si="615">SUM(BM120:BM129)</f>
        <v>#VALUE!</v>
      </c>
      <c r="BN119" s="246" t="e">
        <f t="shared" ref="BN119" ca="1" si="616">SUM(BN120:BN129)</f>
        <v>#VALUE!</v>
      </c>
      <c r="BO119" s="246" t="e">
        <f t="shared" ref="BO119" ca="1" si="617">SUM(BO120:BO129)</f>
        <v>#VALUE!</v>
      </c>
      <c r="BP119" s="247" t="e">
        <f t="shared" ref="BP119:BW119" ca="1" si="618">SUM(BP120:BP129)</f>
        <v>#VALUE!</v>
      </c>
      <c r="BQ119" s="245" t="e">
        <f t="shared" ca="1" si="618"/>
        <v>#VALUE!</v>
      </c>
      <c r="BR119" s="246">
        <f t="shared" ca="1" si="618"/>
        <v>0</v>
      </c>
      <c r="BS119" s="246" t="e">
        <f t="shared" ca="1" si="618"/>
        <v>#VALUE!</v>
      </c>
      <c r="BT119" s="246" t="e">
        <f t="shared" ca="1" si="618"/>
        <v>#VALUE!</v>
      </c>
      <c r="BU119" s="246" t="e">
        <f t="shared" ca="1" si="618"/>
        <v>#VALUE!</v>
      </c>
      <c r="BV119" s="246" t="e">
        <f t="shared" ca="1" si="618"/>
        <v>#VALUE!</v>
      </c>
      <c r="BW119" s="246" t="e">
        <f t="shared" ca="1" si="618"/>
        <v>#VALUE!</v>
      </c>
      <c r="BX119" s="247" t="e">
        <f t="shared" ref="BX119" ca="1" si="619">SUM(BX120:BX129)</f>
        <v>#VALUE!</v>
      </c>
      <c r="BY119" s="248"/>
      <c r="BZ119" s="248"/>
      <c r="CA119" s="248"/>
      <c r="CB119" s="248"/>
      <c r="CC119" s="248"/>
      <c r="CD119" s="248"/>
      <c r="CE119" s="248"/>
      <c r="CF119" s="248"/>
    </row>
    <row r="120" spans="1:109">
      <c r="A120" s="262" t="str">
        <f>A107</f>
        <v>VTD_Corp_TopAdj_Input1</v>
      </c>
      <c r="B120" s="263" t="str">
        <f t="shared" ref="B120:C120" ca="1" si="620">B107</f>
        <v>RECALC_0_1_</v>
      </c>
      <c r="C120" s="237" t="str">
        <f t="shared" si="620"/>
        <v>Prise en cpte top des div reçus</v>
      </c>
      <c r="D120" s="252"/>
      <c r="E120" s="248"/>
      <c r="F120" s="248"/>
      <c r="G120" s="248"/>
      <c r="H120" s="248"/>
      <c r="I120" s="248"/>
      <c r="J120" s="248"/>
      <c r="K120" s="253"/>
      <c r="L120" s="252"/>
      <c r="M120" s="248"/>
      <c r="N120" s="248"/>
      <c r="O120" s="248"/>
      <c r="P120" s="248"/>
      <c r="Q120" s="248"/>
      <c r="R120" s="248"/>
      <c r="S120" s="253"/>
      <c r="T120" s="252"/>
      <c r="U120" s="248"/>
      <c r="V120" s="248"/>
      <c r="W120" s="248"/>
      <c r="X120" s="248"/>
      <c r="Y120" s="248"/>
      <c r="Z120" s="248"/>
      <c r="AA120" s="253"/>
      <c r="AB120" s="252"/>
      <c r="AC120" s="248"/>
      <c r="AD120" s="248"/>
      <c r="AE120" s="248"/>
      <c r="AF120" s="248"/>
      <c r="AG120" s="248"/>
      <c r="AH120" s="248"/>
      <c r="AI120" s="253"/>
      <c r="AJ120" s="248"/>
      <c r="AK120" s="252" t="e">
        <f ca="1">_xll.DBRW($C$1,$B120,$C$3,AK$12,$C$2,$A120,AK$13,$C$4,C119)</f>
        <v>#VALUE!</v>
      </c>
      <c r="AL120" s="248" t="str">
        <f ca="1">_xll.DBRW($C$1,$B120,$C$3,AL$12,$C$2,$A120,AL$13,$C$4,C119)</f>
        <v>RECALC_1_2438_</v>
      </c>
      <c r="AM120" s="248" t="e">
        <f ca="1">_xll.DBRW($C$1,$B120,$C$3,AM$12,$C$2,$A120,AM$13,$C$4,C119)</f>
        <v>#VALUE!</v>
      </c>
      <c r="AN120" s="248" t="e">
        <f ca="1">_xll.DBRW($C$1,$B120,$C$3,AN$12,$C$2,$A120,AN$13,$C$4,C119)</f>
        <v>#VALUE!</v>
      </c>
      <c r="AO120" s="248" t="e">
        <f ca="1">_xll.DBRW($C$1,$B120,$C$3,AO$12,$C$2,$A120,AO$13,$C$4,C119)</f>
        <v>#VALUE!</v>
      </c>
      <c r="AP120" s="248" t="e">
        <f ca="1">_xll.DBRW($C$1,$B120,$C$3,AP$12,$C$2,$A120,AP$13,$C$4,C119)</f>
        <v>#VALUE!</v>
      </c>
      <c r="AQ120" s="248" t="e">
        <f ca="1">_xll.DBRW($C$1,$B120,$C$3,AQ$12,$C$2,$A120,AQ$13,$C$4,C119)</f>
        <v>#VALUE!</v>
      </c>
      <c r="AR120" s="253" t="e">
        <f ca="1">_xll.DBRW($C$1,$B120,$C$3,AR$12,$C$2,$A120,AR$13,$C$4,C119)</f>
        <v>#VALUE!</v>
      </c>
      <c r="AS120" s="252" t="e">
        <f ca="1">_xll.DBRW($C$1,$B120,$C$3,AS$12,$C$2,$A120,AS$13,$C$4,C119)</f>
        <v>#VALUE!</v>
      </c>
      <c r="AT120" s="248" t="str">
        <f ca="1">_xll.DBRW($C$1,$B120,$C$3,AT$12,$C$2,$A120,AT$13,$C$4,C119)</f>
        <v>RECALC_1_2439_</v>
      </c>
      <c r="AU120" s="248" t="e">
        <f ca="1">_xll.DBRW($C$1,$B120,$C$3,AU$12,$C$2,$A120,AU$13,$C$4,C119)</f>
        <v>#VALUE!</v>
      </c>
      <c r="AV120" s="248" t="e">
        <f ca="1">_xll.DBRW($C$1,$B120,$C$3,AV$12,$C$2,$A120,AV$13,$C$4,C119)</f>
        <v>#VALUE!</v>
      </c>
      <c r="AW120" s="248" t="e">
        <f ca="1">_xll.DBRW($C$1,$B120,$C$3,AW$12,$C$2,$A120,AW$13,$C$4,C119)</f>
        <v>#VALUE!</v>
      </c>
      <c r="AX120" s="248" t="e">
        <f ca="1">_xll.DBRW($C$1,$B120,$C$3,AX$12,$C$2,$A120,AX$13,$C$4,C119)</f>
        <v>#VALUE!</v>
      </c>
      <c r="AY120" s="248" t="e">
        <f ca="1">_xll.DBRW($C$1,$B120,$C$3,AY$12,$C$2,$A120,AY$13,$C$4,C119)</f>
        <v>#VALUE!</v>
      </c>
      <c r="AZ120" s="253" t="e">
        <f ca="1">_xll.DBRW($C$1,$B120,$C$3,AZ$12,$C$2,$A120,AZ$13,$C$4,C119)</f>
        <v>#VALUE!</v>
      </c>
      <c r="BA120" s="252" t="e">
        <f ca="1">_xll.DBRW($C$1,$B120,$C$3,BA$12,$C$2,$A120,BA$13,$C$4,C119)</f>
        <v>#VALUE!</v>
      </c>
      <c r="BB120" s="248" t="str">
        <f ca="1">_xll.DBRW($C$1,$B120,$C$3,BB$12,$C$2,$A120,BB$13,$C$4,C119)</f>
        <v>RECALC_1_2440_</v>
      </c>
      <c r="BC120" s="248" t="e">
        <f ca="1">_xll.DBRW($C$1,$B120,$C$3,BC$12,$C$2,$A120,BC$13,$C$4,C119)</f>
        <v>#VALUE!</v>
      </c>
      <c r="BD120" s="248" t="e">
        <f ca="1">_xll.DBRW($C$1,$B120,$C$3,BD$12,$C$2,$A120,BD$13,$C$4,C119)</f>
        <v>#VALUE!</v>
      </c>
      <c r="BE120" s="248" t="e">
        <f ca="1">_xll.DBRW($C$1,$B120,$C$3,BE$12,$C$2,$A120,BE$13,$C$4,C119)</f>
        <v>#VALUE!</v>
      </c>
      <c r="BF120" s="248" t="e">
        <f ca="1">_xll.DBRW($C$1,$B120,$C$3,BF$12,$C$2,$A120,BF$13,$C$4,C119)</f>
        <v>#VALUE!</v>
      </c>
      <c r="BG120" s="248" t="e">
        <f ca="1">_xll.DBRW($C$1,$B120,$C$3,BG$12,$C$2,$A120,BG$13,$C$4,C119)</f>
        <v>#VALUE!</v>
      </c>
      <c r="BH120" s="253" t="e">
        <f ca="1">_xll.DBRW($C$1,$B120,$C$3,BH$12,$C$2,$A120,BH$13,$C$4,C119)</f>
        <v>#VALUE!</v>
      </c>
      <c r="BI120" s="252" t="e">
        <f ca="1">_xll.DBRW($C$1,$B120,$C$3,BI$12,$C$2,$A120,BI$13,$C$4,C119)</f>
        <v>#VALUE!</v>
      </c>
      <c r="BJ120" s="248" t="str">
        <f ca="1">_xll.DBRW($C$1,$B120,$C$3,BJ$12,$C$2,$A120,BJ$13,$C$4,C119)</f>
        <v>RECALC_1_2441_</v>
      </c>
      <c r="BK120" s="248" t="e">
        <f ca="1">_xll.DBRW($C$1,$B120,$C$3,BK$12,$C$2,$A120,BK$13,$C$4,C119)</f>
        <v>#VALUE!</v>
      </c>
      <c r="BL120" s="248" t="e">
        <f ca="1">_xll.DBRW($C$1,$B120,$C$3,BL$12,$C$2,$A120,BL$13,$C$4,C119)</f>
        <v>#VALUE!</v>
      </c>
      <c r="BM120" s="248" t="e">
        <f ca="1">_xll.DBRW($C$1,$B120,$C$3,BM$12,$C$2,$A120,BM$13,$C$4,C119)</f>
        <v>#VALUE!</v>
      </c>
      <c r="BN120" s="248" t="e">
        <f ca="1">_xll.DBRW($C$1,$B120,$C$3,BN$12,$C$2,$A120,BN$13,$C$4,C119)</f>
        <v>#VALUE!</v>
      </c>
      <c r="BO120" s="248" t="e">
        <f ca="1">_xll.DBRW($C$1,$B120,$C$3,BO$12,$C$2,$A120,BO$13,$C$4,C119)</f>
        <v>#VALUE!</v>
      </c>
      <c r="BP120" s="253" t="e">
        <f ca="1">_xll.DBRW($C$1,$B120,$C$3,BP$12,$C$2,$A120,BP$13,$C$4,C119)</f>
        <v>#VALUE!</v>
      </c>
      <c r="BQ120" s="252" t="e">
        <f ca="1">_xll.DBRW($C$1,$B120,$C$3,BQ$12,$C$2,$A120,BQ$13,$C$4,C119)</f>
        <v>#VALUE!</v>
      </c>
      <c r="BR120" s="248" t="str">
        <f ca="1">_xll.DBRW($C$1,$B120,$C$3,BR$12,$C$2,$A120,BR$13,$C$4,C119)</f>
        <v>RECALC_1_2442_</v>
      </c>
      <c r="BS120" s="248" t="e">
        <f ca="1">_xll.DBRW($C$1,$B120,$C$3,BS$12,$C$2,$A120,BS$13,$C$4,C119)</f>
        <v>#VALUE!</v>
      </c>
      <c r="BT120" s="248" t="e">
        <f ca="1">_xll.DBRW($C$1,$B120,$C$3,BT$12,$C$2,$A120,BT$13,$C$4,C119)</f>
        <v>#VALUE!</v>
      </c>
      <c r="BU120" s="248" t="e">
        <f ca="1">_xll.DBRW($C$1,$B120,$C$3,BU$12,$C$2,$A120,BU$13,$C$4,C119)</f>
        <v>#VALUE!</v>
      </c>
      <c r="BV120" s="248" t="e">
        <f ca="1">_xll.DBRW($C$1,$B120,$C$3,BV$12,$C$2,$A120,BV$13,$C$4,C119)</f>
        <v>#VALUE!</v>
      </c>
      <c r="BW120" s="248" t="e">
        <f ca="1">_xll.DBRW($C$1,$B120,$C$3,BW$12,$C$2,$A120,BW$13,$C$4,C119)</f>
        <v>#VALUE!</v>
      </c>
      <c r="BX120" s="253" t="e">
        <f ca="1">_xll.DBRW($C$1,$B120,$C$3,BX$12,$C$2,$A120,BX$13,$C$4,C119)</f>
        <v>#VALUE!</v>
      </c>
      <c r="BY120" s="248"/>
      <c r="BZ120" s="248"/>
      <c r="CA120" s="248"/>
      <c r="CB120" s="248"/>
      <c r="CC120" s="248"/>
      <c r="CD120" s="248"/>
      <c r="CE120" s="248"/>
      <c r="CF120" s="248"/>
    </row>
    <row r="121" spans="1:109" ht="21.75" customHeight="1">
      <c r="A121" s="262" t="str">
        <f t="shared" ref="A121:C121" si="621">A108</f>
        <v>VTD_Corp_TopAdj_Input2</v>
      </c>
      <c r="B121" s="263" t="str">
        <f t="shared" ca="1" si="621"/>
        <v>RECALC_0_1_</v>
      </c>
      <c r="C121" s="237" t="str">
        <f t="shared" si="621"/>
        <v>Correction produit et charges financiers : annulation intercos pays</v>
      </c>
      <c r="D121" s="252"/>
      <c r="E121" s="248"/>
      <c r="F121" s="248"/>
      <c r="G121" s="248"/>
      <c r="H121" s="248"/>
      <c r="I121" s="248"/>
      <c r="J121" s="248"/>
      <c r="K121" s="253"/>
      <c r="L121" s="252"/>
      <c r="M121" s="248"/>
      <c r="N121" s="248"/>
      <c r="O121" s="248"/>
      <c r="P121" s="248"/>
      <c r="Q121" s="248"/>
      <c r="R121" s="248"/>
      <c r="S121" s="253"/>
      <c r="T121" s="252"/>
      <c r="U121" s="248"/>
      <c r="V121" s="248"/>
      <c r="W121" s="248"/>
      <c r="X121" s="248"/>
      <c r="Y121" s="248"/>
      <c r="Z121" s="248"/>
      <c r="AA121" s="253"/>
      <c r="AB121" s="252"/>
      <c r="AC121" s="248"/>
      <c r="AD121" s="248"/>
      <c r="AE121" s="248"/>
      <c r="AF121" s="248"/>
      <c r="AG121" s="248"/>
      <c r="AH121" s="248"/>
      <c r="AI121" s="253"/>
      <c r="AJ121" s="248"/>
      <c r="AK121" s="252" t="e">
        <f ca="1">_xll.DBRW($C$1,$B121,$C$3,AK$12,$C$2,$A121,AK$13,$C$4,C119)</f>
        <v>#VALUE!</v>
      </c>
      <c r="AL121" s="248" t="str">
        <f ca="1">_xll.DBRW($C$1,$B121,$C$3,AL$12,$C$2,$A121,AL$13,$C$4,C119)</f>
        <v>RECALC_1_2460_</v>
      </c>
      <c r="AM121" s="248" t="e">
        <f ca="1">_xll.DBRW($C$1,$B121,$C$3,AM$12,$C$2,$A121,AM$13,$C$4,C119)</f>
        <v>#VALUE!</v>
      </c>
      <c r="AN121" s="248" t="e">
        <f ca="1">_xll.DBRW($C$1,$B121,$C$3,AN$12,$C$2,$A121,AN$13,$C$4,C119)</f>
        <v>#VALUE!</v>
      </c>
      <c r="AO121" s="248" t="e">
        <f ca="1">_xll.DBRW($C$1,$B121,$C$3,AO$12,$C$2,$A121,AO$13,$C$4,C119)</f>
        <v>#VALUE!</v>
      </c>
      <c r="AP121" s="248" t="e">
        <f ca="1">_xll.DBRW($C$1,$B121,$C$3,AP$12,$C$2,$A121,AP$13,$C$4,C119)</f>
        <v>#VALUE!</v>
      </c>
      <c r="AQ121" s="248" t="e">
        <f ca="1">_xll.DBRW($C$1,$B121,$C$3,AQ$12,$C$2,$A121,AQ$13,$C$4,C119)</f>
        <v>#VALUE!</v>
      </c>
      <c r="AR121" s="253" t="e">
        <f ca="1">_xll.DBRW($C$1,$B121,$C$3,AR$12,$C$2,$A121,AR$13,$C$4,C119)</f>
        <v>#VALUE!</v>
      </c>
      <c r="AS121" s="252" t="e">
        <f ca="1">_xll.DBRW($C$1,$B121,$C$3,AS$12,$C$2,$A121,AS$13,$C$4,C119)</f>
        <v>#VALUE!</v>
      </c>
      <c r="AT121" s="248" t="str">
        <f ca="1">_xll.DBRW($C$1,$B121,$C$3,AT$12,$C$2,$A121,AT$13,$C$4,C119)</f>
        <v>RECALC_1_2458_</v>
      </c>
      <c r="AU121" s="248" t="e">
        <f ca="1">_xll.DBRW($C$1,$B121,$C$3,AU$12,$C$2,$A121,AU$13,$C$4,C119)</f>
        <v>#VALUE!</v>
      </c>
      <c r="AV121" s="248" t="e">
        <f ca="1">_xll.DBRW($C$1,$B121,$C$3,AV$12,$C$2,$A121,AV$13,$C$4,C119)</f>
        <v>#VALUE!</v>
      </c>
      <c r="AW121" s="248" t="e">
        <f ca="1">_xll.DBRW($C$1,$B121,$C$3,AW$12,$C$2,$A121,AW$13,$C$4,C119)</f>
        <v>#VALUE!</v>
      </c>
      <c r="AX121" s="248" t="e">
        <f ca="1">_xll.DBRW($C$1,$B121,$C$3,AX$12,$C$2,$A121,AX$13,$C$4,C119)</f>
        <v>#VALUE!</v>
      </c>
      <c r="AY121" s="248" t="e">
        <f ca="1">_xll.DBRW($C$1,$B121,$C$3,AY$12,$C$2,$A121,AY$13,$C$4,C119)</f>
        <v>#VALUE!</v>
      </c>
      <c r="AZ121" s="253" t="e">
        <f ca="1">_xll.DBRW($C$1,$B121,$C$3,AZ$12,$C$2,$A121,AZ$13,$C$4,C119)</f>
        <v>#VALUE!</v>
      </c>
      <c r="BA121" s="252" t="e">
        <f ca="1">_xll.DBRW($C$1,$B121,$C$3,BA$12,$C$2,$A121,BA$13,$C$4,C119)</f>
        <v>#VALUE!</v>
      </c>
      <c r="BB121" s="248" t="str">
        <f ca="1">_xll.DBRW($C$1,$B121,$C$3,BB$12,$C$2,$A121,BB$13,$C$4,C119)</f>
        <v>RECALC_1_2461_</v>
      </c>
      <c r="BC121" s="248" t="e">
        <f ca="1">_xll.DBRW($C$1,$B121,$C$3,BC$12,$C$2,$A121,BC$13,$C$4,C119)</f>
        <v>#VALUE!</v>
      </c>
      <c r="BD121" s="248" t="e">
        <f ca="1">_xll.DBRW($C$1,$B121,$C$3,BD$12,$C$2,$A121,BD$13,$C$4,C119)</f>
        <v>#VALUE!</v>
      </c>
      <c r="BE121" s="248" t="e">
        <f ca="1">_xll.DBRW($C$1,$B121,$C$3,BE$12,$C$2,$A121,BE$13,$C$4,C119)</f>
        <v>#VALUE!</v>
      </c>
      <c r="BF121" s="248" t="e">
        <f ca="1">_xll.DBRW($C$1,$B121,$C$3,BF$12,$C$2,$A121,BF$13,$C$4,C119)</f>
        <v>#VALUE!</v>
      </c>
      <c r="BG121" s="248" t="e">
        <f ca="1">_xll.DBRW($C$1,$B121,$C$3,BG$12,$C$2,$A121,BG$13,$C$4,C119)</f>
        <v>#VALUE!</v>
      </c>
      <c r="BH121" s="253" t="e">
        <f ca="1">_xll.DBRW($C$1,$B121,$C$3,BH$12,$C$2,$A121,BH$13,$C$4,C119)</f>
        <v>#VALUE!</v>
      </c>
      <c r="BI121" s="252" t="e">
        <f ca="1">_xll.DBRW($C$1,$B121,$C$3,BI$12,$C$2,$A121,BI$13,$C$4,C119)</f>
        <v>#VALUE!</v>
      </c>
      <c r="BJ121" s="248" t="str">
        <f ca="1">_xll.DBRW($C$1,$B121,$C$3,BJ$12,$C$2,$A121,BJ$13,$C$4,C119)</f>
        <v>RECALC_1_2459_</v>
      </c>
      <c r="BK121" s="248" t="e">
        <f ca="1">_xll.DBRW($C$1,$B121,$C$3,BK$12,$C$2,$A121,BK$13,$C$4,C119)</f>
        <v>#VALUE!</v>
      </c>
      <c r="BL121" s="248" t="e">
        <f ca="1">_xll.DBRW($C$1,$B121,$C$3,BL$12,$C$2,$A121,BL$13,$C$4,C119)</f>
        <v>#VALUE!</v>
      </c>
      <c r="BM121" s="248" t="e">
        <f ca="1">_xll.DBRW($C$1,$B121,$C$3,BM$12,$C$2,$A121,BM$13,$C$4,C119)</f>
        <v>#VALUE!</v>
      </c>
      <c r="BN121" s="248" t="e">
        <f ca="1">_xll.DBRW($C$1,$B121,$C$3,BN$12,$C$2,$A121,BN$13,$C$4,C119)</f>
        <v>#VALUE!</v>
      </c>
      <c r="BO121" s="248" t="e">
        <f ca="1">_xll.DBRW($C$1,$B121,$C$3,BO$12,$C$2,$A121,BO$13,$C$4,C119)</f>
        <v>#VALUE!</v>
      </c>
      <c r="BP121" s="253" t="e">
        <f ca="1">_xll.DBRW($C$1,$B121,$C$3,BP$12,$C$2,$A121,BP$13,$C$4,C119)</f>
        <v>#VALUE!</v>
      </c>
      <c r="BQ121" s="252" t="e">
        <f ca="1">_xll.DBRW($C$1,$B121,$C$3,BQ$12,$C$2,$A121,BQ$13,$C$4,C119)</f>
        <v>#VALUE!</v>
      </c>
      <c r="BR121" s="248" t="str">
        <f ca="1">_xll.DBRW($C$1,$B121,$C$3,BR$12,$C$2,$A121,BR$13,$C$4,C119)</f>
        <v>RECALC_1_2462_</v>
      </c>
      <c r="BS121" s="248" t="e">
        <f ca="1">_xll.DBRW($C$1,$B121,$C$3,BS$12,$C$2,$A121,BS$13,$C$4,C119)</f>
        <v>#VALUE!</v>
      </c>
      <c r="BT121" s="248" t="e">
        <f ca="1">_xll.DBRW($C$1,$B121,$C$3,BT$12,$C$2,$A121,BT$13,$C$4,C119)</f>
        <v>#VALUE!</v>
      </c>
      <c r="BU121" s="248" t="e">
        <f ca="1">_xll.DBRW($C$1,$B121,$C$3,BU$12,$C$2,$A121,BU$13,$C$4,C119)</f>
        <v>#VALUE!</v>
      </c>
      <c r="BV121" s="248" t="e">
        <f ca="1">_xll.DBRW($C$1,$B121,$C$3,BV$12,$C$2,$A121,BV$13,$C$4,C119)</f>
        <v>#VALUE!</v>
      </c>
      <c r="BW121" s="248" t="e">
        <f ca="1">_xll.DBRW($C$1,$B121,$C$3,BW$12,$C$2,$A121,BW$13,$C$4,C119)</f>
        <v>#VALUE!</v>
      </c>
      <c r="BX121" s="253" t="e">
        <f ca="1">_xll.DBRW($C$1,$B121,$C$3,BX$12,$C$2,$A121,BX$13,$C$4,C119)</f>
        <v>#VALUE!</v>
      </c>
      <c r="BY121" s="248"/>
      <c r="BZ121" s="248"/>
      <c r="CA121" s="248"/>
      <c r="CB121" s="248"/>
      <c r="CC121" s="248"/>
      <c r="CD121" s="248"/>
      <c r="CE121" s="248"/>
      <c r="CF121" s="248"/>
    </row>
    <row r="122" spans="1:109" ht="21.75" customHeight="1">
      <c r="A122" s="262" t="str">
        <f t="shared" ref="A122:C122" si="622">A109</f>
        <v>VTD_Corp_TopAdj_Input3</v>
      </c>
      <c r="B122" s="263" t="str">
        <f t="shared" ca="1" si="622"/>
        <v>RECALC_0_1_</v>
      </c>
      <c r="C122" s="237" t="str">
        <f t="shared" si="622"/>
        <v>Correction du coût du financement</v>
      </c>
      <c r="D122" s="252"/>
      <c r="E122" s="248"/>
      <c r="F122" s="248"/>
      <c r="G122" s="248"/>
      <c r="H122" s="248"/>
      <c r="I122" s="248"/>
      <c r="J122" s="248"/>
      <c r="K122" s="253"/>
      <c r="L122" s="252"/>
      <c r="M122" s="248"/>
      <c r="N122" s="248"/>
      <c r="O122" s="248"/>
      <c r="P122" s="248"/>
      <c r="Q122" s="248"/>
      <c r="R122" s="248"/>
      <c r="S122" s="253"/>
      <c r="T122" s="252"/>
      <c r="U122" s="248"/>
      <c r="V122" s="248"/>
      <c r="W122" s="248"/>
      <c r="X122" s="248"/>
      <c r="Y122" s="248"/>
      <c r="Z122" s="248"/>
      <c r="AA122" s="253"/>
      <c r="AB122" s="252"/>
      <c r="AC122" s="248"/>
      <c r="AD122" s="248"/>
      <c r="AE122" s="248"/>
      <c r="AF122" s="248"/>
      <c r="AG122" s="248"/>
      <c r="AH122" s="248"/>
      <c r="AI122" s="253"/>
      <c r="AJ122" s="248"/>
      <c r="AK122" s="252" t="e">
        <f ca="1">_xll.DBRW($C$1,$B122,$C$3,AK$12,$C$2,$A122,AK$13,$C$4,C119)</f>
        <v>#VALUE!</v>
      </c>
      <c r="AL122" s="248" t="str">
        <f ca="1">_xll.DBRW($C$1,$B122,$C$3,AL$12,$C$2,$A122,AL$13,$C$4,C119)</f>
        <v>RECALC_1_2275_</v>
      </c>
      <c r="AM122" s="248" t="e">
        <f ca="1">_xll.DBRW($C$1,$B122,$C$3,AM$12,$C$2,$A122,AM$13,$C$4,C119)</f>
        <v>#VALUE!</v>
      </c>
      <c r="AN122" s="248" t="e">
        <f ca="1">_xll.DBRW($C$1,$B122,$C$3,AN$12,$C$2,$A122,AN$13,$C$4,C119)</f>
        <v>#VALUE!</v>
      </c>
      <c r="AO122" s="248" t="e">
        <f ca="1">_xll.DBRW($C$1,$B122,$C$3,AO$12,$C$2,$A122,AO$13,$C$4,C119)</f>
        <v>#VALUE!</v>
      </c>
      <c r="AP122" s="248" t="e">
        <f ca="1">_xll.DBRW($C$1,$B122,$C$3,AP$12,$C$2,$A122,AP$13,$C$4,C119)</f>
        <v>#VALUE!</v>
      </c>
      <c r="AQ122" s="248" t="e">
        <f ca="1">_xll.DBRW($C$1,$B122,$C$3,AQ$12,$C$2,$A122,AQ$13,$C$4,C119)</f>
        <v>#VALUE!</v>
      </c>
      <c r="AR122" s="253" t="e">
        <f ca="1">_xll.DBRW($C$1,$B122,$C$3,AR$12,$C$2,$A122,AR$13,$C$4,C119)</f>
        <v>#VALUE!</v>
      </c>
      <c r="AS122" s="252" t="e">
        <f ca="1">_xll.DBRW($C$1,$B122,$C$3,AS$12,$C$2,$A122,AS$13,$C$4,C119)</f>
        <v>#VALUE!</v>
      </c>
      <c r="AT122" s="248" t="str">
        <f ca="1">_xll.DBRW($C$1,$B122,$C$3,AT$12,$C$2,$A122,AT$13,$C$4,C119)</f>
        <v>RECALC_1_2273_</v>
      </c>
      <c r="AU122" s="248" t="e">
        <f ca="1">_xll.DBRW($C$1,$B122,$C$3,AU$12,$C$2,$A122,AU$13,$C$4,C119)</f>
        <v>#VALUE!</v>
      </c>
      <c r="AV122" s="248" t="e">
        <f ca="1">_xll.DBRW($C$1,$B122,$C$3,AV$12,$C$2,$A122,AV$13,$C$4,C119)</f>
        <v>#VALUE!</v>
      </c>
      <c r="AW122" s="248" t="e">
        <f ca="1">_xll.DBRW($C$1,$B122,$C$3,AW$12,$C$2,$A122,AW$13,$C$4,C119)</f>
        <v>#VALUE!</v>
      </c>
      <c r="AX122" s="248" t="e">
        <f ca="1">_xll.DBRW($C$1,$B122,$C$3,AX$12,$C$2,$A122,AX$13,$C$4,C119)</f>
        <v>#VALUE!</v>
      </c>
      <c r="AY122" s="248" t="e">
        <f ca="1">_xll.DBRW($C$1,$B122,$C$3,AY$12,$C$2,$A122,AY$13,$C$4,C119)</f>
        <v>#VALUE!</v>
      </c>
      <c r="AZ122" s="253" t="e">
        <f ca="1">_xll.DBRW($C$1,$B122,$C$3,AZ$12,$C$2,$A122,AZ$13,$C$4,C119)</f>
        <v>#VALUE!</v>
      </c>
      <c r="BA122" s="252" t="e">
        <f ca="1">_xll.DBRW($C$1,$B122,$C$3,BA$12,$C$2,$A122,BA$13,$C$4,C119)</f>
        <v>#VALUE!</v>
      </c>
      <c r="BB122" s="248" t="str">
        <f ca="1">_xll.DBRW($C$1,$B122,$C$3,BB$12,$C$2,$A122,BB$13,$C$4,C119)</f>
        <v>RECALC_1_2276_</v>
      </c>
      <c r="BC122" s="248" t="e">
        <f ca="1">_xll.DBRW($C$1,$B122,$C$3,BC$12,$C$2,$A122,BC$13,$C$4,C119)</f>
        <v>#VALUE!</v>
      </c>
      <c r="BD122" s="248" t="e">
        <f ca="1">_xll.DBRW($C$1,$B122,$C$3,BD$12,$C$2,$A122,BD$13,$C$4,C119)</f>
        <v>#VALUE!</v>
      </c>
      <c r="BE122" s="248" t="e">
        <f ca="1">_xll.DBRW($C$1,$B122,$C$3,BE$12,$C$2,$A122,BE$13,$C$4,C119)</f>
        <v>#VALUE!</v>
      </c>
      <c r="BF122" s="248" t="e">
        <f ca="1">_xll.DBRW($C$1,$B122,$C$3,BF$12,$C$2,$A122,BF$13,$C$4,C119)</f>
        <v>#VALUE!</v>
      </c>
      <c r="BG122" s="248" t="e">
        <f ca="1">_xll.DBRW($C$1,$B122,$C$3,BG$12,$C$2,$A122,BG$13,$C$4,C119)</f>
        <v>#VALUE!</v>
      </c>
      <c r="BH122" s="253" t="e">
        <f ca="1">_xll.DBRW($C$1,$B122,$C$3,BH$12,$C$2,$A122,BH$13,$C$4,C119)</f>
        <v>#VALUE!</v>
      </c>
      <c r="BI122" s="252" t="e">
        <f ca="1">_xll.DBRW($C$1,$B122,$C$3,BI$12,$C$2,$A122,BI$13,$C$4,C119)</f>
        <v>#VALUE!</v>
      </c>
      <c r="BJ122" s="248" t="str">
        <f ca="1">_xll.DBRW($C$1,$B122,$C$3,BJ$12,$C$2,$A122,BJ$13,$C$4,C119)</f>
        <v>RECALC_1_2274_</v>
      </c>
      <c r="BK122" s="248" t="e">
        <f ca="1">_xll.DBRW($C$1,$B122,$C$3,BK$12,$C$2,$A122,BK$13,$C$4,C119)</f>
        <v>#VALUE!</v>
      </c>
      <c r="BL122" s="248" t="e">
        <f ca="1">_xll.DBRW($C$1,$B122,$C$3,BL$12,$C$2,$A122,BL$13,$C$4,C119)</f>
        <v>#VALUE!</v>
      </c>
      <c r="BM122" s="248" t="e">
        <f ca="1">_xll.DBRW($C$1,$B122,$C$3,BM$12,$C$2,$A122,BM$13,$C$4,C119)</f>
        <v>#VALUE!</v>
      </c>
      <c r="BN122" s="248" t="e">
        <f ca="1">_xll.DBRW($C$1,$B122,$C$3,BN$12,$C$2,$A122,BN$13,$C$4,C119)</f>
        <v>#VALUE!</v>
      </c>
      <c r="BO122" s="248" t="e">
        <f ca="1">_xll.DBRW($C$1,$B122,$C$3,BO$12,$C$2,$A122,BO$13,$C$4,C119)</f>
        <v>#VALUE!</v>
      </c>
      <c r="BP122" s="253" t="e">
        <f ca="1">_xll.DBRW($C$1,$B122,$C$3,BP$12,$C$2,$A122,BP$13,$C$4,C119)</f>
        <v>#VALUE!</v>
      </c>
      <c r="BQ122" s="252" t="e">
        <f ca="1">_xll.DBRW($C$1,$B122,$C$3,BQ$12,$C$2,$A122,BQ$13,$C$4,C119)</f>
        <v>#VALUE!</v>
      </c>
      <c r="BR122" s="248" t="str">
        <f ca="1">_xll.DBRW($C$1,$B122,$C$3,BR$12,$C$2,$A122,BR$13,$C$4,C119)</f>
        <v>RECALC_1_2277_</v>
      </c>
      <c r="BS122" s="248" t="e">
        <f ca="1">_xll.DBRW($C$1,$B122,$C$3,BS$12,$C$2,$A122,BS$13,$C$4,C119)</f>
        <v>#VALUE!</v>
      </c>
      <c r="BT122" s="248" t="e">
        <f ca="1">_xll.DBRW($C$1,$B122,$C$3,BT$12,$C$2,$A122,BT$13,$C$4,C119)</f>
        <v>#VALUE!</v>
      </c>
      <c r="BU122" s="248" t="e">
        <f ca="1">_xll.DBRW($C$1,$B122,$C$3,BU$12,$C$2,$A122,BU$13,$C$4,C119)</f>
        <v>#VALUE!</v>
      </c>
      <c r="BV122" s="248" t="e">
        <f ca="1">_xll.DBRW($C$1,$B122,$C$3,BV$12,$C$2,$A122,BV$13,$C$4,C119)</f>
        <v>#VALUE!</v>
      </c>
      <c r="BW122" s="248" t="e">
        <f ca="1">_xll.DBRW($C$1,$B122,$C$3,BW$12,$C$2,$A122,BW$13,$C$4,C119)</f>
        <v>#VALUE!</v>
      </c>
      <c r="BX122" s="253" t="e">
        <f ca="1">_xll.DBRW($C$1,$B122,$C$3,BX$12,$C$2,$A122,BX$13,$C$4,C119)</f>
        <v>#VALUE!</v>
      </c>
      <c r="BY122" s="248"/>
      <c r="BZ122" s="248"/>
      <c r="CA122" s="248"/>
      <c r="CB122" s="248"/>
      <c r="CC122" s="248"/>
      <c r="CD122" s="248"/>
      <c r="CE122" s="248"/>
      <c r="CF122" s="248"/>
    </row>
    <row r="123" spans="1:109" ht="21.75" customHeight="1">
      <c r="A123" s="262" t="str">
        <f t="shared" ref="A123:C123" si="623">A110</f>
        <v>VTD_Corp_TopAdj_Input4</v>
      </c>
      <c r="B123" s="263" t="str">
        <f t="shared" ca="1" si="623"/>
        <v>RECALC_0_1_</v>
      </c>
      <c r="C123" s="237" t="str">
        <f t="shared" si="623"/>
        <v>Sécurité aux produits et charges financiers sur base E1 (undiscounting engagements sociaux, provisions, coûts de garatntie…)=</v>
      </c>
      <c r="D123" s="252"/>
      <c r="E123" s="248"/>
      <c r="F123" s="248"/>
      <c r="G123" s="248"/>
      <c r="H123" s="248"/>
      <c r="I123" s="248"/>
      <c r="J123" s="248"/>
      <c r="K123" s="253"/>
      <c r="L123" s="252"/>
      <c r="M123" s="248"/>
      <c r="N123" s="248"/>
      <c r="O123" s="248"/>
      <c r="P123" s="248"/>
      <c r="Q123" s="248"/>
      <c r="R123" s="248"/>
      <c r="S123" s="253"/>
      <c r="T123" s="252"/>
      <c r="U123" s="248"/>
      <c r="V123" s="248"/>
      <c r="W123" s="248"/>
      <c r="X123" s="248"/>
      <c r="Y123" s="248"/>
      <c r="Z123" s="248"/>
      <c r="AA123" s="253"/>
      <c r="AB123" s="252"/>
      <c r="AC123" s="248"/>
      <c r="AD123" s="248"/>
      <c r="AE123" s="248"/>
      <c r="AF123" s="248"/>
      <c r="AG123" s="248"/>
      <c r="AH123" s="248"/>
      <c r="AI123" s="253"/>
      <c r="AJ123" s="248"/>
      <c r="AK123" s="252" t="e">
        <f ca="1">_xll.DBRW($C$1,$B123,$C$3,AK$12,$C$2,$A123,AK$13,$C$4,C119)</f>
        <v>#VALUE!</v>
      </c>
      <c r="AL123" s="248" t="str">
        <f ca="1">_xll.DBRW($C$1,$B123,$C$3,AL$12,$C$2,$A123,AL$13,$C$4,C119)</f>
        <v>RECALC_1_2384_</v>
      </c>
      <c r="AM123" s="248" t="e">
        <f ca="1">_xll.DBRW($C$1,$B123,$C$3,AM$12,$C$2,$A123,AM$13,$C$4,C119)</f>
        <v>#VALUE!</v>
      </c>
      <c r="AN123" s="248" t="e">
        <f ca="1">_xll.DBRW($C$1,$B123,$C$3,AN$12,$C$2,$A123,AN$13,$C$4,C119)</f>
        <v>#VALUE!</v>
      </c>
      <c r="AO123" s="248" t="e">
        <f ca="1">_xll.DBRW($C$1,$B123,$C$3,AO$12,$C$2,$A123,AO$13,$C$4,C119)</f>
        <v>#VALUE!</v>
      </c>
      <c r="AP123" s="248" t="e">
        <f ca="1">_xll.DBRW($C$1,$B123,$C$3,AP$12,$C$2,$A123,AP$13,$C$4,C119)</f>
        <v>#VALUE!</v>
      </c>
      <c r="AQ123" s="248" t="e">
        <f ca="1">_xll.DBRW($C$1,$B123,$C$3,AQ$12,$C$2,$A123,AQ$13,$C$4,C119)</f>
        <v>#VALUE!</v>
      </c>
      <c r="AR123" s="253" t="e">
        <f ca="1">_xll.DBRW($C$1,$B123,$C$3,AR$12,$C$2,$A123,AR$13,$C$4,C119)</f>
        <v>#VALUE!</v>
      </c>
      <c r="AS123" s="252" t="e">
        <f ca="1">_xll.DBRW($C$1,$B123,$C$3,AS$12,$C$2,$A123,AS$13,$C$4,C119)</f>
        <v>#VALUE!</v>
      </c>
      <c r="AT123" s="248" t="str">
        <f ca="1">_xll.DBRW($C$1,$B123,$C$3,AT$12,$C$2,$A123,AT$13,$C$4,C119)</f>
        <v>RECALC_1_2383_</v>
      </c>
      <c r="AU123" s="248" t="e">
        <f ca="1">_xll.DBRW($C$1,$B123,$C$3,AU$12,$C$2,$A123,AU$13,$C$4,C119)</f>
        <v>#VALUE!</v>
      </c>
      <c r="AV123" s="248" t="e">
        <f ca="1">_xll.DBRW($C$1,$B123,$C$3,AV$12,$C$2,$A123,AV$13,$C$4,C119)</f>
        <v>#VALUE!</v>
      </c>
      <c r="AW123" s="248" t="e">
        <f ca="1">_xll.DBRW($C$1,$B123,$C$3,AW$12,$C$2,$A123,AW$13,$C$4,C119)</f>
        <v>#VALUE!</v>
      </c>
      <c r="AX123" s="248" t="e">
        <f ca="1">_xll.DBRW($C$1,$B123,$C$3,AX$12,$C$2,$A123,AX$13,$C$4,C119)</f>
        <v>#VALUE!</v>
      </c>
      <c r="AY123" s="248" t="e">
        <f ca="1">_xll.DBRW($C$1,$B123,$C$3,AY$12,$C$2,$A123,AY$13,$C$4,C119)</f>
        <v>#VALUE!</v>
      </c>
      <c r="AZ123" s="253" t="e">
        <f ca="1">_xll.DBRW($C$1,$B123,$C$3,AZ$12,$C$2,$A123,AZ$13,$C$4,C119)</f>
        <v>#VALUE!</v>
      </c>
      <c r="BA123" s="252" t="e">
        <f ca="1">_xll.DBRW($C$1,$B123,$C$3,BA$12,$C$2,$A123,BA$13,$C$4,C119)</f>
        <v>#VALUE!</v>
      </c>
      <c r="BB123" s="248" t="str">
        <f ca="1">_xll.DBRW($C$1,$B123,$C$3,BB$12,$C$2,$A123,BB$13,$C$4,C119)</f>
        <v>RECALC_1_2385_</v>
      </c>
      <c r="BC123" s="248" t="e">
        <f ca="1">_xll.DBRW($C$1,$B123,$C$3,BC$12,$C$2,$A123,BC$13,$C$4,C119)</f>
        <v>#VALUE!</v>
      </c>
      <c r="BD123" s="248" t="e">
        <f ca="1">_xll.DBRW($C$1,$B123,$C$3,BD$12,$C$2,$A123,BD$13,$C$4,C119)</f>
        <v>#VALUE!</v>
      </c>
      <c r="BE123" s="248" t="e">
        <f ca="1">_xll.DBRW($C$1,$B123,$C$3,BE$12,$C$2,$A123,BE$13,$C$4,C119)</f>
        <v>#VALUE!</v>
      </c>
      <c r="BF123" s="248" t="e">
        <f ca="1">_xll.DBRW($C$1,$B123,$C$3,BF$12,$C$2,$A123,BF$13,$C$4,C119)</f>
        <v>#VALUE!</v>
      </c>
      <c r="BG123" s="248" t="e">
        <f ca="1">_xll.DBRW($C$1,$B123,$C$3,BG$12,$C$2,$A123,BG$13,$C$4,C119)</f>
        <v>#VALUE!</v>
      </c>
      <c r="BH123" s="253" t="e">
        <f ca="1">_xll.DBRW($C$1,$B123,$C$3,BH$12,$C$2,$A123,BH$13,$C$4,C119)</f>
        <v>#VALUE!</v>
      </c>
      <c r="BI123" s="252" t="e">
        <f ca="1">_xll.DBRW($C$1,$B123,$C$3,BI$12,$C$2,$A123,BI$13,$C$4,C119)</f>
        <v>#VALUE!</v>
      </c>
      <c r="BJ123" s="248" t="str">
        <f ca="1">_xll.DBRW($C$1,$B123,$C$3,BJ$12,$C$2,$A123,BJ$13,$C$4,C119)</f>
        <v>RECALC_1_2386_</v>
      </c>
      <c r="BK123" s="248" t="e">
        <f ca="1">_xll.DBRW($C$1,$B123,$C$3,BK$12,$C$2,$A123,BK$13,$C$4,C119)</f>
        <v>#VALUE!</v>
      </c>
      <c r="BL123" s="248" t="e">
        <f ca="1">_xll.DBRW($C$1,$B123,$C$3,BL$12,$C$2,$A123,BL$13,$C$4,C119)</f>
        <v>#VALUE!</v>
      </c>
      <c r="BM123" s="248" t="e">
        <f ca="1">_xll.DBRW($C$1,$B123,$C$3,BM$12,$C$2,$A123,BM$13,$C$4,C119)</f>
        <v>#VALUE!</v>
      </c>
      <c r="BN123" s="248" t="e">
        <f ca="1">_xll.DBRW($C$1,$B123,$C$3,BN$12,$C$2,$A123,BN$13,$C$4,C119)</f>
        <v>#VALUE!</v>
      </c>
      <c r="BO123" s="248" t="e">
        <f ca="1">_xll.DBRW($C$1,$B123,$C$3,BO$12,$C$2,$A123,BO$13,$C$4,C119)</f>
        <v>#VALUE!</v>
      </c>
      <c r="BP123" s="253" t="e">
        <f ca="1">_xll.DBRW($C$1,$B123,$C$3,BP$12,$C$2,$A123,BP$13,$C$4,C119)</f>
        <v>#VALUE!</v>
      </c>
      <c r="BQ123" s="252" t="e">
        <f ca="1">_xll.DBRW($C$1,$B123,$C$3,BQ$12,$C$2,$A123,BQ$13,$C$4,C119)</f>
        <v>#VALUE!</v>
      </c>
      <c r="BR123" s="248" t="str">
        <f ca="1">_xll.DBRW($C$1,$B123,$C$3,BR$12,$C$2,$A123,BR$13,$C$4,C119)</f>
        <v>RECALC_1_2387_</v>
      </c>
      <c r="BS123" s="248" t="e">
        <f ca="1">_xll.DBRW($C$1,$B123,$C$3,BS$12,$C$2,$A123,BS$13,$C$4,C119)</f>
        <v>#VALUE!</v>
      </c>
      <c r="BT123" s="248" t="e">
        <f ca="1">_xll.DBRW($C$1,$B123,$C$3,BT$12,$C$2,$A123,BT$13,$C$4,C119)</f>
        <v>#VALUE!</v>
      </c>
      <c r="BU123" s="248" t="e">
        <f ca="1">_xll.DBRW($C$1,$B123,$C$3,BU$12,$C$2,$A123,BU$13,$C$4,C119)</f>
        <v>#VALUE!</v>
      </c>
      <c r="BV123" s="248" t="e">
        <f ca="1">_xll.DBRW($C$1,$B123,$C$3,BV$12,$C$2,$A123,BV$13,$C$4,C119)</f>
        <v>#VALUE!</v>
      </c>
      <c r="BW123" s="248" t="e">
        <f ca="1">_xll.DBRW($C$1,$B123,$C$3,BW$12,$C$2,$A123,BW$13,$C$4,C119)</f>
        <v>#VALUE!</v>
      </c>
      <c r="BX123" s="253" t="e">
        <f ca="1">_xll.DBRW($C$1,$B123,$C$3,BX$12,$C$2,$A123,BX$13,$C$4,C119)</f>
        <v>#VALUE!</v>
      </c>
      <c r="BY123" s="248"/>
      <c r="BZ123" s="248"/>
      <c r="CA123" s="248"/>
      <c r="CB123" s="248"/>
      <c r="CC123" s="248"/>
      <c r="CD123" s="248"/>
      <c r="CE123" s="248"/>
      <c r="CF123" s="248"/>
    </row>
    <row r="124" spans="1:109" ht="21.75" customHeight="1">
      <c r="A124" s="262" t="str">
        <f t="shared" ref="A124:C124" si="624">A111</f>
        <v>VTD_Corp_TopAdj_Input5</v>
      </c>
      <c r="B124" s="263" t="str">
        <f t="shared" ca="1" si="624"/>
        <v>RECALC_0_1_</v>
      </c>
      <c r="C124" s="237" t="str">
        <f t="shared" si="624"/>
        <v>Ajustement Intégration Fiscale</v>
      </c>
      <c r="D124" s="252"/>
      <c r="E124" s="248"/>
      <c r="F124" s="248"/>
      <c r="G124" s="248"/>
      <c r="H124" s="248"/>
      <c r="I124" s="248"/>
      <c r="J124" s="248"/>
      <c r="K124" s="253"/>
      <c r="L124" s="252"/>
      <c r="M124" s="248"/>
      <c r="N124" s="248"/>
      <c r="O124" s="248"/>
      <c r="P124" s="248"/>
      <c r="Q124" s="248"/>
      <c r="R124" s="248"/>
      <c r="S124" s="253"/>
      <c r="T124" s="252"/>
      <c r="U124" s="248"/>
      <c r="V124" s="248"/>
      <c r="W124" s="248"/>
      <c r="X124" s="248"/>
      <c r="Y124" s="248"/>
      <c r="Z124" s="248"/>
      <c r="AA124" s="253"/>
      <c r="AB124" s="252"/>
      <c r="AC124" s="248"/>
      <c r="AD124" s="248"/>
      <c r="AE124" s="248"/>
      <c r="AF124" s="248"/>
      <c r="AG124" s="248"/>
      <c r="AH124" s="248"/>
      <c r="AI124" s="253"/>
      <c r="AJ124" s="248"/>
      <c r="AK124" s="252" t="e">
        <f ca="1">_xll.DBRW($C$1,$B124,$C$3,AK$12,$C$2,$A124,AK$13,$C$4,C119)</f>
        <v>#VALUE!</v>
      </c>
      <c r="AL124" s="248" t="str">
        <f ca="1">_xll.DBRW($C$1,$B124,$C$3,AL$12,$C$2,$A124,AL$13,$C$4,C119)</f>
        <v>RECALC_1_2167_</v>
      </c>
      <c r="AM124" s="248" t="e">
        <f ca="1">_xll.DBRW($C$1,$B124,$C$3,AM$12,$C$2,$A124,AM$13,$C$4,C119)</f>
        <v>#VALUE!</v>
      </c>
      <c r="AN124" s="248" t="e">
        <f ca="1">_xll.DBRW($C$1,$B124,$C$3,AN$12,$C$2,$A124,AN$13,$C$4,C119)</f>
        <v>#VALUE!</v>
      </c>
      <c r="AO124" s="248" t="e">
        <f ca="1">_xll.DBRW($C$1,$B124,$C$3,AO$12,$C$2,$A124,AO$13,$C$4,C119)</f>
        <v>#VALUE!</v>
      </c>
      <c r="AP124" s="248" t="e">
        <f ca="1">_xll.DBRW($C$1,$B124,$C$3,AP$12,$C$2,$A124,AP$13,$C$4,C119)</f>
        <v>#VALUE!</v>
      </c>
      <c r="AQ124" s="248" t="e">
        <f ca="1">_xll.DBRW($C$1,$B124,$C$3,AQ$12,$C$2,$A124,AQ$13,$C$4,C119)</f>
        <v>#VALUE!</v>
      </c>
      <c r="AR124" s="253" t="e">
        <f ca="1">_xll.DBRW($C$1,$B124,$C$3,AR$12,$C$2,$A124,AR$13,$C$4,C119)</f>
        <v>#VALUE!</v>
      </c>
      <c r="AS124" s="252" t="e">
        <f ca="1">_xll.DBRW($C$1,$B124,$C$3,AS$12,$C$2,$A124,AS$13,$C$4,C119)</f>
        <v>#VALUE!</v>
      </c>
      <c r="AT124" s="248" t="str">
        <f ca="1">_xll.DBRW($C$1,$B124,$C$3,AT$12,$C$2,$A124,AT$13,$C$4,C119)</f>
        <v>RECALC_1_2168_</v>
      </c>
      <c r="AU124" s="248" t="e">
        <f ca="1">_xll.DBRW($C$1,$B124,$C$3,AU$12,$C$2,$A124,AU$13,$C$4,C119)</f>
        <v>#VALUE!</v>
      </c>
      <c r="AV124" s="248" t="e">
        <f ca="1">_xll.DBRW($C$1,$B124,$C$3,AV$12,$C$2,$A124,AV$13,$C$4,C119)</f>
        <v>#VALUE!</v>
      </c>
      <c r="AW124" s="248" t="e">
        <f ca="1">_xll.DBRW($C$1,$B124,$C$3,AW$12,$C$2,$A124,AW$13,$C$4,C119)</f>
        <v>#VALUE!</v>
      </c>
      <c r="AX124" s="248" t="e">
        <f ca="1">_xll.DBRW($C$1,$B124,$C$3,AX$12,$C$2,$A124,AX$13,$C$4,C119)</f>
        <v>#VALUE!</v>
      </c>
      <c r="AY124" s="248" t="e">
        <f ca="1">_xll.DBRW($C$1,$B124,$C$3,AY$12,$C$2,$A124,AY$13,$C$4,C119)</f>
        <v>#VALUE!</v>
      </c>
      <c r="AZ124" s="253" t="e">
        <f ca="1">_xll.DBRW($C$1,$B124,$C$3,AZ$12,$C$2,$A124,AZ$13,$C$4,C119)</f>
        <v>#VALUE!</v>
      </c>
      <c r="BA124" s="252" t="e">
        <f ca="1">_xll.DBRW($C$1,$B124,$C$3,BA$12,$C$2,$A124,BA$13,$C$4,C119)</f>
        <v>#VALUE!</v>
      </c>
      <c r="BB124" s="248" t="str">
        <f ca="1">_xll.DBRW($C$1,$B124,$C$3,BB$12,$C$2,$A124,BB$13,$C$4,C119)</f>
        <v>RECALC_1_2169_</v>
      </c>
      <c r="BC124" s="248" t="e">
        <f ca="1">_xll.DBRW($C$1,$B124,$C$3,BC$12,$C$2,$A124,BC$13,$C$4,C119)</f>
        <v>#VALUE!</v>
      </c>
      <c r="BD124" s="248" t="e">
        <f ca="1">_xll.DBRW($C$1,$B124,$C$3,BD$12,$C$2,$A124,BD$13,$C$4,C119)</f>
        <v>#VALUE!</v>
      </c>
      <c r="BE124" s="248" t="e">
        <f ca="1">_xll.DBRW($C$1,$B124,$C$3,BE$12,$C$2,$A124,BE$13,$C$4,C119)</f>
        <v>#VALUE!</v>
      </c>
      <c r="BF124" s="248" t="e">
        <f ca="1">_xll.DBRW($C$1,$B124,$C$3,BF$12,$C$2,$A124,BF$13,$C$4,C119)</f>
        <v>#VALUE!</v>
      </c>
      <c r="BG124" s="248" t="e">
        <f ca="1">_xll.DBRW($C$1,$B124,$C$3,BG$12,$C$2,$A124,BG$13,$C$4,C119)</f>
        <v>#VALUE!</v>
      </c>
      <c r="BH124" s="253" t="e">
        <f ca="1">_xll.DBRW($C$1,$B124,$C$3,BH$12,$C$2,$A124,BH$13,$C$4,C119)</f>
        <v>#VALUE!</v>
      </c>
      <c r="BI124" s="252" t="e">
        <f ca="1">_xll.DBRW($C$1,$B124,$C$3,BI$12,$C$2,$A124,BI$13,$C$4,C119)</f>
        <v>#VALUE!</v>
      </c>
      <c r="BJ124" s="248" t="str">
        <f ca="1">_xll.DBRW($C$1,$B124,$C$3,BJ$12,$C$2,$A124,BJ$13,$C$4,C119)</f>
        <v>RECALC_1_2170_</v>
      </c>
      <c r="BK124" s="248" t="e">
        <f ca="1">_xll.DBRW($C$1,$B124,$C$3,BK$12,$C$2,$A124,BK$13,$C$4,C119)</f>
        <v>#VALUE!</v>
      </c>
      <c r="BL124" s="248" t="e">
        <f ca="1">_xll.DBRW($C$1,$B124,$C$3,BL$12,$C$2,$A124,BL$13,$C$4,C119)</f>
        <v>#VALUE!</v>
      </c>
      <c r="BM124" s="248" t="e">
        <f ca="1">_xll.DBRW($C$1,$B124,$C$3,BM$12,$C$2,$A124,BM$13,$C$4,C119)</f>
        <v>#VALUE!</v>
      </c>
      <c r="BN124" s="248" t="e">
        <f ca="1">_xll.DBRW($C$1,$B124,$C$3,BN$12,$C$2,$A124,BN$13,$C$4,C119)</f>
        <v>#VALUE!</v>
      </c>
      <c r="BO124" s="248" t="e">
        <f ca="1">_xll.DBRW($C$1,$B124,$C$3,BO$12,$C$2,$A124,BO$13,$C$4,C119)</f>
        <v>#VALUE!</v>
      </c>
      <c r="BP124" s="253" t="e">
        <f ca="1">_xll.DBRW($C$1,$B124,$C$3,BP$12,$C$2,$A124,BP$13,$C$4,C119)</f>
        <v>#VALUE!</v>
      </c>
      <c r="BQ124" s="252" t="e">
        <f ca="1">_xll.DBRW($C$1,$B124,$C$3,BQ$12,$C$2,$A124,BQ$13,$C$4,C119)</f>
        <v>#VALUE!</v>
      </c>
      <c r="BR124" s="248" t="str">
        <f ca="1">_xll.DBRW($C$1,$B124,$C$3,BR$12,$C$2,$A124,BR$13,$C$4,C119)</f>
        <v>RECALC_1_2171_</v>
      </c>
      <c r="BS124" s="248" t="e">
        <f ca="1">_xll.DBRW($C$1,$B124,$C$3,BS$12,$C$2,$A124,BS$13,$C$4,C119)</f>
        <v>#VALUE!</v>
      </c>
      <c r="BT124" s="248" t="e">
        <f ca="1">_xll.DBRW($C$1,$B124,$C$3,BT$12,$C$2,$A124,BT$13,$C$4,C119)</f>
        <v>#VALUE!</v>
      </c>
      <c r="BU124" s="248" t="e">
        <f ca="1">_xll.DBRW($C$1,$B124,$C$3,BU$12,$C$2,$A124,BU$13,$C$4,C119)</f>
        <v>#VALUE!</v>
      </c>
      <c r="BV124" s="248" t="e">
        <f ca="1">_xll.DBRW($C$1,$B124,$C$3,BV$12,$C$2,$A124,BV$13,$C$4,C119)</f>
        <v>#VALUE!</v>
      </c>
      <c r="BW124" s="248" t="e">
        <f ca="1">_xll.DBRW($C$1,$B124,$C$3,BW$12,$C$2,$A124,BW$13,$C$4,C119)</f>
        <v>#VALUE!</v>
      </c>
      <c r="BX124" s="253" t="e">
        <f ca="1">_xll.DBRW($C$1,$B124,$C$3,BX$12,$C$2,$A124,BX$13,$C$4,C119)</f>
        <v>#VALUE!</v>
      </c>
      <c r="BY124" s="248"/>
      <c r="BZ124" s="248"/>
      <c r="CA124" s="248"/>
      <c r="CB124" s="248"/>
      <c r="CC124" s="248"/>
      <c r="CD124" s="248"/>
      <c r="CE124" s="248"/>
      <c r="CF124" s="248"/>
    </row>
    <row r="125" spans="1:109" ht="21.75" customHeight="1">
      <c r="A125" s="262" t="str">
        <f t="shared" ref="A125:C125" si="625">A112</f>
        <v>VTD_Corp_TopAdj_Input6</v>
      </c>
      <c r="B125" s="263" t="str">
        <f t="shared" ca="1" si="625"/>
        <v>RECALC_0_1_</v>
      </c>
      <c r="C125" s="237" t="str">
        <f t="shared" si="625"/>
        <v>Management Fees</v>
      </c>
      <c r="D125" s="252"/>
      <c r="E125" s="248"/>
      <c r="F125" s="248"/>
      <c r="G125" s="248"/>
      <c r="H125" s="248"/>
      <c r="I125" s="248"/>
      <c r="J125" s="248"/>
      <c r="K125" s="253"/>
      <c r="L125" s="252"/>
      <c r="M125" s="248"/>
      <c r="N125" s="248"/>
      <c r="O125" s="248"/>
      <c r="P125" s="248"/>
      <c r="Q125" s="248"/>
      <c r="R125" s="248"/>
      <c r="S125" s="253"/>
      <c r="T125" s="252"/>
      <c r="U125" s="248"/>
      <c r="V125" s="248"/>
      <c r="W125" s="248"/>
      <c r="X125" s="248"/>
      <c r="Y125" s="248"/>
      <c r="Z125" s="248"/>
      <c r="AA125" s="253"/>
      <c r="AB125" s="252"/>
      <c r="AC125" s="248"/>
      <c r="AD125" s="248"/>
      <c r="AE125" s="248"/>
      <c r="AF125" s="248"/>
      <c r="AG125" s="248"/>
      <c r="AH125" s="248"/>
      <c r="AI125" s="253"/>
      <c r="AJ125" s="248"/>
      <c r="AK125" s="252" t="e">
        <f ca="1">_xll.DBRW($C$1,$B125,$C$3,AK$12,$C$2,$A125,AK$13,$C$4,C119)</f>
        <v>#VALUE!</v>
      </c>
      <c r="AL125" s="248" t="str">
        <f ca="1">_xll.DBRW($C$1,$B125,$C$3,AL$12,$C$2,$A125,AL$13,$C$4,C119)</f>
        <v>RECALC_1_2393_</v>
      </c>
      <c r="AM125" s="248" t="e">
        <f ca="1">_xll.DBRW($C$1,$B125,$C$3,AM$12,$C$2,$A125,AM$13,$C$4,C119)</f>
        <v>#VALUE!</v>
      </c>
      <c r="AN125" s="248" t="e">
        <f ca="1">_xll.DBRW($C$1,$B125,$C$3,AN$12,$C$2,$A125,AN$13,$C$4,C119)</f>
        <v>#VALUE!</v>
      </c>
      <c r="AO125" s="248" t="e">
        <f ca="1">_xll.DBRW($C$1,$B125,$C$3,AO$12,$C$2,$A125,AO$13,$C$4,C119)</f>
        <v>#VALUE!</v>
      </c>
      <c r="AP125" s="248" t="e">
        <f ca="1">_xll.DBRW($C$1,$B125,$C$3,AP$12,$C$2,$A125,AP$13,$C$4,C119)</f>
        <v>#VALUE!</v>
      </c>
      <c r="AQ125" s="248" t="e">
        <f ca="1">_xll.DBRW($C$1,$B125,$C$3,AQ$12,$C$2,$A125,AQ$13,$C$4,C119)</f>
        <v>#VALUE!</v>
      </c>
      <c r="AR125" s="253" t="e">
        <f ca="1">_xll.DBRW($C$1,$B125,$C$3,AR$12,$C$2,$A125,AR$13,$C$4,C119)</f>
        <v>#VALUE!</v>
      </c>
      <c r="AS125" s="252" t="e">
        <f ca="1">_xll.DBRW($C$1,$B125,$C$3,AS$12,$C$2,$A125,AS$13,$C$4,C119)</f>
        <v>#VALUE!</v>
      </c>
      <c r="AT125" s="248" t="str">
        <f ca="1">_xll.DBRW($C$1,$B125,$C$3,AT$12,$C$2,$A125,AT$13,$C$4,C119)</f>
        <v>RECALC_1_2395_</v>
      </c>
      <c r="AU125" s="248" t="e">
        <f ca="1">_xll.DBRW($C$1,$B125,$C$3,AU$12,$C$2,$A125,AU$13,$C$4,C119)</f>
        <v>#VALUE!</v>
      </c>
      <c r="AV125" s="248" t="e">
        <f ca="1">_xll.DBRW($C$1,$B125,$C$3,AV$12,$C$2,$A125,AV$13,$C$4,C119)</f>
        <v>#VALUE!</v>
      </c>
      <c r="AW125" s="248" t="e">
        <f ca="1">_xll.DBRW($C$1,$B125,$C$3,AW$12,$C$2,$A125,AW$13,$C$4,C119)</f>
        <v>#VALUE!</v>
      </c>
      <c r="AX125" s="248" t="e">
        <f ca="1">_xll.DBRW($C$1,$B125,$C$3,AX$12,$C$2,$A125,AX$13,$C$4,C119)</f>
        <v>#VALUE!</v>
      </c>
      <c r="AY125" s="248" t="e">
        <f ca="1">_xll.DBRW($C$1,$B125,$C$3,AY$12,$C$2,$A125,AY$13,$C$4,C119)</f>
        <v>#VALUE!</v>
      </c>
      <c r="AZ125" s="253" t="e">
        <f ca="1">_xll.DBRW($C$1,$B125,$C$3,AZ$12,$C$2,$A125,AZ$13,$C$4,C119)</f>
        <v>#VALUE!</v>
      </c>
      <c r="BA125" s="252" t="e">
        <f ca="1">_xll.DBRW($C$1,$B125,$C$3,BA$12,$C$2,$A125,BA$13,$C$4,C119)</f>
        <v>#VALUE!</v>
      </c>
      <c r="BB125" s="248" t="str">
        <f ca="1">_xll.DBRW($C$1,$B125,$C$3,BB$12,$C$2,$A125,BB$13,$C$4,C119)</f>
        <v>RECALC_1_2394_</v>
      </c>
      <c r="BC125" s="248" t="e">
        <f ca="1">_xll.DBRW($C$1,$B125,$C$3,BC$12,$C$2,$A125,BC$13,$C$4,C119)</f>
        <v>#VALUE!</v>
      </c>
      <c r="BD125" s="248" t="e">
        <f ca="1">_xll.DBRW($C$1,$B125,$C$3,BD$12,$C$2,$A125,BD$13,$C$4,C119)</f>
        <v>#VALUE!</v>
      </c>
      <c r="BE125" s="248" t="e">
        <f ca="1">_xll.DBRW($C$1,$B125,$C$3,BE$12,$C$2,$A125,BE$13,$C$4,C119)</f>
        <v>#VALUE!</v>
      </c>
      <c r="BF125" s="248" t="e">
        <f ca="1">_xll.DBRW($C$1,$B125,$C$3,BF$12,$C$2,$A125,BF$13,$C$4,C119)</f>
        <v>#VALUE!</v>
      </c>
      <c r="BG125" s="248" t="e">
        <f ca="1">_xll.DBRW($C$1,$B125,$C$3,BG$12,$C$2,$A125,BG$13,$C$4,C119)</f>
        <v>#VALUE!</v>
      </c>
      <c r="BH125" s="253" t="e">
        <f ca="1">_xll.DBRW($C$1,$B125,$C$3,BH$12,$C$2,$A125,BH$13,$C$4,C119)</f>
        <v>#VALUE!</v>
      </c>
      <c r="BI125" s="252" t="e">
        <f ca="1">_xll.DBRW($C$1,$B125,$C$3,BI$12,$C$2,$A125,BI$13,$C$4,C119)</f>
        <v>#VALUE!</v>
      </c>
      <c r="BJ125" s="248" t="str">
        <f ca="1">_xll.DBRW($C$1,$B125,$C$3,BJ$12,$C$2,$A125,BJ$13,$C$4,C119)</f>
        <v>RECALC_1_2396_</v>
      </c>
      <c r="BK125" s="248" t="e">
        <f ca="1">_xll.DBRW($C$1,$B125,$C$3,BK$12,$C$2,$A125,BK$13,$C$4,C119)</f>
        <v>#VALUE!</v>
      </c>
      <c r="BL125" s="248" t="e">
        <f ca="1">_xll.DBRW($C$1,$B125,$C$3,BL$12,$C$2,$A125,BL$13,$C$4,C119)</f>
        <v>#VALUE!</v>
      </c>
      <c r="BM125" s="248" t="e">
        <f ca="1">_xll.DBRW($C$1,$B125,$C$3,BM$12,$C$2,$A125,BM$13,$C$4,C119)</f>
        <v>#VALUE!</v>
      </c>
      <c r="BN125" s="248" t="e">
        <f ca="1">_xll.DBRW($C$1,$B125,$C$3,BN$12,$C$2,$A125,BN$13,$C$4,C119)</f>
        <v>#VALUE!</v>
      </c>
      <c r="BO125" s="248" t="e">
        <f ca="1">_xll.DBRW($C$1,$B125,$C$3,BO$12,$C$2,$A125,BO$13,$C$4,C119)</f>
        <v>#VALUE!</v>
      </c>
      <c r="BP125" s="253" t="e">
        <f ca="1">_xll.DBRW($C$1,$B125,$C$3,BP$12,$C$2,$A125,BP$13,$C$4,C119)</f>
        <v>#VALUE!</v>
      </c>
      <c r="BQ125" s="252" t="e">
        <f ca="1">_xll.DBRW($C$1,$B125,$C$3,BQ$12,$C$2,$A125,BQ$13,$C$4,C119)</f>
        <v>#VALUE!</v>
      </c>
      <c r="BR125" s="248" t="str">
        <f ca="1">_xll.DBRW($C$1,$B125,$C$3,BR$12,$C$2,$A125,BR$13,$C$4,C119)</f>
        <v>RECALC_1_2397_</v>
      </c>
      <c r="BS125" s="248" t="e">
        <f ca="1">_xll.DBRW($C$1,$B125,$C$3,BS$12,$C$2,$A125,BS$13,$C$4,C119)</f>
        <v>#VALUE!</v>
      </c>
      <c r="BT125" s="248" t="e">
        <f ca="1">_xll.DBRW($C$1,$B125,$C$3,BT$12,$C$2,$A125,BT$13,$C$4,C119)</f>
        <v>#VALUE!</v>
      </c>
      <c r="BU125" s="248" t="e">
        <f ca="1">_xll.DBRW($C$1,$B125,$C$3,BU$12,$C$2,$A125,BU$13,$C$4,C119)</f>
        <v>#VALUE!</v>
      </c>
      <c r="BV125" s="248" t="e">
        <f ca="1">_xll.DBRW($C$1,$B125,$C$3,BV$12,$C$2,$A125,BV$13,$C$4,C119)</f>
        <v>#VALUE!</v>
      </c>
      <c r="BW125" s="248" t="e">
        <f ca="1">_xll.DBRW($C$1,$B125,$C$3,BW$12,$C$2,$A125,BW$13,$C$4,C119)</f>
        <v>#VALUE!</v>
      </c>
      <c r="BX125" s="253" t="e">
        <f ca="1">_xll.DBRW($C$1,$B125,$C$3,BX$12,$C$2,$A125,BX$13,$C$4,C119)</f>
        <v>#VALUE!</v>
      </c>
      <c r="BY125" s="248"/>
      <c r="BZ125" s="248"/>
      <c r="CA125" s="248"/>
      <c r="CB125" s="248"/>
      <c r="CC125" s="248"/>
      <c r="CD125" s="248"/>
      <c r="CE125" s="248"/>
      <c r="CF125" s="248"/>
    </row>
    <row r="126" spans="1:109" ht="21.75" customHeight="1">
      <c r="A126" s="262" t="str">
        <f t="shared" ref="A126:C126" si="626">A113</f>
        <v>VTD_Corp_TopAdj_Input7</v>
      </c>
      <c r="B126" s="263" t="str">
        <f t="shared" ca="1" si="626"/>
        <v>RECALC_0_1_</v>
      </c>
      <c r="C126" s="237" t="str">
        <f t="shared" si="626"/>
        <v>Ajout de coût de siège pour faire face croissance</v>
      </c>
      <c r="D126" s="252"/>
      <c r="E126" s="248"/>
      <c r="F126" s="248"/>
      <c r="G126" s="248"/>
      <c r="H126" s="248"/>
      <c r="I126" s="248"/>
      <c r="J126" s="248"/>
      <c r="K126" s="253"/>
      <c r="L126" s="252"/>
      <c r="M126" s="248"/>
      <c r="N126" s="248"/>
      <c r="O126" s="248"/>
      <c r="P126" s="248"/>
      <c r="Q126" s="248"/>
      <c r="R126" s="248"/>
      <c r="S126" s="253"/>
      <c r="T126" s="252"/>
      <c r="U126" s="248"/>
      <c r="V126" s="248"/>
      <c r="W126" s="248"/>
      <c r="X126" s="248"/>
      <c r="Y126" s="248"/>
      <c r="Z126" s="248"/>
      <c r="AA126" s="253"/>
      <c r="AB126" s="252"/>
      <c r="AC126" s="248"/>
      <c r="AD126" s="248"/>
      <c r="AE126" s="248"/>
      <c r="AF126" s="248"/>
      <c r="AG126" s="248"/>
      <c r="AH126" s="248"/>
      <c r="AI126" s="253"/>
      <c r="AJ126" s="248"/>
      <c r="AK126" s="252" t="e">
        <f ca="1">_xll.DBRW($C$1,$B126,$C$3,AK$12,$C$2,$A126,AK$13,$C$4,C119)</f>
        <v>#VALUE!</v>
      </c>
      <c r="AL126" s="248" t="str">
        <f ca="1">_xll.DBRW($C$1,$B126,$C$3,AL$12,$C$2,$A126,AL$13,$C$4,C119)</f>
        <v>RECALC_1_2409_</v>
      </c>
      <c r="AM126" s="248" t="e">
        <f ca="1">_xll.DBRW($C$1,$B126,$C$3,AM$12,$C$2,$A126,AM$13,$C$4,C119)</f>
        <v>#VALUE!</v>
      </c>
      <c r="AN126" s="248" t="e">
        <f ca="1">_xll.DBRW($C$1,$B126,$C$3,AN$12,$C$2,$A126,AN$13,$C$4,C119)</f>
        <v>#VALUE!</v>
      </c>
      <c r="AO126" s="248" t="e">
        <f ca="1">_xll.DBRW($C$1,$B126,$C$3,AO$12,$C$2,$A126,AO$13,$C$4,C119)</f>
        <v>#VALUE!</v>
      </c>
      <c r="AP126" s="248" t="e">
        <f ca="1">_xll.DBRW($C$1,$B126,$C$3,AP$12,$C$2,$A126,AP$13,$C$4,C119)</f>
        <v>#VALUE!</v>
      </c>
      <c r="AQ126" s="248" t="e">
        <f ca="1">_xll.DBRW($C$1,$B126,$C$3,AQ$12,$C$2,$A126,AQ$13,$C$4,C119)</f>
        <v>#VALUE!</v>
      </c>
      <c r="AR126" s="253" t="e">
        <f ca="1">_xll.DBRW($C$1,$B126,$C$3,AR$12,$C$2,$A126,AR$13,$C$4,C119)</f>
        <v>#VALUE!</v>
      </c>
      <c r="AS126" s="252" t="e">
        <f ca="1">_xll.DBRW($C$1,$B126,$C$3,AS$12,$C$2,$A126,AS$13,$C$4,C119)</f>
        <v>#VALUE!</v>
      </c>
      <c r="AT126" s="248" t="str">
        <f ca="1">_xll.DBRW($C$1,$B126,$C$3,AT$12,$C$2,$A126,AT$13,$C$4,C119)</f>
        <v>RECALC_1_2411_</v>
      </c>
      <c r="AU126" s="248" t="e">
        <f ca="1">_xll.DBRW($C$1,$B126,$C$3,AU$12,$C$2,$A126,AU$13,$C$4,C119)</f>
        <v>#VALUE!</v>
      </c>
      <c r="AV126" s="248" t="e">
        <f ca="1">_xll.DBRW($C$1,$B126,$C$3,AV$12,$C$2,$A126,AV$13,$C$4,C119)</f>
        <v>#VALUE!</v>
      </c>
      <c r="AW126" s="248" t="e">
        <f ca="1">_xll.DBRW($C$1,$B126,$C$3,AW$12,$C$2,$A126,AW$13,$C$4,C119)</f>
        <v>#VALUE!</v>
      </c>
      <c r="AX126" s="248" t="e">
        <f ca="1">_xll.DBRW($C$1,$B126,$C$3,AX$12,$C$2,$A126,AX$13,$C$4,C119)</f>
        <v>#VALUE!</v>
      </c>
      <c r="AY126" s="248" t="e">
        <f ca="1">_xll.DBRW($C$1,$B126,$C$3,AY$12,$C$2,$A126,AY$13,$C$4,C119)</f>
        <v>#VALUE!</v>
      </c>
      <c r="AZ126" s="253" t="e">
        <f ca="1">_xll.DBRW($C$1,$B126,$C$3,AZ$12,$C$2,$A126,AZ$13,$C$4,C119)</f>
        <v>#VALUE!</v>
      </c>
      <c r="BA126" s="252" t="e">
        <f ca="1">_xll.DBRW($C$1,$B126,$C$3,BA$12,$C$2,$A126,BA$13,$C$4,C119)</f>
        <v>#VALUE!</v>
      </c>
      <c r="BB126" s="248" t="str">
        <f ca="1">_xll.DBRW($C$1,$B126,$C$3,BB$12,$C$2,$A126,BB$13,$C$4,C119)</f>
        <v>RECALC_1_2410_</v>
      </c>
      <c r="BC126" s="248" t="e">
        <f ca="1">_xll.DBRW($C$1,$B126,$C$3,BC$12,$C$2,$A126,BC$13,$C$4,C119)</f>
        <v>#VALUE!</v>
      </c>
      <c r="BD126" s="248" t="e">
        <f ca="1">_xll.DBRW($C$1,$B126,$C$3,BD$12,$C$2,$A126,BD$13,$C$4,C119)</f>
        <v>#VALUE!</v>
      </c>
      <c r="BE126" s="248" t="e">
        <f ca="1">_xll.DBRW($C$1,$B126,$C$3,BE$12,$C$2,$A126,BE$13,$C$4,C119)</f>
        <v>#VALUE!</v>
      </c>
      <c r="BF126" s="248" t="e">
        <f ca="1">_xll.DBRW($C$1,$B126,$C$3,BF$12,$C$2,$A126,BF$13,$C$4,C119)</f>
        <v>#VALUE!</v>
      </c>
      <c r="BG126" s="248" t="e">
        <f ca="1">_xll.DBRW($C$1,$B126,$C$3,BG$12,$C$2,$A126,BG$13,$C$4,C119)</f>
        <v>#VALUE!</v>
      </c>
      <c r="BH126" s="253" t="e">
        <f ca="1">_xll.DBRW($C$1,$B126,$C$3,BH$12,$C$2,$A126,BH$13,$C$4,C119)</f>
        <v>#VALUE!</v>
      </c>
      <c r="BI126" s="252" t="e">
        <f ca="1">_xll.DBRW($C$1,$B126,$C$3,BI$12,$C$2,$A126,BI$13,$C$4,C119)</f>
        <v>#VALUE!</v>
      </c>
      <c r="BJ126" s="248" t="str">
        <f ca="1">_xll.DBRW($C$1,$B126,$C$3,BJ$12,$C$2,$A126,BJ$13,$C$4,C119)</f>
        <v>RECALC_1_2408_</v>
      </c>
      <c r="BK126" s="248" t="e">
        <f ca="1">_xll.DBRW($C$1,$B126,$C$3,BK$12,$C$2,$A126,BK$13,$C$4,C119)</f>
        <v>#VALUE!</v>
      </c>
      <c r="BL126" s="248" t="e">
        <f ca="1">_xll.DBRW($C$1,$B126,$C$3,BL$12,$C$2,$A126,BL$13,$C$4,C119)</f>
        <v>#VALUE!</v>
      </c>
      <c r="BM126" s="248" t="e">
        <f ca="1">_xll.DBRW($C$1,$B126,$C$3,BM$12,$C$2,$A126,BM$13,$C$4,C119)</f>
        <v>#VALUE!</v>
      </c>
      <c r="BN126" s="248" t="e">
        <f ca="1">_xll.DBRW($C$1,$B126,$C$3,BN$12,$C$2,$A126,BN$13,$C$4,C119)</f>
        <v>#VALUE!</v>
      </c>
      <c r="BO126" s="248" t="e">
        <f ca="1">_xll.DBRW($C$1,$B126,$C$3,BO$12,$C$2,$A126,BO$13,$C$4,C119)</f>
        <v>#VALUE!</v>
      </c>
      <c r="BP126" s="253" t="e">
        <f ca="1">_xll.DBRW($C$1,$B126,$C$3,BP$12,$C$2,$A126,BP$13,$C$4,C119)</f>
        <v>#VALUE!</v>
      </c>
      <c r="BQ126" s="252" t="e">
        <f ca="1">_xll.DBRW($C$1,$B126,$C$3,BQ$12,$C$2,$A126,BQ$13,$C$4,C119)</f>
        <v>#VALUE!</v>
      </c>
      <c r="BR126" s="248" t="str">
        <f ca="1">_xll.DBRW($C$1,$B126,$C$3,BR$12,$C$2,$A126,BR$13,$C$4,C119)</f>
        <v>RECALC_1_2412_</v>
      </c>
      <c r="BS126" s="248" t="e">
        <f ca="1">_xll.DBRW($C$1,$B126,$C$3,BS$12,$C$2,$A126,BS$13,$C$4,C119)</f>
        <v>#VALUE!</v>
      </c>
      <c r="BT126" s="248" t="e">
        <f ca="1">_xll.DBRW($C$1,$B126,$C$3,BT$12,$C$2,$A126,BT$13,$C$4,C119)</f>
        <v>#VALUE!</v>
      </c>
      <c r="BU126" s="248" t="e">
        <f ca="1">_xll.DBRW($C$1,$B126,$C$3,BU$12,$C$2,$A126,BU$13,$C$4,C119)</f>
        <v>#VALUE!</v>
      </c>
      <c r="BV126" s="248" t="e">
        <f ca="1">_xll.DBRW($C$1,$B126,$C$3,BV$12,$C$2,$A126,BV$13,$C$4,C119)</f>
        <v>#VALUE!</v>
      </c>
      <c r="BW126" s="248" t="e">
        <f ca="1">_xll.DBRW($C$1,$B126,$C$3,BW$12,$C$2,$A126,BW$13,$C$4,C119)</f>
        <v>#VALUE!</v>
      </c>
      <c r="BX126" s="253" t="e">
        <f ca="1">_xll.DBRW($C$1,$B126,$C$3,BX$12,$C$2,$A126,BX$13,$C$4,C119)</f>
        <v>#VALUE!</v>
      </c>
      <c r="BY126" s="248"/>
      <c r="BZ126" s="248"/>
      <c r="CA126" s="248"/>
      <c r="CB126" s="248"/>
      <c r="CC126" s="248"/>
      <c r="CD126" s="248"/>
      <c r="CE126" s="248"/>
      <c r="CF126" s="248"/>
    </row>
    <row r="127" spans="1:109" ht="21.75" customHeight="1">
      <c r="A127" s="262" t="str">
        <f t="shared" ref="A127:C127" si="627">A114</f>
        <v>VTD_Corp_TopAdj_Input8</v>
      </c>
      <c r="B127" s="263" t="str">
        <f t="shared" ca="1" si="627"/>
        <v>RECALC_0_1_</v>
      </c>
      <c r="C127" s="237" t="str">
        <f t="shared" si="627"/>
        <v>Ajustement Ouverture EFN Budget</v>
      </c>
      <c r="D127" s="252"/>
      <c r="E127" s="248"/>
      <c r="F127" s="248"/>
      <c r="G127" s="248"/>
      <c r="H127" s="248"/>
      <c r="I127" s="248"/>
      <c r="J127" s="248"/>
      <c r="K127" s="253"/>
      <c r="L127" s="252"/>
      <c r="M127" s="248"/>
      <c r="N127" s="248"/>
      <c r="O127" s="248"/>
      <c r="P127" s="248"/>
      <c r="Q127" s="248"/>
      <c r="R127" s="248"/>
      <c r="S127" s="253"/>
      <c r="T127" s="252"/>
      <c r="U127" s="248"/>
      <c r="V127" s="248"/>
      <c r="W127" s="248"/>
      <c r="X127" s="248"/>
      <c r="Y127" s="248"/>
      <c r="Z127" s="248"/>
      <c r="AA127" s="253"/>
      <c r="AB127" s="252"/>
      <c r="AC127" s="248"/>
      <c r="AD127" s="248"/>
      <c r="AE127" s="248"/>
      <c r="AF127" s="248"/>
      <c r="AG127" s="248"/>
      <c r="AH127" s="248"/>
      <c r="AI127" s="253"/>
      <c r="AJ127" s="248"/>
      <c r="AK127" s="252" t="e">
        <f ca="1">_xll.DBRW($C$1,$B127,$C$3,AK$12,$C$2,$A127,AK$13,$C$4,C119)</f>
        <v>#VALUE!</v>
      </c>
      <c r="AL127" s="248" t="str">
        <f ca="1">_xll.DBRW($C$1,$B127,$C$3,AL$12,$C$2,$A127,AL$13,$C$4,C119)</f>
        <v>RECALC_1_2413_</v>
      </c>
      <c r="AM127" s="248" t="e">
        <f ca="1">_xll.DBRW($C$1,$B127,$C$3,AM$12,$C$2,$A127,AM$13,$C$4,C119)</f>
        <v>#VALUE!</v>
      </c>
      <c r="AN127" s="248" t="e">
        <f ca="1">_xll.DBRW($C$1,$B127,$C$3,AN$12,$C$2,$A127,AN$13,$C$4,C119)</f>
        <v>#VALUE!</v>
      </c>
      <c r="AO127" s="248" t="e">
        <f ca="1">_xll.DBRW($C$1,$B127,$C$3,AO$12,$C$2,$A127,AO$13,$C$4,C119)</f>
        <v>#VALUE!</v>
      </c>
      <c r="AP127" s="248" t="e">
        <f ca="1">_xll.DBRW($C$1,$B127,$C$3,AP$12,$C$2,$A127,AP$13,$C$4,C119)</f>
        <v>#VALUE!</v>
      </c>
      <c r="AQ127" s="248" t="e">
        <f ca="1">_xll.DBRW($C$1,$B127,$C$3,AQ$12,$C$2,$A127,AQ$13,$C$4,C119)</f>
        <v>#VALUE!</v>
      </c>
      <c r="AR127" s="253" t="e">
        <f ca="1">_xll.DBRW($C$1,$B127,$C$3,AR$12,$C$2,$A127,AR$13,$C$4,C119)</f>
        <v>#VALUE!</v>
      </c>
      <c r="AS127" s="252" t="e">
        <f ca="1">_xll.DBRW($C$1,$B127,$C$3,AS$12,$C$2,$A127,AS$13,$C$4,C119)</f>
        <v>#VALUE!</v>
      </c>
      <c r="AT127" s="248" t="str">
        <f ca="1">_xll.DBRW($C$1,$B127,$C$3,AT$12,$C$2,$A127,AT$13,$C$4,C119)</f>
        <v>RECALC_1_2414_</v>
      </c>
      <c r="AU127" s="248" t="e">
        <f ca="1">_xll.DBRW($C$1,$B127,$C$3,AU$12,$C$2,$A127,AU$13,$C$4,C119)</f>
        <v>#VALUE!</v>
      </c>
      <c r="AV127" s="248" t="e">
        <f ca="1">_xll.DBRW($C$1,$B127,$C$3,AV$12,$C$2,$A127,AV$13,$C$4,C119)</f>
        <v>#VALUE!</v>
      </c>
      <c r="AW127" s="248" t="e">
        <f ca="1">_xll.DBRW($C$1,$B127,$C$3,AW$12,$C$2,$A127,AW$13,$C$4,C119)</f>
        <v>#VALUE!</v>
      </c>
      <c r="AX127" s="248" t="e">
        <f ca="1">_xll.DBRW($C$1,$B127,$C$3,AX$12,$C$2,$A127,AX$13,$C$4,C119)</f>
        <v>#VALUE!</v>
      </c>
      <c r="AY127" s="248" t="e">
        <f ca="1">_xll.DBRW($C$1,$B127,$C$3,AY$12,$C$2,$A127,AY$13,$C$4,C119)</f>
        <v>#VALUE!</v>
      </c>
      <c r="AZ127" s="253" t="e">
        <f ca="1">_xll.DBRW($C$1,$B127,$C$3,AZ$12,$C$2,$A127,AZ$13,$C$4,C119)</f>
        <v>#VALUE!</v>
      </c>
      <c r="BA127" s="252" t="e">
        <f ca="1">_xll.DBRW($C$1,$B127,$C$3,BA$12,$C$2,$A127,BA$13,$C$4,C119)</f>
        <v>#VALUE!</v>
      </c>
      <c r="BB127" s="248" t="str">
        <f ca="1">_xll.DBRW($C$1,$B127,$C$3,BB$12,$C$2,$A127,BB$13,$C$4,C119)</f>
        <v>RECALC_1_2415_</v>
      </c>
      <c r="BC127" s="248" t="e">
        <f ca="1">_xll.DBRW($C$1,$B127,$C$3,BC$12,$C$2,$A127,BC$13,$C$4,C119)</f>
        <v>#VALUE!</v>
      </c>
      <c r="BD127" s="248" t="e">
        <f ca="1">_xll.DBRW($C$1,$B127,$C$3,BD$12,$C$2,$A127,BD$13,$C$4,C119)</f>
        <v>#VALUE!</v>
      </c>
      <c r="BE127" s="248" t="e">
        <f ca="1">_xll.DBRW($C$1,$B127,$C$3,BE$12,$C$2,$A127,BE$13,$C$4,C119)</f>
        <v>#VALUE!</v>
      </c>
      <c r="BF127" s="248" t="e">
        <f ca="1">_xll.DBRW($C$1,$B127,$C$3,BF$12,$C$2,$A127,BF$13,$C$4,C119)</f>
        <v>#VALUE!</v>
      </c>
      <c r="BG127" s="248" t="e">
        <f ca="1">_xll.DBRW($C$1,$B127,$C$3,BG$12,$C$2,$A127,BG$13,$C$4,C119)</f>
        <v>#VALUE!</v>
      </c>
      <c r="BH127" s="253" t="e">
        <f ca="1">_xll.DBRW($C$1,$B127,$C$3,BH$12,$C$2,$A127,BH$13,$C$4,C119)</f>
        <v>#VALUE!</v>
      </c>
      <c r="BI127" s="252" t="e">
        <f ca="1">_xll.DBRW($C$1,$B127,$C$3,BI$12,$C$2,$A127,BI$13,$C$4,C119)</f>
        <v>#VALUE!</v>
      </c>
      <c r="BJ127" s="248" t="str">
        <f ca="1">_xll.DBRW($C$1,$B127,$C$3,BJ$12,$C$2,$A127,BJ$13,$C$4,C119)</f>
        <v>RECALC_1_2416_</v>
      </c>
      <c r="BK127" s="248" t="e">
        <f ca="1">_xll.DBRW($C$1,$B127,$C$3,BK$12,$C$2,$A127,BK$13,$C$4,C119)</f>
        <v>#VALUE!</v>
      </c>
      <c r="BL127" s="248" t="e">
        <f ca="1">_xll.DBRW($C$1,$B127,$C$3,BL$12,$C$2,$A127,BL$13,$C$4,C119)</f>
        <v>#VALUE!</v>
      </c>
      <c r="BM127" s="248" t="e">
        <f ca="1">_xll.DBRW($C$1,$B127,$C$3,BM$12,$C$2,$A127,BM$13,$C$4,C119)</f>
        <v>#VALUE!</v>
      </c>
      <c r="BN127" s="248" t="e">
        <f ca="1">_xll.DBRW($C$1,$B127,$C$3,BN$12,$C$2,$A127,BN$13,$C$4,C119)</f>
        <v>#VALUE!</v>
      </c>
      <c r="BO127" s="248" t="e">
        <f ca="1">_xll.DBRW($C$1,$B127,$C$3,BO$12,$C$2,$A127,BO$13,$C$4,C119)</f>
        <v>#VALUE!</v>
      </c>
      <c r="BP127" s="253" t="e">
        <f ca="1">_xll.DBRW($C$1,$B127,$C$3,BP$12,$C$2,$A127,BP$13,$C$4,C119)</f>
        <v>#VALUE!</v>
      </c>
      <c r="BQ127" s="252" t="e">
        <f ca="1">_xll.DBRW($C$1,$B127,$C$3,BQ$12,$C$2,$A127,BQ$13,$C$4,C119)</f>
        <v>#VALUE!</v>
      </c>
      <c r="BR127" s="248" t="str">
        <f ca="1">_xll.DBRW($C$1,$B127,$C$3,BR$12,$C$2,$A127,BR$13,$C$4,C119)</f>
        <v>RECALC_1_2417_</v>
      </c>
      <c r="BS127" s="248" t="e">
        <f ca="1">_xll.DBRW($C$1,$B127,$C$3,BS$12,$C$2,$A127,BS$13,$C$4,C119)</f>
        <v>#VALUE!</v>
      </c>
      <c r="BT127" s="248" t="e">
        <f ca="1">_xll.DBRW($C$1,$B127,$C$3,BT$12,$C$2,$A127,BT$13,$C$4,C119)</f>
        <v>#VALUE!</v>
      </c>
      <c r="BU127" s="248" t="e">
        <f ca="1">_xll.DBRW($C$1,$B127,$C$3,BU$12,$C$2,$A127,BU$13,$C$4,C119)</f>
        <v>#VALUE!</v>
      </c>
      <c r="BV127" s="248" t="e">
        <f ca="1">_xll.DBRW($C$1,$B127,$C$3,BV$12,$C$2,$A127,BV$13,$C$4,C119)</f>
        <v>#VALUE!</v>
      </c>
      <c r="BW127" s="248" t="e">
        <f ca="1">_xll.DBRW($C$1,$B127,$C$3,BW$12,$C$2,$A127,BW$13,$C$4,C119)</f>
        <v>#VALUE!</v>
      </c>
      <c r="BX127" s="253" t="e">
        <f ca="1">_xll.DBRW($C$1,$B127,$C$3,BX$12,$C$2,$A127,BX$13,$C$4,C119)</f>
        <v>#VALUE!</v>
      </c>
      <c r="BY127" s="248"/>
      <c r="BZ127" s="248"/>
      <c r="CA127" s="248"/>
      <c r="CB127" s="248"/>
      <c r="CC127" s="248"/>
      <c r="CD127" s="248"/>
      <c r="CE127" s="248"/>
      <c r="CF127" s="248"/>
    </row>
    <row r="128" spans="1:109" ht="21.75" customHeight="1">
      <c r="A128" s="262" t="str">
        <f t="shared" ref="A128:C128" si="628">A115</f>
        <v>VTD_Corp_TopAdj_Input9</v>
      </c>
      <c r="B128" s="263" t="str">
        <f t="shared" ca="1" si="628"/>
        <v>RECALC_0_1_</v>
      </c>
      <c r="C128" s="237" t="str">
        <f t="shared" si="628"/>
        <v>Dividendes versés aux actionnaires</v>
      </c>
      <c r="D128" s="252"/>
      <c r="E128" s="248"/>
      <c r="F128" s="248"/>
      <c r="G128" s="248"/>
      <c r="H128" s="248"/>
      <c r="I128" s="248"/>
      <c r="J128" s="248"/>
      <c r="K128" s="253"/>
      <c r="L128" s="252"/>
      <c r="M128" s="248"/>
      <c r="N128" s="248"/>
      <c r="O128" s="248"/>
      <c r="P128" s="248"/>
      <c r="Q128" s="248"/>
      <c r="R128" s="248"/>
      <c r="S128" s="253"/>
      <c r="T128" s="252"/>
      <c r="U128" s="248"/>
      <c r="V128" s="248"/>
      <c r="W128" s="248"/>
      <c r="X128" s="248"/>
      <c r="Y128" s="248"/>
      <c r="Z128" s="248"/>
      <c r="AA128" s="253"/>
      <c r="AB128" s="252"/>
      <c r="AC128" s="248"/>
      <c r="AD128" s="248"/>
      <c r="AE128" s="248"/>
      <c r="AF128" s="248"/>
      <c r="AG128" s="248"/>
      <c r="AH128" s="248"/>
      <c r="AI128" s="253"/>
      <c r="AJ128" s="248"/>
      <c r="AK128" s="252" t="e">
        <f ca="1">_xll.DBRW($C$1,$B128,$C$3,AK$12,$C$2,$A128,AK$13,$C$4,C119)</f>
        <v>#VALUE!</v>
      </c>
      <c r="AL128" s="248" t="str">
        <f ca="1">_xll.DBRW($C$1,$B128,$C$3,AL$12,$C$2,$A128,AL$13,$C$4,C119)</f>
        <v>RECALC_1_2162_</v>
      </c>
      <c r="AM128" s="248" t="e">
        <f ca="1">_xll.DBRW($C$1,$B128,$C$3,AM$12,$C$2,$A128,AM$13,$C$4,C119)</f>
        <v>#VALUE!</v>
      </c>
      <c r="AN128" s="248" t="e">
        <f ca="1">_xll.DBRW($C$1,$B128,$C$3,AN$12,$C$2,$A128,AN$13,$C$4,C119)</f>
        <v>#VALUE!</v>
      </c>
      <c r="AO128" s="248" t="e">
        <f ca="1">_xll.DBRW($C$1,$B128,$C$3,AO$12,$C$2,$A128,AO$13,$C$4,C119)</f>
        <v>#VALUE!</v>
      </c>
      <c r="AP128" s="248" t="e">
        <f ca="1">_xll.DBRW($C$1,$B128,$C$3,AP$12,$C$2,$A128,AP$13,$C$4,C119)</f>
        <v>#VALUE!</v>
      </c>
      <c r="AQ128" s="248" t="e">
        <f ca="1">_xll.DBRW($C$1,$B128,$C$3,AQ$12,$C$2,$A128,AQ$13,$C$4,C119)</f>
        <v>#VALUE!</v>
      </c>
      <c r="AR128" s="253" t="e">
        <f ca="1">_xll.DBRW($C$1,$B128,$C$3,AR$12,$C$2,$A128,AR$13,$C$4,C119)</f>
        <v>#VALUE!</v>
      </c>
      <c r="AS128" s="252" t="e">
        <f ca="1">_xll.DBRW($C$1,$B128,$C$3,AS$12,$C$2,$A128,AS$13,$C$4,C119)</f>
        <v>#VALUE!</v>
      </c>
      <c r="AT128" s="248" t="str">
        <f ca="1">_xll.DBRW($C$1,$B128,$C$3,AT$12,$C$2,$A128,AT$13,$C$4,C119)</f>
        <v>RECALC_1_2163_</v>
      </c>
      <c r="AU128" s="248" t="e">
        <f ca="1">_xll.DBRW($C$1,$B128,$C$3,AU$12,$C$2,$A128,AU$13,$C$4,C119)</f>
        <v>#VALUE!</v>
      </c>
      <c r="AV128" s="248" t="e">
        <f ca="1">_xll.DBRW($C$1,$B128,$C$3,AV$12,$C$2,$A128,AV$13,$C$4,C119)</f>
        <v>#VALUE!</v>
      </c>
      <c r="AW128" s="248" t="e">
        <f ca="1">_xll.DBRW($C$1,$B128,$C$3,AW$12,$C$2,$A128,AW$13,$C$4,C119)</f>
        <v>#VALUE!</v>
      </c>
      <c r="AX128" s="248" t="e">
        <f ca="1">_xll.DBRW($C$1,$B128,$C$3,AX$12,$C$2,$A128,AX$13,$C$4,C119)</f>
        <v>#VALUE!</v>
      </c>
      <c r="AY128" s="248" t="e">
        <f ca="1">_xll.DBRW($C$1,$B128,$C$3,AY$12,$C$2,$A128,AY$13,$C$4,C119)</f>
        <v>#VALUE!</v>
      </c>
      <c r="AZ128" s="253" t="e">
        <f ca="1">_xll.DBRW($C$1,$B128,$C$3,AZ$12,$C$2,$A128,AZ$13,$C$4,C119)</f>
        <v>#VALUE!</v>
      </c>
      <c r="BA128" s="252" t="e">
        <f ca="1">_xll.DBRW($C$1,$B128,$C$3,BA$12,$C$2,$A128,BA$13,$C$4,C119)</f>
        <v>#VALUE!</v>
      </c>
      <c r="BB128" s="248" t="str">
        <f ca="1">_xll.DBRW($C$1,$B128,$C$3,BB$12,$C$2,$A128,BB$13,$C$4,C119)</f>
        <v>RECALC_1_2164_</v>
      </c>
      <c r="BC128" s="248" t="e">
        <f ca="1">_xll.DBRW($C$1,$B128,$C$3,BC$12,$C$2,$A128,BC$13,$C$4,C119)</f>
        <v>#VALUE!</v>
      </c>
      <c r="BD128" s="248" t="e">
        <f ca="1">_xll.DBRW($C$1,$B128,$C$3,BD$12,$C$2,$A128,BD$13,$C$4,C119)</f>
        <v>#VALUE!</v>
      </c>
      <c r="BE128" s="248" t="e">
        <f ca="1">_xll.DBRW($C$1,$B128,$C$3,BE$12,$C$2,$A128,BE$13,$C$4,C119)</f>
        <v>#VALUE!</v>
      </c>
      <c r="BF128" s="248" t="e">
        <f ca="1">_xll.DBRW($C$1,$B128,$C$3,BF$12,$C$2,$A128,BF$13,$C$4,C119)</f>
        <v>#VALUE!</v>
      </c>
      <c r="BG128" s="248" t="e">
        <f ca="1">_xll.DBRW($C$1,$B128,$C$3,BG$12,$C$2,$A128,BG$13,$C$4,C119)</f>
        <v>#VALUE!</v>
      </c>
      <c r="BH128" s="253" t="e">
        <f ca="1">_xll.DBRW($C$1,$B128,$C$3,BH$12,$C$2,$A128,BH$13,$C$4,C119)</f>
        <v>#VALUE!</v>
      </c>
      <c r="BI128" s="252" t="e">
        <f ca="1">_xll.DBRW($C$1,$B128,$C$3,BI$12,$C$2,$A128,BI$13,$C$4,C119)</f>
        <v>#VALUE!</v>
      </c>
      <c r="BJ128" s="248" t="str">
        <f ca="1">_xll.DBRW($C$1,$B128,$C$3,BJ$12,$C$2,$A128,BJ$13,$C$4,C119)</f>
        <v>RECALC_1_2165_</v>
      </c>
      <c r="BK128" s="248" t="e">
        <f ca="1">_xll.DBRW($C$1,$B128,$C$3,BK$12,$C$2,$A128,BK$13,$C$4,C119)</f>
        <v>#VALUE!</v>
      </c>
      <c r="BL128" s="248" t="e">
        <f ca="1">_xll.DBRW($C$1,$B128,$C$3,BL$12,$C$2,$A128,BL$13,$C$4,C119)</f>
        <v>#VALUE!</v>
      </c>
      <c r="BM128" s="248" t="e">
        <f ca="1">_xll.DBRW($C$1,$B128,$C$3,BM$12,$C$2,$A128,BM$13,$C$4,C119)</f>
        <v>#VALUE!</v>
      </c>
      <c r="BN128" s="248" t="e">
        <f ca="1">_xll.DBRW($C$1,$B128,$C$3,BN$12,$C$2,$A128,BN$13,$C$4,C119)</f>
        <v>#VALUE!</v>
      </c>
      <c r="BO128" s="248" t="e">
        <f ca="1">_xll.DBRW($C$1,$B128,$C$3,BO$12,$C$2,$A128,BO$13,$C$4,C119)</f>
        <v>#VALUE!</v>
      </c>
      <c r="BP128" s="253" t="e">
        <f ca="1">_xll.DBRW($C$1,$B128,$C$3,BP$12,$C$2,$A128,BP$13,$C$4,C119)</f>
        <v>#VALUE!</v>
      </c>
      <c r="BQ128" s="252" t="e">
        <f ca="1">_xll.DBRW($C$1,$B128,$C$3,BQ$12,$C$2,$A128,BQ$13,$C$4,C119)</f>
        <v>#VALUE!</v>
      </c>
      <c r="BR128" s="248" t="str">
        <f ca="1">_xll.DBRW($C$1,$B128,$C$3,BR$12,$C$2,$A128,BR$13,$C$4,C119)</f>
        <v>RECALC_1_2166_</v>
      </c>
      <c r="BS128" s="248" t="e">
        <f ca="1">_xll.DBRW($C$1,$B128,$C$3,BS$12,$C$2,$A128,BS$13,$C$4,C119)</f>
        <v>#VALUE!</v>
      </c>
      <c r="BT128" s="248" t="e">
        <f ca="1">_xll.DBRW($C$1,$B128,$C$3,BT$12,$C$2,$A128,BT$13,$C$4,C119)</f>
        <v>#VALUE!</v>
      </c>
      <c r="BU128" s="248" t="e">
        <f ca="1">_xll.DBRW($C$1,$B128,$C$3,BU$12,$C$2,$A128,BU$13,$C$4,C119)</f>
        <v>#VALUE!</v>
      </c>
      <c r="BV128" s="248" t="e">
        <f ca="1">_xll.DBRW($C$1,$B128,$C$3,BV$12,$C$2,$A128,BV$13,$C$4,C119)</f>
        <v>#VALUE!</v>
      </c>
      <c r="BW128" s="248" t="e">
        <f ca="1">_xll.DBRW($C$1,$B128,$C$3,BW$12,$C$2,$A128,BW$13,$C$4,C119)</f>
        <v>#VALUE!</v>
      </c>
      <c r="BX128" s="253" t="e">
        <f ca="1">_xll.DBRW($C$1,$B128,$C$3,BX$12,$C$2,$A128,BX$13,$C$4,C119)</f>
        <v>#VALUE!</v>
      </c>
      <c r="BY128" s="248"/>
      <c r="BZ128" s="248"/>
      <c r="CA128" s="248"/>
      <c r="CB128" s="248"/>
      <c r="CC128" s="248"/>
      <c r="CD128" s="248"/>
      <c r="CE128" s="248"/>
      <c r="CF128" s="248"/>
    </row>
    <row r="129" spans="1:109" ht="21.75" customHeight="1">
      <c r="A129" s="262" t="str">
        <f t="shared" ref="A129:C129" si="629">A116</f>
        <v>VTD_Corp_TopAdj_Input10</v>
      </c>
      <c r="B129" s="263" t="str">
        <f t="shared" ca="1" si="629"/>
        <v>RECALC_0_1_</v>
      </c>
      <c r="C129" s="237" t="str">
        <f t="shared" si="629"/>
        <v>Augmentation de Capital Colombie</v>
      </c>
      <c r="D129" s="252"/>
      <c r="E129" s="248"/>
      <c r="F129" s="248"/>
      <c r="G129" s="248"/>
      <c r="H129" s="248"/>
      <c r="I129" s="248"/>
      <c r="J129" s="248"/>
      <c r="K129" s="253"/>
      <c r="L129" s="252"/>
      <c r="M129" s="248"/>
      <c r="N129" s="248"/>
      <c r="O129" s="248"/>
      <c r="P129" s="248"/>
      <c r="Q129" s="248"/>
      <c r="R129" s="248"/>
      <c r="S129" s="253"/>
      <c r="T129" s="252"/>
      <c r="U129" s="248"/>
      <c r="V129" s="248"/>
      <c r="W129" s="248"/>
      <c r="X129" s="248"/>
      <c r="Y129" s="248"/>
      <c r="Z129" s="248"/>
      <c r="AA129" s="253"/>
      <c r="AB129" s="252"/>
      <c r="AC129" s="248"/>
      <c r="AD129" s="248"/>
      <c r="AE129" s="248"/>
      <c r="AF129" s="248"/>
      <c r="AG129" s="248"/>
      <c r="AH129" s="248"/>
      <c r="AI129" s="253"/>
      <c r="AJ129" s="248"/>
      <c r="AK129" s="252" t="e">
        <f ca="1">_xll.DBRW($C$1,$B129,$C$3,AK$12,$C$2,$A129,AK$13,$C$4,C119)</f>
        <v>#VALUE!</v>
      </c>
      <c r="AL129" s="248" t="str">
        <f ca="1">_xll.DBRW($C$1,$B129,$C$3,AL$12,$C$2,$A129,AL$13,$C$4,C119)</f>
        <v>RECALC_1_2428_</v>
      </c>
      <c r="AM129" s="248" t="e">
        <f ca="1">_xll.DBRW($C$1,$B129,$C$3,AM$12,$C$2,$A129,AM$13,$C$4,C119)</f>
        <v>#VALUE!</v>
      </c>
      <c r="AN129" s="248" t="e">
        <f ca="1">_xll.DBRW($C$1,$B129,$C$3,AN$12,$C$2,$A129,AN$13,$C$4,C119)</f>
        <v>#VALUE!</v>
      </c>
      <c r="AO129" s="248" t="e">
        <f ca="1">_xll.DBRW($C$1,$B129,$C$3,AO$12,$C$2,$A129,AO$13,$C$4,C119)</f>
        <v>#VALUE!</v>
      </c>
      <c r="AP129" s="248" t="e">
        <f ca="1">_xll.DBRW($C$1,$B129,$C$3,AP$12,$C$2,$A129,AP$13,$C$4,C119)</f>
        <v>#VALUE!</v>
      </c>
      <c r="AQ129" s="248" t="e">
        <f ca="1">_xll.DBRW($C$1,$B129,$C$3,AQ$12,$C$2,$A129,AQ$13,$C$4,C119)</f>
        <v>#VALUE!</v>
      </c>
      <c r="AR129" s="253" t="e">
        <f ca="1">_xll.DBRW($C$1,$B129,$C$3,AR$12,$C$2,$A129,AR$13,$C$4,C119)</f>
        <v>#VALUE!</v>
      </c>
      <c r="AS129" s="252" t="e">
        <f ca="1">_xll.DBRW($C$1,$B129,$C$3,AS$12,$C$2,$A129,AS$13,$C$4,C119)</f>
        <v>#VALUE!</v>
      </c>
      <c r="AT129" s="248" t="str">
        <f ca="1">_xll.DBRW($C$1,$B129,$C$3,AT$12,$C$2,$A129,AT$13,$C$4,C119)</f>
        <v>RECALC_1_2430_</v>
      </c>
      <c r="AU129" s="248" t="e">
        <f ca="1">_xll.DBRW($C$1,$B129,$C$3,AU$12,$C$2,$A129,AU$13,$C$4,C119)</f>
        <v>#VALUE!</v>
      </c>
      <c r="AV129" s="248" t="e">
        <f ca="1">_xll.DBRW($C$1,$B129,$C$3,AV$12,$C$2,$A129,AV$13,$C$4,C119)</f>
        <v>#VALUE!</v>
      </c>
      <c r="AW129" s="248" t="e">
        <f ca="1">_xll.DBRW($C$1,$B129,$C$3,AW$12,$C$2,$A129,AW$13,$C$4,C119)</f>
        <v>#VALUE!</v>
      </c>
      <c r="AX129" s="248" t="e">
        <f ca="1">_xll.DBRW($C$1,$B129,$C$3,AX$12,$C$2,$A129,AX$13,$C$4,C119)</f>
        <v>#VALUE!</v>
      </c>
      <c r="AY129" s="248" t="e">
        <f ca="1">_xll.DBRW($C$1,$B129,$C$3,AY$12,$C$2,$A129,AY$13,$C$4,C119)</f>
        <v>#VALUE!</v>
      </c>
      <c r="AZ129" s="253" t="e">
        <f ca="1">_xll.DBRW($C$1,$B129,$C$3,AZ$12,$C$2,$A129,AZ$13,$C$4,C119)</f>
        <v>#VALUE!</v>
      </c>
      <c r="BA129" s="252" t="e">
        <f ca="1">_xll.DBRW($C$1,$B129,$C$3,BA$12,$C$2,$A129,BA$13,$C$4,C119)</f>
        <v>#VALUE!</v>
      </c>
      <c r="BB129" s="248" t="str">
        <f ca="1">_xll.DBRW($C$1,$B129,$C$3,BB$12,$C$2,$A129,BB$13,$C$4,C119)</f>
        <v>RECALC_1_2429_</v>
      </c>
      <c r="BC129" s="248" t="e">
        <f ca="1">_xll.DBRW($C$1,$B129,$C$3,BC$12,$C$2,$A129,BC$13,$C$4,C119)</f>
        <v>#VALUE!</v>
      </c>
      <c r="BD129" s="248" t="e">
        <f ca="1">_xll.DBRW($C$1,$B129,$C$3,BD$12,$C$2,$A129,BD$13,$C$4,C119)</f>
        <v>#VALUE!</v>
      </c>
      <c r="BE129" s="248" t="e">
        <f ca="1">_xll.DBRW($C$1,$B129,$C$3,BE$12,$C$2,$A129,BE$13,$C$4,C119)</f>
        <v>#VALUE!</v>
      </c>
      <c r="BF129" s="248" t="e">
        <f ca="1">_xll.DBRW($C$1,$B129,$C$3,BF$12,$C$2,$A129,BF$13,$C$4,C119)</f>
        <v>#VALUE!</v>
      </c>
      <c r="BG129" s="248" t="e">
        <f ca="1">_xll.DBRW($C$1,$B129,$C$3,BG$12,$C$2,$A129,BG$13,$C$4,C119)</f>
        <v>#VALUE!</v>
      </c>
      <c r="BH129" s="253" t="e">
        <f ca="1">_xll.DBRW($C$1,$B129,$C$3,BH$12,$C$2,$A129,BH$13,$C$4,C119)</f>
        <v>#VALUE!</v>
      </c>
      <c r="BI129" s="252" t="e">
        <f ca="1">_xll.DBRW($C$1,$B129,$C$3,BI$12,$C$2,$A129,BI$13,$C$4,C119)</f>
        <v>#VALUE!</v>
      </c>
      <c r="BJ129" s="248" t="str">
        <f ca="1">_xll.DBRW($C$1,$B129,$C$3,BJ$12,$C$2,$A129,BJ$13,$C$4,C119)</f>
        <v>RECALC_1_2431_</v>
      </c>
      <c r="BK129" s="248" t="e">
        <f ca="1">_xll.DBRW($C$1,$B129,$C$3,BK$12,$C$2,$A129,BK$13,$C$4,C119)</f>
        <v>#VALUE!</v>
      </c>
      <c r="BL129" s="248" t="e">
        <f ca="1">_xll.DBRW($C$1,$B129,$C$3,BL$12,$C$2,$A129,BL$13,$C$4,C119)</f>
        <v>#VALUE!</v>
      </c>
      <c r="BM129" s="248" t="e">
        <f ca="1">_xll.DBRW($C$1,$B129,$C$3,BM$12,$C$2,$A129,BM$13,$C$4,C119)</f>
        <v>#VALUE!</v>
      </c>
      <c r="BN129" s="248" t="e">
        <f ca="1">_xll.DBRW($C$1,$B129,$C$3,BN$12,$C$2,$A129,BN$13,$C$4,C119)</f>
        <v>#VALUE!</v>
      </c>
      <c r="BO129" s="248" t="e">
        <f ca="1">_xll.DBRW($C$1,$B129,$C$3,BO$12,$C$2,$A129,BO$13,$C$4,C119)</f>
        <v>#VALUE!</v>
      </c>
      <c r="BP129" s="253" t="e">
        <f ca="1">_xll.DBRW($C$1,$B129,$C$3,BP$12,$C$2,$A129,BP$13,$C$4,C119)</f>
        <v>#VALUE!</v>
      </c>
      <c r="BQ129" s="252" t="e">
        <f ca="1">_xll.DBRW($C$1,$B129,$C$3,BQ$12,$C$2,$A129,BQ$13,$C$4,C119)</f>
        <v>#VALUE!</v>
      </c>
      <c r="BR129" s="248" t="str">
        <f ca="1">_xll.DBRW($C$1,$B129,$C$3,BR$12,$C$2,$A129,BR$13,$C$4,C119)</f>
        <v>RECALC_1_2432_</v>
      </c>
      <c r="BS129" s="248" t="e">
        <f ca="1">_xll.DBRW($C$1,$B129,$C$3,BS$12,$C$2,$A129,BS$13,$C$4,C119)</f>
        <v>#VALUE!</v>
      </c>
      <c r="BT129" s="248" t="e">
        <f ca="1">_xll.DBRW($C$1,$B129,$C$3,BT$12,$C$2,$A129,BT$13,$C$4,C119)</f>
        <v>#VALUE!</v>
      </c>
      <c r="BU129" s="248" t="e">
        <f ca="1">_xll.DBRW($C$1,$B129,$C$3,BU$12,$C$2,$A129,BU$13,$C$4,C119)</f>
        <v>#VALUE!</v>
      </c>
      <c r="BV129" s="248" t="e">
        <f ca="1">_xll.DBRW($C$1,$B129,$C$3,BV$12,$C$2,$A129,BV$13,$C$4,C119)</f>
        <v>#VALUE!</v>
      </c>
      <c r="BW129" s="248" t="e">
        <f ca="1">_xll.DBRW($C$1,$B129,$C$3,BW$12,$C$2,$A129,BW$13,$C$4,C119)</f>
        <v>#VALUE!</v>
      </c>
      <c r="BX129" s="253" t="e">
        <f ca="1">_xll.DBRW($C$1,$B129,$C$3,BX$12,$C$2,$A129,BX$13,$C$4,C119)</f>
        <v>#VALUE!</v>
      </c>
      <c r="BY129" s="248"/>
      <c r="BZ129" s="248"/>
      <c r="CA129" s="248"/>
      <c r="CB129" s="248"/>
      <c r="CC129" s="248"/>
      <c r="CD129" s="248"/>
      <c r="CE129" s="248"/>
      <c r="CF129" s="248"/>
    </row>
    <row r="130" spans="1:109" s="261" customFormat="1" ht="21.75" customHeight="1">
      <c r="A130" s="254" t="s">
        <v>109</v>
      </c>
      <c r="B130" s="254" t="str">
        <f ca="1">_xll.SUBNM("tango_core_model:Activity","","Tot_act","English")</f>
        <v>RECALC_0_21_</v>
      </c>
      <c r="C130" s="254" t="str">
        <f>"Contrôle "&amp;C119</f>
        <v>Contrôle CAPEX industriels nets</v>
      </c>
      <c r="D130" s="255" t="e">
        <f ca="1">_xll.DBRW($C$1,$B$26,$C$3,D$12,$C$2,$A130,D$13,$C$4,$C119)-D119</f>
        <v>#VALUE!</v>
      </c>
      <c r="E130" s="256" t="e">
        <f ca="1">_xll.DBRW($C$1,$B$26,$C$3,E$12,$C$2,$A130,E$13,$C$4,$C119)-E119</f>
        <v>#VALUE!</v>
      </c>
      <c r="F130" s="256" t="e">
        <f ca="1">_xll.DBRW($C$1,$B$26,$C$3,F$12,$C$2,$A130,F$13,$C$4,$C119)-F119</f>
        <v>#VALUE!</v>
      </c>
      <c r="G130" s="256" t="e">
        <f ca="1">_xll.DBRW($C$1,$B$26,$C$3,G$12,$C$2,$A130,G$13,$C$4,$C119)-G119</f>
        <v>#VALUE!</v>
      </c>
      <c r="H130" s="256" t="e">
        <f ca="1">_xll.DBRW($C$1,$B$26,$C$3,H$12,$C$2,$A130,H$13,$C$4,$C119)-H119</f>
        <v>#VALUE!</v>
      </c>
      <c r="I130" s="256" t="e">
        <f ca="1">_xll.DBRW($C$1,$B$26,$C$3,I$12,$C$2,$A130,I$13,$C$4,$C119)-I119</f>
        <v>#VALUE!</v>
      </c>
      <c r="J130" s="256" t="e">
        <f ca="1">_xll.DBRW($C$1,$B$26,$C$3,J$12,$C$2,$A130,J$13,$C$4,$C119)-J119</f>
        <v>#VALUE!</v>
      </c>
      <c r="K130" s="257" t="e">
        <f ca="1">_xll.DBRW($C$1,$B$26,$C$3,K$12,$C$2,$A130,K$13,$C$4,$C119)-K119</f>
        <v>#VALUE!</v>
      </c>
      <c r="L130" s="255" t="e">
        <f ca="1">_xll.DBRW($C$1,$B$26,$C$3,L$12,$C$2,$A130,L$13,$C$4,$C119)-L119</f>
        <v>#VALUE!</v>
      </c>
      <c r="M130" s="256" t="e">
        <f ca="1">_xll.DBRW($C$1,$B$26,$C$3,M$12,$C$2,$A130,M$13,$C$4,$C119)-M119</f>
        <v>#VALUE!</v>
      </c>
      <c r="N130" s="256" t="e">
        <f ca="1">_xll.DBRW($C$1,$B$26,$C$3,N$12,$C$2,$A130,N$13,$C$4,$C119)-N119</f>
        <v>#VALUE!</v>
      </c>
      <c r="O130" s="256" t="e">
        <f ca="1">_xll.DBRW($C$1,$B$26,$C$3,O$12,$C$2,$A130,O$13,$C$4,$C119)-O119</f>
        <v>#VALUE!</v>
      </c>
      <c r="P130" s="256" t="e">
        <f ca="1">_xll.DBRW($C$1,$B$26,$C$3,P$12,$C$2,$A130,P$13,$C$4,$C119)-P119</f>
        <v>#VALUE!</v>
      </c>
      <c r="Q130" s="256" t="e">
        <f ca="1">_xll.DBRW($C$1,$B$26,$C$3,Q$12,$C$2,$A130,Q$13,$C$4,$C119)-Q119</f>
        <v>#VALUE!</v>
      </c>
      <c r="R130" s="256" t="e">
        <f ca="1">_xll.DBRW($C$1,$B$26,$C$3,R$12,$C$2,$A130,R$13,$C$4,$C119)-R119</f>
        <v>#VALUE!</v>
      </c>
      <c r="S130" s="257" t="e">
        <f ca="1">_xll.DBRW($C$1,$B$26,$C$3,S$12,$C$2,$A130,S$13,$C$4,$C119)-S119</f>
        <v>#VALUE!</v>
      </c>
      <c r="T130" s="255" t="e">
        <f ca="1">_xll.DBRW($C$1,$B$26,$C$3,T$12,$C$2,$A130,T$13,$C$4,$C119)-T119</f>
        <v>#VALUE!</v>
      </c>
      <c r="U130" s="256" t="e">
        <f ca="1">_xll.DBRW($C$1,$B$26,$C$3,U$12,$C$2,$A130,U$13,$C$4,$C119)-U119</f>
        <v>#VALUE!</v>
      </c>
      <c r="V130" s="256" t="e">
        <f ca="1">_xll.DBRW($C$1,$B$26,$C$3,V$12,$C$2,$A130,V$13,$C$4,$C119)-V119</f>
        <v>#VALUE!</v>
      </c>
      <c r="W130" s="256" t="e">
        <f ca="1">_xll.DBRW($C$1,$B$26,$C$3,W$12,$C$2,$A130,W$13,$C$4,$C119)-W119</f>
        <v>#VALUE!</v>
      </c>
      <c r="X130" s="256" t="e">
        <f ca="1">_xll.DBRW($C$1,$B$26,$C$3,X$12,$C$2,$A130,X$13,$C$4,$C119)-X119</f>
        <v>#VALUE!</v>
      </c>
      <c r="Y130" s="256" t="e">
        <f ca="1">_xll.DBRW($C$1,$B$26,$C$3,Y$12,$C$2,$A130,Y$13,$C$4,$C119)-Y119</f>
        <v>#VALUE!</v>
      </c>
      <c r="Z130" s="256" t="e">
        <f ca="1">_xll.DBRW($C$1,$B$26,$C$3,Z$12,$C$2,$A130,Z$13,$C$4,$C119)-Z119</f>
        <v>#VALUE!</v>
      </c>
      <c r="AA130" s="257" t="e">
        <f ca="1">_xll.DBRW($C$1,$B$26,$C$3,AA$12,$C$2,$A130,AA$13,$C$4,$C119)-AA119</f>
        <v>#VALUE!</v>
      </c>
      <c r="AB130" s="255" t="e">
        <f ca="1">_xll.DBRW($C$1,$B$26,$C$3,AB$12,$C$2,$A130,AB$13,$C$4,$C119)-AB119</f>
        <v>#VALUE!</v>
      </c>
      <c r="AC130" s="256" t="e">
        <f ca="1">_xll.DBRW($C$1,$B$26,$C$3,AC$12,$C$2,$A130,AC$13,$C$4,$C119)-AC119</f>
        <v>#VALUE!</v>
      </c>
      <c r="AD130" s="256" t="e">
        <f ca="1">_xll.DBRW($C$1,$B$26,$C$3,AD$12,$C$2,$A130,AD$13,$C$4,$C119)-AD119</f>
        <v>#VALUE!</v>
      </c>
      <c r="AE130" s="256" t="e">
        <f ca="1">_xll.DBRW($C$1,$B$26,$C$3,AE$12,$C$2,$A130,AE$13,$C$4,$C119)-AE119</f>
        <v>#VALUE!</v>
      </c>
      <c r="AF130" s="256" t="e">
        <f ca="1">_xll.DBRW($C$1,$B$26,$C$3,AF$12,$C$2,$A130,AF$13,$C$4,$C119)-AF119</f>
        <v>#VALUE!</v>
      </c>
      <c r="AG130" s="256" t="e">
        <f ca="1">_xll.DBRW($C$1,$B$26,$C$3,AG$12,$C$2,$A130,AG$13,$C$4,$C119)-AG119</f>
        <v>#VALUE!</v>
      </c>
      <c r="AH130" s="256" t="e">
        <f ca="1">_xll.DBRW($C$1,$B$26,$C$3,AH$12,$C$2,$A130,AH$13,$C$4,$C119)-AH119</f>
        <v>#VALUE!</v>
      </c>
      <c r="AI130" s="257" t="e">
        <f ca="1">_xll.DBRW($C$1,$B$26,$C$3,AI$12,$C$2,$A130,AI$13,$C$4,$C119)-AI119</f>
        <v>#VALUE!</v>
      </c>
      <c r="AJ130" s="258"/>
      <c r="AK130" s="255" t="e">
        <f ca="1">_xll.DBRW($C$1,$B130,$C$3,AK$12,$C$2,$A130,AK$13,$C$4,C119)-AK119</f>
        <v>#VALUE!</v>
      </c>
      <c r="AL130" s="256" t="e">
        <f ca="1">_xll.DBRW($C$1,$B130,$C$3,AL$12,$C$2,$A130,AL$13,$C$4,C119)-AL119</f>
        <v>#VALUE!</v>
      </c>
      <c r="AM130" s="256" t="e">
        <f ca="1">_xll.DBRW($C$1,$B130,$C$3,AM$12,$C$2,$A130,AM$13,$C$4,C119)-AM119</f>
        <v>#VALUE!</v>
      </c>
      <c r="AN130" s="256" t="e">
        <f ca="1">_xll.DBRW($C$1,$B130,$C$3,AN$12,$C$2,$A130,AN$13,$C$4,C119)-AN119</f>
        <v>#VALUE!</v>
      </c>
      <c r="AO130" s="256" t="e">
        <f ca="1">_xll.DBRW($C$1,$B130,$C$3,AO$12,$C$2,$A130,AO$13,$C$4,C119)-AO119</f>
        <v>#VALUE!</v>
      </c>
      <c r="AP130" s="256" t="e">
        <f ca="1">_xll.DBRW($C$1,$B130,$C$3,AP$12,$C$2,$A130,AP$13,$C$4,C119)-AP119</f>
        <v>#VALUE!</v>
      </c>
      <c r="AQ130" s="256" t="e">
        <f ca="1">_xll.DBRW($C$1,$B130,$C$3,AQ$12,$C$2,$A130,AQ$13,$C$4,C119)-AQ119</f>
        <v>#VALUE!</v>
      </c>
      <c r="AR130" s="257" t="e">
        <f ca="1">_xll.DBRW($C$1,$B130,$C$3,AR$12,$C$2,$A130,AR$13,$C$4,C119)-AR119</f>
        <v>#VALUE!</v>
      </c>
      <c r="AS130" s="255" t="e">
        <f ca="1">_xll.DBRW($C$1,$B130,$C$3,AS$12,$C$2,$A130,AS$13,$C$4,C119)-AS119</f>
        <v>#VALUE!</v>
      </c>
      <c r="AT130" s="256" t="e">
        <f ca="1">_xll.DBRW($C$1,$B130,$C$3,AT$12,$C$2,$A130,AT$13,$C$4,C119)-AT119</f>
        <v>#VALUE!</v>
      </c>
      <c r="AU130" s="256" t="e">
        <f ca="1">_xll.DBRW($C$1,$B130,$C$3,AU$12,$C$2,$A130,AU$13,$C$4,C119)-AU119</f>
        <v>#VALUE!</v>
      </c>
      <c r="AV130" s="256" t="e">
        <f ca="1">_xll.DBRW($C$1,$B130,$C$3,AV$12,$C$2,$A130,AV$13,$C$4,C119)-AV119</f>
        <v>#VALUE!</v>
      </c>
      <c r="AW130" s="256" t="e">
        <f ca="1">_xll.DBRW($C$1,$B130,$C$3,AW$12,$C$2,$A130,AW$13,$C$4,C119)-AW119</f>
        <v>#VALUE!</v>
      </c>
      <c r="AX130" s="256" t="e">
        <f ca="1">_xll.DBRW($C$1,$B130,$C$3,AX$12,$C$2,$A130,AX$13,$C$4,C119)-AX119</f>
        <v>#VALUE!</v>
      </c>
      <c r="AY130" s="256" t="e">
        <f ca="1">_xll.DBRW($C$1,$B130,$C$3,AY$12,$C$2,$A130,AY$13,$C$4,C119)-AY119</f>
        <v>#VALUE!</v>
      </c>
      <c r="AZ130" s="257" t="e">
        <f ca="1">_xll.DBRW($C$1,$B130,$C$3,AZ$12,$C$2,$A130,AZ$13,$C$4,C119)-AZ119</f>
        <v>#VALUE!</v>
      </c>
      <c r="BA130" s="255" t="e">
        <f ca="1">_xll.DBRW($C$1,$B130,$C$3,BA$12,$C$2,$A130,BA$13,$C$4,C119)-BA119</f>
        <v>#VALUE!</v>
      </c>
      <c r="BB130" s="256" t="e">
        <f ca="1">_xll.DBRW($C$1,$B130,$C$3,BB$12,$C$2,$A130,BB$13,$C$4,C119)-BB119</f>
        <v>#VALUE!</v>
      </c>
      <c r="BC130" s="256" t="e">
        <f ca="1">_xll.DBRW($C$1,$B130,$C$3,BC$12,$C$2,$A130,BC$13,$C$4,C119)-BC119</f>
        <v>#VALUE!</v>
      </c>
      <c r="BD130" s="256" t="e">
        <f ca="1">_xll.DBRW($C$1,$B130,$C$3,BD$12,$C$2,$A130,BD$13,$C$4,C119)-BD119</f>
        <v>#VALUE!</v>
      </c>
      <c r="BE130" s="256" t="e">
        <f ca="1">_xll.DBRW($C$1,$B130,$C$3,BE$12,$C$2,$A130,BE$13,$C$4,C119)-BE119</f>
        <v>#VALUE!</v>
      </c>
      <c r="BF130" s="256" t="e">
        <f ca="1">_xll.DBRW($C$1,$B130,$C$3,BF$12,$C$2,$A130,BF$13,$C$4,C119)-BF119</f>
        <v>#VALUE!</v>
      </c>
      <c r="BG130" s="256" t="e">
        <f ca="1">_xll.DBRW($C$1,$B130,$C$3,BG$12,$C$2,$A130,BG$13,$C$4,C119)-BG119</f>
        <v>#VALUE!</v>
      </c>
      <c r="BH130" s="257" t="e">
        <f ca="1">_xll.DBRW($C$1,$B130,$C$3,BH$12,$C$2,$A130,BH$13,$C$4,C119)-BH119</f>
        <v>#VALUE!</v>
      </c>
      <c r="BI130" s="255" t="e">
        <f ca="1">_xll.DBRW($C$1,$B130,$C$3,BI$12,$C$2,$A130,BI$13,$C$4,C119)-BI119</f>
        <v>#VALUE!</v>
      </c>
      <c r="BJ130" s="256" t="e">
        <f ca="1">_xll.DBRW($C$1,$B130,$C$3,BJ$12,$C$2,$A130,BJ$13,$C$4,C119)-BJ119</f>
        <v>#VALUE!</v>
      </c>
      <c r="BK130" s="256" t="e">
        <f ca="1">_xll.DBRW($C$1,$B130,$C$3,BK$12,$C$2,$A130,BK$13,$C$4,C119)-BK119</f>
        <v>#VALUE!</v>
      </c>
      <c r="BL130" s="256" t="e">
        <f ca="1">_xll.DBRW($C$1,$B130,$C$3,BL$12,$C$2,$A130,BL$13,$C$4,C119)-BL119</f>
        <v>#VALUE!</v>
      </c>
      <c r="BM130" s="256" t="e">
        <f ca="1">_xll.DBRW($C$1,$B130,$C$3,BM$12,$C$2,$A130,BM$13,$C$4,C119)-BM119</f>
        <v>#VALUE!</v>
      </c>
      <c r="BN130" s="256" t="e">
        <f ca="1">_xll.DBRW($C$1,$B130,$C$3,BN$12,$C$2,$A130,BN$13,$C$4,C119)-BN119</f>
        <v>#VALUE!</v>
      </c>
      <c r="BO130" s="256" t="e">
        <f ca="1">_xll.DBRW($C$1,$B130,$C$3,BO$12,$C$2,$A130,BO$13,$C$4,C119)-BO119</f>
        <v>#VALUE!</v>
      </c>
      <c r="BP130" s="257" t="e">
        <f ca="1">_xll.DBRW($C$1,$B130,$C$3,BP$12,$C$2,$A130,BP$13,$C$4,C119)-BP119</f>
        <v>#VALUE!</v>
      </c>
      <c r="BQ130" s="255" t="e">
        <f ca="1">_xll.DBRW($C$1,$B130,$C$3,BQ$12,$C$2,$A130,BQ$13,$C$4,C119)-BQ119</f>
        <v>#VALUE!</v>
      </c>
      <c r="BR130" s="256" t="e">
        <f ca="1">_xll.DBRW($C$1,$B130,$C$3,BR$12,$C$2,$A130,BR$13,$C$4,C119)-BR119</f>
        <v>#VALUE!</v>
      </c>
      <c r="BS130" s="256" t="e">
        <f ca="1">_xll.DBRW($C$1,$B130,$C$3,BS$12,$C$2,$A130,BS$13,$C$4,C119)-BS119</f>
        <v>#VALUE!</v>
      </c>
      <c r="BT130" s="256" t="e">
        <f ca="1">_xll.DBRW($C$1,$B130,$C$3,BT$12,$C$2,$A130,BT$13,$C$4,C119)-BT119</f>
        <v>#VALUE!</v>
      </c>
      <c r="BU130" s="256" t="e">
        <f ca="1">_xll.DBRW($C$1,$B130,$C$3,BU$12,$C$2,$A130,BU$13,$C$4,C119)-BU119</f>
        <v>#VALUE!</v>
      </c>
      <c r="BV130" s="256" t="e">
        <f ca="1">_xll.DBRW($C$1,$B130,$C$3,BV$12,$C$2,$A130,BV$13,$C$4,C119)-BV119</f>
        <v>#VALUE!</v>
      </c>
      <c r="BW130" s="256" t="e">
        <f ca="1">_xll.DBRW($C$1,$B130,$C$3,BW$12,$C$2,$A130,BW$13,$C$4,C119)-BW119</f>
        <v>#VALUE!</v>
      </c>
      <c r="BX130" s="257" t="e">
        <f ca="1">_xll.DBRW($C$1,$B130,$C$3,BX$12,$C$2,$A130,BX$13,$C$4,C119)-BX119</f>
        <v>#VALUE!</v>
      </c>
      <c r="BY130" s="259"/>
      <c r="BZ130" s="259"/>
      <c r="CA130" s="259"/>
      <c r="CB130" s="259"/>
      <c r="CC130" s="259"/>
      <c r="CD130" s="259"/>
      <c r="CE130" s="259"/>
      <c r="CF130" s="259"/>
      <c r="CG130" s="260"/>
      <c r="CH130" s="260"/>
      <c r="CI130" s="260"/>
      <c r="CJ130" s="260"/>
      <c r="CK130" s="260"/>
      <c r="CL130" s="260"/>
      <c r="CM130" s="260"/>
      <c r="CN130" s="260"/>
      <c r="CO130" s="260"/>
      <c r="CP130" s="260"/>
      <c r="CQ130" s="260"/>
      <c r="CR130" s="260"/>
      <c r="CS130" s="260"/>
      <c r="CT130" s="260"/>
      <c r="CU130" s="260"/>
      <c r="CV130" s="260"/>
      <c r="CW130" s="260"/>
      <c r="CX130" s="260"/>
      <c r="CY130" s="260"/>
      <c r="CZ130" s="260"/>
      <c r="DA130" s="260"/>
      <c r="DB130" s="260"/>
      <c r="DC130" s="260"/>
      <c r="DD130" s="260"/>
      <c r="DE130" s="260"/>
    </row>
    <row r="131" spans="1:109" s="264" customFormat="1" ht="21.75" customHeight="1">
      <c r="A131" s="262"/>
      <c r="B131" s="263"/>
      <c r="D131" s="265"/>
      <c r="E131" s="265"/>
      <c r="F131" s="265"/>
      <c r="G131" s="265"/>
      <c r="H131" s="265"/>
      <c r="I131" s="265"/>
      <c r="J131" s="265"/>
      <c r="K131" s="265"/>
      <c r="L131" s="265"/>
      <c r="M131" s="265"/>
      <c r="N131" s="265"/>
      <c r="O131" s="265"/>
      <c r="P131" s="265"/>
      <c r="Q131" s="265"/>
      <c r="R131" s="265"/>
      <c r="S131" s="265"/>
      <c r="T131" s="265"/>
      <c r="U131" s="265"/>
      <c r="V131" s="265"/>
      <c r="W131" s="265"/>
      <c r="X131" s="265"/>
      <c r="Y131" s="265"/>
      <c r="Z131" s="265"/>
      <c r="AA131" s="265"/>
      <c r="AB131" s="265"/>
      <c r="AC131" s="265"/>
      <c r="AD131" s="265"/>
      <c r="AE131" s="265"/>
      <c r="AF131" s="265"/>
      <c r="AG131" s="265"/>
      <c r="AH131" s="265"/>
      <c r="AI131" s="265"/>
      <c r="AJ131" s="265"/>
      <c r="AK131" s="265"/>
      <c r="AL131" s="265"/>
      <c r="AM131" s="265"/>
      <c r="AN131" s="265"/>
      <c r="AO131" s="265"/>
      <c r="AP131" s="265"/>
      <c r="AQ131" s="265"/>
      <c r="AR131" s="265"/>
      <c r="AS131" s="265"/>
      <c r="AT131" s="265"/>
      <c r="AU131" s="265"/>
      <c r="AV131" s="265"/>
      <c r="AW131" s="265"/>
      <c r="AX131" s="265"/>
      <c r="AY131" s="265"/>
      <c r="AZ131" s="265"/>
      <c r="BA131" s="265"/>
      <c r="BB131" s="265"/>
      <c r="BC131" s="265"/>
      <c r="BD131" s="265"/>
      <c r="BE131" s="265"/>
      <c r="BF131" s="265"/>
      <c r="BG131" s="265"/>
      <c r="BH131" s="265"/>
      <c r="BI131" s="265"/>
      <c r="BJ131" s="265"/>
      <c r="BK131" s="265"/>
      <c r="BL131" s="265"/>
      <c r="BM131" s="265"/>
      <c r="BN131" s="265"/>
      <c r="BO131" s="265"/>
      <c r="BP131" s="265"/>
      <c r="BQ131" s="265"/>
      <c r="BR131" s="265"/>
      <c r="BS131" s="265"/>
      <c r="BT131" s="265"/>
      <c r="BU131" s="265"/>
      <c r="BV131" s="265"/>
      <c r="BW131" s="265"/>
      <c r="BX131" s="265"/>
      <c r="BY131" s="265"/>
      <c r="BZ131" s="265"/>
      <c r="CA131" s="265"/>
      <c r="CB131" s="265"/>
      <c r="CC131" s="265"/>
      <c r="CD131" s="265"/>
      <c r="CE131" s="265"/>
      <c r="CF131" s="265"/>
    </row>
    <row r="132" spans="1:109" ht="21.75" customHeight="1">
      <c r="A132" s="266"/>
      <c r="B132" s="267"/>
      <c r="C132" s="243" t="s">
        <v>34</v>
      </c>
      <c r="D132" s="245">
        <f>SUM(D133:D142)</f>
        <v>0</v>
      </c>
      <c r="E132" s="246">
        <f t="shared" ref="E132" si="630">SUM(E133:E142)</f>
        <v>0</v>
      </c>
      <c r="F132" s="246">
        <f t="shared" ref="F132" si="631">SUM(F133:F142)</f>
        <v>0</v>
      </c>
      <c r="G132" s="246">
        <f t="shared" ref="G132" si="632">SUM(G133:G142)</f>
        <v>0</v>
      </c>
      <c r="H132" s="246">
        <f t="shared" ref="H132" si="633">SUM(H133:H142)</f>
        <v>0</v>
      </c>
      <c r="I132" s="246">
        <f t="shared" ref="I132" si="634">SUM(I133:I142)</f>
        <v>0</v>
      </c>
      <c r="J132" s="246">
        <f t="shared" ref="J132" si="635">SUM(J133:J142)</f>
        <v>0</v>
      </c>
      <c r="K132" s="247">
        <f t="shared" ref="K132" si="636">SUM(K133:K142)</f>
        <v>0</v>
      </c>
      <c r="L132" s="245">
        <f t="shared" ref="L132" si="637">SUM(L133:L142)</f>
        <v>0</v>
      </c>
      <c r="M132" s="246">
        <f t="shared" ref="M132" si="638">SUM(M133:M142)</f>
        <v>0</v>
      </c>
      <c r="N132" s="246">
        <f t="shared" ref="N132" si="639">SUM(N133:N142)</f>
        <v>0</v>
      </c>
      <c r="O132" s="246">
        <f t="shared" ref="O132" si="640">SUM(O133:O142)</f>
        <v>0</v>
      </c>
      <c r="P132" s="246">
        <f t="shared" ref="P132" si="641">SUM(P133:P142)</f>
        <v>0</v>
      </c>
      <c r="Q132" s="246">
        <f t="shared" ref="Q132" si="642">SUM(Q133:Q142)</f>
        <v>0</v>
      </c>
      <c r="R132" s="246">
        <f t="shared" ref="R132" si="643">SUM(R133:R142)</f>
        <v>0</v>
      </c>
      <c r="S132" s="247">
        <f t="shared" ref="S132" si="644">SUM(S133:S142)</f>
        <v>0</v>
      </c>
      <c r="T132" s="245">
        <f t="shared" ref="T132" si="645">SUM(T133:T142)</f>
        <v>0</v>
      </c>
      <c r="U132" s="246">
        <f t="shared" ref="U132" si="646">SUM(U133:U142)</f>
        <v>0</v>
      </c>
      <c r="V132" s="246">
        <f t="shared" ref="V132" si="647">SUM(V133:V142)</f>
        <v>0</v>
      </c>
      <c r="W132" s="246">
        <f t="shared" ref="W132" si="648">SUM(W133:W142)</f>
        <v>0</v>
      </c>
      <c r="X132" s="246">
        <f t="shared" ref="X132" si="649">SUM(X133:X142)</f>
        <v>0</v>
      </c>
      <c r="Y132" s="246">
        <f t="shared" ref="Y132" si="650">SUM(Y133:Y142)</f>
        <v>0</v>
      </c>
      <c r="Z132" s="246">
        <f t="shared" ref="Z132" si="651">SUM(Z133:Z142)</f>
        <v>0</v>
      </c>
      <c r="AA132" s="247">
        <f t="shared" ref="AA132" si="652">SUM(AA133:AA142)</f>
        <v>0</v>
      </c>
      <c r="AB132" s="245">
        <f t="shared" ref="AB132" si="653">SUM(AB133:AB142)</f>
        <v>0</v>
      </c>
      <c r="AC132" s="246">
        <f t="shared" ref="AC132" si="654">SUM(AC133:AC142)</f>
        <v>0</v>
      </c>
      <c r="AD132" s="246">
        <f t="shared" ref="AD132" si="655">SUM(AD133:AD142)</f>
        <v>0</v>
      </c>
      <c r="AE132" s="246">
        <f t="shared" ref="AE132" si="656">SUM(AE133:AE142)</f>
        <v>0</v>
      </c>
      <c r="AF132" s="246">
        <f t="shared" ref="AF132" si="657">SUM(AF133:AF142)</f>
        <v>0</v>
      </c>
      <c r="AG132" s="246">
        <f t="shared" ref="AG132" si="658">SUM(AG133:AG142)</f>
        <v>0</v>
      </c>
      <c r="AH132" s="246">
        <f t="shared" ref="AH132" si="659">SUM(AH133:AH142)</f>
        <v>0</v>
      </c>
      <c r="AI132" s="247">
        <f t="shared" ref="AI132" si="660">SUM(AI133:AI142)</f>
        <v>0</v>
      </c>
      <c r="AJ132" s="248"/>
      <c r="AK132" s="245" t="e">
        <f ca="1">SUM(AK133:AK142)</f>
        <v>#VALUE!</v>
      </c>
      <c r="AL132" s="246">
        <f t="shared" ref="AL132" ca="1" si="661">SUM(AL133:AL142)</f>
        <v>0</v>
      </c>
      <c r="AM132" s="246" t="e">
        <f t="shared" ref="AM132" ca="1" si="662">SUM(AM133:AM142)</f>
        <v>#VALUE!</v>
      </c>
      <c r="AN132" s="246" t="e">
        <f t="shared" ref="AN132" ca="1" si="663">SUM(AN133:AN142)</f>
        <v>#VALUE!</v>
      </c>
      <c r="AO132" s="246" t="e">
        <f t="shared" ref="AO132" ca="1" si="664">SUM(AO133:AO142)</f>
        <v>#VALUE!</v>
      </c>
      <c r="AP132" s="246" t="e">
        <f t="shared" ref="AP132" ca="1" si="665">SUM(AP133:AP142)</f>
        <v>#VALUE!</v>
      </c>
      <c r="AQ132" s="246" t="e">
        <f t="shared" ref="AQ132" ca="1" si="666">SUM(AQ133:AQ142)</f>
        <v>#VALUE!</v>
      </c>
      <c r="AR132" s="247" t="e">
        <f t="shared" ref="AR132" ca="1" si="667">SUM(AR133:AR142)</f>
        <v>#VALUE!</v>
      </c>
      <c r="AS132" s="245" t="e">
        <f t="shared" ref="AS132" ca="1" si="668">SUM(AS133:AS142)</f>
        <v>#VALUE!</v>
      </c>
      <c r="AT132" s="246">
        <f t="shared" ref="AT132" ca="1" si="669">SUM(AT133:AT142)</f>
        <v>0</v>
      </c>
      <c r="AU132" s="246" t="e">
        <f t="shared" ref="AU132" ca="1" si="670">SUM(AU133:AU142)</f>
        <v>#VALUE!</v>
      </c>
      <c r="AV132" s="246" t="e">
        <f t="shared" ref="AV132" ca="1" si="671">SUM(AV133:AV142)</f>
        <v>#VALUE!</v>
      </c>
      <c r="AW132" s="246" t="e">
        <f t="shared" ref="AW132" ca="1" si="672">SUM(AW133:AW142)</f>
        <v>#VALUE!</v>
      </c>
      <c r="AX132" s="246" t="e">
        <f t="shared" ref="AX132" ca="1" si="673">SUM(AX133:AX142)</f>
        <v>#VALUE!</v>
      </c>
      <c r="AY132" s="246" t="e">
        <f t="shared" ref="AY132" ca="1" si="674">SUM(AY133:AY142)</f>
        <v>#VALUE!</v>
      </c>
      <c r="AZ132" s="247" t="e">
        <f t="shared" ref="AZ132" ca="1" si="675">SUM(AZ133:AZ142)</f>
        <v>#VALUE!</v>
      </c>
      <c r="BA132" s="245" t="e">
        <f t="shared" ref="BA132" ca="1" si="676">SUM(BA133:BA142)</f>
        <v>#VALUE!</v>
      </c>
      <c r="BB132" s="246">
        <f t="shared" ref="BB132" ca="1" si="677">SUM(BB133:BB142)</f>
        <v>0</v>
      </c>
      <c r="BC132" s="246" t="e">
        <f t="shared" ref="BC132" ca="1" si="678">SUM(BC133:BC142)</f>
        <v>#VALUE!</v>
      </c>
      <c r="BD132" s="246" t="e">
        <f t="shared" ref="BD132" ca="1" si="679">SUM(BD133:BD142)</f>
        <v>#VALUE!</v>
      </c>
      <c r="BE132" s="246" t="e">
        <f t="shared" ref="BE132" ca="1" si="680">SUM(BE133:BE142)</f>
        <v>#VALUE!</v>
      </c>
      <c r="BF132" s="246" t="e">
        <f t="shared" ref="BF132" ca="1" si="681">SUM(BF133:BF142)</f>
        <v>#VALUE!</v>
      </c>
      <c r="BG132" s="246" t="e">
        <f t="shared" ref="BG132" ca="1" si="682">SUM(BG133:BG142)</f>
        <v>#VALUE!</v>
      </c>
      <c r="BH132" s="247" t="e">
        <f t="shared" ref="BH132" ca="1" si="683">SUM(BH133:BH142)</f>
        <v>#VALUE!</v>
      </c>
      <c r="BI132" s="245" t="e">
        <f t="shared" ref="BI132" ca="1" si="684">SUM(BI133:BI142)</f>
        <v>#VALUE!</v>
      </c>
      <c r="BJ132" s="246">
        <f t="shared" ref="BJ132" ca="1" si="685">SUM(BJ133:BJ142)</f>
        <v>0</v>
      </c>
      <c r="BK132" s="246" t="e">
        <f t="shared" ref="BK132" ca="1" si="686">SUM(BK133:BK142)</f>
        <v>#VALUE!</v>
      </c>
      <c r="BL132" s="246" t="e">
        <f t="shared" ref="BL132" ca="1" si="687">SUM(BL133:BL142)</f>
        <v>#VALUE!</v>
      </c>
      <c r="BM132" s="246" t="e">
        <f t="shared" ref="BM132" ca="1" si="688">SUM(BM133:BM142)</f>
        <v>#VALUE!</v>
      </c>
      <c r="BN132" s="246" t="e">
        <f t="shared" ref="BN132" ca="1" si="689">SUM(BN133:BN142)</f>
        <v>#VALUE!</v>
      </c>
      <c r="BO132" s="246" t="e">
        <f t="shared" ref="BO132" ca="1" si="690">SUM(BO133:BO142)</f>
        <v>#VALUE!</v>
      </c>
      <c r="BP132" s="247" t="e">
        <f t="shared" ref="BP132:BW132" ca="1" si="691">SUM(BP133:BP142)</f>
        <v>#VALUE!</v>
      </c>
      <c r="BQ132" s="245" t="e">
        <f t="shared" ca="1" si="691"/>
        <v>#VALUE!</v>
      </c>
      <c r="BR132" s="246">
        <f t="shared" ca="1" si="691"/>
        <v>0</v>
      </c>
      <c r="BS132" s="246" t="e">
        <f t="shared" ca="1" si="691"/>
        <v>#VALUE!</v>
      </c>
      <c r="BT132" s="246" t="e">
        <f t="shared" ca="1" si="691"/>
        <v>#VALUE!</v>
      </c>
      <c r="BU132" s="246" t="e">
        <f t="shared" ca="1" si="691"/>
        <v>#VALUE!</v>
      </c>
      <c r="BV132" s="246" t="e">
        <f t="shared" ca="1" si="691"/>
        <v>#VALUE!</v>
      </c>
      <c r="BW132" s="246" t="e">
        <f t="shared" ca="1" si="691"/>
        <v>#VALUE!</v>
      </c>
      <c r="BX132" s="247" t="e">
        <f t="shared" ref="BX132" ca="1" si="692">SUM(BX133:BX142)</f>
        <v>#VALUE!</v>
      </c>
      <c r="BY132" s="248"/>
      <c r="BZ132" s="248"/>
      <c r="CA132" s="248"/>
      <c r="CB132" s="248"/>
      <c r="CC132" s="248"/>
      <c r="CD132" s="248"/>
      <c r="CE132" s="248"/>
      <c r="CF132" s="248"/>
    </row>
    <row r="133" spans="1:109">
      <c r="A133" s="262" t="str">
        <f>A120</f>
        <v>VTD_Corp_TopAdj_Input1</v>
      </c>
      <c r="B133" s="263" t="str">
        <f t="shared" ref="B133:C133" ca="1" si="693">B120</f>
        <v>RECALC_0_1_</v>
      </c>
      <c r="C133" s="237" t="str">
        <f t="shared" si="693"/>
        <v>Prise en cpte top des div reçus</v>
      </c>
      <c r="D133" s="252"/>
      <c r="E133" s="248"/>
      <c r="F133" s="248"/>
      <c r="G133" s="248"/>
      <c r="H133" s="248"/>
      <c r="I133" s="248"/>
      <c r="J133" s="248"/>
      <c r="K133" s="253"/>
      <c r="L133" s="252"/>
      <c r="M133" s="248"/>
      <c r="N133" s="248"/>
      <c r="O133" s="248"/>
      <c r="P133" s="248"/>
      <c r="Q133" s="248"/>
      <c r="R133" s="248"/>
      <c r="S133" s="253"/>
      <c r="T133" s="252"/>
      <c r="U133" s="248"/>
      <c r="V133" s="248"/>
      <c r="W133" s="248"/>
      <c r="X133" s="248"/>
      <c r="Y133" s="248"/>
      <c r="Z133" s="248"/>
      <c r="AA133" s="253"/>
      <c r="AB133" s="252"/>
      <c r="AC133" s="248"/>
      <c r="AD133" s="248"/>
      <c r="AE133" s="248"/>
      <c r="AF133" s="248"/>
      <c r="AG133" s="248"/>
      <c r="AH133" s="248"/>
      <c r="AI133" s="253"/>
      <c r="AJ133" s="248"/>
      <c r="AK133" s="252" t="e">
        <f ca="1">_xll.DBRW($C$1,$B133,$C$3,AK$12,$C$2,$A133,AK$13,$C$4,C132)</f>
        <v>#VALUE!</v>
      </c>
      <c r="AL133" s="248" t="str">
        <f ca="1">_xll.DBRW($C$1,$B133,$C$3,AL$12,$C$2,$A133,AL$13,$C$4,C132)</f>
        <v>RECALC_1_2617_</v>
      </c>
      <c r="AM133" s="248" t="e">
        <f ca="1">_xll.DBRW($C$1,$B133,$C$3,AM$12,$C$2,$A133,AM$13,$C$4,C132)</f>
        <v>#VALUE!</v>
      </c>
      <c r="AN133" s="248" t="e">
        <f ca="1">_xll.DBRW($C$1,$B133,$C$3,AN$12,$C$2,$A133,AN$13,$C$4,C132)</f>
        <v>#VALUE!</v>
      </c>
      <c r="AO133" s="248" t="e">
        <f ca="1">_xll.DBRW($C$1,$B133,$C$3,AO$12,$C$2,$A133,AO$13,$C$4,C132)</f>
        <v>#VALUE!</v>
      </c>
      <c r="AP133" s="248" t="e">
        <f ca="1">_xll.DBRW($C$1,$B133,$C$3,AP$12,$C$2,$A133,AP$13,$C$4,C132)</f>
        <v>#VALUE!</v>
      </c>
      <c r="AQ133" s="248" t="e">
        <f ca="1">_xll.DBRW($C$1,$B133,$C$3,AQ$12,$C$2,$A133,AQ$13,$C$4,C132)</f>
        <v>#VALUE!</v>
      </c>
      <c r="AR133" s="253" t="e">
        <f ca="1">_xll.DBRW($C$1,$B133,$C$3,AR$12,$C$2,$A133,AR$13,$C$4,C132)</f>
        <v>#VALUE!</v>
      </c>
      <c r="AS133" s="252" t="e">
        <f ca="1">_xll.DBRW($C$1,$B133,$C$3,AS$12,$C$2,$A133,AS$13,$C$4,C132)</f>
        <v>#VALUE!</v>
      </c>
      <c r="AT133" s="248" t="str">
        <f ca="1">_xll.DBRW($C$1,$B133,$C$3,AT$12,$C$2,$A133,AT$13,$C$4,C132)</f>
        <v>RECALC_1_2616_</v>
      </c>
      <c r="AU133" s="248" t="e">
        <f ca="1">_xll.DBRW($C$1,$B133,$C$3,AU$12,$C$2,$A133,AU$13,$C$4,C132)</f>
        <v>#VALUE!</v>
      </c>
      <c r="AV133" s="248" t="e">
        <f ca="1">_xll.DBRW($C$1,$B133,$C$3,AV$12,$C$2,$A133,AV$13,$C$4,C132)</f>
        <v>#VALUE!</v>
      </c>
      <c r="AW133" s="248" t="e">
        <f ca="1">_xll.DBRW($C$1,$B133,$C$3,AW$12,$C$2,$A133,AW$13,$C$4,C132)</f>
        <v>#VALUE!</v>
      </c>
      <c r="AX133" s="248" t="e">
        <f ca="1">_xll.DBRW($C$1,$B133,$C$3,AX$12,$C$2,$A133,AX$13,$C$4,C132)</f>
        <v>#VALUE!</v>
      </c>
      <c r="AY133" s="248" t="e">
        <f ca="1">_xll.DBRW($C$1,$B133,$C$3,AY$12,$C$2,$A133,AY$13,$C$4,C132)</f>
        <v>#VALUE!</v>
      </c>
      <c r="AZ133" s="253" t="e">
        <f ca="1">_xll.DBRW($C$1,$B133,$C$3,AZ$12,$C$2,$A133,AZ$13,$C$4,C132)</f>
        <v>#VALUE!</v>
      </c>
      <c r="BA133" s="252" t="e">
        <f ca="1">_xll.DBRW($C$1,$B133,$C$3,BA$12,$C$2,$A133,BA$13,$C$4,C132)</f>
        <v>#VALUE!</v>
      </c>
      <c r="BB133" s="248" t="str">
        <f ca="1">_xll.DBRW($C$1,$B133,$C$3,BB$12,$C$2,$A133,BB$13,$C$4,C132)</f>
        <v>RECALC_1_2618_</v>
      </c>
      <c r="BC133" s="248" t="e">
        <f ca="1">_xll.DBRW($C$1,$B133,$C$3,BC$12,$C$2,$A133,BC$13,$C$4,C132)</f>
        <v>#VALUE!</v>
      </c>
      <c r="BD133" s="248" t="e">
        <f ca="1">_xll.DBRW($C$1,$B133,$C$3,BD$12,$C$2,$A133,BD$13,$C$4,C132)</f>
        <v>#VALUE!</v>
      </c>
      <c r="BE133" s="248" t="e">
        <f ca="1">_xll.DBRW($C$1,$B133,$C$3,BE$12,$C$2,$A133,BE$13,$C$4,C132)</f>
        <v>#VALUE!</v>
      </c>
      <c r="BF133" s="248" t="e">
        <f ca="1">_xll.DBRW($C$1,$B133,$C$3,BF$12,$C$2,$A133,BF$13,$C$4,C132)</f>
        <v>#VALUE!</v>
      </c>
      <c r="BG133" s="248" t="e">
        <f ca="1">_xll.DBRW($C$1,$B133,$C$3,BG$12,$C$2,$A133,BG$13,$C$4,C132)</f>
        <v>#VALUE!</v>
      </c>
      <c r="BH133" s="253" t="e">
        <f ca="1">_xll.DBRW($C$1,$B133,$C$3,BH$12,$C$2,$A133,BH$13,$C$4,C132)</f>
        <v>#VALUE!</v>
      </c>
      <c r="BI133" s="252" t="e">
        <f ca="1">_xll.DBRW($C$1,$B133,$C$3,BI$12,$C$2,$A133,BI$13,$C$4,C132)</f>
        <v>#VALUE!</v>
      </c>
      <c r="BJ133" s="248" t="str">
        <f ca="1">_xll.DBRW($C$1,$B133,$C$3,BJ$12,$C$2,$A133,BJ$13,$C$4,C132)</f>
        <v>RECALC_1_2619_</v>
      </c>
      <c r="BK133" s="248" t="e">
        <f ca="1">_xll.DBRW($C$1,$B133,$C$3,BK$12,$C$2,$A133,BK$13,$C$4,C132)</f>
        <v>#VALUE!</v>
      </c>
      <c r="BL133" s="248" t="e">
        <f ca="1">_xll.DBRW($C$1,$B133,$C$3,BL$12,$C$2,$A133,BL$13,$C$4,C132)</f>
        <v>#VALUE!</v>
      </c>
      <c r="BM133" s="248" t="e">
        <f ca="1">_xll.DBRW($C$1,$B133,$C$3,BM$12,$C$2,$A133,BM$13,$C$4,C132)</f>
        <v>#VALUE!</v>
      </c>
      <c r="BN133" s="248" t="e">
        <f ca="1">_xll.DBRW($C$1,$B133,$C$3,BN$12,$C$2,$A133,BN$13,$C$4,C132)</f>
        <v>#VALUE!</v>
      </c>
      <c r="BO133" s="248" t="e">
        <f ca="1">_xll.DBRW($C$1,$B133,$C$3,BO$12,$C$2,$A133,BO$13,$C$4,C132)</f>
        <v>#VALUE!</v>
      </c>
      <c r="BP133" s="253" t="e">
        <f ca="1">_xll.DBRW($C$1,$B133,$C$3,BP$12,$C$2,$A133,BP$13,$C$4,C132)</f>
        <v>#VALUE!</v>
      </c>
      <c r="BQ133" s="252" t="e">
        <f ca="1">_xll.DBRW($C$1,$B133,$C$3,BQ$12,$C$2,$A133,BQ$13,$C$4,C132)</f>
        <v>#VALUE!</v>
      </c>
      <c r="BR133" s="248" t="str">
        <f ca="1">_xll.DBRW($C$1,$B133,$C$3,BR$12,$C$2,$A133,BR$13,$C$4,C132)</f>
        <v>RECALC_1_2620_</v>
      </c>
      <c r="BS133" s="248" t="e">
        <f ca="1">_xll.DBRW($C$1,$B133,$C$3,BS$12,$C$2,$A133,BS$13,$C$4,C132)</f>
        <v>#VALUE!</v>
      </c>
      <c r="BT133" s="248" t="e">
        <f ca="1">_xll.DBRW($C$1,$B133,$C$3,BT$12,$C$2,$A133,BT$13,$C$4,C132)</f>
        <v>#VALUE!</v>
      </c>
      <c r="BU133" s="248" t="e">
        <f ca="1">_xll.DBRW($C$1,$B133,$C$3,BU$12,$C$2,$A133,BU$13,$C$4,C132)</f>
        <v>#VALUE!</v>
      </c>
      <c r="BV133" s="248" t="e">
        <f ca="1">_xll.DBRW($C$1,$B133,$C$3,BV$12,$C$2,$A133,BV$13,$C$4,C132)</f>
        <v>#VALUE!</v>
      </c>
      <c r="BW133" s="248" t="e">
        <f ca="1">_xll.DBRW($C$1,$B133,$C$3,BW$12,$C$2,$A133,BW$13,$C$4,C132)</f>
        <v>#VALUE!</v>
      </c>
      <c r="BX133" s="253" t="e">
        <f ca="1">_xll.DBRW($C$1,$B133,$C$3,BX$12,$C$2,$A133,BX$13,$C$4,C132)</f>
        <v>#VALUE!</v>
      </c>
      <c r="BY133" s="248"/>
      <c r="BZ133" s="248"/>
      <c r="CA133" s="248"/>
      <c r="CB133" s="248"/>
      <c r="CC133" s="248"/>
      <c r="CD133" s="248"/>
      <c r="CE133" s="248"/>
      <c r="CF133" s="248"/>
    </row>
    <row r="134" spans="1:109" ht="21.75" customHeight="1">
      <c r="A134" s="262" t="str">
        <f t="shared" ref="A134:C134" si="694">A121</f>
        <v>VTD_Corp_TopAdj_Input2</v>
      </c>
      <c r="B134" s="263" t="str">
        <f t="shared" ca="1" si="694"/>
        <v>RECALC_0_1_</v>
      </c>
      <c r="C134" s="237" t="str">
        <f t="shared" si="694"/>
        <v>Correction produit et charges financiers : annulation intercos pays</v>
      </c>
      <c r="D134" s="252"/>
      <c r="E134" s="248"/>
      <c r="F134" s="248"/>
      <c r="G134" s="248"/>
      <c r="H134" s="248"/>
      <c r="I134" s="248"/>
      <c r="J134" s="248"/>
      <c r="K134" s="253"/>
      <c r="L134" s="252"/>
      <c r="M134" s="248"/>
      <c r="N134" s="248"/>
      <c r="O134" s="248"/>
      <c r="P134" s="248"/>
      <c r="Q134" s="248"/>
      <c r="R134" s="248"/>
      <c r="S134" s="253"/>
      <c r="T134" s="252"/>
      <c r="U134" s="248"/>
      <c r="V134" s="248"/>
      <c r="W134" s="248"/>
      <c r="X134" s="248"/>
      <c r="Y134" s="248"/>
      <c r="Z134" s="248"/>
      <c r="AA134" s="253"/>
      <c r="AB134" s="252"/>
      <c r="AC134" s="248"/>
      <c r="AD134" s="248"/>
      <c r="AE134" s="248"/>
      <c r="AF134" s="248"/>
      <c r="AG134" s="248"/>
      <c r="AH134" s="248"/>
      <c r="AI134" s="253"/>
      <c r="AJ134" s="248"/>
      <c r="AK134" s="252" t="e">
        <f ca="1">_xll.DBRW($C$1,$B134,$C$3,AK$12,$C$2,$A134,AK$13,$C$4,C132)</f>
        <v>#VALUE!</v>
      </c>
      <c r="AL134" s="248" t="str">
        <f ca="1">_xll.DBRW($C$1,$B134,$C$3,AL$12,$C$2,$A134,AL$13,$C$4,C132)</f>
        <v>RECALC_1_2697_</v>
      </c>
      <c r="AM134" s="248" t="e">
        <f ca="1">_xll.DBRW($C$1,$B134,$C$3,AM$12,$C$2,$A134,AM$13,$C$4,C132)</f>
        <v>#VALUE!</v>
      </c>
      <c r="AN134" s="248" t="e">
        <f ca="1">_xll.DBRW($C$1,$B134,$C$3,AN$12,$C$2,$A134,AN$13,$C$4,C132)</f>
        <v>#VALUE!</v>
      </c>
      <c r="AO134" s="248" t="e">
        <f ca="1">_xll.DBRW($C$1,$B134,$C$3,AO$12,$C$2,$A134,AO$13,$C$4,C132)</f>
        <v>#VALUE!</v>
      </c>
      <c r="AP134" s="248" t="e">
        <f ca="1">_xll.DBRW($C$1,$B134,$C$3,AP$12,$C$2,$A134,AP$13,$C$4,C132)</f>
        <v>#VALUE!</v>
      </c>
      <c r="AQ134" s="248" t="e">
        <f ca="1">_xll.DBRW($C$1,$B134,$C$3,AQ$12,$C$2,$A134,AQ$13,$C$4,C132)</f>
        <v>#VALUE!</v>
      </c>
      <c r="AR134" s="253" t="e">
        <f ca="1">_xll.DBRW($C$1,$B134,$C$3,AR$12,$C$2,$A134,AR$13,$C$4,C132)</f>
        <v>#VALUE!</v>
      </c>
      <c r="AS134" s="252" t="e">
        <f ca="1">_xll.DBRW($C$1,$B134,$C$3,AS$12,$C$2,$A134,AS$13,$C$4,C132)</f>
        <v>#VALUE!</v>
      </c>
      <c r="AT134" s="248" t="str">
        <f ca="1">_xll.DBRW($C$1,$B134,$C$3,AT$12,$C$2,$A134,AT$13,$C$4,C132)</f>
        <v>RECALC_1_2698_</v>
      </c>
      <c r="AU134" s="248" t="e">
        <f ca="1">_xll.DBRW($C$1,$B134,$C$3,AU$12,$C$2,$A134,AU$13,$C$4,C132)</f>
        <v>#VALUE!</v>
      </c>
      <c r="AV134" s="248" t="e">
        <f ca="1">_xll.DBRW($C$1,$B134,$C$3,AV$12,$C$2,$A134,AV$13,$C$4,C132)</f>
        <v>#VALUE!</v>
      </c>
      <c r="AW134" s="248" t="e">
        <f ca="1">_xll.DBRW($C$1,$B134,$C$3,AW$12,$C$2,$A134,AW$13,$C$4,C132)</f>
        <v>#VALUE!</v>
      </c>
      <c r="AX134" s="248" t="e">
        <f ca="1">_xll.DBRW($C$1,$B134,$C$3,AX$12,$C$2,$A134,AX$13,$C$4,C132)</f>
        <v>#VALUE!</v>
      </c>
      <c r="AY134" s="248" t="e">
        <f ca="1">_xll.DBRW($C$1,$B134,$C$3,AY$12,$C$2,$A134,AY$13,$C$4,C132)</f>
        <v>#VALUE!</v>
      </c>
      <c r="AZ134" s="253" t="e">
        <f ca="1">_xll.DBRW($C$1,$B134,$C$3,AZ$12,$C$2,$A134,AZ$13,$C$4,C132)</f>
        <v>#VALUE!</v>
      </c>
      <c r="BA134" s="252" t="e">
        <f ca="1">_xll.DBRW($C$1,$B134,$C$3,BA$12,$C$2,$A134,BA$13,$C$4,C132)</f>
        <v>#VALUE!</v>
      </c>
      <c r="BB134" s="248" t="str">
        <f ca="1">_xll.DBRW($C$1,$B134,$C$3,BB$12,$C$2,$A134,BB$13,$C$4,C132)</f>
        <v>RECALC_1_2699_</v>
      </c>
      <c r="BC134" s="248" t="e">
        <f ca="1">_xll.DBRW($C$1,$B134,$C$3,BC$12,$C$2,$A134,BC$13,$C$4,C132)</f>
        <v>#VALUE!</v>
      </c>
      <c r="BD134" s="248" t="e">
        <f ca="1">_xll.DBRW($C$1,$B134,$C$3,BD$12,$C$2,$A134,BD$13,$C$4,C132)</f>
        <v>#VALUE!</v>
      </c>
      <c r="BE134" s="248" t="e">
        <f ca="1">_xll.DBRW($C$1,$B134,$C$3,BE$12,$C$2,$A134,BE$13,$C$4,C132)</f>
        <v>#VALUE!</v>
      </c>
      <c r="BF134" s="248" t="e">
        <f ca="1">_xll.DBRW($C$1,$B134,$C$3,BF$12,$C$2,$A134,BF$13,$C$4,C132)</f>
        <v>#VALUE!</v>
      </c>
      <c r="BG134" s="248" t="e">
        <f ca="1">_xll.DBRW($C$1,$B134,$C$3,BG$12,$C$2,$A134,BG$13,$C$4,C132)</f>
        <v>#VALUE!</v>
      </c>
      <c r="BH134" s="253" t="e">
        <f ca="1">_xll.DBRW($C$1,$B134,$C$3,BH$12,$C$2,$A134,BH$13,$C$4,C132)</f>
        <v>#VALUE!</v>
      </c>
      <c r="BI134" s="252" t="e">
        <f ca="1">_xll.DBRW($C$1,$B134,$C$3,BI$12,$C$2,$A134,BI$13,$C$4,C132)</f>
        <v>#VALUE!</v>
      </c>
      <c r="BJ134" s="248" t="str">
        <f ca="1">_xll.DBRW($C$1,$B134,$C$3,BJ$12,$C$2,$A134,BJ$13,$C$4,C132)</f>
        <v>RECALC_1_2700_</v>
      </c>
      <c r="BK134" s="248" t="e">
        <f ca="1">_xll.DBRW($C$1,$B134,$C$3,BK$12,$C$2,$A134,BK$13,$C$4,C132)</f>
        <v>#VALUE!</v>
      </c>
      <c r="BL134" s="248" t="e">
        <f ca="1">_xll.DBRW($C$1,$B134,$C$3,BL$12,$C$2,$A134,BL$13,$C$4,C132)</f>
        <v>#VALUE!</v>
      </c>
      <c r="BM134" s="248" t="e">
        <f ca="1">_xll.DBRW($C$1,$B134,$C$3,BM$12,$C$2,$A134,BM$13,$C$4,C132)</f>
        <v>#VALUE!</v>
      </c>
      <c r="BN134" s="248" t="e">
        <f ca="1">_xll.DBRW($C$1,$B134,$C$3,BN$12,$C$2,$A134,BN$13,$C$4,C132)</f>
        <v>#VALUE!</v>
      </c>
      <c r="BO134" s="248" t="e">
        <f ca="1">_xll.DBRW($C$1,$B134,$C$3,BO$12,$C$2,$A134,BO$13,$C$4,C132)</f>
        <v>#VALUE!</v>
      </c>
      <c r="BP134" s="253" t="e">
        <f ca="1">_xll.DBRW($C$1,$B134,$C$3,BP$12,$C$2,$A134,BP$13,$C$4,C132)</f>
        <v>#VALUE!</v>
      </c>
      <c r="BQ134" s="252" t="e">
        <f ca="1">_xll.DBRW($C$1,$B134,$C$3,BQ$12,$C$2,$A134,BQ$13,$C$4,C132)</f>
        <v>#VALUE!</v>
      </c>
      <c r="BR134" s="248" t="str">
        <f ca="1">_xll.DBRW($C$1,$B134,$C$3,BR$12,$C$2,$A134,BR$13,$C$4,C132)</f>
        <v>RECALC_1_2701_</v>
      </c>
      <c r="BS134" s="248" t="e">
        <f ca="1">_xll.DBRW($C$1,$B134,$C$3,BS$12,$C$2,$A134,BS$13,$C$4,C132)</f>
        <v>#VALUE!</v>
      </c>
      <c r="BT134" s="248" t="e">
        <f ca="1">_xll.DBRW($C$1,$B134,$C$3,BT$12,$C$2,$A134,BT$13,$C$4,C132)</f>
        <v>#VALUE!</v>
      </c>
      <c r="BU134" s="248" t="e">
        <f ca="1">_xll.DBRW($C$1,$B134,$C$3,BU$12,$C$2,$A134,BU$13,$C$4,C132)</f>
        <v>#VALUE!</v>
      </c>
      <c r="BV134" s="248" t="e">
        <f ca="1">_xll.DBRW($C$1,$B134,$C$3,BV$12,$C$2,$A134,BV$13,$C$4,C132)</f>
        <v>#VALUE!</v>
      </c>
      <c r="BW134" s="248" t="e">
        <f ca="1">_xll.DBRW($C$1,$B134,$C$3,BW$12,$C$2,$A134,BW$13,$C$4,C132)</f>
        <v>#VALUE!</v>
      </c>
      <c r="BX134" s="253" t="e">
        <f ca="1">_xll.DBRW($C$1,$B134,$C$3,BX$12,$C$2,$A134,BX$13,$C$4,C132)</f>
        <v>#VALUE!</v>
      </c>
      <c r="BY134" s="248"/>
      <c r="BZ134" s="248"/>
      <c r="CA134" s="248"/>
      <c r="CB134" s="248"/>
      <c r="CC134" s="248"/>
      <c r="CD134" s="248"/>
      <c r="CE134" s="248"/>
      <c r="CF134" s="248"/>
    </row>
    <row r="135" spans="1:109" ht="21.75" customHeight="1">
      <c r="A135" s="262" t="str">
        <f t="shared" ref="A135:C135" si="695">A122</f>
        <v>VTD_Corp_TopAdj_Input3</v>
      </c>
      <c r="B135" s="263" t="str">
        <f t="shared" ca="1" si="695"/>
        <v>RECALC_0_1_</v>
      </c>
      <c r="C135" s="237" t="str">
        <f t="shared" si="695"/>
        <v>Correction du coût du financement</v>
      </c>
      <c r="D135" s="252"/>
      <c r="E135" s="248"/>
      <c r="F135" s="248"/>
      <c r="G135" s="248"/>
      <c r="H135" s="248"/>
      <c r="I135" s="248"/>
      <c r="J135" s="248"/>
      <c r="K135" s="253"/>
      <c r="L135" s="252"/>
      <c r="M135" s="248"/>
      <c r="N135" s="248"/>
      <c r="O135" s="248"/>
      <c r="P135" s="248"/>
      <c r="Q135" s="248"/>
      <c r="R135" s="248"/>
      <c r="S135" s="253"/>
      <c r="T135" s="252"/>
      <c r="U135" s="248"/>
      <c r="V135" s="248"/>
      <c r="W135" s="248"/>
      <c r="X135" s="248"/>
      <c r="Y135" s="248"/>
      <c r="Z135" s="248"/>
      <c r="AA135" s="253"/>
      <c r="AB135" s="252"/>
      <c r="AC135" s="248"/>
      <c r="AD135" s="248"/>
      <c r="AE135" s="248"/>
      <c r="AF135" s="248"/>
      <c r="AG135" s="248"/>
      <c r="AH135" s="248"/>
      <c r="AI135" s="253"/>
      <c r="AJ135" s="248"/>
      <c r="AK135" s="252" t="e">
        <f ca="1">_xll.DBRW($C$1,$B135,$C$3,AK$12,$C$2,$A135,AK$13,$C$4,C132)</f>
        <v>#VALUE!</v>
      </c>
      <c r="AL135" s="248" t="str">
        <f ca="1">_xll.DBRW($C$1,$B135,$C$3,AL$12,$C$2,$A135,AL$13,$C$4,C132)</f>
        <v>RECALC_1_2644_</v>
      </c>
      <c r="AM135" s="248" t="e">
        <f ca="1">_xll.DBRW($C$1,$B135,$C$3,AM$12,$C$2,$A135,AM$13,$C$4,C132)</f>
        <v>#VALUE!</v>
      </c>
      <c r="AN135" s="248" t="e">
        <f ca="1">_xll.DBRW($C$1,$B135,$C$3,AN$12,$C$2,$A135,AN$13,$C$4,C132)</f>
        <v>#VALUE!</v>
      </c>
      <c r="AO135" s="248" t="e">
        <f ca="1">_xll.DBRW($C$1,$B135,$C$3,AO$12,$C$2,$A135,AO$13,$C$4,C132)</f>
        <v>#VALUE!</v>
      </c>
      <c r="AP135" s="248" t="e">
        <f ca="1">_xll.DBRW($C$1,$B135,$C$3,AP$12,$C$2,$A135,AP$13,$C$4,C132)</f>
        <v>#VALUE!</v>
      </c>
      <c r="AQ135" s="248" t="e">
        <f ca="1">_xll.DBRW($C$1,$B135,$C$3,AQ$12,$C$2,$A135,AQ$13,$C$4,C132)</f>
        <v>#VALUE!</v>
      </c>
      <c r="AR135" s="253" t="e">
        <f ca="1">_xll.DBRW($C$1,$B135,$C$3,AR$12,$C$2,$A135,AR$13,$C$4,C132)</f>
        <v>#VALUE!</v>
      </c>
      <c r="AS135" s="252" t="e">
        <f ca="1">_xll.DBRW($C$1,$B135,$C$3,AS$12,$C$2,$A135,AS$13,$C$4,C132)</f>
        <v>#VALUE!</v>
      </c>
      <c r="AT135" s="248" t="str">
        <f ca="1">_xll.DBRW($C$1,$B135,$C$3,AT$12,$C$2,$A135,AT$13,$C$4,C132)</f>
        <v>RECALC_1_2645_</v>
      </c>
      <c r="AU135" s="248" t="e">
        <f ca="1">_xll.DBRW($C$1,$B135,$C$3,AU$12,$C$2,$A135,AU$13,$C$4,C132)</f>
        <v>#VALUE!</v>
      </c>
      <c r="AV135" s="248" t="e">
        <f ca="1">_xll.DBRW($C$1,$B135,$C$3,AV$12,$C$2,$A135,AV$13,$C$4,C132)</f>
        <v>#VALUE!</v>
      </c>
      <c r="AW135" s="248" t="e">
        <f ca="1">_xll.DBRW($C$1,$B135,$C$3,AW$12,$C$2,$A135,AW$13,$C$4,C132)</f>
        <v>#VALUE!</v>
      </c>
      <c r="AX135" s="248" t="e">
        <f ca="1">_xll.DBRW($C$1,$B135,$C$3,AX$12,$C$2,$A135,AX$13,$C$4,C132)</f>
        <v>#VALUE!</v>
      </c>
      <c r="AY135" s="248" t="e">
        <f ca="1">_xll.DBRW($C$1,$B135,$C$3,AY$12,$C$2,$A135,AY$13,$C$4,C132)</f>
        <v>#VALUE!</v>
      </c>
      <c r="AZ135" s="253" t="e">
        <f ca="1">_xll.DBRW($C$1,$B135,$C$3,AZ$12,$C$2,$A135,AZ$13,$C$4,C132)</f>
        <v>#VALUE!</v>
      </c>
      <c r="BA135" s="252" t="e">
        <f ca="1">_xll.DBRW($C$1,$B135,$C$3,BA$12,$C$2,$A135,BA$13,$C$4,C132)</f>
        <v>#VALUE!</v>
      </c>
      <c r="BB135" s="248" t="str">
        <f ca="1">_xll.DBRW($C$1,$B135,$C$3,BB$12,$C$2,$A135,BB$13,$C$4,C132)</f>
        <v>RECALC_1_2646_</v>
      </c>
      <c r="BC135" s="248" t="e">
        <f ca="1">_xll.DBRW($C$1,$B135,$C$3,BC$12,$C$2,$A135,BC$13,$C$4,C132)</f>
        <v>#VALUE!</v>
      </c>
      <c r="BD135" s="248" t="e">
        <f ca="1">_xll.DBRW($C$1,$B135,$C$3,BD$12,$C$2,$A135,BD$13,$C$4,C132)</f>
        <v>#VALUE!</v>
      </c>
      <c r="BE135" s="248" t="e">
        <f ca="1">_xll.DBRW($C$1,$B135,$C$3,BE$12,$C$2,$A135,BE$13,$C$4,C132)</f>
        <v>#VALUE!</v>
      </c>
      <c r="BF135" s="248" t="e">
        <f ca="1">_xll.DBRW($C$1,$B135,$C$3,BF$12,$C$2,$A135,BF$13,$C$4,C132)</f>
        <v>#VALUE!</v>
      </c>
      <c r="BG135" s="248" t="e">
        <f ca="1">_xll.DBRW($C$1,$B135,$C$3,BG$12,$C$2,$A135,BG$13,$C$4,C132)</f>
        <v>#VALUE!</v>
      </c>
      <c r="BH135" s="253" t="e">
        <f ca="1">_xll.DBRW($C$1,$B135,$C$3,BH$12,$C$2,$A135,BH$13,$C$4,C132)</f>
        <v>#VALUE!</v>
      </c>
      <c r="BI135" s="252" t="e">
        <f ca="1">_xll.DBRW($C$1,$B135,$C$3,BI$12,$C$2,$A135,BI$13,$C$4,C132)</f>
        <v>#VALUE!</v>
      </c>
      <c r="BJ135" s="248" t="str">
        <f ca="1">_xll.DBRW($C$1,$B135,$C$3,BJ$12,$C$2,$A135,BJ$13,$C$4,C132)</f>
        <v>RECALC_1_2647_</v>
      </c>
      <c r="BK135" s="248" t="e">
        <f ca="1">_xll.DBRW($C$1,$B135,$C$3,BK$12,$C$2,$A135,BK$13,$C$4,C132)</f>
        <v>#VALUE!</v>
      </c>
      <c r="BL135" s="248" t="e">
        <f ca="1">_xll.DBRW($C$1,$B135,$C$3,BL$12,$C$2,$A135,BL$13,$C$4,C132)</f>
        <v>#VALUE!</v>
      </c>
      <c r="BM135" s="248" t="e">
        <f ca="1">_xll.DBRW($C$1,$B135,$C$3,BM$12,$C$2,$A135,BM$13,$C$4,C132)</f>
        <v>#VALUE!</v>
      </c>
      <c r="BN135" s="248" t="e">
        <f ca="1">_xll.DBRW($C$1,$B135,$C$3,BN$12,$C$2,$A135,BN$13,$C$4,C132)</f>
        <v>#VALUE!</v>
      </c>
      <c r="BO135" s="248" t="e">
        <f ca="1">_xll.DBRW($C$1,$B135,$C$3,BO$12,$C$2,$A135,BO$13,$C$4,C132)</f>
        <v>#VALUE!</v>
      </c>
      <c r="BP135" s="253" t="e">
        <f ca="1">_xll.DBRW($C$1,$B135,$C$3,BP$12,$C$2,$A135,BP$13,$C$4,C132)</f>
        <v>#VALUE!</v>
      </c>
      <c r="BQ135" s="252" t="e">
        <f ca="1">_xll.DBRW($C$1,$B135,$C$3,BQ$12,$C$2,$A135,BQ$13,$C$4,C132)</f>
        <v>#VALUE!</v>
      </c>
      <c r="BR135" s="248" t="str">
        <f ca="1">_xll.DBRW($C$1,$B135,$C$3,BR$12,$C$2,$A135,BR$13,$C$4,C132)</f>
        <v>RECALC_1_2648_</v>
      </c>
      <c r="BS135" s="248" t="e">
        <f ca="1">_xll.DBRW($C$1,$B135,$C$3,BS$12,$C$2,$A135,BS$13,$C$4,C132)</f>
        <v>#VALUE!</v>
      </c>
      <c r="BT135" s="248" t="e">
        <f ca="1">_xll.DBRW($C$1,$B135,$C$3,BT$12,$C$2,$A135,BT$13,$C$4,C132)</f>
        <v>#VALUE!</v>
      </c>
      <c r="BU135" s="248" t="e">
        <f ca="1">_xll.DBRW($C$1,$B135,$C$3,BU$12,$C$2,$A135,BU$13,$C$4,C132)</f>
        <v>#VALUE!</v>
      </c>
      <c r="BV135" s="248" t="e">
        <f ca="1">_xll.DBRW($C$1,$B135,$C$3,BV$12,$C$2,$A135,BV$13,$C$4,C132)</f>
        <v>#VALUE!</v>
      </c>
      <c r="BW135" s="248" t="e">
        <f ca="1">_xll.DBRW($C$1,$B135,$C$3,BW$12,$C$2,$A135,BW$13,$C$4,C132)</f>
        <v>#VALUE!</v>
      </c>
      <c r="BX135" s="253" t="e">
        <f ca="1">_xll.DBRW($C$1,$B135,$C$3,BX$12,$C$2,$A135,BX$13,$C$4,C132)</f>
        <v>#VALUE!</v>
      </c>
      <c r="BY135" s="248"/>
      <c r="BZ135" s="248"/>
      <c r="CA135" s="248"/>
      <c r="CB135" s="248"/>
      <c r="CC135" s="248"/>
      <c r="CD135" s="248"/>
      <c r="CE135" s="248"/>
      <c r="CF135" s="248"/>
    </row>
    <row r="136" spans="1:109" ht="21.75" customHeight="1">
      <c r="A136" s="262" t="str">
        <f t="shared" ref="A136:C136" si="696">A123</f>
        <v>VTD_Corp_TopAdj_Input4</v>
      </c>
      <c r="B136" s="263" t="str">
        <f t="shared" ca="1" si="696"/>
        <v>RECALC_0_1_</v>
      </c>
      <c r="C136" s="237" t="str">
        <f t="shared" si="696"/>
        <v>Sécurité aux produits et charges financiers sur base E1 (undiscounting engagements sociaux, provisions, coûts de garatntie…)=</v>
      </c>
      <c r="D136" s="252"/>
      <c r="E136" s="248"/>
      <c r="F136" s="248"/>
      <c r="G136" s="248"/>
      <c r="H136" s="248"/>
      <c r="I136" s="248"/>
      <c r="J136" s="248"/>
      <c r="K136" s="253"/>
      <c r="L136" s="252"/>
      <c r="M136" s="248"/>
      <c r="N136" s="248"/>
      <c r="O136" s="248"/>
      <c r="P136" s="248"/>
      <c r="Q136" s="248"/>
      <c r="R136" s="248"/>
      <c r="S136" s="253"/>
      <c r="T136" s="252"/>
      <c r="U136" s="248"/>
      <c r="V136" s="248"/>
      <c r="W136" s="248"/>
      <c r="X136" s="248"/>
      <c r="Y136" s="248"/>
      <c r="Z136" s="248"/>
      <c r="AA136" s="253"/>
      <c r="AB136" s="252"/>
      <c r="AC136" s="248"/>
      <c r="AD136" s="248"/>
      <c r="AE136" s="248"/>
      <c r="AF136" s="248"/>
      <c r="AG136" s="248"/>
      <c r="AH136" s="248"/>
      <c r="AI136" s="253"/>
      <c r="AJ136" s="248"/>
      <c r="AK136" s="252" t="e">
        <f ca="1">_xll.DBRW($C$1,$B136,$C$3,AK$12,$C$2,$A136,AK$13,$C$4,C132)</f>
        <v>#VALUE!</v>
      </c>
      <c r="AL136" s="248" t="str">
        <f ca="1">_xll.DBRW($C$1,$B136,$C$3,AL$12,$C$2,$A136,AL$13,$C$4,C132)</f>
        <v>RECALC_1_2673_</v>
      </c>
      <c r="AM136" s="248" t="e">
        <f ca="1">_xll.DBRW($C$1,$B136,$C$3,AM$12,$C$2,$A136,AM$13,$C$4,C132)</f>
        <v>#VALUE!</v>
      </c>
      <c r="AN136" s="248" t="e">
        <f ca="1">_xll.DBRW($C$1,$B136,$C$3,AN$12,$C$2,$A136,AN$13,$C$4,C132)</f>
        <v>#VALUE!</v>
      </c>
      <c r="AO136" s="248" t="e">
        <f ca="1">_xll.DBRW($C$1,$B136,$C$3,AO$12,$C$2,$A136,AO$13,$C$4,C132)</f>
        <v>#VALUE!</v>
      </c>
      <c r="AP136" s="248" t="e">
        <f ca="1">_xll.DBRW($C$1,$B136,$C$3,AP$12,$C$2,$A136,AP$13,$C$4,C132)</f>
        <v>#VALUE!</v>
      </c>
      <c r="AQ136" s="248" t="e">
        <f ca="1">_xll.DBRW($C$1,$B136,$C$3,AQ$12,$C$2,$A136,AQ$13,$C$4,C132)</f>
        <v>#VALUE!</v>
      </c>
      <c r="AR136" s="253" t="e">
        <f ca="1">_xll.DBRW($C$1,$B136,$C$3,AR$12,$C$2,$A136,AR$13,$C$4,C132)</f>
        <v>#VALUE!</v>
      </c>
      <c r="AS136" s="252" t="e">
        <f ca="1">_xll.DBRW($C$1,$B136,$C$3,AS$12,$C$2,$A136,AS$13,$C$4,C132)</f>
        <v>#VALUE!</v>
      </c>
      <c r="AT136" s="248" t="str">
        <f ca="1">_xll.DBRW($C$1,$B136,$C$3,AT$12,$C$2,$A136,AT$13,$C$4,C132)</f>
        <v>RECALC_1_2674_</v>
      </c>
      <c r="AU136" s="248" t="e">
        <f ca="1">_xll.DBRW($C$1,$B136,$C$3,AU$12,$C$2,$A136,AU$13,$C$4,C132)</f>
        <v>#VALUE!</v>
      </c>
      <c r="AV136" s="248" t="e">
        <f ca="1">_xll.DBRW($C$1,$B136,$C$3,AV$12,$C$2,$A136,AV$13,$C$4,C132)</f>
        <v>#VALUE!</v>
      </c>
      <c r="AW136" s="248" t="e">
        <f ca="1">_xll.DBRW($C$1,$B136,$C$3,AW$12,$C$2,$A136,AW$13,$C$4,C132)</f>
        <v>#VALUE!</v>
      </c>
      <c r="AX136" s="248" t="e">
        <f ca="1">_xll.DBRW($C$1,$B136,$C$3,AX$12,$C$2,$A136,AX$13,$C$4,C132)</f>
        <v>#VALUE!</v>
      </c>
      <c r="AY136" s="248" t="e">
        <f ca="1">_xll.DBRW($C$1,$B136,$C$3,AY$12,$C$2,$A136,AY$13,$C$4,C132)</f>
        <v>#VALUE!</v>
      </c>
      <c r="AZ136" s="253" t="e">
        <f ca="1">_xll.DBRW($C$1,$B136,$C$3,AZ$12,$C$2,$A136,AZ$13,$C$4,C132)</f>
        <v>#VALUE!</v>
      </c>
      <c r="BA136" s="252" t="e">
        <f ca="1">_xll.DBRW($C$1,$B136,$C$3,BA$12,$C$2,$A136,BA$13,$C$4,C132)</f>
        <v>#VALUE!</v>
      </c>
      <c r="BB136" s="248" t="str">
        <f ca="1">_xll.DBRW($C$1,$B136,$C$3,BB$12,$C$2,$A136,BB$13,$C$4,C132)</f>
        <v>RECALC_1_2671_</v>
      </c>
      <c r="BC136" s="248" t="e">
        <f ca="1">_xll.DBRW($C$1,$B136,$C$3,BC$12,$C$2,$A136,BC$13,$C$4,C132)</f>
        <v>#VALUE!</v>
      </c>
      <c r="BD136" s="248" t="e">
        <f ca="1">_xll.DBRW($C$1,$B136,$C$3,BD$12,$C$2,$A136,BD$13,$C$4,C132)</f>
        <v>#VALUE!</v>
      </c>
      <c r="BE136" s="248" t="e">
        <f ca="1">_xll.DBRW($C$1,$B136,$C$3,BE$12,$C$2,$A136,BE$13,$C$4,C132)</f>
        <v>#VALUE!</v>
      </c>
      <c r="BF136" s="248" t="e">
        <f ca="1">_xll.DBRW($C$1,$B136,$C$3,BF$12,$C$2,$A136,BF$13,$C$4,C132)</f>
        <v>#VALUE!</v>
      </c>
      <c r="BG136" s="248" t="e">
        <f ca="1">_xll.DBRW($C$1,$B136,$C$3,BG$12,$C$2,$A136,BG$13,$C$4,C132)</f>
        <v>#VALUE!</v>
      </c>
      <c r="BH136" s="253" t="e">
        <f ca="1">_xll.DBRW($C$1,$B136,$C$3,BH$12,$C$2,$A136,BH$13,$C$4,C132)</f>
        <v>#VALUE!</v>
      </c>
      <c r="BI136" s="252" t="e">
        <f ca="1">_xll.DBRW($C$1,$B136,$C$3,BI$12,$C$2,$A136,BI$13,$C$4,C132)</f>
        <v>#VALUE!</v>
      </c>
      <c r="BJ136" s="248" t="str">
        <f ca="1">_xll.DBRW($C$1,$B136,$C$3,BJ$12,$C$2,$A136,BJ$13,$C$4,C132)</f>
        <v>RECALC_1_2672_</v>
      </c>
      <c r="BK136" s="248" t="e">
        <f ca="1">_xll.DBRW($C$1,$B136,$C$3,BK$12,$C$2,$A136,BK$13,$C$4,C132)</f>
        <v>#VALUE!</v>
      </c>
      <c r="BL136" s="248" t="e">
        <f ca="1">_xll.DBRW($C$1,$B136,$C$3,BL$12,$C$2,$A136,BL$13,$C$4,C132)</f>
        <v>#VALUE!</v>
      </c>
      <c r="BM136" s="248" t="e">
        <f ca="1">_xll.DBRW($C$1,$B136,$C$3,BM$12,$C$2,$A136,BM$13,$C$4,C132)</f>
        <v>#VALUE!</v>
      </c>
      <c r="BN136" s="248" t="e">
        <f ca="1">_xll.DBRW($C$1,$B136,$C$3,BN$12,$C$2,$A136,BN$13,$C$4,C132)</f>
        <v>#VALUE!</v>
      </c>
      <c r="BO136" s="248" t="e">
        <f ca="1">_xll.DBRW($C$1,$B136,$C$3,BO$12,$C$2,$A136,BO$13,$C$4,C132)</f>
        <v>#VALUE!</v>
      </c>
      <c r="BP136" s="253" t="e">
        <f ca="1">_xll.DBRW($C$1,$B136,$C$3,BP$12,$C$2,$A136,BP$13,$C$4,C132)</f>
        <v>#VALUE!</v>
      </c>
      <c r="BQ136" s="252" t="e">
        <f ca="1">_xll.DBRW($C$1,$B136,$C$3,BQ$12,$C$2,$A136,BQ$13,$C$4,C132)</f>
        <v>#VALUE!</v>
      </c>
      <c r="BR136" s="248" t="str">
        <f ca="1">_xll.DBRW($C$1,$B136,$C$3,BR$12,$C$2,$A136,BR$13,$C$4,C132)</f>
        <v>RECALC_1_2675_</v>
      </c>
      <c r="BS136" s="248" t="e">
        <f ca="1">_xll.DBRW($C$1,$B136,$C$3,BS$12,$C$2,$A136,BS$13,$C$4,C132)</f>
        <v>#VALUE!</v>
      </c>
      <c r="BT136" s="248" t="e">
        <f ca="1">_xll.DBRW($C$1,$B136,$C$3,BT$12,$C$2,$A136,BT$13,$C$4,C132)</f>
        <v>#VALUE!</v>
      </c>
      <c r="BU136" s="248" t="e">
        <f ca="1">_xll.DBRW($C$1,$B136,$C$3,BU$12,$C$2,$A136,BU$13,$C$4,C132)</f>
        <v>#VALUE!</v>
      </c>
      <c r="BV136" s="248" t="e">
        <f ca="1">_xll.DBRW($C$1,$B136,$C$3,BV$12,$C$2,$A136,BV$13,$C$4,C132)</f>
        <v>#VALUE!</v>
      </c>
      <c r="BW136" s="248" t="e">
        <f ca="1">_xll.DBRW($C$1,$B136,$C$3,BW$12,$C$2,$A136,BW$13,$C$4,C132)</f>
        <v>#VALUE!</v>
      </c>
      <c r="BX136" s="253" t="e">
        <f ca="1">_xll.DBRW($C$1,$B136,$C$3,BX$12,$C$2,$A136,BX$13,$C$4,C132)</f>
        <v>#VALUE!</v>
      </c>
      <c r="BY136" s="248"/>
      <c r="BZ136" s="248"/>
      <c r="CA136" s="248"/>
      <c r="CB136" s="248"/>
      <c r="CC136" s="248"/>
      <c r="CD136" s="248"/>
      <c r="CE136" s="248"/>
      <c r="CF136" s="248"/>
    </row>
    <row r="137" spans="1:109" ht="21.75" customHeight="1">
      <c r="A137" s="262" t="str">
        <f t="shared" ref="A137:C137" si="697">A124</f>
        <v>VTD_Corp_TopAdj_Input5</v>
      </c>
      <c r="B137" s="263" t="str">
        <f t="shared" ca="1" si="697"/>
        <v>RECALC_0_1_</v>
      </c>
      <c r="C137" s="237" t="str">
        <f t="shared" si="697"/>
        <v>Ajustement Intégration Fiscale</v>
      </c>
      <c r="D137" s="252"/>
      <c r="E137" s="248"/>
      <c r="F137" s="248"/>
      <c r="G137" s="248"/>
      <c r="H137" s="248"/>
      <c r="I137" s="248"/>
      <c r="J137" s="248"/>
      <c r="K137" s="253"/>
      <c r="L137" s="252"/>
      <c r="M137" s="248"/>
      <c r="N137" s="248"/>
      <c r="O137" s="248"/>
      <c r="P137" s="248"/>
      <c r="Q137" s="248"/>
      <c r="R137" s="248"/>
      <c r="S137" s="253"/>
      <c r="T137" s="252"/>
      <c r="U137" s="248"/>
      <c r="V137" s="248"/>
      <c r="W137" s="248"/>
      <c r="X137" s="248"/>
      <c r="Y137" s="248"/>
      <c r="Z137" s="248"/>
      <c r="AA137" s="253"/>
      <c r="AB137" s="252"/>
      <c r="AC137" s="248"/>
      <c r="AD137" s="248"/>
      <c r="AE137" s="248"/>
      <c r="AF137" s="248"/>
      <c r="AG137" s="248"/>
      <c r="AH137" s="248"/>
      <c r="AI137" s="253"/>
      <c r="AJ137" s="248"/>
      <c r="AK137" s="252" t="e">
        <f ca="1">_xll.DBRW($C$1,$B137,$C$3,AK$12,$C$2,$A137,AK$13,$C$4,C132)</f>
        <v>#VALUE!</v>
      </c>
      <c r="AL137" s="248" t="str">
        <f ca="1">_xll.DBRW($C$1,$B137,$C$3,AL$12,$C$2,$A137,AL$13,$C$4,C132)</f>
        <v>RECALC_1_2677_</v>
      </c>
      <c r="AM137" s="248" t="e">
        <f ca="1">_xll.DBRW($C$1,$B137,$C$3,AM$12,$C$2,$A137,AM$13,$C$4,C132)</f>
        <v>#VALUE!</v>
      </c>
      <c r="AN137" s="248" t="e">
        <f ca="1">_xll.DBRW($C$1,$B137,$C$3,AN$12,$C$2,$A137,AN$13,$C$4,C132)</f>
        <v>#VALUE!</v>
      </c>
      <c r="AO137" s="248" t="e">
        <f ca="1">_xll.DBRW($C$1,$B137,$C$3,AO$12,$C$2,$A137,AO$13,$C$4,C132)</f>
        <v>#VALUE!</v>
      </c>
      <c r="AP137" s="248" t="e">
        <f ca="1">_xll.DBRW($C$1,$B137,$C$3,AP$12,$C$2,$A137,AP$13,$C$4,C132)</f>
        <v>#VALUE!</v>
      </c>
      <c r="AQ137" s="248" t="e">
        <f ca="1">_xll.DBRW($C$1,$B137,$C$3,AQ$12,$C$2,$A137,AQ$13,$C$4,C132)</f>
        <v>#VALUE!</v>
      </c>
      <c r="AR137" s="253" t="e">
        <f ca="1">_xll.DBRW($C$1,$B137,$C$3,AR$12,$C$2,$A137,AR$13,$C$4,C132)</f>
        <v>#VALUE!</v>
      </c>
      <c r="AS137" s="252" t="e">
        <f ca="1">_xll.DBRW($C$1,$B137,$C$3,AS$12,$C$2,$A137,AS$13,$C$4,C132)</f>
        <v>#VALUE!</v>
      </c>
      <c r="AT137" s="248" t="str">
        <f ca="1">_xll.DBRW($C$1,$B137,$C$3,AT$12,$C$2,$A137,AT$13,$C$4,C132)</f>
        <v>RECALC_1_2678_</v>
      </c>
      <c r="AU137" s="248" t="e">
        <f ca="1">_xll.DBRW($C$1,$B137,$C$3,AU$12,$C$2,$A137,AU$13,$C$4,C132)</f>
        <v>#VALUE!</v>
      </c>
      <c r="AV137" s="248" t="e">
        <f ca="1">_xll.DBRW($C$1,$B137,$C$3,AV$12,$C$2,$A137,AV$13,$C$4,C132)</f>
        <v>#VALUE!</v>
      </c>
      <c r="AW137" s="248" t="e">
        <f ca="1">_xll.DBRW($C$1,$B137,$C$3,AW$12,$C$2,$A137,AW$13,$C$4,C132)</f>
        <v>#VALUE!</v>
      </c>
      <c r="AX137" s="248" t="e">
        <f ca="1">_xll.DBRW($C$1,$B137,$C$3,AX$12,$C$2,$A137,AX$13,$C$4,C132)</f>
        <v>#VALUE!</v>
      </c>
      <c r="AY137" s="248" t="e">
        <f ca="1">_xll.DBRW($C$1,$B137,$C$3,AY$12,$C$2,$A137,AY$13,$C$4,C132)</f>
        <v>#VALUE!</v>
      </c>
      <c r="AZ137" s="253" t="e">
        <f ca="1">_xll.DBRW($C$1,$B137,$C$3,AZ$12,$C$2,$A137,AZ$13,$C$4,C132)</f>
        <v>#VALUE!</v>
      </c>
      <c r="BA137" s="252" t="e">
        <f ca="1">_xll.DBRW($C$1,$B137,$C$3,BA$12,$C$2,$A137,BA$13,$C$4,C132)</f>
        <v>#VALUE!</v>
      </c>
      <c r="BB137" s="248" t="str">
        <f ca="1">_xll.DBRW($C$1,$B137,$C$3,BB$12,$C$2,$A137,BB$13,$C$4,C132)</f>
        <v>RECALC_1_2679_</v>
      </c>
      <c r="BC137" s="248" t="e">
        <f ca="1">_xll.DBRW($C$1,$B137,$C$3,BC$12,$C$2,$A137,BC$13,$C$4,C132)</f>
        <v>#VALUE!</v>
      </c>
      <c r="BD137" s="248" t="e">
        <f ca="1">_xll.DBRW($C$1,$B137,$C$3,BD$12,$C$2,$A137,BD$13,$C$4,C132)</f>
        <v>#VALUE!</v>
      </c>
      <c r="BE137" s="248" t="e">
        <f ca="1">_xll.DBRW($C$1,$B137,$C$3,BE$12,$C$2,$A137,BE$13,$C$4,C132)</f>
        <v>#VALUE!</v>
      </c>
      <c r="BF137" s="248" t="e">
        <f ca="1">_xll.DBRW($C$1,$B137,$C$3,BF$12,$C$2,$A137,BF$13,$C$4,C132)</f>
        <v>#VALUE!</v>
      </c>
      <c r="BG137" s="248" t="e">
        <f ca="1">_xll.DBRW($C$1,$B137,$C$3,BG$12,$C$2,$A137,BG$13,$C$4,C132)</f>
        <v>#VALUE!</v>
      </c>
      <c r="BH137" s="253" t="e">
        <f ca="1">_xll.DBRW($C$1,$B137,$C$3,BH$12,$C$2,$A137,BH$13,$C$4,C132)</f>
        <v>#VALUE!</v>
      </c>
      <c r="BI137" s="252" t="e">
        <f ca="1">_xll.DBRW($C$1,$B137,$C$3,BI$12,$C$2,$A137,BI$13,$C$4,C132)</f>
        <v>#VALUE!</v>
      </c>
      <c r="BJ137" s="248" t="str">
        <f ca="1">_xll.DBRW($C$1,$B137,$C$3,BJ$12,$C$2,$A137,BJ$13,$C$4,C132)</f>
        <v>RECALC_1_2680_</v>
      </c>
      <c r="BK137" s="248" t="e">
        <f ca="1">_xll.DBRW($C$1,$B137,$C$3,BK$12,$C$2,$A137,BK$13,$C$4,C132)</f>
        <v>#VALUE!</v>
      </c>
      <c r="BL137" s="248" t="e">
        <f ca="1">_xll.DBRW($C$1,$B137,$C$3,BL$12,$C$2,$A137,BL$13,$C$4,C132)</f>
        <v>#VALUE!</v>
      </c>
      <c r="BM137" s="248" t="e">
        <f ca="1">_xll.DBRW($C$1,$B137,$C$3,BM$12,$C$2,$A137,BM$13,$C$4,C132)</f>
        <v>#VALUE!</v>
      </c>
      <c r="BN137" s="248" t="e">
        <f ca="1">_xll.DBRW($C$1,$B137,$C$3,BN$12,$C$2,$A137,BN$13,$C$4,C132)</f>
        <v>#VALUE!</v>
      </c>
      <c r="BO137" s="248" t="e">
        <f ca="1">_xll.DBRW($C$1,$B137,$C$3,BO$12,$C$2,$A137,BO$13,$C$4,C132)</f>
        <v>#VALUE!</v>
      </c>
      <c r="BP137" s="253" t="e">
        <f ca="1">_xll.DBRW($C$1,$B137,$C$3,BP$12,$C$2,$A137,BP$13,$C$4,C132)</f>
        <v>#VALUE!</v>
      </c>
      <c r="BQ137" s="252" t="e">
        <f ca="1">_xll.DBRW($C$1,$B137,$C$3,BQ$12,$C$2,$A137,BQ$13,$C$4,C132)</f>
        <v>#VALUE!</v>
      </c>
      <c r="BR137" s="248" t="str">
        <f ca="1">_xll.DBRW($C$1,$B137,$C$3,BR$12,$C$2,$A137,BR$13,$C$4,C132)</f>
        <v>RECALC_1_2681_</v>
      </c>
      <c r="BS137" s="248" t="e">
        <f ca="1">_xll.DBRW($C$1,$B137,$C$3,BS$12,$C$2,$A137,BS$13,$C$4,C132)</f>
        <v>#VALUE!</v>
      </c>
      <c r="BT137" s="248" t="e">
        <f ca="1">_xll.DBRW($C$1,$B137,$C$3,BT$12,$C$2,$A137,BT$13,$C$4,C132)</f>
        <v>#VALUE!</v>
      </c>
      <c r="BU137" s="248" t="e">
        <f ca="1">_xll.DBRW($C$1,$B137,$C$3,BU$12,$C$2,$A137,BU$13,$C$4,C132)</f>
        <v>#VALUE!</v>
      </c>
      <c r="BV137" s="248" t="e">
        <f ca="1">_xll.DBRW($C$1,$B137,$C$3,BV$12,$C$2,$A137,BV$13,$C$4,C132)</f>
        <v>#VALUE!</v>
      </c>
      <c r="BW137" s="248" t="e">
        <f ca="1">_xll.DBRW($C$1,$B137,$C$3,BW$12,$C$2,$A137,BW$13,$C$4,C132)</f>
        <v>#VALUE!</v>
      </c>
      <c r="BX137" s="253" t="e">
        <f ca="1">_xll.DBRW($C$1,$B137,$C$3,BX$12,$C$2,$A137,BX$13,$C$4,C132)</f>
        <v>#VALUE!</v>
      </c>
      <c r="BY137" s="248"/>
      <c r="BZ137" s="248"/>
      <c r="CA137" s="248"/>
      <c r="CB137" s="248"/>
      <c r="CC137" s="248"/>
      <c r="CD137" s="248"/>
      <c r="CE137" s="248"/>
      <c r="CF137" s="248"/>
    </row>
    <row r="138" spans="1:109" ht="21.75" customHeight="1">
      <c r="A138" s="262" t="str">
        <f t="shared" ref="A138:C138" si="698">A125</f>
        <v>VTD_Corp_TopAdj_Input6</v>
      </c>
      <c r="B138" s="263" t="str">
        <f t="shared" ca="1" si="698"/>
        <v>RECALC_0_1_</v>
      </c>
      <c r="C138" s="237" t="str">
        <f t="shared" si="698"/>
        <v>Management Fees</v>
      </c>
      <c r="D138" s="252"/>
      <c r="E138" s="248"/>
      <c r="F138" s="248"/>
      <c r="G138" s="248"/>
      <c r="H138" s="248"/>
      <c r="I138" s="248"/>
      <c r="J138" s="248"/>
      <c r="K138" s="253"/>
      <c r="L138" s="252"/>
      <c r="M138" s="248"/>
      <c r="N138" s="248"/>
      <c r="O138" s="248"/>
      <c r="P138" s="248"/>
      <c r="Q138" s="248"/>
      <c r="R138" s="248"/>
      <c r="S138" s="253"/>
      <c r="T138" s="252"/>
      <c r="U138" s="248"/>
      <c r="V138" s="248"/>
      <c r="W138" s="248"/>
      <c r="X138" s="248"/>
      <c r="Y138" s="248"/>
      <c r="Z138" s="248"/>
      <c r="AA138" s="253"/>
      <c r="AB138" s="252"/>
      <c r="AC138" s="248"/>
      <c r="AD138" s="248"/>
      <c r="AE138" s="248"/>
      <c r="AF138" s="248"/>
      <c r="AG138" s="248"/>
      <c r="AH138" s="248"/>
      <c r="AI138" s="253"/>
      <c r="AJ138" s="248"/>
      <c r="AK138" s="252" t="e">
        <f ca="1">_xll.DBRW($C$1,$B138,$C$3,AK$12,$C$2,$A138,AK$13,$C$4,C132)</f>
        <v>#VALUE!</v>
      </c>
      <c r="AL138" s="248" t="str">
        <f ca="1">_xll.DBRW($C$1,$B138,$C$3,AL$12,$C$2,$A138,AL$13,$C$4,C132)</f>
        <v>RECALC_1_2627_</v>
      </c>
      <c r="AM138" s="248" t="e">
        <f ca="1">_xll.DBRW($C$1,$B138,$C$3,AM$12,$C$2,$A138,AM$13,$C$4,C132)</f>
        <v>#VALUE!</v>
      </c>
      <c r="AN138" s="248" t="e">
        <f ca="1">_xll.DBRW($C$1,$B138,$C$3,AN$12,$C$2,$A138,AN$13,$C$4,C132)</f>
        <v>#VALUE!</v>
      </c>
      <c r="AO138" s="248" t="e">
        <f ca="1">_xll.DBRW($C$1,$B138,$C$3,AO$12,$C$2,$A138,AO$13,$C$4,C132)</f>
        <v>#VALUE!</v>
      </c>
      <c r="AP138" s="248" t="e">
        <f ca="1">_xll.DBRW($C$1,$B138,$C$3,AP$12,$C$2,$A138,AP$13,$C$4,C132)</f>
        <v>#VALUE!</v>
      </c>
      <c r="AQ138" s="248" t="e">
        <f ca="1">_xll.DBRW($C$1,$B138,$C$3,AQ$12,$C$2,$A138,AQ$13,$C$4,C132)</f>
        <v>#VALUE!</v>
      </c>
      <c r="AR138" s="253" t="e">
        <f ca="1">_xll.DBRW($C$1,$B138,$C$3,AR$12,$C$2,$A138,AR$13,$C$4,C132)</f>
        <v>#VALUE!</v>
      </c>
      <c r="AS138" s="252" t="e">
        <f ca="1">_xll.DBRW($C$1,$B138,$C$3,AS$12,$C$2,$A138,AS$13,$C$4,C132)</f>
        <v>#VALUE!</v>
      </c>
      <c r="AT138" s="248" t="str">
        <f ca="1">_xll.DBRW($C$1,$B138,$C$3,AT$12,$C$2,$A138,AT$13,$C$4,C132)</f>
        <v>RECALC_1_2628_</v>
      </c>
      <c r="AU138" s="248" t="e">
        <f ca="1">_xll.DBRW($C$1,$B138,$C$3,AU$12,$C$2,$A138,AU$13,$C$4,C132)</f>
        <v>#VALUE!</v>
      </c>
      <c r="AV138" s="248" t="e">
        <f ca="1">_xll.DBRW($C$1,$B138,$C$3,AV$12,$C$2,$A138,AV$13,$C$4,C132)</f>
        <v>#VALUE!</v>
      </c>
      <c r="AW138" s="248" t="e">
        <f ca="1">_xll.DBRW($C$1,$B138,$C$3,AW$12,$C$2,$A138,AW$13,$C$4,C132)</f>
        <v>#VALUE!</v>
      </c>
      <c r="AX138" s="248" t="e">
        <f ca="1">_xll.DBRW($C$1,$B138,$C$3,AX$12,$C$2,$A138,AX$13,$C$4,C132)</f>
        <v>#VALUE!</v>
      </c>
      <c r="AY138" s="248" t="e">
        <f ca="1">_xll.DBRW($C$1,$B138,$C$3,AY$12,$C$2,$A138,AY$13,$C$4,C132)</f>
        <v>#VALUE!</v>
      </c>
      <c r="AZ138" s="253" t="e">
        <f ca="1">_xll.DBRW($C$1,$B138,$C$3,AZ$12,$C$2,$A138,AZ$13,$C$4,C132)</f>
        <v>#VALUE!</v>
      </c>
      <c r="BA138" s="252" t="e">
        <f ca="1">_xll.DBRW($C$1,$B138,$C$3,BA$12,$C$2,$A138,BA$13,$C$4,C132)</f>
        <v>#VALUE!</v>
      </c>
      <c r="BB138" s="248" t="str">
        <f ca="1">_xll.DBRW($C$1,$B138,$C$3,BB$12,$C$2,$A138,BB$13,$C$4,C132)</f>
        <v>RECALC_1_2629_</v>
      </c>
      <c r="BC138" s="248" t="e">
        <f ca="1">_xll.DBRW($C$1,$B138,$C$3,BC$12,$C$2,$A138,BC$13,$C$4,C132)</f>
        <v>#VALUE!</v>
      </c>
      <c r="BD138" s="248" t="e">
        <f ca="1">_xll.DBRW($C$1,$B138,$C$3,BD$12,$C$2,$A138,BD$13,$C$4,C132)</f>
        <v>#VALUE!</v>
      </c>
      <c r="BE138" s="248" t="e">
        <f ca="1">_xll.DBRW($C$1,$B138,$C$3,BE$12,$C$2,$A138,BE$13,$C$4,C132)</f>
        <v>#VALUE!</v>
      </c>
      <c r="BF138" s="248" t="e">
        <f ca="1">_xll.DBRW($C$1,$B138,$C$3,BF$12,$C$2,$A138,BF$13,$C$4,C132)</f>
        <v>#VALUE!</v>
      </c>
      <c r="BG138" s="248" t="e">
        <f ca="1">_xll.DBRW($C$1,$B138,$C$3,BG$12,$C$2,$A138,BG$13,$C$4,C132)</f>
        <v>#VALUE!</v>
      </c>
      <c r="BH138" s="253" t="e">
        <f ca="1">_xll.DBRW($C$1,$B138,$C$3,BH$12,$C$2,$A138,BH$13,$C$4,C132)</f>
        <v>#VALUE!</v>
      </c>
      <c r="BI138" s="252" t="e">
        <f ca="1">_xll.DBRW($C$1,$B138,$C$3,BI$12,$C$2,$A138,BI$13,$C$4,C132)</f>
        <v>#VALUE!</v>
      </c>
      <c r="BJ138" s="248" t="str">
        <f ca="1">_xll.DBRW($C$1,$B138,$C$3,BJ$12,$C$2,$A138,BJ$13,$C$4,C132)</f>
        <v>RECALC_1_2630_</v>
      </c>
      <c r="BK138" s="248" t="e">
        <f ca="1">_xll.DBRW($C$1,$B138,$C$3,BK$12,$C$2,$A138,BK$13,$C$4,C132)</f>
        <v>#VALUE!</v>
      </c>
      <c r="BL138" s="248" t="e">
        <f ca="1">_xll.DBRW($C$1,$B138,$C$3,BL$12,$C$2,$A138,BL$13,$C$4,C132)</f>
        <v>#VALUE!</v>
      </c>
      <c r="BM138" s="248" t="e">
        <f ca="1">_xll.DBRW($C$1,$B138,$C$3,BM$12,$C$2,$A138,BM$13,$C$4,C132)</f>
        <v>#VALUE!</v>
      </c>
      <c r="BN138" s="248" t="e">
        <f ca="1">_xll.DBRW($C$1,$B138,$C$3,BN$12,$C$2,$A138,BN$13,$C$4,C132)</f>
        <v>#VALUE!</v>
      </c>
      <c r="BO138" s="248" t="e">
        <f ca="1">_xll.DBRW($C$1,$B138,$C$3,BO$12,$C$2,$A138,BO$13,$C$4,C132)</f>
        <v>#VALUE!</v>
      </c>
      <c r="BP138" s="253" t="e">
        <f ca="1">_xll.DBRW($C$1,$B138,$C$3,BP$12,$C$2,$A138,BP$13,$C$4,C132)</f>
        <v>#VALUE!</v>
      </c>
      <c r="BQ138" s="252" t="e">
        <f ca="1">_xll.DBRW($C$1,$B138,$C$3,BQ$12,$C$2,$A138,BQ$13,$C$4,C132)</f>
        <v>#VALUE!</v>
      </c>
      <c r="BR138" s="248" t="str">
        <f ca="1">_xll.DBRW($C$1,$B138,$C$3,BR$12,$C$2,$A138,BR$13,$C$4,C132)</f>
        <v>RECALC_1_2631_</v>
      </c>
      <c r="BS138" s="248" t="e">
        <f ca="1">_xll.DBRW($C$1,$B138,$C$3,BS$12,$C$2,$A138,BS$13,$C$4,C132)</f>
        <v>#VALUE!</v>
      </c>
      <c r="BT138" s="248" t="e">
        <f ca="1">_xll.DBRW($C$1,$B138,$C$3,BT$12,$C$2,$A138,BT$13,$C$4,C132)</f>
        <v>#VALUE!</v>
      </c>
      <c r="BU138" s="248" t="e">
        <f ca="1">_xll.DBRW($C$1,$B138,$C$3,BU$12,$C$2,$A138,BU$13,$C$4,C132)</f>
        <v>#VALUE!</v>
      </c>
      <c r="BV138" s="248" t="e">
        <f ca="1">_xll.DBRW($C$1,$B138,$C$3,BV$12,$C$2,$A138,BV$13,$C$4,C132)</f>
        <v>#VALUE!</v>
      </c>
      <c r="BW138" s="248" t="e">
        <f ca="1">_xll.DBRW($C$1,$B138,$C$3,BW$12,$C$2,$A138,BW$13,$C$4,C132)</f>
        <v>#VALUE!</v>
      </c>
      <c r="BX138" s="253" t="e">
        <f ca="1">_xll.DBRW($C$1,$B138,$C$3,BX$12,$C$2,$A138,BX$13,$C$4,C132)</f>
        <v>#VALUE!</v>
      </c>
      <c r="BY138" s="248"/>
      <c r="BZ138" s="248"/>
      <c r="CA138" s="248"/>
      <c r="CB138" s="248"/>
      <c r="CC138" s="248"/>
      <c r="CD138" s="248"/>
      <c r="CE138" s="248"/>
      <c r="CF138" s="248"/>
    </row>
    <row r="139" spans="1:109" ht="21.75" customHeight="1">
      <c r="A139" s="262" t="str">
        <f t="shared" ref="A139:C139" si="699">A126</f>
        <v>VTD_Corp_TopAdj_Input7</v>
      </c>
      <c r="B139" s="263" t="str">
        <f t="shared" ca="1" si="699"/>
        <v>RECALC_0_1_</v>
      </c>
      <c r="C139" s="237" t="str">
        <f t="shared" si="699"/>
        <v>Ajout de coût de siège pour faire face croissance</v>
      </c>
      <c r="D139" s="252"/>
      <c r="E139" s="248"/>
      <c r="F139" s="248"/>
      <c r="G139" s="248"/>
      <c r="H139" s="248"/>
      <c r="I139" s="248"/>
      <c r="J139" s="248"/>
      <c r="K139" s="253"/>
      <c r="L139" s="252"/>
      <c r="M139" s="248"/>
      <c r="N139" s="248"/>
      <c r="O139" s="248"/>
      <c r="P139" s="248"/>
      <c r="Q139" s="248"/>
      <c r="R139" s="248"/>
      <c r="S139" s="253"/>
      <c r="T139" s="252"/>
      <c r="U139" s="248"/>
      <c r="V139" s="248"/>
      <c r="W139" s="248"/>
      <c r="X139" s="248"/>
      <c r="Y139" s="248"/>
      <c r="Z139" s="248"/>
      <c r="AA139" s="253"/>
      <c r="AB139" s="252"/>
      <c r="AC139" s="248"/>
      <c r="AD139" s="248"/>
      <c r="AE139" s="248"/>
      <c r="AF139" s="248"/>
      <c r="AG139" s="248"/>
      <c r="AH139" s="248"/>
      <c r="AI139" s="253"/>
      <c r="AJ139" s="248"/>
      <c r="AK139" s="252" t="e">
        <f ca="1">_xll.DBRW($C$1,$B139,$C$3,AK$12,$C$2,$A139,AK$13,$C$4,C132)</f>
        <v>#VALUE!</v>
      </c>
      <c r="AL139" s="248" t="str">
        <f ca="1">_xll.DBRW($C$1,$B139,$C$3,AL$12,$C$2,$A139,AL$13,$C$4,C132)</f>
        <v>RECALC_1_2611_</v>
      </c>
      <c r="AM139" s="248" t="e">
        <f ca="1">_xll.DBRW($C$1,$B139,$C$3,AM$12,$C$2,$A139,AM$13,$C$4,C132)</f>
        <v>#VALUE!</v>
      </c>
      <c r="AN139" s="248" t="e">
        <f ca="1">_xll.DBRW($C$1,$B139,$C$3,AN$12,$C$2,$A139,AN$13,$C$4,C132)</f>
        <v>#VALUE!</v>
      </c>
      <c r="AO139" s="248" t="e">
        <f ca="1">_xll.DBRW($C$1,$B139,$C$3,AO$12,$C$2,$A139,AO$13,$C$4,C132)</f>
        <v>#VALUE!</v>
      </c>
      <c r="AP139" s="248" t="e">
        <f ca="1">_xll.DBRW($C$1,$B139,$C$3,AP$12,$C$2,$A139,AP$13,$C$4,C132)</f>
        <v>#VALUE!</v>
      </c>
      <c r="AQ139" s="248" t="e">
        <f ca="1">_xll.DBRW($C$1,$B139,$C$3,AQ$12,$C$2,$A139,AQ$13,$C$4,C132)</f>
        <v>#VALUE!</v>
      </c>
      <c r="AR139" s="253" t="e">
        <f ca="1">_xll.DBRW($C$1,$B139,$C$3,AR$12,$C$2,$A139,AR$13,$C$4,C132)</f>
        <v>#VALUE!</v>
      </c>
      <c r="AS139" s="252" t="e">
        <f ca="1">_xll.DBRW($C$1,$B139,$C$3,AS$12,$C$2,$A139,AS$13,$C$4,C132)</f>
        <v>#VALUE!</v>
      </c>
      <c r="AT139" s="248" t="str">
        <f ca="1">_xll.DBRW($C$1,$B139,$C$3,AT$12,$C$2,$A139,AT$13,$C$4,C132)</f>
        <v>RECALC_1_2613_</v>
      </c>
      <c r="AU139" s="248" t="e">
        <f ca="1">_xll.DBRW($C$1,$B139,$C$3,AU$12,$C$2,$A139,AU$13,$C$4,C132)</f>
        <v>#VALUE!</v>
      </c>
      <c r="AV139" s="248" t="e">
        <f ca="1">_xll.DBRW($C$1,$B139,$C$3,AV$12,$C$2,$A139,AV$13,$C$4,C132)</f>
        <v>#VALUE!</v>
      </c>
      <c r="AW139" s="248" t="e">
        <f ca="1">_xll.DBRW($C$1,$B139,$C$3,AW$12,$C$2,$A139,AW$13,$C$4,C132)</f>
        <v>#VALUE!</v>
      </c>
      <c r="AX139" s="248" t="e">
        <f ca="1">_xll.DBRW($C$1,$B139,$C$3,AX$12,$C$2,$A139,AX$13,$C$4,C132)</f>
        <v>#VALUE!</v>
      </c>
      <c r="AY139" s="248" t="e">
        <f ca="1">_xll.DBRW($C$1,$B139,$C$3,AY$12,$C$2,$A139,AY$13,$C$4,C132)</f>
        <v>#VALUE!</v>
      </c>
      <c r="AZ139" s="253" t="e">
        <f ca="1">_xll.DBRW($C$1,$B139,$C$3,AZ$12,$C$2,$A139,AZ$13,$C$4,C132)</f>
        <v>#VALUE!</v>
      </c>
      <c r="BA139" s="252" t="e">
        <f ca="1">_xll.DBRW($C$1,$B139,$C$3,BA$12,$C$2,$A139,BA$13,$C$4,C132)</f>
        <v>#VALUE!</v>
      </c>
      <c r="BB139" s="248" t="str">
        <f ca="1">_xll.DBRW($C$1,$B139,$C$3,BB$12,$C$2,$A139,BB$13,$C$4,C132)</f>
        <v>RECALC_1_2612_</v>
      </c>
      <c r="BC139" s="248" t="e">
        <f ca="1">_xll.DBRW($C$1,$B139,$C$3,BC$12,$C$2,$A139,BC$13,$C$4,C132)</f>
        <v>#VALUE!</v>
      </c>
      <c r="BD139" s="248" t="e">
        <f ca="1">_xll.DBRW($C$1,$B139,$C$3,BD$12,$C$2,$A139,BD$13,$C$4,C132)</f>
        <v>#VALUE!</v>
      </c>
      <c r="BE139" s="248" t="e">
        <f ca="1">_xll.DBRW($C$1,$B139,$C$3,BE$12,$C$2,$A139,BE$13,$C$4,C132)</f>
        <v>#VALUE!</v>
      </c>
      <c r="BF139" s="248" t="e">
        <f ca="1">_xll.DBRW($C$1,$B139,$C$3,BF$12,$C$2,$A139,BF$13,$C$4,C132)</f>
        <v>#VALUE!</v>
      </c>
      <c r="BG139" s="248" t="e">
        <f ca="1">_xll.DBRW($C$1,$B139,$C$3,BG$12,$C$2,$A139,BG$13,$C$4,C132)</f>
        <v>#VALUE!</v>
      </c>
      <c r="BH139" s="253" t="e">
        <f ca="1">_xll.DBRW($C$1,$B139,$C$3,BH$12,$C$2,$A139,BH$13,$C$4,C132)</f>
        <v>#VALUE!</v>
      </c>
      <c r="BI139" s="252" t="e">
        <f ca="1">_xll.DBRW($C$1,$B139,$C$3,BI$12,$C$2,$A139,BI$13,$C$4,C132)</f>
        <v>#VALUE!</v>
      </c>
      <c r="BJ139" s="248" t="str">
        <f ca="1">_xll.DBRW($C$1,$B139,$C$3,BJ$12,$C$2,$A139,BJ$13,$C$4,C132)</f>
        <v>RECALC_1_2614_</v>
      </c>
      <c r="BK139" s="248" t="e">
        <f ca="1">_xll.DBRW($C$1,$B139,$C$3,BK$12,$C$2,$A139,BK$13,$C$4,C132)</f>
        <v>#VALUE!</v>
      </c>
      <c r="BL139" s="248" t="e">
        <f ca="1">_xll.DBRW($C$1,$B139,$C$3,BL$12,$C$2,$A139,BL$13,$C$4,C132)</f>
        <v>#VALUE!</v>
      </c>
      <c r="BM139" s="248" t="e">
        <f ca="1">_xll.DBRW($C$1,$B139,$C$3,BM$12,$C$2,$A139,BM$13,$C$4,C132)</f>
        <v>#VALUE!</v>
      </c>
      <c r="BN139" s="248" t="e">
        <f ca="1">_xll.DBRW($C$1,$B139,$C$3,BN$12,$C$2,$A139,BN$13,$C$4,C132)</f>
        <v>#VALUE!</v>
      </c>
      <c r="BO139" s="248" t="e">
        <f ca="1">_xll.DBRW($C$1,$B139,$C$3,BO$12,$C$2,$A139,BO$13,$C$4,C132)</f>
        <v>#VALUE!</v>
      </c>
      <c r="BP139" s="253" t="e">
        <f ca="1">_xll.DBRW($C$1,$B139,$C$3,BP$12,$C$2,$A139,BP$13,$C$4,C132)</f>
        <v>#VALUE!</v>
      </c>
      <c r="BQ139" s="252" t="e">
        <f ca="1">_xll.DBRW($C$1,$B139,$C$3,BQ$12,$C$2,$A139,BQ$13,$C$4,C132)</f>
        <v>#VALUE!</v>
      </c>
      <c r="BR139" s="248" t="str">
        <f ca="1">_xll.DBRW($C$1,$B139,$C$3,BR$12,$C$2,$A139,BR$13,$C$4,C132)</f>
        <v>RECALC_1_2615_</v>
      </c>
      <c r="BS139" s="248" t="e">
        <f ca="1">_xll.DBRW($C$1,$B139,$C$3,BS$12,$C$2,$A139,BS$13,$C$4,C132)</f>
        <v>#VALUE!</v>
      </c>
      <c r="BT139" s="248" t="e">
        <f ca="1">_xll.DBRW($C$1,$B139,$C$3,BT$12,$C$2,$A139,BT$13,$C$4,C132)</f>
        <v>#VALUE!</v>
      </c>
      <c r="BU139" s="248" t="e">
        <f ca="1">_xll.DBRW($C$1,$B139,$C$3,BU$12,$C$2,$A139,BU$13,$C$4,C132)</f>
        <v>#VALUE!</v>
      </c>
      <c r="BV139" s="248" t="e">
        <f ca="1">_xll.DBRW($C$1,$B139,$C$3,BV$12,$C$2,$A139,BV$13,$C$4,C132)</f>
        <v>#VALUE!</v>
      </c>
      <c r="BW139" s="248" t="e">
        <f ca="1">_xll.DBRW($C$1,$B139,$C$3,BW$12,$C$2,$A139,BW$13,$C$4,C132)</f>
        <v>#VALUE!</v>
      </c>
      <c r="BX139" s="253" t="e">
        <f ca="1">_xll.DBRW($C$1,$B139,$C$3,BX$12,$C$2,$A139,BX$13,$C$4,C132)</f>
        <v>#VALUE!</v>
      </c>
      <c r="BY139" s="248"/>
      <c r="BZ139" s="248"/>
      <c r="CA139" s="248"/>
      <c r="CB139" s="248"/>
      <c r="CC139" s="248"/>
      <c r="CD139" s="248"/>
      <c r="CE139" s="248"/>
      <c r="CF139" s="248"/>
    </row>
    <row r="140" spans="1:109" ht="21.75" customHeight="1">
      <c r="A140" s="262" t="str">
        <f t="shared" ref="A140:C140" si="700">A127</f>
        <v>VTD_Corp_TopAdj_Input8</v>
      </c>
      <c r="B140" s="263" t="str">
        <f t="shared" ca="1" si="700"/>
        <v>RECALC_0_1_</v>
      </c>
      <c r="C140" s="237" t="str">
        <f t="shared" si="700"/>
        <v>Ajustement Ouverture EFN Budget</v>
      </c>
      <c r="D140" s="252"/>
      <c r="E140" s="248"/>
      <c r="F140" s="248"/>
      <c r="G140" s="248"/>
      <c r="H140" s="248"/>
      <c r="I140" s="248"/>
      <c r="J140" s="248"/>
      <c r="K140" s="253"/>
      <c r="L140" s="252"/>
      <c r="M140" s="248"/>
      <c r="N140" s="248"/>
      <c r="O140" s="248"/>
      <c r="P140" s="248"/>
      <c r="Q140" s="248"/>
      <c r="R140" s="248"/>
      <c r="S140" s="253"/>
      <c r="T140" s="252"/>
      <c r="U140" s="248"/>
      <c r="V140" s="248"/>
      <c r="W140" s="248"/>
      <c r="X140" s="248"/>
      <c r="Y140" s="248"/>
      <c r="Z140" s="248"/>
      <c r="AA140" s="253"/>
      <c r="AB140" s="252"/>
      <c r="AC140" s="248"/>
      <c r="AD140" s="248"/>
      <c r="AE140" s="248"/>
      <c r="AF140" s="248"/>
      <c r="AG140" s="248"/>
      <c r="AH140" s="248"/>
      <c r="AI140" s="253"/>
      <c r="AJ140" s="248"/>
      <c r="AK140" s="252" t="e">
        <f ca="1">_xll.DBRW($C$1,$B140,$C$3,AK$12,$C$2,$A140,AK$13,$C$4,C132)</f>
        <v>#VALUE!</v>
      </c>
      <c r="AL140" s="248" t="str">
        <f ca="1">_xll.DBRW($C$1,$B140,$C$3,AL$12,$C$2,$A140,AL$13,$C$4,C132)</f>
        <v>RECALC_1_2707_</v>
      </c>
      <c r="AM140" s="248" t="e">
        <f ca="1">_xll.DBRW($C$1,$B140,$C$3,AM$12,$C$2,$A140,AM$13,$C$4,C132)</f>
        <v>#VALUE!</v>
      </c>
      <c r="AN140" s="248" t="e">
        <f ca="1">_xll.DBRW($C$1,$B140,$C$3,AN$12,$C$2,$A140,AN$13,$C$4,C132)</f>
        <v>#VALUE!</v>
      </c>
      <c r="AO140" s="248" t="e">
        <f ca="1">_xll.DBRW($C$1,$B140,$C$3,AO$12,$C$2,$A140,AO$13,$C$4,C132)</f>
        <v>#VALUE!</v>
      </c>
      <c r="AP140" s="248" t="e">
        <f ca="1">_xll.DBRW($C$1,$B140,$C$3,AP$12,$C$2,$A140,AP$13,$C$4,C132)</f>
        <v>#VALUE!</v>
      </c>
      <c r="AQ140" s="248" t="e">
        <f ca="1">_xll.DBRW($C$1,$B140,$C$3,AQ$12,$C$2,$A140,AQ$13,$C$4,C132)</f>
        <v>#VALUE!</v>
      </c>
      <c r="AR140" s="253" t="e">
        <f ca="1">_xll.DBRW($C$1,$B140,$C$3,AR$12,$C$2,$A140,AR$13,$C$4,C132)</f>
        <v>#VALUE!</v>
      </c>
      <c r="AS140" s="252" t="e">
        <f ca="1">_xll.DBRW($C$1,$B140,$C$3,AS$12,$C$2,$A140,AS$13,$C$4,C132)</f>
        <v>#VALUE!</v>
      </c>
      <c r="AT140" s="248" t="str">
        <f ca="1">_xll.DBRW($C$1,$B140,$C$3,AT$12,$C$2,$A140,AT$13,$C$4,C132)</f>
        <v>RECALC_1_2708_</v>
      </c>
      <c r="AU140" s="248" t="e">
        <f ca="1">_xll.DBRW($C$1,$B140,$C$3,AU$12,$C$2,$A140,AU$13,$C$4,C132)</f>
        <v>#VALUE!</v>
      </c>
      <c r="AV140" s="248" t="e">
        <f ca="1">_xll.DBRW($C$1,$B140,$C$3,AV$12,$C$2,$A140,AV$13,$C$4,C132)</f>
        <v>#VALUE!</v>
      </c>
      <c r="AW140" s="248" t="e">
        <f ca="1">_xll.DBRW($C$1,$B140,$C$3,AW$12,$C$2,$A140,AW$13,$C$4,C132)</f>
        <v>#VALUE!</v>
      </c>
      <c r="AX140" s="248" t="e">
        <f ca="1">_xll.DBRW($C$1,$B140,$C$3,AX$12,$C$2,$A140,AX$13,$C$4,C132)</f>
        <v>#VALUE!</v>
      </c>
      <c r="AY140" s="248" t="e">
        <f ca="1">_xll.DBRW($C$1,$B140,$C$3,AY$12,$C$2,$A140,AY$13,$C$4,C132)</f>
        <v>#VALUE!</v>
      </c>
      <c r="AZ140" s="253" t="e">
        <f ca="1">_xll.DBRW($C$1,$B140,$C$3,AZ$12,$C$2,$A140,AZ$13,$C$4,C132)</f>
        <v>#VALUE!</v>
      </c>
      <c r="BA140" s="252" t="e">
        <f ca="1">_xll.DBRW($C$1,$B140,$C$3,BA$12,$C$2,$A140,BA$13,$C$4,C132)</f>
        <v>#VALUE!</v>
      </c>
      <c r="BB140" s="248" t="str">
        <f ca="1">_xll.DBRW($C$1,$B140,$C$3,BB$12,$C$2,$A140,BB$13,$C$4,C132)</f>
        <v>RECALC_1_2709_</v>
      </c>
      <c r="BC140" s="248" t="e">
        <f ca="1">_xll.DBRW($C$1,$B140,$C$3,BC$12,$C$2,$A140,BC$13,$C$4,C132)</f>
        <v>#VALUE!</v>
      </c>
      <c r="BD140" s="248" t="e">
        <f ca="1">_xll.DBRW($C$1,$B140,$C$3,BD$12,$C$2,$A140,BD$13,$C$4,C132)</f>
        <v>#VALUE!</v>
      </c>
      <c r="BE140" s="248" t="e">
        <f ca="1">_xll.DBRW($C$1,$B140,$C$3,BE$12,$C$2,$A140,BE$13,$C$4,C132)</f>
        <v>#VALUE!</v>
      </c>
      <c r="BF140" s="248" t="e">
        <f ca="1">_xll.DBRW($C$1,$B140,$C$3,BF$12,$C$2,$A140,BF$13,$C$4,C132)</f>
        <v>#VALUE!</v>
      </c>
      <c r="BG140" s="248" t="e">
        <f ca="1">_xll.DBRW($C$1,$B140,$C$3,BG$12,$C$2,$A140,BG$13,$C$4,C132)</f>
        <v>#VALUE!</v>
      </c>
      <c r="BH140" s="253" t="e">
        <f ca="1">_xll.DBRW($C$1,$B140,$C$3,BH$12,$C$2,$A140,BH$13,$C$4,C132)</f>
        <v>#VALUE!</v>
      </c>
      <c r="BI140" s="252" t="e">
        <f ca="1">_xll.DBRW($C$1,$B140,$C$3,BI$12,$C$2,$A140,BI$13,$C$4,C132)</f>
        <v>#VALUE!</v>
      </c>
      <c r="BJ140" s="248" t="str">
        <f ca="1">_xll.DBRW($C$1,$B140,$C$3,BJ$12,$C$2,$A140,BJ$13,$C$4,C132)</f>
        <v>RECALC_1_2710_</v>
      </c>
      <c r="BK140" s="248" t="e">
        <f ca="1">_xll.DBRW($C$1,$B140,$C$3,BK$12,$C$2,$A140,BK$13,$C$4,C132)</f>
        <v>#VALUE!</v>
      </c>
      <c r="BL140" s="248" t="e">
        <f ca="1">_xll.DBRW($C$1,$B140,$C$3,BL$12,$C$2,$A140,BL$13,$C$4,C132)</f>
        <v>#VALUE!</v>
      </c>
      <c r="BM140" s="248" t="e">
        <f ca="1">_xll.DBRW($C$1,$B140,$C$3,BM$12,$C$2,$A140,BM$13,$C$4,C132)</f>
        <v>#VALUE!</v>
      </c>
      <c r="BN140" s="248" t="e">
        <f ca="1">_xll.DBRW($C$1,$B140,$C$3,BN$12,$C$2,$A140,BN$13,$C$4,C132)</f>
        <v>#VALUE!</v>
      </c>
      <c r="BO140" s="248" t="e">
        <f ca="1">_xll.DBRW($C$1,$B140,$C$3,BO$12,$C$2,$A140,BO$13,$C$4,C132)</f>
        <v>#VALUE!</v>
      </c>
      <c r="BP140" s="253" t="e">
        <f ca="1">_xll.DBRW($C$1,$B140,$C$3,BP$12,$C$2,$A140,BP$13,$C$4,C132)</f>
        <v>#VALUE!</v>
      </c>
      <c r="BQ140" s="252" t="e">
        <f ca="1">_xll.DBRW($C$1,$B140,$C$3,BQ$12,$C$2,$A140,BQ$13,$C$4,C132)</f>
        <v>#VALUE!</v>
      </c>
      <c r="BR140" s="248" t="str">
        <f ca="1">_xll.DBRW($C$1,$B140,$C$3,BR$12,$C$2,$A140,BR$13,$C$4,C132)</f>
        <v>RECALC_1_2711_</v>
      </c>
      <c r="BS140" s="248" t="e">
        <f ca="1">_xll.DBRW($C$1,$B140,$C$3,BS$12,$C$2,$A140,BS$13,$C$4,C132)</f>
        <v>#VALUE!</v>
      </c>
      <c r="BT140" s="248" t="e">
        <f ca="1">_xll.DBRW($C$1,$B140,$C$3,BT$12,$C$2,$A140,BT$13,$C$4,C132)</f>
        <v>#VALUE!</v>
      </c>
      <c r="BU140" s="248" t="e">
        <f ca="1">_xll.DBRW($C$1,$B140,$C$3,BU$12,$C$2,$A140,BU$13,$C$4,C132)</f>
        <v>#VALUE!</v>
      </c>
      <c r="BV140" s="248" t="e">
        <f ca="1">_xll.DBRW($C$1,$B140,$C$3,BV$12,$C$2,$A140,BV$13,$C$4,C132)</f>
        <v>#VALUE!</v>
      </c>
      <c r="BW140" s="248" t="e">
        <f ca="1">_xll.DBRW($C$1,$B140,$C$3,BW$12,$C$2,$A140,BW$13,$C$4,C132)</f>
        <v>#VALUE!</v>
      </c>
      <c r="BX140" s="253" t="e">
        <f ca="1">_xll.DBRW($C$1,$B140,$C$3,BX$12,$C$2,$A140,BX$13,$C$4,C132)</f>
        <v>#VALUE!</v>
      </c>
      <c r="BY140" s="248"/>
      <c r="BZ140" s="248"/>
      <c r="CA140" s="248"/>
      <c r="CB140" s="248"/>
      <c r="CC140" s="248"/>
      <c r="CD140" s="248"/>
      <c r="CE140" s="248"/>
      <c r="CF140" s="248"/>
    </row>
    <row r="141" spans="1:109" ht="21.75" customHeight="1">
      <c r="A141" s="262" t="str">
        <f t="shared" ref="A141:C141" si="701">A128</f>
        <v>VTD_Corp_TopAdj_Input9</v>
      </c>
      <c r="B141" s="263" t="str">
        <f t="shared" ca="1" si="701"/>
        <v>RECALC_0_1_</v>
      </c>
      <c r="C141" s="237" t="str">
        <f t="shared" si="701"/>
        <v>Dividendes versés aux actionnaires</v>
      </c>
      <c r="D141" s="252"/>
      <c r="E141" s="248"/>
      <c r="F141" s="248"/>
      <c r="G141" s="248"/>
      <c r="H141" s="248"/>
      <c r="I141" s="248"/>
      <c r="J141" s="248"/>
      <c r="K141" s="253"/>
      <c r="L141" s="252"/>
      <c r="M141" s="248"/>
      <c r="N141" s="248"/>
      <c r="O141" s="248"/>
      <c r="P141" s="248"/>
      <c r="Q141" s="248"/>
      <c r="R141" s="248"/>
      <c r="S141" s="253"/>
      <c r="T141" s="252"/>
      <c r="U141" s="248"/>
      <c r="V141" s="248"/>
      <c r="W141" s="248"/>
      <c r="X141" s="248"/>
      <c r="Y141" s="248"/>
      <c r="Z141" s="248"/>
      <c r="AA141" s="253"/>
      <c r="AB141" s="252"/>
      <c r="AC141" s="248"/>
      <c r="AD141" s="248"/>
      <c r="AE141" s="248"/>
      <c r="AF141" s="248"/>
      <c r="AG141" s="248"/>
      <c r="AH141" s="248"/>
      <c r="AI141" s="253"/>
      <c r="AJ141" s="248"/>
      <c r="AK141" s="252" t="e">
        <f ca="1">_xll.DBRW($C$1,$B141,$C$3,AK$12,$C$2,$A141,AK$13,$C$4,C132)</f>
        <v>#VALUE!</v>
      </c>
      <c r="AL141" s="248" t="str">
        <f ca="1">_xll.DBRW($C$1,$B141,$C$3,AL$12,$C$2,$A141,AL$13,$C$4,C132)</f>
        <v>RECALC_1_2638_</v>
      </c>
      <c r="AM141" s="248" t="e">
        <f ca="1">_xll.DBRW($C$1,$B141,$C$3,AM$12,$C$2,$A141,AM$13,$C$4,C132)</f>
        <v>#VALUE!</v>
      </c>
      <c r="AN141" s="248" t="e">
        <f ca="1">_xll.DBRW($C$1,$B141,$C$3,AN$12,$C$2,$A141,AN$13,$C$4,C132)</f>
        <v>#VALUE!</v>
      </c>
      <c r="AO141" s="248" t="e">
        <f ca="1">_xll.DBRW($C$1,$B141,$C$3,AO$12,$C$2,$A141,AO$13,$C$4,C132)</f>
        <v>#VALUE!</v>
      </c>
      <c r="AP141" s="248" t="e">
        <f ca="1">_xll.DBRW($C$1,$B141,$C$3,AP$12,$C$2,$A141,AP$13,$C$4,C132)</f>
        <v>#VALUE!</v>
      </c>
      <c r="AQ141" s="248" t="e">
        <f ca="1">_xll.DBRW($C$1,$B141,$C$3,AQ$12,$C$2,$A141,AQ$13,$C$4,C132)</f>
        <v>#VALUE!</v>
      </c>
      <c r="AR141" s="253" t="e">
        <f ca="1">_xll.DBRW($C$1,$B141,$C$3,AR$12,$C$2,$A141,AR$13,$C$4,C132)</f>
        <v>#VALUE!</v>
      </c>
      <c r="AS141" s="252" t="e">
        <f ca="1">_xll.DBRW($C$1,$B141,$C$3,AS$12,$C$2,$A141,AS$13,$C$4,C132)</f>
        <v>#VALUE!</v>
      </c>
      <c r="AT141" s="248" t="str">
        <f ca="1">_xll.DBRW($C$1,$B141,$C$3,AT$12,$C$2,$A141,AT$13,$C$4,C132)</f>
        <v>RECALC_1_2639_</v>
      </c>
      <c r="AU141" s="248" t="e">
        <f ca="1">_xll.DBRW($C$1,$B141,$C$3,AU$12,$C$2,$A141,AU$13,$C$4,C132)</f>
        <v>#VALUE!</v>
      </c>
      <c r="AV141" s="248" t="e">
        <f ca="1">_xll.DBRW($C$1,$B141,$C$3,AV$12,$C$2,$A141,AV$13,$C$4,C132)</f>
        <v>#VALUE!</v>
      </c>
      <c r="AW141" s="248" t="e">
        <f ca="1">_xll.DBRW($C$1,$B141,$C$3,AW$12,$C$2,$A141,AW$13,$C$4,C132)</f>
        <v>#VALUE!</v>
      </c>
      <c r="AX141" s="248" t="e">
        <f ca="1">_xll.DBRW($C$1,$B141,$C$3,AX$12,$C$2,$A141,AX$13,$C$4,C132)</f>
        <v>#VALUE!</v>
      </c>
      <c r="AY141" s="248" t="e">
        <f ca="1">_xll.DBRW($C$1,$B141,$C$3,AY$12,$C$2,$A141,AY$13,$C$4,C132)</f>
        <v>#VALUE!</v>
      </c>
      <c r="AZ141" s="253" t="e">
        <f ca="1">_xll.DBRW($C$1,$B141,$C$3,AZ$12,$C$2,$A141,AZ$13,$C$4,C132)</f>
        <v>#VALUE!</v>
      </c>
      <c r="BA141" s="252" t="e">
        <f ca="1">_xll.DBRW($C$1,$B141,$C$3,BA$12,$C$2,$A141,BA$13,$C$4,C132)</f>
        <v>#VALUE!</v>
      </c>
      <c r="BB141" s="248" t="str">
        <f ca="1">_xll.DBRW($C$1,$B141,$C$3,BB$12,$C$2,$A141,BB$13,$C$4,C132)</f>
        <v>RECALC_1_2640_</v>
      </c>
      <c r="BC141" s="248" t="e">
        <f ca="1">_xll.DBRW($C$1,$B141,$C$3,BC$12,$C$2,$A141,BC$13,$C$4,C132)</f>
        <v>#VALUE!</v>
      </c>
      <c r="BD141" s="248" t="e">
        <f ca="1">_xll.DBRW($C$1,$B141,$C$3,BD$12,$C$2,$A141,BD$13,$C$4,C132)</f>
        <v>#VALUE!</v>
      </c>
      <c r="BE141" s="248" t="e">
        <f ca="1">_xll.DBRW($C$1,$B141,$C$3,BE$12,$C$2,$A141,BE$13,$C$4,C132)</f>
        <v>#VALUE!</v>
      </c>
      <c r="BF141" s="248" t="e">
        <f ca="1">_xll.DBRW($C$1,$B141,$C$3,BF$12,$C$2,$A141,BF$13,$C$4,C132)</f>
        <v>#VALUE!</v>
      </c>
      <c r="BG141" s="248" t="e">
        <f ca="1">_xll.DBRW($C$1,$B141,$C$3,BG$12,$C$2,$A141,BG$13,$C$4,C132)</f>
        <v>#VALUE!</v>
      </c>
      <c r="BH141" s="253" t="e">
        <f ca="1">_xll.DBRW($C$1,$B141,$C$3,BH$12,$C$2,$A141,BH$13,$C$4,C132)</f>
        <v>#VALUE!</v>
      </c>
      <c r="BI141" s="252" t="e">
        <f ca="1">_xll.DBRW($C$1,$B141,$C$3,BI$12,$C$2,$A141,BI$13,$C$4,C132)</f>
        <v>#VALUE!</v>
      </c>
      <c r="BJ141" s="248" t="str">
        <f ca="1">_xll.DBRW($C$1,$B141,$C$3,BJ$12,$C$2,$A141,BJ$13,$C$4,C132)</f>
        <v>RECALC_1_2641_</v>
      </c>
      <c r="BK141" s="248" t="e">
        <f ca="1">_xll.DBRW($C$1,$B141,$C$3,BK$12,$C$2,$A141,BK$13,$C$4,C132)</f>
        <v>#VALUE!</v>
      </c>
      <c r="BL141" s="248" t="e">
        <f ca="1">_xll.DBRW($C$1,$B141,$C$3,BL$12,$C$2,$A141,BL$13,$C$4,C132)</f>
        <v>#VALUE!</v>
      </c>
      <c r="BM141" s="248" t="e">
        <f ca="1">_xll.DBRW($C$1,$B141,$C$3,BM$12,$C$2,$A141,BM$13,$C$4,C132)</f>
        <v>#VALUE!</v>
      </c>
      <c r="BN141" s="248" t="e">
        <f ca="1">_xll.DBRW($C$1,$B141,$C$3,BN$12,$C$2,$A141,BN$13,$C$4,C132)</f>
        <v>#VALUE!</v>
      </c>
      <c r="BO141" s="248" t="e">
        <f ca="1">_xll.DBRW($C$1,$B141,$C$3,BO$12,$C$2,$A141,BO$13,$C$4,C132)</f>
        <v>#VALUE!</v>
      </c>
      <c r="BP141" s="253" t="e">
        <f ca="1">_xll.DBRW($C$1,$B141,$C$3,BP$12,$C$2,$A141,BP$13,$C$4,C132)</f>
        <v>#VALUE!</v>
      </c>
      <c r="BQ141" s="252" t="e">
        <f ca="1">_xll.DBRW($C$1,$B141,$C$3,BQ$12,$C$2,$A141,BQ$13,$C$4,C132)</f>
        <v>#VALUE!</v>
      </c>
      <c r="BR141" s="248" t="str">
        <f ca="1">_xll.DBRW($C$1,$B141,$C$3,BR$12,$C$2,$A141,BR$13,$C$4,C132)</f>
        <v>RECALC_1_2642_</v>
      </c>
      <c r="BS141" s="248" t="e">
        <f ca="1">_xll.DBRW($C$1,$B141,$C$3,BS$12,$C$2,$A141,BS$13,$C$4,C132)</f>
        <v>#VALUE!</v>
      </c>
      <c r="BT141" s="248" t="e">
        <f ca="1">_xll.DBRW($C$1,$B141,$C$3,BT$12,$C$2,$A141,BT$13,$C$4,C132)</f>
        <v>#VALUE!</v>
      </c>
      <c r="BU141" s="248" t="e">
        <f ca="1">_xll.DBRW($C$1,$B141,$C$3,BU$12,$C$2,$A141,BU$13,$C$4,C132)</f>
        <v>#VALUE!</v>
      </c>
      <c r="BV141" s="248" t="e">
        <f ca="1">_xll.DBRW($C$1,$B141,$C$3,BV$12,$C$2,$A141,BV$13,$C$4,C132)</f>
        <v>#VALUE!</v>
      </c>
      <c r="BW141" s="248" t="e">
        <f ca="1">_xll.DBRW($C$1,$B141,$C$3,BW$12,$C$2,$A141,BW$13,$C$4,C132)</f>
        <v>#VALUE!</v>
      </c>
      <c r="BX141" s="253" t="e">
        <f ca="1">_xll.DBRW($C$1,$B141,$C$3,BX$12,$C$2,$A141,BX$13,$C$4,C132)</f>
        <v>#VALUE!</v>
      </c>
      <c r="BY141" s="248"/>
      <c r="BZ141" s="248"/>
      <c r="CA141" s="248"/>
      <c r="CB141" s="248"/>
      <c r="CC141" s="248"/>
      <c r="CD141" s="248"/>
      <c r="CE141" s="248"/>
      <c r="CF141" s="248"/>
    </row>
    <row r="142" spans="1:109" ht="21.75" customHeight="1">
      <c r="A142" s="262" t="str">
        <f t="shared" ref="A142:C142" si="702">A129</f>
        <v>VTD_Corp_TopAdj_Input10</v>
      </c>
      <c r="B142" s="263" t="str">
        <f t="shared" ca="1" si="702"/>
        <v>RECALC_0_1_</v>
      </c>
      <c r="C142" s="237" t="str">
        <f t="shared" si="702"/>
        <v>Augmentation de Capital Colombie</v>
      </c>
      <c r="D142" s="252"/>
      <c r="E142" s="248"/>
      <c r="F142" s="248"/>
      <c r="G142" s="248"/>
      <c r="H142" s="248"/>
      <c r="I142" s="248"/>
      <c r="J142" s="248"/>
      <c r="K142" s="253"/>
      <c r="L142" s="252"/>
      <c r="M142" s="248"/>
      <c r="N142" s="248"/>
      <c r="O142" s="248"/>
      <c r="P142" s="248"/>
      <c r="Q142" s="248"/>
      <c r="R142" s="248"/>
      <c r="S142" s="253"/>
      <c r="T142" s="252"/>
      <c r="U142" s="248"/>
      <c r="V142" s="248"/>
      <c r="W142" s="248"/>
      <c r="X142" s="248"/>
      <c r="Y142" s="248"/>
      <c r="Z142" s="248"/>
      <c r="AA142" s="253"/>
      <c r="AB142" s="252"/>
      <c r="AC142" s="248"/>
      <c r="AD142" s="248"/>
      <c r="AE142" s="248"/>
      <c r="AF142" s="248"/>
      <c r="AG142" s="248"/>
      <c r="AH142" s="248"/>
      <c r="AI142" s="253"/>
      <c r="AJ142" s="248"/>
      <c r="AK142" s="252" t="e">
        <f ca="1">_xll.DBRW($C$1,$B142,$C$3,AK$12,$C$2,$A142,AK$13,$C$4,C132)</f>
        <v>#VALUE!</v>
      </c>
      <c r="AL142" s="248" t="str">
        <f ca="1">_xll.DBRW($C$1,$B142,$C$3,AL$12,$C$2,$A142,AL$13,$C$4,C132)</f>
        <v>RECALC_1_2649_</v>
      </c>
      <c r="AM142" s="248" t="e">
        <f ca="1">_xll.DBRW($C$1,$B142,$C$3,AM$12,$C$2,$A142,AM$13,$C$4,C132)</f>
        <v>#VALUE!</v>
      </c>
      <c r="AN142" s="248" t="e">
        <f ca="1">_xll.DBRW($C$1,$B142,$C$3,AN$12,$C$2,$A142,AN$13,$C$4,C132)</f>
        <v>#VALUE!</v>
      </c>
      <c r="AO142" s="248" t="e">
        <f ca="1">_xll.DBRW($C$1,$B142,$C$3,AO$12,$C$2,$A142,AO$13,$C$4,C132)</f>
        <v>#VALUE!</v>
      </c>
      <c r="AP142" s="248" t="e">
        <f ca="1">_xll.DBRW($C$1,$B142,$C$3,AP$12,$C$2,$A142,AP$13,$C$4,C132)</f>
        <v>#VALUE!</v>
      </c>
      <c r="AQ142" s="248" t="e">
        <f ca="1">_xll.DBRW($C$1,$B142,$C$3,AQ$12,$C$2,$A142,AQ$13,$C$4,C132)</f>
        <v>#VALUE!</v>
      </c>
      <c r="AR142" s="253" t="e">
        <f ca="1">_xll.DBRW($C$1,$B142,$C$3,AR$12,$C$2,$A142,AR$13,$C$4,C132)</f>
        <v>#VALUE!</v>
      </c>
      <c r="AS142" s="252" t="e">
        <f ca="1">_xll.DBRW($C$1,$B142,$C$3,AS$12,$C$2,$A142,AS$13,$C$4,C132)</f>
        <v>#VALUE!</v>
      </c>
      <c r="AT142" s="248" t="str">
        <f ca="1">_xll.DBRW($C$1,$B142,$C$3,AT$12,$C$2,$A142,AT$13,$C$4,C132)</f>
        <v>RECALC_1_2650_</v>
      </c>
      <c r="AU142" s="248" t="e">
        <f ca="1">_xll.DBRW($C$1,$B142,$C$3,AU$12,$C$2,$A142,AU$13,$C$4,C132)</f>
        <v>#VALUE!</v>
      </c>
      <c r="AV142" s="248" t="e">
        <f ca="1">_xll.DBRW($C$1,$B142,$C$3,AV$12,$C$2,$A142,AV$13,$C$4,C132)</f>
        <v>#VALUE!</v>
      </c>
      <c r="AW142" s="248" t="e">
        <f ca="1">_xll.DBRW($C$1,$B142,$C$3,AW$12,$C$2,$A142,AW$13,$C$4,C132)</f>
        <v>#VALUE!</v>
      </c>
      <c r="AX142" s="248" t="e">
        <f ca="1">_xll.DBRW($C$1,$B142,$C$3,AX$12,$C$2,$A142,AX$13,$C$4,C132)</f>
        <v>#VALUE!</v>
      </c>
      <c r="AY142" s="248" t="e">
        <f ca="1">_xll.DBRW($C$1,$B142,$C$3,AY$12,$C$2,$A142,AY$13,$C$4,C132)</f>
        <v>#VALUE!</v>
      </c>
      <c r="AZ142" s="253" t="e">
        <f ca="1">_xll.DBRW($C$1,$B142,$C$3,AZ$12,$C$2,$A142,AZ$13,$C$4,C132)</f>
        <v>#VALUE!</v>
      </c>
      <c r="BA142" s="252" t="e">
        <f ca="1">_xll.DBRW($C$1,$B142,$C$3,BA$12,$C$2,$A142,BA$13,$C$4,C132)</f>
        <v>#VALUE!</v>
      </c>
      <c r="BB142" s="248" t="str">
        <f ca="1">_xll.DBRW($C$1,$B142,$C$3,BB$12,$C$2,$A142,BB$13,$C$4,C132)</f>
        <v>RECALC_1_2651_</v>
      </c>
      <c r="BC142" s="248" t="e">
        <f ca="1">_xll.DBRW($C$1,$B142,$C$3,BC$12,$C$2,$A142,BC$13,$C$4,C132)</f>
        <v>#VALUE!</v>
      </c>
      <c r="BD142" s="248" t="e">
        <f ca="1">_xll.DBRW($C$1,$B142,$C$3,BD$12,$C$2,$A142,BD$13,$C$4,C132)</f>
        <v>#VALUE!</v>
      </c>
      <c r="BE142" s="248" t="e">
        <f ca="1">_xll.DBRW($C$1,$B142,$C$3,BE$12,$C$2,$A142,BE$13,$C$4,C132)</f>
        <v>#VALUE!</v>
      </c>
      <c r="BF142" s="248" t="e">
        <f ca="1">_xll.DBRW($C$1,$B142,$C$3,BF$12,$C$2,$A142,BF$13,$C$4,C132)</f>
        <v>#VALUE!</v>
      </c>
      <c r="BG142" s="248" t="e">
        <f ca="1">_xll.DBRW($C$1,$B142,$C$3,BG$12,$C$2,$A142,BG$13,$C$4,C132)</f>
        <v>#VALUE!</v>
      </c>
      <c r="BH142" s="253" t="e">
        <f ca="1">_xll.DBRW($C$1,$B142,$C$3,BH$12,$C$2,$A142,BH$13,$C$4,C132)</f>
        <v>#VALUE!</v>
      </c>
      <c r="BI142" s="252" t="e">
        <f ca="1">_xll.DBRW($C$1,$B142,$C$3,BI$12,$C$2,$A142,BI$13,$C$4,C132)</f>
        <v>#VALUE!</v>
      </c>
      <c r="BJ142" s="248" t="str">
        <f ca="1">_xll.DBRW($C$1,$B142,$C$3,BJ$12,$C$2,$A142,BJ$13,$C$4,C132)</f>
        <v>RECALC_1_2652_</v>
      </c>
      <c r="BK142" s="248" t="e">
        <f ca="1">_xll.DBRW($C$1,$B142,$C$3,BK$12,$C$2,$A142,BK$13,$C$4,C132)</f>
        <v>#VALUE!</v>
      </c>
      <c r="BL142" s="248" t="e">
        <f ca="1">_xll.DBRW($C$1,$B142,$C$3,BL$12,$C$2,$A142,BL$13,$C$4,C132)</f>
        <v>#VALUE!</v>
      </c>
      <c r="BM142" s="248" t="e">
        <f ca="1">_xll.DBRW($C$1,$B142,$C$3,BM$12,$C$2,$A142,BM$13,$C$4,C132)</f>
        <v>#VALUE!</v>
      </c>
      <c r="BN142" s="248" t="e">
        <f ca="1">_xll.DBRW($C$1,$B142,$C$3,BN$12,$C$2,$A142,BN$13,$C$4,C132)</f>
        <v>#VALUE!</v>
      </c>
      <c r="BO142" s="248" t="e">
        <f ca="1">_xll.DBRW($C$1,$B142,$C$3,BO$12,$C$2,$A142,BO$13,$C$4,C132)</f>
        <v>#VALUE!</v>
      </c>
      <c r="BP142" s="253" t="e">
        <f ca="1">_xll.DBRW($C$1,$B142,$C$3,BP$12,$C$2,$A142,BP$13,$C$4,C132)</f>
        <v>#VALUE!</v>
      </c>
      <c r="BQ142" s="252" t="e">
        <f ca="1">_xll.DBRW($C$1,$B142,$C$3,BQ$12,$C$2,$A142,BQ$13,$C$4,C132)</f>
        <v>#VALUE!</v>
      </c>
      <c r="BR142" s="248" t="str">
        <f ca="1">_xll.DBRW($C$1,$B142,$C$3,BR$12,$C$2,$A142,BR$13,$C$4,C132)</f>
        <v>RECALC_1_2653_</v>
      </c>
      <c r="BS142" s="248" t="e">
        <f ca="1">_xll.DBRW($C$1,$B142,$C$3,BS$12,$C$2,$A142,BS$13,$C$4,C132)</f>
        <v>#VALUE!</v>
      </c>
      <c r="BT142" s="248" t="e">
        <f ca="1">_xll.DBRW($C$1,$B142,$C$3,BT$12,$C$2,$A142,BT$13,$C$4,C132)</f>
        <v>#VALUE!</v>
      </c>
      <c r="BU142" s="248" t="e">
        <f ca="1">_xll.DBRW($C$1,$B142,$C$3,BU$12,$C$2,$A142,BU$13,$C$4,C132)</f>
        <v>#VALUE!</v>
      </c>
      <c r="BV142" s="248" t="e">
        <f ca="1">_xll.DBRW($C$1,$B142,$C$3,BV$12,$C$2,$A142,BV$13,$C$4,C132)</f>
        <v>#VALUE!</v>
      </c>
      <c r="BW142" s="248" t="e">
        <f ca="1">_xll.DBRW($C$1,$B142,$C$3,BW$12,$C$2,$A142,BW$13,$C$4,C132)</f>
        <v>#VALUE!</v>
      </c>
      <c r="BX142" s="253" t="e">
        <f ca="1">_xll.DBRW($C$1,$B142,$C$3,BX$12,$C$2,$A142,BX$13,$C$4,C132)</f>
        <v>#VALUE!</v>
      </c>
      <c r="BY142" s="248"/>
      <c r="BZ142" s="248"/>
      <c r="CA142" s="248"/>
      <c r="CB142" s="248"/>
      <c r="CC142" s="248"/>
      <c r="CD142" s="248"/>
      <c r="CE142" s="248"/>
      <c r="CF142" s="248"/>
    </row>
    <row r="143" spans="1:109" s="261" customFormat="1" ht="21.75" customHeight="1">
      <c r="A143" s="254" t="s">
        <v>109</v>
      </c>
      <c r="B143" s="254" t="str">
        <f ca="1">_xll.SUBNM("tango_core_model:Activity","","Tot_act","English")</f>
        <v>RECALC_0_21_</v>
      </c>
      <c r="C143" s="254" t="str">
        <f>"Contrôle "&amp;C132</f>
        <v>Contrôle CAPEX financiers nets</v>
      </c>
      <c r="D143" s="255" t="e">
        <f ca="1">_xll.DBRW($C$1,$B$26,$C$3,D$12,$C$2,$A143,D$13,$C$4,$C132)-D132</f>
        <v>#VALUE!</v>
      </c>
      <c r="E143" s="256" t="e">
        <f ca="1">_xll.DBRW($C$1,$B$26,$C$3,E$12,$C$2,$A143,E$13,$C$4,$C132)-E132</f>
        <v>#VALUE!</v>
      </c>
      <c r="F143" s="256" t="e">
        <f ca="1">_xll.DBRW($C$1,$B$26,$C$3,F$12,$C$2,$A143,F$13,$C$4,$C132)-F132</f>
        <v>#VALUE!</v>
      </c>
      <c r="G143" s="256" t="e">
        <f ca="1">_xll.DBRW($C$1,$B$26,$C$3,G$12,$C$2,$A143,G$13,$C$4,$C132)-G132</f>
        <v>#VALUE!</v>
      </c>
      <c r="H143" s="256" t="e">
        <f ca="1">_xll.DBRW($C$1,$B$26,$C$3,H$12,$C$2,$A143,H$13,$C$4,$C132)-H132</f>
        <v>#VALUE!</v>
      </c>
      <c r="I143" s="256" t="e">
        <f ca="1">_xll.DBRW($C$1,$B$26,$C$3,I$12,$C$2,$A143,I$13,$C$4,$C132)-I132</f>
        <v>#VALUE!</v>
      </c>
      <c r="J143" s="256" t="e">
        <f ca="1">_xll.DBRW($C$1,$B$26,$C$3,J$12,$C$2,$A143,J$13,$C$4,$C132)-J132</f>
        <v>#VALUE!</v>
      </c>
      <c r="K143" s="257" t="e">
        <f ca="1">_xll.DBRW($C$1,$B$26,$C$3,K$12,$C$2,$A143,K$13,$C$4,$C132)-K132</f>
        <v>#VALUE!</v>
      </c>
      <c r="L143" s="255" t="e">
        <f ca="1">_xll.DBRW($C$1,$B$26,$C$3,L$12,$C$2,$A143,L$13,$C$4,$C132)-L132</f>
        <v>#VALUE!</v>
      </c>
      <c r="M143" s="256" t="e">
        <f ca="1">_xll.DBRW($C$1,$B$26,$C$3,M$12,$C$2,$A143,M$13,$C$4,$C132)-M132</f>
        <v>#VALUE!</v>
      </c>
      <c r="N143" s="256" t="e">
        <f ca="1">_xll.DBRW($C$1,$B$26,$C$3,N$12,$C$2,$A143,N$13,$C$4,$C132)-N132</f>
        <v>#VALUE!</v>
      </c>
      <c r="O143" s="256" t="e">
        <f ca="1">_xll.DBRW($C$1,$B$26,$C$3,O$12,$C$2,$A143,O$13,$C$4,$C132)-O132</f>
        <v>#VALUE!</v>
      </c>
      <c r="P143" s="256" t="e">
        <f ca="1">_xll.DBRW($C$1,$B$26,$C$3,P$12,$C$2,$A143,P$13,$C$4,$C132)-P132</f>
        <v>#VALUE!</v>
      </c>
      <c r="Q143" s="256" t="e">
        <f ca="1">_xll.DBRW($C$1,$B$26,$C$3,Q$12,$C$2,$A143,Q$13,$C$4,$C132)-Q132</f>
        <v>#VALUE!</v>
      </c>
      <c r="R143" s="256" t="e">
        <f ca="1">_xll.DBRW($C$1,$B$26,$C$3,R$12,$C$2,$A143,R$13,$C$4,$C132)-R132</f>
        <v>#VALUE!</v>
      </c>
      <c r="S143" s="257" t="e">
        <f ca="1">_xll.DBRW($C$1,$B$26,$C$3,S$12,$C$2,$A143,S$13,$C$4,$C132)-S132</f>
        <v>#VALUE!</v>
      </c>
      <c r="T143" s="255" t="e">
        <f ca="1">_xll.DBRW($C$1,$B$26,$C$3,T$12,$C$2,$A143,T$13,$C$4,$C132)-T132</f>
        <v>#VALUE!</v>
      </c>
      <c r="U143" s="256" t="e">
        <f ca="1">_xll.DBRW($C$1,$B$26,$C$3,U$12,$C$2,$A143,U$13,$C$4,$C132)-U132</f>
        <v>#VALUE!</v>
      </c>
      <c r="V143" s="256" t="e">
        <f ca="1">_xll.DBRW($C$1,$B$26,$C$3,V$12,$C$2,$A143,V$13,$C$4,$C132)-V132</f>
        <v>#VALUE!</v>
      </c>
      <c r="W143" s="256" t="e">
        <f ca="1">_xll.DBRW($C$1,$B$26,$C$3,W$12,$C$2,$A143,W$13,$C$4,$C132)-W132</f>
        <v>#VALUE!</v>
      </c>
      <c r="X143" s="256" t="e">
        <f ca="1">_xll.DBRW($C$1,$B$26,$C$3,X$12,$C$2,$A143,X$13,$C$4,$C132)-X132</f>
        <v>#VALUE!</v>
      </c>
      <c r="Y143" s="256" t="e">
        <f ca="1">_xll.DBRW($C$1,$B$26,$C$3,Y$12,$C$2,$A143,Y$13,$C$4,$C132)-Y132</f>
        <v>#VALUE!</v>
      </c>
      <c r="Z143" s="256" t="e">
        <f ca="1">_xll.DBRW($C$1,$B$26,$C$3,Z$12,$C$2,$A143,Z$13,$C$4,$C132)-Z132</f>
        <v>#VALUE!</v>
      </c>
      <c r="AA143" s="257" t="e">
        <f ca="1">_xll.DBRW($C$1,$B$26,$C$3,AA$12,$C$2,$A143,AA$13,$C$4,$C132)-AA132</f>
        <v>#VALUE!</v>
      </c>
      <c r="AB143" s="255" t="e">
        <f ca="1">_xll.DBRW($C$1,$B$26,$C$3,AB$12,$C$2,$A143,AB$13,$C$4,$C132)-AB132</f>
        <v>#VALUE!</v>
      </c>
      <c r="AC143" s="256" t="e">
        <f ca="1">_xll.DBRW($C$1,$B$26,$C$3,AC$12,$C$2,$A143,AC$13,$C$4,$C132)-AC132</f>
        <v>#VALUE!</v>
      </c>
      <c r="AD143" s="256" t="e">
        <f ca="1">_xll.DBRW($C$1,$B$26,$C$3,AD$12,$C$2,$A143,AD$13,$C$4,$C132)-AD132</f>
        <v>#VALUE!</v>
      </c>
      <c r="AE143" s="256" t="e">
        <f ca="1">_xll.DBRW($C$1,$B$26,$C$3,AE$12,$C$2,$A143,AE$13,$C$4,$C132)-AE132</f>
        <v>#VALUE!</v>
      </c>
      <c r="AF143" s="256" t="e">
        <f ca="1">_xll.DBRW($C$1,$B$26,$C$3,AF$12,$C$2,$A143,AF$13,$C$4,$C132)-AF132</f>
        <v>#VALUE!</v>
      </c>
      <c r="AG143" s="256" t="e">
        <f ca="1">_xll.DBRW($C$1,$B$26,$C$3,AG$12,$C$2,$A143,AG$13,$C$4,$C132)-AG132</f>
        <v>#VALUE!</v>
      </c>
      <c r="AH143" s="256" t="e">
        <f ca="1">_xll.DBRW($C$1,$B$26,$C$3,AH$12,$C$2,$A143,AH$13,$C$4,$C132)-AH132</f>
        <v>#VALUE!</v>
      </c>
      <c r="AI143" s="257" t="e">
        <f ca="1">_xll.DBRW($C$1,$B$26,$C$3,AI$12,$C$2,$A143,AI$13,$C$4,$C132)-AI132</f>
        <v>#VALUE!</v>
      </c>
      <c r="AJ143" s="258"/>
      <c r="AK143" s="255" t="e">
        <f ca="1">_xll.DBRW($C$1,$B143,$C$3,AK$12,$C$2,$A143,AK$13,$C$4,C132)-AK132</f>
        <v>#VALUE!</v>
      </c>
      <c r="AL143" s="256" t="e">
        <f ca="1">_xll.DBRW($C$1,$B143,$C$3,AL$12,$C$2,$A143,AL$13,$C$4,C132)-AL132</f>
        <v>#VALUE!</v>
      </c>
      <c r="AM143" s="256" t="e">
        <f ca="1">_xll.DBRW($C$1,$B143,$C$3,AM$12,$C$2,$A143,AM$13,$C$4,C132)-AM132</f>
        <v>#VALUE!</v>
      </c>
      <c r="AN143" s="256" t="e">
        <f ca="1">_xll.DBRW($C$1,$B143,$C$3,AN$12,$C$2,$A143,AN$13,$C$4,C132)-AN132</f>
        <v>#VALUE!</v>
      </c>
      <c r="AO143" s="256" t="e">
        <f ca="1">_xll.DBRW($C$1,$B143,$C$3,AO$12,$C$2,$A143,AO$13,$C$4,C132)-AO132</f>
        <v>#VALUE!</v>
      </c>
      <c r="AP143" s="256" t="e">
        <f ca="1">_xll.DBRW($C$1,$B143,$C$3,AP$12,$C$2,$A143,AP$13,$C$4,C132)-AP132</f>
        <v>#VALUE!</v>
      </c>
      <c r="AQ143" s="256" t="e">
        <f ca="1">_xll.DBRW($C$1,$B143,$C$3,AQ$12,$C$2,$A143,AQ$13,$C$4,C132)-AQ132</f>
        <v>#VALUE!</v>
      </c>
      <c r="AR143" s="257" t="e">
        <f ca="1">_xll.DBRW($C$1,$B143,$C$3,AR$12,$C$2,$A143,AR$13,$C$4,C132)-AR132</f>
        <v>#VALUE!</v>
      </c>
      <c r="AS143" s="255" t="e">
        <f ca="1">_xll.DBRW($C$1,$B143,$C$3,AS$12,$C$2,$A143,AS$13,$C$4,C132)-AS132</f>
        <v>#VALUE!</v>
      </c>
      <c r="AT143" s="256" t="e">
        <f ca="1">_xll.DBRW($C$1,$B143,$C$3,AT$12,$C$2,$A143,AT$13,$C$4,C132)-AT132</f>
        <v>#VALUE!</v>
      </c>
      <c r="AU143" s="256" t="e">
        <f ca="1">_xll.DBRW($C$1,$B143,$C$3,AU$12,$C$2,$A143,AU$13,$C$4,C132)-AU132</f>
        <v>#VALUE!</v>
      </c>
      <c r="AV143" s="256" t="e">
        <f ca="1">_xll.DBRW($C$1,$B143,$C$3,AV$12,$C$2,$A143,AV$13,$C$4,C132)-AV132</f>
        <v>#VALUE!</v>
      </c>
      <c r="AW143" s="256" t="e">
        <f ca="1">_xll.DBRW($C$1,$B143,$C$3,AW$12,$C$2,$A143,AW$13,$C$4,C132)-AW132</f>
        <v>#VALUE!</v>
      </c>
      <c r="AX143" s="256" t="e">
        <f ca="1">_xll.DBRW($C$1,$B143,$C$3,AX$12,$C$2,$A143,AX$13,$C$4,C132)-AX132</f>
        <v>#VALUE!</v>
      </c>
      <c r="AY143" s="256" t="e">
        <f ca="1">_xll.DBRW($C$1,$B143,$C$3,AY$12,$C$2,$A143,AY$13,$C$4,C132)-AY132</f>
        <v>#VALUE!</v>
      </c>
      <c r="AZ143" s="257" t="e">
        <f ca="1">_xll.DBRW($C$1,$B143,$C$3,AZ$12,$C$2,$A143,AZ$13,$C$4,C132)-AZ132</f>
        <v>#VALUE!</v>
      </c>
      <c r="BA143" s="255" t="e">
        <f ca="1">_xll.DBRW($C$1,$B143,$C$3,BA$12,$C$2,$A143,BA$13,$C$4,C132)-BA132</f>
        <v>#VALUE!</v>
      </c>
      <c r="BB143" s="256" t="e">
        <f ca="1">_xll.DBRW($C$1,$B143,$C$3,BB$12,$C$2,$A143,BB$13,$C$4,C132)-BB132</f>
        <v>#VALUE!</v>
      </c>
      <c r="BC143" s="256" t="e">
        <f ca="1">_xll.DBRW($C$1,$B143,$C$3,BC$12,$C$2,$A143,BC$13,$C$4,C132)-BC132</f>
        <v>#VALUE!</v>
      </c>
      <c r="BD143" s="256" t="e">
        <f ca="1">_xll.DBRW($C$1,$B143,$C$3,BD$12,$C$2,$A143,BD$13,$C$4,C132)-BD132</f>
        <v>#VALUE!</v>
      </c>
      <c r="BE143" s="256" t="e">
        <f ca="1">_xll.DBRW($C$1,$B143,$C$3,BE$12,$C$2,$A143,BE$13,$C$4,C132)-BE132</f>
        <v>#VALUE!</v>
      </c>
      <c r="BF143" s="256" t="e">
        <f ca="1">_xll.DBRW($C$1,$B143,$C$3,BF$12,$C$2,$A143,BF$13,$C$4,C132)-BF132</f>
        <v>#VALUE!</v>
      </c>
      <c r="BG143" s="256" t="e">
        <f ca="1">_xll.DBRW($C$1,$B143,$C$3,BG$12,$C$2,$A143,BG$13,$C$4,C132)-BG132</f>
        <v>#VALUE!</v>
      </c>
      <c r="BH143" s="257" t="e">
        <f ca="1">_xll.DBRW($C$1,$B143,$C$3,BH$12,$C$2,$A143,BH$13,$C$4,C132)-BH132</f>
        <v>#VALUE!</v>
      </c>
      <c r="BI143" s="255" t="e">
        <f ca="1">_xll.DBRW($C$1,$B143,$C$3,BI$12,$C$2,$A143,BI$13,$C$4,C132)-BI132</f>
        <v>#VALUE!</v>
      </c>
      <c r="BJ143" s="256" t="e">
        <f ca="1">_xll.DBRW($C$1,$B143,$C$3,BJ$12,$C$2,$A143,BJ$13,$C$4,C132)-BJ132</f>
        <v>#VALUE!</v>
      </c>
      <c r="BK143" s="256" t="e">
        <f ca="1">_xll.DBRW($C$1,$B143,$C$3,BK$12,$C$2,$A143,BK$13,$C$4,C132)-BK132</f>
        <v>#VALUE!</v>
      </c>
      <c r="BL143" s="256" t="e">
        <f ca="1">_xll.DBRW($C$1,$B143,$C$3,BL$12,$C$2,$A143,BL$13,$C$4,C132)-BL132</f>
        <v>#VALUE!</v>
      </c>
      <c r="BM143" s="256" t="e">
        <f ca="1">_xll.DBRW($C$1,$B143,$C$3,BM$12,$C$2,$A143,BM$13,$C$4,C132)-BM132</f>
        <v>#VALUE!</v>
      </c>
      <c r="BN143" s="256" t="e">
        <f ca="1">_xll.DBRW($C$1,$B143,$C$3,BN$12,$C$2,$A143,BN$13,$C$4,C132)-BN132</f>
        <v>#VALUE!</v>
      </c>
      <c r="BO143" s="256" t="e">
        <f ca="1">_xll.DBRW($C$1,$B143,$C$3,BO$12,$C$2,$A143,BO$13,$C$4,C132)-BO132</f>
        <v>#VALUE!</v>
      </c>
      <c r="BP143" s="257" t="e">
        <f ca="1">_xll.DBRW($C$1,$B143,$C$3,BP$12,$C$2,$A143,BP$13,$C$4,C132)-BP132</f>
        <v>#VALUE!</v>
      </c>
      <c r="BQ143" s="255" t="e">
        <f ca="1">_xll.DBRW($C$1,$B143,$C$3,BQ$12,$C$2,$A143,BQ$13,$C$4,C132)-BQ132</f>
        <v>#VALUE!</v>
      </c>
      <c r="BR143" s="256" t="e">
        <f ca="1">_xll.DBRW($C$1,$B143,$C$3,BR$12,$C$2,$A143,BR$13,$C$4,C132)-BR132</f>
        <v>#VALUE!</v>
      </c>
      <c r="BS143" s="256" t="e">
        <f ca="1">_xll.DBRW($C$1,$B143,$C$3,BS$12,$C$2,$A143,BS$13,$C$4,C132)-BS132</f>
        <v>#VALUE!</v>
      </c>
      <c r="BT143" s="256" t="e">
        <f ca="1">_xll.DBRW($C$1,$B143,$C$3,BT$12,$C$2,$A143,BT$13,$C$4,C132)-BT132</f>
        <v>#VALUE!</v>
      </c>
      <c r="BU143" s="256" t="e">
        <f ca="1">_xll.DBRW($C$1,$B143,$C$3,BU$12,$C$2,$A143,BU$13,$C$4,C132)-BU132</f>
        <v>#VALUE!</v>
      </c>
      <c r="BV143" s="256" t="e">
        <f ca="1">_xll.DBRW($C$1,$B143,$C$3,BV$12,$C$2,$A143,BV$13,$C$4,C132)-BV132</f>
        <v>#VALUE!</v>
      </c>
      <c r="BW143" s="256" t="e">
        <f ca="1">_xll.DBRW($C$1,$B143,$C$3,BW$12,$C$2,$A143,BW$13,$C$4,C132)-BW132</f>
        <v>#VALUE!</v>
      </c>
      <c r="BX143" s="257" t="e">
        <f ca="1">_xll.DBRW($C$1,$B143,$C$3,BX$12,$C$2,$A143,BX$13,$C$4,C132)-BX132</f>
        <v>#VALUE!</v>
      </c>
      <c r="BY143" s="259"/>
      <c r="BZ143" s="259"/>
      <c r="CA143" s="259"/>
      <c r="CB143" s="259"/>
      <c r="CC143" s="259"/>
      <c r="CD143" s="259"/>
      <c r="CE143" s="259"/>
      <c r="CF143" s="259"/>
      <c r="CG143" s="260"/>
      <c r="CH143" s="260"/>
      <c r="CI143" s="260"/>
      <c r="CJ143" s="260"/>
      <c r="CK143" s="260"/>
      <c r="CL143" s="260"/>
      <c r="CM143" s="260"/>
      <c r="CN143" s="260"/>
      <c r="CO143" s="260"/>
      <c r="CP143" s="260"/>
      <c r="CQ143" s="260"/>
      <c r="CR143" s="260"/>
      <c r="CS143" s="260"/>
      <c r="CT143" s="260"/>
      <c r="CU143" s="260"/>
      <c r="CV143" s="260"/>
      <c r="CW143" s="260"/>
      <c r="CX143" s="260"/>
      <c r="CY143" s="260"/>
      <c r="CZ143" s="260"/>
      <c r="DA143" s="260"/>
      <c r="DB143" s="260"/>
      <c r="DC143" s="260"/>
      <c r="DD143" s="260"/>
      <c r="DE143" s="260"/>
    </row>
    <row r="144" spans="1:109" s="264" customFormat="1" ht="21.75" customHeight="1">
      <c r="A144" s="262"/>
      <c r="B144" s="263"/>
      <c r="D144" s="265"/>
      <c r="E144" s="265"/>
      <c r="F144" s="265"/>
      <c r="G144" s="265"/>
      <c r="H144" s="265"/>
      <c r="I144" s="265"/>
      <c r="J144" s="265"/>
      <c r="K144" s="265"/>
      <c r="L144" s="265"/>
      <c r="M144" s="265"/>
      <c r="N144" s="265"/>
      <c r="O144" s="265"/>
      <c r="P144" s="265"/>
      <c r="Q144" s="265"/>
      <c r="R144" s="265"/>
      <c r="S144" s="265"/>
      <c r="T144" s="265"/>
      <c r="U144" s="265"/>
      <c r="V144" s="265"/>
      <c r="W144" s="265"/>
      <c r="X144" s="265"/>
      <c r="Y144" s="265"/>
      <c r="Z144" s="265"/>
      <c r="AA144" s="265"/>
      <c r="AB144" s="265"/>
      <c r="AC144" s="265"/>
      <c r="AD144" s="265"/>
      <c r="AE144" s="265"/>
      <c r="AF144" s="265"/>
      <c r="AG144" s="265"/>
      <c r="AH144" s="265"/>
      <c r="AI144" s="265"/>
      <c r="AJ144" s="265"/>
      <c r="AK144" s="265"/>
      <c r="AL144" s="265"/>
      <c r="AM144" s="265"/>
      <c r="AN144" s="265"/>
      <c r="AO144" s="265"/>
      <c r="AP144" s="265"/>
      <c r="AQ144" s="265"/>
      <c r="AR144" s="265"/>
      <c r="AS144" s="265"/>
      <c r="AT144" s="265"/>
      <c r="AU144" s="265"/>
      <c r="AV144" s="265"/>
      <c r="AW144" s="265"/>
      <c r="AX144" s="265"/>
      <c r="AY144" s="265"/>
      <c r="AZ144" s="265"/>
      <c r="BA144" s="265"/>
      <c r="BB144" s="265"/>
      <c r="BC144" s="265"/>
      <c r="BD144" s="265"/>
      <c r="BE144" s="265"/>
      <c r="BF144" s="265"/>
      <c r="BG144" s="265"/>
      <c r="BH144" s="265"/>
      <c r="BI144" s="265"/>
      <c r="BJ144" s="265"/>
      <c r="BK144" s="265"/>
      <c r="BL144" s="265"/>
      <c r="BM144" s="265"/>
      <c r="BN144" s="265"/>
      <c r="BO144" s="265"/>
      <c r="BP144" s="265"/>
      <c r="BQ144" s="265"/>
      <c r="BR144" s="265"/>
      <c r="BS144" s="265"/>
      <c r="BT144" s="265"/>
      <c r="BU144" s="265"/>
      <c r="BV144" s="265"/>
      <c r="BW144" s="265"/>
      <c r="BX144" s="265"/>
      <c r="BY144" s="265"/>
      <c r="BZ144" s="265"/>
      <c r="CA144" s="265"/>
      <c r="CB144" s="265"/>
      <c r="CC144" s="265"/>
      <c r="CD144" s="265"/>
      <c r="CE144" s="265"/>
      <c r="CF144" s="265"/>
    </row>
    <row r="145" spans="1:109" ht="21.75" customHeight="1">
      <c r="A145" s="266"/>
      <c r="B145" s="267"/>
      <c r="C145" s="243" t="s">
        <v>35</v>
      </c>
      <c r="D145" s="245">
        <f>SUM(D146:D155)</f>
        <v>0</v>
      </c>
      <c r="E145" s="246">
        <f t="shared" ref="E145" si="703">SUM(E146:E155)</f>
        <v>0</v>
      </c>
      <c r="F145" s="246">
        <f t="shared" ref="F145" si="704">SUM(F146:F155)</f>
        <v>4.9000000000000004</v>
      </c>
      <c r="G145" s="246">
        <f t="shared" ref="G145" si="705">SUM(G146:G155)</f>
        <v>4.9000000000000004</v>
      </c>
      <c r="H145" s="246">
        <f t="shared" ref="H145" si="706">SUM(H146:H155)</f>
        <v>4.9000000000000004</v>
      </c>
      <c r="I145" s="246">
        <f t="shared" ref="I145" si="707">SUM(I146:I155)</f>
        <v>4.9000000000000004</v>
      </c>
      <c r="J145" s="246">
        <f t="shared" ref="J145" si="708">SUM(J146:J155)</f>
        <v>4.9000000000000004</v>
      </c>
      <c r="K145" s="247">
        <f t="shared" ref="K145" si="709">SUM(K146:K155)</f>
        <v>4.9000000000000004</v>
      </c>
      <c r="L145" s="245">
        <f t="shared" ref="L145" si="710">SUM(L146:L155)</f>
        <v>0</v>
      </c>
      <c r="M145" s="246">
        <f t="shared" ref="M145" si="711">SUM(M146:M155)</f>
        <v>0</v>
      </c>
      <c r="N145" s="246">
        <f t="shared" ref="N145" si="712">SUM(N146:N155)</f>
        <v>0</v>
      </c>
      <c r="O145" s="246">
        <f t="shared" ref="O145" si="713">SUM(O146:O155)</f>
        <v>0</v>
      </c>
      <c r="P145" s="246">
        <f t="shared" ref="P145" si="714">SUM(P146:P155)</f>
        <v>0</v>
      </c>
      <c r="Q145" s="246">
        <f t="shared" ref="Q145" si="715">SUM(Q146:Q155)</f>
        <v>0</v>
      </c>
      <c r="R145" s="246">
        <f t="shared" ref="R145" si="716">SUM(R146:R155)</f>
        <v>0</v>
      </c>
      <c r="S145" s="247">
        <f t="shared" ref="S145" si="717">SUM(S146:S155)</f>
        <v>0</v>
      </c>
      <c r="T145" s="245">
        <f t="shared" ref="T145" si="718">SUM(T146:T155)</f>
        <v>0</v>
      </c>
      <c r="U145" s="246">
        <f t="shared" ref="U145" si="719">SUM(U146:U155)</f>
        <v>0</v>
      </c>
      <c r="V145" s="246">
        <f t="shared" ref="V145" si="720">SUM(V146:V155)</f>
        <v>0</v>
      </c>
      <c r="W145" s="246">
        <f t="shared" ref="W145" si="721">SUM(W146:W155)</f>
        <v>0</v>
      </c>
      <c r="X145" s="246">
        <f t="shared" ref="X145" si="722">SUM(X146:X155)</f>
        <v>0</v>
      </c>
      <c r="Y145" s="246">
        <f t="shared" ref="Y145" si="723">SUM(Y146:Y155)</f>
        <v>0</v>
      </c>
      <c r="Z145" s="246">
        <f t="shared" ref="Z145" si="724">SUM(Z146:Z155)</f>
        <v>0</v>
      </c>
      <c r="AA145" s="247">
        <f t="shared" ref="AA145" si="725">SUM(AA146:AA155)</f>
        <v>0</v>
      </c>
      <c r="AB145" s="245">
        <f t="shared" ref="AB145" si="726">SUM(AB146:AB155)</f>
        <v>0</v>
      </c>
      <c r="AC145" s="246">
        <f t="shared" ref="AC145" si="727">SUM(AC146:AC155)</f>
        <v>0</v>
      </c>
      <c r="AD145" s="246">
        <f t="shared" ref="AD145" si="728">SUM(AD146:AD155)</f>
        <v>0</v>
      </c>
      <c r="AE145" s="246">
        <f t="shared" ref="AE145" si="729">SUM(AE146:AE155)</f>
        <v>0</v>
      </c>
      <c r="AF145" s="246">
        <f t="shared" ref="AF145" si="730">SUM(AF146:AF155)</f>
        <v>0</v>
      </c>
      <c r="AG145" s="246">
        <f t="shared" ref="AG145" si="731">SUM(AG146:AG155)</f>
        <v>0</v>
      </c>
      <c r="AH145" s="246">
        <f t="shared" ref="AH145" si="732">SUM(AH146:AH155)</f>
        <v>0</v>
      </c>
      <c r="AI145" s="247">
        <f t="shared" ref="AI145" si="733">SUM(AI146:AI155)</f>
        <v>0</v>
      </c>
      <c r="AJ145" s="248"/>
      <c r="AK145" s="245" t="e">
        <f ca="1">SUM(AK146:AK155)</f>
        <v>#VALUE!</v>
      </c>
      <c r="AL145" s="246">
        <f t="shared" ref="AL145" ca="1" si="734">SUM(AL146:AL155)</f>
        <v>0</v>
      </c>
      <c r="AM145" s="246" t="e">
        <f t="shared" ref="AM145" ca="1" si="735">SUM(AM146:AM155)</f>
        <v>#VALUE!</v>
      </c>
      <c r="AN145" s="246" t="e">
        <f t="shared" ref="AN145" ca="1" si="736">SUM(AN146:AN155)</f>
        <v>#VALUE!</v>
      </c>
      <c r="AO145" s="246" t="e">
        <f t="shared" ref="AO145" ca="1" si="737">SUM(AO146:AO155)</f>
        <v>#VALUE!</v>
      </c>
      <c r="AP145" s="246" t="e">
        <f t="shared" ref="AP145" ca="1" si="738">SUM(AP146:AP155)</f>
        <v>#VALUE!</v>
      </c>
      <c r="AQ145" s="246" t="e">
        <f t="shared" ref="AQ145" ca="1" si="739">SUM(AQ146:AQ155)</f>
        <v>#VALUE!</v>
      </c>
      <c r="AR145" s="247" t="e">
        <f t="shared" ref="AR145" ca="1" si="740">SUM(AR146:AR155)</f>
        <v>#VALUE!</v>
      </c>
      <c r="AS145" s="245" t="e">
        <f t="shared" ref="AS145" ca="1" si="741">SUM(AS146:AS155)</f>
        <v>#VALUE!</v>
      </c>
      <c r="AT145" s="246">
        <f t="shared" ref="AT145" ca="1" si="742">SUM(AT146:AT155)</f>
        <v>0</v>
      </c>
      <c r="AU145" s="246" t="e">
        <f t="shared" ref="AU145" ca="1" si="743">SUM(AU146:AU155)</f>
        <v>#VALUE!</v>
      </c>
      <c r="AV145" s="246" t="e">
        <f t="shared" ref="AV145" ca="1" si="744">SUM(AV146:AV155)</f>
        <v>#VALUE!</v>
      </c>
      <c r="AW145" s="246" t="e">
        <f t="shared" ref="AW145" ca="1" si="745">SUM(AW146:AW155)</f>
        <v>#VALUE!</v>
      </c>
      <c r="AX145" s="246" t="e">
        <f t="shared" ref="AX145" ca="1" si="746">SUM(AX146:AX155)</f>
        <v>#VALUE!</v>
      </c>
      <c r="AY145" s="246" t="e">
        <f t="shared" ref="AY145" ca="1" si="747">SUM(AY146:AY155)</f>
        <v>#VALUE!</v>
      </c>
      <c r="AZ145" s="247" t="e">
        <f t="shared" ref="AZ145" ca="1" si="748">SUM(AZ146:AZ155)</f>
        <v>#VALUE!</v>
      </c>
      <c r="BA145" s="245" t="e">
        <f t="shared" ref="BA145" ca="1" si="749">SUM(BA146:BA155)</f>
        <v>#VALUE!</v>
      </c>
      <c r="BB145" s="246">
        <f t="shared" ref="BB145" ca="1" si="750">SUM(BB146:BB155)</f>
        <v>0</v>
      </c>
      <c r="BC145" s="246" t="e">
        <f t="shared" ref="BC145" ca="1" si="751">SUM(BC146:BC155)</f>
        <v>#VALUE!</v>
      </c>
      <c r="BD145" s="246" t="e">
        <f t="shared" ref="BD145" ca="1" si="752">SUM(BD146:BD155)</f>
        <v>#VALUE!</v>
      </c>
      <c r="BE145" s="246" t="e">
        <f t="shared" ref="BE145" ca="1" si="753">SUM(BE146:BE155)</f>
        <v>#VALUE!</v>
      </c>
      <c r="BF145" s="246" t="e">
        <f t="shared" ref="BF145" ca="1" si="754">SUM(BF146:BF155)</f>
        <v>#VALUE!</v>
      </c>
      <c r="BG145" s="246" t="e">
        <f t="shared" ref="BG145" ca="1" si="755">SUM(BG146:BG155)</f>
        <v>#VALUE!</v>
      </c>
      <c r="BH145" s="247" t="e">
        <f t="shared" ref="BH145" ca="1" si="756">SUM(BH146:BH155)</f>
        <v>#VALUE!</v>
      </c>
      <c r="BI145" s="245" t="e">
        <f t="shared" ref="BI145" ca="1" si="757">SUM(BI146:BI155)</f>
        <v>#VALUE!</v>
      </c>
      <c r="BJ145" s="246">
        <f t="shared" ref="BJ145" ca="1" si="758">SUM(BJ146:BJ155)</f>
        <v>0</v>
      </c>
      <c r="BK145" s="246" t="e">
        <f t="shared" ref="BK145" ca="1" si="759">SUM(BK146:BK155)</f>
        <v>#VALUE!</v>
      </c>
      <c r="BL145" s="246" t="e">
        <f t="shared" ref="BL145" ca="1" si="760">SUM(BL146:BL155)</f>
        <v>#VALUE!</v>
      </c>
      <c r="BM145" s="246" t="e">
        <f t="shared" ref="BM145" ca="1" si="761">SUM(BM146:BM155)</f>
        <v>#VALUE!</v>
      </c>
      <c r="BN145" s="246" t="e">
        <f t="shared" ref="BN145" ca="1" si="762">SUM(BN146:BN155)</f>
        <v>#VALUE!</v>
      </c>
      <c r="BO145" s="246" t="e">
        <f t="shared" ref="BO145" ca="1" si="763">SUM(BO146:BO155)</f>
        <v>#VALUE!</v>
      </c>
      <c r="BP145" s="247" t="e">
        <f t="shared" ref="BP145:BW145" ca="1" si="764">SUM(BP146:BP155)</f>
        <v>#VALUE!</v>
      </c>
      <c r="BQ145" s="245" t="e">
        <f t="shared" ca="1" si="764"/>
        <v>#VALUE!</v>
      </c>
      <c r="BR145" s="246">
        <f t="shared" ca="1" si="764"/>
        <v>0</v>
      </c>
      <c r="BS145" s="246" t="e">
        <f t="shared" ca="1" si="764"/>
        <v>#VALUE!</v>
      </c>
      <c r="BT145" s="246" t="e">
        <f t="shared" ca="1" si="764"/>
        <v>#VALUE!</v>
      </c>
      <c r="BU145" s="246" t="e">
        <f t="shared" ca="1" si="764"/>
        <v>#VALUE!</v>
      </c>
      <c r="BV145" s="246" t="e">
        <f t="shared" ca="1" si="764"/>
        <v>#VALUE!</v>
      </c>
      <c r="BW145" s="246" t="e">
        <f t="shared" ca="1" si="764"/>
        <v>#VALUE!</v>
      </c>
      <c r="BX145" s="247" t="e">
        <f t="shared" ref="BX145" ca="1" si="765">SUM(BX146:BX155)</f>
        <v>#VALUE!</v>
      </c>
      <c r="BY145" s="248"/>
      <c r="BZ145" s="248"/>
      <c r="CA145" s="248"/>
      <c r="CB145" s="248"/>
      <c r="CC145" s="248"/>
      <c r="CD145" s="248"/>
      <c r="CE145" s="248"/>
      <c r="CF145" s="248"/>
    </row>
    <row r="146" spans="1:109">
      <c r="A146" s="262" t="str">
        <f>A133</f>
        <v>VTD_Corp_TopAdj_Input1</v>
      </c>
      <c r="B146" s="263" t="str">
        <f t="shared" ref="B146:C146" ca="1" si="766">B133</f>
        <v>RECALC_0_1_</v>
      </c>
      <c r="C146" s="237" t="str">
        <f t="shared" si="766"/>
        <v>Prise en cpte top des div reçus</v>
      </c>
      <c r="D146" s="252"/>
      <c r="E146" s="248"/>
      <c r="F146" s="248"/>
      <c r="G146" s="248"/>
      <c r="H146" s="248"/>
      <c r="I146" s="248"/>
      <c r="J146" s="248"/>
      <c r="K146" s="253"/>
      <c r="L146" s="252"/>
      <c r="M146" s="248"/>
      <c r="N146" s="248"/>
      <c r="O146" s="248"/>
      <c r="P146" s="248"/>
      <c r="Q146" s="248"/>
      <c r="R146" s="248"/>
      <c r="S146" s="253"/>
      <c r="T146" s="252"/>
      <c r="U146" s="248"/>
      <c r="V146" s="248"/>
      <c r="W146" s="248"/>
      <c r="X146" s="248"/>
      <c r="Y146" s="248"/>
      <c r="Z146" s="248"/>
      <c r="AA146" s="253"/>
      <c r="AB146" s="252"/>
      <c r="AC146" s="248"/>
      <c r="AD146" s="248"/>
      <c r="AE146" s="248"/>
      <c r="AF146" s="248"/>
      <c r="AG146" s="248"/>
      <c r="AH146" s="248"/>
      <c r="AI146" s="253"/>
      <c r="AJ146" s="248"/>
      <c r="AK146" s="252" t="e">
        <f ca="1">_xll.DBRW($C$1,$B146,$C$3,AK$12,$C$2,$A146,AK$13,$C$4,C145)</f>
        <v>#VALUE!</v>
      </c>
      <c r="AL146" s="248" t="str">
        <f ca="1">_xll.DBRW($C$1,$B146,$C$3,AL$12,$C$2,$A146,AL$13,$C$4,C145)</f>
        <v>RECALC_1_2838_</v>
      </c>
      <c r="AM146" s="248" t="e">
        <f ca="1">_xll.DBRW($C$1,$B146,$C$3,AM$12,$C$2,$A146,AM$13,$C$4,C145)</f>
        <v>#VALUE!</v>
      </c>
      <c r="AN146" s="248" t="e">
        <f ca="1">_xll.DBRW($C$1,$B146,$C$3,AN$12,$C$2,$A146,AN$13,$C$4,C145)</f>
        <v>#VALUE!</v>
      </c>
      <c r="AO146" s="248" t="e">
        <f ca="1">_xll.DBRW($C$1,$B146,$C$3,AO$12,$C$2,$A146,AO$13,$C$4,C145)</f>
        <v>#VALUE!</v>
      </c>
      <c r="AP146" s="248" t="e">
        <f ca="1">_xll.DBRW($C$1,$B146,$C$3,AP$12,$C$2,$A146,AP$13,$C$4,C145)</f>
        <v>#VALUE!</v>
      </c>
      <c r="AQ146" s="248" t="e">
        <f ca="1">_xll.DBRW($C$1,$B146,$C$3,AQ$12,$C$2,$A146,AQ$13,$C$4,C145)</f>
        <v>#VALUE!</v>
      </c>
      <c r="AR146" s="253" t="e">
        <f ca="1">_xll.DBRW($C$1,$B146,$C$3,AR$12,$C$2,$A146,AR$13,$C$4,C145)</f>
        <v>#VALUE!</v>
      </c>
      <c r="AS146" s="252" t="e">
        <f ca="1">_xll.DBRW($C$1,$B146,$C$3,AS$12,$C$2,$A146,AS$13,$C$4,C145)</f>
        <v>#VALUE!</v>
      </c>
      <c r="AT146" s="248" t="str">
        <f ca="1">_xll.DBRW($C$1,$B146,$C$3,AT$12,$C$2,$A146,AT$13,$C$4,C145)</f>
        <v>RECALC_1_2839_</v>
      </c>
      <c r="AU146" s="248" t="e">
        <f ca="1">_xll.DBRW($C$1,$B146,$C$3,AU$12,$C$2,$A146,AU$13,$C$4,C145)</f>
        <v>#VALUE!</v>
      </c>
      <c r="AV146" s="248" t="e">
        <f ca="1">_xll.DBRW($C$1,$B146,$C$3,AV$12,$C$2,$A146,AV$13,$C$4,C145)</f>
        <v>#VALUE!</v>
      </c>
      <c r="AW146" s="248" t="e">
        <f ca="1">_xll.DBRW($C$1,$B146,$C$3,AW$12,$C$2,$A146,AW$13,$C$4,C145)</f>
        <v>#VALUE!</v>
      </c>
      <c r="AX146" s="248" t="e">
        <f ca="1">_xll.DBRW($C$1,$B146,$C$3,AX$12,$C$2,$A146,AX$13,$C$4,C145)</f>
        <v>#VALUE!</v>
      </c>
      <c r="AY146" s="248" t="e">
        <f ca="1">_xll.DBRW($C$1,$B146,$C$3,AY$12,$C$2,$A146,AY$13,$C$4,C145)</f>
        <v>#VALUE!</v>
      </c>
      <c r="AZ146" s="253" t="e">
        <f ca="1">_xll.DBRW($C$1,$B146,$C$3,AZ$12,$C$2,$A146,AZ$13,$C$4,C145)</f>
        <v>#VALUE!</v>
      </c>
      <c r="BA146" s="252" t="e">
        <f ca="1">_xll.DBRW($C$1,$B146,$C$3,BA$12,$C$2,$A146,BA$13,$C$4,C145)</f>
        <v>#VALUE!</v>
      </c>
      <c r="BB146" s="248" t="str">
        <f ca="1">_xll.DBRW($C$1,$B146,$C$3,BB$12,$C$2,$A146,BB$13,$C$4,C145)</f>
        <v>RECALC_1_2840_</v>
      </c>
      <c r="BC146" s="248" t="e">
        <f ca="1">_xll.DBRW($C$1,$B146,$C$3,BC$12,$C$2,$A146,BC$13,$C$4,C145)</f>
        <v>#VALUE!</v>
      </c>
      <c r="BD146" s="248" t="e">
        <f ca="1">_xll.DBRW($C$1,$B146,$C$3,BD$12,$C$2,$A146,BD$13,$C$4,C145)</f>
        <v>#VALUE!</v>
      </c>
      <c r="BE146" s="248" t="e">
        <f ca="1">_xll.DBRW($C$1,$B146,$C$3,BE$12,$C$2,$A146,BE$13,$C$4,C145)</f>
        <v>#VALUE!</v>
      </c>
      <c r="BF146" s="248" t="e">
        <f ca="1">_xll.DBRW($C$1,$B146,$C$3,BF$12,$C$2,$A146,BF$13,$C$4,C145)</f>
        <v>#VALUE!</v>
      </c>
      <c r="BG146" s="248" t="e">
        <f ca="1">_xll.DBRW($C$1,$B146,$C$3,BG$12,$C$2,$A146,BG$13,$C$4,C145)</f>
        <v>#VALUE!</v>
      </c>
      <c r="BH146" s="253" t="e">
        <f ca="1">_xll.DBRW($C$1,$B146,$C$3,BH$12,$C$2,$A146,BH$13,$C$4,C145)</f>
        <v>#VALUE!</v>
      </c>
      <c r="BI146" s="252" t="e">
        <f ca="1">_xll.DBRW($C$1,$B146,$C$3,BI$12,$C$2,$A146,BI$13,$C$4,C145)</f>
        <v>#VALUE!</v>
      </c>
      <c r="BJ146" s="248" t="str">
        <f ca="1">_xll.DBRW($C$1,$B146,$C$3,BJ$12,$C$2,$A146,BJ$13,$C$4,C145)</f>
        <v>RECALC_1_2841_</v>
      </c>
      <c r="BK146" s="248" t="e">
        <f ca="1">_xll.DBRW($C$1,$B146,$C$3,BK$12,$C$2,$A146,BK$13,$C$4,C145)</f>
        <v>#VALUE!</v>
      </c>
      <c r="BL146" s="248" t="e">
        <f ca="1">_xll.DBRW($C$1,$B146,$C$3,BL$12,$C$2,$A146,BL$13,$C$4,C145)</f>
        <v>#VALUE!</v>
      </c>
      <c r="BM146" s="248" t="e">
        <f ca="1">_xll.DBRW($C$1,$B146,$C$3,BM$12,$C$2,$A146,BM$13,$C$4,C145)</f>
        <v>#VALUE!</v>
      </c>
      <c r="BN146" s="248" t="e">
        <f ca="1">_xll.DBRW($C$1,$B146,$C$3,BN$12,$C$2,$A146,BN$13,$C$4,C145)</f>
        <v>#VALUE!</v>
      </c>
      <c r="BO146" s="248" t="e">
        <f ca="1">_xll.DBRW($C$1,$B146,$C$3,BO$12,$C$2,$A146,BO$13,$C$4,C145)</f>
        <v>#VALUE!</v>
      </c>
      <c r="BP146" s="253" t="e">
        <f ca="1">_xll.DBRW($C$1,$B146,$C$3,BP$12,$C$2,$A146,BP$13,$C$4,C145)</f>
        <v>#VALUE!</v>
      </c>
      <c r="BQ146" s="252" t="e">
        <f ca="1">_xll.DBRW($C$1,$B146,$C$3,BQ$12,$C$2,$A146,BQ$13,$C$4,C145)</f>
        <v>#VALUE!</v>
      </c>
      <c r="BR146" s="248" t="str">
        <f ca="1">_xll.DBRW($C$1,$B146,$C$3,BR$12,$C$2,$A146,BR$13,$C$4,C145)</f>
        <v>RECALC_1_2842_</v>
      </c>
      <c r="BS146" s="248" t="e">
        <f ca="1">_xll.DBRW($C$1,$B146,$C$3,BS$12,$C$2,$A146,BS$13,$C$4,C145)</f>
        <v>#VALUE!</v>
      </c>
      <c r="BT146" s="248" t="e">
        <f ca="1">_xll.DBRW($C$1,$B146,$C$3,BT$12,$C$2,$A146,BT$13,$C$4,C145)</f>
        <v>#VALUE!</v>
      </c>
      <c r="BU146" s="248" t="e">
        <f ca="1">_xll.DBRW($C$1,$B146,$C$3,BU$12,$C$2,$A146,BU$13,$C$4,C145)</f>
        <v>#VALUE!</v>
      </c>
      <c r="BV146" s="248" t="e">
        <f ca="1">_xll.DBRW($C$1,$B146,$C$3,BV$12,$C$2,$A146,BV$13,$C$4,C145)</f>
        <v>#VALUE!</v>
      </c>
      <c r="BW146" s="248" t="e">
        <f ca="1">_xll.DBRW($C$1,$B146,$C$3,BW$12,$C$2,$A146,BW$13,$C$4,C145)</f>
        <v>#VALUE!</v>
      </c>
      <c r="BX146" s="253" t="e">
        <f ca="1">_xll.DBRW($C$1,$B146,$C$3,BX$12,$C$2,$A146,BX$13,$C$4,C145)</f>
        <v>#VALUE!</v>
      </c>
      <c r="BY146" s="248"/>
      <c r="BZ146" s="248"/>
      <c r="CA146" s="248"/>
      <c r="CB146" s="248"/>
      <c r="CC146" s="248"/>
      <c r="CD146" s="248"/>
      <c r="CE146" s="248"/>
      <c r="CF146" s="248"/>
    </row>
    <row r="147" spans="1:109" ht="21.75" customHeight="1">
      <c r="A147" s="262" t="str">
        <f t="shared" ref="A147:C147" si="767">A134</f>
        <v>VTD_Corp_TopAdj_Input2</v>
      </c>
      <c r="B147" s="263" t="str">
        <f t="shared" ca="1" si="767"/>
        <v>RECALC_0_1_</v>
      </c>
      <c r="C147" s="237" t="str">
        <f t="shared" si="767"/>
        <v>Correction produit et charges financiers : annulation intercos pays</v>
      </c>
      <c r="D147" s="252"/>
      <c r="E147" s="248"/>
      <c r="F147" s="248">
        <f>7+F108</f>
        <v>4.9000000000000004</v>
      </c>
      <c r="G147" s="248">
        <f t="shared" ref="G147:K147" si="768">7+G108</f>
        <v>4.9000000000000004</v>
      </c>
      <c r="H147" s="248">
        <f t="shared" si="768"/>
        <v>4.9000000000000004</v>
      </c>
      <c r="I147" s="248">
        <f t="shared" si="768"/>
        <v>4.9000000000000004</v>
      </c>
      <c r="J147" s="248">
        <f t="shared" si="768"/>
        <v>4.9000000000000004</v>
      </c>
      <c r="K147" s="253">
        <f t="shared" si="768"/>
        <v>4.9000000000000004</v>
      </c>
      <c r="L147" s="252"/>
      <c r="M147" s="248"/>
      <c r="N147" s="248"/>
      <c r="O147" s="248"/>
      <c r="P147" s="248"/>
      <c r="Q147" s="248"/>
      <c r="R147" s="248"/>
      <c r="S147" s="253"/>
      <c r="T147" s="252"/>
      <c r="U147" s="248"/>
      <c r="V147" s="248"/>
      <c r="W147" s="248"/>
      <c r="X147" s="248"/>
      <c r="Y147" s="248"/>
      <c r="Z147" s="248"/>
      <c r="AA147" s="253"/>
      <c r="AB147" s="252"/>
      <c r="AC147" s="248"/>
      <c r="AD147" s="248"/>
      <c r="AE147" s="248"/>
      <c r="AF147" s="248"/>
      <c r="AG147" s="248"/>
      <c r="AH147" s="248"/>
      <c r="AI147" s="253"/>
      <c r="AJ147" s="248"/>
      <c r="AK147" s="252" t="e">
        <f ca="1">_xll.DBRW($C$1,$B147,$C$3,AK$12,$C$2,$A147,AK$13,$C$4,C145)</f>
        <v>#VALUE!</v>
      </c>
      <c r="AL147" s="248" t="str">
        <f ca="1">_xll.DBRW($C$1,$B147,$C$3,AL$12,$C$2,$A147,AL$13,$C$4,C145)</f>
        <v>RECALC_1_2823_</v>
      </c>
      <c r="AM147" s="248" t="e">
        <f ca="1">_xll.DBRW($C$1,$B147,$C$3,AM$12,$C$2,$A147,AM$13,$C$4,C145)</f>
        <v>#VALUE!</v>
      </c>
      <c r="AN147" s="248" t="e">
        <f ca="1">_xll.DBRW($C$1,$B147,$C$3,AN$12,$C$2,$A147,AN$13,$C$4,C145)</f>
        <v>#VALUE!</v>
      </c>
      <c r="AO147" s="248" t="e">
        <f ca="1">_xll.DBRW($C$1,$B147,$C$3,AO$12,$C$2,$A147,AO$13,$C$4,C145)</f>
        <v>#VALUE!</v>
      </c>
      <c r="AP147" s="248" t="e">
        <f ca="1">_xll.DBRW($C$1,$B147,$C$3,AP$12,$C$2,$A147,AP$13,$C$4,C145)</f>
        <v>#VALUE!</v>
      </c>
      <c r="AQ147" s="248" t="e">
        <f ca="1">_xll.DBRW($C$1,$B147,$C$3,AQ$12,$C$2,$A147,AQ$13,$C$4,C145)</f>
        <v>#VALUE!</v>
      </c>
      <c r="AR147" s="253" t="e">
        <f ca="1">_xll.DBRW($C$1,$B147,$C$3,AR$12,$C$2,$A147,AR$13,$C$4,C145)</f>
        <v>#VALUE!</v>
      </c>
      <c r="AS147" s="252" t="e">
        <f ca="1">_xll.DBRW($C$1,$B147,$C$3,AS$12,$C$2,$A147,AS$13,$C$4,C145)</f>
        <v>#VALUE!</v>
      </c>
      <c r="AT147" s="248" t="str">
        <f ca="1">_xll.DBRW($C$1,$B147,$C$3,AT$12,$C$2,$A147,AT$13,$C$4,C145)</f>
        <v>RECALC_1_2824_</v>
      </c>
      <c r="AU147" s="248" t="e">
        <f ca="1">_xll.DBRW($C$1,$B147,$C$3,AU$12,$C$2,$A147,AU$13,$C$4,C145)</f>
        <v>#VALUE!</v>
      </c>
      <c r="AV147" s="248" t="e">
        <f ca="1">_xll.DBRW($C$1,$B147,$C$3,AV$12,$C$2,$A147,AV$13,$C$4,C145)</f>
        <v>#VALUE!</v>
      </c>
      <c r="AW147" s="248" t="e">
        <f ca="1">_xll.DBRW($C$1,$B147,$C$3,AW$12,$C$2,$A147,AW$13,$C$4,C145)</f>
        <v>#VALUE!</v>
      </c>
      <c r="AX147" s="248" t="e">
        <f ca="1">_xll.DBRW($C$1,$B147,$C$3,AX$12,$C$2,$A147,AX$13,$C$4,C145)</f>
        <v>#VALUE!</v>
      </c>
      <c r="AY147" s="248" t="e">
        <f ca="1">_xll.DBRW($C$1,$B147,$C$3,AY$12,$C$2,$A147,AY$13,$C$4,C145)</f>
        <v>#VALUE!</v>
      </c>
      <c r="AZ147" s="253" t="e">
        <f ca="1">_xll.DBRW($C$1,$B147,$C$3,AZ$12,$C$2,$A147,AZ$13,$C$4,C145)</f>
        <v>#VALUE!</v>
      </c>
      <c r="BA147" s="252" t="e">
        <f ca="1">_xll.DBRW($C$1,$B147,$C$3,BA$12,$C$2,$A147,BA$13,$C$4,C145)</f>
        <v>#VALUE!</v>
      </c>
      <c r="BB147" s="248" t="str">
        <f ca="1">_xll.DBRW($C$1,$B147,$C$3,BB$12,$C$2,$A147,BB$13,$C$4,C145)</f>
        <v>RECALC_1_2825_</v>
      </c>
      <c r="BC147" s="248" t="e">
        <f ca="1">_xll.DBRW($C$1,$B147,$C$3,BC$12,$C$2,$A147,BC$13,$C$4,C145)</f>
        <v>#VALUE!</v>
      </c>
      <c r="BD147" s="248" t="e">
        <f ca="1">_xll.DBRW($C$1,$B147,$C$3,BD$12,$C$2,$A147,BD$13,$C$4,C145)</f>
        <v>#VALUE!</v>
      </c>
      <c r="BE147" s="248" t="e">
        <f ca="1">_xll.DBRW($C$1,$B147,$C$3,BE$12,$C$2,$A147,BE$13,$C$4,C145)</f>
        <v>#VALUE!</v>
      </c>
      <c r="BF147" s="248" t="e">
        <f ca="1">_xll.DBRW($C$1,$B147,$C$3,BF$12,$C$2,$A147,BF$13,$C$4,C145)</f>
        <v>#VALUE!</v>
      </c>
      <c r="BG147" s="248" t="e">
        <f ca="1">_xll.DBRW($C$1,$B147,$C$3,BG$12,$C$2,$A147,BG$13,$C$4,C145)</f>
        <v>#VALUE!</v>
      </c>
      <c r="BH147" s="253" t="e">
        <f ca="1">_xll.DBRW($C$1,$B147,$C$3,BH$12,$C$2,$A147,BH$13,$C$4,C145)</f>
        <v>#VALUE!</v>
      </c>
      <c r="BI147" s="252" t="e">
        <f ca="1">_xll.DBRW($C$1,$B147,$C$3,BI$12,$C$2,$A147,BI$13,$C$4,C145)</f>
        <v>#VALUE!</v>
      </c>
      <c r="BJ147" s="248" t="str">
        <f ca="1">_xll.DBRW($C$1,$B147,$C$3,BJ$12,$C$2,$A147,BJ$13,$C$4,C145)</f>
        <v>RECALC_1_2826_</v>
      </c>
      <c r="BK147" s="248" t="e">
        <f ca="1">_xll.DBRW($C$1,$B147,$C$3,BK$12,$C$2,$A147,BK$13,$C$4,C145)</f>
        <v>#VALUE!</v>
      </c>
      <c r="BL147" s="248" t="e">
        <f ca="1">_xll.DBRW($C$1,$B147,$C$3,BL$12,$C$2,$A147,BL$13,$C$4,C145)</f>
        <v>#VALUE!</v>
      </c>
      <c r="BM147" s="248" t="e">
        <f ca="1">_xll.DBRW($C$1,$B147,$C$3,BM$12,$C$2,$A147,BM$13,$C$4,C145)</f>
        <v>#VALUE!</v>
      </c>
      <c r="BN147" s="248" t="e">
        <f ca="1">_xll.DBRW($C$1,$B147,$C$3,BN$12,$C$2,$A147,BN$13,$C$4,C145)</f>
        <v>#VALUE!</v>
      </c>
      <c r="BO147" s="248" t="e">
        <f ca="1">_xll.DBRW($C$1,$B147,$C$3,BO$12,$C$2,$A147,BO$13,$C$4,C145)</f>
        <v>#VALUE!</v>
      </c>
      <c r="BP147" s="253" t="e">
        <f ca="1">_xll.DBRW($C$1,$B147,$C$3,BP$12,$C$2,$A147,BP$13,$C$4,C145)</f>
        <v>#VALUE!</v>
      </c>
      <c r="BQ147" s="252" t="e">
        <f ca="1">_xll.DBRW($C$1,$B147,$C$3,BQ$12,$C$2,$A147,BQ$13,$C$4,C145)</f>
        <v>#VALUE!</v>
      </c>
      <c r="BR147" s="248" t="str">
        <f ca="1">_xll.DBRW($C$1,$B147,$C$3,BR$12,$C$2,$A147,BR$13,$C$4,C145)</f>
        <v>RECALC_1_2827_</v>
      </c>
      <c r="BS147" s="248" t="e">
        <f ca="1">_xll.DBRW($C$1,$B147,$C$3,BS$12,$C$2,$A147,BS$13,$C$4,C145)</f>
        <v>#VALUE!</v>
      </c>
      <c r="BT147" s="248" t="e">
        <f ca="1">_xll.DBRW($C$1,$B147,$C$3,BT$12,$C$2,$A147,BT$13,$C$4,C145)</f>
        <v>#VALUE!</v>
      </c>
      <c r="BU147" s="248" t="e">
        <f ca="1">_xll.DBRW($C$1,$B147,$C$3,BU$12,$C$2,$A147,BU$13,$C$4,C145)</f>
        <v>#VALUE!</v>
      </c>
      <c r="BV147" s="248" t="e">
        <f ca="1">_xll.DBRW($C$1,$B147,$C$3,BV$12,$C$2,$A147,BV$13,$C$4,C145)</f>
        <v>#VALUE!</v>
      </c>
      <c r="BW147" s="248" t="e">
        <f ca="1">_xll.DBRW($C$1,$B147,$C$3,BW$12,$C$2,$A147,BW$13,$C$4,C145)</f>
        <v>#VALUE!</v>
      </c>
      <c r="BX147" s="253" t="e">
        <f ca="1">_xll.DBRW($C$1,$B147,$C$3,BX$12,$C$2,$A147,BX$13,$C$4,C145)</f>
        <v>#VALUE!</v>
      </c>
      <c r="BY147" s="248"/>
      <c r="BZ147" s="248"/>
      <c r="CA147" s="248"/>
      <c r="CB147" s="248"/>
      <c r="CC147" s="248"/>
      <c r="CD147" s="248"/>
      <c r="CE147" s="248"/>
      <c r="CF147" s="248"/>
    </row>
    <row r="148" spans="1:109" ht="21.75" customHeight="1">
      <c r="A148" s="262" t="str">
        <f t="shared" ref="A148:C148" si="769">A135</f>
        <v>VTD_Corp_TopAdj_Input3</v>
      </c>
      <c r="B148" s="263" t="str">
        <f t="shared" ca="1" si="769"/>
        <v>RECALC_0_1_</v>
      </c>
      <c r="C148" s="237" t="str">
        <f t="shared" si="769"/>
        <v>Correction du coût du financement</v>
      </c>
      <c r="D148" s="252"/>
      <c r="E148" s="248"/>
      <c r="F148" s="248"/>
      <c r="G148" s="248"/>
      <c r="H148" s="248"/>
      <c r="I148" s="248"/>
      <c r="J148" s="248"/>
      <c r="K148" s="253"/>
      <c r="L148" s="252"/>
      <c r="M148" s="248"/>
      <c r="N148" s="248"/>
      <c r="O148" s="248"/>
      <c r="P148" s="248"/>
      <c r="Q148" s="248"/>
      <c r="R148" s="248"/>
      <c r="S148" s="253"/>
      <c r="T148" s="252"/>
      <c r="U148" s="248"/>
      <c r="V148" s="248"/>
      <c r="W148" s="248"/>
      <c r="X148" s="248"/>
      <c r="Y148" s="248"/>
      <c r="Z148" s="248"/>
      <c r="AA148" s="253"/>
      <c r="AB148" s="252"/>
      <c r="AC148" s="248"/>
      <c r="AD148" s="248"/>
      <c r="AE148" s="248"/>
      <c r="AF148" s="248"/>
      <c r="AG148" s="248"/>
      <c r="AH148" s="248"/>
      <c r="AI148" s="253"/>
      <c r="AJ148" s="248"/>
      <c r="AK148" s="252" t="e">
        <f ca="1">_xll.DBRW($C$1,$B148,$C$3,AK$12,$C$2,$A148,AK$13,$C$4,C145)</f>
        <v>#VALUE!</v>
      </c>
      <c r="AL148" s="248" t="str">
        <f ca="1">_xll.DBRW($C$1,$B148,$C$3,AL$12,$C$2,$A148,AL$13,$C$4,C145)</f>
        <v>RECALC_1_2748_</v>
      </c>
      <c r="AM148" s="248" t="e">
        <f ca="1">_xll.DBRW($C$1,$B148,$C$3,AM$12,$C$2,$A148,AM$13,$C$4,C145)</f>
        <v>#VALUE!</v>
      </c>
      <c r="AN148" s="248" t="e">
        <f ca="1">_xll.DBRW($C$1,$B148,$C$3,AN$12,$C$2,$A148,AN$13,$C$4,C145)</f>
        <v>#VALUE!</v>
      </c>
      <c r="AO148" s="248" t="e">
        <f ca="1">_xll.DBRW($C$1,$B148,$C$3,AO$12,$C$2,$A148,AO$13,$C$4,C145)</f>
        <v>#VALUE!</v>
      </c>
      <c r="AP148" s="248" t="e">
        <f ca="1">_xll.DBRW($C$1,$B148,$C$3,AP$12,$C$2,$A148,AP$13,$C$4,C145)</f>
        <v>#VALUE!</v>
      </c>
      <c r="AQ148" s="248" t="e">
        <f ca="1">_xll.DBRW($C$1,$B148,$C$3,AQ$12,$C$2,$A148,AQ$13,$C$4,C145)</f>
        <v>#VALUE!</v>
      </c>
      <c r="AR148" s="253" t="e">
        <f ca="1">_xll.DBRW($C$1,$B148,$C$3,AR$12,$C$2,$A148,AR$13,$C$4,C145)</f>
        <v>#VALUE!</v>
      </c>
      <c r="AS148" s="252" t="e">
        <f ca="1">_xll.DBRW($C$1,$B148,$C$3,AS$12,$C$2,$A148,AS$13,$C$4,C145)</f>
        <v>#VALUE!</v>
      </c>
      <c r="AT148" s="248" t="str">
        <f ca="1">_xll.DBRW($C$1,$B148,$C$3,AT$12,$C$2,$A148,AT$13,$C$4,C145)</f>
        <v>RECALC_1_2749_</v>
      </c>
      <c r="AU148" s="248" t="e">
        <f ca="1">_xll.DBRW($C$1,$B148,$C$3,AU$12,$C$2,$A148,AU$13,$C$4,C145)</f>
        <v>#VALUE!</v>
      </c>
      <c r="AV148" s="248" t="e">
        <f ca="1">_xll.DBRW($C$1,$B148,$C$3,AV$12,$C$2,$A148,AV$13,$C$4,C145)</f>
        <v>#VALUE!</v>
      </c>
      <c r="AW148" s="248" t="e">
        <f ca="1">_xll.DBRW($C$1,$B148,$C$3,AW$12,$C$2,$A148,AW$13,$C$4,C145)</f>
        <v>#VALUE!</v>
      </c>
      <c r="AX148" s="248" t="e">
        <f ca="1">_xll.DBRW($C$1,$B148,$C$3,AX$12,$C$2,$A148,AX$13,$C$4,C145)</f>
        <v>#VALUE!</v>
      </c>
      <c r="AY148" s="248" t="e">
        <f ca="1">_xll.DBRW($C$1,$B148,$C$3,AY$12,$C$2,$A148,AY$13,$C$4,C145)</f>
        <v>#VALUE!</v>
      </c>
      <c r="AZ148" s="253" t="e">
        <f ca="1">_xll.DBRW($C$1,$B148,$C$3,AZ$12,$C$2,$A148,AZ$13,$C$4,C145)</f>
        <v>#VALUE!</v>
      </c>
      <c r="BA148" s="252" t="e">
        <f ca="1">_xll.DBRW($C$1,$B148,$C$3,BA$12,$C$2,$A148,BA$13,$C$4,C145)</f>
        <v>#VALUE!</v>
      </c>
      <c r="BB148" s="248" t="str">
        <f ca="1">_xll.DBRW($C$1,$B148,$C$3,BB$12,$C$2,$A148,BB$13,$C$4,C145)</f>
        <v>RECALC_1_2750_</v>
      </c>
      <c r="BC148" s="248" t="e">
        <f ca="1">_xll.DBRW($C$1,$B148,$C$3,BC$12,$C$2,$A148,BC$13,$C$4,C145)</f>
        <v>#VALUE!</v>
      </c>
      <c r="BD148" s="248" t="e">
        <f ca="1">_xll.DBRW($C$1,$B148,$C$3,BD$12,$C$2,$A148,BD$13,$C$4,C145)</f>
        <v>#VALUE!</v>
      </c>
      <c r="BE148" s="248" t="e">
        <f ca="1">_xll.DBRW($C$1,$B148,$C$3,BE$12,$C$2,$A148,BE$13,$C$4,C145)</f>
        <v>#VALUE!</v>
      </c>
      <c r="BF148" s="248" t="e">
        <f ca="1">_xll.DBRW($C$1,$B148,$C$3,BF$12,$C$2,$A148,BF$13,$C$4,C145)</f>
        <v>#VALUE!</v>
      </c>
      <c r="BG148" s="248" t="e">
        <f ca="1">_xll.DBRW($C$1,$B148,$C$3,BG$12,$C$2,$A148,BG$13,$C$4,C145)</f>
        <v>#VALUE!</v>
      </c>
      <c r="BH148" s="253" t="e">
        <f ca="1">_xll.DBRW($C$1,$B148,$C$3,BH$12,$C$2,$A148,BH$13,$C$4,C145)</f>
        <v>#VALUE!</v>
      </c>
      <c r="BI148" s="252" t="e">
        <f ca="1">_xll.DBRW($C$1,$B148,$C$3,BI$12,$C$2,$A148,BI$13,$C$4,C145)</f>
        <v>#VALUE!</v>
      </c>
      <c r="BJ148" s="248" t="str">
        <f ca="1">_xll.DBRW($C$1,$B148,$C$3,BJ$12,$C$2,$A148,BJ$13,$C$4,C145)</f>
        <v>RECALC_1_2751_</v>
      </c>
      <c r="BK148" s="248" t="e">
        <f ca="1">_xll.DBRW($C$1,$B148,$C$3,BK$12,$C$2,$A148,BK$13,$C$4,C145)</f>
        <v>#VALUE!</v>
      </c>
      <c r="BL148" s="248" t="e">
        <f ca="1">_xll.DBRW($C$1,$B148,$C$3,BL$12,$C$2,$A148,BL$13,$C$4,C145)</f>
        <v>#VALUE!</v>
      </c>
      <c r="BM148" s="248" t="e">
        <f ca="1">_xll.DBRW($C$1,$B148,$C$3,BM$12,$C$2,$A148,BM$13,$C$4,C145)</f>
        <v>#VALUE!</v>
      </c>
      <c r="BN148" s="248" t="e">
        <f ca="1">_xll.DBRW($C$1,$B148,$C$3,BN$12,$C$2,$A148,BN$13,$C$4,C145)</f>
        <v>#VALUE!</v>
      </c>
      <c r="BO148" s="248" t="e">
        <f ca="1">_xll.DBRW($C$1,$B148,$C$3,BO$12,$C$2,$A148,BO$13,$C$4,C145)</f>
        <v>#VALUE!</v>
      </c>
      <c r="BP148" s="253" t="e">
        <f ca="1">_xll.DBRW($C$1,$B148,$C$3,BP$12,$C$2,$A148,BP$13,$C$4,C145)</f>
        <v>#VALUE!</v>
      </c>
      <c r="BQ148" s="252" t="e">
        <f ca="1">_xll.DBRW($C$1,$B148,$C$3,BQ$12,$C$2,$A148,BQ$13,$C$4,C145)</f>
        <v>#VALUE!</v>
      </c>
      <c r="BR148" s="248" t="str">
        <f ca="1">_xll.DBRW($C$1,$B148,$C$3,BR$12,$C$2,$A148,BR$13,$C$4,C145)</f>
        <v>RECALC_1_2752_</v>
      </c>
      <c r="BS148" s="248" t="e">
        <f ca="1">_xll.DBRW($C$1,$B148,$C$3,BS$12,$C$2,$A148,BS$13,$C$4,C145)</f>
        <v>#VALUE!</v>
      </c>
      <c r="BT148" s="248" t="e">
        <f ca="1">_xll.DBRW($C$1,$B148,$C$3,BT$12,$C$2,$A148,BT$13,$C$4,C145)</f>
        <v>#VALUE!</v>
      </c>
      <c r="BU148" s="248" t="e">
        <f ca="1">_xll.DBRW($C$1,$B148,$C$3,BU$12,$C$2,$A148,BU$13,$C$4,C145)</f>
        <v>#VALUE!</v>
      </c>
      <c r="BV148" s="248" t="e">
        <f ca="1">_xll.DBRW($C$1,$B148,$C$3,BV$12,$C$2,$A148,BV$13,$C$4,C145)</f>
        <v>#VALUE!</v>
      </c>
      <c r="BW148" s="248" t="e">
        <f ca="1">_xll.DBRW($C$1,$B148,$C$3,BW$12,$C$2,$A148,BW$13,$C$4,C145)</f>
        <v>#VALUE!</v>
      </c>
      <c r="BX148" s="253" t="e">
        <f ca="1">_xll.DBRW($C$1,$B148,$C$3,BX$12,$C$2,$A148,BX$13,$C$4,C145)</f>
        <v>#VALUE!</v>
      </c>
      <c r="BY148" s="248"/>
      <c r="BZ148" s="248"/>
      <c r="CA148" s="248"/>
      <c r="CB148" s="248"/>
      <c r="CC148" s="248"/>
      <c r="CD148" s="248"/>
      <c r="CE148" s="248"/>
      <c r="CF148" s="248"/>
    </row>
    <row r="149" spans="1:109" ht="21.75" customHeight="1">
      <c r="A149" s="262" t="str">
        <f t="shared" ref="A149:C149" si="770">A136</f>
        <v>VTD_Corp_TopAdj_Input4</v>
      </c>
      <c r="B149" s="263" t="str">
        <f t="shared" ca="1" si="770"/>
        <v>RECALC_0_1_</v>
      </c>
      <c r="C149" s="237" t="str">
        <f t="shared" si="770"/>
        <v>Sécurité aux produits et charges financiers sur base E1 (undiscounting engagements sociaux, provisions, coûts de garatntie…)=</v>
      </c>
      <c r="D149" s="252"/>
      <c r="E149" s="248"/>
      <c r="F149" s="248">
        <f>SUM(F110,F32)</f>
        <v>0</v>
      </c>
      <c r="G149" s="248">
        <f t="shared" ref="G149:AI149" si="771">SUM(G110,G32)</f>
        <v>0</v>
      </c>
      <c r="H149" s="248">
        <f t="shared" si="771"/>
        <v>0</v>
      </c>
      <c r="I149" s="248">
        <f t="shared" si="771"/>
        <v>0</v>
      </c>
      <c r="J149" s="248">
        <f t="shared" si="771"/>
        <v>0</v>
      </c>
      <c r="K149" s="253">
        <f t="shared" si="771"/>
        <v>0</v>
      </c>
      <c r="L149" s="252">
        <f t="shared" si="771"/>
        <v>0</v>
      </c>
      <c r="M149" s="248">
        <f t="shared" si="771"/>
        <v>0</v>
      </c>
      <c r="N149" s="248">
        <f t="shared" si="771"/>
        <v>0</v>
      </c>
      <c r="O149" s="248">
        <f t="shared" si="771"/>
        <v>0</v>
      </c>
      <c r="P149" s="248">
        <f t="shared" si="771"/>
        <v>0</v>
      </c>
      <c r="Q149" s="248">
        <f t="shared" si="771"/>
        <v>0</v>
      </c>
      <c r="R149" s="248">
        <f t="shared" si="771"/>
        <v>0</v>
      </c>
      <c r="S149" s="253">
        <f t="shared" si="771"/>
        <v>0</v>
      </c>
      <c r="T149" s="252">
        <f t="shared" si="771"/>
        <v>0</v>
      </c>
      <c r="U149" s="248">
        <f t="shared" si="771"/>
        <v>0</v>
      </c>
      <c r="V149" s="248">
        <f t="shared" si="771"/>
        <v>0</v>
      </c>
      <c r="W149" s="248">
        <f t="shared" si="771"/>
        <v>0</v>
      </c>
      <c r="X149" s="248">
        <f t="shared" si="771"/>
        <v>0</v>
      </c>
      <c r="Y149" s="248">
        <f t="shared" si="771"/>
        <v>0</v>
      </c>
      <c r="Z149" s="248">
        <f t="shared" si="771"/>
        <v>0</v>
      </c>
      <c r="AA149" s="253">
        <f t="shared" si="771"/>
        <v>0</v>
      </c>
      <c r="AB149" s="252">
        <f t="shared" si="771"/>
        <v>0</v>
      </c>
      <c r="AC149" s="248">
        <f t="shared" si="771"/>
        <v>0</v>
      </c>
      <c r="AD149" s="248">
        <f t="shared" si="771"/>
        <v>0</v>
      </c>
      <c r="AE149" s="248">
        <f t="shared" si="771"/>
        <v>0</v>
      </c>
      <c r="AF149" s="248">
        <f t="shared" si="771"/>
        <v>0</v>
      </c>
      <c r="AG149" s="248">
        <f t="shared" si="771"/>
        <v>0</v>
      </c>
      <c r="AH149" s="248">
        <f t="shared" si="771"/>
        <v>0</v>
      </c>
      <c r="AI149" s="253">
        <f t="shared" si="771"/>
        <v>0</v>
      </c>
      <c r="AJ149" s="248"/>
      <c r="AK149" s="252" t="e">
        <f ca="1">_xll.DBRW($C$1,$B149,$C$3,AK$12,$C$2,$A149,AK$13,$C$4,C145)</f>
        <v>#VALUE!</v>
      </c>
      <c r="AL149" s="248" t="str">
        <f ca="1">_xll.DBRW($C$1,$B149,$C$3,AL$12,$C$2,$A149,AL$13,$C$4,C145)</f>
        <v>RECALC_1_2753_</v>
      </c>
      <c r="AM149" s="248" t="e">
        <f ca="1">_xll.DBRW($C$1,$B149,$C$3,AM$12,$C$2,$A149,AM$13,$C$4,C145)</f>
        <v>#VALUE!</v>
      </c>
      <c r="AN149" s="248" t="e">
        <f ca="1">_xll.DBRW($C$1,$B149,$C$3,AN$12,$C$2,$A149,AN$13,$C$4,C145)</f>
        <v>#VALUE!</v>
      </c>
      <c r="AO149" s="248" t="e">
        <f ca="1">_xll.DBRW($C$1,$B149,$C$3,AO$12,$C$2,$A149,AO$13,$C$4,C145)</f>
        <v>#VALUE!</v>
      </c>
      <c r="AP149" s="248" t="e">
        <f ca="1">_xll.DBRW($C$1,$B149,$C$3,AP$12,$C$2,$A149,AP$13,$C$4,C145)</f>
        <v>#VALUE!</v>
      </c>
      <c r="AQ149" s="248" t="e">
        <f ca="1">_xll.DBRW($C$1,$B149,$C$3,AQ$12,$C$2,$A149,AQ$13,$C$4,C145)</f>
        <v>#VALUE!</v>
      </c>
      <c r="AR149" s="253" t="e">
        <f ca="1">_xll.DBRW($C$1,$B149,$C$3,AR$12,$C$2,$A149,AR$13,$C$4,C145)</f>
        <v>#VALUE!</v>
      </c>
      <c r="AS149" s="252" t="e">
        <f ca="1">_xll.DBRW($C$1,$B149,$C$3,AS$12,$C$2,$A149,AS$13,$C$4,C145)</f>
        <v>#VALUE!</v>
      </c>
      <c r="AT149" s="248" t="str">
        <f ca="1">_xll.DBRW($C$1,$B149,$C$3,AT$12,$C$2,$A149,AT$13,$C$4,C145)</f>
        <v>RECALC_1_2754_</v>
      </c>
      <c r="AU149" s="248" t="e">
        <f ca="1">_xll.DBRW($C$1,$B149,$C$3,AU$12,$C$2,$A149,AU$13,$C$4,C145)</f>
        <v>#VALUE!</v>
      </c>
      <c r="AV149" s="248" t="e">
        <f ca="1">_xll.DBRW($C$1,$B149,$C$3,AV$12,$C$2,$A149,AV$13,$C$4,C145)</f>
        <v>#VALUE!</v>
      </c>
      <c r="AW149" s="248" t="e">
        <f ca="1">_xll.DBRW($C$1,$B149,$C$3,AW$12,$C$2,$A149,AW$13,$C$4,C145)</f>
        <v>#VALUE!</v>
      </c>
      <c r="AX149" s="248" t="e">
        <f ca="1">_xll.DBRW($C$1,$B149,$C$3,AX$12,$C$2,$A149,AX$13,$C$4,C145)</f>
        <v>#VALUE!</v>
      </c>
      <c r="AY149" s="248" t="e">
        <f ca="1">_xll.DBRW($C$1,$B149,$C$3,AY$12,$C$2,$A149,AY$13,$C$4,C145)</f>
        <v>#VALUE!</v>
      </c>
      <c r="AZ149" s="253" t="e">
        <f ca="1">_xll.DBRW($C$1,$B149,$C$3,AZ$12,$C$2,$A149,AZ$13,$C$4,C145)</f>
        <v>#VALUE!</v>
      </c>
      <c r="BA149" s="252" t="e">
        <f ca="1">_xll.DBRW($C$1,$B149,$C$3,BA$12,$C$2,$A149,BA$13,$C$4,C145)</f>
        <v>#VALUE!</v>
      </c>
      <c r="BB149" s="248" t="str">
        <f ca="1">_xll.DBRW($C$1,$B149,$C$3,BB$12,$C$2,$A149,BB$13,$C$4,C145)</f>
        <v>RECALC_1_2755_</v>
      </c>
      <c r="BC149" s="248" t="e">
        <f ca="1">_xll.DBRW($C$1,$B149,$C$3,BC$12,$C$2,$A149,BC$13,$C$4,C145)</f>
        <v>#VALUE!</v>
      </c>
      <c r="BD149" s="248" t="e">
        <f ca="1">_xll.DBRW($C$1,$B149,$C$3,BD$12,$C$2,$A149,BD$13,$C$4,C145)</f>
        <v>#VALUE!</v>
      </c>
      <c r="BE149" s="248" t="e">
        <f ca="1">_xll.DBRW($C$1,$B149,$C$3,BE$12,$C$2,$A149,BE$13,$C$4,C145)</f>
        <v>#VALUE!</v>
      </c>
      <c r="BF149" s="248" t="e">
        <f ca="1">_xll.DBRW($C$1,$B149,$C$3,BF$12,$C$2,$A149,BF$13,$C$4,C145)</f>
        <v>#VALUE!</v>
      </c>
      <c r="BG149" s="248" t="e">
        <f ca="1">_xll.DBRW($C$1,$B149,$C$3,BG$12,$C$2,$A149,BG$13,$C$4,C145)</f>
        <v>#VALUE!</v>
      </c>
      <c r="BH149" s="253" t="e">
        <f ca="1">_xll.DBRW($C$1,$B149,$C$3,BH$12,$C$2,$A149,BH$13,$C$4,C145)</f>
        <v>#VALUE!</v>
      </c>
      <c r="BI149" s="252" t="e">
        <f ca="1">_xll.DBRW($C$1,$B149,$C$3,BI$12,$C$2,$A149,BI$13,$C$4,C145)</f>
        <v>#VALUE!</v>
      </c>
      <c r="BJ149" s="248" t="str">
        <f ca="1">_xll.DBRW($C$1,$B149,$C$3,BJ$12,$C$2,$A149,BJ$13,$C$4,C145)</f>
        <v>RECALC_1_2756_</v>
      </c>
      <c r="BK149" s="248" t="e">
        <f ca="1">_xll.DBRW($C$1,$B149,$C$3,BK$12,$C$2,$A149,BK$13,$C$4,C145)</f>
        <v>#VALUE!</v>
      </c>
      <c r="BL149" s="248" t="e">
        <f ca="1">_xll.DBRW($C$1,$B149,$C$3,BL$12,$C$2,$A149,BL$13,$C$4,C145)</f>
        <v>#VALUE!</v>
      </c>
      <c r="BM149" s="248" t="e">
        <f ca="1">_xll.DBRW($C$1,$B149,$C$3,BM$12,$C$2,$A149,BM$13,$C$4,C145)</f>
        <v>#VALUE!</v>
      </c>
      <c r="BN149" s="248" t="e">
        <f ca="1">_xll.DBRW($C$1,$B149,$C$3,BN$12,$C$2,$A149,BN$13,$C$4,C145)</f>
        <v>#VALUE!</v>
      </c>
      <c r="BO149" s="248" t="e">
        <f ca="1">_xll.DBRW($C$1,$B149,$C$3,BO$12,$C$2,$A149,BO$13,$C$4,C145)</f>
        <v>#VALUE!</v>
      </c>
      <c r="BP149" s="253" t="e">
        <f ca="1">_xll.DBRW($C$1,$B149,$C$3,BP$12,$C$2,$A149,BP$13,$C$4,C145)</f>
        <v>#VALUE!</v>
      </c>
      <c r="BQ149" s="252" t="e">
        <f ca="1">_xll.DBRW($C$1,$B149,$C$3,BQ$12,$C$2,$A149,BQ$13,$C$4,C145)</f>
        <v>#VALUE!</v>
      </c>
      <c r="BR149" s="248" t="str">
        <f ca="1">_xll.DBRW($C$1,$B149,$C$3,BR$12,$C$2,$A149,BR$13,$C$4,C145)</f>
        <v>RECALC_1_2757_</v>
      </c>
      <c r="BS149" s="248" t="e">
        <f ca="1">_xll.DBRW($C$1,$B149,$C$3,BS$12,$C$2,$A149,BS$13,$C$4,C145)</f>
        <v>#VALUE!</v>
      </c>
      <c r="BT149" s="248" t="e">
        <f ca="1">_xll.DBRW($C$1,$B149,$C$3,BT$12,$C$2,$A149,BT$13,$C$4,C145)</f>
        <v>#VALUE!</v>
      </c>
      <c r="BU149" s="248" t="e">
        <f ca="1">_xll.DBRW($C$1,$B149,$C$3,BU$12,$C$2,$A149,BU$13,$C$4,C145)</f>
        <v>#VALUE!</v>
      </c>
      <c r="BV149" s="248" t="e">
        <f ca="1">_xll.DBRW($C$1,$B149,$C$3,BV$12,$C$2,$A149,BV$13,$C$4,C145)</f>
        <v>#VALUE!</v>
      </c>
      <c r="BW149" s="248" t="e">
        <f ca="1">_xll.DBRW($C$1,$B149,$C$3,BW$12,$C$2,$A149,BW$13,$C$4,C145)</f>
        <v>#VALUE!</v>
      </c>
      <c r="BX149" s="253" t="e">
        <f ca="1">_xll.DBRW($C$1,$B149,$C$3,BX$12,$C$2,$A149,BX$13,$C$4,C145)</f>
        <v>#VALUE!</v>
      </c>
      <c r="BY149" s="248"/>
      <c r="BZ149" s="248"/>
      <c r="CA149" s="248"/>
      <c r="CB149" s="248"/>
      <c r="CC149" s="248"/>
      <c r="CD149" s="248"/>
      <c r="CE149" s="248"/>
      <c r="CF149" s="248"/>
    </row>
    <row r="150" spans="1:109" ht="21.75" customHeight="1">
      <c r="A150" s="262" t="str">
        <f t="shared" ref="A150:C150" si="772">A137</f>
        <v>VTD_Corp_TopAdj_Input5</v>
      </c>
      <c r="B150" s="263" t="str">
        <f t="shared" ca="1" si="772"/>
        <v>RECALC_0_1_</v>
      </c>
      <c r="C150" s="237" t="str">
        <f t="shared" si="772"/>
        <v>Ajustement Intégration Fiscale</v>
      </c>
      <c r="D150" s="252"/>
      <c r="E150" s="248"/>
      <c r="F150" s="248"/>
      <c r="G150" s="248"/>
      <c r="H150" s="248"/>
      <c r="I150" s="248"/>
      <c r="J150" s="248"/>
      <c r="K150" s="253"/>
      <c r="L150" s="252"/>
      <c r="M150" s="248"/>
      <c r="N150" s="248"/>
      <c r="O150" s="248"/>
      <c r="P150" s="248"/>
      <c r="Q150" s="248"/>
      <c r="R150" s="248"/>
      <c r="S150" s="253"/>
      <c r="T150" s="252"/>
      <c r="U150" s="248"/>
      <c r="V150" s="248"/>
      <c r="W150" s="248"/>
      <c r="X150" s="248"/>
      <c r="Y150" s="248"/>
      <c r="Z150" s="248"/>
      <c r="AA150" s="253"/>
      <c r="AB150" s="252"/>
      <c r="AC150" s="248"/>
      <c r="AD150" s="248"/>
      <c r="AE150" s="248"/>
      <c r="AF150" s="248"/>
      <c r="AG150" s="248"/>
      <c r="AH150" s="248"/>
      <c r="AI150" s="253"/>
      <c r="AJ150" s="248"/>
      <c r="AK150" s="252" t="e">
        <f ca="1">_xll.DBRW($C$1,$B150,$C$3,AK$12,$C$2,$A150,AK$13,$C$4,C145)</f>
        <v>#VALUE!</v>
      </c>
      <c r="AL150" s="248" t="str">
        <f ca="1">_xll.DBRW($C$1,$B150,$C$3,AL$12,$C$2,$A150,AL$13,$C$4,C145)</f>
        <v>RECALC_1_2808_</v>
      </c>
      <c r="AM150" s="248" t="e">
        <f ca="1">_xll.DBRW($C$1,$B150,$C$3,AM$12,$C$2,$A150,AM$13,$C$4,C145)</f>
        <v>#VALUE!</v>
      </c>
      <c r="AN150" s="248" t="e">
        <f ca="1">_xll.DBRW($C$1,$B150,$C$3,AN$12,$C$2,$A150,AN$13,$C$4,C145)</f>
        <v>#VALUE!</v>
      </c>
      <c r="AO150" s="248" t="e">
        <f ca="1">_xll.DBRW($C$1,$B150,$C$3,AO$12,$C$2,$A150,AO$13,$C$4,C145)</f>
        <v>#VALUE!</v>
      </c>
      <c r="AP150" s="248" t="e">
        <f ca="1">_xll.DBRW($C$1,$B150,$C$3,AP$12,$C$2,$A150,AP$13,$C$4,C145)</f>
        <v>#VALUE!</v>
      </c>
      <c r="AQ150" s="248" t="e">
        <f ca="1">_xll.DBRW($C$1,$B150,$C$3,AQ$12,$C$2,$A150,AQ$13,$C$4,C145)</f>
        <v>#VALUE!</v>
      </c>
      <c r="AR150" s="253" t="e">
        <f ca="1">_xll.DBRW($C$1,$B150,$C$3,AR$12,$C$2,$A150,AR$13,$C$4,C145)</f>
        <v>#VALUE!</v>
      </c>
      <c r="AS150" s="252" t="e">
        <f ca="1">_xll.DBRW($C$1,$B150,$C$3,AS$12,$C$2,$A150,AS$13,$C$4,C145)</f>
        <v>#VALUE!</v>
      </c>
      <c r="AT150" s="248" t="str">
        <f ca="1">_xll.DBRW($C$1,$B150,$C$3,AT$12,$C$2,$A150,AT$13,$C$4,C145)</f>
        <v>RECALC_1_2809_</v>
      </c>
      <c r="AU150" s="248" t="e">
        <f ca="1">_xll.DBRW($C$1,$B150,$C$3,AU$12,$C$2,$A150,AU$13,$C$4,C145)</f>
        <v>#VALUE!</v>
      </c>
      <c r="AV150" s="248" t="e">
        <f ca="1">_xll.DBRW($C$1,$B150,$C$3,AV$12,$C$2,$A150,AV$13,$C$4,C145)</f>
        <v>#VALUE!</v>
      </c>
      <c r="AW150" s="248" t="e">
        <f ca="1">_xll.DBRW($C$1,$B150,$C$3,AW$12,$C$2,$A150,AW$13,$C$4,C145)</f>
        <v>#VALUE!</v>
      </c>
      <c r="AX150" s="248" t="e">
        <f ca="1">_xll.DBRW($C$1,$B150,$C$3,AX$12,$C$2,$A150,AX$13,$C$4,C145)</f>
        <v>#VALUE!</v>
      </c>
      <c r="AY150" s="248" t="e">
        <f ca="1">_xll.DBRW($C$1,$B150,$C$3,AY$12,$C$2,$A150,AY$13,$C$4,C145)</f>
        <v>#VALUE!</v>
      </c>
      <c r="AZ150" s="253" t="e">
        <f ca="1">_xll.DBRW($C$1,$B150,$C$3,AZ$12,$C$2,$A150,AZ$13,$C$4,C145)</f>
        <v>#VALUE!</v>
      </c>
      <c r="BA150" s="252" t="e">
        <f ca="1">_xll.DBRW($C$1,$B150,$C$3,BA$12,$C$2,$A150,BA$13,$C$4,C145)</f>
        <v>#VALUE!</v>
      </c>
      <c r="BB150" s="248" t="str">
        <f ca="1">_xll.DBRW($C$1,$B150,$C$3,BB$12,$C$2,$A150,BB$13,$C$4,C145)</f>
        <v>RECALC_1_2810_</v>
      </c>
      <c r="BC150" s="248" t="e">
        <f ca="1">_xll.DBRW($C$1,$B150,$C$3,BC$12,$C$2,$A150,BC$13,$C$4,C145)</f>
        <v>#VALUE!</v>
      </c>
      <c r="BD150" s="248" t="e">
        <f ca="1">_xll.DBRW($C$1,$B150,$C$3,BD$12,$C$2,$A150,BD$13,$C$4,C145)</f>
        <v>#VALUE!</v>
      </c>
      <c r="BE150" s="248" t="e">
        <f ca="1">_xll.DBRW($C$1,$B150,$C$3,BE$12,$C$2,$A150,BE$13,$C$4,C145)</f>
        <v>#VALUE!</v>
      </c>
      <c r="BF150" s="248" t="e">
        <f ca="1">_xll.DBRW($C$1,$B150,$C$3,BF$12,$C$2,$A150,BF$13,$C$4,C145)</f>
        <v>#VALUE!</v>
      </c>
      <c r="BG150" s="248" t="e">
        <f ca="1">_xll.DBRW($C$1,$B150,$C$3,BG$12,$C$2,$A150,BG$13,$C$4,C145)</f>
        <v>#VALUE!</v>
      </c>
      <c r="BH150" s="253" t="e">
        <f ca="1">_xll.DBRW($C$1,$B150,$C$3,BH$12,$C$2,$A150,BH$13,$C$4,C145)</f>
        <v>#VALUE!</v>
      </c>
      <c r="BI150" s="252" t="e">
        <f ca="1">_xll.DBRW($C$1,$B150,$C$3,BI$12,$C$2,$A150,BI$13,$C$4,C145)</f>
        <v>#VALUE!</v>
      </c>
      <c r="BJ150" s="248" t="str">
        <f ca="1">_xll.DBRW($C$1,$B150,$C$3,BJ$12,$C$2,$A150,BJ$13,$C$4,C145)</f>
        <v>RECALC_1_2811_</v>
      </c>
      <c r="BK150" s="248" t="e">
        <f ca="1">_xll.DBRW($C$1,$B150,$C$3,BK$12,$C$2,$A150,BK$13,$C$4,C145)</f>
        <v>#VALUE!</v>
      </c>
      <c r="BL150" s="248" t="e">
        <f ca="1">_xll.DBRW($C$1,$B150,$C$3,BL$12,$C$2,$A150,BL$13,$C$4,C145)</f>
        <v>#VALUE!</v>
      </c>
      <c r="BM150" s="248" t="e">
        <f ca="1">_xll.DBRW($C$1,$B150,$C$3,BM$12,$C$2,$A150,BM$13,$C$4,C145)</f>
        <v>#VALUE!</v>
      </c>
      <c r="BN150" s="248" t="e">
        <f ca="1">_xll.DBRW($C$1,$B150,$C$3,BN$12,$C$2,$A150,BN$13,$C$4,C145)</f>
        <v>#VALUE!</v>
      </c>
      <c r="BO150" s="248" t="e">
        <f ca="1">_xll.DBRW($C$1,$B150,$C$3,BO$12,$C$2,$A150,BO$13,$C$4,C145)</f>
        <v>#VALUE!</v>
      </c>
      <c r="BP150" s="253" t="e">
        <f ca="1">_xll.DBRW($C$1,$B150,$C$3,BP$12,$C$2,$A150,BP$13,$C$4,C145)</f>
        <v>#VALUE!</v>
      </c>
      <c r="BQ150" s="252" t="e">
        <f ca="1">_xll.DBRW($C$1,$B150,$C$3,BQ$12,$C$2,$A150,BQ$13,$C$4,C145)</f>
        <v>#VALUE!</v>
      </c>
      <c r="BR150" s="248" t="str">
        <f ca="1">_xll.DBRW($C$1,$B150,$C$3,BR$12,$C$2,$A150,BR$13,$C$4,C145)</f>
        <v>RECALC_1_2812_</v>
      </c>
      <c r="BS150" s="248" t="e">
        <f ca="1">_xll.DBRW($C$1,$B150,$C$3,BS$12,$C$2,$A150,BS$13,$C$4,C145)</f>
        <v>#VALUE!</v>
      </c>
      <c r="BT150" s="248" t="e">
        <f ca="1">_xll.DBRW($C$1,$B150,$C$3,BT$12,$C$2,$A150,BT$13,$C$4,C145)</f>
        <v>#VALUE!</v>
      </c>
      <c r="BU150" s="248" t="e">
        <f ca="1">_xll.DBRW($C$1,$B150,$C$3,BU$12,$C$2,$A150,BU$13,$C$4,C145)</f>
        <v>#VALUE!</v>
      </c>
      <c r="BV150" s="248" t="e">
        <f ca="1">_xll.DBRW($C$1,$B150,$C$3,BV$12,$C$2,$A150,BV$13,$C$4,C145)</f>
        <v>#VALUE!</v>
      </c>
      <c r="BW150" s="248" t="e">
        <f ca="1">_xll.DBRW($C$1,$B150,$C$3,BW$12,$C$2,$A150,BW$13,$C$4,C145)</f>
        <v>#VALUE!</v>
      </c>
      <c r="BX150" s="253" t="e">
        <f ca="1">_xll.DBRW($C$1,$B150,$C$3,BX$12,$C$2,$A150,BX$13,$C$4,C145)</f>
        <v>#VALUE!</v>
      </c>
      <c r="BY150" s="248"/>
      <c r="BZ150" s="248"/>
      <c r="CA150" s="248"/>
      <c r="CB150" s="248"/>
      <c r="CC150" s="248"/>
      <c r="CD150" s="248"/>
      <c r="CE150" s="248"/>
      <c r="CF150" s="248"/>
    </row>
    <row r="151" spans="1:109" ht="21.75" customHeight="1">
      <c r="A151" s="262" t="str">
        <f t="shared" ref="A151:C151" si="773">A138</f>
        <v>VTD_Corp_TopAdj_Input6</v>
      </c>
      <c r="B151" s="263" t="str">
        <f t="shared" ca="1" si="773"/>
        <v>RECALC_0_1_</v>
      </c>
      <c r="C151" s="237" t="str">
        <f t="shared" si="773"/>
        <v>Management Fees</v>
      </c>
      <c r="D151" s="252"/>
      <c r="E151" s="248"/>
      <c r="F151" s="248"/>
      <c r="G151" s="248"/>
      <c r="H151" s="248"/>
      <c r="I151" s="248"/>
      <c r="J151" s="248"/>
      <c r="K151" s="253"/>
      <c r="L151" s="252"/>
      <c r="M151" s="248"/>
      <c r="N151" s="248"/>
      <c r="O151" s="248"/>
      <c r="P151" s="248"/>
      <c r="Q151" s="248"/>
      <c r="R151" s="248"/>
      <c r="S151" s="253"/>
      <c r="T151" s="252"/>
      <c r="U151" s="248"/>
      <c r="V151" s="248"/>
      <c r="W151" s="248"/>
      <c r="X151" s="248"/>
      <c r="Y151" s="248"/>
      <c r="Z151" s="248"/>
      <c r="AA151" s="253"/>
      <c r="AB151" s="252"/>
      <c r="AC151" s="248"/>
      <c r="AD151" s="248"/>
      <c r="AE151" s="248"/>
      <c r="AF151" s="248"/>
      <c r="AG151" s="248"/>
      <c r="AH151" s="248"/>
      <c r="AI151" s="253"/>
      <c r="AJ151" s="248"/>
      <c r="AK151" s="252" t="e">
        <f ca="1">_xll.DBRW($C$1,$B151,$C$3,AK$12,$C$2,$A151,AK$13,$C$4,C145)</f>
        <v>#VALUE!</v>
      </c>
      <c r="AL151" s="248" t="str">
        <f ca="1">_xll.DBRW($C$1,$B151,$C$3,AL$12,$C$2,$A151,AL$13,$C$4,C145)</f>
        <v>RECALC_1_2729_</v>
      </c>
      <c r="AM151" s="248" t="e">
        <f ca="1">_xll.DBRW($C$1,$B151,$C$3,AM$12,$C$2,$A151,AM$13,$C$4,C145)</f>
        <v>#VALUE!</v>
      </c>
      <c r="AN151" s="248" t="e">
        <f ca="1">_xll.DBRW($C$1,$B151,$C$3,AN$12,$C$2,$A151,AN$13,$C$4,C145)</f>
        <v>#VALUE!</v>
      </c>
      <c r="AO151" s="248" t="e">
        <f ca="1">_xll.DBRW($C$1,$B151,$C$3,AO$12,$C$2,$A151,AO$13,$C$4,C145)</f>
        <v>#VALUE!</v>
      </c>
      <c r="AP151" s="248" t="e">
        <f ca="1">_xll.DBRW($C$1,$B151,$C$3,AP$12,$C$2,$A151,AP$13,$C$4,C145)</f>
        <v>#VALUE!</v>
      </c>
      <c r="AQ151" s="248" t="e">
        <f ca="1">_xll.DBRW($C$1,$B151,$C$3,AQ$12,$C$2,$A151,AQ$13,$C$4,C145)</f>
        <v>#VALUE!</v>
      </c>
      <c r="AR151" s="253" t="e">
        <f ca="1">_xll.DBRW($C$1,$B151,$C$3,AR$12,$C$2,$A151,AR$13,$C$4,C145)</f>
        <v>#VALUE!</v>
      </c>
      <c r="AS151" s="252" t="e">
        <f ca="1">_xll.DBRW($C$1,$B151,$C$3,AS$12,$C$2,$A151,AS$13,$C$4,C145)</f>
        <v>#VALUE!</v>
      </c>
      <c r="AT151" s="248" t="str">
        <f ca="1">_xll.DBRW($C$1,$B151,$C$3,AT$12,$C$2,$A151,AT$13,$C$4,C145)</f>
        <v>RECALC_1_2727_</v>
      </c>
      <c r="AU151" s="248" t="e">
        <f ca="1">_xll.DBRW($C$1,$B151,$C$3,AU$12,$C$2,$A151,AU$13,$C$4,C145)</f>
        <v>#VALUE!</v>
      </c>
      <c r="AV151" s="248" t="e">
        <f ca="1">_xll.DBRW($C$1,$B151,$C$3,AV$12,$C$2,$A151,AV$13,$C$4,C145)</f>
        <v>#VALUE!</v>
      </c>
      <c r="AW151" s="248" t="e">
        <f ca="1">_xll.DBRW($C$1,$B151,$C$3,AW$12,$C$2,$A151,AW$13,$C$4,C145)</f>
        <v>#VALUE!</v>
      </c>
      <c r="AX151" s="248" t="e">
        <f ca="1">_xll.DBRW($C$1,$B151,$C$3,AX$12,$C$2,$A151,AX$13,$C$4,C145)</f>
        <v>#VALUE!</v>
      </c>
      <c r="AY151" s="248" t="e">
        <f ca="1">_xll.DBRW($C$1,$B151,$C$3,AY$12,$C$2,$A151,AY$13,$C$4,C145)</f>
        <v>#VALUE!</v>
      </c>
      <c r="AZ151" s="253" t="e">
        <f ca="1">_xll.DBRW($C$1,$B151,$C$3,AZ$12,$C$2,$A151,AZ$13,$C$4,C145)</f>
        <v>#VALUE!</v>
      </c>
      <c r="BA151" s="252" t="e">
        <f ca="1">_xll.DBRW($C$1,$B151,$C$3,BA$12,$C$2,$A151,BA$13,$C$4,C145)</f>
        <v>#VALUE!</v>
      </c>
      <c r="BB151" s="248" t="str">
        <f ca="1">_xll.DBRW($C$1,$B151,$C$3,BB$12,$C$2,$A151,BB$13,$C$4,C145)</f>
        <v>RECALC_1_2730_</v>
      </c>
      <c r="BC151" s="248" t="e">
        <f ca="1">_xll.DBRW($C$1,$B151,$C$3,BC$12,$C$2,$A151,BC$13,$C$4,C145)</f>
        <v>#VALUE!</v>
      </c>
      <c r="BD151" s="248" t="e">
        <f ca="1">_xll.DBRW($C$1,$B151,$C$3,BD$12,$C$2,$A151,BD$13,$C$4,C145)</f>
        <v>#VALUE!</v>
      </c>
      <c r="BE151" s="248" t="e">
        <f ca="1">_xll.DBRW($C$1,$B151,$C$3,BE$12,$C$2,$A151,BE$13,$C$4,C145)</f>
        <v>#VALUE!</v>
      </c>
      <c r="BF151" s="248" t="e">
        <f ca="1">_xll.DBRW($C$1,$B151,$C$3,BF$12,$C$2,$A151,BF$13,$C$4,C145)</f>
        <v>#VALUE!</v>
      </c>
      <c r="BG151" s="248" t="e">
        <f ca="1">_xll.DBRW($C$1,$B151,$C$3,BG$12,$C$2,$A151,BG$13,$C$4,C145)</f>
        <v>#VALUE!</v>
      </c>
      <c r="BH151" s="253" t="e">
        <f ca="1">_xll.DBRW($C$1,$B151,$C$3,BH$12,$C$2,$A151,BH$13,$C$4,C145)</f>
        <v>#VALUE!</v>
      </c>
      <c r="BI151" s="252" t="e">
        <f ca="1">_xll.DBRW($C$1,$B151,$C$3,BI$12,$C$2,$A151,BI$13,$C$4,C145)</f>
        <v>#VALUE!</v>
      </c>
      <c r="BJ151" s="248" t="str">
        <f ca="1">_xll.DBRW($C$1,$B151,$C$3,BJ$12,$C$2,$A151,BJ$13,$C$4,C145)</f>
        <v>RECALC_1_2728_</v>
      </c>
      <c r="BK151" s="248" t="e">
        <f ca="1">_xll.DBRW($C$1,$B151,$C$3,BK$12,$C$2,$A151,BK$13,$C$4,C145)</f>
        <v>#VALUE!</v>
      </c>
      <c r="BL151" s="248" t="e">
        <f ca="1">_xll.DBRW($C$1,$B151,$C$3,BL$12,$C$2,$A151,BL$13,$C$4,C145)</f>
        <v>#VALUE!</v>
      </c>
      <c r="BM151" s="248" t="e">
        <f ca="1">_xll.DBRW($C$1,$B151,$C$3,BM$12,$C$2,$A151,BM$13,$C$4,C145)</f>
        <v>#VALUE!</v>
      </c>
      <c r="BN151" s="248" t="e">
        <f ca="1">_xll.DBRW($C$1,$B151,$C$3,BN$12,$C$2,$A151,BN$13,$C$4,C145)</f>
        <v>#VALUE!</v>
      </c>
      <c r="BO151" s="248" t="e">
        <f ca="1">_xll.DBRW($C$1,$B151,$C$3,BO$12,$C$2,$A151,BO$13,$C$4,C145)</f>
        <v>#VALUE!</v>
      </c>
      <c r="BP151" s="253" t="e">
        <f ca="1">_xll.DBRW($C$1,$B151,$C$3,BP$12,$C$2,$A151,BP$13,$C$4,C145)</f>
        <v>#VALUE!</v>
      </c>
      <c r="BQ151" s="252" t="e">
        <f ca="1">_xll.DBRW($C$1,$B151,$C$3,BQ$12,$C$2,$A151,BQ$13,$C$4,C145)</f>
        <v>#VALUE!</v>
      </c>
      <c r="BR151" s="248" t="str">
        <f ca="1">_xll.DBRW($C$1,$B151,$C$3,BR$12,$C$2,$A151,BR$13,$C$4,C145)</f>
        <v>RECALC_1_2731_</v>
      </c>
      <c r="BS151" s="248" t="e">
        <f ca="1">_xll.DBRW($C$1,$B151,$C$3,BS$12,$C$2,$A151,BS$13,$C$4,C145)</f>
        <v>#VALUE!</v>
      </c>
      <c r="BT151" s="248" t="e">
        <f ca="1">_xll.DBRW($C$1,$B151,$C$3,BT$12,$C$2,$A151,BT$13,$C$4,C145)</f>
        <v>#VALUE!</v>
      </c>
      <c r="BU151" s="248" t="e">
        <f ca="1">_xll.DBRW($C$1,$B151,$C$3,BU$12,$C$2,$A151,BU$13,$C$4,C145)</f>
        <v>#VALUE!</v>
      </c>
      <c r="BV151" s="248" t="e">
        <f ca="1">_xll.DBRW($C$1,$B151,$C$3,BV$12,$C$2,$A151,BV$13,$C$4,C145)</f>
        <v>#VALUE!</v>
      </c>
      <c r="BW151" s="248" t="e">
        <f ca="1">_xll.DBRW($C$1,$B151,$C$3,BW$12,$C$2,$A151,BW$13,$C$4,C145)</f>
        <v>#VALUE!</v>
      </c>
      <c r="BX151" s="253" t="e">
        <f ca="1">_xll.DBRW($C$1,$B151,$C$3,BX$12,$C$2,$A151,BX$13,$C$4,C145)</f>
        <v>#VALUE!</v>
      </c>
      <c r="BY151" s="248"/>
      <c r="BZ151" s="248"/>
      <c r="CA151" s="248"/>
      <c r="CB151" s="248"/>
      <c r="CC151" s="248"/>
      <c r="CD151" s="248"/>
      <c r="CE151" s="248"/>
      <c r="CF151" s="248"/>
    </row>
    <row r="152" spans="1:109" ht="21.75" customHeight="1">
      <c r="A152" s="262" t="str">
        <f t="shared" ref="A152:C152" si="774">A139</f>
        <v>VTD_Corp_TopAdj_Input7</v>
      </c>
      <c r="B152" s="263" t="str">
        <f t="shared" ca="1" si="774"/>
        <v>RECALC_0_1_</v>
      </c>
      <c r="C152" s="237" t="str">
        <f t="shared" si="774"/>
        <v>Ajout de coût de siège pour faire face croissance</v>
      </c>
      <c r="D152" s="252"/>
      <c r="E152" s="248"/>
      <c r="F152" s="248"/>
      <c r="G152" s="248"/>
      <c r="H152" s="248"/>
      <c r="I152" s="248"/>
      <c r="J152" s="248"/>
      <c r="K152" s="253"/>
      <c r="L152" s="252"/>
      <c r="M152" s="248"/>
      <c r="N152" s="248"/>
      <c r="O152" s="248"/>
      <c r="P152" s="248"/>
      <c r="Q152" s="248"/>
      <c r="R152" s="248"/>
      <c r="S152" s="253"/>
      <c r="T152" s="252"/>
      <c r="U152" s="248"/>
      <c r="V152" s="248"/>
      <c r="W152" s="248"/>
      <c r="X152" s="248"/>
      <c r="Y152" s="248"/>
      <c r="Z152" s="248"/>
      <c r="AA152" s="253"/>
      <c r="AB152" s="252"/>
      <c r="AC152" s="248"/>
      <c r="AD152" s="248"/>
      <c r="AE152" s="248"/>
      <c r="AF152" s="248"/>
      <c r="AG152" s="248"/>
      <c r="AH152" s="248"/>
      <c r="AI152" s="253"/>
      <c r="AJ152" s="248"/>
      <c r="AK152" s="252" t="e">
        <f ca="1">_xll.DBRW($C$1,$B152,$C$3,AK$12,$C$2,$A152,AK$13,$C$4,C145)</f>
        <v>#VALUE!</v>
      </c>
      <c r="AL152" s="248" t="str">
        <f ca="1">_xll.DBRW($C$1,$B152,$C$3,AL$12,$C$2,$A152,AL$13,$C$4,C145)</f>
        <v>RECALC_1_2745_</v>
      </c>
      <c r="AM152" s="248" t="e">
        <f ca="1">_xll.DBRW($C$1,$B152,$C$3,AM$12,$C$2,$A152,AM$13,$C$4,C145)</f>
        <v>#VALUE!</v>
      </c>
      <c r="AN152" s="248" t="e">
        <f ca="1">_xll.DBRW($C$1,$B152,$C$3,AN$12,$C$2,$A152,AN$13,$C$4,C145)</f>
        <v>#VALUE!</v>
      </c>
      <c r="AO152" s="248" t="e">
        <f ca="1">_xll.DBRW($C$1,$B152,$C$3,AO$12,$C$2,$A152,AO$13,$C$4,C145)</f>
        <v>#VALUE!</v>
      </c>
      <c r="AP152" s="248" t="e">
        <f ca="1">_xll.DBRW($C$1,$B152,$C$3,AP$12,$C$2,$A152,AP$13,$C$4,C145)</f>
        <v>#VALUE!</v>
      </c>
      <c r="AQ152" s="248" t="e">
        <f ca="1">_xll.DBRW($C$1,$B152,$C$3,AQ$12,$C$2,$A152,AQ$13,$C$4,C145)</f>
        <v>#VALUE!</v>
      </c>
      <c r="AR152" s="253" t="e">
        <f ca="1">_xll.DBRW($C$1,$B152,$C$3,AR$12,$C$2,$A152,AR$13,$C$4,C145)</f>
        <v>#VALUE!</v>
      </c>
      <c r="AS152" s="252" t="e">
        <f ca="1">_xll.DBRW($C$1,$B152,$C$3,AS$12,$C$2,$A152,AS$13,$C$4,C145)</f>
        <v>#VALUE!</v>
      </c>
      <c r="AT152" s="248" t="str">
        <f ca="1">_xll.DBRW($C$1,$B152,$C$3,AT$12,$C$2,$A152,AT$13,$C$4,C145)</f>
        <v>RECALC_1_2743_</v>
      </c>
      <c r="AU152" s="248" t="e">
        <f ca="1">_xll.DBRW($C$1,$B152,$C$3,AU$12,$C$2,$A152,AU$13,$C$4,C145)</f>
        <v>#VALUE!</v>
      </c>
      <c r="AV152" s="248" t="e">
        <f ca="1">_xll.DBRW($C$1,$B152,$C$3,AV$12,$C$2,$A152,AV$13,$C$4,C145)</f>
        <v>#VALUE!</v>
      </c>
      <c r="AW152" s="248" t="e">
        <f ca="1">_xll.DBRW($C$1,$B152,$C$3,AW$12,$C$2,$A152,AW$13,$C$4,C145)</f>
        <v>#VALUE!</v>
      </c>
      <c r="AX152" s="248" t="e">
        <f ca="1">_xll.DBRW($C$1,$B152,$C$3,AX$12,$C$2,$A152,AX$13,$C$4,C145)</f>
        <v>#VALUE!</v>
      </c>
      <c r="AY152" s="248" t="e">
        <f ca="1">_xll.DBRW($C$1,$B152,$C$3,AY$12,$C$2,$A152,AY$13,$C$4,C145)</f>
        <v>#VALUE!</v>
      </c>
      <c r="AZ152" s="253" t="e">
        <f ca="1">_xll.DBRW($C$1,$B152,$C$3,AZ$12,$C$2,$A152,AZ$13,$C$4,C145)</f>
        <v>#VALUE!</v>
      </c>
      <c r="BA152" s="252" t="e">
        <f ca="1">_xll.DBRW($C$1,$B152,$C$3,BA$12,$C$2,$A152,BA$13,$C$4,C145)</f>
        <v>#VALUE!</v>
      </c>
      <c r="BB152" s="248" t="str">
        <f ca="1">_xll.DBRW($C$1,$B152,$C$3,BB$12,$C$2,$A152,BB$13,$C$4,C145)</f>
        <v>RECALC_1_2746_</v>
      </c>
      <c r="BC152" s="248" t="e">
        <f ca="1">_xll.DBRW($C$1,$B152,$C$3,BC$12,$C$2,$A152,BC$13,$C$4,C145)</f>
        <v>#VALUE!</v>
      </c>
      <c r="BD152" s="248" t="e">
        <f ca="1">_xll.DBRW($C$1,$B152,$C$3,BD$12,$C$2,$A152,BD$13,$C$4,C145)</f>
        <v>#VALUE!</v>
      </c>
      <c r="BE152" s="248" t="e">
        <f ca="1">_xll.DBRW($C$1,$B152,$C$3,BE$12,$C$2,$A152,BE$13,$C$4,C145)</f>
        <v>#VALUE!</v>
      </c>
      <c r="BF152" s="248" t="e">
        <f ca="1">_xll.DBRW($C$1,$B152,$C$3,BF$12,$C$2,$A152,BF$13,$C$4,C145)</f>
        <v>#VALUE!</v>
      </c>
      <c r="BG152" s="248" t="e">
        <f ca="1">_xll.DBRW($C$1,$B152,$C$3,BG$12,$C$2,$A152,BG$13,$C$4,C145)</f>
        <v>#VALUE!</v>
      </c>
      <c r="BH152" s="253" t="e">
        <f ca="1">_xll.DBRW($C$1,$B152,$C$3,BH$12,$C$2,$A152,BH$13,$C$4,C145)</f>
        <v>#VALUE!</v>
      </c>
      <c r="BI152" s="252" t="e">
        <f ca="1">_xll.DBRW($C$1,$B152,$C$3,BI$12,$C$2,$A152,BI$13,$C$4,C145)</f>
        <v>#VALUE!</v>
      </c>
      <c r="BJ152" s="248" t="str">
        <f ca="1">_xll.DBRW($C$1,$B152,$C$3,BJ$12,$C$2,$A152,BJ$13,$C$4,C145)</f>
        <v>RECALC_1_2744_</v>
      </c>
      <c r="BK152" s="248" t="e">
        <f ca="1">_xll.DBRW($C$1,$B152,$C$3,BK$12,$C$2,$A152,BK$13,$C$4,C145)</f>
        <v>#VALUE!</v>
      </c>
      <c r="BL152" s="248" t="e">
        <f ca="1">_xll.DBRW($C$1,$B152,$C$3,BL$12,$C$2,$A152,BL$13,$C$4,C145)</f>
        <v>#VALUE!</v>
      </c>
      <c r="BM152" s="248" t="e">
        <f ca="1">_xll.DBRW($C$1,$B152,$C$3,BM$12,$C$2,$A152,BM$13,$C$4,C145)</f>
        <v>#VALUE!</v>
      </c>
      <c r="BN152" s="248" t="e">
        <f ca="1">_xll.DBRW($C$1,$B152,$C$3,BN$12,$C$2,$A152,BN$13,$C$4,C145)</f>
        <v>#VALUE!</v>
      </c>
      <c r="BO152" s="248" t="e">
        <f ca="1">_xll.DBRW($C$1,$B152,$C$3,BO$12,$C$2,$A152,BO$13,$C$4,C145)</f>
        <v>#VALUE!</v>
      </c>
      <c r="BP152" s="253" t="e">
        <f ca="1">_xll.DBRW($C$1,$B152,$C$3,BP$12,$C$2,$A152,BP$13,$C$4,C145)</f>
        <v>#VALUE!</v>
      </c>
      <c r="BQ152" s="252" t="e">
        <f ca="1">_xll.DBRW($C$1,$B152,$C$3,BQ$12,$C$2,$A152,BQ$13,$C$4,C145)</f>
        <v>#VALUE!</v>
      </c>
      <c r="BR152" s="248" t="str">
        <f ca="1">_xll.DBRW($C$1,$B152,$C$3,BR$12,$C$2,$A152,BR$13,$C$4,C145)</f>
        <v>RECALC_1_2747_</v>
      </c>
      <c r="BS152" s="248" t="e">
        <f ca="1">_xll.DBRW($C$1,$B152,$C$3,BS$12,$C$2,$A152,BS$13,$C$4,C145)</f>
        <v>#VALUE!</v>
      </c>
      <c r="BT152" s="248" t="e">
        <f ca="1">_xll.DBRW($C$1,$B152,$C$3,BT$12,$C$2,$A152,BT$13,$C$4,C145)</f>
        <v>#VALUE!</v>
      </c>
      <c r="BU152" s="248" t="e">
        <f ca="1">_xll.DBRW($C$1,$B152,$C$3,BU$12,$C$2,$A152,BU$13,$C$4,C145)</f>
        <v>#VALUE!</v>
      </c>
      <c r="BV152" s="248" t="e">
        <f ca="1">_xll.DBRW($C$1,$B152,$C$3,BV$12,$C$2,$A152,BV$13,$C$4,C145)</f>
        <v>#VALUE!</v>
      </c>
      <c r="BW152" s="248" t="e">
        <f ca="1">_xll.DBRW($C$1,$B152,$C$3,BW$12,$C$2,$A152,BW$13,$C$4,C145)</f>
        <v>#VALUE!</v>
      </c>
      <c r="BX152" s="253" t="e">
        <f ca="1">_xll.DBRW($C$1,$B152,$C$3,BX$12,$C$2,$A152,BX$13,$C$4,C145)</f>
        <v>#VALUE!</v>
      </c>
      <c r="BY152" s="248"/>
      <c r="BZ152" s="248"/>
      <c r="CA152" s="248"/>
      <c r="CB152" s="248"/>
      <c r="CC152" s="248"/>
      <c r="CD152" s="248"/>
      <c r="CE152" s="248"/>
      <c r="CF152" s="248"/>
    </row>
    <row r="153" spans="1:109" ht="21.75" customHeight="1">
      <c r="A153" s="262" t="str">
        <f t="shared" ref="A153:C153" si="775">A140</f>
        <v>VTD_Corp_TopAdj_Input8</v>
      </c>
      <c r="B153" s="263" t="str">
        <f t="shared" ca="1" si="775"/>
        <v>RECALC_0_1_</v>
      </c>
      <c r="C153" s="237" t="str">
        <f t="shared" si="775"/>
        <v>Ajustement Ouverture EFN Budget</v>
      </c>
      <c r="D153" s="252"/>
      <c r="E153" s="248"/>
      <c r="F153" s="248"/>
      <c r="G153" s="248"/>
      <c r="H153" s="248"/>
      <c r="I153" s="248"/>
      <c r="J153" s="248"/>
      <c r="K153" s="253"/>
      <c r="L153" s="252"/>
      <c r="M153" s="248"/>
      <c r="N153" s="248"/>
      <c r="O153" s="248"/>
      <c r="P153" s="248"/>
      <c r="Q153" s="248"/>
      <c r="R153" s="248"/>
      <c r="S153" s="253"/>
      <c r="T153" s="252"/>
      <c r="U153" s="248"/>
      <c r="V153" s="248"/>
      <c r="W153" s="248"/>
      <c r="X153" s="248"/>
      <c r="Y153" s="248"/>
      <c r="Z153" s="248"/>
      <c r="AA153" s="253"/>
      <c r="AB153" s="252"/>
      <c r="AC153" s="248"/>
      <c r="AD153" s="248"/>
      <c r="AE153" s="248"/>
      <c r="AF153" s="248"/>
      <c r="AG153" s="248"/>
      <c r="AH153" s="248"/>
      <c r="AI153" s="253"/>
      <c r="AJ153" s="248"/>
      <c r="AK153" s="252" t="e">
        <f ca="1">_xll.DBRW($C$1,$B153,$C$3,AK$12,$C$2,$A153,AK$13,$C$4,C145)</f>
        <v>#VALUE!</v>
      </c>
      <c r="AL153" s="248" t="str">
        <f ca="1">_xll.DBRW($C$1,$B153,$C$3,AL$12,$C$2,$A153,AL$13,$C$4,C145)</f>
        <v>RECALC_1_2813_</v>
      </c>
      <c r="AM153" s="248" t="e">
        <f ca="1">_xll.DBRW($C$1,$B153,$C$3,AM$12,$C$2,$A153,AM$13,$C$4,C145)</f>
        <v>#VALUE!</v>
      </c>
      <c r="AN153" s="248" t="e">
        <f ca="1">_xll.DBRW($C$1,$B153,$C$3,AN$12,$C$2,$A153,AN$13,$C$4,C145)</f>
        <v>#VALUE!</v>
      </c>
      <c r="AO153" s="248" t="e">
        <f ca="1">_xll.DBRW($C$1,$B153,$C$3,AO$12,$C$2,$A153,AO$13,$C$4,C145)</f>
        <v>#VALUE!</v>
      </c>
      <c r="AP153" s="248" t="e">
        <f ca="1">_xll.DBRW($C$1,$B153,$C$3,AP$12,$C$2,$A153,AP$13,$C$4,C145)</f>
        <v>#VALUE!</v>
      </c>
      <c r="AQ153" s="248" t="e">
        <f ca="1">_xll.DBRW($C$1,$B153,$C$3,AQ$12,$C$2,$A153,AQ$13,$C$4,C145)</f>
        <v>#VALUE!</v>
      </c>
      <c r="AR153" s="253" t="e">
        <f ca="1">_xll.DBRW($C$1,$B153,$C$3,AR$12,$C$2,$A153,AR$13,$C$4,C145)</f>
        <v>#VALUE!</v>
      </c>
      <c r="AS153" s="252" t="e">
        <f ca="1">_xll.DBRW($C$1,$B153,$C$3,AS$12,$C$2,$A153,AS$13,$C$4,C145)</f>
        <v>#VALUE!</v>
      </c>
      <c r="AT153" s="248" t="str">
        <f ca="1">_xll.DBRW($C$1,$B153,$C$3,AT$12,$C$2,$A153,AT$13,$C$4,C145)</f>
        <v>RECALC_1_2814_</v>
      </c>
      <c r="AU153" s="248" t="e">
        <f ca="1">_xll.DBRW($C$1,$B153,$C$3,AU$12,$C$2,$A153,AU$13,$C$4,C145)</f>
        <v>#VALUE!</v>
      </c>
      <c r="AV153" s="248" t="e">
        <f ca="1">_xll.DBRW($C$1,$B153,$C$3,AV$12,$C$2,$A153,AV$13,$C$4,C145)</f>
        <v>#VALUE!</v>
      </c>
      <c r="AW153" s="248" t="e">
        <f ca="1">_xll.DBRW($C$1,$B153,$C$3,AW$12,$C$2,$A153,AW$13,$C$4,C145)</f>
        <v>#VALUE!</v>
      </c>
      <c r="AX153" s="248" t="e">
        <f ca="1">_xll.DBRW($C$1,$B153,$C$3,AX$12,$C$2,$A153,AX$13,$C$4,C145)</f>
        <v>#VALUE!</v>
      </c>
      <c r="AY153" s="248" t="e">
        <f ca="1">_xll.DBRW($C$1,$B153,$C$3,AY$12,$C$2,$A153,AY$13,$C$4,C145)</f>
        <v>#VALUE!</v>
      </c>
      <c r="AZ153" s="253" t="e">
        <f ca="1">_xll.DBRW($C$1,$B153,$C$3,AZ$12,$C$2,$A153,AZ$13,$C$4,C145)</f>
        <v>#VALUE!</v>
      </c>
      <c r="BA153" s="252" t="e">
        <f ca="1">_xll.DBRW($C$1,$B153,$C$3,BA$12,$C$2,$A153,BA$13,$C$4,C145)</f>
        <v>#VALUE!</v>
      </c>
      <c r="BB153" s="248" t="str">
        <f ca="1">_xll.DBRW($C$1,$B153,$C$3,BB$12,$C$2,$A153,BB$13,$C$4,C145)</f>
        <v>RECALC_1_2815_</v>
      </c>
      <c r="BC153" s="248" t="e">
        <f ca="1">_xll.DBRW($C$1,$B153,$C$3,BC$12,$C$2,$A153,BC$13,$C$4,C145)</f>
        <v>#VALUE!</v>
      </c>
      <c r="BD153" s="248" t="e">
        <f ca="1">_xll.DBRW($C$1,$B153,$C$3,BD$12,$C$2,$A153,BD$13,$C$4,C145)</f>
        <v>#VALUE!</v>
      </c>
      <c r="BE153" s="248" t="e">
        <f ca="1">_xll.DBRW($C$1,$B153,$C$3,BE$12,$C$2,$A153,BE$13,$C$4,C145)</f>
        <v>#VALUE!</v>
      </c>
      <c r="BF153" s="248" t="e">
        <f ca="1">_xll.DBRW($C$1,$B153,$C$3,BF$12,$C$2,$A153,BF$13,$C$4,C145)</f>
        <v>#VALUE!</v>
      </c>
      <c r="BG153" s="248" t="e">
        <f ca="1">_xll.DBRW($C$1,$B153,$C$3,BG$12,$C$2,$A153,BG$13,$C$4,C145)</f>
        <v>#VALUE!</v>
      </c>
      <c r="BH153" s="253" t="e">
        <f ca="1">_xll.DBRW($C$1,$B153,$C$3,BH$12,$C$2,$A153,BH$13,$C$4,C145)</f>
        <v>#VALUE!</v>
      </c>
      <c r="BI153" s="252" t="e">
        <f ca="1">_xll.DBRW($C$1,$B153,$C$3,BI$12,$C$2,$A153,BI$13,$C$4,C145)</f>
        <v>#VALUE!</v>
      </c>
      <c r="BJ153" s="248" t="str">
        <f ca="1">_xll.DBRW($C$1,$B153,$C$3,BJ$12,$C$2,$A153,BJ$13,$C$4,C145)</f>
        <v>RECALC_1_2816_</v>
      </c>
      <c r="BK153" s="248" t="e">
        <f ca="1">_xll.DBRW($C$1,$B153,$C$3,BK$12,$C$2,$A153,BK$13,$C$4,C145)</f>
        <v>#VALUE!</v>
      </c>
      <c r="BL153" s="248" t="e">
        <f ca="1">_xll.DBRW($C$1,$B153,$C$3,BL$12,$C$2,$A153,BL$13,$C$4,C145)</f>
        <v>#VALUE!</v>
      </c>
      <c r="BM153" s="248" t="e">
        <f ca="1">_xll.DBRW($C$1,$B153,$C$3,BM$12,$C$2,$A153,BM$13,$C$4,C145)</f>
        <v>#VALUE!</v>
      </c>
      <c r="BN153" s="248" t="e">
        <f ca="1">_xll.DBRW($C$1,$B153,$C$3,BN$12,$C$2,$A153,BN$13,$C$4,C145)</f>
        <v>#VALUE!</v>
      </c>
      <c r="BO153" s="248" t="e">
        <f ca="1">_xll.DBRW($C$1,$B153,$C$3,BO$12,$C$2,$A153,BO$13,$C$4,C145)</f>
        <v>#VALUE!</v>
      </c>
      <c r="BP153" s="253" t="e">
        <f ca="1">_xll.DBRW($C$1,$B153,$C$3,BP$12,$C$2,$A153,BP$13,$C$4,C145)</f>
        <v>#VALUE!</v>
      </c>
      <c r="BQ153" s="252" t="e">
        <f ca="1">_xll.DBRW($C$1,$B153,$C$3,BQ$12,$C$2,$A153,BQ$13,$C$4,C145)</f>
        <v>#VALUE!</v>
      </c>
      <c r="BR153" s="248" t="str">
        <f ca="1">_xll.DBRW($C$1,$B153,$C$3,BR$12,$C$2,$A153,BR$13,$C$4,C145)</f>
        <v>RECALC_1_2817_</v>
      </c>
      <c r="BS153" s="248" t="e">
        <f ca="1">_xll.DBRW($C$1,$B153,$C$3,BS$12,$C$2,$A153,BS$13,$C$4,C145)</f>
        <v>#VALUE!</v>
      </c>
      <c r="BT153" s="248" t="e">
        <f ca="1">_xll.DBRW($C$1,$B153,$C$3,BT$12,$C$2,$A153,BT$13,$C$4,C145)</f>
        <v>#VALUE!</v>
      </c>
      <c r="BU153" s="248" t="e">
        <f ca="1">_xll.DBRW($C$1,$B153,$C$3,BU$12,$C$2,$A153,BU$13,$C$4,C145)</f>
        <v>#VALUE!</v>
      </c>
      <c r="BV153" s="248" t="e">
        <f ca="1">_xll.DBRW($C$1,$B153,$C$3,BV$12,$C$2,$A153,BV$13,$C$4,C145)</f>
        <v>#VALUE!</v>
      </c>
      <c r="BW153" s="248" t="e">
        <f ca="1">_xll.DBRW($C$1,$B153,$C$3,BW$12,$C$2,$A153,BW$13,$C$4,C145)</f>
        <v>#VALUE!</v>
      </c>
      <c r="BX153" s="253" t="e">
        <f ca="1">_xll.DBRW($C$1,$B153,$C$3,BX$12,$C$2,$A153,BX$13,$C$4,C145)</f>
        <v>#VALUE!</v>
      </c>
      <c r="BY153" s="248"/>
      <c r="BZ153" s="248"/>
      <c r="CA153" s="248"/>
      <c r="CB153" s="248"/>
      <c r="CC153" s="248"/>
      <c r="CD153" s="248"/>
      <c r="CE153" s="248"/>
      <c r="CF153" s="248"/>
    </row>
    <row r="154" spans="1:109" ht="21.75" customHeight="1">
      <c r="A154" s="262" t="str">
        <f t="shared" ref="A154:C154" si="776">A141</f>
        <v>VTD_Corp_TopAdj_Input9</v>
      </c>
      <c r="B154" s="263" t="str">
        <f t="shared" ca="1" si="776"/>
        <v>RECALC_0_1_</v>
      </c>
      <c r="C154" s="237" t="str">
        <f t="shared" si="776"/>
        <v>Dividendes versés aux actionnaires</v>
      </c>
      <c r="D154" s="252"/>
      <c r="E154" s="248"/>
      <c r="F154" s="248"/>
      <c r="G154" s="248"/>
      <c r="H154" s="248"/>
      <c r="I154" s="248"/>
      <c r="J154" s="248"/>
      <c r="K154" s="253"/>
      <c r="L154" s="252"/>
      <c r="M154" s="248"/>
      <c r="N154" s="248"/>
      <c r="O154" s="248"/>
      <c r="P154" s="248"/>
      <c r="Q154" s="248"/>
      <c r="R154" s="248"/>
      <c r="S154" s="253"/>
      <c r="T154" s="252"/>
      <c r="U154" s="248"/>
      <c r="V154" s="248"/>
      <c r="W154" s="248"/>
      <c r="X154" s="248"/>
      <c r="Y154" s="248"/>
      <c r="Z154" s="248"/>
      <c r="AA154" s="253"/>
      <c r="AB154" s="252"/>
      <c r="AC154" s="248"/>
      <c r="AD154" s="248"/>
      <c r="AE154" s="248"/>
      <c r="AF154" s="248"/>
      <c r="AG154" s="248"/>
      <c r="AH154" s="248"/>
      <c r="AI154" s="253"/>
      <c r="AJ154" s="248"/>
      <c r="AK154" s="252" t="e">
        <f ca="1">_xll.DBRW($C$1,$B154,$C$3,AK$12,$C$2,$A154,AK$13,$C$4,C145)</f>
        <v>#VALUE!</v>
      </c>
      <c r="AL154" s="248" t="str">
        <f ca="1">_xll.DBRW($C$1,$B154,$C$3,AL$12,$C$2,$A154,AL$13,$C$4,C145)</f>
        <v>RECALC_1_2788_</v>
      </c>
      <c r="AM154" s="248" t="e">
        <f ca="1">_xll.DBRW($C$1,$B154,$C$3,AM$12,$C$2,$A154,AM$13,$C$4,C145)</f>
        <v>#VALUE!</v>
      </c>
      <c r="AN154" s="248" t="e">
        <f ca="1">_xll.DBRW($C$1,$B154,$C$3,AN$12,$C$2,$A154,AN$13,$C$4,C145)</f>
        <v>#VALUE!</v>
      </c>
      <c r="AO154" s="248" t="e">
        <f ca="1">_xll.DBRW($C$1,$B154,$C$3,AO$12,$C$2,$A154,AO$13,$C$4,C145)</f>
        <v>#VALUE!</v>
      </c>
      <c r="AP154" s="248" t="e">
        <f ca="1">_xll.DBRW($C$1,$B154,$C$3,AP$12,$C$2,$A154,AP$13,$C$4,C145)</f>
        <v>#VALUE!</v>
      </c>
      <c r="AQ154" s="248" t="e">
        <f ca="1">_xll.DBRW($C$1,$B154,$C$3,AQ$12,$C$2,$A154,AQ$13,$C$4,C145)</f>
        <v>#VALUE!</v>
      </c>
      <c r="AR154" s="253" t="e">
        <f ca="1">_xll.DBRW($C$1,$B154,$C$3,AR$12,$C$2,$A154,AR$13,$C$4,C145)</f>
        <v>#VALUE!</v>
      </c>
      <c r="AS154" s="252" t="e">
        <f ca="1">_xll.DBRW($C$1,$B154,$C$3,AS$12,$C$2,$A154,AS$13,$C$4,C145)</f>
        <v>#VALUE!</v>
      </c>
      <c r="AT154" s="248" t="str">
        <f ca="1">_xll.DBRW($C$1,$B154,$C$3,AT$12,$C$2,$A154,AT$13,$C$4,C145)</f>
        <v>RECALC_1_2789_</v>
      </c>
      <c r="AU154" s="248" t="e">
        <f ca="1">_xll.DBRW($C$1,$B154,$C$3,AU$12,$C$2,$A154,AU$13,$C$4,C145)</f>
        <v>#VALUE!</v>
      </c>
      <c r="AV154" s="248" t="e">
        <f ca="1">_xll.DBRW($C$1,$B154,$C$3,AV$12,$C$2,$A154,AV$13,$C$4,C145)</f>
        <v>#VALUE!</v>
      </c>
      <c r="AW154" s="248" t="e">
        <f ca="1">_xll.DBRW($C$1,$B154,$C$3,AW$12,$C$2,$A154,AW$13,$C$4,C145)</f>
        <v>#VALUE!</v>
      </c>
      <c r="AX154" s="248" t="e">
        <f ca="1">_xll.DBRW($C$1,$B154,$C$3,AX$12,$C$2,$A154,AX$13,$C$4,C145)</f>
        <v>#VALUE!</v>
      </c>
      <c r="AY154" s="248" t="e">
        <f ca="1">_xll.DBRW($C$1,$B154,$C$3,AY$12,$C$2,$A154,AY$13,$C$4,C145)</f>
        <v>#VALUE!</v>
      </c>
      <c r="AZ154" s="253" t="e">
        <f ca="1">_xll.DBRW($C$1,$B154,$C$3,AZ$12,$C$2,$A154,AZ$13,$C$4,C145)</f>
        <v>#VALUE!</v>
      </c>
      <c r="BA154" s="252" t="e">
        <f ca="1">_xll.DBRW($C$1,$B154,$C$3,BA$12,$C$2,$A154,BA$13,$C$4,C145)</f>
        <v>#VALUE!</v>
      </c>
      <c r="BB154" s="248" t="str">
        <f ca="1">_xll.DBRW($C$1,$B154,$C$3,BB$12,$C$2,$A154,BB$13,$C$4,C145)</f>
        <v>RECALC_1_2790_</v>
      </c>
      <c r="BC154" s="248" t="e">
        <f ca="1">_xll.DBRW($C$1,$B154,$C$3,BC$12,$C$2,$A154,BC$13,$C$4,C145)</f>
        <v>#VALUE!</v>
      </c>
      <c r="BD154" s="248" t="e">
        <f ca="1">_xll.DBRW($C$1,$B154,$C$3,BD$12,$C$2,$A154,BD$13,$C$4,C145)</f>
        <v>#VALUE!</v>
      </c>
      <c r="BE154" s="248" t="e">
        <f ca="1">_xll.DBRW($C$1,$B154,$C$3,BE$12,$C$2,$A154,BE$13,$C$4,C145)</f>
        <v>#VALUE!</v>
      </c>
      <c r="BF154" s="248" t="e">
        <f ca="1">_xll.DBRW($C$1,$B154,$C$3,BF$12,$C$2,$A154,BF$13,$C$4,C145)</f>
        <v>#VALUE!</v>
      </c>
      <c r="BG154" s="248" t="e">
        <f ca="1">_xll.DBRW($C$1,$B154,$C$3,BG$12,$C$2,$A154,BG$13,$C$4,C145)</f>
        <v>#VALUE!</v>
      </c>
      <c r="BH154" s="253" t="e">
        <f ca="1">_xll.DBRW($C$1,$B154,$C$3,BH$12,$C$2,$A154,BH$13,$C$4,C145)</f>
        <v>#VALUE!</v>
      </c>
      <c r="BI154" s="252" t="e">
        <f ca="1">_xll.DBRW($C$1,$B154,$C$3,BI$12,$C$2,$A154,BI$13,$C$4,C145)</f>
        <v>#VALUE!</v>
      </c>
      <c r="BJ154" s="248" t="str">
        <f ca="1">_xll.DBRW($C$1,$B154,$C$3,BJ$12,$C$2,$A154,BJ$13,$C$4,C145)</f>
        <v>RECALC_1_2791_</v>
      </c>
      <c r="BK154" s="248" t="e">
        <f ca="1">_xll.DBRW($C$1,$B154,$C$3,BK$12,$C$2,$A154,BK$13,$C$4,C145)</f>
        <v>#VALUE!</v>
      </c>
      <c r="BL154" s="248" t="e">
        <f ca="1">_xll.DBRW($C$1,$B154,$C$3,BL$12,$C$2,$A154,BL$13,$C$4,C145)</f>
        <v>#VALUE!</v>
      </c>
      <c r="BM154" s="248" t="e">
        <f ca="1">_xll.DBRW($C$1,$B154,$C$3,BM$12,$C$2,$A154,BM$13,$C$4,C145)</f>
        <v>#VALUE!</v>
      </c>
      <c r="BN154" s="248" t="e">
        <f ca="1">_xll.DBRW($C$1,$B154,$C$3,BN$12,$C$2,$A154,BN$13,$C$4,C145)</f>
        <v>#VALUE!</v>
      </c>
      <c r="BO154" s="248" t="e">
        <f ca="1">_xll.DBRW($C$1,$B154,$C$3,BO$12,$C$2,$A154,BO$13,$C$4,C145)</f>
        <v>#VALUE!</v>
      </c>
      <c r="BP154" s="253" t="e">
        <f ca="1">_xll.DBRW($C$1,$B154,$C$3,BP$12,$C$2,$A154,BP$13,$C$4,C145)</f>
        <v>#VALUE!</v>
      </c>
      <c r="BQ154" s="252" t="e">
        <f ca="1">_xll.DBRW($C$1,$B154,$C$3,BQ$12,$C$2,$A154,BQ$13,$C$4,C145)</f>
        <v>#VALUE!</v>
      </c>
      <c r="BR154" s="248" t="str">
        <f ca="1">_xll.DBRW($C$1,$B154,$C$3,BR$12,$C$2,$A154,BR$13,$C$4,C145)</f>
        <v>RECALC_1_2792_</v>
      </c>
      <c r="BS154" s="248" t="e">
        <f ca="1">_xll.DBRW($C$1,$B154,$C$3,BS$12,$C$2,$A154,BS$13,$C$4,C145)</f>
        <v>#VALUE!</v>
      </c>
      <c r="BT154" s="248" t="e">
        <f ca="1">_xll.DBRW($C$1,$B154,$C$3,BT$12,$C$2,$A154,BT$13,$C$4,C145)</f>
        <v>#VALUE!</v>
      </c>
      <c r="BU154" s="248" t="e">
        <f ca="1">_xll.DBRW($C$1,$B154,$C$3,BU$12,$C$2,$A154,BU$13,$C$4,C145)</f>
        <v>#VALUE!</v>
      </c>
      <c r="BV154" s="248" t="e">
        <f ca="1">_xll.DBRW($C$1,$B154,$C$3,BV$12,$C$2,$A154,BV$13,$C$4,C145)</f>
        <v>#VALUE!</v>
      </c>
      <c r="BW154" s="248" t="e">
        <f ca="1">_xll.DBRW($C$1,$B154,$C$3,BW$12,$C$2,$A154,BW$13,$C$4,C145)</f>
        <v>#VALUE!</v>
      </c>
      <c r="BX154" s="253" t="e">
        <f ca="1">_xll.DBRW($C$1,$B154,$C$3,BX$12,$C$2,$A154,BX$13,$C$4,C145)</f>
        <v>#VALUE!</v>
      </c>
      <c r="BY154" s="248"/>
      <c r="BZ154" s="248"/>
      <c r="CA154" s="248"/>
      <c r="CB154" s="248"/>
      <c r="CC154" s="248"/>
      <c r="CD154" s="248"/>
      <c r="CE154" s="248"/>
      <c r="CF154" s="248"/>
    </row>
    <row r="155" spans="1:109" ht="21.75" customHeight="1">
      <c r="A155" s="262" t="str">
        <f t="shared" ref="A155:C155" si="777">A142</f>
        <v>VTD_Corp_TopAdj_Input10</v>
      </c>
      <c r="B155" s="263" t="str">
        <f t="shared" ca="1" si="777"/>
        <v>RECALC_0_1_</v>
      </c>
      <c r="C155" s="237" t="str">
        <f t="shared" si="777"/>
        <v>Augmentation de Capital Colombie</v>
      </c>
      <c r="D155" s="252"/>
      <c r="E155" s="248"/>
      <c r="F155" s="248"/>
      <c r="G155" s="248"/>
      <c r="H155" s="248"/>
      <c r="I155" s="248"/>
      <c r="J155" s="248"/>
      <c r="K155" s="253"/>
      <c r="L155" s="252"/>
      <c r="M155" s="248"/>
      <c r="N155" s="248"/>
      <c r="O155" s="248"/>
      <c r="P155" s="248"/>
      <c r="Q155" s="248"/>
      <c r="R155" s="248"/>
      <c r="S155" s="253"/>
      <c r="T155" s="252"/>
      <c r="U155" s="248"/>
      <c r="V155" s="248"/>
      <c r="W155" s="248"/>
      <c r="X155" s="248"/>
      <c r="Y155" s="248"/>
      <c r="Z155" s="248"/>
      <c r="AA155" s="253"/>
      <c r="AB155" s="252"/>
      <c r="AC155" s="248"/>
      <c r="AD155" s="248"/>
      <c r="AE155" s="248"/>
      <c r="AF155" s="248"/>
      <c r="AG155" s="248"/>
      <c r="AH155" s="248"/>
      <c r="AI155" s="253"/>
      <c r="AJ155" s="248"/>
      <c r="AK155" s="252" t="e">
        <f ca="1">_xll.DBRW($C$1,$B155,$C$3,AK$12,$C$2,$A155,AK$13,$C$4,C145)</f>
        <v>#VALUE!</v>
      </c>
      <c r="AL155" s="248" t="str">
        <f ca="1">_xll.DBRW($C$1,$B155,$C$3,AL$12,$C$2,$A155,AL$13,$C$4,C145)</f>
        <v>RECALC_1_2717_</v>
      </c>
      <c r="AM155" s="248" t="e">
        <f ca="1">_xll.DBRW($C$1,$B155,$C$3,AM$12,$C$2,$A155,AM$13,$C$4,C145)</f>
        <v>#VALUE!</v>
      </c>
      <c r="AN155" s="248" t="e">
        <f ca="1">_xll.DBRW($C$1,$B155,$C$3,AN$12,$C$2,$A155,AN$13,$C$4,C145)</f>
        <v>#VALUE!</v>
      </c>
      <c r="AO155" s="248" t="e">
        <f ca="1">_xll.DBRW($C$1,$B155,$C$3,AO$12,$C$2,$A155,AO$13,$C$4,C145)</f>
        <v>#VALUE!</v>
      </c>
      <c r="AP155" s="248" t="e">
        <f ca="1">_xll.DBRW($C$1,$B155,$C$3,AP$12,$C$2,$A155,AP$13,$C$4,C145)</f>
        <v>#VALUE!</v>
      </c>
      <c r="AQ155" s="248" t="e">
        <f ca="1">_xll.DBRW($C$1,$B155,$C$3,AQ$12,$C$2,$A155,AQ$13,$C$4,C145)</f>
        <v>#VALUE!</v>
      </c>
      <c r="AR155" s="253" t="e">
        <f ca="1">_xll.DBRW($C$1,$B155,$C$3,AR$12,$C$2,$A155,AR$13,$C$4,C145)</f>
        <v>#VALUE!</v>
      </c>
      <c r="AS155" s="252" t="e">
        <f ca="1">_xll.DBRW($C$1,$B155,$C$3,AS$12,$C$2,$A155,AS$13,$C$4,C145)</f>
        <v>#VALUE!</v>
      </c>
      <c r="AT155" s="248" t="str">
        <f ca="1">_xll.DBRW($C$1,$B155,$C$3,AT$12,$C$2,$A155,AT$13,$C$4,C145)</f>
        <v>RECALC_1_2718_</v>
      </c>
      <c r="AU155" s="248" t="e">
        <f ca="1">_xll.DBRW($C$1,$B155,$C$3,AU$12,$C$2,$A155,AU$13,$C$4,C145)</f>
        <v>#VALUE!</v>
      </c>
      <c r="AV155" s="248" t="e">
        <f ca="1">_xll.DBRW($C$1,$B155,$C$3,AV$12,$C$2,$A155,AV$13,$C$4,C145)</f>
        <v>#VALUE!</v>
      </c>
      <c r="AW155" s="248" t="e">
        <f ca="1">_xll.DBRW($C$1,$B155,$C$3,AW$12,$C$2,$A155,AW$13,$C$4,C145)</f>
        <v>#VALUE!</v>
      </c>
      <c r="AX155" s="248" t="e">
        <f ca="1">_xll.DBRW($C$1,$B155,$C$3,AX$12,$C$2,$A155,AX$13,$C$4,C145)</f>
        <v>#VALUE!</v>
      </c>
      <c r="AY155" s="248" t="e">
        <f ca="1">_xll.DBRW($C$1,$B155,$C$3,AY$12,$C$2,$A155,AY$13,$C$4,C145)</f>
        <v>#VALUE!</v>
      </c>
      <c r="AZ155" s="253" t="e">
        <f ca="1">_xll.DBRW($C$1,$B155,$C$3,AZ$12,$C$2,$A155,AZ$13,$C$4,C145)</f>
        <v>#VALUE!</v>
      </c>
      <c r="BA155" s="252" t="e">
        <f ca="1">_xll.DBRW($C$1,$B155,$C$3,BA$12,$C$2,$A155,BA$13,$C$4,C145)</f>
        <v>#VALUE!</v>
      </c>
      <c r="BB155" s="248" t="str">
        <f ca="1">_xll.DBRW($C$1,$B155,$C$3,BB$12,$C$2,$A155,BB$13,$C$4,C145)</f>
        <v>RECALC_1_2719_</v>
      </c>
      <c r="BC155" s="248" t="e">
        <f ca="1">_xll.DBRW($C$1,$B155,$C$3,BC$12,$C$2,$A155,BC$13,$C$4,C145)</f>
        <v>#VALUE!</v>
      </c>
      <c r="BD155" s="248" t="e">
        <f ca="1">_xll.DBRW($C$1,$B155,$C$3,BD$12,$C$2,$A155,BD$13,$C$4,C145)</f>
        <v>#VALUE!</v>
      </c>
      <c r="BE155" s="248" t="e">
        <f ca="1">_xll.DBRW($C$1,$B155,$C$3,BE$12,$C$2,$A155,BE$13,$C$4,C145)</f>
        <v>#VALUE!</v>
      </c>
      <c r="BF155" s="248" t="e">
        <f ca="1">_xll.DBRW($C$1,$B155,$C$3,BF$12,$C$2,$A155,BF$13,$C$4,C145)</f>
        <v>#VALUE!</v>
      </c>
      <c r="BG155" s="248" t="e">
        <f ca="1">_xll.DBRW($C$1,$B155,$C$3,BG$12,$C$2,$A155,BG$13,$C$4,C145)</f>
        <v>#VALUE!</v>
      </c>
      <c r="BH155" s="253" t="e">
        <f ca="1">_xll.DBRW($C$1,$B155,$C$3,BH$12,$C$2,$A155,BH$13,$C$4,C145)</f>
        <v>#VALUE!</v>
      </c>
      <c r="BI155" s="252" t="e">
        <f ca="1">_xll.DBRW($C$1,$B155,$C$3,BI$12,$C$2,$A155,BI$13,$C$4,C145)</f>
        <v>#VALUE!</v>
      </c>
      <c r="BJ155" s="248" t="str">
        <f ca="1">_xll.DBRW($C$1,$B155,$C$3,BJ$12,$C$2,$A155,BJ$13,$C$4,C145)</f>
        <v>RECALC_1_2720_</v>
      </c>
      <c r="BK155" s="248" t="e">
        <f ca="1">_xll.DBRW($C$1,$B155,$C$3,BK$12,$C$2,$A155,BK$13,$C$4,C145)</f>
        <v>#VALUE!</v>
      </c>
      <c r="BL155" s="248" t="e">
        <f ca="1">_xll.DBRW($C$1,$B155,$C$3,BL$12,$C$2,$A155,BL$13,$C$4,C145)</f>
        <v>#VALUE!</v>
      </c>
      <c r="BM155" s="248" t="e">
        <f ca="1">_xll.DBRW($C$1,$B155,$C$3,BM$12,$C$2,$A155,BM$13,$C$4,C145)</f>
        <v>#VALUE!</v>
      </c>
      <c r="BN155" s="248" t="e">
        <f ca="1">_xll.DBRW($C$1,$B155,$C$3,BN$12,$C$2,$A155,BN$13,$C$4,C145)</f>
        <v>#VALUE!</v>
      </c>
      <c r="BO155" s="248" t="e">
        <f ca="1">_xll.DBRW($C$1,$B155,$C$3,BO$12,$C$2,$A155,BO$13,$C$4,C145)</f>
        <v>#VALUE!</v>
      </c>
      <c r="BP155" s="253" t="e">
        <f ca="1">_xll.DBRW($C$1,$B155,$C$3,BP$12,$C$2,$A155,BP$13,$C$4,C145)</f>
        <v>#VALUE!</v>
      </c>
      <c r="BQ155" s="252" t="e">
        <f ca="1">_xll.DBRW($C$1,$B155,$C$3,BQ$12,$C$2,$A155,BQ$13,$C$4,C145)</f>
        <v>#VALUE!</v>
      </c>
      <c r="BR155" s="248" t="str">
        <f ca="1">_xll.DBRW($C$1,$B155,$C$3,BR$12,$C$2,$A155,BR$13,$C$4,C145)</f>
        <v>RECALC_1_2721_</v>
      </c>
      <c r="BS155" s="248" t="e">
        <f ca="1">_xll.DBRW($C$1,$B155,$C$3,BS$12,$C$2,$A155,BS$13,$C$4,C145)</f>
        <v>#VALUE!</v>
      </c>
      <c r="BT155" s="248" t="e">
        <f ca="1">_xll.DBRW($C$1,$B155,$C$3,BT$12,$C$2,$A155,BT$13,$C$4,C145)</f>
        <v>#VALUE!</v>
      </c>
      <c r="BU155" s="248" t="e">
        <f ca="1">_xll.DBRW($C$1,$B155,$C$3,BU$12,$C$2,$A155,BU$13,$C$4,C145)</f>
        <v>#VALUE!</v>
      </c>
      <c r="BV155" s="248" t="e">
        <f ca="1">_xll.DBRW($C$1,$B155,$C$3,BV$12,$C$2,$A155,BV$13,$C$4,C145)</f>
        <v>#VALUE!</v>
      </c>
      <c r="BW155" s="248" t="e">
        <f ca="1">_xll.DBRW($C$1,$B155,$C$3,BW$12,$C$2,$A155,BW$13,$C$4,C145)</f>
        <v>#VALUE!</v>
      </c>
      <c r="BX155" s="253" t="e">
        <f ca="1">_xll.DBRW($C$1,$B155,$C$3,BX$12,$C$2,$A155,BX$13,$C$4,C145)</f>
        <v>#VALUE!</v>
      </c>
      <c r="BY155" s="248"/>
      <c r="BZ155" s="248"/>
      <c r="CA155" s="248"/>
      <c r="CB155" s="248"/>
      <c r="CC155" s="248"/>
      <c r="CD155" s="248"/>
      <c r="CE155" s="248"/>
      <c r="CF155" s="248"/>
    </row>
    <row r="156" spans="1:109" s="261" customFormat="1" ht="21.75" customHeight="1">
      <c r="A156" s="254" t="s">
        <v>109</v>
      </c>
      <c r="B156" s="254" t="str">
        <f ca="1">_xll.SUBNM("tango_core_model:Activity","","Tot_act","English")</f>
        <v>RECALC_0_21_</v>
      </c>
      <c r="C156" s="254" t="str">
        <f>"Contrôle "&amp;C145</f>
        <v>Contrôle FREE CASH FLOW OPERATIONNEL</v>
      </c>
      <c r="D156" s="255" t="e">
        <f ca="1">_xll.DBRW($C$1,$B$26,$C$3,D$12,$C$2,$A156,D$13,$C$4,$C145)-D145</f>
        <v>#VALUE!</v>
      </c>
      <c r="E156" s="256" t="e">
        <f ca="1">_xll.DBRW($C$1,$B$26,$C$3,E$12,$C$2,$A156,E$13,$C$4,$C145)-E145</f>
        <v>#VALUE!</v>
      </c>
      <c r="F156" s="256" t="e">
        <f ca="1">_xll.DBRW($C$1,$B$26,$C$3,F$12,$C$2,$A156,F$13,$C$4,$C145)-F145</f>
        <v>#VALUE!</v>
      </c>
      <c r="G156" s="256" t="e">
        <f ca="1">_xll.DBRW($C$1,$B$26,$C$3,G$12,$C$2,$A156,G$13,$C$4,$C145)-G145</f>
        <v>#VALUE!</v>
      </c>
      <c r="H156" s="256" t="e">
        <f ca="1">_xll.DBRW($C$1,$B$26,$C$3,H$12,$C$2,$A156,H$13,$C$4,$C145)-H145</f>
        <v>#VALUE!</v>
      </c>
      <c r="I156" s="256" t="e">
        <f ca="1">_xll.DBRW($C$1,$B$26,$C$3,I$12,$C$2,$A156,I$13,$C$4,$C145)-I145</f>
        <v>#VALUE!</v>
      </c>
      <c r="J156" s="256" t="e">
        <f ca="1">_xll.DBRW($C$1,$B$26,$C$3,J$12,$C$2,$A156,J$13,$C$4,$C145)-J145</f>
        <v>#VALUE!</v>
      </c>
      <c r="K156" s="257" t="e">
        <f ca="1">_xll.DBRW($C$1,$B$26,$C$3,K$12,$C$2,$A156,K$13,$C$4,$C145)-K145</f>
        <v>#VALUE!</v>
      </c>
      <c r="L156" s="255" t="e">
        <f ca="1">_xll.DBRW($C$1,$B$26,$C$3,L$12,$C$2,$A156,L$13,$C$4,$C145)-L145</f>
        <v>#VALUE!</v>
      </c>
      <c r="M156" s="256" t="e">
        <f ca="1">_xll.DBRW($C$1,$B$26,$C$3,M$12,$C$2,$A156,M$13,$C$4,$C145)-M145</f>
        <v>#VALUE!</v>
      </c>
      <c r="N156" s="256" t="e">
        <f ca="1">_xll.DBRW($C$1,$B$26,$C$3,N$12,$C$2,$A156,N$13,$C$4,$C145)-N145</f>
        <v>#VALUE!</v>
      </c>
      <c r="O156" s="256" t="e">
        <f ca="1">_xll.DBRW($C$1,$B$26,$C$3,O$12,$C$2,$A156,O$13,$C$4,$C145)-O145</f>
        <v>#VALUE!</v>
      </c>
      <c r="P156" s="256" t="e">
        <f ca="1">_xll.DBRW($C$1,$B$26,$C$3,P$12,$C$2,$A156,P$13,$C$4,$C145)-P145</f>
        <v>#VALUE!</v>
      </c>
      <c r="Q156" s="256" t="e">
        <f ca="1">_xll.DBRW($C$1,$B$26,$C$3,Q$12,$C$2,$A156,Q$13,$C$4,$C145)-Q145</f>
        <v>#VALUE!</v>
      </c>
      <c r="R156" s="256" t="e">
        <f ca="1">_xll.DBRW($C$1,$B$26,$C$3,R$12,$C$2,$A156,R$13,$C$4,$C145)-R145</f>
        <v>#VALUE!</v>
      </c>
      <c r="S156" s="257" t="e">
        <f ca="1">_xll.DBRW($C$1,$B$26,$C$3,S$12,$C$2,$A156,S$13,$C$4,$C145)-S145</f>
        <v>#VALUE!</v>
      </c>
      <c r="T156" s="255" t="e">
        <f ca="1">_xll.DBRW($C$1,$B$26,$C$3,T$12,$C$2,$A156,T$13,$C$4,$C145)-T145</f>
        <v>#VALUE!</v>
      </c>
      <c r="U156" s="256" t="e">
        <f ca="1">_xll.DBRW($C$1,$B$26,$C$3,U$12,$C$2,$A156,U$13,$C$4,$C145)-U145</f>
        <v>#VALUE!</v>
      </c>
      <c r="V156" s="256" t="e">
        <f ca="1">_xll.DBRW($C$1,$B$26,$C$3,V$12,$C$2,$A156,V$13,$C$4,$C145)-V145</f>
        <v>#VALUE!</v>
      </c>
      <c r="W156" s="256" t="e">
        <f ca="1">_xll.DBRW($C$1,$B$26,$C$3,W$12,$C$2,$A156,W$13,$C$4,$C145)-W145</f>
        <v>#VALUE!</v>
      </c>
      <c r="X156" s="256" t="e">
        <f ca="1">_xll.DBRW($C$1,$B$26,$C$3,X$12,$C$2,$A156,X$13,$C$4,$C145)-X145</f>
        <v>#VALUE!</v>
      </c>
      <c r="Y156" s="256" t="e">
        <f ca="1">_xll.DBRW($C$1,$B$26,$C$3,Y$12,$C$2,$A156,Y$13,$C$4,$C145)-Y145</f>
        <v>#VALUE!</v>
      </c>
      <c r="Z156" s="256" t="e">
        <f ca="1">_xll.DBRW($C$1,$B$26,$C$3,Z$12,$C$2,$A156,Z$13,$C$4,$C145)-Z145</f>
        <v>#VALUE!</v>
      </c>
      <c r="AA156" s="257" t="e">
        <f ca="1">_xll.DBRW($C$1,$B$26,$C$3,AA$12,$C$2,$A156,AA$13,$C$4,$C145)-AA145</f>
        <v>#VALUE!</v>
      </c>
      <c r="AB156" s="255" t="e">
        <f ca="1">_xll.DBRW($C$1,$B$26,$C$3,AB$12,$C$2,$A156,AB$13,$C$4,$C145)-AB145</f>
        <v>#VALUE!</v>
      </c>
      <c r="AC156" s="256" t="e">
        <f ca="1">_xll.DBRW($C$1,$B$26,$C$3,AC$12,$C$2,$A156,AC$13,$C$4,$C145)-AC145</f>
        <v>#VALUE!</v>
      </c>
      <c r="AD156" s="256" t="e">
        <f ca="1">_xll.DBRW($C$1,$B$26,$C$3,AD$12,$C$2,$A156,AD$13,$C$4,$C145)-AD145</f>
        <v>#VALUE!</v>
      </c>
      <c r="AE156" s="256" t="e">
        <f ca="1">_xll.DBRW($C$1,$B$26,$C$3,AE$12,$C$2,$A156,AE$13,$C$4,$C145)-AE145</f>
        <v>#VALUE!</v>
      </c>
      <c r="AF156" s="256" t="e">
        <f ca="1">_xll.DBRW($C$1,$B$26,$C$3,AF$12,$C$2,$A156,AF$13,$C$4,$C145)-AF145</f>
        <v>#VALUE!</v>
      </c>
      <c r="AG156" s="256" t="e">
        <f ca="1">_xll.DBRW($C$1,$B$26,$C$3,AG$12,$C$2,$A156,AG$13,$C$4,$C145)-AG145</f>
        <v>#VALUE!</v>
      </c>
      <c r="AH156" s="256" t="e">
        <f ca="1">_xll.DBRW($C$1,$B$26,$C$3,AH$12,$C$2,$A156,AH$13,$C$4,$C145)-AH145</f>
        <v>#VALUE!</v>
      </c>
      <c r="AI156" s="257" t="e">
        <f ca="1">_xll.DBRW($C$1,$B$26,$C$3,AI$12,$C$2,$A156,AI$13,$C$4,$C145)-AI145</f>
        <v>#VALUE!</v>
      </c>
      <c r="AJ156" s="258"/>
      <c r="AK156" s="255" t="e">
        <f ca="1">_xll.DBRW($C$1,$B156,$C$3,AK$12,$C$2,$A156,AK$13,$C$4,C145)-AK145</f>
        <v>#VALUE!</v>
      </c>
      <c r="AL156" s="256" t="e">
        <f ca="1">_xll.DBRW($C$1,$B156,$C$3,AL$12,$C$2,$A156,AL$13,$C$4,C145)-AL145</f>
        <v>#VALUE!</v>
      </c>
      <c r="AM156" s="256" t="e">
        <f ca="1">_xll.DBRW($C$1,$B156,$C$3,AM$12,$C$2,$A156,AM$13,$C$4,C145)-AM145</f>
        <v>#VALUE!</v>
      </c>
      <c r="AN156" s="256" t="e">
        <f ca="1">_xll.DBRW($C$1,$B156,$C$3,AN$12,$C$2,$A156,AN$13,$C$4,C145)-AN145</f>
        <v>#VALUE!</v>
      </c>
      <c r="AO156" s="256" t="e">
        <f ca="1">_xll.DBRW($C$1,$B156,$C$3,AO$12,$C$2,$A156,AO$13,$C$4,C145)-AO145</f>
        <v>#VALUE!</v>
      </c>
      <c r="AP156" s="256" t="e">
        <f ca="1">_xll.DBRW($C$1,$B156,$C$3,AP$12,$C$2,$A156,AP$13,$C$4,C145)-AP145</f>
        <v>#VALUE!</v>
      </c>
      <c r="AQ156" s="256" t="e">
        <f ca="1">_xll.DBRW($C$1,$B156,$C$3,AQ$12,$C$2,$A156,AQ$13,$C$4,C145)-AQ145</f>
        <v>#VALUE!</v>
      </c>
      <c r="AR156" s="257" t="e">
        <f ca="1">_xll.DBRW($C$1,$B156,$C$3,AR$12,$C$2,$A156,AR$13,$C$4,C145)-AR145</f>
        <v>#VALUE!</v>
      </c>
      <c r="AS156" s="255" t="e">
        <f ca="1">_xll.DBRW($C$1,$B156,$C$3,AS$12,$C$2,$A156,AS$13,$C$4,C145)-AS145</f>
        <v>#VALUE!</v>
      </c>
      <c r="AT156" s="256" t="e">
        <f ca="1">_xll.DBRW($C$1,$B156,$C$3,AT$12,$C$2,$A156,AT$13,$C$4,C145)-AT145</f>
        <v>#VALUE!</v>
      </c>
      <c r="AU156" s="256" t="e">
        <f ca="1">_xll.DBRW($C$1,$B156,$C$3,AU$12,$C$2,$A156,AU$13,$C$4,C145)-AU145</f>
        <v>#VALUE!</v>
      </c>
      <c r="AV156" s="256" t="e">
        <f ca="1">_xll.DBRW($C$1,$B156,$C$3,AV$12,$C$2,$A156,AV$13,$C$4,C145)-AV145</f>
        <v>#VALUE!</v>
      </c>
      <c r="AW156" s="256" t="e">
        <f ca="1">_xll.DBRW($C$1,$B156,$C$3,AW$12,$C$2,$A156,AW$13,$C$4,C145)-AW145</f>
        <v>#VALUE!</v>
      </c>
      <c r="AX156" s="256" t="e">
        <f ca="1">_xll.DBRW($C$1,$B156,$C$3,AX$12,$C$2,$A156,AX$13,$C$4,C145)-AX145</f>
        <v>#VALUE!</v>
      </c>
      <c r="AY156" s="256" t="e">
        <f ca="1">_xll.DBRW($C$1,$B156,$C$3,AY$12,$C$2,$A156,AY$13,$C$4,C145)-AY145</f>
        <v>#VALUE!</v>
      </c>
      <c r="AZ156" s="257" t="e">
        <f ca="1">_xll.DBRW($C$1,$B156,$C$3,AZ$12,$C$2,$A156,AZ$13,$C$4,C145)-AZ145</f>
        <v>#VALUE!</v>
      </c>
      <c r="BA156" s="255" t="e">
        <f ca="1">_xll.DBRW($C$1,$B156,$C$3,BA$12,$C$2,$A156,BA$13,$C$4,C145)-BA145</f>
        <v>#VALUE!</v>
      </c>
      <c r="BB156" s="256" t="e">
        <f ca="1">_xll.DBRW($C$1,$B156,$C$3,BB$12,$C$2,$A156,BB$13,$C$4,C145)-BB145</f>
        <v>#VALUE!</v>
      </c>
      <c r="BC156" s="256" t="e">
        <f ca="1">_xll.DBRW($C$1,$B156,$C$3,BC$12,$C$2,$A156,BC$13,$C$4,C145)-BC145</f>
        <v>#VALUE!</v>
      </c>
      <c r="BD156" s="256" t="e">
        <f ca="1">_xll.DBRW($C$1,$B156,$C$3,BD$12,$C$2,$A156,BD$13,$C$4,C145)-BD145</f>
        <v>#VALUE!</v>
      </c>
      <c r="BE156" s="256" t="e">
        <f ca="1">_xll.DBRW($C$1,$B156,$C$3,BE$12,$C$2,$A156,BE$13,$C$4,C145)-BE145</f>
        <v>#VALUE!</v>
      </c>
      <c r="BF156" s="256" t="e">
        <f ca="1">_xll.DBRW($C$1,$B156,$C$3,BF$12,$C$2,$A156,BF$13,$C$4,C145)-BF145</f>
        <v>#VALUE!</v>
      </c>
      <c r="BG156" s="256" t="e">
        <f ca="1">_xll.DBRW($C$1,$B156,$C$3,BG$12,$C$2,$A156,BG$13,$C$4,C145)-BG145</f>
        <v>#VALUE!</v>
      </c>
      <c r="BH156" s="257" t="e">
        <f ca="1">_xll.DBRW($C$1,$B156,$C$3,BH$12,$C$2,$A156,BH$13,$C$4,C145)-BH145</f>
        <v>#VALUE!</v>
      </c>
      <c r="BI156" s="255" t="e">
        <f ca="1">_xll.DBRW($C$1,$B156,$C$3,BI$12,$C$2,$A156,BI$13,$C$4,C145)-BI145</f>
        <v>#VALUE!</v>
      </c>
      <c r="BJ156" s="256" t="e">
        <f ca="1">_xll.DBRW($C$1,$B156,$C$3,BJ$12,$C$2,$A156,BJ$13,$C$4,C145)-BJ145</f>
        <v>#VALUE!</v>
      </c>
      <c r="BK156" s="256" t="e">
        <f ca="1">_xll.DBRW($C$1,$B156,$C$3,BK$12,$C$2,$A156,BK$13,$C$4,C145)-BK145</f>
        <v>#VALUE!</v>
      </c>
      <c r="BL156" s="256" t="e">
        <f ca="1">_xll.DBRW($C$1,$B156,$C$3,BL$12,$C$2,$A156,BL$13,$C$4,C145)-BL145</f>
        <v>#VALUE!</v>
      </c>
      <c r="BM156" s="256" t="e">
        <f ca="1">_xll.DBRW($C$1,$B156,$C$3,BM$12,$C$2,$A156,BM$13,$C$4,C145)-BM145</f>
        <v>#VALUE!</v>
      </c>
      <c r="BN156" s="256" t="e">
        <f ca="1">_xll.DBRW($C$1,$B156,$C$3,BN$12,$C$2,$A156,BN$13,$C$4,C145)-BN145</f>
        <v>#VALUE!</v>
      </c>
      <c r="BO156" s="256" t="e">
        <f ca="1">_xll.DBRW($C$1,$B156,$C$3,BO$12,$C$2,$A156,BO$13,$C$4,C145)-BO145</f>
        <v>#VALUE!</v>
      </c>
      <c r="BP156" s="257" t="e">
        <f ca="1">_xll.DBRW($C$1,$B156,$C$3,BP$12,$C$2,$A156,BP$13,$C$4,C145)-BP145</f>
        <v>#VALUE!</v>
      </c>
      <c r="BQ156" s="255" t="e">
        <f ca="1">_xll.DBRW($C$1,$B156,$C$3,BQ$12,$C$2,$A156,BQ$13,$C$4,C145)-BQ145</f>
        <v>#VALUE!</v>
      </c>
      <c r="BR156" s="256" t="e">
        <f ca="1">_xll.DBRW($C$1,$B156,$C$3,BR$12,$C$2,$A156,BR$13,$C$4,C145)-BR145</f>
        <v>#VALUE!</v>
      </c>
      <c r="BS156" s="256" t="e">
        <f ca="1">_xll.DBRW($C$1,$B156,$C$3,BS$12,$C$2,$A156,BS$13,$C$4,C145)-BS145</f>
        <v>#VALUE!</v>
      </c>
      <c r="BT156" s="256" t="e">
        <f ca="1">_xll.DBRW($C$1,$B156,$C$3,BT$12,$C$2,$A156,BT$13,$C$4,C145)-BT145</f>
        <v>#VALUE!</v>
      </c>
      <c r="BU156" s="256" t="e">
        <f ca="1">_xll.DBRW($C$1,$B156,$C$3,BU$12,$C$2,$A156,BU$13,$C$4,C145)-BU145</f>
        <v>#VALUE!</v>
      </c>
      <c r="BV156" s="256" t="e">
        <f ca="1">_xll.DBRW($C$1,$B156,$C$3,BV$12,$C$2,$A156,BV$13,$C$4,C145)-BV145</f>
        <v>#VALUE!</v>
      </c>
      <c r="BW156" s="256" t="e">
        <f ca="1">_xll.DBRW($C$1,$B156,$C$3,BW$12,$C$2,$A156,BW$13,$C$4,C145)-BW145</f>
        <v>#VALUE!</v>
      </c>
      <c r="BX156" s="257" t="e">
        <f ca="1">_xll.DBRW($C$1,$B156,$C$3,BX$12,$C$2,$A156,BX$13,$C$4,C145)-BX145</f>
        <v>#VALUE!</v>
      </c>
      <c r="BY156" s="259"/>
      <c r="BZ156" s="259"/>
      <c r="CA156" s="259"/>
      <c r="CB156" s="259"/>
      <c r="CC156" s="259"/>
      <c r="CD156" s="259"/>
      <c r="CE156" s="259"/>
      <c r="CF156" s="259"/>
      <c r="CG156" s="260"/>
      <c r="CH156" s="260"/>
      <c r="CI156" s="260"/>
      <c r="CJ156" s="260"/>
      <c r="CK156" s="260"/>
      <c r="CL156" s="260"/>
      <c r="CM156" s="260"/>
      <c r="CN156" s="260"/>
      <c r="CO156" s="260"/>
      <c r="CP156" s="260"/>
      <c r="CQ156" s="260"/>
      <c r="CR156" s="260"/>
      <c r="CS156" s="260"/>
      <c r="CT156" s="260"/>
      <c r="CU156" s="260"/>
      <c r="CV156" s="260"/>
      <c r="CW156" s="260"/>
      <c r="CX156" s="260"/>
      <c r="CY156" s="260"/>
      <c r="CZ156" s="260"/>
      <c r="DA156" s="260"/>
      <c r="DB156" s="260"/>
      <c r="DC156" s="260"/>
      <c r="DD156" s="260"/>
      <c r="DE156" s="260"/>
    </row>
    <row r="157" spans="1:109" s="264" customFormat="1" ht="21.75" customHeight="1">
      <c r="A157" s="262"/>
      <c r="B157" s="263"/>
      <c r="D157" s="265"/>
      <c r="E157" s="265"/>
      <c r="F157" s="265"/>
      <c r="G157" s="265"/>
      <c r="H157" s="265"/>
      <c r="I157" s="265"/>
      <c r="J157" s="265"/>
      <c r="K157" s="265"/>
      <c r="L157" s="265"/>
      <c r="M157" s="265"/>
      <c r="N157" s="265"/>
      <c r="O157" s="265"/>
      <c r="P157" s="265"/>
      <c r="Q157" s="265"/>
      <c r="R157" s="265"/>
      <c r="S157" s="265"/>
      <c r="T157" s="265"/>
      <c r="U157" s="265"/>
      <c r="V157" s="265"/>
      <c r="W157" s="265"/>
      <c r="X157" s="265"/>
      <c r="Y157" s="265"/>
      <c r="Z157" s="265"/>
      <c r="AA157" s="265"/>
      <c r="AB157" s="265"/>
      <c r="AC157" s="265"/>
      <c r="AD157" s="265"/>
      <c r="AE157" s="265"/>
      <c r="AF157" s="265"/>
      <c r="AG157" s="265"/>
      <c r="AH157" s="265"/>
      <c r="AI157" s="265"/>
      <c r="AJ157" s="265"/>
      <c r="AK157" s="265"/>
      <c r="AL157" s="265"/>
      <c r="AM157" s="265"/>
      <c r="AN157" s="265"/>
      <c r="AO157" s="265"/>
      <c r="AP157" s="265"/>
      <c r="AQ157" s="265"/>
      <c r="AR157" s="265"/>
      <c r="AS157" s="265"/>
      <c r="AT157" s="265"/>
      <c r="AU157" s="265"/>
      <c r="AV157" s="265"/>
      <c r="AW157" s="265"/>
      <c r="AX157" s="265"/>
      <c r="AY157" s="265"/>
      <c r="AZ157" s="265"/>
      <c r="BA157" s="265"/>
      <c r="BB157" s="265"/>
      <c r="BC157" s="265"/>
      <c r="BD157" s="265"/>
      <c r="BE157" s="265"/>
      <c r="BF157" s="265"/>
      <c r="BG157" s="265"/>
      <c r="BH157" s="265"/>
      <c r="BI157" s="265"/>
      <c r="BJ157" s="265"/>
      <c r="BK157" s="265"/>
      <c r="BL157" s="265"/>
      <c r="BM157" s="265"/>
      <c r="BN157" s="265"/>
      <c r="BO157" s="265"/>
      <c r="BP157" s="265"/>
      <c r="BQ157" s="265"/>
      <c r="BR157" s="265"/>
      <c r="BS157" s="265"/>
      <c r="BT157" s="265"/>
      <c r="BU157" s="265"/>
      <c r="BV157" s="265"/>
      <c r="BW157" s="265"/>
      <c r="BX157" s="265"/>
      <c r="BY157" s="265"/>
      <c r="BZ157" s="265"/>
      <c r="CA157" s="265"/>
      <c r="CB157" s="265"/>
      <c r="CC157" s="265"/>
      <c r="CD157" s="265"/>
      <c r="CE157" s="265"/>
      <c r="CF157" s="265"/>
    </row>
    <row r="158" spans="1:109" ht="21.75" customHeight="1">
      <c r="A158" s="266"/>
      <c r="B158" s="267"/>
      <c r="C158" s="243" t="s">
        <v>251</v>
      </c>
      <c r="D158" s="245">
        <f>SUM(D159:D168)</f>
        <v>0</v>
      </c>
      <c r="E158" s="246">
        <f t="shared" ref="E158" si="778">SUM(E159:E168)</f>
        <v>0</v>
      </c>
      <c r="F158" s="246">
        <f t="shared" ref="F158" si="779">SUM(F159:F168)</f>
        <v>58.8</v>
      </c>
      <c r="G158" s="246">
        <f t="shared" ref="G158" si="780">SUM(G159:G168)</f>
        <v>124.8</v>
      </c>
      <c r="H158" s="246">
        <f t="shared" ref="H158" si="781">SUM(H159:H168)</f>
        <v>202.2</v>
      </c>
      <c r="I158" s="246">
        <f t="shared" ref="I158" si="782">SUM(I159:I168)</f>
        <v>285.10000000000002</v>
      </c>
      <c r="J158" s="246">
        <f t="shared" ref="J158" si="783">SUM(J159:J168)</f>
        <v>376.4</v>
      </c>
      <c r="K158" s="247">
        <f t="shared" ref="K158" si="784">SUM(K159:K168)</f>
        <v>468.5</v>
      </c>
      <c r="L158" s="245">
        <f t="shared" ref="L158" si="785">SUM(L159:L168)</f>
        <v>0</v>
      </c>
      <c r="M158" s="246">
        <f t="shared" ref="M158" si="786">SUM(M159:M168)</f>
        <v>0</v>
      </c>
      <c r="N158" s="246">
        <f t="shared" ref="N158" si="787">SUM(N159:N168)</f>
        <v>0</v>
      </c>
      <c r="O158" s="246">
        <f t="shared" ref="O158" si="788">SUM(O159:O168)</f>
        <v>0</v>
      </c>
      <c r="P158" s="246">
        <f t="shared" ref="P158" si="789">SUM(P159:P168)</f>
        <v>0</v>
      </c>
      <c r="Q158" s="246">
        <f t="shared" ref="Q158" si="790">SUM(Q159:Q168)</f>
        <v>0</v>
      </c>
      <c r="R158" s="246">
        <f t="shared" ref="R158" si="791">SUM(R159:R168)</f>
        <v>0</v>
      </c>
      <c r="S158" s="247">
        <f t="shared" ref="S158" si="792">SUM(S159:S168)</f>
        <v>0</v>
      </c>
      <c r="T158" s="245">
        <f t="shared" ref="T158" si="793">SUM(T159:T168)</f>
        <v>0</v>
      </c>
      <c r="U158" s="246">
        <f t="shared" ref="U158" si="794">SUM(U159:U168)</f>
        <v>0</v>
      </c>
      <c r="V158" s="246">
        <f t="shared" ref="V158" si="795">SUM(V159:V168)</f>
        <v>0</v>
      </c>
      <c r="W158" s="246">
        <f t="shared" ref="W158" si="796">SUM(W159:W168)</f>
        <v>0</v>
      </c>
      <c r="X158" s="246">
        <f t="shared" ref="X158" si="797">SUM(X159:X168)</f>
        <v>0</v>
      </c>
      <c r="Y158" s="246">
        <f t="shared" ref="Y158" si="798">SUM(Y159:Y168)</f>
        <v>0</v>
      </c>
      <c r="Z158" s="246">
        <f t="shared" ref="Z158" si="799">SUM(Z159:Z168)</f>
        <v>0</v>
      </c>
      <c r="AA158" s="247">
        <f t="shared" ref="AA158" si="800">SUM(AA159:AA168)</f>
        <v>0</v>
      </c>
      <c r="AB158" s="245">
        <f t="shared" ref="AB158" si="801">SUM(AB159:AB168)</f>
        <v>0</v>
      </c>
      <c r="AC158" s="246">
        <f t="shared" ref="AC158" si="802">SUM(AC159:AC168)</f>
        <v>0</v>
      </c>
      <c r="AD158" s="246">
        <f t="shared" ref="AD158" si="803">SUM(AD159:AD168)</f>
        <v>0</v>
      </c>
      <c r="AE158" s="246">
        <f t="shared" ref="AE158" si="804">SUM(AE159:AE168)</f>
        <v>0</v>
      </c>
      <c r="AF158" s="246">
        <f t="shared" ref="AF158" si="805">SUM(AF159:AF168)</f>
        <v>0</v>
      </c>
      <c r="AG158" s="246">
        <f t="shared" ref="AG158" si="806">SUM(AG159:AG168)</f>
        <v>0</v>
      </c>
      <c r="AH158" s="246">
        <f t="shared" ref="AH158" si="807">SUM(AH159:AH168)</f>
        <v>0</v>
      </c>
      <c r="AI158" s="247">
        <f t="shared" ref="AI158" si="808">SUM(AI159:AI168)</f>
        <v>0</v>
      </c>
      <c r="AJ158" s="248"/>
      <c r="AK158" s="245" t="e">
        <f ca="1">SUM(AK159:AK168)</f>
        <v>#VALUE!</v>
      </c>
      <c r="AL158" s="246">
        <f t="shared" ref="AL158" ca="1" si="809">SUM(AL159:AL168)</f>
        <v>0</v>
      </c>
      <c r="AM158" s="246" t="e">
        <f t="shared" ref="AM158" ca="1" si="810">SUM(AM159:AM168)</f>
        <v>#VALUE!</v>
      </c>
      <c r="AN158" s="246" t="e">
        <f t="shared" ref="AN158" ca="1" si="811">SUM(AN159:AN168)</f>
        <v>#VALUE!</v>
      </c>
      <c r="AO158" s="246" t="e">
        <f t="shared" ref="AO158" ca="1" si="812">SUM(AO159:AO168)</f>
        <v>#VALUE!</v>
      </c>
      <c r="AP158" s="246" t="e">
        <f t="shared" ref="AP158" ca="1" si="813">SUM(AP159:AP168)</f>
        <v>#VALUE!</v>
      </c>
      <c r="AQ158" s="246" t="e">
        <f t="shared" ref="AQ158" ca="1" si="814">SUM(AQ159:AQ168)</f>
        <v>#VALUE!</v>
      </c>
      <c r="AR158" s="247" t="e">
        <f t="shared" ref="AR158" ca="1" si="815">SUM(AR159:AR168)</f>
        <v>#VALUE!</v>
      </c>
      <c r="AS158" s="245" t="e">
        <f t="shared" ref="AS158" ca="1" si="816">SUM(AS159:AS168)</f>
        <v>#VALUE!</v>
      </c>
      <c r="AT158" s="246">
        <f t="shared" ref="AT158" ca="1" si="817">SUM(AT159:AT168)</f>
        <v>0</v>
      </c>
      <c r="AU158" s="246" t="e">
        <f t="shared" ref="AU158" ca="1" si="818">SUM(AU159:AU168)</f>
        <v>#VALUE!</v>
      </c>
      <c r="AV158" s="246" t="e">
        <f t="shared" ref="AV158" ca="1" si="819">SUM(AV159:AV168)</f>
        <v>#VALUE!</v>
      </c>
      <c r="AW158" s="246" t="e">
        <f t="shared" ref="AW158" ca="1" si="820">SUM(AW159:AW168)</f>
        <v>#VALUE!</v>
      </c>
      <c r="AX158" s="246" t="e">
        <f t="shared" ref="AX158" ca="1" si="821">SUM(AX159:AX168)</f>
        <v>#VALUE!</v>
      </c>
      <c r="AY158" s="246" t="e">
        <f t="shared" ref="AY158" ca="1" si="822">SUM(AY159:AY168)</f>
        <v>#VALUE!</v>
      </c>
      <c r="AZ158" s="247" t="e">
        <f t="shared" ref="AZ158" ca="1" si="823">SUM(AZ159:AZ168)</f>
        <v>#VALUE!</v>
      </c>
      <c r="BA158" s="245" t="e">
        <f t="shared" ref="BA158" ca="1" si="824">SUM(BA159:BA168)</f>
        <v>#VALUE!</v>
      </c>
      <c r="BB158" s="246">
        <f t="shared" ref="BB158" ca="1" si="825">SUM(BB159:BB168)</f>
        <v>0</v>
      </c>
      <c r="BC158" s="246" t="e">
        <f t="shared" ref="BC158" ca="1" si="826">SUM(BC159:BC168)</f>
        <v>#VALUE!</v>
      </c>
      <c r="BD158" s="246" t="e">
        <f t="shared" ref="BD158" ca="1" si="827">SUM(BD159:BD168)</f>
        <v>#VALUE!</v>
      </c>
      <c r="BE158" s="246" t="e">
        <f t="shared" ref="BE158" ca="1" si="828">SUM(BE159:BE168)</f>
        <v>#VALUE!</v>
      </c>
      <c r="BF158" s="246" t="e">
        <f t="shared" ref="BF158" ca="1" si="829">SUM(BF159:BF168)</f>
        <v>#VALUE!</v>
      </c>
      <c r="BG158" s="246" t="e">
        <f t="shared" ref="BG158" ca="1" si="830">SUM(BG159:BG168)</f>
        <v>#VALUE!</v>
      </c>
      <c r="BH158" s="247" t="e">
        <f t="shared" ref="BH158" ca="1" si="831">SUM(BH159:BH168)</f>
        <v>#VALUE!</v>
      </c>
      <c r="BI158" s="245" t="e">
        <f t="shared" ref="BI158" ca="1" si="832">SUM(BI159:BI168)</f>
        <v>#VALUE!</v>
      </c>
      <c r="BJ158" s="246">
        <f t="shared" ref="BJ158" ca="1" si="833">SUM(BJ159:BJ168)</f>
        <v>0</v>
      </c>
      <c r="BK158" s="246" t="e">
        <f t="shared" ref="BK158" ca="1" si="834">SUM(BK159:BK168)</f>
        <v>#VALUE!</v>
      </c>
      <c r="BL158" s="246" t="e">
        <f t="shared" ref="BL158" ca="1" si="835">SUM(BL159:BL168)</f>
        <v>#VALUE!</v>
      </c>
      <c r="BM158" s="246" t="e">
        <f t="shared" ref="BM158" ca="1" si="836">SUM(BM159:BM168)</f>
        <v>#VALUE!</v>
      </c>
      <c r="BN158" s="246" t="e">
        <f t="shared" ref="BN158" ca="1" si="837">SUM(BN159:BN168)</f>
        <v>#VALUE!</v>
      </c>
      <c r="BO158" s="246" t="e">
        <f t="shared" ref="BO158" ca="1" si="838">SUM(BO159:BO168)</f>
        <v>#VALUE!</v>
      </c>
      <c r="BP158" s="247" t="e">
        <f t="shared" ref="BP158:BW158" ca="1" si="839">SUM(BP159:BP168)</f>
        <v>#VALUE!</v>
      </c>
      <c r="BQ158" s="245" t="e">
        <f t="shared" ca="1" si="839"/>
        <v>#VALUE!</v>
      </c>
      <c r="BR158" s="246">
        <f t="shared" ca="1" si="839"/>
        <v>0</v>
      </c>
      <c r="BS158" s="246" t="e">
        <f t="shared" ca="1" si="839"/>
        <v>#VALUE!</v>
      </c>
      <c r="BT158" s="246" t="e">
        <f t="shared" ca="1" si="839"/>
        <v>#VALUE!</v>
      </c>
      <c r="BU158" s="246" t="e">
        <f t="shared" ca="1" si="839"/>
        <v>#VALUE!</v>
      </c>
      <c r="BV158" s="246" t="e">
        <f t="shared" ca="1" si="839"/>
        <v>#VALUE!</v>
      </c>
      <c r="BW158" s="246" t="e">
        <f t="shared" ca="1" si="839"/>
        <v>#VALUE!</v>
      </c>
      <c r="BX158" s="247" t="e">
        <f t="shared" ref="BX158" ca="1" si="840">SUM(BX159:BX168)</f>
        <v>#VALUE!</v>
      </c>
      <c r="BY158" s="248"/>
      <c r="BZ158" s="248"/>
      <c r="CA158" s="248"/>
      <c r="CB158" s="248"/>
      <c r="CC158" s="248"/>
      <c r="CD158" s="248"/>
      <c r="CE158" s="248"/>
      <c r="CF158" s="248"/>
    </row>
    <row r="159" spans="1:109">
      <c r="A159" s="262" t="str">
        <f>A146</f>
        <v>VTD_Corp_TopAdj_Input1</v>
      </c>
      <c r="B159" s="263" t="str">
        <f t="shared" ref="B159:C159" ca="1" si="841">B146</f>
        <v>RECALC_0_1_</v>
      </c>
      <c r="C159" s="237" t="str">
        <f t="shared" si="841"/>
        <v>Prise en cpte top des div reçus</v>
      </c>
      <c r="D159" s="252"/>
      <c r="E159" s="248"/>
      <c r="F159" s="248">
        <v>53.9</v>
      </c>
      <c r="G159" s="248">
        <v>115</v>
      </c>
      <c r="H159" s="248">
        <v>187.5</v>
      </c>
      <c r="I159" s="248">
        <v>265.5</v>
      </c>
      <c r="J159" s="248">
        <v>351.9</v>
      </c>
      <c r="K159" s="253">
        <v>439.1</v>
      </c>
      <c r="L159" s="252"/>
      <c r="M159" s="248"/>
      <c r="N159" s="248"/>
      <c r="O159" s="248"/>
      <c r="P159" s="248"/>
      <c r="Q159" s="248"/>
      <c r="R159" s="248"/>
      <c r="S159" s="253"/>
      <c r="T159" s="252"/>
      <c r="U159" s="248"/>
      <c r="V159" s="248"/>
      <c r="W159" s="248"/>
      <c r="X159" s="248"/>
      <c r="Y159" s="248"/>
      <c r="Z159" s="248"/>
      <c r="AA159" s="253"/>
      <c r="AB159" s="252"/>
      <c r="AC159" s="248"/>
      <c r="AD159" s="248"/>
      <c r="AE159" s="248"/>
      <c r="AF159" s="248"/>
      <c r="AG159" s="248"/>
      <c r="AH159" s="248"/>
      <c r="AI159" s="253"/>
      <c r="AJ159" s="248"/>
      <c r="AK159" s="252" t="e">
        <f ca="1">_xll.DBRW($C$1,$B159,$C$3,AK$12,$C$2,$A159,AK$13,$C$4,C158)</f>
        <v>#VALUE!</v>
      </c>
      <c r="AL159" s="248" t="str">
        <f ca="1">_xll.DBRW($C$1,$B159,$C$3,AL$12,$C$2,$A159,AL$13,$C$4,C158)</f>
        <v>RECALC_1_2907_</v>
      </c>
      <c r="AM159" s="248" t="e">
        <f ca="1">_xll.DBRW($C$1,$B159,$C$3,AM$12,$C$2,$A159,AM$13,$C$4,C158)</f>
        <v>#VALUE!</v>
      </c>
      <c r="AN159" s="248" t="e">
        <f ca="1">_xll.DBRW($C$1,$B159,$C$3,AN$12,$C$2,$A159,AN$13,$C$4,C158)</f>
        <v>#VALUE!</v>
      </c>
      <c r="AO159" s="248" t="e">
        <f ca="1">_xll.DBRW($C$1,$B159,$C$3,AO$12,$C$2,$A159,AO$13,$C$4,C158)</f>
        <v>#VALUE!</v>
      </c>
      <c r="AP159" s="248" t="e">
        <f ca="1">_xll.DBRW($C$1,$B159,$C$3,AP$12,$C$2,$A159,AP$13,$C$4,C158)</f>
        <v>#VALUE!</v>
      </c>
      <c r="AQ159" s="248" t="e">
        <f ca="1">_xll.DBRW($C$1,$B159,$C$3,AQ$12,$C$2,$A159,AQ$13,$C$4,C158)</f>
        <v>#VALUE!</v>
      </c>
      <c r="AR159" s="253" t="e">
        <f ca="1">_xll.DBRW($C$1,$B159,$C$3,AR$12,$C$2,$A159,AR$13,$C$4,C158)</f>
        <v>#VALUE!</v>
      </c>
      <c r="AS159" s="252" t="e">
        <f ca="1">_xll.DBRW($C$1,$B159,$C$3,AS$12,$C$2,$A159,AS$13,$C$4,C158)</f>
        <v>#VALUE!</v>
      </c>
      <c r="AT159" s="248" t="str">
        <f ca="1">_xll.DBRW($C$1,$B159,$C$3,AT$12,$C$2,$A159,AT$13,$C$4,C158)</f>
        <v>RECALC_1_2904_</v>
      </c>
      <c r="AU159" s="248" t="e">
        <f ca="1">_xll.DBRW($C$1,$B159,$C$3,AU$12,$C$2,$A159,AU$13,$C$4,C158)</f>
        <v>#VALUE!</v>
      </c>
      <c r="AV159" s="248" t="e">
        <f ca="1">_xll.DBRW($C$1,$B159,$C$3,AV$12,$C$2,$A159,AV$13,$C$4,C158)</f>
        <v>#VALUE!</v>
      </c>
      <c r="AW159" s="248" t="e">
        <f ca="1">_xll.DBRW($C$1,$B159,$C$3,AW$12,$C$2,$A159,AW$13,$C$4,C158)</f>
        <v>#VALUE!</v>
      </c>
      <c r="AX159" s="248" t="e">
        <f ca="1">_xll.DBRW($C$1,$B159,$C$3,AX$12,$C$2,$A159,AX$13,$C$4,C158)</f>
        <v>#VALUE!</v>
      </c>
      <c r="AY159" s="248" t="e">
        <f ca="1">_xll.DBRW($C$1,$B159,$C$3,AY$12,$C$2,$A159,AY$13,$C$4,C158)</f>
        <v>#VALUE!</v>
      </c>
      <c r="AZ159" s="253" t="e">
        <f ca="1">_xll.DBRW($C$1,$B159,$C$3,AZ$12,$C$2,$A159,AZ$13,$C$4,C158)</f>
        <v>#VALUE!</v>
      </c>
      <c r="BA159" s="252" t="e">
        <f ca="1">_xll.DBRW($C$1,$B159,$C$3,BA$12,$C$2,$A159,BA$13,$C$4,C158)</f>
        <v>#VALUE!</v>
      </c>
      <c r="BB159" s="248" t="str">
        <f ca="1">_xll.DBRW($C$1,$B159,$C$3,BB$12,$C$2,$A159,BB$13,$C$4,C158)</f>
        <v>RECALC_1_2905_</v>
      </c>
      <c r="BC159" s="248" t="e">
        <f ca="1">_xll.DBRW($C$1,$B159,$C$3,BC$12,$C$2,$A159,BC$13,$C$4,C158)</f>
        <v>#VALUE!</v>
      </c>
      <c r="BD159" s="248" t="e">
        <f ca="1">_xll.DBRW($C$1,$B159,$C$3,BD$12,$C$2,$A159,BD$13,$C$4,C158)</f>
        <v>#VALUE!</v>
      </c>
      <c r="BE159" s="248" t="e">
        <f ca="1">_xll.DBRW($C$1,$B159,$C$3,BE$12,$C$2,$A159,BE$13,$C$4,C158)</f>
        <v>#VALUE!</v>
      </c>
      <c r="BF159" s="248" t="e">
        <f ca="1">_xll.DBRW($C$1,$B159,$C$3,BF$12,$C$2,$A159,BF$13,$C$4,C158)</f>
        <v>#VALUE!</v>
      </c>
      <c r="BG159" s="248" t="e">
        <f ca="1">_xll.DBRW($C$1,$B159,$C$3,BG$12,$C$2,$A159,BG$13,$C$4,C158)</f>
        <v>#VALUE!</v>
      </c>
      <c r="BH159" s="253" t="e">
        <f ca="1">_xll.DBRW($C$1,$B159,$C$3,BH$12,$C$2,$A159,BH$13,$C$4,C158)</f>
        <v>#VALUE!</v>
      </c>
      <c r="BI159" s="252" t="e">
        <f ca="1">_xll.DBRW($C$1,$B159,$C$3,BI$12,$C$2,$A159,BI$13,$C$4,C158)</f>
        <v>#VALUE!</v>
      </c>
      <c r="BJ159" s="248" t="str">
        <f ca="1">_xll.DBRW($C$1,$B159,$C$3,BJ$12,$C$2,$A159,BJ$13,$C$4,C158)</f>
        <v>RECALC_1_2906_</v>
      </c>
      <c r="BK159" s="248" t="e">
        <f ca="1">_xll.DBRW($C$1,$B159,$C$3,BK$12,$C$2,$A159,BK$13,$C$4,C158)</f>
        <v>#VALUE!</v>
      </c>
      <c r="BL159" s="248" t="e">
        <f ca="1">_xll.DBRW($C$1,$B159,$C$3,BL$12,$C$2,$A159,BL$13,$C$4,C158)</f>
        <v>#VALUE!</v>
      </c>
      <c r="BM159" s="248" t="e">
        <f ca="1">_xll.DBRW($C$1,$B159,$C$3,BM$12,$C$2,$A159,BM$13,$C$4,C158)</f>
        <v>#VALUE!</v>
      </c>
      <c r="BN159" s="248" t="e">
        <f ca="1">_xll.DBRW($C$1,$B159,$C$3,BN$12,$C$2,$A159,BN$13,$C$4,C158)</f>
        <v>#VALUE!</v>
      </c>
      <c r="BO159" s="248" t="e">
        <f ca="1">_xll.DBRW($C$1,$B159,$C$3,BO$12,$C$2,$A159,BO$13,$C$4,C158)</f>
        <v>#VALUE!</v>
      </c>
      <c r="BP159" s="253" t="e">
        <f ca="1">_xll.DBRW($C$1,$B159,$C$3,BP$12,$C$2,$A159,BP$13,$C$4,C158)</f>
        <v>#VALUE!</v>
      </c>
      <c r="BQ159" s="252" t="e">
        <f ca="1">_xll.DBRW($C$1,$B159,$C$3,BQ$12,$C$2,$A159,BQ$13,$C$4,C158)</f>
        <v>#VALUE!</v>
      </c>
      <c r="BR159" s="248" t="str">
        <f ca="1">_xll.DBRW($C$1,$B159,$C$3,BR$12,$C$2,$A159,BR$13,$C$4,C158)</f>
        <v>RECALC_1_2908_</v>
      </c>
      <c r="BS159" s="248" t="e">
        <f ca="1">_xll.DBRW($C$1,$B159,$C$3,BS$12,$C$2,$A159,BS$13,$C$4,C158)</f>
        <v>#VALUE!</v>
      </c>
      <c r="BT159" s="248" t="e">
        <f ca="1">_xll.DBRW($C$1,$B159,$C$3,BT$12,$C$2,$A159,BT$13,$C$4,C158)</f>
        <v>#VALUE!</v>
      </c>
      <c r="BU159" s="248" t="e">
        <f ca="1">_xll.DBRW($C$1,$B159,$C$3,BU$12,$C$2,$A159,BU$13,$C$4,C158)</f>
        <v>#VALUE!</v>
      </c>
      <c r="BV159" s="248" t="e">
        <f ca="1">_xll.DBRW($C$1,$B159,$C$3,BV$12,$C$2,$A159,BV$13,$C$4,C158)</f>
        <v>#VALUE!</v>
      </c>
      <c r="BW159" s="248" t="e">
        <f ca="1">_xll.DBRW($C$1,$B159,$C$3,BW$12,$C$2,$A159,BW$13,$C$4,C158)</f>
        <v>#VALUE!</v>
      </c>
      <c r="BX159" s="253" t="e">
        <f ca="1">_xll.DBRW($C$1,$B159,$C$3,BX$12,$C$2,$A159,BX$13,$C$4,C158)</f>
        <v>#VALUE!</v>
      </c>
      <c r="BY159" s="248"/>
      <c r="BZ159" s="248"/>
      <c r="CA159" s="248"/>
      <c r="CB159" s="248"/>
      <c r="CC159" s="248"/>
      <c r="CD159" s="248"/>
      <c r="CE159" s="248"/>
      <c r="CF159" s="248"/>
    </row>
    <row r="160" spans="1:109" ht="21.75" customHeight="1">
      <c r="A160" s="262" t="str">
        <f t="shared" ref="A160:C160" si="842">A147</f>
        <v>VTD_Corp_TopAdj_Input2</v>
      </c>
      <c r="B160" s="263" t="str">
        <f t="shared" ca="1" si="842"/>
        <v>RECALC_0_1_</v>
      </c>
      <c r="C160" s="237" t="str">
        <f t="shared" si="842"/>
        <v>Correction produit et charges financiers : annulation intercos pays</v>
      </c>
      <c r="D160" s="252"/>
      <c r="E160" s="248"/>
      <c r="F160" s="248">
        <f>F147</f>
        <v>4.9000000000000004</v>
      </c>
      <c r="G160" s="248">
        <f>F160+G147</f>
        <v>9.8000000000000007</v>
      </c>
      <c r="H160" s="248">
        <f t="shared" ref="H160" si="843">G160+H147</f>
        <v>14.700000000000001</v>
      </c>
      <c r="I160" s="248">
        <f t="shared" ref="I160" si="844">H160+I147</f>
        <v>19.600000000000001</v>
      </c>
      <c r="J160" s="248">
        <f t="shared" ref="J160" si="845">I160+J147</f>
        <v>24.5</v>
      </c>
      <c r="K160" s="253">
        <f t="shared" ref="K160" si="846">J160+K147</f>
        <v>29.4</v>
      </c>
      <c r="L160" s="252"/>
      <c r="M160" s="248"/>
      <c r="N160" s="248">
        <f>N147</f>
        <v>0</v>
      </c>
      <c r="O160" s="248">
        <f>N160+O147</f>
        <v>0</v>
      </c>
      <c r="P160" s="248">
        <f t="shared" ref="P160" si="847">O160+P147</f>
        <v>0</v>
      </c>
      <c r="Q160" s="248">
        <f t="shared" ref="Q160" si="848">P160+Q147</f>
        <v>0</v>
      </c>
      <c r="R160" s="248">
        <f t="shared" ref="R160" si="849">Q160+R147</f>
        <v>0</v>
      </c>
      <c r="S160" s="253">
        <f t="shared" ref="S160" si="850">R160+S147</f>
        <v>0</v>
      </c>
      <c r="T160" s="252"/>
      <c r="U160" s="248"/>
      <c r="V160" s="248">
        <f>V147</f>
        <v>0</v>
      </c>
      <c r="W160" s="248">
        <f>V160+W147</f>
        <v>0</v>
      </c>
      <c r="X160" s="248">
        <f t="shared" ref="X160" si="851">W160+X147</f>
        <v>0</v>
      </c>
      <c r="Y160" s="248">
        <f t="shared" ref="Y160" si="852">X160+Y147</f>
        <v>0</v>
      </c>
      <c r="Z160" s="248">
        <f t="shared" ref="Z160" si="853">Y160+Z147</f>
        <v>0</v>
      </c>
      <c r="AA160" s="253">
        <f t="shared" ref="AA160" si="854">Z160+AA147</f>
        <v>0</v>
      </c>
      <c r="AB160" s="252"/>
      <c r="AC160" s="248"/>
      <c r="AD160" s="248">
        <f>AD147</f>
        <v>0</v>
      </c>
      <c r="AE160" s="248">
        <f>AD160+AE147</f>
        <v>0</v>
      </c>
      <c r="AF160" s="248">
        <f t="shared" ref="AF160" si="855">AE160+AF147</f>
        <v>0</v>
      </c>
      <c r="AG160" s="248">
        <f t="shared" ref="AG160" si="856">AF160+AG147</f>
        <v>0</v>
      </c>
      <c r="AH160" s="248">
        <f t="shared" ref="AH160" si="857">AG160+AH147</f>
        <v>0</v>
      </c>
      <c r="AI160" s="253">
        <f t="shared" ref="AI160" si="858">AH160+AI147</f>
        <v>0</v>
      </c>
      <c r="AJ160" s="248"/>
      <c r="AK160" s="252" t="e">
        <f ca="1">_xll.DBRW($C$1,$B160,$C$3,AK$12,$C$2,$A160,AK$13,$C$4,C158)</f>
        <v>#VALUE!</v>
      </c>
      <c r="AL160" s="248" t="str">
        <f ca="1">_xll.DBRW($C$1,$B160,$C$3,AL$12,$C$2,$A160,AL$13,$C$4,C158)</f>
        <v>RECALC_1_2912_</v>
      </c>
      <c r="AM160" s="248" t="e">
        <f ca="1">_xll.DBRW($C$1,$B160,$C$3,AM$12,$C$2,$A160,AM$13,$C$4,C158)</f>
        <v>#VALUE!</v>
      </c>
      <c r="AN160" s="248" t="e">
        <f ca="1">_xll.DBRW($C$1,$B160,$C$3,AN$12,$C$2,$A160,AN$13,$C$4,C158)</f>
        <v>#VALUE!</v>
      </c>
      <c r="AO160" s="248" t="e">
        <f ca="1">_xll.DBRW($C$1,$B160,$C$3,AO$12,$C$2,$A160,AO$13,$C$4,C158)</f>
        <v>#VALUE!</v>
      </c>
      <c r="AP160" s="248" t="e">
        <f ca="1">_xll.DBRW($C$1,$B160,$C$3,AP$12,$C$2,$A160,AP$13,$C$4,C158)</f>
        <v>#VALUE!</v>
      </c>
      <c r="AQ160" s="248" t="e">
        <f ca="1">_xll.DBRW($C$1,$B160,$C$3,AQ$12,$C$2,$A160,AQ$13,$C$4,C158)</f>
        <v>#VALUE!</v>
      </c>
      <c r="AR160" s="253" t="e">
        <f ca="1">_xll.DBRW($C$1,$B160,$C$3,AR$12,$C$2,$A160,AR$13,$C$4,C158)</f>
        <v>#VALUE!</v>
      </c>
      <c r="AS160" s="252" t="e">
        <f ca="1">_xll.DBRW($C$1,$B160,$C$3,AS$12,$C$2,$A160,AS$13,$C$4,C158)</f>
        <v>#VALUE!</v>
      </c>
      <c r="AT160" s="248" t="str">
        <f ca="1">_xll.DBRW($C$1,$B160,$C$3,AT$12,$C$2,$A160,AT$13,$C$4,C158)</f>
        <v>RECALC_1_2911_</v>
      </c>
      <c r="AU160" s="248" t="e">
        <f ca="1">_xll.DBRW($C$1,$B160,$C$3,AU$12,$C$2,$A160,AU$13,$C$4,C158)</f>
        <v>#VALUE!</v>
      </c>
      <c r="AV160" s="248" t="e">
        <f ca="1">_xll.DBRW($C$1,$B160,$C$3,AV$12,$C$2,$A160,AV$13,$C$4,C158)</f>
        <v>#VALUE!</v>
      </c>
      <c r="AW160" s="248" t="e">
        <f ca="1">_xll.DBRW($C$1,$B160,$C$3,AW$12,$C$2,$A160,AW$13,$C$4,C158)</f>
        <v>#VALUE!</v>
      </c>
      <c r="AX160" s="248" t="e">
        <f ca="1">_xll.DBRW($C$1,$B160,$C$3,AX$12,$C$2,$A160,AX$13,$C$4,C158)</f>
        <v>#VALUE!</v>
      </c>
      <c r="AY160" s="248" t="e">
        <f ca="1">_xll.DBRW($C$1,$B160,$C$3,AY$12,$C$2,$A160,AY$13,$C$4,C158)</f>
        <v>#VALUE!</v>
      </c>
      <c r="AZ160" s="253" t="e">
        <f ca="1">_xll.DBRW($C$1,$B160,$C$3,AZ$12,$C$2,$A160,AZ$13,$C$4,C158)</f>
        <v>#VALUE!</v>
      </c>
      <c r="BA160" s="252" t="e">
        <f ca="1">_xll.DBRW($C$1,$B160,$C$3,BA$12,$C$2,$A160,BA$13,$C$4,C158)</f>
        <v>#VALUE!</v>
      </c>
      <c r="BB160" s="248" t="str">
        <f ca="1">_xll.DBRW($C$1,$B160,$C$3,BB$12,$C$2,$A160,BB$13,$C$4,C158)</f>
        <v>RECALC_1_2909_</v>
      </c>
      <c r="BC160" s="248" t="e">
        <f ca="1">_xll.DBRW($C$1,$B160,$C$3,BC$12,$C$2,$A160,BC$13,$C$4,C158)</f>
        <v>#VALUE!</v>
      </c>
      <c r="BD160" s="248" t="e">
        <f ca="1">_xll.DBRW($C$1,$B160,$C$3,BD$12,$C$2,$A160,BD$13,$C$4,C158)</f>
        <v>#VALUE!</v>
      </c>
      <c r="BE160" s="248" t="e">
        <f ca="1">_xll.DBRW($C$1,$B160,$C$3,BE$12,$C$2,$A160,BE$13,$C$4,C158)</f>
        <v>#VALUE!</v>
      </c>
      <c r="BF160" s="248" t="e">
        <f ca="1">_xll.DBRW($C$1,$B160,$C$3,BF$12,$C$2,$A160,BF$13,$C$4,C158)</f>
        <v>#VALUE!</v>
      </c>
      <c r="BG160" s="248" t="e">
        <f ca="1">_xll.DBRW($C$1,$B160,$C$3,BG$12,$C$2,$A160,BG$13,$C$4,C158)</f>
        <v>#VALUE!</v>
      </c>
      <c r="BH160" s="253" t="e">
        <f ca="1">_xll.DBRW($C$1,$B160,$C$3,BH$12,$C$2,$A160,BH$13,$C$4,C158)</f>
        <v>#VALUE!</v>
      </c>
      <c r="BI160" s="252" t="e">
        <f ca="1">_xll.DBRW($C$1,$B160,$C$3,BI$12,$C$2,$A160,BI$13,$C$4,C158)</f>
        <v>#VALUE!</v>
      </c>
      <c r="BJ160" s="248" t="str">
        <f ca="1">_xll.DBRW($C$1,$B160,$C$3,BJ$12,$C$2,$A160,BJ$13,$C$4,C158)</f>
        <v>RECALC_1_2910_</v>
      </c>
      <c r="BK160" s="248" t="e">
        <f ca="1">_xll.DBRW($C$1,$B160,$C$3,BK$12,$C$2,$A160,BK$13,$C$4,C158)</f>
        <v>#VALUE!</v>
      </c>
      <c r="BL160" s="248" t="e">
        <f ca="1">_xll.DBRW($C$1,$B160,$C$3,BL$12,$C$2,$A160,BL$13,$C$4,C158)</f>
        <v>#VALUE!</v>
      </c>
      <c r="BM160" s="248" t="e">
        <f ca="1">_xll.DBRW($C$1,$B160,$C$3,BM$12,$C$2,$A160,BM$13,$C$4,C158)</f>
        <v>#VALUE!</v>
      </c>
      <c r="BN160" s="248" t="e">
        <f ca="1">_xll.DBRW($C$1,$B160,$C$3,BN$12,$C$2,$A160,BN$13,$C$4,C158)</f>
        <v>#VALUE!</v>
      </c>
      <c r="BO160" s="248" t="e">
        <f ca="1">_xll.DBRW($C$1,$B160,$C$3,BO$12,$C$2,$A160,BO$13,$C$4,C158)</f>
        <v>#VALUE!</v>
      </c>
      <c r="BP160" s="253" t="e">
        <f ca="1">_xll.DBRW($C$1,$B160,$C$3,BP$12,$C$2,$A160,BP$13,$C$4,C158)</f>
        <v>#VALUE!</v>
      </c>
      <c r="BQ160" s="252" t="e">
        <f ca="1">_xll.DBRW($C$1,$B160,$C$3,BQ$12,$C$2,$A160,BQ$13,$C$4,C158)</f>
        <v>#VALUE!</v>
      </c>
      <c r="BR160" s="248" t="str">
        <f ca="1">_xll.DBRW($C$1,$B160,$C$3,BR$12,$C$2,$A160,BR$13,$C$4,C158)</f>
        <v>RECALC_1_2913_</v>
      </c>
      <c r="BS160" s="248" t="e">
        <f ca="1">_xll.DBRW($C$1,$B160,$C$3,BS$12,$C$2,$A160,BS$13,$C$4,C158)</f>
        <v>#VALUE!</v>
      </c>
      <c r="BT160" s="248" t="e">
        <f ca="1">_xll.DBRW($C$1,$B160,$C$3,BT$12,$C$2,$A160,BT$13,$C$4,C158)</f>
        <v>#VALUE!</v>
      </c>
      <c r="BU160" s="248" t="e">
        <f ca="1">_xll.DBRW($C$1,$B160,$C$3,BU$12,$C$2,$A160,BU$13,$C$4,C158)</f>
        <v>#VALUE!</v>
      </c>
      <c r="BV160" s="248" t="e">
        <f ca="1">_xll.DBRW($C$1,$B160,$C$3,BV$12,$C$2,$A160,BV$13,$C$4,C158)</f>
        <v>#VALUE!</v>
      </c>
      <c r="BW160" s="248" t="e">
        <f ca="1">_xll.DBRW($C$1,$B160,$C$3,BW$12,$C$2,$A160,BW$13,$C$4,C158)</f>
        <v>#VALUE!</v>
      </c>
      <c r="BX160" s="253" t="e">
        <f ca="1">_xll.DBRW($C$1,$B160,$C$3,BX$12,$C$2,$A160,BX$13,$C$4,C158)</f>
        <v>#VALUE!</v>
      </c>
      <c r="BY160" s="248"/>
      <c r="BZ160" s="248"/>
      <c r="CA160" s="248"/>
      <c r="CB160" s="248"/>
      <c r="CC160" s="248"/>
      <c r="CD160" s="248"/>
      <c r="CE160" s="248"/>
      <c r="CF160" s="248"/>
    </row>
    <row r="161" spans="1:109" ht="21.75" customHeight="1">
      <c r="A161" s="262" t="str">
        <f t="shared" ref="A161:C161" si="859">A148</f>
        <v>VTD_Corp_TopAdj_Input3</v>
      </c>
      <c r="B161" s="263" t="str">
        <f t="shared" ca="1" si="859"/>
        <v>RECALC_0_1_</v>
      </c>
      <c r="C161" s="237" t="str">
        <f t="shared" si="859"/>
        <v>Correction du coût du financement</v>
      </c>
      <c r="D161" s="252"/>
      <c r="E161" s="248"/>
      <c r="F161" s="248"/>
      <c r="G161" s="248"/>
      <c r="H161" s="248"/>
      <c r="I161" s="248"/>
      <c r="J161" s="248"/>
      <c r="K161" s="253"/>
      <c r="L161" s="252"/>
      <c r="M161" s="248"/>
      <c r="N161" s="248"/>
      <c r="O161" s="248"/>
      <c r="P161" s="248"/>
      <c r="Q161" s="248"/>
      <c r="R161" s="248"/>
      <c r="S161" s="253"/>
      <c r="T161" s="252"/>
      <c r="U161" s="248"/>
      <c r="V161" s="248"/>
      <c r="W161" s="248"/>
      <c r="X161" s="248"/>
      <c r="Y161" s="248"/>
      <c r="Z161" s="248"/>
      <c r="AA161" s="253"/>
      <c r="AB161" s="252"/>
      <c r="AC161" s="248"/>
      <c r="AD161" s="248"/>
      <c r="AE161" s="248"/>
      <c r="AF161" s="248"/>
      <c r="AG161" s="248"/>
      <c r="AH161" s="248"/>
      <c r="AI161" s="253"/>
      <c r="AJ161" s="248"/>
      <c r="AK161" s="252" t="e">
        <f ca="1">_xll.DBRW($C$1,$B161,$C$3,AK$12,$C$2,$A161,AK$13,$C$4,C158)</f>
        <v>#VALUE!</v>
      </c>
      <c r="AL161" s="248" t="str">
        <f ca="1">_xll.DBRW($C$1,$B161,$C$3,AL$12,$C$2,$A161,AL$13,$C$4,C158)</f>
        <v>RECALC_1_2937_</v>
      </c>
      <c r="AM161" s="248" t="e">
        <f ca="1">_xll.DBRW($C$1,$B161,$C$3,AM$12,$C$2,$A161,AM$13,$C$4,C158)</f>
        <v>#VALUE!</v>
      </c>
      <c r="AN161" s="248" t="e">
        <f ca="1">_xll.DBRW($C$1,$B161,$C$3,AN$12,$C$2,$A161,AN$13,$C$4,C158)</f>
        <v>#VALUE!</v>
      </c>
      <c r="AO161" s="248" t="e">
        <f ca="1">_xll.DBRW($C$1,$B161,$C$3,AO$12,$C$2,$A161,AO$13,$C$4,C158)</f>
        <v>#VALUE!</v>
      </c>
      <c r="AP161" s="248" t="e">
        <f ca="1">_xll.DBRW($C$1,$B161,$C$3,AP$12,$C$2,$A161,AP$13,$C$4,C158)</f>
        <v>#VALUE!</v>
      </c>
      <c r="AQ161" s="248" t="e">
        <f ca="1">_xll.DBRW($C$1,$B161,$C$3,AQ$12,$C$2,$A161,AQ$13,$C$4,C158)</f>
        <v>#VALUE!</v>
      </c>
      <c r="AR161" s="253" t="e">
        <f ca="1">_xll.DBRW($C$1,$B161,$C$3,AR$12,$C$2,$A161,AR$13,$C$4,C158)</f>
        <v>#VALUE!</v>
      </c>
      <c r="AS161" s="252" t="e">
        <f ca="1">_xll.DBRW($C$1,$B161,$C$3,AS$12,$C$2,$A161,AS$13,$C$4,C158)</f>
        <v>#VALUE!</v>
      </c>
      <c r="AT161" s="248" t="str">
        <f ca="1">_xll.DBRW($C$1,$B161,$C$3,AT$12,$C$2,$A161,AT$13,$C$4,C158)</f>
        <v>RECALC_1_2934_</v>
      </c>
      <c r="AU161" s="248" t="e">
        <f ca="1">_xll.DBRW($C$1,$B161,$C$3,AU$12,$C$2,$A161,AU$13,$C$4,C158)</f>
        <v>#VALUE!</v>
      </c>
      <c r="AV161" s="248" t="e">
        <f ca="1">_xll.DBRW($C$1,$B161,$C$3,AV$12,$C$2,$A161,AV$13,$C$4,C158)</f>
        <v>#VALUE!</v>
      </c>
      <c r="AW161" s="248" t="e">
        <f ca="1">_xll.DBRW($C$1,$B161,$C$3,AW$12,$C$2,$A161,AW$13,$C$4,C158)</f>
        <v>#VALUE!</v>
      </c>
      <c r="AX161" s="248" t="e">
        <f ca="1">_xll.DBRW($C$1,$B161,$C$3,AX$12,$C$2,$A161,AX$13,$C$4,C158)</f>
        <v>#VALUE!</v>
      </c>
      <c r="AY161" s="248" t="e">
        <f ca="1">_xll.DBRW($C$1,$B161,$C$3,AY$12,$C$2,$A161,AY$13,$C$4,C158)</f>
        <v>#VALUE!</v>
      </c>
      <c r="AZ161" s="253" t="e">
        <f ca="1">_xll.DBRW($C$1,$B161,$C$3,AZ$12,$C$2,$A161,AZ$13,$C$4,C158)</f>
        <v>#VALUE!</v>
      </c>
      <c r="BA161" s="252" t="e">
        <f ca="1">_xll.DBRW($C$1,$B161,$C$3,BA$12,$C$2,$A161,BA$13,$C$4,C158)</f>
        <v>#VALUE!</v>
      </c>
      <c r="BB161" s="248" t="str">
        <f ca="1">_xll.DBRW($C$1,$B161,$C$3,BB$12,$C$2,$A161,BB$13,$C$4,C158)</f>
        <v>RECALC_1_2935_</v>
      </c>
      <c r="BC161" s="248" t="e">
        <f ca="1">_xll.DBRW($C$1,$B161,$C$3,BC$12,$C$2,$A161,BC$13,$C$4,C158)</f>
        <v>#VALUE!</v>
      </c>
      <c r="BD161" s="248" t="e">
        <f ca="1">_xll.DBRW($C$1,$B161,$C$3,BD$12,$C$2,$A161,BD$13,$C$4,C158)</f>
        <v>#VALUE!</v>
      </c>
      <c r="BE161" s="248" t="e">
        <f ca="1">_xll.DBRW($C$1,$B161,$C$3,BE$12,$C$2,$A161,BE$13,$C$4,C158)</f>
        <v>#VALUE!</v>
      </c>
      <c r="BF161" s="248" t="e">
        <f ca="1">_xll.DBRW($C$1,$B161,$C$3,BF$12,$C$2,$A161,BF$13,$C$4,C158)</f>
        <v>#VALUE!</v>
      </c>
      <c r="BG161" s="248" t="e">
        <f ca="1">_xll.DBRW($C$1,$B161,$C$3,BG$12,$C$2,$A161,BG$13,$C$4,C158)</f>
        <v>#VALUE!</v>
      </c>
      <c r="BH161" s="253" t="e">
        <f ca="1">_xll.DBRW($C$1,$B161,$C$3,BH$12,$C$2,$A161,BH$13,$C$4,C158)</f>
        <v>#VALUE!</v>
      </c>
      <c r="BI161" s="252" t="e">
        <f ca="1">_xll.DBRW($C$1,$B161,$C$3,BI$12,$C$2,$A161,BI$13,$C$4,C158)</f>
        <v>#VALUE!</v>
      </c>
      <c r="BJ161" s="248" t="str">
        <f ca="1">_xll.DBRW($C$1,$B161,$C$3,BJ$12,$C$2,$A161,BJ$13,$C$4,C158)</f>
        <v>RECALC_1_2936_</v>
      </c>
      <c r="BK161" s="248" t="e">
        <f ca="1">_xll.DBRW($C$1,$B161,$C$3,BK$12,$C$2,$A161,BK$13,$C$4,C158)</f>
        <v>#VALUE!</v>
      </c>
      <c r="BL161" s="248" t="e">
        <f ca="1">_xll.DBRW($C$1,$B161,$C$3,BL$12,$C$2,$A161,BL$13,$C$4,C158)</f>
        <v>#VALUE!</v>
      </c>
      <c r="BM161" s="248" t="e">
        <f ca="1">_xll.DBRW($C$1,$B161,$C$3,BM$12,$C$2,$A161,BM$13,$C$4,C158)</f>
        <v>#VALUE!</v>
      </c>
      <c r="BN161" s="248" t="e">
        <f ca="1">_xll.DBRW($C$1,$B161,$C$3,BN$12,$C$2,$A161,BN$13,$C$4,C158)</f>
        <v>#VALUE!</v>
      </c>
      <c r="BO161" s="248" t="e">
        <f ca="1">_xll.DBRW($C$1,$B161,$C$3,BO$12,$C$2,$A161,BO$13,$C$4,C158)</f>
        <v>#VALUE!</v>
      </c>
      <c r="BP161" s="253" t="e">
        <f ca="1">_xll.DBRW($C$1,$B161,$C$3,BP$12,$C$2,$A161,BP$13,$C$4,C158)</f>
        <v>#VALUE!</v>
      </c>
      <c r="BQ161" s="252" t="e">
        <f ca="1">_xll.DBRW($C$1,$B161,$C$3,BQ$12,$C$2,$A161,BQ$13,$C$4,C158)</f>
        <v>#VALUE!</v>
      </c>
      <c r="BR161" s="248" t="str">
        <f ca="1">_xll.DBRW($C$1,$B161,$C$3,BR$12,$C$2,$A161,BR$13,$C$4,C158)</f>
        <v>RECALC_1_2938_</v>
      </c>
      <c r="BS161" s="248" t="e">
        <f ca="1">_xll.DBRW($C$1,$B161,$C$3,BS$12,$C$2,$A161,BS$13,$C$4,C158)</f>
        <v>#VALUE!</v>
      </c>
      <c r="BT161" s="248" t="e">
        <f ca="1">_xll.DBRW($C$1,$B161,$C$3,BT$12,$C$2,$A161,BT$13,$C$4,C158)</f>
        <v>#VALUE!</v>
      </c>
      <c r="BU161" s="248" t="e">
        <f ca="1">_xll.DBRW($C$1,$B161,$C$3,BU$12,$C$2,$A161,BU$13,$C$4,C158)</f>
        <v>#VALUE!</v>
      </c>
      <c r="BV161" s="248" t="e">
        <f ca="1">_xll.DBRW($C$1,$B161,$C$3,BV$12,$C$2,$A161,BV$13,$C$4,C158)</f>
        <v>#VALUE!</v>
      </c>
      <c r="BW161" s="248" t="e">
        <f ca="1">_xll.DBRW($C$1,$B161,$C$3,BW$12,$C$2,$A161,BW$13,$C$4,C158)</f>
        <v>#VALUE!</v>
      </c>
      <c r="BX161" s="253" t="e">
        <f ca="1">_xll.DBRW($C$1,$B161,$C$3,BX$12,$C$2,$A161,BX$13,$C$4,C158)</f>
        <v>#VALUE!</v>
      </c>
      <c r="BY161" s="248"/>
      <c r="BZ161" s="248"/>
      <c r="CA161" s="248"/>
      <c r="CB161" s="248"/>
      <c r="CC161" s="248"/>
      <c r="CD161" s="248"/>
      <c r="CE161" s="248"/>
      <c r="CF161" s="248"/>
    </row>
    <row r="162" spans="1:109" ht="21.75" customHeight="1">
      <c r="A162" s="262" t="str">
        <f t="shared" ref="A162:C162" si="860">A149</f>
        <v>VTD_Corp_TopAdj_Input4</v>
      </c>
      <c r="B162" s="263" t="str">
        <f t="shared" ca="1" si="860"/>
        <v>RECALC_0_1_</v>
      </c>
      <c r="C162" s="237" t="str">
        <f t="shared" si="860"/>
        <v>Sécurité aux produits et charges financiers sur base E1 (undiscounting engagements sociaux, provisions, coûts de garatntie…)=</v>
      </c>
      <c r="D162" s="252"/>
      <c r="E162" s="248"/>
      <c r="F162" s="248">
        <f>F149</f>
        <v>0</v>
      </c>
      <c r="G162" s="248">
        <f>F162+G149</f>
        <v>0</v>
      </c>
      <c r="H162" s="248">
        <f t="shared" ref="H162:K162" si="861">G162+H149</f>
        <v>0</v>
      </c>
      <c r="I162" s="248">
        <f t="shared" si="861"/>
        <v>0</v>
      </c>
      <c r="J162" s="248">
        <f t="shared" si="861"/>
        <v>0</v>
      </c>
      <c r="K162" s="253">
        <f t="shared" si="861"/>
        <v>0</v>
      </c>
      <c r="L162" s="252"/>
      <c r="M162" s="248"/>
      <c r="N162" s="248">
        <f>N149</f>
        <v>0</v>
      </c>
      <c r="O162" s="248">
        <f>N162+O149</f>
        <v>0</v>
      </c>
      <c r="P162" s="248">
        <f t="shared" ref="P162:S162" si="862">O162+P149</f>
        <v>0</v>
      </c>
      <c r="Q162" s="248">
        <f t="shared" si="862"/>
        <v>0</v>
      </c>
      <c r="R162" s="248">
        <f t="shared" si="862"/>
        <v>0</v>
      </c>
      <c r="S162" s="253">
        <f t="shared" si="862"/>
        <v>0</v>
      </c>
      <c r="T162" s="252"/>
      <c r="U162" s="248"/>
      <c r="V162" s="248">
        <f>V149</f>
        <v>0</v>
      </c>
      <c r="W162" s="248">
        <f>V162+W149</f>
        <v>0</v>
      </c>
      <c r="X162" s="248">
        <f t="shared" ref="X162:AA162" si="863">W162+X149</f>
        <v>0</v>
      </c>
      <c r="Y162" s="248">
        <f t="shared" si="863"/>
        <v>0</v>
      </c>
      <c r="Z162" s="248">
        <f t="shared" si="863"/>
        <v>0</v>
      </c>
      <c r="AA162" s="253">
        <f t="shared" si="863"/>
        <v>0</v>
      </c>
      <c r="AB162" s="252"/>
      <c r="AC162" s="248"/>
      <c r="AD162" s="248">
        <f>AD149</f>
        <v>0</v>
      </c>
      <c r="AE162" s="248">
        <f>AD162+AE149</f>
        <v>0</v>
      </c>
      <c r="AF162" s="248">
        <f t="shared" ref="AF162:AI162" si="864">AE162+AF149</f>
        <v>0</v>
      </c>
      <c r="AG162" s="248">
        <f t="shared" si="864"/>
        <v>0</v>
      </c>
      <c r="AH162" s="248">
        <f t="shared" si="864"/>
        <v>0</v>
      </c>
      <c r="AI162" s="253">
        <f t="shared" si="864"/>
        <v>0</v>
      </c>
      <c r="AJ162" s="248"/>
      <c r="AK162" s="252" t="e">
        <f ca="1">_xll.DBRW($C$1,$B162,$C$3,AK$12,$C$2,$A162,AK$13,$C$4,C158)</f>
        <v>#VALUE!</v>
      </c>
      <c r="AL162" s="248" t="str">
        <f ca="1">_xll.DBRW($C$1,$B162,$C$3,AL$12,$C$2,$A162,AL$13,$C$4,C158)</f>
        <v>RECALC_1_2902_</v>
      </c>
      <c r="AM162" s="248" t="e">
        <f ca="1">_xll.DBRW($C$1,$B162,$C$3,AM$12,$C$2,$A162,AM$13,$C$4,C158)</f>
        <v>#VALUE!</v>
      </c>
      <c r="AN162" s="248" t="e">
        <f ca="1">_xll.DBRW($C$1,$B162,$C$3,AN$12,$C$2,$A162,AN$13,$C$4,C158)</f>
        <v>#VALUE!</v>
      </c>
      <c r="AO162" s="248" t="e">
        <f ca="1">_xll.DBRW($C$1,$B162,$C$3,AO$12,$C$2,$A162,AO$13,$C$4,C158)</f>
        <v>#VALUE!</v>
      </c>
      <c r="AP162" s="248" t="e">
        <f ca="1">_xll.DBRW($C$1,$B162,$C$3,AP$12,$C$2,$A162,AP$13,$C$4,C158)</f>
        <v>#VALUE!</v>
      </c>
      <c r="AQ162" s="248" t="e">
        <f ca="1">_xll.DBRW($C$1,$B162,$C$3,AQ$12,$C$2,$A162,AQ$13,$C$4,C158)</f>
        <v>#VALUE!</v>
      </c>
      <c r="AR162" s="253" t="e">
        <f ca="1">_xll.DBRW($C$1,$B162,$C$3,AR$12,$C$2,$A162,AR$13,$C$4,C158)</f>
        <v>#VALUE!</v>
      </c>
      <c r="AS162" s="252" t="e">
        <f ca="1">_xll.DBRW($C$1,$B162,$C$3,AS$12,$C$2,$A162,AS$13,$C$4,C158)</f>
        <v>#VALUE!</v>
      </c>
      <c r="AT162" s="248" t="str">
        <f ca="1">_xll.DBRW($C$1,$B162,$C$3,AT$12,$C$2,$A162,AT$13,$C$4,C158)</f>
        <v>RECALC_1_2899_</v>
      </c>
      <c r="AU162" s="248" t="e">
        <f ca="1">_xll.DBRW($C$1,$B162,$C$3,AU$12,$C$2,$A162,AU$13,$C$4,C158)</f>
        <v>#VALUE!</v>
      </c>
      <c r="AV162" s="248" t="e">
        <f ca="1">_xll.DBRW($C$1,$B162,$C$3,AV$12,$C$2,$A162,AV$13,$C$4,C158)</f>
        <v>#VALUE!</v>
      </c>
      <c r="AW162" s="248" t="e">
        <f ca="1">_xll.DBRW($C$1,$B162,$C$3,AW$12,$C$2,$A162,AW$13,$C$4,C158)</f>
        <v>#VALUE!</v>
      </c>
      <c r="AX162" s="248" t="e">
        <f ca="1">_xll.DBRW($C$1,$B162,$C$3,AX$12,$C$2,$A162,AX$13,$C$4,C158)</f>
        <v>#VALUE!</v>
      </c>
      <c r="AY162" s="248" t="e">
        <f ca="1">_xll.DBRW($C$1,$B162,$C$3,AY$12,$C$2,$A162,AY$13,$C$4,C158)</f>
        <v>#VALUE!</v>
      </c>
      <c r="AZ162" s="253" t="e">
        <f ca="1">_xll.DBRW($C$1,$B162,$C$3,AZ$12,$C$2,$A162,AZ$13,$C$4,C158)</f>
        <v>#VALUE!</v>
      </c>
      <c r="BA162" s="252" t="e">
        <f ca="1">_xll.DBRW($C$1,$B162,$C$3,BA$12,$C$2,$A162,BA$13,$C$4,C158)</f>
        <v>#VALUE!</v>
      </c>
      <c r="BB162" s="248" t="str">
        <f ca="1">_xll.DBRW($C$1,$B162,$C$3,BB$12,$C$2,$A162,BB$13,$C$4,C158)</f>
        <v>RECALC_1_2900_</v>
      </c>
      <c r="BC162" s="248" t="e">
        <f ca="1">_xll.DBRW($C$1,$B162,$C$3,BC$12,$C$2,$A162,BC$13,$C$4,C158)</f>
        <v>#VALUE!</v>
      </c>
      <c r="BD162" s="248" t="e">
        <f ca="1">_xll.DBRW($C$1,$B162,$C$3,BD$12,$C$2,$A162,BD$13,$C$4,C158)</f>
        <v>#VALUE!</v>
      </c>
      <c r="BE162" s="248" t="e">
        <f ca="1">_xll.DBRW($C$1,$B162,$C$3,BE$12,$C$2,$A162,BE$13,$C$4,C158)</f>
        <v>#VALUE!</v>
      </c>
      <c r="BF162" s="248" t="e">
        <f ca="1">_xll.DBRW($C$1,$B162,$C$3,BF$12,$C$2,$A162,BF$13,$C$4,C158)</f>
        <v>#VALUE!</v>
      </c>
      <c r="BG162" s="248" t="e">
        <f ca="1">_xll.DBRW($C$1,$B162,$C$3,BG$12,$C$2,$A162,BG$13,$C$4,C158)</f>
        <v>#VALUE!</v>
      </c>
      <c r="BH162" s="253" t="e">
        <f ca="1">_xll.DBRW($C$1,$B162,$C$3,BH$12,$C$2,$A162,BH$13,$C$4,C158)</f>
        <v>#VALUE!</v>
      </c>
      <c r="BI162" s="252" t="e">
        <f ca="1">_xll.DBRW($C$1,$B162,$C$3,BI$12,$C$2,$A162,BI$13,$C$4,C158)</f>
        <v>#VALUE!</v>
      </c>
      <c r="BJ162" s="248" t="str">
        <f ca="1">_xll.DBRW($C$1,$B162,$C$3,BJ$12,$C$2,$A162,BJ$13,$C$4,C158)</f>
        <v>RECALC_1_2901_</v>
      </c>
      <c r="BK162" s="248" t="e">
        <f ca="1">_xll.DBRW($C$1,$B162,$C$3,BK$12,$C$2,$A162,BK$13,$C$4,C158)</f>
        <v>#VALUE!</v>
      </c>
      <c r="BL162" s="248" t="e">
        <f ca="1">_xll.DBRW($C$1,$B162,$C$3,BL$12,$C$2,$A162,BL$13,$C$4,C158)</f>
        <v>#VALUE!</v>
      </c>
      <c r="BM162" s="248" t="e">
        <f ca="1">_xll.DBRW($C$1,$B162,$C$3,BM$12,$C$2,$A162,BM$13,$C$4,C158)</f>
        <v>#VALUE!</v>
      </c>
      <c r="BN162" s="248" t="e">
        <f ca="1">_xll.DBRW($C$1,$B162,$C$3,BN$12,$C$2,$A162,BN$13,$C$4,C158)</f>
        <v>#VALUE!</v>
      </c>
      <c r="BO162" s="248" t="e">
        <f ca="1">_xll.DBRW($C$1,$B162,$C$3,BO$12,$C$2,$A162,BO$13,$C$4,C158)</f>
        <v>#VALUE!</v>
      </c>
      <c r="BP162" s="253" t="e">
        <f ca="1">_xll.DBRW($C$1,$B162,$C$3,BP$12,$C$2,$A162,BP$13,$C$4,C158)</f>
        <v>#VALUE!</v>
      </c>
      <c r="BQ162" s="252" t="e">
        <f ca="1">_xll.DBRW($C$1,$B162,$C$3,BQ$12,$C$2,$A162,BQ$13,$C$4,C158)</f>
        <v>#VALUE!</v>
      </c>
      <c r="BR162" s="248" t="str">
        <f ca="1">_xll.DBRW($C$1,$B162,$C$3,BR$12,$C$2,$A162,BR$13,$C$4,C158)</f>
        <v>RECALC_1_2903_</v>
      </c>
      <c r="BS162" s="248" t="e">
        <f ca="1">_xll.DBRW($C$1,$B162,$C$3,BS$12,$C$2,$A162,BS$13,$C$4,C158)</f>
        <v>#VALUE!</v>
      </c>
      <c r="BT162" s="248" t="e">
        <f ca="1">_xll.DBRW($C$1,$B162,$C$3,BT$12,$C$2,$A162,BT$13,$C$4,C158)</f>
        <v>#VALUE!</v>
      </c>
      <c r="BU162" s="248" t="e">
        <f ca="1">_xll.DBRW($C$1,$B162,$C$3,BU$12,$C$2,$A162,BU$13,$C$4,C158)</f>
        <v>#VALUE!</v>
      </c>
      <c r="BV162" s="248" t="e">
        <f ca="1">_xll.DBRW($C$1,$B162,$C$3,BV$12,$C$2,$A162,BV$13,$C$4,C158)</f>
        <v>#VALUE!</v>
      </c>
      <c r="BW162" s="248" t="e">
        <f ca="1">_xll.DBRW($C$1,$B162,$C$3,BW$12,$C$2,$A162,BW$13,$C$4,C158)</f>
        <v>#VALUE!</v>
      </c>
      <c r="BX162" s="253" t="e">
        <f ca="1">_xll.DBRW($C$1,$B162,$C$3,BX$12,$C$2,$A162,BX$13,$C$4,C158)</f>
        <v>#VALUE!</v>
      </c>
      <c r="BY162" s="248"/>
      <c r="BZ162" s="248"/>
      <c r="CA162" s="248"/>
      <c r="CB162" s="248"/>
      <c r="CC162" s="248"/>
      <c r="CD162" s="248"/>
      <c r="CE162" s="248"/>
      <c r="CF162" s="248"/>
    </row>
    <row r="163" spans="1:109" ht="21.75" customHeight="1">
      <c r="A163" s="262" t="str">
        <f t="shared" ref="A163:C163" si="865">A150</f>
        <v>VTD_Corp_TopAdj_Input5</v>
      </c>
      <c r="B163" s="263" t="str">
        <f t="shared" ca="1" si="865"/>
        <v>RECALC_0_1_</v>
      </c>
      <c r="C163" s="237" t="str">
        <f t="shared" si="865"/>
        <v>Ajustement Intégration Fiscale</v>
      </c>
      <c r="D163" s="252"/>
      <c r="E163" s="248"/>
      <c r="F163" s="248"/>
      <c r="G163" s="248"/>
      <c r="H163" s="248"/>
      <c r="I163" s="248"/>
      <c r="J163" s="248"/>
      <c r="K163" s="253"/>
      <c r="L163" s="252"/>
      <c r="M163" s="248"/>
      <c r="N163" s="248"/>
      <c r="O163" s="248"/>
      <c r="P163" s="248"/>
      <c r="Q163" s="248"/>
      <c r="R163" s="248"/>
      <c r="S163" s="253"/>
      <c r="T163" s="252"/>
      <c r="U163" s="248"/>
      <c r="V163" s="248"/>
      <c r="W163" s="248"/>
      <c r="X163" s="248"/>
      <c r="Y163" s="248"/>
      <c r="Z163" s="248"/>
      <c r="AA163" s="253"/>
      <c r="AB163" s="252"/>
      <c r="AC163" s="248"/>
      <c r="AD163" s="248"/>
      <c r="AE163" s="248"/>
      <c r="AF163" s="248"/>
      <c r="AG163" s="248"/>
      <c r="AH163" s="248"/>
      <c r="AI163" s="253"/>
      <c r="AJ163" s="248"/>
      <c r="AK163" s="252" t="e">
        <f ca="1">_xll.DBRW($C$1,$B163,$C$3,AK$12,$C$2,$A163,AK$13,$C$4,C158)</f>
        <v>#VALUE!</v>
      </c>
      <c r="AL163" s="248" t="str">
        <f ca="1">_xll.DBRW($C$1,$B163,$C$3,AL$12,$C$2,$A163,AL$13,$C$4,C158)</f>
        <v>RECALC_1_2850_</v>
      </c>
      <c r="AM163" s="248" t="e">
        <f ca="1">_xll.DBRW($C$1,$B163,$C$3,AM$12,$C$2,$A163,AM$13,$C$4,C158)</f>
        <v>#VALUE!</v>
      </c>
      <c r="AN163" s="248" t="e">
        <f ca="1">_xll.DBRW($C$1,$B163,$C$3,AN$12,$C$2,$A163,AN$13,$C$4,C158)</f>
        <v>#VALUE!</v>
      </c>
      <c r="AO163" s="248" t="e">
        <f ca="1">_xll.DBRW($C$1,$B163,$C$3,AO$12,$C$2,$A163,AO$13,$C$4,C158)</f>
        <v>#VALUE!</v>
      </c>
      <c r="AP163" s="248" t="e">
        <f ca="1">_xll.DBRW($C$1,$B163,$C$3,AP$12,$C$2,$A163,AP$13,$C$4,C158)</f>
        <v>#VALUE!</v>
      </c>
      <c r="AQ163" s="248" t="e">
        <f ca="1">_xll.DBRW($C$1,$B163,$C$3,AQ$12,$C$2,$A163,AQ$13,$C$4,C158)</f>
        <v>#VALUE!</v>
      </c>
      <c r="AR163" s="253" t="e">
        <f ca="1">_xll.DBRW($C$1,$B163,$C$3,AR$12,$C$2,$A163,AR$13,$C$4,C158)</f>
        <v>#VALUE!</v>
      </c>
      <c r="AS163" s="252" t="e">
        <f ca="1">_xll.DBRW($C$1,$B163,$C$3,AS$12,$C$2,$A163,AS$13,$C$4,C158)</f>
        <v>#VALUE!</v>
      </c>
      <c r="AT163" s="248" t="str">
        <f ca="1">_xll.DBRW($C$1,$B163,$C$3,AT$12,$C$2,$A163,AT$13,$C$4,C158)</f>
        <v>RECALC_1_2851_</v>
      </c>
      <c r="AU163" s="248" t="e">
        <f ca="1">_xll.DBRW($C$1,$B163,$C$3,AU$12,$C$2,$A163,AU$13,$C$4,C158)</f>
        <v>#VALUE!</v>
      </c>
      <c r="AV163" s="248" t="e">
        <f ca="1">_xll.DBRW($C$1,$B163,$C$3,AV$12,$C$2,$A163,AV$13,$C$4,C158)</f>
        <v>#VALUE!</v>
      </c>
      <c r="AW163" s="248" t="e">
        <f ca="1">_xll.DBRW($C$1,$B163,$C$3,AW$12,$C$2,$A163,AW$13,$C$4,C158)</f>
        <v>#VALUE!</v>
      </c>
      <c r="AX163" s="248" t="e">
        <f ca="1">_xll.DBRW($C$1,$B163,$C$3,AX$12,$C$2,$A163,AX$13,$C$4,C158)</f>
        <v>#VALUE!</v>
      </c>
      <c r="AY163" s="248" t="e">
        <f ca="1">_xll.DBRW($C$1,$B163,$C$3,AY$12,$C$2,$A163,AY$13,$C$4,C158)</f>
        <v>#VALUE!</v>
      </c>
      <c r="AZ163" s="253" t="e">
        <f ca="1">_xll.DBRW($C$1,$B163,$C$3,AZ$12,$C$2,$A163,AZ$13,$C$4,C158)</f>
        <v>#VALUE!</v>
      </c>
      <c r="BA163" s="252" t="e">
        <f ca="1">_xll.DBRW($C$1,$B163,$C$3,BA$12,$C$2,$A163,BA$13,$C$4,C158)</f>
        <v>#VALUE!</v>
      </c>
      <c r="BB163" s="248" t="str">
        <f ca="1">_xll.DBRW($C$1,$B163,$C$3,BB$12,$C$2,$A163,BB$13,$C$4,C158)</f>
        <v>RECALC_1_2848_</v>
      </c>
      <c r="BC163" s="248" t="e">
        <f ca="1">_xll.DBRW($C$1,$B163,$C$3,BC$12,$C$2,$A163,BC$13,$C$4,C158)</f>
        <v>#VALUE!</v>
      </c>
      <c r="BD163" s="248" t="e">
        <f ca="1">_xll.DBRW($C$1,$B163,$C$3,BD$12,$C$2,$A163,BD$13,$C$4,C158)</f>
        <v>#VALUE!</v>
      </c>
      <c r="BE163" s="248" t="e">
        <f ca="1">_xll.DBRW($C$1,$B163,$C$3,BE$12,$C$2,$A163,BE$13,$C$4,C158)</f>
        <v>#VALUE!</v>
      </c>
      <c r="BF163" s="248" t="e">
        <f ca="1">_xll.DBRW($C$1,$B163,$C$3,BF$12,$C$2,$A163,BF$13,$C$4,C158)</f>
        <v>#VALUE!</v>
      </c>
      <c r="BG163" s="248" t="e">
        <f ca="1">_xll.DBRW($C$1,$B163,$C$3,BG$12,$C$2,$A163,BG$13,$C$4,C158)</f>
        <v>#VALUE!</v>
      </c>
      <c r="BH163" s="253" t="e">
        <f ca="1">_xll.DBRW($C$1,$B163,$C$3,BH$12,$C$2,$A163,BH$13,$C$4,C158)</f>
        <v>#VALUE!</v>
      </c>
      <c r="BI163" s="252" t="e">
        <f ca="1">_xll.DBRW($C$1,$B163,$C$3,BI$12,$C$2,$A163,BI$13,$C$4,C158)</f>
        <v>#VALUE!</v>
      </c>
      <c r="BJ163" s="248" t="str">
        <f ca="1">_xll.DBRW($C$1,$B163,$C$3,BJ$12,$C$2,$A163,BJ$13,$C$4,C158)</f>
        <v>RECALC_1_2849_</v>
      </c>
      <c r="BK163" s="248" t="e">
        <f ca="1">_xll.DBRW($C$1,$B163,$C$3,BK$12,$C$2,$A163,BK$13,$C$4,C158)</f>
        <v>#VALUE!</v>
      </c>
      <c r="BL163" s="248" t="e">
        <f ca="1">_xll.DBRW($C$1,$B163,$C$3,BL$12,$C$2,$A163,BL$13,$C$4,C158)</f>
        <v>#VALUE!</v>
      </c>
      <c r="BM163" s="248" t="e">
        <f ca="1">_xll.DBRW($C$1,$B163,$C$3,BM$12,$C$2,$A163,BM$13,$C$4,C158)</f>
        <v>#VALUE!</v>
      </c>
      <c r="BN163" s="248" t="e">
        <f ca="1">_xll.DBRW($C$1,$B163,$C$3,BN$12,$C$2,$A163,BN$13,$C$4,C158)</f>
        <v>#VALUE!</v>
      </c>
      <c r="BO163" s="248" t="e">
        <f ca="1">_xll.DBRW($C$1,$B163,$C$3,BO$12,$C$2,$A163,BO$13,$C$4,C158)</f>
        <v>#VALUE!</v>
      </c>
      <c r="BP163" s="253" t="e">
        <f ca="1">_xll.DBRW($C$1,$B163,$C$3,BP$12,$C$2,$A163,BP$13,$C$4,C158)</f>
        <v>#VALUE!</v>
      </c>
      <c r="BQ163" s="252" t="e">
        <f ca="1">_xll.DBRW($C$1,$B163,$C$3,BQ$12,$C$2,$A163,BQ$13,$C$4,C158)</f>
        <v>#VALUE!</v>
      </c>
      <c r="BR163" s="248" t="str">
        <f ca="1">_xll.DBRW($C$1,$B163,$C$3,BR$12,$C$2,$A163,BR$13,$C$4,C158)</f>
        <v>RECALC_1_2852_</v>
      </c>
      <c r="BS163" s="248" t="e">
        <f ca="1">_xll.DBRW($C$1,$B163,$C$3,BS$12,$C$2,$A163,BS$13,$C$4,C158)</f>
        <v>#VALUE!</v>
      </c>
      <c r="BT163" s="248" t="e">
        <f ca="1">_xll.DBRW($C$1,$B163,$C$3,BT$12,$C$2,$A163,BT$13,$C$4,C158)</f>
        <v>#VALUE!</v>
      </c>
      <c r="BU163" s="248" t="e">
        <f ca="1">_xll.DBRW($C$1,$B163,$C$3,BU$12,$C$2,$A163,BU$13,$C$4,C158)</f>
        <v>#VALUE!</v>
      </c>
      <c r="BV163" s="248" t="e">
        <f ca="1">_xll.DBRW($C$1,$B163,$C$3,BV$12,$C$2,$A163,BV$13,$C$4,C158)</f>
        <v>#VALUE!</v>
      </c>
      <c r="BW163" s="248" t="e">
        <f ca="1">_xll.DBRW($C$1,$B163,$C$3,BW$12,$C$2,$A163,BW$13,$C$4,C158)</f>
        <v>#VALUE!</v>
      </c>
      <c r="BX163" s="253" t="e">
        <f ca="1">_xll.DBRW($C$1,$B163,$C$3,BX$12,$C$2,$A163,BX$13,$C$4,C158)</f>
        <v>#VALUE!</v>
      </c>
      <c r="BY163" s="248"/>
      <c r="BZ163" s="248"/>
      <c r="CA163" s="248"/>
      <c r="CB163" s="248"/>
      <c r="CC163" s="248"/>
      <c r="CD163" s="248"/>
      <c r="CE163" s="248"/>
      <c r="CF163" s="248"/>
    </row>
    <row r="164" spans="1:109" ht="21.75" customHeight="1">
      <c r="A164" s="262" t="str">
        <f t="shared" ref="A164:C164" si="866">A151</f>
        <v>VTD_Corp_TopAdj_Input6</v>
      </c>
      <c r="B164" s="263" t="str">
        <f t="shared" ca="1" si="866"/>
        <v>RECALC_0_1_</v>
      </c>
      <c r="C164" s="237" t="str">
        <f t="shared" si="866"/>
        <v>Management Fees</v>
      </c>
      <c r="D164" s="252"/>
      <c r="E164" s="248"/>
      <c r="F164" s="248"/>
      <c r="G164" s="248"/>
      <c r="H164" s="248"/>
      <c r="I164" s="248"/>
      <c r="J164" s="248"/>
      <c r="K164" s="253"/>
      <c r="L164" s="252"/>
      <c r="M164" s="248"/>
      <c r="N164" s="248"/>
      <c r="O164" s="248"/>
      <c r="P164" s="248"/>
      <c r="Q164" s="248"/>
      <c r="R164" s="248"/>
      <c r="S164" s="253"/>
      <c r="T164" s="252"/>
      <c r="U164" s="248"/>
      <c r="V164" s="248"/>
      <c r="W164" s="248"/>
      <c r="X164" s="248"/>
      <c r="Y164" s="248"/>
      <c r="Z164" s="248"/>
      <c r="AA164" s="253"/>
      <c r="AB164" s="252"/>
      <c r="AC164" s="248"/>
      <c r="AD164" s="248"/>
      <c r="AE164" s="248"/>
      <c r="AF164" s="248"/>
      <c r="AG164" s="248"/>
      <c r="AH164" s="248"/>
      <c r="AI164" s="253"/>
      <c r="AJ164" s="248"/>
      <c r="AK164" s="252" t="e">
        <f ca="1">_xll.DBRW($C$1,$B164,$C$3,AK$12,$C$2,$A164,AK$13,$C$4,C158)</f>
        <v>#VALUE!</v>
      </c>
      <c r="AL164" s="248" t="str">
        <f ca="1">_xll.DBRW($C$1,$B164,$C$3,AL$12,$C$2,$A164,AL$13,$C$4,C158)</f>
        <v>RECALC_1_2971_</v>
      </c>
      <c r="AM164" s="248" t="e">
        <f ca="1">_xll.DBRW($C$1,$B164,$C$3,AM$12,$C$2,$A164,AM$13,$C$4,C158)</f>
        <v>#VALUE!</v>
      </c>
      <c r="AN164" s="248" t="e">
        <f ca="1">_xll.DBRW($C$1,$B164,$C$3,AN$12,$C$2,$A164,AN$13,$C$4,C158)</f>
        <v>#VALUE!</v>
      </c>
      <c r="AO164" s="248" t="e">
        <f ca="1">_xll.DBRW($C$1,$B164,$C$3,AO$12,$C$2,$A164,AO$13,$C$4,C158)</f>
        <v>#VALUE!</v>
      </c>
      <c r="AP164" s="248" t="e">
        <f ca="1">_xll.DBRW($C$1,$B164,$C$3,AP$12,$C$2,$A164,AP$13,$C$4,C158)</f>
        <v>#VALUE!</v>
      </c>
      <c r="AQ164" s="248" t="e">
        <f ca="1">_xll.DBRW($C$1,$B164,$C$3,AQ$12,$C$2,$A164,AQ$13,$C$4,C158)</f>
        <v>#VALUE!</v>
      </c>
      <c r="AR164" s="253" t="e">
        <f ca="1">_xll.DBRW($C$1,$B164,$C$3,AR$12,$C$2,$A164,AR$13,$C$4,C158)</f>
        <v>#VALUE!</v>
      </c>
      <c r="AS164" s="252" t="e">
        <f ca="1">_xll.DBRW($C$1,$B164,$C$3,AS$12,$C$2,$A164,AS$13,$C$4,C158)</f>
        <v>#VALUE!</v>
      </c>
      <c r="AT164" s="248" t="str">
        <f ca="1">_xll.DBRW($C$1,$B164,$C$3,AT$12,$C$2,$A164,AT$13,$C$4,C158)</f>
        <v>RECALC_1_2972_</v>
      </c>
      <c r="AU164" s="248" t="e">
        <f ca="1">_xll.DBRW($C$1,$B164,$C$3,AU$12,$C$2,$A164,AU$13,$C$4,C158)</f>
        <v>#VALUE!</v>
      </c>
      <c r="AV164" s="248" t="e">
        <f ca="1">_xll.DBRW($C$1,$B164,$C$3,AV$12,$C$2,$A164,AV$13,$C$4,C158)</f>
        <v>#VALUE!</v>
      </c>
      <c r="AW164" s="248" t="e">
        <f ca="1">_xll.DBRW($C$1,$B164,$C$3,AW$12,$C$2,$A164,AW$13,$C$4,C158)</f>
        <v>#VALUE!</v>
      </c>
      <c r="AX164" s="248" t="e">
        <f ca="1">_xll.DBRW($C$1,$B164,$C$3,AX$12,$C$2,$A164,AX$13,$C$4,C158)</f>
        <v>#VALUE!</v>
      </c>
      <c r="AY164" s="248" t="e">
        <f ca="1">_xll.DBRW($C$1,$B164,$C$3,AY$12,$C$2,$A164,AY$13,$C$4,C158)</f>
        <v>#VALUE!</v>
      </c>
      <c r="AZ164" s="253" t="e">
        <f ca="1">_xll.DBRW($C$1,$B164,$C$3,AZ$12,$C$2,$A164,AZ$13,$C$4,C158)</f>
        <v>#VALUE!</v>
      </c>
      <c r="BA164" s="252" t="e">
        <f ca="1">_xll.DBRW($C$1,$B164,$C$3,BA$12,$C$2,$A164,BA$13,$C$4,C158)</f>
        <v>#VALUE!</v>
      </c>
      <c r="BB164" s="248" t="str">
        <f ca="1">_xll.DBRW($C$1,$B164,$C$3,BB$12,$C$2,$A164,BB$13,$C$4,C158)</f>
        <v>RECALC_1_2969_</v>
      </c>
      <c r="BC164" s="248" t="e">
        <f ca="1">_xll.DBRW($C$1,$B164,$C$3,BC$12,$C$2,$A164,BC$13,$C$4,C158)</f>
        <v>#VALUE!</v>
      </c>
      <c r="BD164" s="248" t="e">
        <f ca="1">_xll.DBRW($C$1,$B164,$C$3,BD$12,$C$2,$A164,BD$13,$C$4,C158)</f>
        <v>#VALUE!</v>
      </c>
      <c r="BE164" s="248" t="e">
        <f ca="1">_xll.DBRW($C$1,$B164,$C$3,BE$12,$C$2,$A164,BE$13,$C$4,C158)</f>
        <v>#VALUE!</v>
      </c>
      <c r="BF164" s="248" t="e">
        <f ca="1">_xll.DBRW($C$1,$B164,$C$3,BF$12,$C$2,$A164,BF$13,$C$4,C158)</f>
        <v>#VALUE!</v>
      </c>
      <c r="BG164" s="248" t="e">
        <f ca="1">_xll.DBRW($C$1,$B164,$C$3,BG$12,$C$2,$A164,BG$13,$C$4,C158)</f>
        <v>#VALUE!</v>
      </c>
      <c r="BH164" s="253" t="e">
        <f ca="1">_xll.DBRW($C$1,$B164,$C$3,BH$12,$C$2,$A164,BH$13,$C$4,C158)</f>
        <v>#VALUE!</v>
      </c>
      <c r="BI164" s="252" t="e">
        <f ca="1">_xll.DBRW($C$1,$B164,$C$3,BI$12,$C$2,$A164,BI$13,$C$4,C158)</f>
        <v>#VALUE!</v>
      </c>
      <c r="BJ164" s="248" t="str">
        <f ca="1">_xll.DBRW($C$1,$B164,$C$3,BJ$12,$C$2,$A164,BJ$13,$C$4,C158)</f>
        <v>RECALC_1_2970_</v>
      </c>
      <c r="BK164" s="248" t="e">
        <f ca="1">_xll.DBRW($C$1,$B164,$C$3,BK$12,$C$2,$A164,BK$13,$C$4,C158)</f>
        <v>#VALUE!</v>
      </c>
      <c r="BL164" s="248" t="e">
        <f ca="1">_xll.DBRW($C$1,$B164,$C$3,BL$12,$C$2,$A164,BL$13,$C$4,C158)</f>
        <v>#VALUE!</v>
      </c>
      <c r="BM164" s="248" t="e">
        <f ca="1">_xll.DBRW($C$1,$B164,$C$3,BM$12,$C$2,$A164,BM$13,$C$4,C158)</f>
        <v>#VALUE!</v>
      </c>
      <c r="BN164" s="248" t="e">
        <f ca="1">_xll.DBRW($C$1,$B164,$C$3,BN$12,$C$2,$A164,BN$13,$C$4,C158)</f>
        <v>#VALUE!</v>
      </c>
      <c r="BO164" s="248" t="e">
        <f ca="1">_xll.DBRW($C$1,$B164,$C$3,BO$12,$C$2,$A164,BO$13,$C$4,C158)</f>
        <v>#VALUE!</v>
      </c>
      <c r="BP164" s="253" t="e">
        <f ca="1">_xll.DBRW($C$1,$B164,$C$3,BP$12,$C$2,$A164,BP$13,$C$4,C158)</f>
        <v>#VALUE!</v>
      </c>
      <c r="BQ164" s="252" t="e">
        <f ca="1">_xll.DBRW($C$1,$B164,$C$3,BQ$12,$C$2,$A164,BQ$13,$C$4,C158)</f>
        <v>#VALUE!</v>
      </c>
      <c r="BR164" s="248" t="str">
        <f ca="1">_xll.DBRW($C$1,$B164,$C$3,BR$12,$C$2,$A164,BR$13,$C$4,C158)</f>
        <v>RECALC_1_2973_</v>
      </c>
      <c r="BS164" s="248" t="e">
        <f ca="1">_xll.DBRW($C$1,$B164,$C$3,BS$12,$C$2,$A164,BS$13,$C$4,C158)</f>
        <v>#VALUE!</v>
      </c>
      <c r="BT164" s="248" t="e">
        <f ca="1">_xll.DBRW($C$1,$B164,$C$3,BT$12,$C$2,$A164,BT$13,$C$4,C158)</f>
        <v>#VALUE!</v>
      </c>
      <c r="BU164" s="248" t="e">
        <f ca="1">_xll.DBRW($C$1,$B164,$C$3,BU$12,$C$2,$A164,BU$13,$C$4,C158)</f>
        <v>#VALUE!</v>
      </c>
      <c r="BV164" s="248" t="e">
        <f ca="1">_xll.DBRW($C$1,$B164,$C$3,BV$12,$C$2,$A164,BV$13,$C$4,C158)</f>
        <v>#VALUE!</v>
      </c>
      <c r="BW164" s="248" t="e">
        <f ca="1">_xll.DBRW($C$1,$B164,$C$3,BW$12,$C$2,$A164,BW$13,$C$4,C158)</f>
        <v>#VALUE!</v>
      </c>
      <c r="BX164" s="253" t="e">
        <f ca="1">_xll.DBRW($C$1,$B164,$C$3,BX$12,$C$2,$A164,BX$13,$C$4,C158)</f>
        <v>#VALUE!</v>
      </c>
      <c r="BY164" s="248"/>
      <c r="BZ164" s="248"/>
      <c r="CA164" s="248"/>
      <c r="CB164" s="248"/>
      <c r="CC164" s="248"/>
      <c r="CD164" s="248"/>
      <c r="CE164" s="248"/>
      <c r="CF164" s="248"/>
    </row>
    <row r="165" spans="1:109" ht="21.75" customHeight="1">
      <c r="A165" s="262" t="str">
        <f t="shared" ref="A165:C165" si="867">A152</f>
        <v>VTD_Corp_TopAdj_Input7</v>
      </c>
      <c r="B165" s="263" t="str">
        <f t="shared" ca="1" si="867"/>
        <v>RECALC_0_1_</v>
      </c>
      <c r="C165" s="237" t="str">
        <f t="shared" si="867"/>
        <v>Ajout de coût de siège pour faire face croissance</v>
      </c>
      <c r="D165" s="252"/>
      <c r="E165" s="248"/>
      <c r="F165" s="248"/>
      <c r="G165" s="248"/>
      <c r="H165" s="248"/>
      <c r="I165" s="248"/>
      <c r="J165" s="248"/>
      <c r="K165" s="253"/>
      <c r="L165" s="252"/>
      <c r="M165" s="248"/>
      <c r="N165" s="248"/>
      <c r="O165" s="248"/>
      <c r="P165" s="248"/>
      <c r="Q165" s="248"/>
      <c r="R165" s="248"/>
      <c r="S165" s="253"/>
      <c r="T165" s="252"/>
      <c r="U165" s="248"/>
      <c r="V165" s="248"/>
      <c r="W165" s="248"/>
      <c r="X165" s="248"/>
      <c r="Y165" s="248"/>
      <c r="Z165" s="248"/>
      <c r="AA165" s="253"/>
      <c r="AB165" s="252"/>
      <c r="AC165" s="248"/>
      <c r="AD165" s="248"/>
      <c r="AE165" s="248"/>
      <c r="AF165" s="248"/>
      <c r="AG165" s="248"/>
      <c r="AH165" s="248"/>
      <c r="AI165" s="253"/>
      <c r="AJ165" s="248"/>
      <c r="AK165" s="252" t="e">
        <f ca="1">_xll.DBRW($C$1,$B165,$C$3,AK$12,$C$2,$A165,AK$13,$C$4,C158)</f>
        <v>#VALUE!</v>
      </c>
      <c r="AL165" s="248" t="str">
        <f ca="1">_xll.DBRW($C$1,$B165,$C$3,AL$12,$C$2,$A165,AL$13,$C$4,C158)</f>
        <v>RECALC_1_2926_</v>
      </c>
      <c r="AM165" s="248" t="e">
        <f ca="1">_xll.DBRW($C$1,$B165,$C$3,AM$12,$C$2,$A165,AM$13,$C$4,C158)</f>
        <v>#VALUE!</v>
      </c>
      <c r="AN165" s="248" t="e">
        <f ca="1">_xll.DBRW($C$1,$B165,$C$3,AN$12,$C$2,$A165,AN$13,$C$4,C158)</f>
        <v>#VALUE!</v>
      </c>
      <c r="AO165" s="248" t="e">
        <f ca="1">_xll.DBRW($C$1,$B165,$C$3,AO$12,$C$2,$A165,AO$13,$C$4,C158)</f>
        <v>#VALUE!</v>
      </c>
      <c r="AP165" s="248" t="e">
        <f ca="1">_xll.DBRW($C$1,$B165,$C$3,AP$12,$C$2,$A165,AP$13,$C$4,C158)</f>
        <v>#VALUE!</v>
      </c>
      <c r="AQ165" s="248" t="e">
        <f ca="1">_xll.DBRW($C$1,$B165,$C$3,AQ$12,$C$2,$A165,AQ$13,$C$4,C158)</f>
        <v>#VALUE!</v>
      </c>
      <c r="AR165" s="253" t="e">
        <f ca="1">_xll.DBRW($C$1,$B165,$C$3,AR$12,$C$2,$A165,AR$13,$C$4,C158)</f>
        <v>#VALUE!</v>
      </c>
      <c r="AS165" s="252" t="e">
        <f ca="1">_xll.DBRW($C$1,$B165,$C$3,AS$12,$C$2,$A165,AS$13,$C$4,C158)</f>
        <v>#VALUE!</v>
      </c>
      <c r="AT165" s="248" t="str">
        <f ca="1">_xll.DBRW($C$1,$B165,$C$3,AT$12,$C$2,$A165,AT$13,$C$4,C158)</f>
        <v>RECALC_1_2927_</v>
      </c>
      <c r="AU165" s="248" t="e">
        <f ca="1">_xll.DBRW($C$1,$B165,$C$3,AU$12,$C$2,$A165,AU$13,$C$4,C158)</f>
        <v>#VALUE!</v>
      </c>
      <c r="AV165" s="248" t="e">
        <f ca="1">_xll.DBRW($C$1,$B165,$C$3,AV$12,$C$2,$A165,AV$13,$C$4,C158)</f>
        <v>#VALUE!</v>
      </c>
      <c r="AW165" s="248" t="e">
        <f ca="1">_xll.DBRW($C$1,$B165,$C$3,AW$12,$C$2,$A165,AW$13,$C$4,C158)</f>
        <v>#VALUE!</v>
      </c>
      <c r="AX165" s="248" t="e">
        <f ca="1">_xll.DBRW($C$1,$B165,$C$3,AX$12,$C$2,$A165,AX$13,$C$4,C158)</f>
        <v>#VALUE!</v>
      </c>
      <c r="AY165" s="248" t="e">
        <f ca="1">_xll.DBRW($C$1,$B165,$C$3,AY$12,$C$2,$A165,AY$13,$C$4,C158)</f>
        <v>#VALUE!</v>
      </c>
      <c r="AZ165" s="253" t="e">
        <f ca="1">_xll.DBRW($C$1,$B165,$C$3,AZ$12,$C$2,$A165,AZ$13,$C$4,C158)</f>
        <v>#VALUE!</v>
      </c>
      <c r="BA165" s="252" t="e">
        <f ca="1">_xll.DBRW($C$1,$B165,$C$3,BA$12,$C$2,$A165,BA$13,$C$4,C158)</f>
        <v>#VALUE!</v>
      </c>
      <c r="BB165" s="248" t="str">
        <f ca="1">_xll.DBRW($C$1,$B165,$C$3,BB$12,$C$2,$A165,BB$13,$C$4,C158)</f>
        <v>RECALC_1_2925_</v>
      </c>
      <c r="BC165" s="248" t="e">
        <f ca="1">_xll.DBRW($C$1,$B165,$C$3,BC$12,$C$2,$A165,BC$13,$C$4,C158)</f>
        <v>#VALUE!</v>
      </c>
      <c r="BD165" s="248" t="e">
        <f ca="1">_xll.DBRW($C$1,$B165,$C$3,BD$12,$C$2,$A165,BD$13,$C$4,C158)</f>
        <v>#VALUE!</v>
      </c>
      <c r="BE165" s="248" t="e">
        <f ca="1">_xll.DBRW($C$1,$B165,$C$3,BE$12,$C$2,$A165,BE$13,$C$4,C158)</f>
        <v>#VALUE!</v>
      </c>
      <c r="BF165" s="248" t="e">
        <f ca="1">_xll.DBRW($C$1,$B165,$C$3,BF$12,$C$2,$A165,BF$13,$C$4,C158)</f>
        <v>#VALUE!</v>
      </c>
      <c r="BG165" s="248" t="e">
        <f ca="1">_xll.DBRW($C$1,$B165,$C$3,BG$12,$C$2,$A165,BG$13,$C$4,C158)</f>
        <v>#VALUE!</v>
      </c>
      <c r="BH165" s="253" t="e">
        <f ca="1">_xll.DBRW($C$1,$B165,$C$3,BH$12,$C$2,$A165,BH$13,$C$4,C158)</f>
        <v>#VALUE!</v>
      </c>
      <c r="BI165" s="252" t="e">
        <f ca="1">_xll.DBRW($C$1,$B165,$C$3,BI$12,$C$2,$A165,BI$13,$C$4,C158)</f>
        <v>#VALUE!</v>
      </c>
      <c r="BJ165" s="248" t="str">
        <f ca="1">_xll.DBRW($C$1,$B165,$C$3,BJ$12,$C$2,$A165,BJ$13,$C$4,C158)</f>
        <v>RECALC_1_2924_</v>
      </c>
      <c r="BK165" s="248" t="e">
        <f ca="1">_xll.DBRW($C$1,$B165,$C$3,BK$12,$C$2,$A165,BK$13,$C$4,C158)</f>
        <v>#VALUE!</v>
      </c>
      <c r="BL165" s="248" t="e">
        <f ca="1">_xll.DBRW($C$1,$B165,$C$3,BL$12,$C$2,$A165,BL$13,$C$4,C158)</f>
        <v>#VALUE!</v>
      </c>
      <c r="BM165" s="248" t="e">
        <f ca="1">_xll.DBRW($C$1,$B165,$C$3,BM$12,$C$2,$A165,BM$13,$C$4,C158)</f>
        <v>#VALUE!</v>
      </c>
      <c r="BN165" s="248" t="e">
        <f ca="1">_xll.DBRW($C$1,$B165,$C$3,BN$12,$C$2,$A165,BN$13,$C$4,C158)</f>
        <v>#VALUE!</v>
      </c>
      <c r="BO165" s="248" t="e">
        <f ca="1">_xll.DBRW($C$1,$B165,$C$3,BO$12,$C$2,$A165,BO$13,$C$4,C158)</f>
        <v>#VALUE!</v>
      </c>
      <c r="BP165" s="253" t="e">
        <f ca="1">_xll.DBRW($C$1,$B165,$C$3,BP$12,$C$2,$A165,BP$13,$C$4,C158)</f>
        <v>#VALUE!</v>
      </c>
      <c r="BQ165" s="252" t="e">
        <f ca="1">_xll.DBRW($C$1,$B165,$C$3,BQ$12,$C$2,$A165,BQ$13,$C$4,C158)</f>
        <v>#VALUE!</v>
      </c>
      <c r="BR165" s="248" t="str">
        <f ca="1">_xll.DBRW($C$1,$B165,$C$3,BR$12,$C$2,$A165,BR$13,$C$4,C158)</f>
        <v>RECALC_1_2928_</v>
      </c>
      <c r="BS165" s="248" t="e">
        <f ca="1">_xll.DBRW($C$1,$B165,$C$3,BS$12,$C$2,$A165,BS$13,$C$4,C158)</f>
        <v>#VALUE!</v>
      </c>
      <c r="BT165" s="248" t="e">
        <f ca="1">_xll.DBRW($C$1,$B165,$C$3,BT$12,$C$2,$A165,BT$13,$C$4,C158)</f>
        <v>#VALUE!</v>
      </c>
      <c r="BU165" s="248" t="e">
        <f ca="1">_xll.DBRW($C$1,$B165,$C$3,BU$12,$C$2,$A165,BU$13,$C$4,C158)</f>
        <v>#VALUE!</v>
      </c>
      <c r="BV165" s="248" t="e">
        <f ca="1">_xll.DBRW($C$1,$B165,$C$3,BV$12,$C$2,$A165,BV$13,$C$4,C158)</f>
        <v>#VALUE!</v>
      </c>
      <c r="BW165" s="248" t="e">
        <f ca="1">_xll.DBRW($C$1,$B165,$C$3,BW$12,$C$2,$A165,BW$13,$C$4,C158)</f>
        <v>#VALUE!</v>
      </c>
      <c r="BX165" s="253" t="e">
        <f ca="1">_xll.DBRW($C$1,$B165,$C$3,BX$12,$C$2,$A165,BX$13,$C$4,C158)</f>
        <v>#VALUE!</v>
      </c>
      <c r="BY165" s="248"/>
      <c r="BZ165" s="248"/>
      <c r="CA165" s="248"/>
      <c r="CB165" s="248"/>
      <c r="CC165" s="248"/>
      <c r="CD165" s="248"/>
      <c r="CE165" s="248"/>
      <c r="CF165" s="248"/>
    </row>
    <row r="166" spans="1:109" ht="21.75" customHeight="1">
      <c r="A166" s="262" t="str">
        <f t="shared" ref="A166:C166" si="868">A153</f>
        <v>VTD_Corp_TopAdj_Input8</v>
      </c>
      <c r="B166" s="263" t="str">
        <f t="shared" ca="1" si="868"/>
        <v>RECALC_0_1_</v>
      </c>
      <c r="C166" s="237" t="str">
        <f t="shared" si="868"/>
        <v>Ajustement Ouverture EFN Budget</v>
      </c>
      <c r="D166" s="252"/>
      <c r="E166" s="248"/>
      <c r="F166" s="248"/>
      <c r="G166" s="248"/>
      <c r="H166" s="248"/>
      <c r="I166" s="248"/>
      <c r="J166" s="248"/>
      <c r="K166" s="253"/>
      <c r="L166" s="252"/>
      <c r="M166" s="248"/>
      <c r="N166" s="248"/>
      <c r="O166" s="248"/>
      <c r="P166" s="248"/>
      <c r="Q166" s="248"/>
      <c r="R166" s="248"/>
      <c r="S166" s="253"/>
      <c r="T166" s="252"/>
      <c r="U166" s="248"/>
      <c r="V166" s="248"/>
      <c r="W166" s="248"/>
      <c r="X166" s="248"/>
      <c r="Y166" s="248"/>
      <c r="Z166" s="248"/>
      <c r="AA166" s="253"/>
      <c r="AB166" s="252"/>
      <c r="AC166" s="248"/>
      <c r="AD166" s="248"/>
      <c r="AE166" s="248"/>
      <c r="AF166" s="248"/>
      <c r="AG166" s="248"/>
      <c r="AH166" s="248"/>
      <c r="AI166" s="253"/>
      <c r="AJ166" s="248"/>
      <c r="AK166" s="252" t="e">
        <f ca="1">_xll.DBRW($C$1,$B166,$C$3,AK$12,$C$2,$A166,AK$13,$C$4,C158)</f>
        <v>#VALUE!</v>
      </c>
      <c r="AL166" s="248" t="str">
        <f ca="1">_xll.DBRW($C$1,$B166,$C$3,AL$12,$C$2,$A166,AL$13,$C$4,C158)</f>
        <v>RECALC_1_2976_</v>
      </c>
      <c r="AM166" s="248" t="e">
        <f ca="1">_xll.DBRW($C$1,$B166,$C$3,AM$12,$C$2,$A166,AM$13,$C$4,C158)</f>
        <v>#VALUE!</v>
      </c>
      <c r="AN166" s="248" t="e">
        <f ca="1">_xll.DBRW($C$1,$B166,$C$3,AN$12,$C$2,$A166,AN$13,$C$4,C158)</f>
        <v>#VALUE!</v>
      </c>
      <c r="AO166" s="248" t="e">
        <f ca="1">_xll.DBRW($C$1,$B166,$C$3,AO$12,$C$2,$A166,AO$13,$C$4,C158)</f>
        <v>#VALUE!</v>
      </c>
      <c r="AP166" s="248" t="e">
        <f ca="1">_xll.DBRW($C$1,$B166,$C$3,AP$12,$C$2,$A166,AP$13,$C$4,C158)</f>
        <v>#VALUE!</v>
      </c>
      <c r="AQ166" s="248" t="e">
        <f ca="1">_xll.DBRW($C$1,$B166,$C$3,AQ$12,$C$2,$A166,AQ$13,$C$4,C158)</f>
        <v>#VALUE!</v>
      </c>
      <c r="AR166" s="253" t="e">
        <f ca="1">_xll.DBRW($C$1,$B166,$C$3,AR$12,$C$2,$A166,AR$13,$C$4,C158)</f>
        <v>#VALUE!</v>
      </c>
      <c r="AS166" s="252" t="e">
        <f ca="1">_xll.DBRW($C$1,$B166,$C$3,AS$12,$C$2,$A166,AS$13,$C$4,C158)</f>
        <v>#VALUE!</v>
      </c>
      <c r="AT166" s="248" t="str">
        <f ca="1">_xll.DBRW($C$1,$B166,$C$3,AT$12,$C$2,$A166,AT$13,$C$4,C158)</f>
        <v>RECALC_1_2977_</v>
      </c>
      <c r="AU166" s="248" t="e">
        <f ca="1">_xll.DBRW($C$1,$B166,$C$3,AU$12,$C$2,$A166,AU$13,$C$4,C158)</f>
        <v>#VALUE!</v>
      </c>
      <c r="AV166" s="248" t="e">
        <f ca="1">_xll.DBRW($C$1,$B166,$C$3,AV$12,$C$2,$A166,AV$13,$C$4,C158)</f>
        <v>#VALUE!</v>
      </c>
      <c r="AW166" s="248" t="e">
        <f ca="1">_xll.DBRW($C$1,$B166,$C$3,AW$12,$C$2,$A166,AW$13,$C$4,C158)</f>
        <v>#VALUE!</v>
      </c>
      <c r="AX166" s="248" t="e">
        <f ca="1">_xll.DBRW($C$1,$B166,$C$3,AX$12,$C$2,$A166,AX$13,$C$4,C158)</f>
        <v>#VALUE!</v>
      </c>
      <c r="AY166" s="248" t="e">
        <f ca="1">_xll.DBRW($C$1,$B166,$C$3,AY$12,$C$2,$A166,AY$13,$C$4,C158)</f>
        <v>#VALUE!</v>
      </c>
      <c r="AZ166" s="253" t="e">
        <f ca="1">_xll.DBRW($C$1,$B166,$C$3,AZ$12,$C$2,$A166,AZ$13,$C$4,C158)</f>
        <v>#VALUE!</v>
      </c>
      <c r="BA166" s="252" t="e">
        <f ca="1">_xll.DBRW($C$1,$B166,$C$3,BA$12,$C$2,$A166,BA$13,$C$4,C158)</f>
        <v>#VALUE!</v>
      </c>
      <c r="BB166" s="248" t="str">
        <f ca="1">_xll.DBRW($C$1,$B166,$C$3,BB$12,$C$2,$A166,BB$13,$C$4,C158)</f>
        <v>RECALC_1_2975_</v>
      </c>
      <c r="BC166" s="248" t="e">
        <f ca="1">_xll.DBRW($C$1,$B166,$C$3,BC$12,$C$2,$A166,BC$13,$C$4,C158)</f>
        <v>#VALUE!</v>
      </c>
      <c r="BD166" s="248" t="e">
        <f ca="1">_xll.DBRW($C$1,$B166,$C$3,BD$12,$C$2,$A166,BD$13,$C$4,C158)</f>
        <v>#VALUE!</v>
      </c>
      <c r="BE166" s="248" t="e">
        <f ca="1">_xll.DBRW($C$1,$B166,$C$3,BE$12,$C$2,$A166,BE$13,$C$4,C158)</f>
        <v>#VALUE!</v>
      </c>
      <c r="BF166" s="248" t="e">
        <f ca="1">_xll.DBRW($C$1,$B166,$C$3,BF$12,$C$2,$A166,BF$13,$C$4,C158)</f>
        <v>#VALUE!</v>
      </c>
      <c r="BG166" s="248" t="e">
        <f ca="1">_xll.DBRW($C$1,$B166,$C$3,BG$12,$C$2,$A166,BG$13,$C$4,C158)</f>
        <v>#VALUE!</v>
      </c>
      <c r="BH166" s="253" t="e">
        <f ca="1">_xll.DBRW($C$1,$B166,$C$3,BH$12,$C$2,$A166,BH$13,$C$4,C158)</f>
        <v>#VALUE!</v>
      </c>
      <c r="BI166" s="252" t="e">
        <f ca="1">_xll.DBRW($C$1,$B166,$C$3,BI$12,$C$2,$A166,BI$13,$C$4,C158)</f>
        <v>#VALUE!</v>
      </c>
      <c r="BJ166" s="248" t="str">
        <f ca="1">_xll.DBRW($C$1,$B166,$C$3,BJ$12,$C$2,$A166,BJ$13,$C$4,C158)</f>
        <v>RECALC_1_2974_</v>
      </c>
      <c r="BK166" s="248" t="e">
        <f ca="1">_xll.DBRW($C$1,$B166,$C$3,BK$12,$C$2,$A166,BK$13,$C$4,C158)</f>
        <v>#VALUE!</v>
      </c>
      <c r="BL166" s="248" t="e">
        <f ca="1">_xll.DBRW($C$1,$B166,$C$3,BL$12,$C$2,$A166,BL$13,$C$4,C158)</f>
        <v>#VALUE!</v>
      </c>
      <c r="BM166" s="248" t="e">
        <f ca="1">_xll.DBRW($C$1,$B166,$C$3,BM$12,$C$2,$A166,BM$13,$C$4,C158)</f>
        <v>#VALUE!</v>
      </c>
      <c r="BN166" s="248" t="e">
        <f ca="1">_xll.DBRW($C$1,$B166,$C$3,BN$12,$C$2,$A166,BN$13,$C$4,C158)</f>
        <v>#VALUE!</v>
      </c>
      <c r="BO166" s="248" t="e">
        <f ca="1">_xll.DBRW($C$1,$B166,$C$3,BO$12,$C$2,$A166,BO$13,$C$4,C158)</f>
        <v>#VALUE!</v>
      </c>
      <c r="BP166" s="253" t="e">
        <f ca="1">_xll.DBRW($C$1,$B166,$C$3,BP$12,$C$2,$A166,BP$13,$C$4,C158)</f>
        <v>#VALUE!</v>
      </c>
      <c r="BQ166" s="252" t="e">
        <f ca="1">_xll.DBRW($C$1,$B166,$C$3,BQ$12,$C$2,$A166,BQ$13,$C$4,C158)</f>
        <v>#VALUE!</v>
      </c>
      <c r="BR166" s="248" t="str">
        <f ca="1">_xll.DBRW($C$1,$B166,$C$3,BR$12,$C$2,$A166,BR$13,$C$4,C158)</f>
        <v>RECALC_1_2978_</v>
      </c>
      <c r="BS166" s="248" t="e">
        <f ca="1">_xll.DBRW($C$1,$B166,$C$3,BS$12,$C$2,$A166,BS$13,$C$4,C158)</f>
        <v>#VALUE!</v>
      </c>
      <c r="BT166" s="248" t="e">
        <f ca="1">_xll.DBRW($C$1,$B166,$C$3,BT$12,$C$2,$A166,BT$13,$C$4,C158)</f>
        <v>#VALUE!</v>
      </c>
      <c r="BU166" s="248" t="e">
        <f ca="1">_xll.DBRW($C$1,$B166,$C$3,BU$12,$C$2,$A166,BU$13,$C$4,C158)</f>
        <v>#VALUE!</v>
      </c>
      <c r="BV166" s="248" t="e">
        <f ca="1">_xll.DBRW($C$1,$B166,$C$3,BV$12,$C$2,$A166,BV$13,$C$4,C158)</f>
        <v>#VALUE!</v>
      </c>
      <c r="BW166" s="248" t="e">
        <f ca="1">_xll.DBRW($C$1,$B166,$C$3,BW$12,$C$2,$A166,BW$13,$C$4,C158)</f>
        <v>#VALUE!</v>
      </c>
      <c r="BX166" s="253" t="e">
        <f ca="1">_xll.DBRW($C$1,$B166,$C$3,BX$12,$C$2,$A166,BX$13,$C$4,C158)</f>
        <v>#VALUE!</v>
      </c>
      <c r="BY166" s="248"/>
      <c r="BZ166" s="248"/>
      <c r="CA166" s="248"/>
      <c r="CB166" s="248"/>
      <c r="CC166" s="248"/>
      <c r="CD166" s="248"/>
      <c r="CE166" s="248"/>
      <c r="CF166" s="248"/>
    </row>
    <row r="167" spans="1:109" ht="21.75" customHeight="1">
      <c r="A167" s="262" t="str">
        <f>A154</f>
        <v>VTD_Corp_TopAdj_Input9</v>
      </c>
      <c r="B167" s="263" t="str">
        <f t="shared" ref="B167:C167" ca="1" si="869">B154</f>
        <v>RECALC_0_1_</v>
      </c>
      <c r="C167" s="237" t="str">
        <f t="shared" si="869"/>
        <v>Dividendes versés aux actionnaires</v>
      </c>
      <c r="D167" s="252"/>
      <c r="E167" s="248"/>
      <c r="F167" s="248"/>
      <c r="G167" s="248"/>
      <c r="H167" s="248"/>
      <c r="I167" s="248"/>
      <c r="J167" s="248"/>
      <c r="K167" s="253"/>
      <c r="L167" s="252"/>
      <c r="M167" s="248"/>
      <c r="N167" s="248"/>
      <c r="O167" s="248"/>
      <c r="P167" s="248"/>
      <c r="Q167" s="248"/>
      <c r="R167" s="248"/>
      <c r="S167" s="253"/>
      <c r="T167" s="252"/>
      <c r="U167" s="248"/>
      <c r="V167" s="248"/>
      <c r="W167" s="248"/>
      <c r="X167" s="248"/>
      <c r="Y167" s="248"/>
      <c r="Z167" s="248"/>
      <c r="AA167" s="253"/>
      <c r="AB167" s="252"/>
      <c r="AC167" s="248"/>
      <c r="AD167" s="248"/>
      <c r="AE167" s="248"/>
      <c r="AF167" s="248"/>
      <c r="AG167" s="248"/>
      <c r="AH167" s="248"/>
      <c r="AI167" s="253"/>
      <c r="AJ167" s="248"/>
      <c r="AK167" s="252" t="e">
        <f ca="1">_xll.DBRW($C$1,$B167,$C$3,AK$12,$C$2,$A167,AK$13,$C$4,C158)</f>
        <v>#VALUE!</v>
      </c>
      <c r="AL167" s="248" t="str">
        <f ca="1">_xll.DBRW($C$1,$B167,$C$3,AL$12,$C$2,$A167,AL$13,$C$4,C158)</f>
        <v>RECALC_1_2959_</v>
      </c>
      <c r="AM167" s="248" t="e">
        <f ca="1">_xll.DBRW($C$1,$B167,$C$3,AM$12,$C$2,$A167,AM$13,$C$4,C158)</f>
        <v>#VALUE!</v>
      </c>
      <c r="AN167" s="248" t="e">
        <f ca="1">_xll.DBRW($C$1,$B167,$C$3,AN$12,$C$2,$A167,AN$13,$C$4,C158)</f>
        <v>#VALUE!</v>
      </c>
      <c r="AO167" s="248" t="e">
        <f ca="1">_xll.DBRW($C$1,$B167,$C$3,AO$12,$C$2,$A167,AO$13,$C$4,C158)</f>
        <v>#VALUE!</v>
      </c>
      <c r="AP167" s="248" t="e">
        <f ca="1">_xll.DBRW($C$1,$B167,$C$3,AP$12,$C$2,$A167,AP$13,$C$4,C158)</f>
        <v>#VALUE!</v>
      </c>
      <c r="AQ167" s="248" t="e">
        <f ca="1">_xll.DBRW($C$1,$B167,$C$3,AQ$12,$C$2,$A167,AQ$13,$C$4,C158)</f>
        <v>#VALUE!</v>
      </c>
      <c r="AR167" s="253" t="e">
        <f ca="1">_xll.DBRW($C$1,$B167,$C$3,AR$12,$C$2,$A167,AR$13,$C$4,C158)</f>
        <v>#VALUE!</v>
      </c>
      <c r="AS167" s="252" t="e">
        <f ca="1">_xll.DBRW($C$1,$B167,$C$3,AS$12,$C$2,$A167,AS$13,$C$4,C158)</f>
        <v>#VALUE!</v>
      </c>
      <c r="AT167" s="248" t="str">
        <f ca="1">_xll.DBRW($C$1,$B167,$C$3,AT$12,$C$2,$A167,AT$13,$C$4,C158)</f>
        <v>RECALC_1_2960_</v>
      </c>
      <c r="AU167" s="248" t="e">
        <f ca="1">_xll.DBRW($C$1,$B167,$C$3,AU$12,$C$2,$A167,AU$13,$C$4,C158)</f>
        <v>#VALUE!</v>
      </c>
      <c r="AV167" s="248" t="e">
        <f ca="1">_xll.DBRW($C$1,$B167,$C$3,AV$12,$C$2,$A167,AV$13,$C$4,C158)</f>
        <v>#VALUE!</v>
      </c>
      <c r="AW167" s="248" t="e">
        <f ca="1">_xll.DBRW($C$1,$B167,$C$3,AW$12,$C$2,$A167,AW$13,$C$4,C158)</f>
        <v>#VALUE!</v>
      </c>
      <c r="AX167" s="248" t="e">
        <f ca="1">_xll.DBRW($C$1,$B167,$C$3,AX$12,$C$2,$A167,AX$13,$C$4,C158)</f>
        <v>#VALUE!</v>
      </c>
      <c r="AY167" s="248" t="e">
        <f ca="1">_xll.DBRW($C$1,$B167,$C$3,AY$12,$C$2,$A167,AY$13,$C$4,C158)</f>
        <v>#VALUE!</v>
      </c>
      <c r="AZ167" s="253" t="e">
        <f ca="1">_xll.DBRW($C$1,$B167,$C$3,AZ$12,$C$2,$A167,AZ$13,$C$4,C158)</f>
        <v>#VALUE!</v>
      </c>
      <c r="BA167" s="252" t="e">
        <f ca="1">_xll.DBRW($C$1,$B167,$C$3,BA$12,$C$2,$A167,BA$13,$C$4,C158)</f>
        <v>#VALUE!</v>
      </c>
      <c r="BB167" s="248" t="str">
        <f ca="1">_xll.DBRW($C$1,$B167,$C$3,BB$12,$C$2,$A167,BB$13,$C$4,C158)</f>
        <v>RECALC_1_2961_</v>
      </c>
      <c r="BC167" s="248" t="e">
        <f ca="1">_xll.DBRW($C$1,$B167,$C$3,BC$12,$C$2,$A167,BC$13,$C$4,C158)</f>
        <v>#VALUE!</v>
      </c>
      <c r="BD167" s="248" t="e">
        <f ca="1">_xll.DBRW($C$1,$B167,$C$3,BD$12,$C$2,$A167,BD$13,$C$4,C158)</f>
        <v>#VALUE!</v>
      </c>
      <c r="BE167" s="248" t="e">
        <f ca="1">_xll.DBRW($C$1,$B167,$C$3,BE$12,$C$2,$A167,BE$13,$C$4,C158)</f>
        <v>#VALUE!</v>
      </c>
      <c r="BF167" s="248" t="e">
        <f ca="1">_xll.DBRW($C$1,$B167,$C$3,BF$12,$C$2,$A167,BF$13,$C$4,C158)</f>
        <v>#VALUE!</v>
      </c>
      <c r="BG167" s="248" t="e">
        <f ca="1">_xll.DBRW($C$1,$B167,$C$3,BG$12,$C$2,$A167,BG$13,$C$4,C158)</f>
        <v>#VALUE!</v>
      </c>
      <c r="BH167" s="253" t="e">
        <f ca="1">_xll.DBRW($C$1,$B167,$C$3,BH$12,$C$2,$A167,BH$13,$C$4,C158)</f>
        <v>#VALUE!</v>
      </c>
      <c r="BI167" s="252" t="e">
        <f ca="1">_xll.DBRW($C$1,$B167,$C$3,BI$12,$C$2,$A167,BI$13,$C$4,C158)</f>
        <v>#VALUE!</v>
      </c>
      <c r="BJ167" s="248" t="str">
        <f ca="1">_xll.DBRW($C$1,$B167,$C$3,BJ$12,$C$2,$A167,BJ$13,$C$4,C158)</f>
        <v>RECALC_1_2962_</v>
      </c>
      <c r="BK167" s="248" t="e">
        <f ca="1">_xll.DBRW($C$1,$B167,$C$3,BK$12,$C$2,$A167,BK$13,$C$4,C158)</f>
        <v>#VALUE!</v>
      </c>
      <c r="BL167" s="248" t="e">
        <f ca="1">_xll.DBRW($C$1,$B167,$C$3,BL$12,$C$2,$A167,BL$13,$C$4,C158)</f>
        <v>#VALUE!</v>
      </c>
      <c r="BM167" s="248" t="e">
        <f ca="1">_xll.DBRW($C$1,$B167,$C$3,BM$12,$C$2,$A167,BM$13,$C$4,C158)</f>
        <v>#VALUE!</v>
      </c>
      <c r="BN167" s="248" t="e">
        <f ca="1">_xll.DBRW($C$1,$B167,$C$3,BN$12,$C$2,$A167,BN$13,$C$4,C158)</f>
        <v>#VALUE!</v>
      </c>
      <c r="BO167" s="248" t="e">
        <f ca="1">_xll.DBRW($C$1,$B167,$C$3,BO$12,$C$2,$A167,BO$13,$C$4,C158)</f>
        <v>#VALUE!</v>
      </c>
      <c r="BP167" s="253" t="e">
        <f ca="1">_xll.DBRW($C$1,$B167,$C$3,BP$12,$C$2,$A167,BP$13,$C$4,C158)</f>
        <v>#VALUE!</v>
      </c>
      <c r="BQ167" s="252" t="e">
        <f ca="1">_xll.DBRW($C$1,$B167,$C$3,BQ$12,$C$2,$A167,BQ$13,$C$4,C158)</f>
        <v>#VALUE!</v>
      </c>
      <c r="BR167" s="248" t="str">
        <f ca="1">_xll.DBRW($C$1,$B167,$C$3,BR$12,$C$2,$A167,BR$13,$C$4,C158)</f>
        <v>RECALC_1_2963_</v>
      </c>
      <c r="BS167" s="248" t="e">
        <f ca="1">_xll.DBRW($C$1,$B167,$C$3,BS$12,$C$2,$A167,BS$13,$C$4,C158)</f>
        <v>#VALUE!</v>
      </c>
      <c r="BT167" s="248" t="e">
        <f ca="1">_xll.DBRW($C$1,$B167,$C$3,BT$12,$C$2,$A167,BT$13,$C$4,C158)</f>
        <v>#VALUE!</v>
      </c>
      <c r="BU167" s="248" t="e">
        <f ca="1">_xll.DBRW($C$1,$B167,$C$3,BU$12,$C$2,$A167,BU$13,$C$4,C158)</f>
        <v>#VALUE!</v>
      </c>
      <c r="BV167" s="248" t="e">
        <f ca="1">_xll.DBRW($C$1,$B167,$C$3,BV$12,$C$2,$A167,BV$13,$C$4,C158)</f>
        <v>#VALUE!</v>
      </c>
      <c r="BW167" s="248" t="e">
        <f ca="1">_xll.DBRW($C$1,$B167,$C$3,BW$12,$C$2,$A167,BW$13,$C$4,C158)</f>
        <v>#VALUE!</v>
      </c>
      <c r="BX167" s="253" t="e">
        <f ca="1">_xll.DBRW($C$1,$B167,$C$3,BX$12,$C$2,$A167,BX$13,$C$4,C158)</f>
        <v>#VALUE!</v>
      </c>
      <c r="BY167" s="248"/>
      <c r="BZ167" s="248"/>
      <c r="CA167" s="248"/>
      <c r="CB167" s="248"/>
      <c r="CC167" s="248"/>
      <c r="CD167" s="248"/>
      <c r="CE167" s="248"/>
      <c r="CF167" s="248"/>
    </row>
    <row r="168" spans="1:109" ht="21.75" customHeight="1">
      <c r="A168" s="262" t="str">
        <f t="shared" ref="A168:C168" si="870">A155</f>
        <v>VTD_Corp_TopAdj_Input10</v>
      </c>
      <c r="B168" s="263" t="str">
        <f t="shared" ca="1" si="870"/>
        <v>RECALC_0_1_</v>
      </c>
      <c r="C168" s="237" t="str">
        <f t="shared" si="870"/>
        <v>Augmentation de Capital Colombie</v>
      </c>
      <c r="D168" s="252"/>
      <c r="E168" s="248"/>
      <c r="F168" s="248"/>
      <c r="G168" s="248"/>
      <c r="H168" s="248"/>
      <c r="I168" s="248"/>
      <c r="J168" s="248"/>
      <c r="K168" s="253"/>
      <c r="L168" s="252"/>
      <c r="M168" s="248"/>
      <c r="N168" s="248"/>
      <c r="O168" s="248"/>
      <c r="P168" s="248"/>
      <c r="Q168" s="248"/>
      <c r="R168" s="248"/>
      <c r="S168" s="253"/>
      <c r="T168" s="252"/>
      <c r="U168" s="248"/>
      <c r="V168" s="248"/>
      <c r="W168" s="248"/>
      <c r="X168" s="248"/>
      <c r="Y168" s="248"/>
      <c r="Z168" s="248"/>
      <c r="AA168" s="253"/>
      <c r="AB168" s="252"/>
      <c r="AC168" s="248"/>
      <c r="AD168" s="248"/>
      <c r="AE168" s="248"/>
      <c r="AF168" s="248"/>
      <c r="AG168" s="248"/>
      <c r="AH168" s="248"/>
      <c r="AI168" s="253"/>
      <c r="AJ168" s="248"/>
      <c r="AK168" s="252" t="e">
        <f ca="1">_xll.DBRW($C$1,$B168,$C$3,AK$12,$C$2,$A168,AK$13,$C$4,C158)</f>
        <v>#VALUE!</v>
      </c>
      <c r="AL168" s="248" t="str">
        <f ca="1">_xll.DBRW($C$1,$B168,$C$3,AL$12,$C$2,$A168,AL$13,$C$4,C158)</f>
        <v>RECALC_1_2869_</v>
      </c>
      <c r="AM168" s="248" t="e">
        <f ca="1">_xll.DBRW($C$1,$B168,$C$3,AM$12,$C$2,$A168,AM$13,$C$4,C158)</f>
        <v>#VALUE!</v>
      </c>
      <c r="AN168" s="248" t="e">
        <f ca="1">_xll.DBRW($C$1,$B168,$C$3,AN$12,$C$2,$A168,AN$13,$C$4,C158)</f>
        <v>#VALUE!</v>
      </c>
      <c r="AO168" s="248" t="e">
        <f ca="1">_xll.DBRW($C$1,$B168,$C$3,AO$12,$C$2,$A168,AO$13,$C$4,C158)</f>
        <v>#VALUE!</v>
      </c>
      <c r="AP168" s="248" t="e">
        <f ca="1">_xll.DBRW($C$1,$B168,$C$3,AP$12,$C$2,$A168,AP$13,$C$4,C158)</f>
        <v>#VALUE!</v>
      </c>
      <c r="AQ168" s="248" t="e">
        <f ca="1">_xll.DBRW($C$1,$B168,$C$3,AQ$12,$C$2,$A168,AQ$13,$C$4,C158)</f>
        <v>#VALUE!</v>
      </c>
      <c r="AR168" s="253" t="e">
        <f ca="1">_xll.DBRW($C$1,$B168,$C$3,AR$12,$C$2,$A168,AR$13,$C$4,C158)</f>
        <v>#VALUE!</v>
      </c>
      <c r="AS168" s="252" t="e">
        <f ca="1">_xll.DBRW($C$1,$B168,$C$3,AS$12,$C$2,$A168,AS$13,$C$4,C158)</f>
        <v>#VALUE!</v>
      </c>
      <c r="AT168" s="248" t="str">
        <f ca="1">_xll.DBRW($C$1,$B168,$C$3,AT$12,$C$2,$A168,AT$13,$C$4,C158)</f>
        <v>RECALC_1_2870_</v>
      </c>
      <c r="AU168" s="248" t="e">
        <f ca="1">_xll.DBRW($C$1,$B168,$C$3,AU$12,$C$2,$A168,AU$13,$C$4,C158)</f>
        <v>#VALUE!</v>
      </c>
      <c r="AV168" s="248" t="e">
        <f ca="1">_xll.DBRW($C$1,$B168,$C$3,AV$12,$C$2,$A168,AV$13,$C$4,C158)</f>
        <v>#VALUE!</v>
      </c>
      <c r="AW168" s="248" t="e">
        <f ca="1">_xll.DBRW($C$1,$B168,$C$3,AW$12,$C$2,$A168,AW$13,$C$4,C158)</f>
        <v>#VALUE!</v>
      </c>
      <c r="AX168" s="248" t="e">
        <f ca="1">_xll.DBRW($C$1,$B168,$C$3,AX$12,$C$2,$A168,AX$13,$C$4,C158)</f>
        <v>#VALUE!</v>
      </c>
      <c r="AY168" s="248" t="e">
        <f ca="1">_xll.DBRW($C$1,$B168,$C$3,AY$12,$C$2,$A168,AY$13,$C$4,C158)</f>
        <v>#VALUE!</v>
      </c>
      <c r="AZ168" s="253" t="e">
        <f ca="1">_xll.DBRW($C$1,$B168,$C$3,AZ$12,$C$2,$A168,AZ$13,$C$4,C158)</f>
        <v>#VALUE!</v>
      </c>
      <c r="BA168" s="252" t="e">
        <f ca="1">_xll.DBRW($C$1,$B168,$C$3,BA$12,$C$2,$A168,BA$13,$C$4,C158)</f>
        <v>#VALUE!</v>
      </c>
      <c r="BB168" s="248" t="str">
        <f ca="1">_xll.DBRW($C$1,$B168,$C$3,BB$12,$C$2,$A168,BB$13,$C$4,C158)</f>
        <v>RECALC_1_2871_</v>
      </c>
      <c r="BC168" s="248" t="e">
        <f ca="1">_xll.DBRW($C$1,$B168,$C$3,BC$12,$C$2,$A168,BC$13,$C$4,C158)</f>
        <v>#VALUE!</v>
      </c>
      <c r="BD168" s="248" t="e">
        <f ca="1">_xll.DBRW($C$1,$B168,$C$3,BD$12,$C$2,$A168,BD$13,$C$4,C158)</f>
        <v>#VALUE!</v>
      </c>
      <c r="BE168" s="248" t="e">
        <f ca="1">_xll.DBRW($C$1,$B168,$C$3,BE$12,$C$2,$A168,BE$13,$C$4,C158)</f>
        <v>#VALUE!</v>
      </c>
      <c r="BF168" s="248" t="e">
        <f ca="1">_xll.DBRW($C$1,$B168,$C$3,BF$12,$C$2,$A168,BF$13,$C$4,C158)</f>
        <v>#VALUE!</v>
      </c>
      <c r="BG168" s="248" t="e">
        <f ca="1">_xll.DBRW($C$1,$B168,$C$3,BG$12,$C$2,$A168,BG$13,$C$4,C158)</f>
        <v>#VALUE!</v>
      </c>
      <c r="BH168" s="253" t="e">
        <f ca="1">_xll.DBRW($C$1,$B168,$C$3,BH$12,$C$2,$A168,BH$13,$C$4,C158)</f>
        <v>#VALUE!</v>
      </c>
      <c r="BI168" s="252" t="e">
        <f ca="1">_xll.DBRW($C$1,$B168,$C$3,BI$12,$C$2,$A168,BI$13,$C$4,C158)</f>
        <v>#VALUE!</v>
      </c>
      <c r="BJ168" s="248" t="str">
        <f ca="1">_xll.DBRW($C$1,$B168,$C$3,BJ$12,$C$2,$A168,BJ$13,$C$4,C158)</f>
        <v>RECALC_1_2872_</v>
      </c>
      <c r="BK168" s="248" t="e">
        <f ca="1">_xll.DBRW($C$1,$B168,$C$3,BK$12,$C$2,$A168,BK$13,$C$4,C158)</f>
        <v>#VALUE!</v>
      </c>
      <c r="BL168" s="248" t="e">
        <f ca="1">_xll.DBRW($C$1,$B168,$C$3,BL$12,$C$2,$A168,BL$13,$C$4,C158)</f>
        <v>#VALUE!</v>
      </c>
      <c r="BM168" s="248" t="e">
        <f ca="1">_xll.DBRW($C$1,$B168,$C$3,BM$12,$C$2,$A168,BM$13,$C$4,C158)</f>
        <v>#VALUE!</v>
      </c>
      <c r="BN168" s="248" t="e">
        <f ca="1">_xll.DBRW($C$1,$B168,$C$3,BN$12,$C$2,$A168,BN$13,$C$4,C158)</f>
        <v>#VALUE!</v>
      </c>
      <c r="BO168" s="248" t="e">
        <f ca="1">_xll.DBRW($C$1,$B168,$C$3,BO$12,$C$2,$A168,BO$13,$C$4,C158)</f>
        <v>#VALUE!</v>
      </c>
      <c r="BP168" s="253" t="e">
        <f ca="1">_xll.DBRW($C$1,$B168,$C$3,BP$12,$C$2,$A168,BP$13,$C$4,C158)</f>
        <v>#VALUE!</v>
      </c>
      <c r="BQ168" s="252" t="e">
        <f ca="1">_xll.DBRW($C$1,$B168,$C$3,BQ$12,$C$2,$A168,BQ$13,$C$4,C158)</f>
        <v>#VALUE!</v>
      </c>
      <c r="BR168" s="248" t="str">
        <f ca="1">_xll.DBRW($C$1,$B168,$C$3,BR$12,$C$2,$A168,BR$13,$C$4,C158)</f>
        <v>RECALC_1_2873_</v>
      </c>
      <c r="BS168" s="248" t="e">
        <f ca="1">_xll.DBRW($C$1,$B168,$C$3,BS$12,$C$2,$A168,BS$13,$C$4,C158)</f>
        <v>#VALUE!</v>
      </c>
      <c r="BT168" s="248" t="e">
        <f ca="1">_xll.DBRW($C$1,$B168,$C$3,BT$12,$C$2,$A168,BT$13,$C$4,C158)</f>
        <v>#VALUE!</v>
      </c>
      <c r="BU168" s="248" t="e">
        <f ca="1">_xll.DBRW($C$1,$B168,$C$3,BU$12,$C$2,$A168,BU$13,$C$4,C158)</f>
        <v>#VALUE!</v>
      </c>
      <c r="BV168" s="248" t="e">
        <f ca="1">_xll.DBRW($C$1,$B168,$C$3,BV$12,$C$2,$A168,BV$13,$C$4,C158)</f>
        <v>#VALUE!</v>
      </c>
      <c r="BW168" s="248" t="e">
        <f ca="1">_xll.DBRW($C$1,$B168,$C$3,BW$12,$C$2,$A168,BW$13,$C$4,C158)</f>
        <v>#VALUE!</v>
      </c>
      <c r="BX168" s="253" t="e">
        <f ca="1">_xll.DBRW($C$1,$B168,$C$3,BX$12,$C$2,$A168,BX$13,$C$4,C158)</f>
        <v>#VALUE!</v>
      </c>
      <c r="BY168" s="248"/>
      <c r="BZ168" s="248"/>
      <c r="CA168" s="248"/>
      <c r="CB168" s="248"/>
      <c r="CC168" s="248"/>
      <c r="CD168" s="248"/>
      <c r="CE168" s="248"/>
      <c r="CF168" s="248"/>
    </row>
    <row r="169" spans="1:109" s="261" customFormat="1" ht="21.75" customHeight="1">
      <c r="A169" s="254" t="s">
        <v>109</v>
      </c>
      <c r="B169" s="254" t="str">
        <f ca="1">_xll.SUBNM("tango_core_model:Activity","","Tot_act","English")</f>
        <v>RECALC_0_21_</v>
      </c>
      <c r="C169" s="254" t="str">
        <f>"Contrôle "&amp;C158</f>
        <v>Contrôle NET FINANCIAL DEBT (NFD)</v>
      </c>
      <c r="D169" s="255" t="e">
        <f ca="1">_xll.DBRW($C$1,$B$26,$C$3,D$12,$C$2,$A169,D$13,$C$4,$C158)-D158</f>
        <v>#VALUE!</v>
      </c>
      <c r="E169" s="256" t="e">
        <f ca="1">_xll.DBRW($C$1,$B$26,$C$3,E$12,$C$2,$A169,E$13,$C$4,$C158)-E158</f>
        <v>#VALUE!</v>
      </c>
      <c r="F169" s="256" t="e">
        <f ca="1">_xll.DBRW($C$1,$B$26,$C$3,F$12,$C$2,$A169,F$13,$C$4,$C158)-F158</f>
        <v>#VALUE!</v>
      </c>
      <c r="G169" s="256" t="e">
        <f ca="1">_xll.DBRW($C$1,$B$26,$C$3,G$12,$C$2,$A169,G$13,$C$4,$C158)-G158</f>
        <v>#VALUE!</v>
      </c>
      <c r="H169" s="256" t="e">
        <f ca="1">_xll.DBRW($C$1,$B$26,$C$3,H$12,$C$2,$A169,H$13,$C$4,$C158)-H158</f>
        <v>#VALUE!</v>
      </c>
      <c r="I169" s="256" t="e">
        <f ca="1">_xll.DBRW($C$1,$B$26,$C$3,I$12,$C$2,$A169,I$13,$C$4,$C158)-I158</f>
        <v>#VALUE!</v>
      </c>
      <c r="J169" s="256" t="e">
        <f ca="1">_xll.DBRW($C$1,$B$26,$C$3,J$12,$C$2,$A169,J$13,$C$4,$C158)-J158</f>
        <v>#VALUE!</v>
      </c>
      <c r="K169" s="257" t="e">
        <f ca="1">_xll.DBRW($C$1,$B$26,$C$3,K$12,$C$2,$A169,K$13,$C$4,$C158)-K158</f>
        <v>#VALUE!</v>
      </c>
      <c r="L169" s="255" t="e">
        <f ca="1">_xll.DBRW($C$1,$B$26,$C$3,L$12,$C$2,$A169,L$13,$C$4,$C158)-L158</f>
        <v>#VALUE!</v>
      </c>
      <c r="M169" s="256" t="e">
        <f ca="1">_xll.DBRW($C$1,$B$26,$C$3,M$12,$C$2,$A169,M$13,$C$4,$C158)-M158</f>
        <v>#VALUE!</v>
      </c>
      <c r="N169" s="256" t="e">
        <f ca="1">_xll.DBRW($C$1,$B$26,$C$3,N$12,$C$2,$A169,N$13,$C$4,$C158)-N158</f>
        <v>#VALUE!</v>
      </c>
      <c r="O169" s="256" t="e">
        <f ca="1">_xll.DBRW($C$1,$B$26,$C$3,O$12,$C$2,$A169,O$13,$C$4,$C158)-O158</f>
        <v>#VALUE!</v>
      </c>
      <c r="P169" s="256" t="e">
        <f ca="1">_xll.DBRW($C$1,$B$26,$C$3,P$12,$C$2,$A169,P$13,$C$4,$C158)-P158</f>
        <v>#VALUE!</v>
      </c>
      <c r="Q169" s="256" t="e">
        <f ca="1">_xll.DBRW($C$1,$B$26,$C$3,Q$12,$C$2,$A169,Q$13,$C$4,$C158)-Q158</f>
        <v>#VALUE!</v>
      </c>
      <c r="R169" s="256" t="e">
        <f ca="1">_xll.DBRW($C$1,$B$26,$C$3,R$12,$C$2,$A169,R$13,$C$4,$C158)-R158</f>
        <v>#VALUE!</v>
      </c>
      <c r="S169" s="257" t="e">
        <f ca="1">_xll.DBRW($C$1,$B$26,$C$3,S$12,$C$2,$A169,S$13,$C$4,$C158)-S158</f>
        <v>#VALUE!</v>
      </c>
      <c r="T169" s="255" t="e">
        <f ca="1">_xll.DBRW($C$1,$B$26,$C$3,T$12,$C$2,$A169,T$13,$C$4,$C158)-T158</f>
        <v>#VALUE!</v>
      </c>
      <c r="U169" s="256" t="e">
        <f ca="1">_xll.DBRW($C$1,$B$26,$C$3,U$12,$C$2,$A169,U$13,$C$4,$C158)-U158</f>
        <v>#VALUE!</v>
      </c>
      <c r="V169" s="256" t="e">
        <f ca="1">_xll.DBRW($C$1,$B$26,$C$3,V$12,$C$2,$A169,V$13,$C$4,$C158)-V158</f>
        <v>#VALUE!</v>
      </c>
      <c r="W169" s="256" t="e">
        <f ca="1">_xll.DBRW($C$1,$B$26,$C$3,W$12,$C$2,$A169,W$13,$C$4,$C158)-W158</f>
        <v>#VALUE!</v>
      </c>
      <c r="X169" s="256" t="e">
        <f ca="1">_xll.DBRW($C$1,$B$26,$C$3,X$12,$C$2,$A169,X$13,$C$4,$C158)-X158</f>
        <v>#VALUE!</v>
      </c>
      <c r="Y169" s="256" t="e">
        <f ca="1">_xll.DBRW($C$1,$B$26,$C$3,Y$12,$C$2,$A169,Y$13,$C$4,$C158)-Y158</f>
        <v>#VALUE!</v>
      </c>
      <c r="Z169" s="256" t="e">
        <f ca="1">_xll.DBRW($C$1,$B$26,$C$3,Z$12,$C$2,$A169,Z$13,$C$4,$C158)-Z158</f>
        <v>#VALUE!</v>
      </c>
      <c r="AA169" s="257" t="e">
        <f ca="1">_xll.DBRW($C$1,$B$26,$C$3,AA$12,$C$2,$A169,AA$13,$C$4,$C158)-AA158</f>
        <v>#VALUE!</v>
      </c>
      <c r="AB169" s="255" t="e">
        <f ca="1">_xll.DBRW($C$1,$B$26,$C$3,AB$12,$C$2,$A169,AB$13,$C$4,$C158)-AB158</f>
        <v>#VALUE!</v>
      </c>
      <c r="AC169" s="256" t="e">
        <f ca="1">_xll.DBRW($C$1,$B$26,$C$3,AC$12,$C$2,$A169,AC$13,$C$4,$C158)-AC158</f>
        <v>#VALUE!</v>
      </c>
      <c r="AD169" s="256" t="e">
        <f ca="1">_xll.DBRW($C$1,$B$26,$C$3,AD$12,$C$2,$A169,AD$13,$C$4,$C158)-AD158</f>
        <v>#VALUE!</v>
      </c>
      <c r="AE169" s="256" t="e">
        <f ca="1">_xll.DBRW($C$1,$B$26,$C$3,AE$12,$C$2,$A169,AE$13,$C$4,$C158)-AE158</f>
        <v>#VALUE!</v>
      </c>
      <c r="AF169" s="256" t="e">
        <f ca="1">_xll.DBRW($C$1,$B$26,$C$3,AF$12,$C$2,$A169,AF$13,$C$4,$C158)-AF158</f>
        <v>#VALUE!</v>
      </c>
      <c r="AG169" s="256" t="e">
        <f ca="1">_xll.DBRW($C$1,$B$26,$C$3,AG$12,$C$2,$A169,AG$13,$C$4,$C158)-AG158</f>
        <v>#VALUE!</v>
      </c>
      <c r="AH169" s="256" t="e">
        <f ca="1">_xll.DBRW($C$1,$B$26,$C$3,AH$12,$C$2,$A169,AH$13,$C$4,$C158)-AH158</f>
        <v>#VALUE!</v>
      </c>
      <c r="AI169" s="257" t="e">
        <f ca="1">_xll.DBRW($C$1,$B$26,$C$3,AI$12,$C$2,$A169,AI$13,$C$4,$C158)-AI158</f>
        <v>#VALUE!</v>
      </c>
      <c r="AJ169" s="258"/>
      <c r="AK169" s="255" t="e">
        <f ca="1">_xll.DBRW($C$1,$B169,$C$3,AK$12,$C$2,$A169,AK$13,$C$4,C158)-AK158</f>
        <v>#VALUE!</v>
      </c>
      <c r="AL169" s="256" t="e">
        <f ca="1">_xll.DBRW($C$1,$B169,$C$3,AL$12,$C$2,$A169,AL$13,$C$4,C158)-AL158</f>
        <v>#VALUE!</v>
      </c>
      <c r="AM169" s="256" t="e">
        <f ca="1">_xll.DBRW($C$1,$B169,$C$3,AM$12,$C$2,$A169,AM$13,$C$4,C158)-AM158</f>
        <v>#VALUE!</v>
      </c>
      <c r="AN169" s="256" t="e">
        <f ca="1">_xll.DBRW($C$1,$B169,$C$3,AN$12,$C$2,$A169,AN$13,$C$4,C158)-AN158</f>
        <v>#VALUE!</v>
      </c>
      <c r="AO169" s="256" t="e">
        <f ca="1">_xll.DBRW($C$1,$B169,$C$3,AO$12,$C$2,$A169,AO$13,$C$4,C158)-AO158</f>
        <v>#VALUE!</v>
      </c>
      <c r="AP169" s="256" t="e">
        <f ca="1">_xll.DBRW($C$1,$B169,$C$3,AP$12,$C$2,$A169,AP$13,$C$4,C158)-AP158</f>
        <v>#VALUE!</v>
      </c>
      <c r="AQ169" s="256" t="e">
        <f ca="1">_xll.DBRW($C$1,$B169,$C$3,AQ$12,$C$2,$A169,AQ$13,$C$4,C158)-AQ158</f>
        <v>#VALUE!</v>
      </c>
      <c r="AR169" s="257" t="e">
        <f ca="1">_xll.DBRW($C$1,$B169,$C$3,AR$12,$C$2,$A169,AR$13,$C$4,C158)-AR158</f>
        <v>#VALUE!</v>
      </c>
      <c r="AS169" s="255" t="e">
        <f ca="1">_xll.DBRW($C$1,$B169,$C$3,AS$12,$C$2,$A169,AS$13,$C$4,C158)-AS158</f>
        <v>#VALUE!</v>
      </c>
      <c r="AT169" s="256" t="e">
        <f ca="1">_xll.DBRW($C$1,$B169,$C$3,AT$12,$C$2,$A169,AT$13,$C$4,C158)-AT158</f>
        <v>#VALUE!</v>
      </c>
      <c r="AU169" s="256" t="e">
        <f ca="1">_xll.DBRW($C$1,$B169,$C$3,AU$12,$C$2,$A169,AU$13,$C$4,C158)-AU158</f>
        <v>#VALUE!</v>
      </c>
      <c r="AV169" s="256" t="e">
        <f ca="1">_xll.DBRW($C$1,$B169,$C$3,AV$12,$C$2,$A169,AV$13,$C$4,C158)-AV158</f>
        <v>#VALUE!</v>
      </c>
      <c r="AW169" s="256" t="e">
        <f ca="1">_xll.DBRW($C$1,$B169,$C$3,AW$12,$C$2,$A169,AW$13,$C$4,C158)-AW158</f>
        <v>#VALUE!</v>
      </c>
      <c r="AX169" s="256" t="e">
        <f ca="1">_xll.DBRW($C$1,$B169,$C$3,AX$12,$C$2,$A169,AX$13,$C$4,C158)-AX158</f>
        <v>#VALUE!</v>
      </c>
      <c r="AY169" s="256" t="e">
        <f ca="1">_xll.DBRW($C$1,$B169,$C$3,AY$12,$C$2,$A169,AY$13,$C$4,C158)-AY158</f>
        <v>#VALUE!</v>
      </c>
      <c r="AZ169" s="257" t="e">
        <f ca="1">_xll.DBRW($C$1,$B169,$C$3,AZ$12,$C$2,$A169,AZ$13,$C$4,C158)-AZ158</f>
        <v>#VALUE!</v>
      </c>
      <c r="BA169" s="255" t="e">
        <f ca="1">_xll.DBRW($C$1,$B169,$C$3,BA$12,$C$2,$A169,BA$13,$C$4,C158)-BA158</f>
        <v>#VALUE!</v>
      </c>
      <c r="BB169" s="256" t="e">
        <f ca="1">_xll.DBRW($C$1,$B169,$C$3,BB$12,$C$2,$A169,BB$13,$C$4,C158)-BB158</f>
        <v>#VALUE!</v>
      </c>
      <c r="BC169" s="256" t="e">
        <f ca="1">_xll.DBRW($C$1,$B169,$C$3,BC$12,$C$2,$A169,BC$13,$C$4,C158)-BC158</f>
        <v>#VALUE!</v>
      </c>
      <c r="BD169" s="256" t="e">
        <f ca="1">_xll.DBRW($C$1,$B169,$C$3,BD$12,$C$2,$A169,BD$13,$C$4,C158)-BD158</f>
        <v>#VALUE!</v>
      </c>
      <c r="BE169" s="256" t="e">
        <f ca="1">_xll.DBRW($C$1,$B169,$C$3,BE$12,$C$2,$A169,BE$13,$C$4,C158)-BE158</f>
        <v>#VALUE!</v>
      </c>
      <c r="BF169" s="256" t="e">
        <f ca="1">_xll.DBRW($C$1,$B169,$C$3,BF$12,$C$2,$A169,BF$13,$C$4,C158)-BF158</f>
        <v>#VALUE!</v>
      </c>
      <c r="BG169" s="256" t="e">
        <f ca="1">_xll.DBRW($C$1,$B169,$C$3,BG$12,$C$2,$A169,BG$13,$C$4,C158)-BG158</f>
        <v>#VALUE!</v>
      </c>
      <c r="BH169" s="257" t="e">
        <f ca="1">_xll.DBRW($C$1,$B169,$C$3,BH$12,$C$2,$A169,BH$13,$C$4,C158)-BH158</f>
        <v>#VALUE!</v>
      </c>
      <c r="BI169" s="255" t="e">
        <f ca="1">_xll.DBRW($C$1,$B169,$C$3,BI$12,$C$2,$A169,BI$13,$C$4,C158)-BI158</f>
        <v>#VALUE!</v>
      </c>
      <c r="BJ169" s="256" t="e">
        <f ca="1">_xll.DBRW($C$1,$B169,$C$3,BJ$12,$C$2,$A169,BJ$13,$C$4,C158)-BJ158</f>
        <v>#VALUE!</v>
      </c>
      <c r="BK169" s="256" t="e">
        <f ca="1">_xll.DBRW($C$1,$B169,$C$3,BK$12,$C$2,$A169,BK$13,$C$4,C158)-BK158</f>
        <v>#VALUE!</v>
      </c>
      <c r="BL169" s="256" t="e">
        <f ca="1">_xll.DBRW($C$1,$B169,$C$3,BL$12,$C$2,$A169,BL$13,$C$4,C158)-BL158</f>
        <v>#VALUE!</v>
      </c>
      <c r="BM169" s="256" t="e">
        <f ca="1">_xll.DBRW($C$1,$B169,$C$3,BM$12,$C$2,$A169,BM$13,$C$4,C158)-BM158</f>
        <v>#VALUE!</v>
      </c>
      <c r="BN169" s="256" t="e">
        <f ca="1">_xll.DBRW($C$1,$B169,$C$3,BN$12,$C$2,$A169,BN$13,$C$4,C158)-BN158</f>
        <v>#VALUE!</v>
      </c>
      <c r="BO169" s="256" t="e">
        <f ca="1">_xll.DBRW($C$1,$B169,$C$3,BO$12,$C$2,$A169,BO$13,$C$4,C158)-BO158</f>
        <v>#VALUE!</v>
      </c>
      <c r="BP169" s="257" t="e">
        <f ca="1">_xll.DBRW($C$1,$B169,$C$3,BP$12,$C$2,$A169,BP$13,$C$4,C158)-BP158</f>
        <v>#VALUE!</v>
      </c>
      <c r="BQ169" s="255" t="e">
        <f ca="1">_xll.DBRW($C$1,$B169,$C$3,BQ$12,$C$2,$A169,BQ$13,$C$4,C158)-BQ158</f>
        <v>#VALUE!</v>
      </c>
      <c r="BR169" s="256" t="e">
        <f ca="1">_xll.DBRW($C$1,$B169,$C$3,BR$12,$C$2,$A169,BR$13,$C$4,C158)-BR158</f>
        <v>#VALUE!</v>
      </c>
      <c r="BS169" s="256" t="e">
        <f ca="1">_xll.DBRW($C$1,$B169,$C$3,BS$12,$C$2,$A169,BS$13,$C$4,C158)-BS158</f>
        <v>#VALUE!</v>
      </c>
      <c r="BT169" s="256" t="e">
        <f ca="1">_xll.DBRW($C$1,$B169,$C$3,BT$12,$C$2,$A169,BT$13,$C$4,C158)-BT158</f>
        <v>#VALUE!</v>
      </c>
      <c r="BU169" s="256" t="e">
        <f ca="1">_xll.DBRW($C$1,$B169,$C$3,BU$12,$C$2,$A169,BU$13,$C$4,C158)-BU158</f>
        <v>#VALUE!</v>
      </c>
      <c r="BV169" s="256" t="e">
        <f ca="1">_xll.DBRW($C$1,$B169,$C$3,BV$12,$C$2,$A169,BV$13,$C$4,C158)-BV158</f>
        <v>#VALUE!</v>
      </c>
      <c r="BW169" s="256" t="e">
        <f ca="1">_xll.DBRW($C$1,$B169,$C$3,BW$12,$C$2,$A169,BW$13,$C$4,C158)-BW158</f>
        <v>#VALUE!</v>
      </c>
      <c r="BX169" s="257" t="e">
        <f ca="1">_xll.DBRW($C$1,$B169,$C$3,BX$12,$C$2,$A169,BX$13,$C$4,C158)-BX158</f>
        <v>#VALUE!</v>
      </c>
      <c r="BY169" s="259"/>
      <c r="BZ169" s="259"/>
      <c r="CA169" s="259"/>
      <c r="CB169" s="259"/>
      <c r="CC169" s="259"/>
      <c r="CD169" s="259"/>
      <c r="CE169" s="259"/>
      <c r="CF169" s="259"/>
      <c r="CG169" s="260"/>
      <c r="CH169" s="260"/>
      <c r="CI169" s="260"/>
      <c r="CJ169" s="260"/>
      <c r="CK169" s="260"/>
      <c r="CL169" s="260"/>
      <c r="CM169" s="260"/>
      <c r="CN169" s="260"/>
      <c r="CO169" s="260"/>
      <c r="CP169" s="260"/>
      <c r="CQ169" s="260"/>
      <c r="CR169" s="260"/>
      <c r="CS169" s="260"/>
      <c r="CT169" s="260"/>
      <c r="CU169" s="260"/>
      <c r="CV169" s="260"/>
      <c r="CW169" s="260"/>
      <c r="CX169" s="260"/>
      <c r="CY169" s="260"/>
      <c r="CZ169" s="260"/>
      <c r="DA169" s="260"/>
      <c r="DB169" s="260"/>
      <c r="DC169" s="260"/>
      <c r="DD169" s="260"/>
      <c r="DE169" s="260"/>
    </row>
    <row r="170" spans="1:109" s="264" customFormat="1" ht="21.75" customHeight="1">
      <c r="A170" s="262"/>
      <c r="B170" s="263"/>
      <c r="D170" s="265"/>
      <c r="E170" s="265"/>
      <c r="F170" s="265"/>
      <c r="G170" s="265"/>
      <c r="H170" s="265"/>
      <c r="I170" s="265"/>
      <c r="J170" s="265"/>
      <c r="K170" s="265"/>
      <c r="L170" s="265"/>
      <c r="M170" s="265"/>
      <c r="N170" s="265"/>
      <c r="O170" s="265"/>
      <c r="P170" s="265"/>
      <c r="Q170" s="265"/>
      <c r="R170" s="265"/>
      <c r="S170" s="265"/>
      <c r="T170" s="265"/>
      <c r="U170" s="265"/>
      <c r="V170" s="265"/>
      <c r="W170" s="265"/>
      <c r="X170" s="265"/>
      <c r="Y170" s="265"/>
      <c r="Z170" s="265"/>
      <c r="AA170" s="265"/>
      <c r="AB170" s="265"/>
      <c r="AC170" s="265"/>
      <c r="AD170" s="265"/>
      <c r="AE170" s="265"/>
      <c r="AF170" s="265"/>
      <c r="AG170" s="265"/>
      <c r="AH170" s="265"/>
      <c r="AI170" s="265"/>
      <c r="AJ170" s="265"/>
      <c r="AK170" s="265"/>
      <c r="AL170" s="265"/>
      <c r="AM170" s="265"/>
      <c r="AN170" s="265"/>
      <c r="AO170" s="265"/>
      <c r="AP170" s="265"/>
      <c r="AQ170" s="265"/>
      <c r="AR170" s="265"/>
      <c r="AS170" s="265"/>
      <c r="AT170" s="265"/>
      <c r="AU170" s="265"/>
      <c r="AV170" s="265"/>
      <c r="AW170" s="265"/>
      <c r="AX170" s="265"/>
      <c r="AY170" s="265"/>
      <c r="AZ170" s="265"/>
      <c r="BA170" s="265"/>
      <c r="BB170" s="265"/>
      <c r="BC170" s="265"/>
      <c r="BD170" s="265"/>
      <c r="BE170" s="265"/>
      <c r="BF170" s="265"/>
      <c r="BG170" s="265"/>
      <c r="BH170" s="265"/>
      <c r="BI170" s="265"/>
      <c r="BJ170" s="265"/>
      <c r="BK170" s="265"/>
      <c r="BL170" s="265"/>
      <c r="BM170" s="265"/>
      <c r="BN170" s="265"/>
      <c r="BO170" s="265"/>
      <c r="BP170" s="265"/>
      <c r="BQ170" s="265"/>
      <c r="BR170" s="265"/>
      <c r="BS170" s="265"/>
      <c r="BT170" s="265"/>
      <c r="BU170" s="265"/>
      <c r="BV170" s="265"/>
      <c r="BW170" s="265"/>
      <c r="BX170" s="265"/>
      <c r="BY170" s="265"/>
      <c r="BZ170" s="265"/>
      <c r="CA170" s="265"/>
      <c r="CB170" s="265"/>
      <c r="CC170" s="265"/>
      <c r="CD170" s="265"/>
      <c r="CE170" s="265"/>
      <c r="CF170" s="265"/>
    </row>
    <row r="171" spans="1:109" s="264" customFormat="1" ht="21.75" customHeight="1">
      <c r="A171" s="262"/>
      <c r="B171" s="263"/>
      <c r="D171" s="265"/>
      <c r="E171" s="265"/>
      <c r="F171" s="265"/>
      <c r="G171" s="265"/>
      <c r="H171" s="265"/>
      <c r="I171" s="265"/>
      <c r="J171" s="265"/>
      <c r="K171" s="265"/>
      <c r="L171" s="265"/>
      <c r="M171" s="265"/>
      <c r="N171" s="265"/>
      <c r="O171" s="265"/>
      <c r="P171" s="265"/>
      <c r="Q171" s="265"/>
      <c r="R171" s="265"/>
      <c r="S171" s="265"/>
      <c r="T171" s="265"/>
      <c r="U171" s="265"/>
      <c r="V171" s="265"/>
      <c r="W171" s="265"/>
      <c r="X171" s="265"/>
      <c r="Y171" s="265"/>
      <c r="Z171" s="265"/>
      <c r="AA171" s="265"/>
      <c r="AB171" s="265"/>
      <c r="AC171" s="265"/>
      <c r="AD171" s="265"/>
      <c r="AE171" s="265"/>
      <c r="AF171" s="265"/>
      <c r="AG171" s="265"/>
      <c r="AH171" s="265"/>
      <c r="AI171" s="265"/>
      <c r="AJ171" s="265"/>
      <c r="AK171" s="265"/>
      <c r="AL171" s="265"/>
      <c r="AM171" s="265"/>
      <c r="AN171" s="265"/>
      <c r="AO171" s="265"/>
      <c r="AP171" s="265"/>
      <c r="AQ171" s="265"/>
      <c r="AR171" s="265"/>
      <c r="AS171" s="265"/>
      <c r="AT171" s="265"/>
      <c r="AU171" s="265"/>
      <c r="AV171" s="265"/>
      <c r="AW171" s="265"/>
      <c r="AX171" s="265"/>
      <c r="AY171" s="265"/>
      <c r="AZ171" s="265"/>
      <c r="BA171" s="265"/>
      <c r="BB171" s="265"/>
      <c r="BC171" s="265"/>
      <c r="BD171" s="265"/>
      <c r="BE171" s="265"/>
      <c r="BF171" s="265"/>
      <c r="BG171" s="265"/>
      <c r="BH171" s="265"/>
      <c r="BI171" s="265"/>
      <c r="BJ171" s="265"/>
      <c r="BK171" s="265"/>
      <c r="BL171" s="265"/>
      <c r="BM171" s="265"/>
      <c r="BN171" s="265"/>
      <c r="BO171" s="265"/>
      <c r="BP171" s="265"/>
      <c r="BQ171" s="265"/>
      <c r="BR171" s="265"/>
      <c r="BS171" s="265"/>
      <c r="BT171" s="265"/>
      <c r="BU171" s="265"/>
      <c r="BV171" s="265"/>
      <c r="BW171" s="265"/>
      <c r="BX171" s="265"/>
      <c r="BY171" s="265"/>
      <c r="BZ171" s="265"/>
      <c r="CA171" s="265"/>
      <c r="CB171" s="265"/>
      <c r="CC171" s="265"/>
      <c r="CD171" s="265"/>
      <c r="CE171" s="265"/>
      <c r="CF171" s="265"/>
    </row>
    <row r="172" spans="1:109">
      <c r="D172" s="248"/>
      <c r="E172" s="248"/>
      <c r="F172" s="248"/>
      <c r="G172" s="248"/>
      <c r="H172" s="248"/>
      <c r="I172" s="248"/>
      <c r="J172" s="248"/>
      <c r="K172" s="248"/>
      <c r="L172" s="248"/>
      <c r="M172" s="248"/>
      <c r="N172" s="248"/>
      <c r="O172" s="248"/>
      <c r="P172" s="248"/>
      <c r="Q172" s="248"/>
      <c r="R172" s="248"/>
      <c r="S172" s="248"/>
      <c r="T172" s="248"/>
      <c r="U172" s="248"/>
      <c r="V172" s="248"/>
      <c r="W172" s="248"/>
      <c r="X172" s="248"/>
      <c r="Y172" s="248"/>
      <c r="Z172" s="248"/>
      <c r="AA172" s="248"/>
      <c r="AB172" s="248"/>
      <c r="AC172" s="248"/>
      <c r="AD172" s="248"/>
      <c r="AE172" s="248"/>
      <c r="AF172" s="248"/>
      <c r="AG172" s="248"/>
      <c r="AH172" s="248"/>
      <c r="AI172" s="248"/>
      <c r="AJ172" s="248"/>
      <c r="AK172" s="248"/>
      <c r="AL172" s="248"/>
      <c r="AM172" s="248"/>
      <c r="AN172" s="248"/>
      <c r="AO172" s="248"/>
      <c r="AP172" s="248"/>
      <c r="AQ172" s="248"/>
      <c r="AR172" s="248"/>
      <c r="AS172" s="248"/>
      <c r="AT172" s="248"/>
      <c r="AU172" s="248"/>
      <c r="AV172" s="248"/>
      <c r="AW172" s="248"/>
      <c r="AX172" s="248"/>
      <c r="AY172" s="248"/>
      <c r="AZ172" s="248"/>
      <c r="BA172" s="248"/>
      <c r="BB172" s="248"/>
      <c r="BC172" s="248"/>
      <c r="BD172" s="248"/>
      <c r="BE172" s="248"/>
      <c r="BF172" s="248"/>
      <c r="BG172" s="248"/>
      <c r="BH172" s="248"/>
      <c r="BI172" s="248"/>
      <c r="BJ172" s="248"/>
      <c r="BK172" s="248"/>
      <c r="BL172" s="248"/>
      <c r="BM172" s="248"/>
      <c r="BN172" s="248"/>
      <c r="BO172" s="248"/>
      <c r="BP172" s="248"/>
      <c r="BQ172" s="248"/>
      <c r="BR172" s="248"/>
      <c r="BS172" s="248"/>
      <c r="BT172" s="248"/>
      <c r="BU172" s="248"/>
      <c r="BV172" s="248"/>
      <c r="BW172" s="248"/>
      <c r="BX172" s="248"/>
      <c r="BY172" s="248"/>
      <c r="BZ172" s="248"/>
      <c r="CA172" s="248"/>
      <c r="CB172" s="248"/>
      <c r="CC172" s="248"/>
      <c r="CD172" s="248"/>
      <c r="CE172" s="248"/>
      <c r="CF172" s="248"/>
    </row>
    <row r="173" spans="1:109">
      <c r="C173" s="268" t="s">
        <v>27</v>
      </c>
      <c r="D173" s="248"/>
      <c r="E173" s="248"/>
      <c r="F173" s="248"/>
      <c r="G173" s="248"/>
      <c r="H173" s="248"/>
      <c r="I173" s="248"/>
      <c r="J173" s="248"/>
      <c r="K173" s="248"/>
      <c r="L173" s="248"/>
      <c r="M173" s="248"/>
      <c r="N173" s="248"/>
      <c r="O173" s="248"/>
      <c r="P173" s="248"/>
      <c r="Q173" s="248"/>
      <c r="R173" s="248"/>
      <c r="S173" s="248"/>
      <c r="T173" s="248"/>
      <c r="U173" s="248"/>
      <c r="V173" s="248"/>
      <c r="W173" s="248"/>
      <c r="X173" s="248"/>
      <c r="Y173" s="248"/>
      <c r="Z173" s="248"/>
      <c r="AA173" s="248"/>
      <c r="AB173" s="248"/>
      <c r="AC173" s="248"/>
      <c r="AD173" s="248"/>
      <c r="AE173" s="248"/>
      <c r="AF173" s="248"/>
      <c r="AG173" s="248"/>
      <c r="AH173" s="248"/>
      <c r="AI173" s="248"/>
      <c r="AJ173" s="248"/>
      <c r="AK173" s="248"/>
      <c r="AL173" s="248"/>
      <c r="AM173" s="248"/>
      <c r="AN173" s="248"/>
      <c r="AO173" s="248"/>
      <c r="AP173" s="248"/>
      <c r="AQ173" s="248"/>
      <c r="AR173" s="248"/>
      <c r="AS173" s="248"/>
      <c r="AT173" s="248"/>
      <c r="AU173" s="248"/>
      <c r="AV173" s="248"/>
      <c r="AW173" s="248"/>
      <c r="AX173" s="248"/>
      <c r="AY173" s="248"/>
      <c r="AZ173" s="248"/>
      <c r="BA173" s="248"/>
      <c r="BB173" s="248"/>
      <c r="BC173" s="248"/>
      <c r="BD173" s="248"/>
      <c r="BE173" s="248"/>
      <c r="BF173" s="248"/>
      <c r="BG173" s="248"/>
      <c r="BH173" s="248"/>
      <c r="BI173" s="248"/>
      <c r="BJ173" s="248"/>
      <c r="BK173" s="248"/>
      <c r="BL173" s="248"/>
      <c r="BM173" s="248"/>
      <c r="BN173" s="248"/>
      <c r="BO173" s="248"/>
      <c r="BP173" s="248"/>
      <c r="BQ173" s="248"/>
      <c r="BR173" s="248"/>
      <c r="BS173" s="248"/>
      <c r="BT173" s="248"/>
      <c r="BU173" s="248"/>
      <c r="BV173" s="248"/>
      <c r="BW173" s="248"/>
      <c r="BX173" s="248"/>
      <c r="BY173" s="248"/>
      <c r="BZ173" s="248"/>
      <c r="CA173" s="248"/>
      <c r="CB173" s="248"/>
      <c r="CC173" s="248"/>
      <c r="CD173" s="248"/>
      <c r="CE173" s="248"/>
      <c r="CF173" s="248"/>
    </row>
    <row r="174" spans="1:109">
      <c r="C174" s="268" t="s">
        <v>127</v>
      </c>
      <c r="D174" s="248"/>
      <c r="E174" s="248"/>
      <c r="F174" s="248"/>
      <c r="G174" s="248"/>
      <c r="H174" s="248"/>
      <c r="I174" s="248"/>
      <c r="J174" s="248"/>
      <c r="K174" s="248"/>
      <c r="L174" s="248"/>
      <c r="M174" s="248"/>
      <c r="N174" s="248"/>
      <c r="O174" s="248"/>
      <c r="P174" s="248"/>
      <c r="Q174" s="248"/>
      <c r="R174" s="248"/>
      <c r="S174" s="248"/>
      <c r="T174" s="248"/>
      <c r="U174" s="248"/>
      <c r="V174" s="248"/>
      <c r="W174" s="248"/>
      <c r="X174" s="248"/>
      <c r="Y174" s="248"/>
      <c r="Z174" s="248"/>
      <c r="AA174" s="248"/>
      <c r="AB174" s="248"/>
      <c r="AC174" s="248"/>
      <c r="AD174" s="248"/>
      <c r="AE174" s="248"/>
      <c r="AF174" s="248"/>
      <c r="AG174" s="248"/>
      <c r="AH174" s="248"/>
      <c r="AI174" s="248"/>
      <c r="AJ174" s="248"/>
      <c r="AK174" s="248"/>
      <c r="AL174" s="248"/>
      <c r="AM174" s="248"/>
      <c r="AN174" s="248"/>
      <c r="AO174" s="248"/>
      <c r="AP174" s="248"/>
      <c r="AQ174" s="248"/>
      <c r="AR174" s="248"/>
      <c r="AS174" s="248"/>
      <c r="AT174" s="248"/>
      <c r="AU174" s="248"/>
      <c r="AV174" s="248"/>
      <c r="AW174" s="248"/>
      <c r="AX174" s="248"/>
      <c r="AY174" s="248"/>
      <c r="AZ174" s="248"/>
      <c r="BA174" s="248"/>
      <c r="BB174" s="248"/>
      <c r="BC174" s="248"/>
      <c r="BD174" s="248"/>
      <c r="BE174" s="248"/>
      <c r="BF174" s="248"/>
      <c r="BG174" s="248"/>
      <c r="BH174" s="248"/>
      <c r="BI174" s="248"/>
      <c r="BJ174" s="248"/>
      <c r="BK174" s="248"/>
      <c r="BL174" s="248"/>
      <c r="BM174" s="248"/>
      <c r="BN174" s="248"/>
      <c r="BO174" s="248"/>
      <c r="BP174" s="248"/>
      <c r="BQ174" s="248"/>
      <c r="BR174" s="248"/>
      <c r="BS174" s="248"/>
      <c r="BT174" s="248"/>
      <c r="BU174" s="248"/>
      <c r="BV174" s="248"/>
      <c r="BW174" s="248"/>
      <c r="BX174" s="248"/>
      <c r="BY174" s="248"/>
      <c r="BZ174" s="248"/>
      <c r="CA174" s="248"/>
      <c r="CB174" s="248"/>
      <c r="CC174" s="248"/>
      <c r="CD174" s="248"/>
      <c r="CE174" s="248"/>
      <c r="CF174" s="248"/>
    </row>
    <row r="175" spans="1:109">
      <c r="C175" s="268" t="s">
        <v>28</v>
      </c>
      <c r="D175" s="248"/>
      <c r="E175" s="248"/>
      <c r="F175" s="248"/>
      <c r="G175" s="248"/>
      <c r="H175" s="248"/>
      <c r="I175" s="248"/>
      <c r="J175" s="248"/>
      <c r="K175" s="248"/>
      <c r="L175" s="248"/>
      <c r="M175" s="248"/>
      <c r="N175" s="248"/>
      <c r="O175" s="248"/>
      <c r="P175" s="248"/>
      <c r="Q175" s="248"/>
      <c r="R175" s="248"/>
      <c r="S175" s="248"/>
      <c r="T175" s="248"/>
      <c r="U175" s="248"/>
      <c r="V175" s="248"/>
      <c r="W175" s="248"/>
      <c r="X175" s="248"/>
      <c r="Y175" s="248"/>
      <c r="Z175" s="248"/>
      <c r="AA175" s="248"/>
      <c r="AB175" s="248"/>
      <c r="AC175" s="248"/>
      <c r="AD175" s="248"/>
      <c r="AE175" s="248"/>
      <c r="AF175" s="248"/>
      <c r="AG175" s="248"/>
      <c r="AH175" s="248"/>
      <c r="AI175" s="248"/>
      <c r="AJ175" s="248"/>
      <c r="AK175" s="248"/>
      <c r="AL175" s="248"/>
      <c r="AM175" s="248"/>
      <c r="AN175" s="248"/>
      <c r="AO175" s="248"/>
      <c r="AP175" s="248"/>
      <c r="AQ175" s="248"/>
      <c r="AR175" s="248"/>
      <c r="AS175" s="248"/>
      <c r="AT175" s="248"/>
      <c r="AU175" s="248"/>
      <c r="AV175" s="248"/>
      <c r="AW175" s="248"/>
      <c r="AX175" s="248"/>
      <c r="AY175" s="248"/>
      <c r="AZ175" s="248"/>
      <c r="BA175" s="248"/>
      <c r="BB175" s="248"/>
      <c r="BC175" s="248"/>
      <c r="BD175" s="248"/>
      <c r="BE175" s="248"/>
      <c r="BF175" s="248"/>
      <c r="BG175" s="248"/>
      <c r="BH175" s="248"/>
      <c r="BI175" s="248"/>
      <c r="BJ175" s="248"/>
      <c r="BK175" s="248"/>
      <c r="BL175" s="248"/>
      <c r="BM175" s="248"/>
      <c r="BN175" s="248"/>
      <c r="BO175" s="248"/>
      <c r="BP175" s="248"/>
      <c r="BQ175" s="248"/>
      <c r="BR175" s="248"/>
      <c r="BS175" s="248"/>
      <c r="BT175" s="248"/>
      <c r="BU175" s="248"/>
      <c r="BV175" s="248"/>
      <c r="BW175" s="248"/>
      <c r="BX175" s="248"/>
      <c r="BY175" s="248"/>
      <c r="BZ175" s="248"/>
      <c r="CA175" s="248"/>
      <c r="CB175" s="248"/>
      <c r="CC175" s="248"/>
      <c r="CD175" s="248"/>
      <c r="CE175" s="248"/>
      <c r="CF175" s="248"/>
    </row>
    <row r="176" spans="1:109">
      <c r="C176" s="268" t="s">
        <v>301</v>
      </c>
      <c r="D176" s="248"/>
      <c r="E176" s="248"/>
      <c r="F176" s="248"/>
      <c r="G176" s="248"/>
      <c r="H176" s="248"/>
      <c r="I176" s="248"/>
      <c r="J176" s="248"/>
      <c r="K176" s="248"/>
      <c r="L176" s="248"/>
      <c r="M176" s="248"/>
      <c r="N176" s="248"/>
      <c r="O176" s="248"/>
      <c r="P176" s="248"/>
      <c r="Q176" s="248"/>
      <c r="R176" s="248"/>
      <c r="S176" s="248"/>
      <c r="T176" s="248"/>
      <c r="U176" s="248"/>
      <c r="V176" s="248"/>
      <c r="W176" s="248"/>
      <c r="X176" s="248"/>
      <c r="Y176" s="248"/>
      <c r="Z176" s="248"/>
      <c r="AA176" s="248"/>
      <c r="AB176" s="248"/>
      <c r="AC176" s="248"/>
      <c r="AD176" s="248"/>
      <c r="AE176" s="248"/>
      <c r="AF176" s="248"/>
      <c r="AG176" s="248"/>
      <c r="AH176" s="248"/>
      <c r="AI176" s="248"/>
      <c r="AJ176" s="248"/>
      <c r="AK176" s="248"/>
      <c r="AL176" s="248"/>
      <c r="AM176" s="248"/>
      <c r="AN176" s="248"/>
      <c r="AO176" s="248"/>
      <c r="AP176" s="248"/>
      <c r="AQ176" s="248"/>
      <c r="AR176" s="248"/>
      <c r="AS176" s="248"/>
      <c r="AT176" s="248"/>
      <c r="AU176" s="248"/>
      <c r="AV176" s="248"/>
      <c r="AW176" s="248"/>
      <c r="AX176" s="248"/>
      <c r="AY176" s="248"/>
      <c r="AZ176" s="248"/>
      <c r="BA176" s="248"/>
      <c r="BB176" s="248"/>
      <c r="BC176" s="248"/>
      <c r="BD176" s="248"/>
      <c r="BE176" s="248"/>
      <c r="BF176" s="248"/>
      <c r="BG176" s="248"/>
      <c r="BH176" s="248"/>
      <c r="BI176" s="248"/>
      <c r="BJ176" s="248"/>
      <c r="BK176" s="248"/>
      <c r="BL176" s="248"/>
      <c r="BM176" s="248"/>
      <c r="BN176" s="248"/>
      <c r="BO176" s="248"/>
      <c r="BP176" s="248"/>
      <c r="BQ176" s="248"/>
      <c r="BR176" s="248"/>
      <c r="BS176" s="248"/>
      <c r="BT176" s="248"/>
      <c r="BU176" s="248"/>
      <c r="BV176" s="248"/>
      <c r="BW176" s="248"/>
      <c r="BX176" s="248"/>
      <c r="BY176" s="248"/>
      <c r="BZ176" s="248"/>
      <c r="CA176" s="248"/>
      <c r="CB176" s="248"/>
      <c r="CC176" s="248"/>
      <c r="CD176" s="248"/>
      <c r="CE176" s="248"/>
      <c r="CF176" s="248"/>
    </row>
    <row r="177" spans="1:84">
      <c r="C177" s="268" t="s">
        <v>29</v>
      </c>
      <c r="D177" s="248"/>
      <c r="E177" s="248"/>
      <c r="F177" s="248"/>
      <c r="G177" s="248"/>
      <c r="H177" s="248"/>
      <c r="I177" s="248"/>
      <c r="J177" s="248"/>
      <c r="K177" s="248"/>
      <c r="L177" s="248"/>
      <c r="M177" s="248"/>
      <c r="N177" s="248"/>
      <c r="O177" s="248"/>
      <c r="P177" s="248"/>
      <c r="Q177" s="248"/>
      <c r="R177" s="248"/>
      <c r="S177" s="248"/>
      <c r="T177" s="248"/>
      <c r="U177" s="248"/>
      <c r="V177" s="248"/>
      <c r="W177" s="248"/>
      <c r="X177" s="248"/>
      <c r="Y177" s="248"/>
      <c r="Z177" s="248"/>
      <c r="AA177" s="248"/>
      <c r="AB177" s="248"/>
      <c r="AC177" s="248"/>
      <c r="AD177" s="248"/>
      <c r="AE177" s="248"/>
      <c r="AF177" s="248"/>
      <c r="AG177" s="248"/>
      <c r="AH177" s="248"/>
      <c r="AI177" s="248"/>
      <c r="AJ177" s="248"/>
      <c r="AK177" s="248"/>
      <c r="AL177" s="248"/>
      <c r="AM177" s="248"/>
      <c r="AN177" s="248"/>
      <c r="AO177" s="248"/>
      <c r="AP177" s="248"/>
      <c r="AQ177" s="248"/>
      <c r="AR177" s="248"/>
      <c r="AS177" s="248"/>
      <c r="AT177" s="248"/>
      <c r="AU177" s="248"/>
      <c r="AV177" s="248"/>
      <c r="AW177" s="248"/>
      <c r="AX177" s="248"/>
      <c r="AY177" s="248"/>
      <c r="AZ177" s="248"/>
      <c r="BA177" s="248"/>
      <c r="BB177" s="248"/>
      <c r="BC177" s="248"/>
      <c r="BD177" s="248"/>
      <c r="BE177" s="248"/>
      <c r="BF177" s="248"/>
      <c r="BG177" s="248"/>
      <c r="BH177" s="248"/>
      <c r="BI177" s="248"/>
      <c r="BJ177" s="248"/>
      <c r="BK177" s="248"/>
      <c r="BL177" s="248"/>
      <c r="BM177" s="248"/>
      <c r="BN177" s="248"/>
      <c r="BO177" s="248"/>
      <c r="BP177" s="248"/>
      <c r="BQ177" s="248"/>
      <c r="BR177" s="248"/>
      <c r="BS177" s="248"/>
      <c r="BT177" s="248"/>
      <c r="BU177" s="248"/>
      <c r="BV177" s="248"/>
      <c r="BW177" s="248"/>
      <c r="BX177" s="248"/>
      <c r="BY177" s="248"/>
      <c r="BZ177" s="248"/>
      <c r="CA177" s="248"/>
      <c r="CB177" s="248"/>
      <c r="CC177" s="248"/>
      <c r="CD177" s="248"/>
      <c r="CE177" s="248"/>
      <c r="CF177" s="248"/>
    </row>
    <row r="178" spans="1:84">
      <c r="C178" s="268" t="s">
        <v>30</v>
      </c>
      <c r="D178" s="248"/>
      <c r="E178" s="248"/>
      <c r="F178" s="248"/>
      <c r="G178" s="248"/>
      <c r="H178" s="248"/>
      <c r="I178" s="248"/>
      <c r="J178" s="248"/>
      <c r="K178" s="248"/>
      <c r="L178" s="248"/>
      <c r="M178" s="248"/>
      <c r="N178" s="248"/>
      <c r="O178" s="248"/>
      <c r="P178" s="248"/>
      <c r="Q178" s="248"/>
      <c r="R178" s="248"/>
      <c r="S178" s="248"/>
      <c r="T178" s="248"/>
      <c r="U178" s="248"/>
      <c r="V178" s="248"/>
      <c r="W178" s="248"/>
      <c r="X178" s="248"/>
      <c r="Y178" s="248"/>
      <c r="Z178" s="248"/>
      <c r="AA178" s="248"/>
      <c r="AB178" s="248"/>
      <c r="AC178" s="248"/>
      <c r="AD178" s="248"/>
      <c r="AE178" s="248"/>
      <c r="AF178" s="248"/>
      <c r="AG178" s="248"/>
      <c r="AH178" s="248"/>
      <c r="AI178" s="248"/>
      <c r="AJ178" s="248"/>
      <c r="AK178" s="248"/>
      <c r="AL178" s="248"/>
      <c r="AM178" s="248"/>
      <c r="AN178" s="248"/>
      <c r="AO178" s="248"/>
      <c r="AP178" s="248"/>
      <c r="AQ178" s="248"/>
      <c r="AR178" s="248"/>
      <c r="AS178" s="248"/>
      <c r="AT178" s="248"/>
      <c r="AU178" s="248"/>
      <c r="AV178" s="248"/>
      <c r="AW178" s="248"/>
      <c r="AX178" s="248"/>
      <c r="AY178" s="248"/>
      <c r="AZ178" s="248"/>
      <c r="BA178" s="248"/>
      <c r="BB178" s="248"/>
      <c r="BC178" s="248"/>
      <c r="BD178" s="248"/>
      <c r="BE178" s="248"/>
      <c r="BF178" s="248"/>
      <c r="BG178" s="248"/>
      <c r="BH178" s="248"/>
      <c r="BI178" s="248"/>
      <c r="BJ178" s="248"/>
      <c r="BK178" s="248"/>
      <c r="BL178" s="248"/>
      <c r="BM178" s="248"/>
      <c r="BN178" s="248"/>
      <c r="BO178" s="248"/>
      <c r="BP178" s="248"/>
      <c r="BQ178" s="248"/>
      <c r="BR178" s="248"/>
      <c r="BS178" s="248"/>
      <c r="BT178" s="248"/>
      <c r="BU178" s="248"/>
      <c r="BV178" s="248"/>
      <c r="BW178" s="248"/>
      <c r="BX178" s="248"/>
      <c r="BY178" s="248"/>
      <c r="BZ178" s="248"/>
      <c r="CA178" s="248"/>
      <c r="CB178" s="248"/>
      <c r="CC178" s="248"/>
      <c r="CD178" s="248"/>
      <c r="CE178" s="248"/>
      <c r="CF178" s="248"/>
    </row>
    <row r="179" spans="1:84">
      <c r="C179" s="268" t="s">
        <v>31</v>
      </c>
      <c r="D179" s="248"/>
      <c r="E179" s="248"/>
      <c r="F179" s="248"/>
      <c r="G179" s="248"/>
      <c r="H179" s="248"/>
      <c r="I179" s="248"/>
      <c r="J179" s="248"/>
      <c r="K179" s="248"/>
      <c r="L179" s="248"/>
      <c r="M179" s="248"/>
      <c r="N179" s="248"/>
      <c r="O179" s="248"/>
      <c r="P179" s="248"/>
      <c r="Q179" s="248"/>
      <c r="R179" s="248"/>
      <c r="S179" s="248"/>
      <c r="T179" s="248"/>
      <c r="U179" s="248"/>
      <c r="V179" s="248"/>
      <c r="W179" s="248"/>
      <c r="X179" s="248"/>
      <c r="Y179" s="248"/>
      <c r="Z179" s="248"/>
      <c r="AA179" s="248"/>
      <c r="AB179" s="248"/>
      <c r="AC179" s="248"/>
      <c r="AD179" s="248"/>
      <c r="AE179" s="248"/>
      <c r="AF179" s="248"/>
      <c r="AG179" s="248"/>
      <c r="AH179" s="248"/>
      <c r="AI179" s="248"/>
      <c r="AJ179" s="248"/>
      <c r="AK179" s="248"/>
      <c r="AL179" s="248"/>
      <c r="AM179" s="248"/>
      <c r="AN179" s="248"/>
      <c r="AO179" s="248"/>
      <c r="AP179" s="248"/>
      <c r="AQ179" s="248"/>
      <c r="AR179" s="248"/>
      <c r="AS179" s="248"/>
      <c r="AT179" s="248"/>
      <c r="AU179" s="248"/>
      <c r="AV179" s="248"/>
      <c r="AW179" s="248"/>
      <c r="AX179" s="248"/>
      <c r="AY179" s="248"/>
      <c r="AZ179" s="248"/>
      <c r="BA179" s="248"/>
      <c r="BB179" s="248"/>
      <c r="BC179" s="248"/>
      <c r="BD179" s="248"/>
      <c r="BE179" s="248"/>
      <c r="BF179" s="248"/>
      <c r="BG179" s="248"/>
      <c r="BH179" s="248"/>
      <c r="BI179" s="248"/>
      <c r="BJ179" s="248"/>
      <c r="BK179" s="248"/>
      <c r="BL179" s="248"/>
      <c r="BM179" s="248"/>
      <c r="BN179" s="248"/>
      <c r="BO179" s="248"/>
      <c r="BP179" s="248"/>
      <c r="BQ179" s="248"/>
      <c r="BR179" s="248"/>
      <c r="BS179" s="248"/>
      <c r="BT179" s="248"/>
      <c r="BU179" s="248"/>
      <c r="BV179" s="248"/>
      <c r="BW179" s="248"/>
      <c r="BX179" s="248"/>
      <c r="BY179" s="248"/>
      <c r="BZ179" s="248"/>
      <c r="CA179" s="248"/>
      <c r="CB179" s="248"/>
      <c r="CC179" s="248"/>
      <c r="CD179" s="248"/>
      <c r="CE179" s="248"/>
      <c r="CF179" s="248"/>
    </row>
    <row r="180" spans="1:84">
      <c r="C180" s="268" t="s">
        <v>32</v>
      </c>
      <c r="D180" s="248"/>
      <c r="E180" s="248"/>
      <c r="F180" s="248"/>
      <c r="G180" s="248"/>
      <c r="H180" s="248"/>
      <c r="I180" s="248"/>
      <c r="J180" s="248"/>
      <c r="K180" s="248"/>
      <c r="L180" s="248"/>
      <c r="M180" s="248"/>
      <c r="N180" s="248"/>
      <c r="O180" s="248"/>
      <c r="P180" s="248"/>
      <c r="Q180" s="248"/>
      <c r="R180" s="248"/>
      <c r="S180" s="248"/>
      <c r="T180" s="248"/>
      <c r="U180" s="248"/>
      <c r="V180" s="248"/>
      <c r="W180" s="248"/>
      <c r="X180" s="248"/>
      <c r="Y180" s="248"/>
      <c r="Z180" s="248"/>
      <c r="AA180" s="248"/>
      <c r="AB180" s="248"/>
      <c r="AC180" s="248"/>
      <c r="AD180" s="248"/>
      <c r="AE180" s="248"/>
      <c r="AF180" s="248"/>
      <c r="AG180" s="248"/>
      <c r="AH180" s="248"/>
      <c r="AI180" s="248"/>
      <c r="AJ180" s="248"/>
      <c r="AK180" s="248"/>
      <c r="AL180" s="248"/>
      <c r="AM180" s="248"/>
      <c r="AN180" s="248"/>
      <c r="AO180" s="248"/>
      <c r="AP180" s="248"/>
      <c r="AQ180" s="248"/>
      <c r="AR180" s="248"/>
      <c r="AS180" s="248"/>
      <c r="AT180" s="248"/>
      <c r="AU180" s="248"/>
      <c r="AV180" s="248"/>
      <c r="AW180" s="248"/>
      <c r="AX180" s="248"/>
      <c r="AY180" s="248"/>
      <c r="AZ180" s="248"/>
      <c r="BA180" s="248"/>
      <c r="BB180" s="248"/>
      <c r="BC180" s="248"/>
      <c r="BD180" s="248"/>
      <c r="BE180" s="248"/>
      <c r="BF180" s="248"/>
      <c r="BG180" s="248"/>
      <c r="BH180" s="248"/>
      <c r="BI180" s="248"/>
      <c r="BJ180" s="248"/>
      <c r="BK180" s="248"/>
      <c r="BL180" s="248"/>
      <c r="BM180" s="248"/>
      <c r="BN180" s="248"/>
      <c r="BO180" s="248"/>
      <c r="BP180" s="248"/>
      <c r="BQ180" s="248"/>
      <c r="BR180" s="248"/>
      <c r="BS180" s="248"/>
      <c r="BT180" s="248"/>
      <c r="BU180" s="248"/>
      <c r="BV180" s="248"/>
      <c r="BW180" s="248"/>
      <c r="BX180" s="248"/>
      <c r="BY180" s="248"/>
      <c r="BZ180" s="248"/>
      <c r="CA180" s="248"/>
      <c r="CB180" s="248"/>
      <c r="CC180" s="248"/>
      <c r="CD180" s="248"/>
      <c r="CE180" s="248"/>
      <c r="CF180" s="248"/>
    </row>
    <row r="181" spans="1:84">
      <c r="C181" s="268" t="s">
        <v>33</v>
      </c>
      <c r="D181" s="248"/>
      <c r="E181" s="248"/>
      <c r="F181" s="248"/>
      <c r="G181" s="248"/>
      <c r="H181" s="248"/>
      <c r="I181" s="248"/>
      <c r="J181" s="248"/>
      <c r="K181" s="248"/>
      <c r="L181" s="248"/>
      <c r="M181" s="248"/>
      <c r="N181" s="248"/>
      <c r="O181" s="248"/>
      <c r="P181" s="248"/>
      <c r="Q181" s="248"/>
      <c r="R181" s="248"/>
      <c r="S181" s="248"/>
      <c r="T181" s="248"/>
      <c r="U181" s="248"/>
      <c r="V181" s="248"/>
      <c r="W181" s="248"/>
      <c r="X181" s="248"/>
      <c r="Y181" s="248"/>
      <c r="Z181" s="248"/>
      <c r="AA181" s="248"/>
      <c r="AB181" s="248"/>
      <c r="AC181" s="248"/>
      <c r="AD181" s="248"/>
      <c r="AE181" s="248"/>
      <c r="AF181" s="248"/>
      <c r="AG181" s="248"/>
      <c r="AH181" s="248"/>
      <c r="AI181" s="248"/>
      <c r="AJ181" s="248"/>
      <c r="AK181" s="248"/>
      <c r="AL181" s="248"/>
      <c r="AM181" s="248"/>
      <c r="AN181" s="248"/>
      <c r="AO181" s="248"/>
      <c r="AP181" s="248"/>
      <c r="AQ181" s="248"/>
      <c r="AR181" s="248"/>
      <c r="AS181" s="248"/>
      <c r="AT181" s="248"/>
      <c r="AU181" s="248"/>
      <c r="AV181" s="248"/>
      <c r="AW181" s="248"/>
      <c r="AX181" s="248"/>
      <c r="AY181" s="248"/>
      <c r="AZ181" s="248"/>
      <c r="BA181" s="248"/>
      <c r="BB181" s="248"/>
      <c r="BC181" s="248"/>
      <c r="BD181" s="248"/>
      <c r="BE181" s="248"/>
      <c r="BF181" s="248"/>
      <c r="BG181" s="248"/>
      <c r="BH181" s="248"/>
      <c r="BI181" s="248"/>
      <c r="BJ181" s="248"/>
      <c r="BK181" s="248"/>
      <c r="BL181" s="248"/>
      <c r="BM181" s="248"/>
      <c r="BN181" s="248"/>
      <c r="BO181" s="248"/>
      <c r="BP181" s="248"/>
      <c r="BQ181" s="248"/>
      <c r="BR181" s="248"/>
      <c r="BS181" s="248"/>
      <c r="BT181" s="248"/>
      <c r="BU181" s="248"/>
      <c r="BV181" s="248"/>
      <c r="BW181" s="248"/>
      <c r="BX181" s="248"/>
      <c r="BY181" s="248"/>
      <c r="BZ181" s="248"/>
      <c r="CA181" s="248"/>
      <c r="CB181" s="248"/>
      <c r="CC181" s="248"/>
      <c r="CD181" s="248"/>
      <c r="CE181" s="248"/>
      <c r="CF181" s="248"/>
    </row>
    <row r="182" spans="1:84">
      <c r="C182" s="268" t="s">
        <v>34</v>
      </c>
      <c r="D182" s="248"/>
      <c r="E182" s="248"/>
      <c r="F182" s="248"/>
      <c r="G182" s="248"/>
      <c r="H182" s="248"/>
      <c r="I182" s="248"/>
      <c r="J182" s="248"/>
      <c r="K182" s="248"/>
      <c r="L182" s="248"/>
      <c r="M182" s="248"/>
      <c r="N182" s="248"/>
      <c r="O182" s="248"/>
      <c r="P182" s="248"/>
      <c r="Q182" s="248"/>
      <c r="R182" s="248"/>
      <c r="S182" s="248"/>
      <c r="T182" s="248"/>
      <c r="U182" s="248"/>
      <c r="V182" s="248"/>
      <c r="W182" s="248"/>
      <c r="X182" s="248"/>
      <c r="Y182" s="248"/>
      <c r="Z182" s="248"/>
      <c r="AA182" s="248"/>
      <c r="AB182" s="248"/>
      <c r="AC182" s="248"/>
      <c r="AD182" s="248"/>
      <c r="AE182" s="248"/>
      <c r="AF182" s="248"/>
      <c r="AG182" s="248"/>
      <c r="AH182" s="248"/>
      <c r="AI182" s="248"/>
      <c r="AJ182" s="248"/>
      <c r="AK182" s="248"/>
      <c r="AL182" s="248"/>
      <c r="AM182" s="248"/>
      <c r="AN182" s="248"/>
      <c r="AO182" s="248"/>
      <c r="AP182" s="248"/>
      <c r="AQ182" s="248"/>
      <c r="AR182" s="248"/>
      <c r="AS182" s="248"/>
      <c r="AT182" s="248"/>
      <c r="AU182" s="248"/>
      <c r="AV182" s="248"/>
      <c r="AW182" s="248"/>
      <c r="AX182" s="248"/>
      <c r="AY182" s="248"/>
      <c r="AZ182" s="248"/>
      <c r="BA182" s="248"/>
      <c r="BB182" s="248"/>
      <c r="BC182" s="248"/>
      <c r="BD182" s="248"/>
      <c r="BE182" s="248"/>
      <c r="BF182" s="248"/>
      <c r="BG182" s="248"/>
      <c r="BH182" s="248"/>
      <c r="BI182" s="248"/>
      <c r="BJ182" s="248"/>
      <c r="BK182" s="248"/>
      <c r="BL182" s="248"/>
      <c r="BM182" s="248"/>
      <c r="BN182" s="248"/>
      <c r="BO182" s="248"/>
      <c r="BP182" s="248"/>
      <c r="BQ182" s="248"/>
      <c r="BR182" s="248"/>
      <c r="BS182" s="248"/>
      <c r="BT182" s="248"/>
      <c r="BU182" s="248"/>
      <c r="BV182" s="248"/>
      <c r="BW182" s="248"/>
      <c r="BX182" s="248"/>
      <c r="BY182" s="248"/>
      <c r="BZ182" s="248"/>
      <c r="CA182" s="248"/>
      <c r="CB182" s="248"/>
      <c r="CC182" s="248"/>
      <c r="CD182" s="248"/>
      <c r="CE182" s="248"/>
      <c r="CF182" s="248"/>
    </row>
    <row r="183" spans="1:84">
      <c r="C183" s="268" t="s">
        <v>35</v>
      </c>
      <c r="D183" s="248"/>
      <c r="E183" s="248"/>
      <c r="F183" s="248"/>
      <c r="G183" s="248"/>
      <c r="H183" s="248"/>
      <c r="I183" s="248"/>
      <c r="J183" s="248"/>
      <c r="K183" s="248"/>
      <c r="L183" s="248"/>
      <c r="M183" s="248"/>
      <c r="N183" s="248"/>
      <c r="O183" s="248"/>
      <c r="P183" s="248"/>
      <c r="Q183" s="248"/>
      <c r="R183" s="248"/>
      <c r="S183" s="248"/>
      <c r="T183" s="248"/>
      <c r="U183" s="248"/>
      <c r="V183" s="248"/>
      <c r="W183" s="248"/>
      <c r="X183" s="248"/>
      <c r="Y183" s="248"/>
      <c r="Z183" s="248"/>
      <c r="AA183" s="248"/>
      <c r="AB183" s="248"/>
      <c r="AC183" s="248"/>
      <c r="AD183" s="248"/>
      <c r="AE183" s="248"/>
      <c r="AF183" s="248"/>
      <c r="AG183" s="248"/>
      <c r="AH183" s="248"/>
      <c r="AI183" s="248"/>
      <c r="AJ183" s="248"/>
      <c r="AK183" s="248"/>
      <c r="AL183" s="248"/>
      <c r="AM183" s="248"/>
      <c r="AN183" s="248"/>
      <c r="AO183" s="248"/>
      <c r="AP183" s="248"/>
      <c r="AQ183" s="248"/>
      <c r="AR183" s="248"/>
      <c r="AS183" s="248"/>
      <c r="AT183" s="248"/>
      <c r="AU183" s="248"/>
      <c r="AV183" s="248"/>
      <c r="AW183" s="248"/>
      <c r="AX183" s="248"/>
      <c r="AY183" s="248"/>
      <c r="AZ183" s="248"/>
      <c r="BA183" s="248"/>
      <c r="BB183" s="248"/>
      <c r="BC183" s="248"/>
      <c r="BD183" s="248"/>
      <c r="BE183" s="248"/>
      <c r="BF183" s="248"/>
      <c r="BG183" s="248"/>
      <c r="BH183" s="248"/>
      <c r="BI183" s="248"/>
      <c r="BJ183" s="248"/>
      <c r="BK183" s="248"/>
      <c r="BL183" s="248"/>
      <c r="BM183" s="248"/>
      <c r="BN183" s="248"/>
      <c r="BO183" s="248"/>
      <c r="BP183" s="248"/>
      <c r="BQ183" s="248"/>
      <c r="BR183" s="248"/>
      <c r="BS183" s="248"/>
      <c r="BT183" s="248"/>
      <c r="BU183" s="248"/>
      <c r="BV183" s="248"/>
      <c r="BW183" s="248"/>
      <c r="BX183" s="248"/>
      <c r="BY183" s="248"/>
      <c r="BZ183" s="248"/>
      <c r="CA183" s="248"/>
      <c r="CB183" s="248"/>
      <c r="CC183" s="248"/>
      <c r="CD183" s="248"/>
      <c r="CE183" s="248"/>
      <c r="CF183" s="248"/>
    </row>
    <row r="184" spans="1:84">
      <c r="C184" s="268" t="e">
        <f>_xll.DBRA(Server&amp;$A$31,$A184,$H$15)</f>
        <v>#VALUE!</v>
      </c>
      <c r="D184" s="248"/>
      <c r="E184" s="248"/>
      <c r="F184" s="248"/>
      <c r="G184" s="248"/>
      <c r="H184" s="248"/>
      <c r="I184" s="248"/>
      <c r="J184" s="248"/>
      <c r="K184" s="248"/>
      <c r="L184" s="248"/>
      <c r="M184" s="248"/>
      <c r="N184" s="248"/>
      <c r="O184" s="248"/>
      <c r="P184" s="248"/>
      <c r="Q184" s="248"/>
      <c r="R184" s="248"/>
      <c r="S184" s="248"/>
      <c r="T184" s="248"/>
      <c r="U184" s="248"/>
      <c r="V184" s="248"/>
      <c r="W184" s="248"/>
      <c r="X184" s="248"/>
      <c r="Y184" s="248"/>
      <c r="Z184" s="248"/>
      <c r="AA184" s="248"/>
      <c r="AB184" s="248"/>
      <c r="AC184" s="248"/>
      <c r="AD184" s="248"/>
      <c r="AE184" s="248"/>
      <c r="AF184" s="248"/>
      <c r="AG184" s="248"/>
      <c r="AH184" s="248"/>
      <c r="AI184" s="248"/>
      <c r="AJ184" s="248"/>
      <c r="AK184" s="248"/>
      <c r="AL184" s="248"/>
      <c r="AM184" s="248"/>
      <c r="AN184" s="248"/>
      <c r="AO184" s="248"/>
      <c r="AP184" s="248"/>
      <c r="AQ184" s="248"/>
      <c r="AR184" s="248"/>
      <c r="AS184" s="248"/>
      <c r="AT184" s="248"/>
      <c r="AU184" s="248"/>
      <c r="AV184" s="248"/>
      <c r="AW184" s="248"/>
      <c r="AX184" s="248"/>
      <c r="AY184" s="248"/>
      <c r="AZ184" s="248"/>
      <c r="BA184" s="248"/>
      <c r="BB184" s="248"/>
      <c r="BC184" s="248"/>
      <c r="BD184" s="248"/>
      <c r="BE184" s="248"/>
      <c r="BF184" s="248"/>
      <c r="BG184" s="248"/>
      <c r="BH184" s="248"/>
      <c r="BI184" s="248"/>
      <c r="BJ184" s="248"/>
      <c r="BK184" s="248"/>
      <c r="BL184" s="248"/>
      <c r="BM184" s="248"/>
      <c r="BN184" s="248"/>
      <c r="BO184" s="248"/>
      <c r="BP184" s="248"/>
      <c r="BQ184" s="248"/>
      <c r="BR184" s="248"/>
      <c r="BS184" s="248"/>
      <c r="BT184" s="248"/>
      <c r="BU184" s="248"/>
      <c r="BV184" s="248"/>
      <c r="BW184" s="248"/>
      <c r="BX184" s="248"/>
      <c r="BY184" s="248"/>
      <c r="BZ184" s="248"/>
      <c r="CA184" s="248"/>
      <c r="CB184" s="248"/>
      <c r="CC184" s="248"/>
      <c r="CD184" s="248"/>
      <c r="CE184" s="248"/>
      <c r="CF184" s="248"/>
    </row>
    <row r="185" spans="1:84">
      <c r="D185" s="248"/>
      <c r="E185" s="248"/>
      <c r="F185" s="248"/>
      <c r="G185" s="248"/>
      <c r="H185" s="248"/>
      <c r="I185" s="248"/>
      <c r="J185" s="248"/>
      <c r="K185" s="248"/>
      <c r="L185" s="248"/>
      <c r="M185" s="248"/>
      <c r="N185" s="248"/>
      <c r="O185" s="248"/>
      <c r="P185" s="248"/>
      <c r="Q185" s="248"/>
      <c r="R185" s="248"/>
      <c r="S185" s="248"/>
      <c r="T185" s="248"/>
      <c r="U185" s="248"/>
      <c r="V185" s="248"/>
      <c r="W185" s="248"/>
      <c r="X185" s="248"/>
      <c r="Y185" s="248"/>
      <c r="Z185" s="248"/>
      <c r="AA185" s="248"/>
      <c r="AB185" s="248"/>
      <c r="AC185" s="248"/>
      <c r="AD185" s="248"/>
      <c r="AE185" s="248"/>
      <c r="AF185" s="248"/>
      <c r="AG185" s="248"/>
      <c r="AH185" s="248"/>
      <c r="AI185" s="248"/>
      <c r="AJ185" s="248"/>
      <c r="AK185" s="248"/>
      <c r="AL185" s="248"/>
      <c r="AM185" s="248"/>
      <c r="AN185" s="248"/>
      <c r="AO185" s="248"/>
      <c r="AP185" s="248"/>
      <c r="AQ185" s="248"/>
      <c r="AR185" s="248"/>
      <c r="AS185" s="248"/>
      <c r="AT185" s="248"/>
      <c r="AU185" s="248"/>
      <c r="AV185" s="248"/>
      <c r="AW185" s="248"/>
      <c r="AX185" s="248"/>
      <c r="AY185" s="248"/>
      <c r="AZ185" s="248"/>
      <c r="BA185" s="248"/>
      <c r="BB185" s="248"/>
      <c r="BC185" s="248"/>
      <c r="BD185" s="248"/>
      <c r="BE185" s="248"/>
      <c r="BF185" s="248"/>
      <c r="BG185" s="248"/>
      <c r="BH185" s="248"/>
      <c r="BI185" s="248"/>
      <c r="BJ185" s="248"/>
      <c r="BK185" s="248"/>
      <c r="BL185" s="248"/>
      <c r="BM185" s="248"/>
      <c r="BN185" s="248"/>
      <c r="BO185" s="248"/>
      <c r="BP185" s="248"/>
      <c r="BQ185" s="248"/>
      <c r="BR185" s="248"/>
      <c r="BS185" s="248"/>
      <c r="BT185" s="248"/>
      <c r="BU185" s="248"/>
      <c r="BV185" s="248"/>
      <c r="BW185" s="248"/>
      <c r="BX185" s="248"/>
      <c r="BY185" s="248"/>
      <c r="BZ185" s="248"/>
      <c r="CA185" s="248"/>
      <c r="CB185" s="248"/>
      <c r="CC185" s="248"/>
      <c r="CD185" s="248"/>
      <c r="CE185" s="248"/>
      <c r="CF185" s="248"/>
    </row>
    <row r="186" spans="1:84">
      <c r="D186" s="248"/>
      <c r="E186" s="248"/>
      <c r="F186" s="248"/>
      <c r="G186" s="248"/>
      <c r="H186" s="248"/>
      <c r="I186" s="248"/>
      <c r="J186" s="248"/>
      <c r="K186" s="248"/>
      <c r="L186" s="248"/>
      <c r="M186" s="248"/>
      <c r="N186" s="248"/>
      <c r="O186" s="248"/>
      <c r="P186" s="248"/>
      <c r="Q186" s="248"/>
      <c r="R186" s="248"/>
      <c r="S186" s="248"/>
      <c r="T186" s="248"/>
      <c r="U186" s="248"/>
      <c r="V186" s="248"/>
      <c r="W186" s="248"/>
      <c r="X186" s="248"/>
      <c r="Y186" s="248"/>
      <c r="Z186" s="248"/>
      <c r="AA186" s="248"/>
      <c r="AB186" s="248"/>
      <c r="AC186" s="248"/>
      <c r="AD186" s="248"/>
      <c r="AE186" s="248"/>
      <c r="AF186" s="248"/>
      <c r="AG186" s="248"/>
      <c r="AH186" s="248"/>
      <c r="AI186" s="248"/>
      <c r="AJ186" s="248"/>
      <c r="AK186" s="248"/>
      <c r="AL186" s="248"/>
      <c r="AM186" s="248"/>
      <c r="AN186" s="248"/>
      <c r="AO186" s="248"/>
      <c r="AP186" s="248"/>
      <c r="AQ186" s="248"/>
      <c r="AR186" s="248"/>
      <c r="AS186" s="248"/>
      <c r="AT186" s="248"/>
      <c r="AU186" s="248"/>
      <c r="AV186" s="248"/>
      <c r="AW186" s="248"/>
      <c r="AX186" s="248"/>
      <c r="AY186" s="248"/>
      <c r="AZ186" s="248"/>
      <c r="BA186" s="248"/>
      <c r="BB186" s="248"/>
      <c r="BC186" s="248"/>
      <c r="BD186" s="248"/>
      <c r="BE186" s="248"/>
      <c r="BF186" s="248"/>
      <c r="BG186" s="248"/>
      <c r="BH186" s="248"/>
      <c r="BI186" s="248"/>
      <c r="BJ186" s="248"/>
      <c r="BK186" s="248"/>
      <c r="BL186" s="248"/>
      <c r="BM186" s="248"/>
      <c r="BN186" s="248"/>
      <c r="BO186" s="248"/>
      <c r="BP186" s="248"/>
      <c r="BQ186" s="248"/>
      <c r="BR186" s="248"/>
      <c r="BS186" s="248"/>
      <c r="BT186" s="248"/>
      <c r="BU186" s="248"/>
      <c r="BV186" s="248"/>
      <c r="BW186" s="248"/>
      <c r="BX186" s="248"/>
      <c r="BY186" s="248"/>
      <c r="BZ186" s="248"/>
      <c r="CA186" s="248"/>
      <c r="CB186" s="248"/>
      <c r="CC186" s="248"/>
      <c r="CD186" s="248"/>
      <c r="CE186" s="248"/>
      <c r="CF186" s="248"/>
    </row>
    <row r="187" spans="1:84" ht="21.75" customHeight="1">
      <c r="D187" s="248" t="s">
        <v>23</v>
      </c>
      <c r="E187" s="248"/>
      <c r="F187" s="248"/>
      <c r="G187" s="248"/>
      <c r="H187" s="248"/>
      <c r="I187" s="248"/>
      <c r="J187" s="248"/>
      <c r="K187" s="248"/>
      <c r="L187" s="248" t="s">
        <v>24</v>
      </c>
      <c r="M187" s="248"/>
      <c r="N187" s="248"/>
      <c r="O187" s="248"/>
      <c r="P187" s="248"/>
      <c r="Q187" s="248"/>
      <c r="R187" s="248"/>
      <c r="S187" s="248"/>
      <c r="T187" s="248" t="s">
        <v>25</v>
      </c>
      <c r="U187" s="248"/>
      <c r="V187" s="248"/>
      <c r="W187" s="248"/>
      <c r="X187" s="248"/>
      <c r="Y187" s="248"/>
      <c r="Z187" s="248"/>
      <c r="AA187" s="248"/>
      <c r="AB187" s="248" t="s">
        <v>26</v>
      </c>
      <c r="AC187" s="248"/>
      <c r="AD187" s="248"/>
      <c r="AE187" s="248"/>
      <c r="AF187" s="248"/>
      <c r="AG187" s="248"/>
      <c r="AH187" s="248"/>
      <c r="AI187" s="248"/>
      <c r="AJ187" s="248"/>
      <c r="AK187" s="248" t="s">
        <v>38</v>
      </c>
      <c r="AL187" s="248"/>
      <c r="AM187" s="248"/>
      <c r="AN187" s="248"/>
      <c r="AO187" s="248"/>
      <c r="AP187" s="248"/>
      <c r="AQ187" s="248"/>
      <c r="AR187" s="248"/>
      <c r="AS187" s="248"/>
      <c r="AT187" s="248"/>
      <c r="AU187" s="248"/>
      <c r="AV187" s="248"/>
      <c r="AW187" s="248"/>
      <c r="AX187" s="248"/>
      <c r="AY187" s="248"/>
      <c r="AZ187" s="248"/>
      <c r="BA187" s="248"/>
      <c r="BB187" s="248"/>
      <c r="BC187" s="248"/>
      <c r="BD187" s="248"/>
      <c r="BE187" s="248"/>
      <c r="BF187" s="248"/>
      <c r="BG187" s="248"/>
      <c r="BH187" s="248"/>
      <c r="BI187" s="248"/>
      <c r="BJ187" s="248"/>
      <c r="BK187" s="248"/>
      <c r="BL187" s="248"/>
      <c r="BM187" s="248"/>
      <c r="BN187" s="248"/>
      <c r="BO187" s="248"/>
      <c r="BP187" s="248"/>
      <c r="BQ187" s="248"/>
      <c r="BR187" s="248"/>
      <c r="BS187" s="248"/>
      <c r="BT187" s="248"/>
      <c r="BU187" s="248"/>
      <c r="BV187" s="248"/>
      <c r="BW187" s="248"/>
      <c r="BX187" s="248"/>
      <c r="BY187" s="248"/>
      <c r="BZ187" s="248"/>
      <c r="CA187" s="248"/>
      <c r="CB187" s="248"/>
      <c r="CC187" s="248"/>
      <c r="CD187" s="248"/>
      <c r="CE187" s="248"/>
      <c r="CF187" s="248"/>
    </row>
    <row r="188" spans="1:84" ht="21.75" hidden="1" customHeight="1" outlineLevel="1">
      <c r="D188" s="248" t="str">
        <f>$D$11</f>
        <v>ZGP&amp;Action_Plans</v>
      </c>
      <c r="E188" s="248" t="str">
        <f t="shared" ref="E188:K188" si="871">$D$11</f>
        <v>ZGP&amp;Action_Plans</v>
      </c>
      <c r="F188" s="248" t="str">
        <f t="shared" si="871"/>
        <v>ZGP&amp;Action_Plans</v>
      </c>
      <c r="G188" s="248" t="str">
        <f t="shared" si="871"/>
        <v>ZGP&amp;Action_Plans</v>
      </c>
      <c r="H188" s="248" t="str">
        <f t="shared" si="871"/>
        <v>ZGP&amp;Action_Plans</v>
      </c>
      <c r="I188" s="248" t="str">
        <f t="shared" si="871"/>
        <v>ZGP&amp;Action_Plans</v>
      </c>
      <c r="J188" s="248" t="str">
        <f t="shared" si="871"/>
        <v>ZGP&amp;Action_Plans</v>
      </c>
      <c r="K188" s="248" t="str">
        <f t="shared" si="871"/>
        <v>ZGP&amp;Action_Plans</v>
      </c>
      <c r="L188" s="248" t="str">
        <f>$L$11</f>
        <v>Disp_Plan</v>
      </c>
      <c r="M188" s="248" t="str">
        <f t="shared" ref="M188:S188" si="872">$L$11</f>
        <v>Disp_Plan</v>
      </c>
      <c r="N188" s="248" t="str">
        <f t="shared" si="872"/>
        <v>Disp_Plan</v>
      </c>
      <c r="O188" s="248" t="str">
        <f t="shared" si="872"/>
        <v>Disp_Plan</v>
      </c>
      <c r="P188" s="248" t="str">
        <f t="shared" si="872"/>
        <v>Disp_Plan</v>
      </c>
      <c r="Q188" s="248" t="str">
        <f t="shared" si="872"/>
        <v>Disp_Plan</v>
      </c>
      <c r="R188" s="248" t="str">
        <f t="shared" si="872"/>
        <v>Disp_Plan</v>
      </c>
      <c r="S188" s="248" t="str">
        <f t="shared" si="872"/>
        <v>Disp_Plan</v>
      </c>
      <c r="T188" s="248" t="str">
        <f>$T$11</f>
        <v>Growth_Plan_Orga</v>
      </c>
      <c r="U188" s="248" t="str">
        <f t="shared" ref="U188:AA188" si="873">$T$11</f>
        <v>Growth_Plan_Orga</v>
      </c>
      <c r="V188" s="248" t="str">
        <f t="shared" si="873"/>
        <v>Growth_Plan_Orga</v>
      </c>
      <c r="W188" s="248" t="str">
        <f t="shared" si="873"/>
        <v>Growth_Plan_Orga</v>
      </c>
      <c r="X188" s="248" t="str">
        <f t="shared" si="873"/>
        <v>Growth_Plan_Orga</v>
      </c>
      <c r="Y188" s="248" t="str">
        <f t="shared" si="873"/>
        <v>Growth_Plan_Orga</v>
      </c>
      <c r="Z188" s="248" t="str">
        <f t="shared" si="873"/>
        <v>Growth_Plan_Orga</v>
      </c>
      <c r="AA188" s="248" t="str">
        <f t="shared" si="873"/>
        <v>Growth_Plan_Orga</v>
      </c>
      <c r="AB188" s="248" t="str">
        <f>$AB$11</f>
        <v>Growth_Plan_Ext</v>
      </c>
      <c r="AC188" s="248" t="str">
        <f t="shared" ref="AC188:AI188" si="874">$AB$11</f>
        <v>Growth_Plan_Ext</v>
      </c>
      <c r="AD188" s="248" t="str">
        <f t="shared" si="874"/>
        <v>Growth_Plan_Ext</v>
      </c>
      <c r="AE188" s="248" t="str">
        <f t="shared" si="874"/>
        <v>Growth_Plan_Ext</v>
      </c>
      <c r="AF188" s="248" t="str">
        <f t="shared" si="874"/>
        <v>Growth_Plan_Ext</v>
      </c>
      <c r="AG188" s="248" t="str">
        <f t="shared" si="874"/>
        <v>Growth_Plan_Ext</v>
      </c>
      <c r="AH188" s="248" t="str">
        <f t="shared" si="874"/>
        <v>Growth_Plan_Ext</v>
      </c>
      <c r="AI188" s="248" t="str">
        <f t="shared" si="874"/>
        <v>Growth_Plan_Ext</v>
      </c>
      <c r="AJ188" s="248"/>
      <c r="AK188" s="248" t="str">
        <f>$D$11</f>
        <v>ZGP&amp;Action_Plans</v>
      </c>
      <c r="AL188" s="248" t="str">
        <f t="shared" ref="AL188:AR188" si="875">$D$11</f>
        <v>ZGP&amp;Action_Plans</v>
      </c>
      <c r="AM188" s="248" t="str">
        <f t="shared" si="875"/>
        <v>ZGP&amp;Action_Plans</v>
      </c>
      <c r="AN188" s="248" t="str">
        <f t="shared" si="875"/>
        <v>ZGP&amp;Action_Plans</v>
      </c>
      <c r="AO188" s="248" t="str">
        <f t="shared" si="875"/>
        <v>ZGP&amp;Action_Plans</v>
      </c>
      <c r="AP188" s="248" t="str">
        <f t="shared" si="875"/>
        <v>ZGP&amp;Action_Plans</v>
      </c>
      <c r="AQ188" s="248" t="str">
        <f t="shared" si="875"/>
        <v>ZGP&amp;Action_Plans</v>
      </c>
      <c r="AR188" s="248" t="str">
        <f t="shared" si="875"/>
        <v>ZGP&amp;Action_Plans</v>
      </c>
      <c r="AS188" s="248"/>
      <c r="AT188" s="248"/>
      <c r="AU188" s="248"/>
      <c r="AV188" s="248"/>
      <c r="AW188" s="248"/>
      <c r="AX188" s="248"/>
      <c r="AY188" s="248"/>
      <c r="AZ188" s="248"/>
      <c r="BA188" s="248"/>
      <c r="BB188" s="248"/>
      <c r="BC188" s="248"/>
      <c r="BD188" s="248"/>
      <c r="BE188" s="248"/>
      <c r="BF188" s="248"/>
      <c r="BG188" s="248"/>
      <c r="BH188" s="248"/>
      <c r="BI188" s="248"/>
      <c r="BJ188" s="248"/>
      <c r="BK188" s="248"/>
      <c r="BL188" s="248"/>
      <c r="BM188" s="248"/>
      <c r="BN188" s="248"/>
      <c r="BO188" s="248"/>
      <c r="BP188" s="248"/>
      <c r="BQ188" s="248"/>
      <c r="BR188" s="248"/>
      <c r="BS188" s="248"/>
      <c r="BT188" s="248"/>
      <c r="BU188" s="248"/>
      <c r="BV188" s="248"/>
      <c r="BW188" s="248"/>
      <c r="BX188" s="248"/>
      <c r="BY188" s="248"/>
      <c r="BZ188" s="248"/>
      <c r="CA188" s="248"/>
      <c r="CB188" s="248"/>
      <c r="CC188" s="248"/>
      <c r="CD188" s="248"/>
      <c r="CE188" s="248"/>
      <c r="CF188" s="248"/>
    </row>
    <row r="189" spans="1:84" ht="21.75" hidden="1" customHeight="1" outlineLevel="1">
      <c r="D189" s="248">
        <f>Context!G198</f>
        <v>0</v>
      </c>
      <c r="E189" s="248">
        <f>Context!H198</f>
        <v>0</v>
      </c>
      <c r="F189" s="248">
        <f>Context!I198</f>
        <v>0</v>
      </c>
      <c r="G189" s="248">
        <f>Context!J198</f>
        <v>0</v>
      </c>
      <c r="H189" s="248">
        <f>Context!K198</f>
        <v>0</v>
      </c>
      <c r="I189" s="248">
        <f>Context!L198</f>
        <v>0</v>
      </c>
      <c r="J189" s="248">
        <f>Context!M198</f>
        <v>0</v>
      </c>
      <c r="K189" s="248">
        <f>Context!N198</f>
        <v>0</v>
      </c>
      <c r="L189" s="248">
        <f>D189</f>
        <v>0</v>
      </c>
      <c r="M189" s="248">
        <f t="shared" ref="M189:M190" si="876">E189</f>
        <v>0</v>
      </c>
      <c r="N189" s="248">
        <f t="shared" ref="N189:N190" si="877">F189</f>
        <v>0</v>
      </c>
      <c r="O189" s="248">
        <f t="shared" ref="O189:O190" si="878">G189</f>
        <v>0</v>
      </c>
      <c r="P189" s="248">
        <f t="shared" ref="P189:P190" si="879">H189</f>
        <v>0</v>
      </c>
      <c r="Q189" s="248">
        <f t="shared" ref="Q189:Q190" si="880">I189</f>
        <v>0</v>
      </c>
      <c r="R189" s="248">
        <f t="shared" ref="R189:R190" si="881">J189</f>
        <v>0</v>
      </c>
      <c r="S189" s="248">
        <f t="shared" ref="S189:S190" si="882">K189</f>
        <v>0</v>
      </c>
      <c r="T189" s="248">
        <f t="shared" ref="T189:T190" si="883">L189</f>
        <v>0</v>
      </c>
      <c r="U189" s="248">
        <f t="shared" ref="U189:U190" si="884">M189</f>
        <v>0</v>
      </c>
      <c r="V189" s="248">
        <f t="shared" ref="V189:V190" si="885">N189</f>
        <v>0</v>
      </c>
      <c r="W189" s="248">
        <f t="shared" ref="W189:W190" si="886">O189</f>
        <v>0</v>
      </c>
      <c r="X189" s="248">
        <f t="shared" ref="X189:X190" si="887">P189</f>
        <v>0</v>
      </c>
      <c r="Y189" s="248">
        <f t="shared" ref="Y189:Y190" si="888">Q189</f>
        <v>0</v>
      </c>
      <c r="Z189" s="248">
        <f t="shared" ref="Z189:Z190" si="889">R189</f>
        <v>0</v>
      </c>
      <c r="AA189" s="248">
        <f t="shared" ref="AA189:AA190" si="890">S189</f>
        <v>0</v>
      </c>
      <c r="AB189" s="248">
        <f t="shared" ref="AB189:AB190" si="891">T189</f>
        <v>0</v>
      </c>
      <c r="AC189" s="248">
        <f t="shared" ref="AC189:AC190" si="892">U189</f>
        <v>0</v>
      </c>
      <c r="AD189" s="248">
        <f t="shared" ref="AD189:AD190" si="893">V189</f>
        <v>0</v>
      </c>
      <c r="AE189" s="248">
        <f t="shared" ref="AE189:AE190" si="894">W189</f>
        <v>0</v>
      </c>
      <c r="AF189" s="248">
        <f t="shared" ref="AF189:AF190" si="895">X189</f>
        <v>0</v>
      </c>
      <c r="AG189" s="248">
        <f t="shared" ref="AG189:AG190" si="896">Y189</f>
        <v>0</v>
      </c>
      <c r="AH189" s="248">
        <f t="shared" ref="AH189:AH190" si="897">Z189</f>
        <v>0</v>
      </c>
      <c r="AI189" s="248">
        <f t="shared" ref="AI189:AI190" si="898">AA189</f>
        <v>0</v>
      </c>
      <c r="AJ189" s="248"/>
      <c r="AK189" s="248">
        <f>D189</f>
        <v>0</v>
      </c>
      <c r="AL189" s="248">
        <f t="shared" ref="AL189:AL190" si="899">E189</f>
        <v>0</v>
      </c>
      <c r="AM189" s="248">
        <f t="shared" ref="AM189" si="900">F189</f>
        <v>0</v>
      </c>
      <c r="AN189" s="248">
        <f t="shared" ref="AN189" si="901">G189</f>
        <v>0</v>
      </c>
      <c r="AO189" s="248">
        <f t="shared" ref="AO189" si="902">H189</f>
        <v>0</v>
      </c>
      <c r="AP189" s="248">
        <f t="shared" ref="AP189" si="903">I189</f>
        <v>0</v>
      </c>
      <c r="AQ189" s="248">
        <f t="shared" ref="AQ189" si="904">J189</f>
        <v>0</v>
      </c>
      <c r="AR189" s="248">
        <f t="shared" ref="AR189" si="905">K189</f>
        <v>0</v>
      </c>
      <c r="AS189" s="248"/>
      <c r="AT189" s="248"/>
      <c r="AU189" s="248"/>
      <c r="AV189" s="248"/>
      <c r="AW189" s="248"/>
      <c r="AX189" s="248"/>
      <c r="AY189" s="248"/>
      <c r="AZ189" s="248"/>
      <c r="BA189" s="248"/>
      <c r="BB189" s="248"/>
      <c r="BC189" s="248"/>
      <c r="BD189" s="248"/>
      <c r="BE189" s="248"/>
      <c r="BF189" s="248"/>
      <c r="BG189" s="248"/>
      <c r="BH189" s="248"/>
      <c r="BI189" s="248"/>
      <c r="BJ189" s="248"/>
      <c r="BK189" s="248"/>
      <c r="BL189" s="248"/>
      <c r="BM189" s="248"/>
      <c r="BN189" s="248"/>
      <c r="BO189" s="248"/>
      <c r="BP189" s="248"/>
      <c r="BQ189" s="248"/>
      <c r="BR189" s="248"/>
      <c r="BS189" s="248"/>
      <c r="BT189" s="248"/>
      <c r="BU189" s="248"/>
      <c r="BV189" s="248"/>
      <c r="BW189" s="248"/>
      <c r="BX189" s="248"/>
      <c r="BY189" s="248"/>
      <c r="BZ189" s="248"/>
      <c r="CA189" s="248"/>
      <c r="CB189" s="248"/>
      <c r="CC189" s="248"/>
      <c r="CD189" s="248"/>
      <c r="CE189" s="248"/>
      <c r="CF189" s="248"/>
    </row>
    <row r="190" spans="1:84" collapsed="1">
      <c r="D190" s="248">
        <f>Context!G197</f>
        <v>0</v>
      </c>
      <c r="E190" s="248">
        <f>Context!H197</f>
        <v>0</v>
      </c>
      <c r="F190" s="248">
        <f>Context!I197</f>
        <v>0</v>
      </c>
      <c r="G190" s="248">
        <f>Context!J197</f>
        <v>0</v>
      </c>
      <c r="H190" s="248">
        <f>Context!K197</f>
        <v>0</v>
      </c>
      <c r="I190" s="248">
        <f>Context!L197</f>
        <v>0</v>
      </c>
      <c r="J190" s="248">
        <f>Context!M197</f>
        <v>0</v>
      </c>
      <c r="K190" s="248">
        <f>Context!N197</f>
        <v>0</v>
      </c>
      <c r="L190" s="248">
        <f>D190</f>
        <v>0</v>
      </c>
      <c r="M190" s="248">
        <f t="shared" si="876"/>
        <v>0</v>
      </c>
      <c r="N190" s="248">
        <f t="shared" si="877"/>
        <v>0</v>
      </c>
      <c r="O190" s="248">
        <f t="shared" si="878"/>
        <v>0</v>
      </c>
      <c r="P190" s="248">
        <f t="shared" si="879"/>
        <v>0</v>
      </c>
      <c r="Q190" s="248">
        <f t="shared" si="880"/>
        <v>0</v>
      </c>
      <c r="R190" s="248">
        <f t="shared" si="881"/>
        <v>0</v>
      </c>
      <c r="S190" s="248">
        <f t="shared" si="882"/>
        <v>0</v>
      </c>
      <c r="T190" s="248">
        <f t="shared" si="883"/>
        <v>0</v>
      </c>
      <c r="U190" s="248">
        <f t="shared" si="884"/>
        <v>0</v>
      </c>
      <c r="V190" s="248">
        <f t="shared" si="885"/>
        <v>0</v>
      </c>
      <c r="W190" s="248">
        <f t="shared" si="886"/>
        <v>0</v>
      </c>
      <c r="X190" s="248">
        <f t="shared" si="887"/>
        <v>0</v>
      </c>
      <c r="Y190" s="248">
        <f t="shared" si="888"/>
        <v>0</v>
      </c>
      <c r="Z190" s="248">
        <f t="shared" si="889"/>
        <v>0</v>
      </c>
      <c r="AA190" s="248">
        <f t="shared" si="890"/>
        <v>0</v>
      </c>
      <c r="AB190" s="248">
        <f t="shared" si="891"/>
        <v>0</v>
      </c>
      <c r="AC190" s="248">
        <f t="shared" si="892"/>
        <v>0</v>
      </c>
      <c r="AD190" s="248">
        <f t="shared" si="893"/>
        <v>0</v>
      </c>
      <c r="AE190" s="248">
        <f t="shared" si="894"/>
        <v>0</v>
      </c>
      <c r="AF190" s="248">
        <f t="shared" si="895"/>
        <v>0</v>
      </c>
      <c r="AG190" s="248">
        <f t="shared" si="896"/>
        <v>0</v>
      </c>
      <c r="AH190" s="248">
        <f t="shared" si="897"/>
        <v>0</v>
      </c>
      <c r="AI190" s="248">
        <f t="shared" si="898"/>
        <v>0</v>
      </c>
      <c r="AJ190" s="248"/>
      <c r="AK190" s="248">
        <f>D190</f>
        <v>0</v>
      </c>
      <c r="AL190" s="248">
        <f t="shared" si="899"/>
        <v>0</v>
      </c>
      <c r="AM190" s="248" t="e">
        <f t="shared" ref="AM190:AR190" ca="1" si="906">AM14</f>
        <v>#VALUE!</v>
      </c>
      <c r="AN190" s="248" t="e">
        <f t="shared" ca="1" si="906"/>
        <v>#VALUE!</v>
      </c>
      <c r="AO190" s="248" t="e">
        <f t="shared" ca="1" si="906"/>
        <v>#VALUE!</v>
      </c>
      <c r="AP190" s="248" t="e">
        <f t="shared" ca="1" si="906"/>
        <v>#VALUE!</v>
      </c>
      <c r="AQ190" s="248" t="e">
        <f t="shared" ca="1" si="906"/>
        <v>#VALUE!</v>
      </c>
      <c r="AR190" s="248" t="e">
        <f t="shared" ca="1" si="906"/>
        <v>#VALUE!</v>
      </c>
      <c r="AS190" s="248"/>
      <c r="AT190" s="248"/>
      <c r="AU190" s="248"/>
      <c r="AV190" s="248"/>
      <c r="AW190" s="248"/>
      <c r="AX190" s="248"/>
      <c r="AY190" s="248"/>
      <c r="AZ190" s="248"/>
      <c r="BA190" s="248"/>
      <c r="BB190" s="248"/>
      <c r="BC190" s="248"/>
      <c r="BD190" s="248"/>
      <c r="BE190" s="248"/>
      <c r="BF190" s="248"/>
      <c r="BG190" s="248"/>
      <c r="BH190" s="248"/>
      <c r="BI190" s="248"/>
      <c r="BJ190" s="248"/>
      <c r="BK190" s="248"/>
      <c r="BL190" s="248"/>
      <c r="BM190" s="248"/>
      <c r="BN190" s="248"/>
      <c r="BO190" s="248"/>
      <c r="BP190" s="248"/>
      <c r="BQ190" s="248"/>
      <c r="BR190" s="248"/>
      <c r="BS190" s="248"/>
      <c r="BT190" s="248"/>
      <c r="BU190" s="248"/>
      <c r="BV190" s="248"/>
      <c r="BW190" s="248"/>
      <c r="BX190" s="248"/>
      <c r="BY190" s="248"/>
      <c r="BZ190" s="248"/>
      <c r="CA190" s="248"/>
      <c r="CB190" s="248"/>
      <c r="CC190" s="248"/>
      <c r="CD190" s="248"/>
      <c r="CE190" s="248"/>
      <c r="CF190" s="248"/>
    </row>
    <row r="191" spans="1:84" ht="21.75" customHeight="1">
      <c r="A191" s="238" t="s">
        <v>122</v>
      </c>
      <c r="B191" s="239" t="s">
        <v>123</v>
      </c>
      <c r="C191" s="237" t="s">
        <v>27</v>
      </c>
      <c r="D191" s="248">
        <f>SUM(D192:D201)</f>
        <v>0</v>
      </c>
      <c r="E191" s="248">
        <f t="shared" ref="E191:AI191" si="907">SUM(E192:E201)</f>
        <v>0</v>
      </c>
      <c r="F191" s="248">
        <f t="shared" si="907"/>
        <v>0</v>
      </c>
      <c r="G191" s="248">
        <f t="shared" si="907"/>
        <v>0</v>
      </c>
      <c r="H191" s="248">
        <f t="shared" si="907"/>
        <v>0</v>
      </c>
      <c r="I191" s="248">
        <f t="shared" si="907"/>
        <v>0</v>
      </c>
      <c r="J191" s="248">
        <f t="shared" si="907"/>
        <v>0</v>
      </c>
      <c r="K191" s="248">
        <f t="shared" si="907"/>
        <v>0</v>
      </c>
      <c r="L191" s="248">
        <f t="shared" si="907"/>
        <v>0</v>
      </c>
      <c r="M191" s="248">
        <f t="shared" si="907"/>
        <v>0</v>
      </c>
      <c r="N191" s="248">
        <f t="shared" si="907"/>
        <v>0</v>
      </c>
      <c r="O191" s="248">
        <f t="shared" si="907"/>
        <v>0</v>
      </c>
      <c r="P191" s="248">
        <f t="shared" si="907"/>
        <v>0</v>
      </c>
      <c r="Q191" s="248">
        <f t="shared" si="907"/>
        <v>0</v>
      </c>
      <c r="R191" s="248">
        <f t="shared" si="907"/>
        <v>0</v>
      </c>
      <c r="S191" s="248">
        <f t="shared" si="907"/>
        <v>0</v>
      </c>
      <c r="T191" s="248">
        <f t="shared" si="907"/>
        <v>0</v>
      </c>
      <c r="U191" s="248">
        <f t="shared" si="907"/>
        <v>0</v>
      </c>
      <c r="V191" s="248">
        <f t="shared" si="907"/>
        <v>0</v>
      </c>
      <c r="W191" s="248">
        <f t="shared" si="907"/>
        <v>0</v>
      </c>
      <c r="X191" s="248">
        <f t="shared" si="907"/>
        <v>0</v>
      </c>
      <c r="Y191" s="248">
        <f t="shared" si="907"/>
        <v>0</v>
      </c>
      <c r="Z191" s="248">
        <f t="shared" si="907"/>
        <v>0</v>
      </c>
      <c r="AA191" s="248">
        <f t="shared" si="907"/>
        <v>0</v>
      </c>
      <c r="AB191" s="248">
        <f t="shared" si="907"/>
        <v>0</v>
      </c>
      <c r="AC191" s="248">
        <f t="shared" si="907"/>
        <v>0</v>
      </c>
      <c r="AD191" s="248">
        <f t="shared" si="907"/>
        <v>0</v>
      </c>
      <c r="AE191" s="248">
        <f t="shared" si="907"/>
        <v>0</v>
      </c>
      <c r="AF191" s="248">
        <f t="shared" si="907"/>
        <v>0</v>
      </c>
      <c r="AG191" s="248">
        <f t="shared" si="907"/>
        <v>0</v>
      </c>
      <c r="AH191" s="248">
        <f t="shared" si="907"/>
        <v>0</v>
      </c>
      <c r="AI191" s="248">
        <f t="shared" si="907"/>
        <v>0</v>
      </c>
      <c r="AJ191" s="248"/>
      <c r="AK191" s="248" t="e">
        <f ca="1">SUM(AK192:AK201)</f>
        <v>#VALUE!</v>
      </c>
      <c r="AL191" s="248">
        <f t="shared" ref="AL191" ca="1" si="908">SUM(AL192:AL201)</f>
        <v>0</v>
      </c>
      <c r="AM191" s="248" t="e">
        <f t="shared" ref="AM191:AQ191" ca="1" si="909">SUM(AM192)</f>
        <v>#VALUE!</v>
      </c>
      <c r="AN191" s="248" t="e">
        <f t="shared" ca="1" si="909"/>
        <v>#VALUE!</v>
      </c>
      <c r="AO191" s="248" t="e">
        <f t="shared" ca="1" si="909"/>
        <v>#VALUE!</v>
      </c>
      <c r="AP191" s="248" t="e">
        <f t="shared" ca="1" si="909"/>
        <v>#VALUE!</v>
      </c>
      <c r="AQ191" s="248" t="e">
        <f t="shared" ca="1" si="909"/>
        <v>#VALUE!</v>
      </c>
      <c r="AR191" s="248" t="e">
        <f ca="1">SUM(AR192)</f>
        <v>#VALUE!</v>
      </c>
      <c r="AS191" s="248"/>
      <c r="AT191" s="248"/>
      <c r="AU191" s="248"/>
      <c r="AV191" s="248"/>
      <c r="AW191" s="248"/>
      <c r="AX191" s="248"/>
      <c r="AY191" s="248"/>
      <c r="AZ191" s="248"/>
      <c r="BA191" s="248"/>
      <c r="BB191" s="248"/>
      <c r="BC191" s="248"/>
      <c r="BD191" s="248"/>
      <c r="BE191" s="248"/>
      <c r="BF191" s="248"/>
      <c r="BG191" s="248"/>
      <c r="BH191" s="248"/>
      <c r="BI191" s="248"/>
      <c r="BJ191" s="248"/>
      <c r="BK191" s="248"/>
      <c r="BL191" s="248"/>
      <c r="BM191" s="248"/>
      <c r="BN191" s="248"/>
      <c r="BO191" s="248"/>
      <c r="BP191" s="248"/>
      <c r="BQ191" s="248"/>
      <c r="BR191" s="248"/>
      <c r="BS191" s="248"/>
      <c r="BT191" s="248"/>
      <c r="BU191" s="248"/>
      <c r="BV191" s="248"/>
      <c r="BW191" s="248"/>
      <c r="BX191" s="248"/>
      <c r="BY191" s="248"/>
      <c r="BZ191" s="248"/>
      <c r="CA191" s="248"/>
      <c r="CB191" s="248"/>
      <c r="CC191" s="248"/>
      <c r="CD191" s="248"/>
      <c r="CE191" s="248"/>
      <c r="CF191" s="248"/>
    </row>
    <row r="192" spans="1:84">
      <c r="A192" s="238" t="s">
        <v>252</v>
      </c>
      <c r="B192" s="239" t="str">
        <f ca="1">_xll.SUBNM("tango_core_model:Activity","","Tot_act","English")</f>
        <v>RECALC_0_21_</v>
      </c>
      <c r="C192" s="237" t="s">
        <v>253</v>
      </c>
      <c r="D192" s="248"/>
      <c r="E192" s="248"/>
      <c r="F192" s="248"/>
      <c r="G192" s="248"/>
      <c r="H192" s="248"/>
      <c r="I192" s="248"/>
      <c r="J192" s="248"/>
      <c r="K192" s="248"/>
      <c r="L192" s="248"/>
      <c r="M192" s="248"/>
      <c r="N192" s="248"/>
      <c r="O192" s="248"/>
      <c r="P192" s="248"/>
      <c r="Q192" s="248"/>
      <c r="R192" s="248"/>
      <c r="S192" s="248"/>
      <c r="T192" s="248"/>
      <c r="U192" s="248"/>
      <c r="V192" s="248"/>
      <c r="W192" s="248"/>
      <c r="X192" s="248"/>
      <c r="Y192" s="248"/>
      <c r="Z192" s="248"/>
      <c r="AA192" s="248"/>
      <c r="AB192" s="248"/>
      <c r="AC192" s="248"/>
      <c r="AD192" s="248"/>
      <c r="AE192" s="248"/>
      <c r="AF192" s="248"/>
      <c r="AG192" s="248"/>
      <c r="AH192" s="248"/>
      <c r="AI192" s="248"/>
      <c r="AJ192" s="248"/>
      <c r="AK192" s="248" t="e">
        <f ca="1">_xll.DBRW($C$1,$B192,$C$3,$AK$187,$C$2,$A192,AK$13,$C$4,$C$191)</f>
        <v>#VALUE!</v>
      </c>
      <c r="AL192" s="248" t="str">
        <f ca="1">_xll.DBRW($C$1,$B192,$C$3,$AK$187,$C$2,$A192,AL$13,$C$4,$C$191)</f>
        <v>RECALC_1_1153_</v>
      </c>
      <c r="AM192" s="248" t="e">
        <f ca="1">_xll.DBRW($C$1,$B192,$C$3,$AK$187,$C$2,$A192,AM$13,$C$4,$C$191)</f>
        <v>#VALUE!</v>
      </c>
      <c r="AN192" s="248" t="e">
        <f ca="1">_xll.DBRW($C$1,$B192,$C$3,$AK$187,$C$2,$A192,AN$13,$C$4,$C$191)</f>
        <v>#VALUE!</v>
      </c>
      <c r="AO192" s="248" t="e">
        <f ca="1">_xll.DBRW($C$1,$B192,$C$3,$AK$187,$C$2,$A192,AO$13,$C$4,$C$191)</f>
        <v>#VALUE!</v>
      </c>
      <c r="AP192" s="248" t="e">
        <f ca="1">_xll.DBRW($C$1,$B192,$C$3,$AK$187,$C$2,$A192,AP$13,$C$4,$C$191)</f>
        <v>#VALUE!</v>
      </c>
      <c r="AQ192" s="248" t="e">
        <f ca="1">_xll.DBRW($C$1,$B192,$C$3,$AK$187,$C$2,$A192,AQ$13,$C$4,$C$191)</f>
        <v>#VALUE!</v>
      </c>
      <c r="AR192" s="248" t="e">
        <f ca="1">_xll.DBRW($C$1,$B192,$C$3,$AK$187,$C$2,$A192,AR$13,$C$4,$C$191)</f>
        <v>#VALUE!</v>
      </c>
      <c r="AS192" s="248"/>
      <c r="AT192" s="248"/>
      <c r="AU192" s="248"/>
      <c r="AV192" s="248"/>
      <c r="AW192" s="248"/>
      <c r="AX192" s="248"/>
      <c r="AY192" s="248"/>
      <c r="AZ192" s="248"/>
      <c r="BA192" s="248"/>
      <c r="BB192" s="248"/>
      <c r="BC192" s="248"/>
      <c r="BD192" s="248"/>
      <c r="BE192" s="248"/>
      <c r="BF192" s="248"/>
      <c r="BG192" s="248"/>
      <c r="BH192" s="248"/>
      <c r="BI192" s="248"/>
      <c r="BJ192" s="248"/>
      <c r="BK192" s="248"/>
      <c r="BL192" s="248"/>
      <c r="BM192" s="248"/>
      <c r="BN192" s="248"/>
      <c r="BO192" s="248"/>
      <c r="BP192" s="248"/>
      <c r="BQ192" s="248"/>
      <c r="BR192" s="248"/>
      <c r="BS192" s="248"/>
      <c r="BT192" s="248"/>
      <c r="BU192" s="248"/>
      <c r="BV192" s="248"/>
      <c r="BW192" s="248"/>
      <c r="BX192" s="248"/>
      <c r="BY192" s="248"/>
      <c r="BZ192" s="248"/>
      <c r="CA192" s="248"/>
      <c r="CB192" s="248"/>
      <c r="CC192" s="248"/>
      <c r="CD192" s="248"/>
      <c r="CE192" s="248"/>
      <c r="CF192" s="248"/>
    </row>
    <row r="193" spans="4:84">
      <c r="D193" s="248"/>
      <c r="E193" s="248"/>
      <c r="F193" s="248"/>
      <c r="G193" s="248"/>
      <c r="H193" s="248"/>
      <c r="I193" s="248"/>
      <c r="J193" s="248"/>
      <c r="K193" s="248"/>
      <c r="L193" s="248"/>
      <c r="M193" s="248"/>
      <c r="N193" s="248"/>
      <c r="O193" s="248"/>
      <c r="P193" s="248"/>
      <c r="Q193" s="248"/>
      <c r="R193" s="248"/>
      <c r="S193" s="248"/>
      <c r="T193" s="248"/>
      <c r="U193" s="248"/>
      <c r="V193" s="248"/>
      <c r="W193" s="248"/>
      <c r="X193" s="248"/>
      <c r="Y193" s="248"/>
      <c r="Z193" s="248"/>
      <c r="AA193" s="248"/>
      <c r="AB193" s="248"/>
      <c r="AC193" s="248"/>
      <c r="AD193" s="248"/>
      <c r="AE193" s="248"/>
      <c r="AF193" s="248"/>
      <c r="AG193" s="248"/>
      <c r="AH193" s="248"/>
      <c r="AI193" s="248"/>
      <c r="AJ193" s="248"/>
      <c r="AK193" s="248"/>
      <c r="AL193" s="248"/>
      <c r="AM193" s="248"/>
      <c r="AN193" s="248"/>
      <c r="AO193" s="248"/>
      <c r="AP193" s="248"/>
      <c r="AQ193" s="248"/>
      <c r="AR193" s="248"/>
      <c r="AS193" s="248"/>
      <c r="AT193" s="248"/>
      <c r="AU193" s="248"/>
      <c r="AV193" s="248"/>
      <c r="AW193" s="248"/>
      <c r="AX193" s="248"/>
      <c r="AY193" s="248"/>
      <c r="AZ193" s="248"/>
      <c r="BA193" s="248"/>
      <c r="BB193" s="248"/>
      <c r="BC193" s="248"/>
      <c r="BD193" s="248"/>
      <c r="BE193" s="248"/>
      <c r="BF193" s="248"/>
      <c r="BG193" s="248"/>
      <c r="BH193" s="248"/>
      <c r="BI193" s="248"/>
      <c r="BJ193" s="248"/>
      <c r="BK193" s="248"/>
      <c r="BL193" s="248"/>
      <c r="BM193" s="248"/>
      <c r="BN193" s="248"/>
      <c r="BO193" s="248"/>
      <c r="BP193" s="248"/>
      <c r="BQ193" s="248"/>
      <c r="BR193" s="248"/>
      <c r="BS193" s="248"/>
      <c r="BT193" s="248"/>
      <c r="BU193" s="248"/>
      <c r="BV193" s="248"/>
      <c r="BW193" s="248"/>
      <c r="BX193" s="248"/>
      <c r="BY193" s="248"/>
      <c r="BZ193" s="248"/>
      <c r="CA193" s="248"/>
      <c r="CB193" s="248"/>
      <c r="CC193" s="248"/>
      <c r="CD193" s="248"/>
      <c r="CE193" s="248"/>
      <c r="CF193" s="248"/>
    </row>
    <row r="194" spans="4:84">
      <c r="D194" s="248"/>
      <c r="E194" s="248"/>
      <c r="F194" s="248"/>
      <c r="G194" s="248"/>
      <c r="H194" s="248"/>
      <c r="I194" s="248"/>
      <c r="J194" s="248"/>
      <c r="K194" s="248"/>
      <c r="L194" s="248"/>
      <c r="M194" s="248"/>
      <c r="N194" s="248"/>
      <c r="O194" s="248"/>
      <c r="P194" s="248"/>
      <c r="Q194" s="248"/>
      <c r="R194" s="248"/>
      <c r="S194" s="248"/>
      <c r="T194" s="248"/>
      <c r="U194" s="248"/>
      <c r="V194" s="248"/>
      <c r="W194" s="248"/>
      <c r="X194" s="248"/>
      <c r="Y194" s="248"/>
      <c r="Z194" s="248"/>
      <c r="AA194" s="248"/>
      <c r="AB194" s="248"/>
      <c r="AC194" s="248"/>
      <c r="AD194" s="248"/>
      <c r="AE194" s="248"/>
      <c r="AF194" s="248"/>
      <c r="AG194" s="248"/>
      <c r="AH194" s="248"/>
      <c r="AI194" s="248"/>
      <c r="AJ194" s="248"/>
      <c r="AK194" s="248"/>
      <c r="AL194" s="248"/>
      <c r="AM194" s="248"/>
      <c r="AN194" s="248"/>
      <c r="AO194" s="248"/>
      <c r="AP194" s="248"/>
      <c r="AQ194" s="248"/>
      <c r="AR194" s="248"/>
      <c r="AS194" s="248"/>
      <c r="AT194" s="248"/>
      <c r="AU194" s="248"/>
      <c r="AV194" s="248"/>
      <c r="AW194" s="248"/>
      <c r="AX194" s="248"/>
      <c r="AY194" s="248"/>
      <c r="AZ194" s="248"/>
      <c r="BA194" s="248"/>
      <c r="BB194" s="248"/>
      <c r="BC194" s="248"/>
      <c r="BD194" s="248"/>
      <c r="BE194" s="248"/>
      <c r="BF194" s="248"/>
      <c r="BG194" s="248"/>
      <c r="BH194" s="248"/>
      <c r="BI194" s="248"/>
      <c r="BJ194" s="248"/>
      <c r="BK194" s="248"/>
      <c r="BL194" s="248"/>
      <c r="BM194" s="248"/>
      <c r="BN194" s="248"/>
      <c r="BO194" s="248"/>
      <c r="BP194" s="248"/>
      <c r="BQ194" s="248"/>
      <c r="BR194" s="248"/>
      <c r="BS194" s="248"/>
      <c r="BT194" s="248"/>
      <c r="BU194" s="248"/>
      <c r="BV194" s="248"/>
      <c r="BW194" s="248"/>
      <c r="BX194" s="248"/>
      <c r="BY194" s="248"/>
      <c r="BZ194" s="248"/>
      <c r="CA194" s="248"/>
      <c r="CB194" s="248"/>
      <c r="CC194" s="248"/>
      <c r="CD194" s="248"/>
      <c r="CE194" s="248"/>
      <c r="CF194" s="248"/>
    </row>
    <row r="195" spans="4:84">
      <c r="D195" s="248"/>
      <c r="E195" s="248"/>
      <c r="F195" s="248"/>
      <c r="G195" s="248"/>
      <c r="H195" s="248"/>
      <c r="I195" s="248"/>
      <c r="J195" s="248"/>
      <c r="K195" s="248"/>
      <c r="L195" s="248"/>
      <c r="M195" s="248"/>
      <c r="N195" s="248"/>
      <c r="O195" s="248"/>
      <c r="P195" s="248"/>
      <c r="Q195" s="248"/>
      <c r="R195" s="248"/>
      <c r="S195" s="248"/>
      <c r="T195" s="248"/>
      <c r="U195" s="248"/>
      <c r="V195" s="248"/>
      <c r="W195" s="248"/>
      <c r="X195" s="248"/>
      <c r="Y195" s="248"/>
      <c r="Z195" s="248"/>
      <c r="AA195" s="248"/>
      <c r="AB195" s="248"/>
      <c r="AC195" s="248"/>
      <c r="AD195" s="248"/>
      <c r="AE195" s="248"/>
      <c r="AF195" s="248"/>
      <c r="AG195" s="248"/>
      <c r="AH195" s="248"/>
      <c r="AI195" s="248"/>
      <c r="AJ195" s="248"/>
      <c r="AK195" s="248"/>
      <c r="AL195" s="248"/>
      <c r="AM195" s="248"/>
      <c r="AN195" s="248"/>
      <c r="AO195" s="248"/>
      <c r="AP195" s="248"/>
      <c r="AQ195" s="248"/>
      <c r="AR195" s="248"/>
      <c r="AS195" s="248"/>
      <c r="AT195" s="248"/>
      <c r="AU195" s="248"/>
      <c r="AV195" s="248"/>
      <c r="AW195" s="248"/>
      <c r="AX195" s="248"/>
      <c r="AY195" s="248"/>
      <c r="AZ195" s="248"/>
      <c r="BA195" s="248"/>
      <c r="BB195" s="248"/>
      <c r="BC195" s="248"/>
      <c r="BD195" s="248"/>
      <c r="BE195" s="248"/>
      <c r="BF195" s="248"/>
      <c r="BG195" s="248"/>
      <c r="BH195" s="248"/>
      <c r="BI195" s="248"/>
      <c r="BJ195" s="248"/>
      <c r="BK195" s="248"/>
      <c r="BL195" s="248"/>
      <c r="BM195" s="248"/>
      <c r="BN195" s="248"/>
      <c r="BO195" s="248"/>
      <c r="BP195" s="248"/>
      <c r="BQ195" s="248"/>
      <c r="BR195" s="248"/>
      <c r="BS195" s="248"/>
      <c r="BT195" s="248"/>
      <c r="BU195" s="248"/>
      <c r="BV195" s="248"/>
      <c r="BW195" s="248"/>
      <c r="BX195" s="248"/>
      <c r="BY195" s="248"/>
      <c r="BZ195" s="248"/>
      <c r="CA195" s="248"/>
      <c r="CB195" s="248"/>
      <c r="CC195" s="248"/>
      <c r="CD195" s="248"/>
      <c r="CE195" s="248"/>
      <c r="CF195" s="248"/>
    </row>
    <row r="196" spans="4:84">
      <c r="D196" s="248"/>
      <c r="E196" s="248"/>
      <c r="F196" s="248"/>
      <c r="G196" s="248"/>
      <c r="H196" s="248"/>
      <c r="I196" s="248"/>
      <c r="J196" s="248"/>
      <c r="K196" s="248"/>
      <c r="L196" s="248"/>
      <c r="M196" s="248"/>
      <c r="N196" s="248"/>
      <c r="O196" s="248"/>
      <c r="P196" s="248"/>
      <c r="Q196" s="248"/>
      <c r="R196" s="248"/>
      <c r="S196" s="248"/>
      <c r="T196" s="248"/>
      <c r="U196" s="248"/>
      <c r="V196" s="248"/>
      <c r="W196" s="248"/>
      <c r="X196" s="248"/>
      <c r="Y196" s="248"/>
      <c r="Z196" s="248"/>
      <c r="AA196" s="248"/>
      <c r="AB196" s="248"/>
      <c r="AC196" s="248"/>
      <c r="AD196" s="248"/>
      <c r="AE196" s="248"/>
      <c r="AF196" s="248"/>
      <c r="AG196" s="248"/>
      <c r="AH196" s="248"/>
      <c r="AI196" s="248"/>
      <c r="AJ196" s="248"/>
      <c r="AK196" s="248"/>
      <c r="AL196" s="248"/>
      <c r="AM196" s="248"/>
      <c r="AN196" s="248"/>
      <c r="AO196" s="248"/>
      <c r="AP196" s="248"/>
      <c r="AQ196" s="248"/>
      <c r="AR196" s="248"/>
      <c r="AS196" s="248"/>
      <c r="AT196" s="248"/>
      <c r="AU196" s="248"/>
      <c r="AV196" s="248"/>
      <c r="AW196" s="248"/>
      <c r="AX196" s="248"/>
      <c r="AY196" s="248"/>
      <c r="AZ196" s="248"/>
      <c r="BA196" s="248"/>
      <c r="BB196" s="248"/>
      <c r="BC196" s="248"/>
      <c r="BD196" s="248"/>
      <c r="BE196" s="248"/>
      <c r="BF196" s="248"/>
      <c r="BG196" s="248"/>
      <c r="BH196" s="248"/>
      <c r="BI196" s="248"/>
      <c r="BJ196" s="248"/>
      <c r="BK196" s="248"/>
      <c r="BL196" s="248"/>
      <c r="BM196" s="248"/>
      <c r="BN196" s="248"/>
      <c r="BO196" s="248"/>
      <c r="BP196" s="248"/>
      <c r="BQ196" s="248"/>
      <c r="BR196" s="248"/>
      <c r="BS196" s="248"/>
      <c r="BT196" s="248"/>
      <c r="BU196" s="248"/>
      <c r="BV196" s="248"/>
      <c r="BW196" s="248"/>
      <c r="BX196" s="248"/>
      <c r="BY196" s="248"/>
      <c r="BZ196" s="248"/>
      <c r="CA196" s="248"/>
      <c r="CB196" s="248"/>
      <c r="CC196" s="248"/>
      <c r="CD196" s="248"/>
      <c r="CE196" s="248"/>
      <c r="CF196" s="248"/>
    </row>
    <row r="197" spans="4:84">
      <c r="D197" s="248"/>
      <c r="E197" s="248"/>
      <c r="F197" s="248"/>
      <c r="G197" s="248"/>
      <c r="H197" s="248"/>
      <c r="I197" s="248"/>
      <c r="J197" s="248"/>
      <c r="K197" s="248"/>
      <c r="L197" s="248"/>
      <c r="M197" s="248"/>
      <c r="N197" s="248"/>
      <c r="O197" s="248"/>
      <c r="P197" s="248"/>
      <c r="Q197" s="248"/>
      <c r="R197" s="248"/>
      <c r="S197" s="248"/>
      <c r="T197" s="248"/>
      <c r="U197" s="248"/>
      <c r="V197" s="248"/>
      <c r="W197" s="248"/>
      <c r="X197" s="248"/>
      <c r="Y197" s="248"/>
      <c r="Z197" s="248"/>
      <c r="AA197" s="248"/>
      <c r="AB197" s="248"/>
      <c r="AC197" s="248"/>
      <c r="AD197" s="248"/>
      <c r="AE197" s="248"/>
      <c r="AF197" s="248"/>
      <c r="AG197" s="248"/>
      <c r="AH197" s="248"/>
      <c r="AI197" s="248"/>
      <c r="AJ197" s="248"/>
      <c r="AK197" s="248"/>
      <c r="AL197" s="248"/>
      <c r="AM197" s="248"/>
      <c r="AN197" s="248"/>
      <c r="AO197" s="248"/>
      <c r="AP197" s="248"/>
      <c r="AQ197" s="248"/>
      <c r="AR197" s="248"/>
      <c r="AS197" s="248"/>
      <c r="AT197" s="248"/>
      <c r="AU197" s="248"/>
      <c r="AV197" s="248"/>
      <c r="AW197" s="248"/>
      <c r="AX197" s="248"/>
      <c r="AY197" s="248"/>
      <c r="AZ197" s="248"/>
      <c r="BA197" s="248"/>
      <c r="BB197" s="248"/>
      <c r="BC197" s="248"/>
      <c r="BD197" s="248"/>
      <c r="BE197" s="248"/>
      <c r="BF197" s="248"/>
      <c r="BG197" s="248"/>
      <c r="BH197" s="248"/>
      <c r="BI197" s="248"/>
      <c r="BJ197" s="248"/>
      <c r="BK197" s="248"/>
      <c r="BL197" s="248"/>
      <c r="BM197" s="248"/>
      <c r="BN197" s="248"/>
      <c r="BO197" s="248"/>
      <c r="BP197" s="248"/>
      <c r="BQ197" s="248"/>
      <c r="BR197" s="248"/>
      <c r="BS197" s="248"/>
      <c r="BT197" s="248"/>
      <c r="BU197" s="248"/>
      <c r="BV197" s="248"/>
      <c r="BW197" s="248"/>
      <c r="BX197" s="248"/>
      <c r="BY197" s="248"/>
      <c r="BZ197" s="248"/>
      <c r="CA197" s="248"/>
      <c r="CB197" s="248"/>
      <c r="CC197" s="248"/>
      <c r="CD197" s="248"/>
      <c r="CE197" s="248"/>
      <c r="CF197" s="248"/>
    </row>
    <row r="198" spans="4:84">
      <c r="D198" s="248"/>
      <c r="E198" s="248"/>
      <c r="F198" s="248"/>
      <c r="G198" s="248"/>
      <c r="H198" s="248"/>
      <c r="I198" s="248"/>
      <c r="J198" s="248"/>
      <c r="K198" s="248"/>
      <c r="L198" s="248"/>
      <c r="M198" s="248"/>
      <c r="N198" s="248"/>
      <c r="O198" s="248"/>
      <c r="P198" s="248"/>
      <c r="Q198" s="248"/>
      <c r="R198" s="248"/>
      <c r="S198" s="248"/>
      <c r="T198" s="248"/>
      <c r="U198" s="248"/>
      <c r="V198" s="248"/>
      <c r="W198" s="248"/>
      <c r="X198" s="248"/>
      <c r="Y198" s="248"/>
      <c r="Z198" s="248"/>
      <c r="AA198" s="248"/>
      <c r="AB198" s="248"/>
      <c r="AC198" s="248"/>
      <c r="AD198" s="248"/>
      <c r="AE198" s="248"/>
      <c r="AF198" s="248"/>
      <c r="AG198" s="248"/>
      <c r="AH198" s="248"/>
      <c r="AI198" s="248"/>
      <c r="AJ198" s="248"/>
      <c r="AK198" s="248"/>
      <c r="AL198" s="248"/>
      <c r="AM198" s="248"/>
      <c r="AN198" s="248"/>
      <c r="AO198" s="248"/>
      <c r="AP198" s="248"/>
      <c r="AQ198" s="248"/>
      <c r="AR198" s="248"/>
      <c r="AS198" s="248"/>
      <c r="AT198" s="248"/>
      <c r="AU198" s="248"/>
      <c r="AV198" s="248"/>
      <c r="AW198" s="248"/>
      <c r="AX198" s="248"/>
      <c r="AY198" s="248"/>
      <c r="AZ198" s="248"/>
      <c r="BA198" s="248"/>
      <c r="BB198" s="248"/>
      <c r="BC198" s="248"/>
      <c r="BD198" s="248"/>
      <c r="BE198" s="248"/>
      <c r="BF198" s="248"/>
      <c r="BG198" s="248"/>
      <c r="BH198" s="248"/>
      <c r="BI198" s="248"/>
      <c r="BJ198" s="248"/>
      <c r="BK198" s="248"/>
      <c r="BL198" s="248"/>
      <c r="BM198" s="248"/>
      <c r="BN198" s="248"/>
      <c r="BO198" s="248"/>
      <c r="BP198" s="248"/>
      <c r="BQ198" s="248"/>
      <c r="BR198" s="248"/>
      <c r="BS198" s="248"/>
      <c r="BT198" s="248"/>
      <c r="BU198" s="248"/>
      <c r="BV198" s="248"/>
      <c r="BW198" s="248"/>
      <c r="BX198" s="248"/>
      <c r="BY198" s="248"/>
      <c r="BZ198" s="248"/>
      <c r="CA198" s="248"/>
      <c r="CB198" s="248"/>
      <c r="CC198" s="248"/>
      <c r="CD198" s="248"/>
      <c r="CE198" s="248"/>
      <c r="CF198" s="248"/>
    </row>
    <row r="199" spans="4:84">
      <c r="D199" s="248"/>
      <c r="E199" s="248"/>
      <c r="F199" s="248"/>
      <c r="G199" s="248"/>
      <c r="H199" s="248"/>
      <c r="I199" s="248"/>
      <c r="J199" s="248"/>
      <c r="K199" s="248"/>
      <c r="L199" s="248"/>
      <c r="M199" s="248"/>
      <c r="N199" s="248"/>
      <c r="O199" s="248"/>
      <c r="P199" s="248"/>
      <c r="Q199" s="248"/>
      <c r="R199" s="248"/>
      <c r="S199" s="248"/>
      <c r="T199" s="248"/>
      <c r="U199" s="248"/>
      <c r="V199" s="248"/>
      <c r="W199" s="248"/>
      <c r="X199" s="248"/>
      <c r="Y199" s="248"/>
      <c r="Z199" s="248"/>
      <c r="AA199" s="248"/>
      <c r="AB199" s="248"/>
      <c r="AC199" s="248"/>
      <c r="AD199" s="248"/>
      <c r="AE199" s="248"/>
      <c r="AF199" s="248"/>
      <c r="AG199" s="248"/>
      <c r="AH199" s="248"/>
      <c r="AI199" s="248"/>
      <c r="AJ199" s="248"/>
      <c r="AK199" s="248"/>
      <c r="AL199" s="248"/>
      <c r="AM199" s="248"/>
      <c r="AN199" s="248"/>
      <c r="AO199" s="248"/>
      <c r="AP199" s="248"/>
      <c r="AQ199" s="248"/>
      <c r="AR199" s="248"/>
      <c r="AS199" s="248"/>
      <c r="AT199" s="248"/>
      <c r="AU199" s="248"/>
      <c r="AV199" s="248"/>
      <c r="AW199" s="248"/>
      <c r="AX199" s="248"/>
      <c r="AY199" s="248"/>
      <c r="AZ199" s="248"/>
      <c r="BA199" s="248"/>
      <c r="BB199" s="248"/>
      <c r="BC199" s="248"/>
      <c r="BD199" s="248"/>
      <c r="BE199" s="248"/>
      <c r="BF199" s="248"/>
      <c r="BG199" s="248"/>
      <c r="BH199" s="248"/>
      <c r="BI199" s="248"/>
      <c r="BJ199" s="248"/>
      <c r="BK199" s="248"/>
      <c r="BL199" s="248"/>
      <c r="BM199" s="248"/>
      <c r="BN199" s="248"/>
      <c r="BO199" s="248"/>
      <c r="BP199" s="248"/>
      <c r="BQ199" s="248"/>
      <c r="BR199" s="248"/>
      <c r="BS199" s="248"/>
      <c r="BT199" s="248"/>
      <c r="BU199" s="248"/>
      <c r="BV199" s="248"/>
      <c r="BW199" s="248"/>
      <c r="BX199" s="248"/>
      <c r="BY199" s="248"/>
      <c r="BZ199" s="248"/>
      <c r="CA199" s="248"/>
      <c r="CB199" s="248"/>
      <c r="CC199" s="248"/>
      <c r="CD199" s="248"/>
      <c r="CE199" s="248"/>
      <c r="CF199" s="248"/>
    </row>
    <row r="200" spans="4:84">
      <c r="D200" s="248"/>
      <c r="E200" s="248"/>
      <c r="F200" s="248"/>
      <c r="G200" s="248"/>
      <c r="H200" s="248"/>
      <c r="I200" s="248"/>
      <c r="J200" s="248"/>
      <c r="K200" s="248"/>
      <c r="L200" s="248"/>
      <c r="M200" s="248"/>
      <c r="N200" s="248"/>
      <c r="O200" s="248"/>
      <c r="P200" s="248"/>
      <c r="Q200" s="248"/>
      <c r="R200" s="248"/>
      <c r="S200" s="248"/>
      <c r="T200" s="248"/>
      <c r="U200" s="248"/>
      <c r="V200" s="248"/>
      <c r="W200" s="248"/>
      <c r="X200" s="248"/>
      <c r="Y200" s="248"/>
      <c r="Z200" s="248"/>
      <c r="AA200" s="248"/>
      <c r="AB200" s="248"/>
      <c r="AC200" s="248"/>
      <c r="AD200" s="248"/>
      <c r="AE200" s="248"/>
      <c r="AF200" s="248"/>
      <c r="AG200" s="248"/>
      <c r="AH200" s="248"/>
      <c r="AI200" s="248"/>
      <c r="AJ200" s="248"/>
      <c r="AK200" s="248"/>
      <c r="AL200" s="248"/>
      <c r="AM200" s="248"/>
      <c r="AN200" s="248"/>
      <c r="AO200" s="248"/>
      <c r="AP200" s="248"/>
      <c r="AQ200" s="248"/>
      <c r="AR200" s="248"/>
      <c r="AS200" s="248"/>
      <c r="AT200" s="248"/>
      <c r="AU200" s="248"/>
      <c r="AV200" s="248"/>
      <c r="AW200" s="248"/>
      <c r="AX200" s="248"/>
      <c r="AY200" s="248"/>
      <c r="AZ200" s="248"/>
      <c r="BA200" s="248"/>
      <c r="BB200" s="248"/>
      <c r="BC200" s="248"/>
      <c r="BD200" s="248"/>
      <c r="BE200" s="248"/>
      <c r="BF200" s="248"/>
      <c r="BG200" s="248"/>
      <c r="BH200" s="248"/>
      <c r="BI200" s="248"/>
      <c r="BJ200" s="248"/>
      <c r="BK200" s="248"/>
      <c r="BL200" s="248"/>
      <c r="BM200" s="248"/>
      <c r="BN200" s="248"/>
      <c r="BO200" s="248"/>
      <c r="BP200" s="248"/>
      <c r="BQ200" s="248"/>
      <c r="BR200" s="248"/>
      <c r="BS200" s="248"/>
      <c r="BT200" s="248"/>
      <c r="BU200" s="248"/>
      <c r="BV200" s="248"/>
      <c r="BW200" s="248"/>
      <c r="BX200" s="248"/>
      <c r="BY200" s="248"/>
      <c r="BZ200" s="248"/>
      <c r="CA200" s="248"/>
      <c r="CB200" s="248"/>
      <c r="CC200" s="248"/>
      <c r="CD200" s="248"/>
      <c r="CE200" s="248"/>
      <c r="CF200" s="248"/>
    </row>
    <row r="201" spans="4:84">
      <c r="D201" s="248"/>
      <c r="E201" s="248"/>
      <c r="F201" s="248"/>
      <c r="G201" s="248"/>
      <c r="H201" s="248"/>
      <c r="I201" s="248"/>
      <c r="J201" s="248"/>
      <c r="K201" s="248"/>
      <c r="L201" s="248"/>
      <c r="M201" s="248"/>
      <c r="N201" s="248"/>
      <c r="O201" s="248"/>
      <c r="P201" s="248"/>
      <c r="Q201" s="248"/>
      <c r="R201" s="248"/>
      <c r="S201" s="248"/>
      <c r="T201" s="248"/>
      <c r="U201" s="248"/>
      <c r="V201" s="248"/>
      <c r="W201" s="248"/>
      <c r="X201" s="248"/>
      <c r="Y201" s="248"/>
      <c r="Z201" s="248"/>
      <c r="AA201" s="248"/>
      <c r="AB201" s="248"/>
      <c r="AC201" s="248"/>
      <c r="AD201" s="248"/>
      <c r="AE201" s="248"/>
      <c r="AF201" s="248"/>
      <c r="AG201" s="248"/>
      <c r="AH201" s="248"/>
      <c r="AI201" s="248"/>
      <c r="AJ201" s="248"/>
      <c r="AK201" s="248"/>
      <c r="AL201" s="248"/>
      <c r="AM201" s="248"/>
      <c r="AN201" s="248"/>
      <c r="AO201" s="248"/>
      <c r="AP201" s="248"/>
      <c r="AQ201" s="248"/>
      <c r="AR201" s="248"/>
      <c r="AS201" s="248"/>
      <c r="AT201" s="248"/>
      <c r="AU201" s="248"/>
      <c r="AV201" s="248"/>
      <c r="AW201" s="248"/>
      <c r="AX201" s="248"/>
      <c r="AY201" s="248"/>
      <c r="AZ201" s="248"/>
      <c r="BA201" s="248"/>
      <c r="BB201" s="248"/>
      <c r="BC201" s="248"/>
      <c r="BD201" s="248"/>
      <c r="BE201" s="248"/>
      <c r="BF201" s="248"/>
      <c r="BG201" s="248"/>
      <c r="BH201" s="248"/>
      <c r="BI201" s="248"/>
      <c r="BJ201" s="248"/>
      <c r="BK201" s="248"/>
      <c r="BL201" s="248"/>
      <c r="BM201" s="248"/>
      <c r="BN201" s="248"/>
      <c r="BO201" s="248"/>
      <c r="BP201" s="248"/>
      <c r="BQ201" s="248"/>
      <c r="BR201" s="248"/>
      <c r="BS201" s="248"/>
      <c r="BT201" s="248"/>
      <c r="BU201" s="248"/>
      <c r="BV201" s="248"/>
      <c r="BW201" s="248"/>
      <c r="BX201" s="248"/>
      <c r="BY201" s="248"/>
      <c r="BZ201" s="248"/>
      <c r="CA201" s="248"/>
      <c r="CB201" s="248"/>
      <c r="CC201" s="248"/>
      <c r="CD201" s="248"/>
      <c r="CE201" s="248"/>
      <c r="CF201" s="248"/>
    </row>
    <row r="202" spans="4:84">
      <c r="D202" s="248"/>
      <c r="E202" s="248"/>
      <c r="F202" s="248"/>
      <c r="G202" s="248"/>
      <c r="H202" s="248"/>
      <c r="I202" s="248"/>
      <c r="J202" s="248"/>
      <c r="K202" s="248"/>
      <c r="L202" s="248"/>
      <c r="M202" s="248"/>
      <c r="N202" s="248"/>
      <c r="O202" s="248"/>
      <c r="P202" s="248"/>
      <c r="Q202" s="248"/>
      <c r="R202" s="248"/>
      <c r="S202" s="248"/>
      <c r="T202" s="248"/>
      <c r="U202" s="248"/>
      <c r="V202" s="248"/>
      <c r="W202" s="248"/>
      <c r="X202" s="248"/>
      <c r="Y202" s="248"/>
      <c r="Z202" s="248"/>
      <c r="AA202" s="248"/>
      <c r="AB202" s="248"/>
      <c r="AC202" s="248"/>
      <c r="AD202" s="248"/>
      <c r="AE202" s="248"/>
      <c r="AF202" s="248"/>
      <c r="AG202" s="248"/>
      <c r="AH202" s="248"/>
      <c r="AI202" s="248"/>
      <c r="AJ202" s="248"/>
      <c r="AK202" s="248"/>
      <c r="AL202" s="248"/>
      <c r="AM202" s="248"/>
      <c r="AN202" s="248"/>
      <c r="AO202" s="248"/>
      <c r="AP202" s="248"/>
      <c r="AQ202" s="248"/>
      <c r="AR202" s="248"/>
      <c r="AS202" s="248"/>
      <c r="AT202" s="248"/>
      <c r="AU202" s="248"/>
      <c r="AV202" s="248"/>
      <c r="AW202" s="248"/>
      <c r="AX202" s="248"/>
      <c r="AY202" s="248"/>
      <c r="AZ202" s="248"/>
      <c r="BA202" s="248"/>
      <c r="BB202" s="248"/>
      <c r="BC202" s="248"/>
      <c r="BD202" s="248"/>
      <c r="BE202" s="248"/>
      <c r="BF202" s="248"/>
      <c r="BG202" s="248"/>
      <c r="BH202" s="248"/>
      <c r="BI202" s="248"/>
      <c r="BJ202" s="248"/>
      <c r="BK202" s="248"/>
      <c r="BL202" s="248"/>
      <c r="BM202" s="248"/>
      <c r="BN202" s="248"/>
      <c r="BO202" s="248"/>
      <c r="BP202" s="248"/>
      <c r="BQ202" s="248"/>
      <c r="BR202" s="248"/>
      <c r="BS202" s="248"/>
      <c r="BT202" s="248"/>
      <c r="BU202" s="248"/>
      <c r="BV202" s="248"/>
      <c r="BW202" s="248"/>
      <c r="BX202" s="248"/>
      <c r="BY202" s="248"/>
      <c r="BZ202" s="248"/>
      <c r="CA202" s="248"/>
      <c r="CB202" s="248"/>
      <c r="CC202" s="248"/>
      <c r="CD202" s="248"/>
      <c r="CE202" s="248"/>
      <c r="CF202" s="248"/>
    </row>
    <row r="203" spans="4:84">
      <c r="D203" s="248"/>
      <c r="E203" s="248"/>
      <c r="F203" s="248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8"/>
      <c r="S203" s="248"/>
      <c r="T203" s="248"/>
      <c r="U203" s="248"/>
      <c r="V203" s="248"/>
      <c r="W203" s="248"/>
      <c r="X203" s="248"/>
      <c r="Y203" s="248"/>
      <c r="Z203" s="248"/>
      <c r="AA203" s="248"/>
      <c r="AB203" s="248"/>
      <c r="AC203" s="248"/>
      <c r="AD203" s="248"/>
      <c r="AE203" s="248"/>
      <c r="AF203" s="248"/>
      <c r="AG203" s="248"/>
      <c r="AH203" s="248"/>
      <c r="AI203" s="248"/>
      <c r="AJ203" s="248"/>
      <c r="AK203" s="248"/>
      <c r="AL203" s="248"/>
      <c r="AM203" s="248"/>
      <c r="AN203" s="248"/>
      <c r="AO203" s="248"/>
      <c r="AP203" s="248"/>
      <c r="AQ203" s="248"/>
      <c r="AR203" s="248"/>
      <c r="AS203" s="248"/>
      <c r="AT203" s="248"/>
      <c r="AU203" s="248"/>
      <c r="AV203" s="248"/>
      <c r="AW203" s="248"/>
      <c r="AX203" s="248"/>
      <c r="AY203" s="248"/>
      <c r="AZ203" s="248"/>
      <c r="BA203" s="248"/>
      <c r="BB203" s="248"/>
      <c r="BC203" s="248"/>
      <c r="BD203" s="248"/>
      <c r="BE203" s="248"/>
      <c r="BF203" s="248"/>
      <c r="BG203" s="248"/>
      <c r="BH203" s="248"/>
      <c r="BI203" s="248"/>
      <c r="BJ203" s="248"/>
      <c r="BK203" s="248"/>
      <c r="BL203" s="248"/>
      <c r="BM203" s="248"/>
      <c r="BN203" s="248"/>
      <c r="BO203" s="248"/>
      <c r="BP203" s="248"/>
      <c r="BQ203" s="248"/>
      <c r="BR203" s="248"/>
      <c r="BS203" s="248"/>
      <c r="BT203" s="248"/>
      <c r="BU203" s="248"/>
      <c r="BV203" s="248"/>
      <c r="BW203" s="248"/>
      <c r="BX203" s="248"/>
      <c r="BY203" s="248"/>
      <c r="BZ203" s="248"/>
      <c r="CA203" s="248"/>
      <c r="CB203" s="248"/>
      <c r="CC203" s="248"/>
      <c r="CD203" s="248"/>
      <c r="CE203" s="248"/>
      <c r="CF203" s="248"/>
    </row>
    <row r="204" spans="4:84">
      <c r="D204" s="248"/>
      <c r="E204" s="248"/>
      <c r="F204" s="248"/>
      <c r="G204" s="248"/>
      <c r="H204" s="248"/>
      <c r="I204" s="248"/>
      <c r="J204" s="248"/>
      <c r="K204" s="248"/>
      <c r="L204" s="248"/>
      <c r="M204" s="248"/>
      <c r="N204" s="248"/>
      <c r="O204" s="248"/>
      <c r="P204" s="248"/>
      <c r="Q204" s="248"/>
      <c r="R204" s="248"/>
      <c r="S204" s="248"/>
      <c r="T204" s="248"/>
      <c r="U204" s="248"/>
      <c r="V204" s="248"/>
      <c r="W204" s="248"/>
      <c r="X204" s="248"/>
      <c r="Y204" s="248"/>
      <c r="Z204" s="248"/>
      <c r="AA204" s="248"/>
      <c r="AB204" s="248"/>
      <c r="AC204" s="248"/>
      <c r="AD204" s="248"/>
      <c r="AE204" s="248"/>
      <c r="AF204" s="248"/>
      <c r="AG204" s="248"/>
      <c r="AH204" s="248"/>
      <c r="AI204" s="248"/>
      <c r="AJ204" s="248"/>
      <c r="AK204" s="248"/>
      <c r="AL204" s="248"/>
      <c r="AM204" s="248"/>
      <c r="AN204" s="248"/>
      <c r="AO204" s="248"/>
      <c r="AP204" s="248"/>
      <c r="AQ204" s="248"/>
      <c r="AR204" s="248"/>
      <c r="AS204" s="248"/>
      <c r="AT204" s="248"/>
      <c r="AU204" s="248"/>
      <c r="AV204" s="248"/>
      <c r="AW204" s="248"/>
      <c r="AX204" s="248"/>
      <c r="AY204" s="248"/>
      <c r="AZ204" s="248"/>
      <c r="BA204" s="248"/>
      <c r="BB204" s="248"/>
      <c r="BC204" s="248"/>
      <c r="BD204" s="248"/>
      <c r="BE204" s="248"/>
      <c r="BF204" s="248"/>
      <c r="BG204" s="248"/>
      <c r="BH204" s="248"/>
      <c r="BI204" s="248"/>
      <c r="BJ204" s="248"/>
      <c r="BK204" s="248"/>
      <c r="BL204" s="248"/>
      <c r="BM204" s="248"/>
      <c r="BN204" s="248"/>
      <c r="BO204" s="248"/>
      <c r="BP204" s="248"/>
      <c r="BQ204" s="248"/>
      <c r="BR204" s="248"/>
      <c r="BS204" s="248"/>
      <c r="BT204" s="248"/>
      <c r="BU204" s="248"/>
      <c r="BV204" s="248"/>
      <c r="BW204" s="248"/>
      <c r="BX204" s="248"/>
      <c r="BY204" s="248"/>
      <c r="BZ204" s="248"/>
      <c r="CA204" s="248"/>
      <c r="CB204" s="248"/>
      <c r="CC204" s="248"/>
      <c r="CD204" s="248"/>
      <c r="CE204" s="248"/>
      <c r="CF204" s="248"/>
    </row>
  </sheetData>
  <mergeCells count="16">
    <mergeCell ref="CX11:DE11"/>
    <mergeCell ref="F7:AI9"/>
    <mergeCell ref="C8:C9"/>
    <mergeCell ref="CH11:CO11"/>
    <mergeCell ref="D11:K11"/>
    <mergeCell ref="L11:S11"/>
    <mergeCell ref="T11:AA11"/>
    <mergeCell ref="AB11:AI11"/>
    <mergeCell ref="AM7:BX9"/>
    <mergeCell ref="BQ11:BX11"/>
    <mergeCell ref="CP11:CW11"/>
    <mergeCell ref="AK11:AR11"/>
    <mergeCell ref="AS11:AZ11"/>
    <mergeCell ref="BA11:BH11"/>
    <mergeCell ref="BI11:BP11"/>
    <mergeCell ref="BZ11:CG11"/>
  </mergeCells>
  <dataValidations count="1">
    <dataValidation type="list" allowBlank="1" showInputMessage="1" showErrorMessage="1" sqref="C15 C145 C28 C41 C191 C67 C80 C93 C106 C119 C132 C158 C54" xr:uid="{00000000-0002-0000-0700-000000000000}">
      <formula1>$C$173:$C$184</formula1>
    </dataValidation>
  </dataValidations>
  <pageMargins left="0.70866141732283472" right="0.70866141732283472" top="0.74803149606299213" bottom="0.74803149606299213" header="0.31496062992125984" footer="0.31496062992125984"/>
  <pageSetup paperSize="9" scale="10" orientation="portrait" r:id="rId1"/>
  <headerFooter>
    <oddFooter>&amp;L&amp;Z&amp;F&amp;C&amp;A&amp;R&amp;D&amp;T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51">
    <tabColor rgb="FFFF0000"/>
    <pageSetUpPr fitToPage="1"/>
  </sheetPr>
  <dimension ref="A1:AL98"/>
  <sheetViews>
    <sheetView showGridLines="0" zoomScale="70" zoomScaleNormal="70" zoomScaleSheetLayoutView="71" workbookViewId="0">
      <selection activeCell="R68" sqref="R68:V68"/>
    </sheetView>
  </sheetViews>
  <sheetFormatPr baseColWidth="10" defaultColWidth="11.41015625" defaultRowHeight="20.100000000000001" customHeight="1" outlineLevelRow="1" outlineLevelCol="1"/>
  <cols>
    <col min="1" max="1" width="3.87890625" style="304" customWidth="1"/>
    <col min="2" max="2" width="3.3515625" style="304" customWidth="1"/>
    <col min="3" max="3" width="38.87890625" style="312" customWidth="1"/>
    <col min="4" max="4" width="41.64453125" style="312" hidden="1" customWidth="1" outlineLevel="1"/>
    <col min="5" max="5" width="2.3515625" style="312" customWidth="1" collapsed="1"/>
    <col min="6" max="6" width="9" style="304" hidden="1" customWidth="1" outlineLevel="1"/>
    <col min="7" max="8" width="8.1171875" style="304" hidden="1" customWidth="1" outlineLevel="1"/>
    <col min="9" max="9" width="8.1171875" style="304" bestFit="1" customWidth="1" collapsed="1"/>
    <col min="10" max="10" width="8.1171875" style="304" bestFit="1" customWidth="1"/>
    <col min="11" max="11" width="9.52734375" style="304" customWidth="1"/>
    <col min="12" max="13" width="8.52734375" style="304" customWidth="1"/>
    <col min="14" max="14" width="2.3515625" style="312" customWidth="1"/>
    <col min="15" max="17" width="7.64453125" style="304" hidden="1" customWidth="1" outlineLevel="1"/>
    <col min="18" max="18" width="7.64453125" style="304" bestFit="1" customWidth="1" collapsed="1"/>
    <col min="19" max="19" width="7.64453125" style="304" bestFit="1" customWidth="1"/>
    <col min="20" max="22" width="8.3515625" style="304" customWidth="1"/>
    <col min="23" max="23" width="1.64453125" style="304" customWidth="1"/>
    <col min="24" max="24" width="9" style="304" hidden="1" customWidth="1" outlineLevel="1"/>
    <col min="25" max="26" width="8.1171875" style="304" hidden="1" customWidth="1" outlineLevel="1"/>
    <col min="27" max="27" width="7.64453125" style="304" bestFit="1" customWidth="1" collapsed="1"/>
    <col min="28" max="31" width="8.52734375" style="304" customWidth="1"/>
    <col min="32" max="32" width="1.41015625" style="304" customWidth="1"/>
    <col min="33" max="38" width="10.87890625" style="264" customWidth="1"/>
    <col min="39" max="16384" width="11.41015625" style="304"/>
  </cols>
  <sheetData>
    <row r="1" spans="1:37" s="304" customFormat="1" ht="17.25" customHeight="1">
      <c r="C1" s="305"/>
      <c r="D1" s="305"/>
      <c r="H1" s="306"/>
      <c r="I1" s="306" t="s">
        <v>209</v>
      </c>
      <c r="J1" s="306"/>
      <c r="K1" s="306"/>
      <c r="L1" s="306"/>
      <c r="M1" s="306"/>
      <c r="Q1" s="306"/>
      <c r="R1" s="306" t="s">
        <v>205</v>
      </c>
      <c r="S1" s="306"/>
      <c r="T1" s="306"/>
      <c r="U1" s="306"/>
      <c r="V1" s="306"/>
      <c r="W1" s="307"/>
      <c r="X1" s="306"/>
      <c r="Z1" s="306"/>
      <c r="AA1" s="306" t="s">
        <v>208</v>
      </c>
      <c r="AB1" s="306"/>
      <c r="AC1" s="306"/>
      <c r="AD1" s="306"/>
      <c r="AE1" s="306"/>
      <c r="AF1" s="307"/>
    </row>
    <row r="2" spans="1:37" s="304" customFormat="1" ht="33.6" customHeight="1">
      <c r="B2" s="308"/>
      <c r="C2" s="309" t="s">
        <v>326</v>
      </c>
      <c r="D2" s="309"/>
      <c r="F2" s="310" t="e">
        <f ca="1">Context!J17</f>
        <v>#VALUE!</v>
      </c>
      <c r="G2" s="310" t="str">
        <f ca="1">Context!K17</f>
        <v>LC_0</v>
      </c>
      <c r="H2" s="310" t="e">
        <f ca="1">Context!L17</f>
        <v>#VALUE!</v>
      </c>
      <c r="I2" s="310" t="e">
        <f ca="1">Context!M17</f>
        <v>#VALUE!</v>
      </c>
      <c r="J2" s="310" t="e">
        <f ca="1">Context!N17</f>
        <v>#VALUE!</v>
      </c>
      <c r="K2" s="310" t="e">
        <f ca="1">Context!O17</f>
        <v>#VALUE!</v>
      </c>
      <c r="L2" s="310" t="e">
        <f ca="1">Context!P17</f>
        <v>#VALUE!</v>
      </c>
      <c r="M2" s="310" t="e">
        <f ca="1">Context!Q17</f>
        <v>#VALUE!</v>
      </c>
      <c r="O2" s="310" t="e">
        <f ca="1">F2</f>
        <v>#VALUE!</v>
      </c>
      <c r="P2" s="310" t="str">
        <f t="shared" ref="P2:V2" ca="1" si="0">G2</f>
        <v>LC_0</v>
      </c>
      <c r="Q2" s="310" t="e">
        <f t="shared" ca="1" si="0"/>
        <v>#VALUE!</v>
      </c>
      <c r="R2" s="310" t="e">
        <f t="shared" ca="1" si="0"/>
        <v>#VALUE!</v>
      </c>
      <c r="S2" s="310" t="e">
        <f t="shared" ca="1" si="0"/>
        <v>#VALUE!</v>
      </c>
      <c r="T2" s="310" t="e">
        <f t="shared" ca="1" si="0"/>
        <v>#VALUE!</v>
      </c>
      <c r="U2" s="310" t="e">
        <f t="shared" ca="1" si="0"/>
        <v>#VALUE!</v>
      </c>
      <c r="V2" s="310" t="e">
        <f t="shared" ca="1" si="0"/>
        <v>#VALUE!</v>
      </c>
      <c r="W2" s="308"/>
      <c r="X2" s="310" t="e">
        <f ca="1">F2</f>
        <v>#VALUE!</v>
      </c>
      <c r="Y2" s="310" t="str">
        <f t="shared" ref="Y2:AE2" ca="1" si="1">G2</f>
        <v>LC_0</v>
      </c>
      <c r="Z2" s="310" t="e">
        <f t="shared" ca="1" si="1"/>
        <v>#VALUE!</v>
      </c>
      <c r="AA2" s="310" t="e">
        <f t="shared" ca="1" si="1"/>
        <v>#VALUE!</v>
      </c>
      <c r="AB2" s="310" t="e">
        <f t="shared" ca="1" si="1"/>
        <v>#VALUE!</v>
      </c>
      <c r="AC2" s="310" t="e">
        <f t="shared" ca="1" si="1"/>
        <v>#VALUE!</v>
      </c>
      <c r="AD2" s="310" t="e">
        <f t="shared" ca="1" si="1"/>
        <v>#VALUE!</v>
      </c>
      <c r="AE2" s="310" t="e">
        <f t="shared" ca="1" si="1"/>
        <v>#VALUE!</v>
      </c>
      <c r="AF2" s="308"/>
    </row>
    <row r="3" spans="1:37" s="304" customFormat="1" ht="15" customHeight="1">
      <c r="A3" s="424" t="s">
        <v>258</v>
      </c>
      <c r="B3" s="311"/>
      <c r="C3" s="312" t="s">
        <v>218</v>
      </c>
      <c r="D3" s="312"/>
      <c r="F3" s="313"/>
      <c r="G3" s="313">
        <v>-35.056556354289249</v>
      </c>
      <c r="H3" s="313">
        <v>-36.408202681473547</v>
      </c>
      <c r="I3" s="313"/>
      <c r="J3" s="313"/>
      <c r="K3" s="313"/>
      <c r="L3" s="314"/>
      <c r="M3" s="314"/>
      <c r="O3" s="313"/>
      <c r="P3" s="313">
        <v>-33.856556354289246</v>
      </c>
      <c r="Q3" s="313">
        <v>-33.708202681473544</v>
      </c>
      <c r="R3" s="313"/>
      <c r="S3" s="313"/>
      <c r="T3" s="313"/>
      <c r="U3" s="314"/>
      <c r="V3" s="314"/>
      <c r="W3" s="311"/>
      <c r="X3" s="313"/>
      <c r="Y3" s="313">
        <v>-1.2</v>
      </c>
      <c r="Z3" s="313">
        <v>-2.6999999999999997</v>
      </c>
      <c r="AA3" s="313"/>
      <c r="AB3" s="313"/>
      <c r="AC3" s="313"/>
      <c r="AD3" s="314"/>
      <c r="AE3" s="314"/>
      <c r="AF3" s="311"/>
    </row>
    <row r="4" spans="1:37" s="304" customFormat="1" ht="15.7">
      <c r="A4" s="424"/>
      <c r="B4" s="311"/>
      <c r="C4" s="312" t="s">
        <v>352</v>
      </c>
      <c r="D4" s="312"/>
      <c r="E4" s="311"/>
      <c r="F4" s="313"/>
      <c r="G4" s="313">
        <v>-3.1919999999999997</v>
      </c>
      <c r="H4" s="313">
        <v>-3.5429999999999997</v>
      </c>
      <c r="I4" s="313"/>
      <c r="J4" s="313"/>
      <c r="K4" s="313"/>
      <c r="L4" s="314"/>
      <c r="M4" s="314"/>
      <c r="N4" s="311"/>
      <c r="O4" s="313"/>
      <c r="P4" s="313">
        <v>0</v>
      </c>
      <c r="Q4" s="313">
        <v>0</v>
      </c>
      <c r="R4" s="313"/>
      <c r="S4" s="313"/>
      <c r="T4" s="313"/>
      <c r="U4" s="314"/>
      <c r="V4" s="314"/>
      <c r="W4" s="311"/>
      <c r="X4" s="313"/>
      <c r="Y4" s="313">
        <v>-3.1919999999999997</v>
      </c>
      <c r="Z4" s="313">
        <v>-3.5429999999999997</v>
      </c>
      <c r="AA4" s="313"/>
      <c r="AB4" s="313"/>
      <c r="AC4" s="313"/>
      <c r="AD4" s="314"/>
      <c r="AE4" s="314"/>
      <c r="AF4" s="311"/>
    </row>
    <row r="5" spans="1:37" s="304" customFormat="1" ht="15" customHeight="1">
      <c r="A5" s="424"/>
      <c r="B5" s="311"/>
      <c r="C5" s="315" t="s">
        <v>361</v>
      </c>
      <c r="D5" s="315"/>
      <c r="E5" s="311"/>
      <c r="F5" s="316"/>
      <c r="G5" s="316">
        <v>-38.248556354289249</v>
      </c>
      <c r="H5" s="316">
        <v>-39.951202681473546</v>
      </c>
      <c r="I5" s="316"/>
      <c r="J5" s="316"/>
      <c r="K5" s="316"/>
      <c r="L5" s="317"/>
      <c r="M5" s="317"/>
      <c r="N5" s="311"/>
      <c r="O5" s="316"/>
      <c r="P5" s="316">
        <v>-33.856556354289246</v>
      </c>
      <c r="Q5" s="316">
        <v>-33.708202681473544</v>
      </c>
      <c r="R5" s="316"/>
      <c r="S5" s="316"/>
      <c r="T5" s="316"/>
      <c r="U5" s="317"/>
      <c r="V5" s="317"/>
      <c r="W5" s="311"/>
      <c r="X5" s="316"/>
      <c r="Y5" s="316">
        <v>-4.3919999999999995</v>
      </c>
      <c r="Z5" s="316">
        <v>-6.2429999999999994</v>
      </c>
      <c r="AA5" s="316"/>
      <c r="AB5" s="316"/>
      <c r="AC5" s="316"/>
      <c r="AD5" s="317"/>
      <c r="AE5" s="317"/>
      <c r="AF5" s="311"/>
    </row>
    <row r="6" spans="1:37" s="304" customFormat="1" ht="15.7">
      <c r="A6" s="424"/>
      <c r="B6" s="311"/>
      <c r="C6" s="312" t="s">
        <v>216</v>
      </c>
      <c r="D6" s="312"/>
      <c r="E6" s="311"/>
      <c r="F6" s="313"/>
      <c r="G6" s="313">
        <v>-4.2</v>
      </c>
      <c r="H6" s="313">
        <v>-4.8</v>
      </c>
      <c r="I6" s="313"/>
      <c r="J6" s="313"/>
      <c r="K6" s="313"/>
      <c r="L6" s="314"/>
      <c r="M6" s="314"/>
      <c r="N6" s="311"/>
      <c r="O6" s="313"/>
      <c r="P6" s="313">
        <v>0</v>
      </c>
      <c r="Q6" s="313">
        <v>0</v>
      </c>
      <c r="R6" s="313"/>
      <c r="S6" s="313"/>
      <c r="T6" s="313"/>
      <c r="U6" s="314"/>
      <c r="V6" s="314"/>
      <c r="W6" s="311"/>
      <c r="X6" s="313"/>
      <c r="Y6" s="313">
        <v>-4.2</v>
      </c>
      <c r="Z6" s="313">
        <v>-4.8</v>
      </c>
      <c r="AA6" s="313"/>
      <c r="AB6" s="313"/>
      <c r="AC6" s="313"/>
      <c r="AD6" s="314"/>
      <c r="AE6" s="314"/>
      <c r="AF6" s="311"/>
    </row>
    <row r="7" spans="1:37" s="304" customFormat="1" ht="15.7">
      <c r="A7" s="424"/>
      <c r="B7" s="311"/>
      <c r="C7" s="315" t="s">
        <v>223</v>
      </c>
      <c r="D7" s="315"/>
      <c r="E7" s="311"/>
      <c r="F7" s="316"/>
      <c r="G7" s="316">
        <v>-42.448556354289245</v>
      </c>
      <c r="H7" s="316">
        <v>-44.751202681473544</v>
      </c>
      <c r="I7" s="316"/>
      <c r="J7" s="316"/>
      <c r="K7" s="316"/>
      <c r="L7" s="317"/>
      <c r="M7" s="317"/>
      <c r="N7" s="311"/>
      <c r="O7" s="316"/>
      <c r="P7" s="316">
        <v>-33.856556354289246</v>
      </c>
      <c r="Q7" s="316">
        <v>-33.708202681473544</v>
      </c>
      <c r="R7" s="316"/>
      <c r="S7" s="316"/>
      <c r="T7" s="316"/>
      <c r="U7" s="317"/>
      <c r="V7" s="317"/>
      <c r="W7" s="311"/>
      <c r="X7" s="316"/>
      <c r="Y7" s="316">
        <v>-8.5919999999999987</v>
      </c>
      <c r="Z7" s="316">
        <v>-11.042999999999999</v>
      </c>
      <c r="AA7" s="316"/>
      <c r="AB7" s="316"/>
      <c r="AC7" s="316"/>
      <c r="AD7" s="317"/>
      <c r="AE7" s="317"/>
      <c r="AF7" s="311"/>
    </row>
    <row r="8" spans="1:37" s="304" customFormat="1" ht="15.7" hidden="1" outlineLevel="1">
      <c r="A8" s="424"/>
      <c r="B8" s="311"/>
      <c r="C8" s="312" t="s">
        <v>219</v>
      </c>
      <c r="D8" s="312"/>
      <c r="E8" s="311"/>
      <c r="F8" s="313"/>
      <c r="G8" s="313">
        <v>0</v>
      </c>
      <c r="H8" s="313">
        <v>0</v>
      </c>
      <c r="I8" s="313"/>
      <c r="J8" s="313"/>
      <c r="K8" s="313"/>
      <c r="L8" s="314"/>
      <c r="M8" s="314"/>
      <c r="N8" s="311"/>
      <c r="O8" s="313"/>
      <c r="P8" s="313">
        <v>0</v>
      </c>
      <c r="Q8" s="313">
        <v>0</v>
      </c>
      <c r="R8" s="313"/>
      <c r="S8" s="313"/>
      <c r="T8" s="313"/>
      <c r="U8" s="314"/>
      <c r="V8" s="314"/>
      <c r="W8" s="311"/>
      <c r="X8" s="313"/>
      <c r="Y8" s="313">
        <v>0</v>
      </c>
      <c r="Z8" s="313">
        <v>0</v>
      </c>
      <c r="AA8" s="313"/>
      <c r="AB8" s="313"/>
      <c r="AC8" s="313"/>
      <c r="AD8" s="314"/>
      <c r="AE8" s="314"/>
      <c r="AF8" s="311"/>
    </row>
    <row r="9" spans="1:37" s="304" customFormat="1" ht="15.7" hidden="1" outlineLevel="1">
      <c r="A9" s="424"/>
      <c r="B9" s="311"/>
      <c r="C9" s="312"/>
      <c r="D9" s="312"/>
      <c r="E9" s="311"/>
      <c r="F9" s="313"/>
      <c r="G9" s="313">
        <v>0</v>
      </c>
      <c r="H9" s="313">
        <v>0</v>
      </c>
      <c r="I9" s="313"/>
      <c r="J9" s="313"/>
      <c r="K9" s="313"/>
      <c r="L9" s="314"/>
      <c r="M9" s="314"/>
      <c r="N9" s="311"/>
      <c r="O9" s="313"/>
      <c r="P9" s="313">
        <v>0</v>
      </c>
      <c r="Q9" s="313">
        <v>0</v>
      </c>
      <c r="R9" s="313"/>
      <c r="S9" s="313"/>
      <c r="T9" s="313"/>
      <c r="U9" s="314"/>
      <c r="V9" s="314"/>
      <c r="W9" s="311"/>
      <c r="X9" s="313"/>
      <c r="Y9" s="313">
        <v>0</v>
      </c>
      <c r="Z9" s="313">
        <v>0</v>
      </c>
      <c r="AA9" s="313"/>
      <c r="AB9" s="313"/>
      <c r="AC9" s="313"/>
      <c r="AD9" s="314"/>
      <c r="AE9" s="314"/>
      <c r="AF9" s="311"/>
    </row>
    <row r="10" spans="1:37" s="304" customFormat="1" ht="15.7" hidden="1" outlineLevel="1">
      <c r="A10" s="424"/>
      <c r="B10" s="311"/>
      <c r="C10" s="315" t="s">
        <v>224</v>
      </c>
      <c r="D10" s="315"/>
      <c r="E10" s="311"/>
      <c r="F10" s="316"/>
      <c r="G10" s="316">
        <v>-42.448556354289245</v>
      </c>
      <c r="H10" s="316">
        <v>-44.751202681473544</v>
      </c>
      <c r="I10" s="316"/>
      <c r="J10" s="316"/>
      <c r="K10" s="316"/>
      <c r="L10" s="317"/>
      <c r="M10" s="317"/>
      <c r="N10" s="311"/>
      <c r="O10" s="316"/>
      <c r="P10" s="316">
        <v>-33.856556354289246</v>
      </c>
      <c r="Q10" s="316">
        <v>-33.708202681473544</v>
      </c>
      <c r="R10" s="316"/>
      <c r="S10" s="316"/>
      <c r="T10" s="316"/>
      <c r="U10" s="317"/>
      <c r="V10" s="317"/>
      <c r="W10" s="311"/>
      <c r="X10" s="316"/>
      <c r="Y10" s="316">
        <v>-8.5919999999999987</v>
      </c>
      <c r="Z10" s="316">
        <v>-11.042999999999999</v>
      </c>
      <c r="AA10" s="316"/>
      <c r="AB10" s="316"/>
      <c r="AC10" s="316"/>
      <c r="AD10" s="317"/>
      <c r="AE10" s="317"/>
      <c r="AF10" s="311"/>
    </row>
    <row r="11" spans="1:37" s="304" customFormat="1" ht="15.7" collapsed="1">
      <c r="A11" s="424"/>
      <c r="B11" s="311"/>
      <c r="C11" s="312" t="s">
        <v>221</v>
      </c>
      <c r="D11" s="312"/>
      <c r="E11" s="311"/>
      <c r="F11" s="313"/>
      <c r="G11" s="313">
        <v>0</v>
      </c>
      <c r="H11" s="313">
        <v>-8.5247960957498297</v>
      </c>
      <c r="I11" s="313"/>
      <c r="J11" s="313"/>
      <c r="K11" s="313"/>
      <c r="L11" s="314"/>
      <c r="M11" s="314"/>
      <c r="N11" s="311"/>
      <c r="O11" s="313"/>
      <c r="P11" s="313">
        <v>0</v>
      </c>
      <c r="Q11" s="313">
        <v>0</v>
      </c>
      <c r="R11" s="313"/>
      <c r="S11" s="313"/>
      <c r="T11" s="313"/>
      <c r="U11" s="314"/>
      <c r="V11" s="314"/>
      <c r="W11" s="311"/>
      <c r="X11" s="313"/>
      <c r="Y11" s="313">
        <v>0</v>
      </c>
      <c r="Z11" s="313">
        <v>-8.5247960957498297</v>
      </c>
      <c r="AA11" s="313"/>
      <c r="AB11" s="313"/>
      <c r="AC11" s="313"/>
      <c r="AD11" s="314"/>
      <c r="AE11" s="314"/>
      <c r="AF11" s="311"/>
      <c r="AG11" s="311" t="s">
        <v>317</v>
      </c>
    </row>
    <row r="12" spans="1:37" s="304" customFormat="1" ht="15.7">
      <c r="A12" s="318"/>
      <c r="B12" s="311"/>
      <c r="C12" s="315" t="s">
        <v>353</v>
      </c>
      <c r="D12" s="315"/>
      <c r="E12" s="311"/>
      <c r="F12" s="316">
        <f t="shared" ref="F12:H12" si="2">F10+F11</f>
        <v>0</v>
      </c>
      <c r="G12" s="316">
        <f t="shared" si="2"/>
        <v>-42.448556354289245</v>
      </c>
      <c r="H12" s="316">
        <f t="shared" si="2"/>
        <v>-53.275998777223371</v>
      </c>
      <c r="I12" s="316"/>
      <c r="J12" s="316"/>
      <c r="K12" s="316"/>
      <c r="L12" s="317"/>
      <c r="M12" s="317"/>
      <c r="N12" s="311"/>
      <c r="O12" s="316">
        <f t="shared" ref="O12" si="3">O10+O11</f>
        <v>0</v>
      </c>
      <c r="P12" s="316">
        <f t="shared" ref="P12" si="4">P10+P11</f>
        <v>-33.856556354289246</v>
      </c>
      <c r="Q12" s="316">
        <f t="shared" ref="Q12" si="5">Q10+Q11</f>
        <v>-33.708202681473544</v>
      </c>
      <c r="R12" s="316"/>
      <c r="S12" s="316"/>
      <c r="T12" s="316"/>
      <c r="U12" s="317"/>
      <c r="V12" s="317"/>
      <c r="W12" s="311"/>
      <c r="X12" s="316">
        <f t="shared" ref="X12" si="6">X10+X11</f>
        <v>0</v>
      </c>
      <c r="Y12" s="316">
        <f t="shared" ref="Y12" si="7">Y10+Y11</f>
        <v>-8.5919999999999987</v>
      </c>
      <c r="Z12" s="316">
        <f t="shared" ref="Z12" si="8">Z10+Z11</f>
        <v>-19.567796095749827</v>
      </c>
      <c r="AA12" s="316"/>
      <c r="AB12" s="316"/>
      <c r="AC12" s="316"/>
      <c r="AD12" s="317"/>
      <c r="AE12" s="317"/>
      <c r="AF12" s="311"/>
    </row>
    <row r="13" spans="1:37" s="304" customFormat="1" ht="15.7">
      <c r="A13" s="318"/>
      <c r="B13" s="311"/>
      <c r="C13" s="319" t="s">
        <v>255</v>
      </c>
      <c r="D13" s="319"/>
      <c r="E13" s="320"/>
      <c r="F13" s="321"/>
      <c r="G13" s="321">
        <v>5.7295496531179543E-3</v>
      </c>
      <c r="H13" s="321">
        <v>6.2578468405852716E-3</v>
      </c>
      <c r="I13" s="321"/>
      <c r="J13" s="321"/>
      <c r="K13" s="321"/>
      <c r="L13" s="321"/>
      <c r="M13" s="321"/>
      <c r="N13" s="311"/>
      <c r="O13" s="313"/>
      <c r="P13" s="313"/>
      <c r="Q13" s="313"/>
      <c r="R13" s="313"/>
      <c r="S13" s="313"/>
      <c r="T13" s="313"/>
      <c r="U13" s="313"/>
      <c r="V13" s="313"/>
      <c r="W13" s="311"/>
      <c r="X13" s="313"/>
      <c r="Y13" s="313"/>
      <c r="Z13" s="313"/>
      <c r="AA13" s="313"/>
      <c r="AB13" s="313"/>
      <c r="AC13" s="313"/>
      <c r="AD13" s="313"/>
      <c r="AE13" s="313"/>
      <c r="AF13" s="311"/>
    </row>
    <row r="14" spans="1:37" s="304" customFormat="1" ht="10.5" customHeight="1">
      <c r="B14" s="311"/>
      <c r="C14" s="312"/>
      <c r="D14" s="312"/>
      <c r="E14" s="311"/>
      <c r="F14" s="313"/>
      <c r="G14" s="313"/>
      <c r="H14" s="313"/>
      <c r="I14" s="313"/>
      <c r="J14" s="313"/>
      <c r="K14" s="313"/>
      <c r="L14" s="313"/>
      <c r="M14" s="313"/>
      <c r="N14" s="311"/>
      <c r="O14" s="313"/>
      <c r="P14" s="313"/>
      <c r="Q14" s="313"/>
      <c r="R14" s="313"/>
      <c r="S14" s="313"/>
      <c r="T14" s="313"/>
      <c r="U14" s="313"/>
      <c r="V14" s="313"/>
      <c r="W14" s="311"/>
      <c r="X14" s="313"/>
      <c r="Y14" s="313"/>
      <c r="Z14" s="313"/>
      <c r="AA14" s="313"/>
      <c r="AB14" s="313"/>
      <c r="AC14" s="313"/>
      <c r="AD14" s="313"/>
      <c r="AE14" s="313"/>
      <c r="AF14" s="311"/>
    </row>
    <row r="15" spans="1:37" s="304" customFormat="1" ht="15" customHeight="1">
      <c r="A15" s="422" t="s">
        <v>300</v>
      </c>
      <c r="B15" s="311"/>
      <c r="C15" s="312" t="s">
        <v>218</v>
      </c>
      <c r="D15" s="312" t="s">
        <v>37</v>
      </c>
      <c r="E15" s="311"/>
      <c r="F15" s="314"/>
      <c r="G15" s="314">
        <f t="shared" ref="G15:G16" si="9">Y15+P15</f>
        <v>0</v>
      </c>
      <c r="H15" s="314">
        <f t="shared" ref="H15:H16" si="10">Z15+Q15</f>
        <v>0</v>
      </c>
      <c r="I15" s="313" t="e">
        <f t="shared" ref="I15:I16" ca="1" si="11">AA15+R15</f>
        <v>#VALUE!</v>
      </c>
      <c r="J15" s="313" t="e">
        <f t="shared" ref="J15:J16" ca="1" si="12">AB15+S15</f>
        <v>#VALUE!</v>
      </c>
      <c r="K15" s="313" t="e">
        <f t="shared" ref="K15:K16" ca="1" si="13">AC15+T15</f>
        <v>#VALUE!</v>
      </c>
      <c r="L15" s="313" t="e">
        <f t="shared" ref="L15:L16" ca="1" si="14">AD15+U15</f>
        <v>#VALUE!</v>
      </c>
      <c r="M15" s="313" t="e">
        <f t="shared" ref="M15:M16" ca="1" si="15">AE15+V15</f>
        <v>#VALUE!</v>
      </c>
      <c r="N15" s="311"/>
      <c r="O15" s="314"/>
      <c r="P15" s="314"/>
      <c r="Q15" s="314"/>
      <c r="R15" s="313" t="e">
        <f ca="1">'TopAdj_Not Allocated LTP Curren'!AN29</f>
        <v>#VALUE!</v>
      </c>
      <c r="S15" s="313" t="e">
        <f ca="1">'TopAdj_Not Allocated LTP Curren'!AO29</f>
        <v>#VALUE!</v>
      </c>
      <c r="T15" s="313" t="e">
        <f ca="1">'TopAdj_Not Allocated LTP Curren'!AP29</f>
        <v>#VALUE!</v>
      </c>
      <c r="U15" s="313" t="e">
        <f ca="1">'TopAdj_Not Allocated LTP Curren'!AQ29</f>
        <v>#VALUE!</v>
      </c>
      <c r="V15" s="313" t="e">
        <f ca="1">'TopAdj_Not Allocated LTP Curren'!AR29</f>
        <v>#VALUE!</v>
      </c>
      <c r="W15" s="311"/>
      <c r="X15" s="314"/>
      <c r="Y15" s="314"/>
      <c r="Z15" s="314"/>
      <c r="AA15" s="313" t="e">
        <f ca="1">'TopAdj_Not Allocated LTP Curren'!BD29+'TopAdj_Not Allocated LTP Curren'!BL29</f>
        <v>#VALUE!</v>
      </c>
      <c r="AB15" s="313" t="e">
        <f ca="1">'TopAdj_Not Allocated LTP Curren'!BE29+'TopAdj_Not Allocated LTP Curren'!BM29</f>
        <v>#VALUE!</v>
      </c>
      <c r="AC15" s="313" t="e">
        <f ca="1">'TopAdj_Not Allocated LTP Curren'!BF29+'TopAdj_Not Allocated LTP Curren'!BN29</f>
        <v>#VALUE!</v>
      </c>
      <c r="AD15" s="313" t="e">
        <f ca="1">'TopAdj_Not Allocated LTP Curren'!BG29+'TopAdj_Not Allocated LTP Curren'!BO29</f>
        <v>#VALUE!</v>
      </c>
      <c r="AE15" s="313" t="e">
        <f ca="1">'TopAdj_Not Allocated LTP Curren'!BH29+'TopAdj_Not Allocated LTP Curren'!BP29</f>
        <v>#VALUE!</v>
      </c>
      <c r="AF15" s="311"/>
      <c r="AG15" s="304" t="s">
        <v>1789</v>
      </c>
    </row>
    <row r="16" spans="1:37" s="304" customFormat="1" ht="15" customHeight="1">
      <c r="A16" s="422"/>
      <c r="B16" s="311"/>
      <c r="C16" s="312" t="s">
        <v>352</v>
      </c>
      <c r="D16" s="312" t="s">
        <v>101</v>
      </c>
      <c r="E16" s="311"/>
      <c r="F16" s="314"/>
      <c r="G16" s="314">
        <f t="shared" si="9"/>
        <v>0</v>
      </c>
      <c r="H16" s="314">
        <f t="shared" si="10"/>
        <v>0</v>
      </c>
      <c r="I16" s="313" t="e">
        <f t="shared" ca="1" si="11"/>
        <v>#VALUE!</v>
      </c>
      <c r="J16" s="313" t="e">
        <f t="shared" ca="1" si="12"/>
        <v>#VALUE!</v>
      </c>
      <c r="K16" s="313" t="e">
        <f t="shared" ca="1" si="13"/>
        <v>#VALUE!</v>
      </c>
      <c r="L16" s="313" t="e">
        <f t="shared" ca="1" si="14"/>
        <v>#VALUE!</v>
      </c>
      <c r="M16" s="313" t="e">
        <f t="shared" ca="1" si="15"/>
        <v>#VALUE!</v>
      </c>
      <c r="N16" s="311"/>
      <c r="O16" s="314"/>
      <c r="P16" s="314"/>
      <c r="Q16" s="314"/>
      <c r="R16" s="313" t="e">
        <f ca="1">'TopAdj_Not Allocated LTP Curren'!AN31</f>
        <v>#VALUE!</v>
      </c>
      <c r="S16" s="313" t="e">
        <f ca="1">'TopAdj_Not Allocated LTP Curren'!AO31</f>
        <v>#VALUE!</v>
      </c>
      <c r="T16" s="313" t="e">
        <f ca="1">'TopAdj_Not Allocated LTP Curren'!AP31</f>
        <v>#VALUE!</v>
      </c>
      <c r="U16" s="313" t="e">
        <f ca="1">'TopAdj_Not Allocated LTP Curren'!AQ31</f>
        <v>#VALUE!</v>
      </c>
      <c r="V16" s="313" t="e">
        <f ca="1">'TopAdj_Not Allocated LTP Curren'!AR31</f>
        <v>#VALUE!</v>
      </c>
      <c r="W16" s="311"/>
      <c r="X16" s="314"/>
      <c r="Y16" s="314"/>
      <c r="Z16" s="314"/>
      <c r="AA16" s="313" t="e">
        <f ca="1">'TopAdj_Not Allocated LTP Curren'!BD31+'TopAdj_Not Allocated LTP Curren'!BL31</f>
        <v>#VALUE!</v>
      </c>
      <c r="AB16" s="313" t="e">
        <f ca="1">'TopAdj_Not Allocated LTP Curren'!BE31+'TopAdj_Not Allocated LTP Curren'!BM31</f>
        <v>#VALUE!</v>
      </c>
      <c r="AC16" s="313" t="e">
        <f ca="1">'TopAdj_Not Allocated LTP Curren'!BF31+'TopAdj_Not Allocated LTP Curren'!BN31</f>
        <v>#VALUE!</v>
      </c>
      <c r="AD16" s="313" t="e">
        <f ca="1">'TopAdj_Not Allocated LTP Curren'!BG31+'TopAdj_Not Allocated LTP Curren'!BO31</f>
        <v>#VALUE!</v>
      </c>
      <c r="AE16" s="313" t="e">
        <f ca="1">'TopAdj_Not Allocated LTP Curren'!BH31+'TopAdj_Not Allocated LTP Curren'!BP31</f>
        <v>#VALUE!</v>
      </c>
      <c r="AF16" s="311"/>
      <c r="AG16" s="313">
        <v>-4.4672207102983199</v>
      </c>
      <c r="AH16" s="313">
        <v>-13.084692648937434</v>
      </c>
      <c r="AI16" s="313">
        <v>-19.436069884488354</v>
      </c>
      <c r="AJ16" s="313">
        <v>-28.382281723853922</v>
      </c>
      <c r="AK16" s="313">
        <v>-35.726729249447168</v>
      </c>
    </row>
    <row r="17" spans="1:33" s="322" customFormat="1" ht="15" customHeight="1">
      <c r="A17" s="422"/>
      <c r="B17" s="311"/>
      <c r="C17" s="315" t="s">
        <v>361</v>
      </c>
      <c r="D17" s="315"/>
      <c r="E17" s="311"/>
      <c r="F17" s="317"/>
      <c r="G17" s="317">
        <f t="shared" ref="G17:M17" si="16">SUM(G15:G16)</f>
        <v>0</v>
      </c>
      <c r="H17" s="317">
        <f t="shared" si="16"/>
        <v>0</v>
      </c>
      <c r="I17" s="316" t="e">
        <f t="shared" ca="1" si="16"/>
        <v>#VALUE!</v>
      </c>
      <c r="J17" s="316" t="e">
        <f t="shared" ca="1" si="16"/>
        <v>#VALUE!</v>
      </c>
      <c r="K17" s="316" t="e">
        <f t="shared" ca="1" si="16"/>
        <v>#VALUE!</v>
      </c>
      <c r="L17" s="316" t="e">
        <f t="shared" ca="1" si="16"/>
        <v>#VALUE!</v>
      </c>
      <c r="M17" s="316" t="e">
        <f t="shared" ca="1" si="16"/>
        <v>#VALUE!</v>
      </c>
      <c r="N17" s="311"/>
      <c r="O17" s="317"/>
      <c r="P17" s="317"/>
      <c r="Q17" s="317"/>
      <c r="R17" s="316" t="e">
        <f ca="1">SUM(R15:R16)</f>
        <v>#VALUE!</v>
      </c>
      <c r="S17" s="316" t="e">
        <f ca="1">SUM(S15:S16)</f>
        <v>#VALUE!</v>
      </c>
      <c r="T17" s="316" t="e">
        <f ca="1">SUM(T15:T16)</f>
        <v>#VALUE!</v>
      </c>
      <c r="U17" s="316" t="e">
        <f ca="1">SUM(U15:U16)</f>
        <v>#VALUE!</v>
      </c>
      <c r="V17" s="316" t="e">
        <f ca="1">SUM(V15:V16)</f>
        <v>#VALUE!</v>
      </c>
      <c r="W17" s="311"/>
      <c r="X17" s="317"/>
      <c r="Y17" s="317"/>
      <c r="Z17" s="317"/>
      <c r="AA17" s="316" t="e">
        <f ca="1">SUM(AA15:AA16)</f>
        <v>#VALUE!</v>
      </c>
      <c r="AB17" s="316" t="e">
        <f ca="1">SUM(AB15:AB16)</f>
        <v>#VALUE!</v>
      </c>
      <c r="AC17" s="316" t="e">
        <f ca="1">SUM(AC15:AC16)</f>
        <v>#VALUE!</v>
      </c>
      <c r="AD17" s="316" t="e">
        <f ca="1">SUM(AD15:AD16)</f>
        <v>#VALUE!</v>
      </c>
      <c r="AE17" s="316" t="e">
        <f ca="1">SUM(AE15:AE16)</f>
        <v>#VALUE!</v>
      </c>
      <c r="AF17" s="311"/>
    </row>
    <row r="18" spans="1:33" s="304" customFormat="1" ht="15.7">
      <c r="A18" s="422"/>
      <c r="B18" s="311"/>
      <c r="C18" s="312" t="s">
        <v>216</v>
      </c>
      <c r="D18" s="312" t="s">
        <v>105</v>
      </c>
      <c r="E18" s="311"/>
      <c r="F18" s="314"/>
      <c r="G18" s="314">
        <f t="shared" ref="G18:G21" si="17">Y18+P18</f>
        <v>0</v>
      </c>
      <c r="H18" s="314">
        <f t="shared" ref="H18:H21" si="18">Z18+Q18</f>
        <v>0</v>
      </c>
      <c r="I18" s="313" t="e">
        <f t="shared" ref="I18:I21" ca="1" si="19">AA18+R18</f>
        <v>#VALUE!</v>
      </c>
      <c r="J18" s="313" t="e">
        <f t="shared" ref="J18:J21" ca="1" si="20">AB18+S18</f>
        <v>#VALUE!</v>
      </c>
      <c r="K18" s="313" t="e">
        <f t="shared" ref="K18:K21" ca="1" si="21">AC18+T18</f>
        <v>#VALUE!</v>
      </c>
      <c r="L18" s="313" t="e">
        <f t="shared" ref="L18:L21" ca="1" si="22">AD18+U18</f>
        <v>#VALUE!</v>
      </c>
      <c r="M18" s="313" t="e">
        <f t="shared" ref="M18:M21" ca="1" si="23">AE18+V18</f>
        <v>#VALUE!</v>
      </c>
      <c r="N18" s="311"/>
      <c r="O18" s="314"/>
      <c r="P18" s="314"/>
      <c r="Q18" s="314"/>
      <c r="R18" s="313" t="e">
        <f ca="1">'TopAdj_Not Allocated LTP Curren'!AN35</f>
        <v>#VALUE!</v>
      </c>
      <c r="S18" s="313" t="e">
        <f ca="1">'TopAdj_Not Allocated LTP Curren'!AO35</f>
        <v>#VALUE!</v>
      </c>
      <c r="T18" s="313" t="e">
        <f ca="1">'TopAdj_Not Allocated LTP Curren'!AP35</f>
        <v>#VALUE!</v>
      </c>
      <c r="U18" s="313" t="e">
        <f ca="1">'TopAdj_Not Allocated LTP Curren'!AQ35</f>
        <v>#VALUE!</v>
      </c>
      <c r="V18" s="313" t="e">
        <f ca="1">'TopAdj_Not Allocated LTP Curren'!AR35</f>
        <v>#VALUE!</v>
      </c>
      <c r="W18" s="311"/>
      <c r="X18" s="314"/>
      <c r="Y18" s="314"/>
      <c r="Z18" s="314"/>
      <c r="AA18" s="313" t="e">
        <f ca="1">'TopAdj_Not Allocated LTP Curren'!BD35+'TopAdj_Not Allocated LTP Curren'!BL35</f>
        <v>#VALUE!</v>
      </c>
      <c r="AB18" s="313" t="e">
        <f ca="1">'TopAdj_Not Allocated LTP Curren'!BE35+'TopAdj_Not Allocated LTP Curren'!BM35</f>
        <v>#VALUE!</v>
      </c>
      <c r="AC18" s="313" t="e">
        <f ca="1">'TopAdj_Not Allocated LTP Curren'!BF35+'TopAdj_Not Allocated LTP Curren'!BN35</f>
        <v>#VALUE!</v>
      </c>
      <c r="AD18" s="313" t="e">
        <f ca="1">'TopAdj_Not Allocated LTP Curren'!BG35+'TopAdj_Not Allocated LTP Curren'!BO35</f>
        <v>#VALUE!</v>
      </c>
      <c r="AE18" s="313" t="e">
        <f ca="1">'TopAdj_Not Allocated LTP Curren'!BH35+'TopAdj_Not Allocated LTP Curren'!BP35</f>
        <v>#VALUE!</v>
      </c>
      <c r="AF18" s="311"/>
      <c r="AG18" s="380" t="e">
        <f ca="1">T15-S15</f>
        <v>#VALUE!</v>
      </c>
    </row>
    <row r="19" spans="1:33" s="304" customFormat="1" ht="15.7">
      <c r="A19" s="422"/>
      <c r="B19" s="311"/>
      <c r="C19" s="315" t="s">
        <v>223</v>
      </c>
      <c r="D19" s="315"/>
      <c r="E19" s="311"/>
      <c r="F19" s="317"/>
      <c r="G19" s="317">
        <f t="shared" si="17"/>
        <v>0</v>
      </c>
      <c r="H19" s="317">
        <f t="shared" si="18"/>
        <v>0</v>
      </c>
      <c r="I19" s="316" t="e">
        <f t="shared" ca="1" si="19"/>
        <v>#VALUE!</v>
      </c>
      <c r="J19" s="316" t="e">
        <f t="shared" ca="1" si="20"/>
        <v>#VALUE!</v>
      </c>
      <c r="K19" s="316" t="e">
        <f t="shared" ca="1" si="21"/>
        <v>#VALUE!</v>
      </c>
      <c r="L19" s="316" t="e">
        <f t="shared" ca="1" si="22"/>
        <v>#VALUE!</v>
      </c>
      <c r="M19" s="316" t="e">
        <f t="shared" ca="1" si="23"/>
        <v>#VALUE!</v>
      </c>
      <c r="N19" s="311"/>
      <c r="O19" s="317"/>
      <c r="P19" s="317"/>
      <c r="Q19" s="317"/>
      <c r="R19" s="316" t="e">
        <f t="shared" ref="R19:V19" ca="1" si="24">SUM(R17:R18)</f>
        <v>#VALUE!</v>
      </c>
      <c r="S19" s="316" t="e">
        <f t="shared" ca="1" si="24"/>
        <v>#VALUE!</v>
      </c>
      <c r="T19" s="316" t="e">
        <f t="shared" ca="1" si="24"/>
        <v>#VALUE!</v>
      </c>
      <c r="U19" s="316" t="e">
        <f t="shared" ca="1" si="24"/>
        <v>#VALUE!</v>
      </c>
      <c r="V19" s="316" t="e">
        <f t="shared" ca="1" si="24"/>
        <v>#VALUE!</v>
      </c>
      <c r="W19" s="311"/>
      <c r="X19" s="317"/>
      <c r="Y19" s="317"/>
      <c r="Z19" s="317"/>
      <c r="AA19" s="316" t="e">
        <f ca="1">SUM(AA17:AA18)</f>
        <v>#VALUE!</v>
      </c>
      <c r="AB19" s="316" t="e">
        <f t="shared" ref="AB19:AE19" ca="1" si="25">SUM(AB17:AB18)</f>
        <v>#VALUE!</v>
      </c>
      <c r="AC19" s="316" t="e">
        <f t="shared" ca="1" si="25"/>
        <v>#VALUE!</v>
      </c>
      <c r="AD19" s="316" t="e">
        <f t="shared" ca="1" si="25"/>
        <v>#VALUE!</v>
      </c>
      <c r="AE19" s="316" t="e">
        <f t="shared" ca="1" si="25"/>
        <v>#VALUE!</v>
      </c>
      <c r="AF19" s="311"/>
    </row>
    <row r="20" spans="1:33" s="304" customFormat="1" ht="15.75" hidden="1" customHeight="1" outlineLevel="1">
      <c r="A20" s="422"/>
      <c r="B20" s="311"/>
      <c r="C20" s="312" t="s">
        <v>219</v>
      </c>
      <c r="D20" s="312" t="s">
        <v>102</v>
      </c>
      <c r="E20" s="311"/>
      <c r="F20" s="314"/>
      <c r="G20" s="314">
        <f t="shared" si="17"/>
        <v>0</v>
      </c>
      <c r="H20" s="314">
        <f t="shared" si="18"/>
        <v>0</v>
      </c>
      <c r="I20" s="313" t="e">
        <f t="shared" ca="1" si="19"/>
        <v>#VALUE!</v>
      </c>
      <c r="J20" s="313" t="e">
        <f t="shared" ca="1" si="20"/>
        <v>#VALUE!</v>
      </c>
      <c r="K20" s="313" t="e">
        <f t="shared" ca="1" si="21"/>
        <v>#VALUE!</v>
      </c>
      <c r="L20" s="313" t="e">
        <f t="shared" ca="1" si="22"/>
        <v>#VALUE!</v>
      </c>
      <c r="M20" s="313" t="e">
        <f t="shared" ca="1" si="23"/>
        <v>#VALUE!</v>
      </c>
      <c r="N20" s="311"/>
      <c r="O20" s="314"/>
      <c r="P20" s="314"/>
      <c r="Q20" s="314"/>
      <c r="R20" s="313" t="e">
        <f ca="1">'TopAdj_Not Allocated LTP Curren'!AN32</f>
        <v>#VALUE!</v>
      </c>
      <c r="S20" s="313" t="e">
        <f ca="1">'TopAdj_Not Allocated LTP Curren'!AO32</f>
        <v>#VALUE!</v>
      </c>
      <c r="T20" s="313" t="e">
        <f ca="1">'TopAdj_Not Allocated LTP Curren'!AP32</f>
        <v>#VALUE!</v>
      </c>
      <c r="U20" s="313" t="e">
        <f ca="1">'TopAdj_Not Allocated LTP Curren'!AQ32</f>
        <v>#VALUE!</v>
      </c>
      <c r="V20" s="313" t="e">
        <f ca="1">'TopAdj_Not Allocated LTP Curren'!AR32</f>
        <v>#VALUE!</v>
      </c>
      <c r="W20" s="311"/>
      <c r="X20" s="314"/>
      <c r="Y20" s="314"/>
      <c r="Z20" s="314"/>
      <c r="AA20" s="313" t="e">
        <f ca="1">'TopAdj_Not Allocated LTP Curren'!BD32+'TopAdj_Not Allocated LTP Curren'!BL32</f>
        <v>#VALUE!</v>
      </c>
      <c r="AB20" s="313" t="e">
        <f ca="1">'TopAdj_Not Allocated LTP Curren'!BE32+'TopAdj_Not Allocated LTP Curren'!BM32</f>
        <v>#VALUE!</v>
      </c>
      <c r="AC20" s="313" t="e">
        <f ca="1">'TopAdj_Not Allocated LTP Curren'!BF32+'TopAdj_Not Allocated LTP Curren'!BN32</f>
        <v>#VALUE!</v>
      </c>
      <c r="AD20" s="313" t="e">
        <f ca="1">'TopAdj_Not Allocated LTP Curren'!BG32+'TopAdj_Not Allocated LTP Curren'!BO32</f>
        <v>#VALUE!</v>
      </c>
      <c r="AE20" s="313" t="e">
        <f ca="1">'TopAdj_Not Allocated LTP Curren'!BH32+'TopAdj_Not Allocated LTP Curren'!BP32</f>
        <v>#VALUE!</v>
      </c>
      <c r="AF20" s="311"/>
    </row>
    <row r="21" spans="1:33" s="304" customFormat="1" ht="15.75" hidden="1" customHeight="1" outlineLevel="1">
      <c r="A21" s="422"/>
      <c r="B21" s="311"/>
      <c r="C21" s="312"/>
      <c r="D21" s="312" t="s">
        <v>104</v>
      </c>
      <c r="E21" s="311"/>
      <c r="F21" s="314"/>
      <c r="G21" s="314">
        <f t="shared" si="17"/>
        <v>0</v>
      </c>
      <c r="H21" s="314">
        <f t="shared" si="18"/>
        <v>0</v>
      </c>
      <c r="I21" s="313" t="e">
        <f t="shared" ca="1" si="19"/>
        <v>#VALUE!</v>
      </c>
      <c r="J21" s="313" t="e">
        <f t="shared" ca="1" si="20"/>
        <v>#VALUE!</v>
      </c>
      <c r="K21" s="313" t="e">
        <f t="shared" ca="1" si="21"/>
        <v>#VALUE!</v>
      </c>
      <c r="L21" s="313" t="e">
        <f t="shared" ca="1" si="22"/>
        <v>#VALUE!</v>
      </c>
      <c r="M21" s="313" t="e">
        <f t="shared" ca="1" si="23"/>
        <v>#VALUE!</v>
      </c>
      <c r="N21" s="311"/>
      <c r="O21" s="314"/>
      <c r="P21" s="314"/>
      <c r="Q21" s="314"/>
      <c r="R21" s="313" t="e">
        <f ca="1">'TopAdj_Not Allocated LTP Curren'!AN34</f>
        <v>#VALUE!</v>
      </c>
      <c r="S21" s="313" t="e">
        <f ca="1">'TopAdj_Not Allocated LTP Curren'!AO34</f>
        <v>#VALUE!</v>
      </c>
      <c r="T21" s="313" t="e">
        <f ca="1">'TopAdj_Not Allocated LTP Curren'!AP34</f>
        <v>#VALUE!</v>
      </c>
      <c r="U21" s="313" t="e">
        <f ca="1">'TopAdj_Not Allocated LTP Curren'!AQ34</f>
        <v>#VALUE!</v>
      </c>
      <c r="V21" s="313" t="e">
        <f ca="1">'TopAdj_Not Allocated LTP Curren'!AR34</f>
        <v>#VALUE!</v>
      </c>
      <c r="W21" s="311"/>
      <c r="X21" s="314"/>
      <c r="Y21" s="314"/>
      <c r="Z21" s="314"/>
      <c r="AA21" s="313" t="e">
        <f ca="1">'TopAdj_Not Allocated LTP Curren'!BD34+'TopAdj_Not Allocated LTP Curren'!BL34</f>
        <v>#VALUE!</v>
      </c>
      <c r="AB21" s="313" t="e">
        <f ca="1">'TopAdj_Not Allocated LTP Curren'!BE34+'TopAdj_Not Allocated LTP Curren'!BM34</f>
        <v>#VALUE!</v>
      </c>
      <c r="AC21" s="313" t="e">
        <f ca="1">'TopAdj_Not Allocated LTP Curren'!BF34+'TopAdj_Not Allocated LTP Curren'!BN34</f>
        <v>#VALUE!</v>
      </c>
      <c r="AD21" s="313" t="e">
        <f ca="1">'TopAdj_Not Allocated LTP Curren'!BG34+'TopAdj_Not Allocated LTP Curren'!BO34</f>
        <v>#VALUE!</v>
      </c>
      <c r="AE21" s="313" t="e">
        <f ca="1">'TopAdj_Not Allocated LTP Curren'!BH34+'TopAdj_Not Allocated LTP Curren'!BP34</f>
        <v>#VALUE!</v>
      </c>
      <c r="AF21" s="311"/>
    </row>
    <row r="22" spans="1:33" s="322" customFormat="1" ht="15" hidden="1" customHeight="1" outlineLevel="1">
      <c r="A22" s="422"/>
      <c r="B22" s="311"/>
      <c r="C22" s="315" t="s">
        <v>224</v>
      </c>
      <c r="D22" s="315"/>
      <c r="E22" s="311"/>
      <c r="F22" s="317"/>
      <c r="G22" s="317">
        <f t="shared" ref="G22:J22" si="26">SUM(G19:G21)</f>
        <v>0</v>
      </c>
      <c r="H22" s="317">
        <f t="shared" si="26"/>
        <v>0</v>
      </c>
      <c r="I22" s="316" t="e">
        <f t="shared" ca="1" si="26"/>
        <v>#VALUE!</v>
      </c>
      <c r="J22" s="316" t="e">
        <f t="shared" ca="1" si="26"/>
        <v>#VALUE!</v>
      </c>
      <c r="K22" s="316" t="e">
        <f t="shared" ref="K22" ca="1" si="27">SUM(K19:K21)</f>
        <v>#VALUE!</v>
      </c>
      <c r="L22" s="316" t="e">
        <f t="shared" ref="L22:M22" ca="1" si="28">SUM(L19:L21)</f>
        <v>#VALUE!</v>
      </c>
      <c r="M22" s="316" t="e">
        <f t="shared" ca="1" si="28"/>
        <v>#VALUE!</v>
      </c>
      <c r="N22" s="311"/>
      <c r="O22" s="317"/>
      <c r="P22" s="317"/>
      <c r="Q22" s="317"/>
      <c r="R22" s="316" t="e">
        <f t="shared" ref="R22:V22" ca="1" si="29">SUM(R19:R21)</f>
        <v>#VALUE!</v>
      </c>
      <c r="S22" s="316" t="e">
        <f t="shared" ca="1" si="29"/>
        <v>#VALUE!</v>
      </c>
      <c r="T22" s="316" t="e">
        <f t="shared" ca="1" si="29"/>
        <v>#VALUE!</v>
      </c>
      <c r="U22" s="316" t="e">
        <f t="shared" ca="1" si="29"/>
        <v>#VALUE!</v>
      </c>
      <c r="V22" s="316" t="e">
        <f t="shared" ca="1" si="29"/>
        <v>#VALUE!</v>
      </c>
      <c r="W22" s="311"/>
      <c r="X22" s="317"/>
      <c r="Y22" s="317"/>
      <c r="Z22" s="317"/>
      <c r="AA22" s="316" t="e">
        <f ca="1">SUM(AA19:AA21)</f>
        <v>#VALUE!</v>
      </c>
      <c r="AB22" s="316" t="e">
        <f t="shared" ref="AB22:AE22" ca="1" si="30">SUM(AB19:AB21)</f>
        <v>#VALUE!</v>
      </c>
      <c r="AC22" s="316" t="e">
        <f t="shared" ca="1" si="30"/>
        <v>#VALUE!</v>
      </c>
      <c r="AD22" s="316" t="e">
        <f t="shared" ca="1" si="30"/>
        <v>#VALUE!</v>
      </c>
      <c r="AE22" s="316" t="e">
        <f t="shared" ca="1" si="30"/>
        <v>#VALUE!</v>
      </c>
      <c r="AF22" s="311"/>
    </row>
    <row r="23" spans="1:33" s="304" customFormat="1" ht="15.7" collapsed="1">
      <c r="A23" s="422"/>
      <c r="B23" s="311"/>
      <c r="C23" s="312" t="s">
        <v>221</v>
      </c>
      <c r="D23" s="312" t="s">
        <v>116</v>
      </c>
      <c r="E23" s="311"/>
      <c r="F23" s="314"/>
      <c r="G23" s="314">
        <f t="shared" ref="G23:J23" si="31">Y23+P23</f>
        <v>0</v>
      </c>
      <c r="H23" s="314">
        <f t="shared" si="31"/>
        <v>0</v>
      </c>
      <c r="I23" s="313" t="e">
        <f t="shared" ca="1" si="31"/>
        <v>#VALUE!</v>
      </c>
      <c r="J23" s="313" t="e">
        <f t="shared" ca="1" si="31"/>
        <v>#VALUE!</v>
      </c>
      <c r="K23" s="313" t="e">
        <f ca="1">AC23+T23</f>
        <v>#VALUE!</v>
      </c>
      <c r="L23" s="313" t="e">
        <f t="shared" ref="L23:M23" ca="1" si="32">AD23+U23</f>
        <v>#VALUE!</v>
      </c>
      <c r="M23" s="313" t="e">
        <f t="shared" ca="1" si="32"/>
        <v>#VALUE!</v>
      </c>
      <c r="N23" s="311"/>
      <c r="O23" s="314"/>
      <c r="P23" s="314"/>
      <c r="Q23" s="314"/>
      <c r="R23" s="313" t="e">
        <f ca="1">TopAdj_Allocated!AN35</f>
        <v>#VALUE!</v>
      </c>
      <c r="S23" s="313" t="e">
        <f ca="1">TopAdj_Allocated!AO35</f>
        <v>#VALUE!</v>
      </c>
      <c r="T23" s="313" t="e">
        <f ca="1">TopAdj_Allocated!AP35</f>
        <v>#VALUE!</v>
      </c>
      <c r="U23" s="313" t="e">
        <f ca="1">TopAdj_Allocated!AQ35</f>
        <v>#VALUE!</v>
      </c>
      <c r="V23" s="313" t="e">
        <f ca="1">TopAdj_Allocated!AR35</f>
        <v>#VALUE!</v>
      </c>
      <c r="W23" s="313"/>
      <c r="X23" s="314"/>
      <c r="Y23" s="314"/>
      <c r="Z23" s="314"/>
      <c r="AA23" s="313" t="e">
        <f ca="1">TopAdj_Allocated!BL35</f>
        <v>#VALUE!</v>
      </c>
      <c r="AB23" s="313" t="e">
        <f ca="1">TopAdj_Allocated!BM35</f>
        <v>#VALUE!</v>
      </c>
      <c r="AC23" s="313" t="e">
        <f ca="1">TopAdj_Allocated!BN35</f>
        <v>#VALUE!</v>
      </c>
      <c r="AD23" s="313" t="e">
        <f ca="1">TopAdj_Allocated!BO35</f>
        <v>#VALUE!</v>
      </c>
      <c r="AE23" s="313" t="e">
        <f ca="1">TopAdj_Allocated!BP35</f>
        <v>#VALUE!</v>
      </c>
      <c r="AF23" s="311"/>
    </row>
    <row r="24" spans="1:33" s="304" customFormat="1" ht="15.7">
      <c r="A24" s="422"/>
      <c r="B24" s="311"/>
      <c r="C24" s="315" t="s">
        <v>353</v>
      </c>
      <c r="D24" s="315"/>
      <c r="E24" s="311"/>
      <c r="F24" s="316">
        <f t="shared" ref="F24" si="33">F22+F23</f>
        <v>0</v>
      </c>
      <c r="G24" s="316">
        <f t="shared" ref="G24" si="34">G22+G23</f>
        <v>0</v>
      </c>
      <c r="H24" s="316">
        <f t="shared" ref="H24" si="35">H22+H23</f>
        <v>0</v>
      </c>
      <c r="I24" s="316" t="e">
        <f ca="1">I22+I23</f>
        <v>#VALUE!</v>
      </c>
      <c r="J24" s="316" t="e">
        <f t="shared" ref="J24" ca="1" si="36">J22+J23</f>
        <v>#VALUE!</v>
      </c>
      <c r="K24" s="316" t="e">
        <f t="shared" ref="K24" ca="1" si="37">K22+K23</f>
        <v>#VALUE!</v>
      </c>
      <c r="L24" s="316" t="e">
        <f t="shared" ref="L24" ca="1" si="38">L22+L23</f>
        <v>#VALUE!</v>
      </c>
      <c r="M24" s="316" t="e">
        <f t="shared" ref="M24" ca="1" si="39">M22+M23</f>
        <v>#VALUE!</v>
      </c>
      <c r="N24" s="311"/>
      <c r="O24" s="316">
        <f t="shared" ref="O24" si="40">O22+O23</f>
        <v>0</v>
      </c>
      <c r="P24" s="316">
        <f t="shared" ref="P24" si="41">P22+P23</f>
        <v>0</v>
      </c>
      <c r="Q24" s="316">
        <f t="shared" ref="Q24" si="42">Q22+Q23</f>
        <v>0</v>
      </c>
      <c r="R24" s="316" t="e">
        <f ca="1">R22+R23</f>
        <v>#VALUE!</v>
      </c>
      <c r="S24" s="316" t="e">
        <f t="shared" ref="S24" ca="1" si="43">S22+S23</f>
        <v>#VALUE!</v>
      </c>
      <c r="T24" s="316" t="e">
        <f t="shared" ref="T24" ca="1" si="44">T22+T23</f>
        <v>#VALUE!</v>
      </c>
      <c r="U24" s="316" t="e">
        <f t="shared" ref="U24" ca="1" si="45">U22+U23</f>
        <v>#VALUE!</v>
      </c>
      <c r="V24" s="316" t="e">
        <f t="shared" ref="V24" ca="1" si="46">V22+V23</f>
        <v>#VALUE!</v>
      </c>
      <c r="W24" s="311"/>
      <c r="X24" s="316">
        <f t="shared" ref="X24" si="47">X22+X23</f>
        <v>0</v>
      </c>
      <c r="Y24" s="316">
        <f t="shared" ref="Y24" si="48">Y22+Y23</f>
        <v>0</v>
      </c>
      <c r="Z24" s="316">
        <f t="shared" ref="Z24" si="49">Z22+Z23</f>
        <v>0</v>
      </c>
      <c r="AA24" s="316" t="e">
        <f ca="1">AA22+AA23</f>
        <v>#VALUE!</v>
      </c>
      <c r="AB24" s="316" t="e">
        <f t="shared" ref="AB24" ca="1" si="50">AB22+AB23</f>
        <v>#VALUE!</v>
      </c>
      <c r="AC24" s="316" t="e">
        <f t="shared" ref="AC24" ca="1" si="51">AC22+AC23</f>
        <v>#VALUE!</v>
      </c>
      <c r="AD24" s="316" t="e">
        <f t="shared" ref="AD24" ca="1" si="52">AD22+AD23</f>
        <v>#VALUE!</v>
      </c>
      <c r="AE24" s="316" t="e">
        <f t="shared" ref="AE24" ca="1" si="53">AE22+AE23</f>
        <v>#VALUE!</v>
      </c>
      <c r="AF24" s="311"/>
    </row>
    <row r="25" spans="1:33" s="304" customFormat="1" ht="15.7">
      <c r="A25" s="422"/>
      <c r="B25" s="311"/>
      <c r="C25" s="319" t="s">
        <v>255</v>
      </c>
      <c r="D25" s="319"/>
      <c r="E25" s="320"/>
      <c r="F25" s="314"/>
      <c r="G25" s="314" t="s">
        <v>318</v>
      </c>
      <c r="H25" s="314"/>
      <c r="I25" s="321" t="e">
        <f ca="1">-I24/TopAdj_Allocated!AN192</f>
        <v>#VALUE!</v>
      </c>
      <c r="J25" s="321" t="e">
        <f ca="1">-J24/TopAdj_Allocated!AO192</f>
        <v>#VALUE!</v>
      </c>
      <c r="K25" s="321" t="e">
        <f ca="1">-K24/TopAdj_Allocated!AP192</f>
        <v>#VALUE!</v>
      </c>
      <c r="L25" s="321" t="e">
        <f ca="1">-L24/TopAdj_Allocated!AQ192</f>
        <v>#VALUE!</v>
      </c>
      <c r="M25" s="321" t="e">
        <f ca="1">-M24/TopAdj_Allocated!AR192</f>
        <v>#VALUE!</v>
      </c>
      <c r="N25" s="311"/>
      <c r="O25" s="314"/>
      <c r="P25" s="314"/>
      <c r="Q25" s="314"/>
      <c r="R25" s="313"/>
      <c r="S25" s="313"/>
      <c r="T25" s="313"/>
      <c r="U25" s="313"/>
      <c r="V25" s="313"/>
      <c r="W25" s="313"/>
      <c r="X25" s="314"/>
      <c r="Y25" s="314"/>
      <c r="Z25" s="314"/>
      <c r="AA25" s="313"/>
      <c r="AB25" s="313"/>
      <c r="AC25" s="313"/>
      <c r="AD25" s="313"/>
      <c r="AE25" s="313"/>
      <c r="AF25" s="311"/>
    </row>
    <row r="26" spans="1:33" s="304" customFormat="1" ht="11.25" customHeight="1">
      <c r="B26" s="311"/>
      <c r="C26" s="312"/>
      <c r="D26" s="312"/>
      <c r="E26" s="311"/>
      <c r="F26" s="314"/>
      <c r="G26" s="314"/>
      <c r="H26" s="314"/>
      <c r="I26" s="313"/>
      <c r="J26" s="313"/>
      <c r="K26" s="313"/>
      <c r="L26" s="313"/>
      <c r="M26" s="313"/>
      <c r="N26" s="311"/>
      <c r="O26" s="314"/>
      <c r="P26" s="314"/>
      <c r="Q26" s="314"/>
      <c r="R26" s="313"/>
      <c r="S26" s="313"/>
      <c r="T26" s="313"/>
      <c r="U26" s="313"/>
      <c r="V26" s="313"/>
      <c r="W26" s="311"/>
      <c r="X26" s="314"/>
      <c r="Y26" s="314"/>
      <c r="Z26" s="314"/>
      <c r="AA26" s="313"/>
      <c r="AB26" s="313"/>
      <c r="AC26" s="313"/>
      <c r="AD26" s="313"/>
      <c r="AE26" s="313"/>
      <c r="AF26" s="311"/>
    </row>
    <row r="27" spans="1:33" s="322" customFormat="1" ht="15" customHeight="1">
      <c r="B27" s="311"/>
      <c r="C27" s="323" t="s">
        <v>354</v>
      </c>
      <c r="D27" s="323"/>
      <c r="E27" s="324"/>
      <c r="F27" s="325">
        <f>F15-F3</f>
        <v>0</v>
      </c>
      <c r="G27" s="325">
        <f t="shared" ref="G27:K27" si="54">G15-G3</f>
        <v>35.056556354289249</v>
      </c>
      <c r="H27" s="325">
        <f t="shared" si="54"/>
        <v>36.408202681473547</v>
      </c>
      <c r="I27" s="326" t="e">
        <f t="shared" ca="1" si="54"/>
        <v>#VALUE!</v>
      </c>
      <c r="J27" s="326" t="e">
        <f t="shared" ca="1" si="54"/>
        <v>#VALUE!</v>
      </c>
      <c r="K27" s="326" t="e">
        <f t="shared" ca="1" si="54"/>
        <v>#VALUE!</v>
      </c>
      <c r="L27" s="389" t="s">
        <v>1805</v>
      </c>
      <c r="M27" s="389" t="s">
        <v>1805</v>
      </c>
      <c r="N27" s="324"/>
      <c r="O27" s="325">
        <f t="shared" ref="O27:T27" si="55">O15-O3</f>
        <v>0</v>
      </c>
      <c r="P27" s="325">
        <f t="shared" si="55"/>
        <v>33.856556354289246</v>
      </c>
      <c r="Q27" s="325">
        <f t="shared" si="55"/>
        <v>33.708202681473544</v>
      </c>
      <c r="R27" s="326" t="e">
        <f t="shared" ca="1" si="55"/>
        <v>#VALUE!</v>
      </c>
      <c r="S27" s="326" t="e">
        <f t="shared" ca="1" si="55"/>
        <v>#VALUE!</v>
      </c>
      <c r="T27" s="326" t="e">
        <f t="shared" ca="1" si="55"/>
        <v>#VALUE!</v>
      </c>
      <c r="U27" s="389" t="s">
        <v>1805</v>
      </c>
      <c r="V27" s="389" t="s">
        <v>1805</v>
      </c>
      <c r="W27" s="324"/>
      <c r="X27" s="325">
        <f t="shared" ref="X27:AC27" si="56">X15-X3</f>
        <v>0</v>
      </c>
      <c r="Y27" s="325">
        <f t="shared" si="56"/>
        <v>1.2</v>
      </c>
      <c r="Z27" s="325">
        <f t="shared" si="56"/>
        <v>2.6999999999999997</v>
      </c>
      <c r="AA27" s="326" t="e">
        <f t="shared" ca="1" si="56"/>
        <v>#VALUE!</v>
      </c>
      <c r="AB27" s="326" t="e">
        <f t="shared" ca="1" si="56"/>
        <v>#VALUE!</v>
      </c>
      <c r="AC27" s="326" t="e">
        <f t="shared" ca="1" si="56"/>
        <v>#VALUE!</v>
      </c>
      <c r="AD27" s="389" t="s">
        <v>1805</v>
      </c>
      <c r="AE27" s="389" t="s">
        <v>1805</v>
      </c>
      <c r="AF27" s="311"/>
    </row>
    <row r="28" spans="1:33" s="322" customFormat="1" ht="15" customHeight="1">
      <c r="B28" s="311"/>
      <c r="C28" s="323" t="s">
        <v>362</v>
      </c>
      <c r="D28" s="323"/>
      <c r="E28" s="324"/>
      <c r="F28" s="325">
        <f t="shared" ref="F28:K29" si="57">F23-F11</f>
        <v>0</v>
      </c>
      <c r="G28" s="325">
        <f t="shared" si="57"/>
        <v>0</v>
      </c>
      <c r="H28" s="325">
        <f t="shared" si="57"/>
        <v>8.5247960957498297</v>
      </c>
      <c r="I28" s="326" t="e">
        <f ca="1">I19-I7</f>
        <v>#VALUE!</v>
      </c>
      <c r="J28" s="326" t="e">
        <f t="shared" ref="J28:K28" ca="1" si="58">J19-J7</f>
        <v>#VALUE!</v>
      </c>
      <c r="K28" s="326" t="e">
        <f t="shared" ca="1" si="58"/>
        <v>#VALUE!</v>
      </c>
      <c r="L28" s="389" t="s">
        <v>1805</v>
      </c>
      <c r="M28" s="389" t="s">
        <v>1805</v>
      </c>
      <c r="N28" s="324"/>
      <c r="O28" s="325">
        <f t="shared" ref="O28:T29" si="59">O23-O11</f>
        <v>0</v>
      </c>
      <c r="P28" s="325">
        <f t="shared" si="59"/>
        <v>0</v>
      </c>
      <c r="Q28" s="325">
        <f t="shared" si="59"/>
        <v>0</v>
      </c>
      <c r="R28" s="326" t="e">
        <f ca="1">R19-R7</f>
        <v>#VALUE!</v>
      </c>
      <c r="S28" s="326" t="e">
        <f t="shared" ref="S28:T28" ca="1" si="60">S19-S7</f>
        <v>#VALUE!</v>
      </c>
      <c r="T28" s="326" t="e">
        <f t="shared" ca="1" si="60"/>
        <v>#VALUE!</v>
      </c>
      <c r="U28" s="389" t="s">
        <v>1805</v>
      </c>
      <c r="V28" s="389" t="s">
        <v>1805</v>
      </c>
      <c r="W28" s="324"/>
      <c r="X28" s="325">
        <f t="shared" ref="X28:AC29" si="61">X23-X11</f>
        <v>0</v>
      </c>
      <c r="Y28" s="325">
        <f t="shared" si="61"/>
        <v>0</v>
      </c>
      <c r="Z28" s="325">
        <f t="shared" si="61"/>
        <v>8.5247960957498297</v>
      </c>
      <c r="AA28" s="326" t="e">
        <f ca="1">AA19-AA7</f>
        <v>#VALUE!</v>
      </c>
      <c r="AB28" s="326" t="e">
        <f t="shared" ref="AB28:AC28" ca="1" si="62">AB19-AB7</f>
        <v>#VALUE!</v>
      </c>
      <c r="AC28" s="326" t="e">
        <f t="shared" ca="1" si="62"/>
        <v>#VALUE!</v>
      </c>
      <c r="AD28" s="389" t="s">
        <v>1805</v>
      </c>
      <c r="AE28" s="389" t="s">
        <v>1805</v>
      </c>
      <c r="AF28" s="311"/>
    </row>
    <row r="29" spans="1:33" s="322" customFormat="1" ht="15" customHeight="1">
      <c r="B29" s="311"/>
      <c r="C29" s="323" t="s">
        <v>355</v>
      </c>
      <c r="D29" s="323"/>
      <c r="E29" s="324"/>
      <c r="F29" s="325">
        <f t="shared" si="57"/>
        <v>0</v>
      </c>
      <c r="G29" s="325">
        <f t="shared" si="57"/>
        <v>42.448556354289245</v>
      </c>
      <c r="H29" s="325">
        <f t="shared" si="57"/>
        <v>53.275998777223371</v>
      </c>
      <c r="I29" s="326" t="e">
        <f t="shared" ca="1" si="57"/>
        <v>#VALUE!</v>
      </c>
      <c r="J29" s="326" t="e">
        <f t="shared" ca="1" si="57"/>
        <v>#VALUE!</v>
      </c>
      <c r="K29" s="326" t="e">
        <f t="shared" ca="1" si="57"/>
        <v>#VALUE!</v>
      </c>
      <c r="L29" s="389" t="s">
        <v>1805</v>
      </c>
      <c r="M29" s="389" t="s">
        <v>1805</v>
      </c>
      <c r="N29" s="324"/>
      <c r="O29" s="325">
        <f t="shared" si="59"/>
        <v>0</v>
      </c>
      <c r="P29" s="325">
        <f t="shared" si="59"/>
        <v>33.856556354289246</v>
      </c>
      <c r="Q29" s="325">
        <f t="shared" si="59"/>
        <v>33.708202681473544</v>
      </c>
      <c r="R29" s="326" t="e">
        <f t="shared" ca="1" si="59"/>
        <v>#VALUE!</v>
      </c>
      <c r="S29" s="326" t="e">
        <f t="shared" ca="1" si="59"/>
        <v>#VALUE!</v>
      </c>
      <c r="T29" s="326" t="e">
        <f t="shared" ca="1" si="59"/>
        <v>#VALUE!</v>
      </c>
      <c r="U29" s="389" t="s">
        <v>1805</v>
      </c>
      <c r="V29" s="389" t="s">
        <v>1805</v>
      </c>
      <c r="W29" s="324"/>
      <c r="X29" s="325">
        <f t="shared" si="61"/>
        <v>0</v>
      </c>
      <c r="Y29" s="325">
        <f t="shared" si="61"/>
        <v>8.5919999999999987</v>
      </c>
      <c r="Z29" s="325">
        <f t="shared" si="61"/>
        <v>19.567796095749827</v>
      </c>
      <c r="AA29" s="326" t="e">
        <f t="shared" ca="1" si="61"/>
        <v>#VALUE!</v>
      </c>
      <c r="AB29" s="326" t="e">
        <f t="shared" ca="1" si="61"/>
        <v>#VALUE!</v>
      </c>
      <c r="AC29" s="326" t="e">
        <f t="shared" ca="1" si="61"/>
        <v>#VALUE!</v>
      </c>
      <c r="AD29" s="389" t="s">
        <v>1805</v>
      </c>
      <c r="AE29" s="389" t="s">
        <v>1805</v>
      </c>
      <c r="AF29" s="311"/>
    </row>
    <row r="30" spans="1:33" s="322" customFormat="1" ht="20.100000000000001" customHeight="1">
      <c r="B30" s="311"/>
      <c r="C30" s="305"/>
      <c r="D30" s="305"/>
      <c r="E30" s="311"/>
      <c r="F30" s="313"/>
      <c r="G30" s="313"/>
      <c r="H30" s="313"/>
      <c r="I30" s="313"/>
      <c r="J30" s="313"/>
      <c r="K30" s="313"/>
      <c r="L30" s="313"/>
      <c r="M30" s="313"/>
      <c r="N30" s="311"/>
      <c r="O30" s="327"/>
      <c r="P30" s="327"/>
      <c r="Q30" s="327"/>
      <c r="R30" s="327"/>
      <c r="S30" s="327"/>
      <c r="T30" s="327"/>
      <c r="U30" s="327"/>
      <c r="V30" s="327"/>
      <c r="W30" s="311"/>
      <c r="X30" s="327"/>
      <c r="Y30" s="327"/>
      <c r="Z30" s="327"/>
      <c r="AA30" s="327"/>
      <c r="AB30" s="327"/>
      <c r="AC30" s="327"/>
      <c r="AD30" s="327"/>
      <c r="AE30" s="327"/>
      <c r="AF30" s="311"/>
    </row>
    <row r="31" spans="1:33" s="304" customFormat="1" ht="33.6" customHeight="1">
      <c r="B31" s="308"/>
      <c r="C31" s="309" t="s">
        <v>1790</v>
      </c>
      <c r="D31" s="309"/>
      <c r="F31" s="310" t="e">
        <f ca="1">F2</f>
        <v>#VALUE!</v>
      </c>
      <c r="G31" s="310" t="str">
        <f t="shared" ref="G31:M31" ca="1" si="63">G2</f>
        <v>LC_0</v>
      </c>
      <c r="H31" s="310" t="e">
        <f t="shared" ca="1" si="63"/>
        <v>#VALUE!</v>
      </c>
      <c r="I31" s="310" t="e">
        <f t="shared" ca="1" si="63"/>
        <v>#VALUE!</v>
      </c>
      <c r="J31" s="310" t="e">
        <f t="shared" ca="1" si="63"/>
        <v>#VALUE!</v>
      </c>
      <c r="K31" s="310" t="e">
        <f t="shared" ca="1" si="63"/>
        <v>#VALUE!</v>
      </c>
      <c r="L31" s="310" t="e">
        <f t="shared" ca="1" si="63"/>
        <v>#VALUE!</v>
      </c>
      <c r="M31" s="310" t="e">
        <f t="shared" ca="1" si="63"/>
        <v>#VALUE!</v>
      </c>
      <c r="O31" s="310" t="e">
        <f ca="1">O2</f>
        <v>#VALUE!</v>
      </c>
      <c r="P31" s="310" t="str">
        <f t="shared" ref="P31:V31" ca="1" si="64">P2</f>
        <v>LC_0</v>
      </c>
      <c r="Q31" s="310" t="e">
        <f t="shared" ca="1" si="64"/>
        <v>#VALUE!</v>
      </c>
      <c r="R31" s="310" t="e">
        <f t="shared" ca="1" si="64"/>
        <v>#VALUE!</v>
      </c>
      <c r="S31" s="310" t="e">
        <f t="shared" ca="1" si="64"/>
        <v>#VALUE!</v>
      </c>
      <c r="T31" s="310" t="e">
        <f t="shared" ca="1" si="64"/>
        <v>#VALUE!</v>
      </c>
      <c r="U31" s="310" t="e">
        <f t="shared" ca="1" si="64"/>
        <v>#VALUE!</v>
      </c>
      <c r="V31" s="310" t="e">
        <f t="shared" ca="1" si="64"/>
        <v>#VALUE!</v>
      </c>
      <c r="W31" s="308"/>
      <c r="X31" s="310" t="e">
        <f ca="1">X2</f>
        <v>#VALUE!</v>
      </c>
      <c r="Y31" s="310" t="str">
        <f t="shared" ref="Y31:AE31" ca="1" si="65">Y2</f>
        <v>LC_0</v>
      </c>
      <c r="Z31" s="310" t="e">
        <f t="shared" ca="1" si="65"/>
        <v>#VALUE!</v>
      </c>
      <c r="AA31" s="310" t="e">
        <f t="shared" ca="1" si="65"/>
        <v>#VALUE!</v>
      </c>
      <c r="AB31" s="310" t="e">
        <f t="shared" ca="1" si="65"/>
        <v>#VALUE!</v>
      </c>
      <c r="AC31" s="310" t="e">
        <f t="shared" ca="1" si="65"/>
        <v>#VALUE!</v>
      </c>
      <c r="AD31" s="310" t="e">
        <f t="shared" ca="1" si="65"/>
        <v>#VALUE!</v>
      </c>
      <c r="AE31" s="310" t="e">
        <f t="shared" ca="1" si="65"/>
        <v>#VALUE!</v>
      </c>
      <c r="AF31" s="308"/>
    </row>
    <row r="32" spans="1:33" s="304" customFormat="1" ht="15" customHeight="1">
      <c r="A32" s="422" t="s">
        <v>300</v>
      </c>
      <c r="B32" s="311"/>
      <c r="C32" s="312" t="s">
        <v>218</v>
      </c>
      <c r="D32" s="312" t="s">
        <v>37</v>
      </c>
      <c r="E32" s="311"/>
      <c r="F32" s="314"/>
      <c r="G32" s="314">
        <f t="shared" ref="G32:G33" si="66">Y32+P32</f>
        <v>0</v>
      </c>
      <c r="H32" s="314">
        <f t="shared" ref="H32:H33" si="67">Z32+Q32</f>
        <v>0</v>
      </c>
      <c r="I32" s="313" t="e">
        <f t="shared" ref="I32:I33" ca="1" si="68">AA32+R32</f>
        <v>#VALUE!</v>
      </c>
      <c r="J32" s="313" t="e">
        <f t="shared" ref="J32:J33" ca="1" si="69">AB32+S32</f>
        <v>#VALUE!</v>
      </c>
      <c r="K32" s="313" t="e">
        <f t="shared" ref="K32:K33" ca="1" si="70">AC32+T32</f>
        <v>#VALUE!</v>
      </c>
      <c r="L32" s="313" t="e">
        <f t="shared" ref="L32:L33" ca="1" si="71">AD32+U32</f>
        <v>#VALUE!</v>
      </c>
      <c r="M32" s="313" t="e">
        <f t="shared" ref="M32:M33" ca="1" si="72">AE32+V32</f>
        <v>#VALUE!</v>
      </c>
      <c r="N32" s="311"/>
      <c r="O32" s="314"/>
      <c r="P32" s="314"/>
      <c r="Q32" s="314"/>
      <c r="R32" s="313" t="e">
        <f ca="1">'TopAdj_Not Allocated LTP Curren'!AN81</f>
        <v>#VALUE!</v>
      </c>
      <c r="S32" s="313" t="e">
        <f ca="1">'TopAdj_Not Allocated LTP Curren'!AO81</f>
        <v>#VALUE!</v>
      </c>
      <c r="T32" s="313" t="e">
        <f ca="1">'TopAdj_Not Allocated LTP Curren'!AP81</f>
        <v>#VALUE!</v>
      </c>
      <c r="U32" s="313" t="e">
        <f ca="1">'TopAdj_Not Allocated LTP Curren'!AQ81</f>
        <v>#VALUE!</v>
      </c>
      <c r="V32" s="313" t="e">
        <f ca="1">'TopAdj_Not Allocated LTP Curren'!AR81</f>
        <v>#VALUE!</v>
      </c>
      <c r="W32" s="311"/>
      <c r="X32" s="314"/>
      <c r="Y32" s="314"/>
      <c r="Z32" s="314"/>
      <c r="AA32" s="313" t="e">
        <f ca="1">'TopAdj_Not Allocated LTP Curren'!BD81+'TopAdj_Not Allocated LTP Curren'!BL81</f>
        <v>#VALUE!</v>
      </c>
      <c r="AB32" s="313" t="e">
        <f ca="1">'TopAdj_Not Allocated LTP Curren'!BE81+'TopAdj_Not Allocated LTP Curren'!BM81</f>
        <v>#VALUE!</v>
      </c>
      <c r="AC32" s="313" t="e">
        <f ca="1">'TopAdj_Not Allocated LTP Curren'!BF81+'TopAdj_Not Allocated LTP Curren'!BN81</f>
        <v>#VALUE!</v>
      </c>
      <c r="AD32" s="313" t="e">
        <f ca="1">'TopAdj_Not Allocated LTP Curren'!BG81+'TopAdj_Not Allocated LTP Curren'!BO81</f>
        <v>#VALUE!</v>
      </c>
      <c r="AE32" s="313" t="e">
        <f ca="1">'TopAdj_Not Allocated LTP Curren'!BH81+'TopAdj_Not Allocated LTP Curren'!BP81</f>
        <v>#VALUE!</v>
      </c>
      <c r="AF32" s="311"/>
    </row>
    <row r="33" spans="1:37" s="304" customFormat="1" ht="15" customHeight="1">
      <c r="A33" s="422"/>
      <c r="B33" s="311"/>
      <c r="C33" s="312" t="s">
        <v>352</v>
      </c>
      <c r="D33" s="312" t="s">
        <v>101</v>
      </c>
      <c r="E33" s="311"/>
      <c r="F33" s="314"/>
      <c r="G33" s="314">
        <f t="shared" si="66"/>
        <v>0</v>
      </c>
      <c r="H33" s="314">
        <f t="shared" si="67"/>
        <v>0</v>
      </c>
      <c r="I33" s="313" t="e">
        <f t="shared" ca="1" si="68"/>
        <v>#VALUE!</v>
      </c>
      <c r="J33" s="313" t="e">
        <f t="shared" ca="1" si="69"/>
        <v>#VALUE!</v>
      </c>
      <c r="K33" s="313" t="e">
        <f t="shared" ca="1" si="70"/>
        <v>#VALUE!</v>
      </c>
      <c r="L33" s="313" t="e">
        <f t="shared" ca="1" si="71"/>
        <v>#VALUE!</v>
      </c>
      <c r="M33" s="313" t="e">
        <f t="shared" ca="1" si="72"/>
        <v>#VALUE!</v>
      </c>
      <c r="N33" s="311"/>
      <c r="O33" s="314"/>
      <c r="P33" s="314"/>
      <c r="Q33" s="314"/>
      <c r="R33" s="313" t="e">
        <f ca="1">'TopAdj_Not Allocated LTP Curren'!AN83</f>
        <v>#VALUE!</v>
      </c>
      <c r="S33" s="313" t="e">
        <f ca="1">'TopAdj_Not Allocated LTP Curren'!AO83</f>
        <v>#VALUE!</v>
      </c>
      <c r="T33" s="313" t="e">
        <f ca="1">'TopAdj_Not Allocated LTP Curren'!AP83</f>
        <v>#VALUE!</v>
      </c>
      <c r="U33" s="313" t="e">
        <f ca="1">'TopAdj_Not Allocated LTP Curren'!AQ83</f>
        <v>#VALUE!</v>
      </c>
      <c r="V33" s="313" t="e">
        <f ca="1">'TopAdj_Not Allocated LTP Curren'!AR83</f>
        <v>#VALUE!</v>
      </c>
      <c r="W33" s="311"/>
      <c r="X33" s="314"/>
      <c r="Y33" s="314"/>
      <c r="Z33" s="314"/>
      <c r="AA33" s="313" t="e">
        <f ca="1">'TopAdj_Not Allocated LTP Curren'!BD83+'TopAdj_Not Allocated LTP Curren'!BL83</f>
        <v>#VALUE!</v>
      </c>
      <c r="AB33" s="313" t="e">
        <f ca="1">'TopAdj_Not Allocated LTP Curren'!BE83+'TopAdj_Not Allocated LTP Curren'!BM83</f>
        <v>#VALUE!</v>
      </c>
      <c r="AC33" s="313" t="e">
        <f ca="1">'TopAdj_Not Allocated LTP Curren'!BF83+'TopAdj_Not Allocated LTP Curren'!BN83</f>
        <v>#VALUE!</v>
      </c>
      <c r="AD33" s="313" t="e">
        <f ca="1">'TopAdj_Not Allocated LTP Curren'!BG83+'TopAdj_Not Allocated LTP Curren'!BO83</f>
        <v>#VALUE!</v>
      </c>
      <c r="AE33" s="313" t="e">
        <f ca="1">'TopAdj_Not Allocated LTP Curren'!BH83+'TopAdj_Not Allocated LTP Curren'!BP83</f>
        <v>#VALUE!</v>
      </c>
      <c r="AF33" s="311"/>
      <c r="AG33" s="313"/>
      <c r="AH33" s="313"/>
      <c r="AI33" s="313"/>
      <c r="AJ33" s="313"/>
      <c r="AK33" s="313"/>
    </row>
    <row r="34" spans="1:37" s="322" customFormat="1" ht="15" customHeight="1">
      <c r="A34" s="422"/>
      <c r="B34" s="311"/>
      <c r="C34" s="315" t="s">
        <v>361</v>
      </c>
      <c r="D34" s="315"/>
      <c r="E34" s="311"/>
      <c r="F34" s="317"/>
      <c r="G34" s="317">
        <f t="shared" ref="G34:M34" si="73">SUM(G32:G33)</f>
        <v>0</v>
      </c>
      <c r="H34" s="317">
        <f t="shared" si="73"/>
        <v>0</v>
      </c>
      <c r="I34" s="316" t="e">
        <f t="shared" ca="1" si="73"/>
        <v>#VALUE!</v>
      </c>
      <c r="J34" s="316" t="e">
        <f t="shared" ca="1" si="73"/>
        <v>#VALUE!</v>
      </c>
      <c r="K34" s="316" t="e">
        <f t="shared" ca="1" si="73"/>
        <v>#VALUE!</v>
      </c>
      <c r="L34" s="316" t="e">
        <f t="shared" ca="1" si="73"/>
        <v>#VALUE!</v>
      </c>
      <c r="M34" s="316" t="e">
        <f t="shared" ca="1" si="73"/>
        <v>#VALUE!</v>
      </c>
      <c r="N34" s="311"/>
      <c r="O34" s="317"/>
      <c r="P34" s="317"/>
      <c r="Q34" s="317"/>
      <c r="R34" s="316" t="e">
        <f ca="1">SUM(R32:R33)</f>
        <v>#VALUE!</v>
      </c>
      <c r="S34" s="316" t="e">
        <f ca="1">SUM(S32:S33)</f>
        <v>#VALUE!</v>
      </c>
      <c r="T34" s="316" t="e">
        <f ca="1">SUM(T32:T33)</f>
        <v>#VALUE!</v>
      </c>
      <c r="U34" s="316" t="e">
        <f ca="1">SUM(U32:U33)</f>
        <v>#VALUE!</v>
      </c>
      <c r="V34" s="316" t="e">
        <f ca="1">SUM(V32:V33)</f>
        <v>#VALUE!</v>
      </c>
      <c r="W34" s="311"/>
      <c r="X34" s="317"/>
      <c r="Y34" s="317"/>
      <c r="Z34" s="317"/>
      <c r="AA34" s="316" t="e">
        <f ca="1">SUM(AA32:AA33)</f>
        <v>#VALUE!</v>
      </c>
      <c r="AB34" s="316" t="e">
        <f t="shared" ref="AB34:AE34" ca="1" si="74">SUM(AB32:AB33)</f>
        <v>#VALUE!</v>
      </c>
      <c r="AC34" s="316" t="e">
        <f t="shared" ca="1" si="74"/>
        <v>#VALUE!</v>
      </c>
      <c r="AD34" s="316" t="e">
        <f t="shared" ca="1" si="74"/>
        <v>#VALUE!</v>
      </c>
      <c r="AE34" s="316" t="e">
        <f t="shared" ca="1" si="74"/>
        <v>#VALUE!</v>
      </c>
      <c r="AF34" s="311"/>
    </row>
    <row r="35" spans="1:37" s="304" customFormat="1" ht="15.7">
      <c r="A35" s="422"/>
      <c r="B35" s="311"/>
      <c r="C35" s="312" t="s">
        <v>216</v>
      </c>
      <c r="D35" s="312" t="s">
        <v>105</v>
      </c>
      <c r="E35" s="311"/>
      <c r="F35" s="314"/>
      <c r="G35" s="314">
        <f t="shared" ref="G35:G38" si="75">Y35+P35</f>
        <v>0</v>
      </c>
      <c r="H35" s="314">
        <f t="shared" ref="H35:H38" si="76">Z35+Q35</f>
        <v>0</v>
      </c>
      <c r="I35" s="313" t="e">
        <f t="shared" ref="I35:I38" ca="1" si="77">AA35+R35</f>
        <v>#VALUE!</v>
      </c>
      <c r="J35" s="313" t="e">
        <f t="shared" ref="J35:J38" ca="1" si="78">AB35+S35</f>
        <v>#VALUE!</v>
      </c>
      <c r="K35" s="313" t="e">
        <f t="shared" ref="K35:K38" ca="1" si="79">AC35+T35</f>
        <v>#VALUE!</v>
      </c>
      <c r="L35" s="313" t="e">
        <f t="shared" ref="L35:L38" ca="1" si="80">AD35+U35</f>
        <v>#VALUE!</v>
      </c>
      <c r="M35" s="313" t="e">
        <f t="shared" ref="M35:M38" ca="1" si="81">AE35+V35</f>
        <v>#VALUE!</v>
      </c>
      <c r="N35" s="311"/>
      <c r="O35" s="314"/>
      <c r="P35" s="314"/>
      <c r="Q35" s="314"/>
      <c r="R35" s="313" t="e">
        <f ca="1">'TopAdj_Not Allocated LTP Curren'!AN87</f>
        <v>#VALUE!</v>
      </c>
      <c r="S35" s="313" t="e">
        <f ca="1">'TopAdj_Not Allocated LTP Curren'!AO87</f>
        <v>#VALUE!</v>
      </c>
      <c r="T35" s="313" t="e">
        <f ca="1">'TopAdj_Not Allocated LTP Curren'!AP87</f>
        <v>#VALUE!</v>
      </c>
      <c r="U35" s="313" t="e">
        <f ca="1">'TopAdj_Not Allocated LTP Curren'!AQ87</f>
        <v>#VALUE!</v>
      </c>
      <c r="V35" s="313" t="e">
        <f ca="1">'TopAdj_Not Allocated LTP Curren'!AR87</f>
        <v>#VALUE!</v>
      </c>
      <c r="W35" s="311"/>
      <c r="X35" s="314"/>
      <c r="Y35" s="314"/>
      <c r="Z35" s="314"/>
      <c r="AA35" s="313" t="e">
        <f ca="1">'TopAdj_Not Allocated LTP Curren'!BD87+'TopAdj_Not Allocated LTP Curren'!BL87</f>
        <v>#VALUE!</v>
      </c>
      <c r="AB35" s="313" t="e">
        <f ca="1">'TopAdj_Not Allocated LTP Curren'!BE87+'TopAdj_Not Allocated LTP Curren'!BM87</f>
        <v>#VALUE!</v>
      </c>
      <c r="AC35" s="313" t="e">
        <f ca="1">'TopAdj_Not Allocated LTP Curren'!BF87+'TopAdj_Not Allocated LTP Curren'!BN87</f>
        <v>#VALUE!</v>
      </c>
      <c r="AD35" s="313" t="e">
        <f ca="1">'TopAdj_Not Allocated LTP Curren'!BG87+'TopAdj_Not Allocated LTP Curren'!BO87</f>
        <v>#VALUE!</v>
      </c>
      <c r="AE35" s="313" t="e">
        <f ca="1">'TopAdj_Not Allocated LTP Curren'!BH87+'TopAdj_Not Allocated LTP Curren'!BP87</f>
        <v>#VALUE!</v>
      </c>
      <c r="AF35" s="311"/>
    </row>
    <row r="36" spans="1:37" s="304" customFormat="1" ht="15.7">
      <c r="A36" s="422"/>
      <c r="B36" s="311"/>
      <c r="C36" s="315" t="s">
        <v>223</v>
      </c>
      <c r="D36" s="315"/>
      <c r="E36" s="311"/>
      <c r="F36" s="317"/>
      <c r="G36" s="317">
        <f t="shared" si="75"/>
        <v>0</v>
      </c>
      <c r="H36" s="317">
        <f t="shared" si="76"/>
        <v>0</v>
      </c>
      <c r="I36" s="316" t="e">
        <f t="shared" ca="1" si="77"/>
        <v>#VALUE!</v>
      </c>
      <c r="J36" s="316" t="e">
        <f t="shared" ca="1" si="78"/>
        <v>#VALUE!</v>
      </c>
      <c r="K36" s="316" t="e">
        <f t="shared" ca="1" si="79"/>
        <v>#VALUE!</v>
      </c>
      <c r="L36" s="316" t="e">
        <f t="shared" ca="1" si="80"/>
        <v>#VALUE!</v>
      </c>
      <c r="M36" s="316" t="e">
        <f t="shared" ca="1" si="81"/>
        <v>#VALUE!</v>
      </c>
      <c r="N36" s="311"/>
      <c r="O36" s="317"/>
      <c r="P36" s="317"/>
      <c r="Q36" s="317"/>
      <c r="R36" s="316" t="e">
        <f t="shared" ref="R36:V36" ca="1" si="82">SUM(R34:R35)</f>
        <v>#VALUE!</v>
      </c>
      <c r="S36" s="316" t="e">
        <f t="shared" ca="1" si="82"/>
        <v>#VALUE!</v>
      </c>
      <c r="T36" s="316" t="e">
        <f t="shared" ca="1" si="82"/>
        <v>#VALUE!</v>
      </c>
      <c r="U36" s="316" t="e">
        <f t="shared" ca="1" si="82"/>
        <v>#VALUE!</v>
      </c>
      <c r="V36" s="316" t="e">
        <f t="shared" ca="1" si="82"/>
        <v>#VALUE!</v>
      </c>
      <c r="W36" s="311"/>
      <c r="X36" s="317"/>
      <c r="Y36" s="317"/>
      <c r="Z36" s="317"/>
      <c r="AA36" s="316" t="e">
        <f ca="1">SUM(AA34:AA35)</f>
        <v>#VALUE!</v>
      </c>
      <c r="AB36" s="316" t="e">
        <f t="shared" ref="AB36:AE36" ca="1" si="83">SUM(AB34:AB35)</f>
        <v>#VALUE!</v>
      </c>
      <c r="AC36" s="316" t="e">
        <f t="shared" ca="1" si="83"/>
        <v>#VALUE!</v>
      </c>
      <c r="AD36" s="316" t="e">
        <f t="shared" ca="1" si="83"/>
        <v>#VALUE!</v>
      </c>
      <c r="AE36" s="316" t="e">
        <f t="shared" ca="1" si="83"/>
        <v>#VALUE!</v>
      </c>
      <c r="AF36" s="311"/>
    </row>
    <row r="37" spans="1:37" s="304" customFormat="1" ht="15.75" hidden="1" customHeight="1" outlineLevel="1">
      <c r="A37" s="422"/>
      <c r="B37" s="311"/>
      <c r="C37" s="312" t="s">
        <v>219</v>
      </c>
      <c r="D37" s="312" t="s">
        <v>102</v>
      </c>
      <c r="E37" s="311"/>
      <c r="F37" s="314"/>
      <c r="G37" s="314">
        <f t="shared" si="75"/>
        <v>0</v>
      </c>
      <c r="H37" s="314">
        <f t="shared" si="76"/>
        <v>0</v>
      </c>
      <c r="I37" s="313" t="e">
        <f t="shared" ca="1" si="77"/>
        <v>#VALUE!</v>
      </c>
      <c r="J37" s="313" t="e">
        <f t="shared" ca="1" si="78"/>
        <v>#VALUE!</v>
      </c>
      <c r="K37" s="313" t="e">
        <f t="shared" ca="1" si="79"/>
        <v>#VALUE!</v>
      </c>
      <c r="L37" s="313" t="e">
        <f t="shared" ca="1" si="80"/>
        <v>#VALUE!</v>
      </c>
      <c r="M37" s="313" t="e">
        <f t="shared" ca="1" si="81"/>
        <v>#VALUE!</v>
      </c>
      <c r="N37" s="311"/>
      <c r="O37" s="314"/>
      <c r="P37" s="314"/>
      <c r="Q37" s="314"/>
      <c r="R37" s="313" t="e">
        <f ca="1">'TopAdj_Not Allocated LTP Curren'!AN84</f>
        <v>#VALUE!</v>
      </c>
      <c r="S37" s="313" t="e">
        <f ca="1">'TopAdj_Not Allocated LTP Curren'!AO84</f>
        <v>#VALUE!</v>
      </c>
      <c r="T37" s="313" t="e">
        <f ca="1">'TopAdj_Not Allocated LTP Curren'!AP84</f>
        <v>#VALUE!</v>
      </c>
      <c r="U37" s="313" t="e">
        <f ca="1">'TopAdj_Not Allocated LTP Curren'!AQ84</f>
        <v>#VALUE!</v>
      </c>
      <c r="V37" s="313" t="e">
        <f ca="1">'TopAdj_Not Allocated LTP Curren'!AR84</f>
        <v>#VALUE!</v>
      </c>
      <c r="W37" s="311"/>
      <c r="X37" s="314"/>
      <c r="Y37" s="314"/>
      <c r="Z37" s="314"/>
      <c r="AA37" s="313" t="e">
        <f ca="1">'TopAdj_Not Allocated LTP Curren'!BD84+'TopAdj_Not Allocated LTP Curren'!BL84</f>
        <v>#VALUE!</v>
      </c>
      <c r="AB37" s="313" t="e">
        <f ca="1">'TopAdj_Not Allocated LTP Curren'!BE84+'TopAdj_Not Allocated LTP Curren'!BM84</f>
        <v>#VALUE!</v>
      </c>
      <c r="AC37" s="313" t="e">
        <f ca="1">'TopAdj_Not Allocated LTP Curren'!BF84+'TopAdj_Not Allocated LTP Curren'!BN84</f>
        <v>#VALUE!</v>
      </c>
      <c r="AD37" s="313" t="e">
        <f ca="1">'TopAdj_Not Allocated LTP Curren'!BG84+'TopAdj_Not Allocated LTP Curren'!BO84</f>
        <v>#VALUE!</v>
      </c>
      <c r="AE37" s="313" t="e">
        <f ca="1">'TopAdj_Not Allocated LTP Curren'!BH84+'TopAdj_Not Allocated LTP Curren'!BP84</f>
        <v>#VALUE!</v>
      </c>
      <c r="AF37" s="311"/>
    </row>
    <row r="38" spans="1:37" s="304" customFormat="1" ht="15.75" hidden="1" customHeight="1" outlineLevel="1">
      <c r="A38" s="422"/>
      <c r="B38" s="311"/>
      <c r="C38" s="312"/>
      <c r="D38" s="312" t="s">
        <v>104</v>
      </c>
      <c r="E38" s="311"/>
      <c r="F38" s="314"/>
      <c r="G38" s="314">
        <f t="shared" si="75"/>
        <v>0</v>
      </c>
      <c r="H38" s="314">
        <f t="shared" si="76"/>
        <v>0</v>
      </c>
      <c r="I38" s="313" t="e">
        <f t="shared" ca="1" si="77"/>
        <v>#VALUE!</v>
      </c>
      <c r="J38" s="313" t="e">
        <f t="shared" ca="1" si="78"/>
        <v>#VALUE!</v>
      </c>
      <c r="K38" s="313" t="e">
        <f t="shared" ca="1" si="79"/>
        <v>#VALUE!</v>
      </c>
      <c r="L38" s="313" t="e">
        <f t="shared" ca="1" si="80"/>
        <v>#VALUE!</v>
      </c>
      <c r="M38" s="313" t="e">
        <f t="shared" ca="1" si="81"/>
        <v>#VALUE!</v>
      </c>
      <c r="N38" s="311"/>
      <c r="O38" s="314"/>
      <c r="P38" s="314"/>
      <c r="Q38" s="314"/>
      <c r="R38" s="313" t="e">
        <f ca="1">'TopAdj_Not Allocated LTP Curren'!AN86</f>
        <v>#VALUE!</v>
      </c>
      <c r="S38" s="313" t="e">
        <f ca="1">'TopAdj_Not Allocated LTP Curren'!AO86</f>
        <v>#VALUE!</v>
      </c>
      <c r="T38" s="313" t="e">
        <f ca="1">'TopAdj_Not Allocated LTP Curren'!AP86</f>
        <v>#VALUE!</v>
      </c>
      <c r="U38" s="313" t="e">
        <f ca="1">'TopAdj_Not Allocated LTP Curren'!AQ86</f>
        <v>#VALUE!</v>
      </c>
      <c r="V38" s="313" t="e">
        <f ca="1">'TopAdj_Not Allocated LTP Curren'!AR86</f>
        <v>#VALUE!</v>
      </c>
      <c r="W38" s="311"/>
      <c r="X38" s="314"/>
      <c r="Y38" s="314"/>
      <c r="Z38" s="314"/>
      <c r="AA38" s="313" t="e">
        <f ca="1">'TopAdj_Not Allocated LTP Curren'!BD86+'TopAdj_Not Allocated LTP Curren'!BL86</f>
        <v>#VALUE!</v>
      </c>
      <c r="AB38" s="313" t="e">
        <f ca="1">'TopAdj_Not Allocated LTP Curren'!BE86+'TopAdj_Not Allocated LTP Curren'!BM86</f>
        <v>#VALUE!</v>
      </c>
      <c r="AC38" s="313" t="e">
        <f ca="1">'TopAdj_Not Allocated LTP Curren'!BF86+'TopAdj_Not Allocated LTP Curren'!BN86</f>
        <v>#VALUE!</v>
      </c>
      <c r="AD38" s="313" t="e">
        <f ca="1">'TopAdj_Not Allocated LTP Curren'!BG86+'TopAdj_Not Allocated LTP Curren'!BO86</f>
        <v>#VALUE!</v>
      </c>
      <c r="AE38" s="313" t="e">
        <f ca="1">'TopAdj_Not Allocated LTP Curren'!BH86+'TopAdj_Not Allocated LTP Curren'!BP86</f>
        <v>#VALUE!</v>
      </c>
      <c r="AF38" s="311"/>
    </row>
    <row r="39" spans="1:37" s="322" customFormat="1" ht="15" hidden="1" customHeight="1" outlineLevel="1">
      <c r="A39" s="422"/>
      <c r="B39" s="311"/>
      <c r="C39" s="315" t="s">
        <v>224</v>
      </c>
      <c r="D39" s="315"/>
      <c r="E39" s="311"/>
      <c r="F39" s="317"/>
      <c r="G39" s="317">
        <f t="shared" ref="G39:J39" si="84">SUM(G36:G38)</f>
        <v>0</v>
      </c>
      <c r="H39" s="317">
        <f t="shared" si="84"/>
        <v>0</v>
      </c>
      <c r="I39" s="316" t="e">
        <f t="shared" ca="1" si="84"/>
        <v>#VALUE!</v>
      </c>
      <c r="J39" s="316" t="e">
        <f t="shared" ca="1" si="84"/>
        <v>#VALUE!</v>
      </c>
      <c r="K39" s="316" t="e">
        <f t="shared" ref="K39:M39" ca="1" si="85">SUM(K36:K38)</f>
        <v>#VALUE!</v>
      </c>
      <c r="L39" s="316" t="e">
        <f t="shared" ca="1" si="85"/>
        <v>#VALUE!</v>
      </c>
      <c r="M39" s="316" t="e">
        <f t="shared" ca="1" si="85"/>
        <v>#VALUE!</v>
      </c>
      <c r="N39" s="311"/>
      <c r="O39" s="317"/>
      <c r="P39" s="317"/>
      <c r="Q39" s="317"/>
      <c r="R39" s="316" t="e">
        <f t="shared" ref="R39:V39" ca="1" si="86">SUM(R36:R38)</f>
        <v>#VALUE!</v>
      </c>
      <c r="S39" s="316" t="e">
        <f t="shared" ca="1" si="86"/>
        <v>#VALUE!</v>
      </c>
      <c r="T39" s="316" t="e">
        <f t="shared" ca="1" si="86"/>
        <v>#VALUE!</v>
      </c>
      <c r="U39" s="316" t="e">
        <f t="shared" ca="1" si="86"/>
        <v>#VALUE!</v>
      </c>
      <c r="V39" s="316" t="e">
        <f t="shared" ca="1" si="86"/>
        <v>#VALUE!</v>
      </c>
      <c r="W39" s="311"/>
      <c r="X39" s="317"/>
      <c r="Y39" s="317"/>
      <c r="Z39" s="317"/>
      <c r="AA39" s="316" t="e">
        <f ca="1">SUM(AA36:AA38)</f>
        <v>#VALUE!</v>
      </c>
      <c r="AB39" s="316" t="e">
        <f t="shared" ref="AB39:AE39" ca="1" si="87">SUM(AB36:AB38)</f>
        <v>#VALUE!</v>
      </c>
      <c r="AC39" s="316" t="e">
        <f t="shared" ca="1" si="87"/>
        <v>#VALUE!</v>
      </c>
      <c r="AD39" s="316" t="e">
        <f t="shared" ca="1" si="87"/>
        <v>#VALUE!</v>
      </c>
      <c r="AE39" s="316" t="e">
        <f t="shared" ca="1" si="87"/>
        <v>#VALUE!</v>
      </c>
      <c r="AF39" s="311"/>
    </row>
    <row r="40" spans="1:37" s="304" customFormat="1" ht="15.7" collapsed="1">
      <c r="A40" s="422"/>
      <c r="B40" s="311"/>
      <c r="C40" s="312" t="s">
        <v>221</v>
      </c>
      <c r="D40" s="312" t="s">
        <v>116</v>
      </c>
      <c r="E40" s="311"/>
      <c r="F40" s="314"/>
      <c r="G40" s="314">
        <f t="shared" ref="G40" si="88">Y40+P40</f>
        <v>0</v>
      </c>
      <c r="H40" s="314">
        <f t="shared" ref="H40" si="89">Z40+Q40</f>
        <v>0</v>
      </c>
      <c r="I40" s="313" t="e">
        <f t="shared" ref="I40" ca="1" si="90">AA40+R40</f>
        <v>#VALUE!</v>
      </c>
      <c r="J40" s="313" t="e">
        <f t="shared" ref="J40" ca="1" si="91">AB40+S40</f>
        <v>#VALUE!</v>
      </c>
      <c r="K40" s="313" t="e">
        <f ca="1">AC40+T40</f>
        <v>#VALUE!</v>
      </c>
      <c r="L40" s="313" t="e">
        <f t="shared" ref="L40" ca="1" si="92">AD40+U40</f>
        <v>#VALUE!</v>
      </c>
      <c r="M40" s="313" t="e">
        <f t="shared" ref="M40" ca="1" si="93">AE40+V40</f>
        <v>#VALUE!</v>
      </c>
      <c r="N40" s="311"/>
      <c r="O40" s="314"/>
      <c r="P40" s="314"/>
      <c r="Q40" s="314"/>
      <c r="R40" s="313" t="e">
        <f ca="1">TopAdj_Allocated!AN87</f>
        <v>#VALUE!</v>
      </c>
      <c r="S40" s="313" t="e">
        <f ca="1">TopAdj_Allocated!AO87</f>
        <v>#VALUE!</v>
      </c>
      <c r="T40" s="313" t="e">
        <f ca="1">TopAdj_Allocated!AP87</f>
        <v>#VALUE!</v>
      </c>
      <c r="U40" s="313" t="e">
        <f ca="1">TopAdj_Allocated!AQ87</f>
        <v>#VALUE!</v>
      </c>
      <c r="V40" s="313" t="e">
        <f ca="1">TopAdj_Allocated!AR87</f>
        <v>#VALUE!</v>
      </c>
      <c r="W40" s="313"/>
      <c r="X40" s="314"/>
      <c r="Y40" s="314"/>
      <c r="Z40" s="314"/>
      <c r="AA40" s="313" t="e">
        <f ca="1">TopAdj_Allocated!BL87</f>
        <v>#VALUE!</v>
      </c>
      <c r="AB40" s="313" t="e">
        <f ca="1">TopAdj_Allocated!BM87</f>
        <v>#VALUE!</v>
      </c>
      <c r="AC40" s="313" t="e">
        <f ca="1">TopAdj_Allocated!BN87</f>
        <v>#VALUE!</v>
      </c>
      <c r="AD40" s="313" t="e">
        <f ca="1">TopAdj_Allocated!BO87</f>
        <v>#VALUE!</v>
      </c>
      <c r="AE40" s="313" t="e">
        <f ca="1">TopAdj_Allocated!BP87</f>
        <v>#VALUE!</v>
      </c>
      <c r="AF40" s="311"/>
    </row>
    <row r="41" spans="1:37" s="304" customFormat="1" ht="15.7">
      <c r="A41" s="422"/>
      <c r="B41" s="311"/>
      <c r="C41" s="315" t="s">
        <v>353</v>
      </c>
      <c r="D41" s="315"/>
      <c r="E41" s="311"/>
      <c r="F41" s="316">
        <f t="shared" ref="F41:H41" si="94">F39+F40</f>
        <v>0</v>
      </c>
      <c r="G41" s="316">
        <f t="shared" si="94"/>
        <v>0</v>
      </c>
      <c r="H41" s="316">
        <f t="shared" si="94"/>
        <v>0</v>
      </c>
      <c r="I41" s="316" t="e">
        <f ca="1">I39+I40</f>
        <v>#VALUE!</v>
      </c>
      <c r="J41" s="316" t="e">
        <f t="shared" ref="J41:M41" ca="1" si="95">J39+J40</f>
        <v>#VALUE!</v>
      </c>
      <c r="K41" s="316" t="e">
        <f t="shared" ca="1" si="95"/>
        <v>#VALUE!</v>
      </c>
      <c r="L41" s="316" t="e">
        <f t="shared" ca="1" si="95"/>
        <v>#VALUE!</v>
      </c>
      <c r="M41" s="316" t="e">
        <f t="shared" ca="1" si="95"/>
        <v>#VALUE!</v>
      </c>
      <c r="N41" s="311"/>
      <c r="O41" s="316">
        <f t="shared" ref="O41:Q41" si="96">O39+O40</f>
        <v>0</v>
      </c>
      <c r="P41" s="316">
        <f t="shared" si="96"/>
        <v>0</v>
      </c>
      <c r="Q41" s="316">
        <f t="shared" si="96"/>
        <v>0</v>
      </c>
      <c r="R41" s="316" t="e">
        <f ca="1">R39+R40</f>
        <v>#VALUE!</v>
      </c>
      <c r="S41" s="316" t="e">
        <f t="shared" ref="S41:V41" ca="1" si="97">S39+S40</f>
        <v>#VALUE!</v>
      </c>
      <c r="T41" s="316" t="e">
        <f t="shared" ca="1" si="97"/>
        <v>#VALUE!</v>
      </c>
      <c r="U41" s="316" t="e">
        <f t="shared" ca="1" si="97"/>
        <v>#VALUE!</v>
      </c>
      <c r="V41" s="316" t="e">
        <f t="shared" ca="1" si="97"/>
        <v>#VALUE!</v>
      </c>
      <c r="W41" s="311"/>
      <c r="X41" s="316">
        <f t="shared" ref="X41:Z41" si="98">X39+X40</f>
        <v>0</v>
      </c>
      <c r="Y41" s="316">
        <f t="shared" si="98"/>
        <v>0</v>
      </c>
      <c r="Z41" s="316">
        <f t="shared" si="98"/>
        <v>0</v>
      </c>
      <c r="AA41" s="316" t="e">
        <f ca="1">AA39+AA40</f>
        <v>#VALUE!</v>
      </c>
      <c r="AB41" s="316" t="e">
        <f t="shared" ref="AB41:AE41" ca="1" si="99">AB39+AB40</f>
        <v>#VALUE!</v>
      </c>
      <c r="AC41" s="316" t="e">
        <f t="shared" ca="1" si="99"/>
        <v>#VALUE!</v>
      </c>
      <c r="AD41" s="316" t="e">
        <f t="shared" ca="1" si="99"/>
        <v>#VALUE!</v>
      </c>
      <c r="AE41" s="316" t="e">
        <f t="shared" ca="1" si="99"/>
        <v>#VALUE!</v>
      </c>
      <c r="AF41" s="311"/>
    </row>
    <row r="42" spans="1:37" s="304" customFormat="1" ht="15.7">
      <c r="A42" s="422"/>
      <c r="B42" s="311"/>
      <c r="C42" s="319" t="s">
        <v>1791</v>
      </c>
      <c r="D42" s="319"/>
      <c r="E42" s="320"/>
      <c r="F42" s="314"/>
      <c r="G42" s="314" t="s">
        <v>318</v>
      </c>
      <c r="H42" s="314"/>
      <c r="I42" s="321" t="e">
        <f ca="1">(I41-I24)/I24</f>
        <v>#VALUE!</v>
      </c>
      <c r="J42" s="321" t="e">
        <f t="shared" ref="J42:M42" ca="1" si="100">(J41-J24)/J24</f>
        <v>#VALUE!</v>
      </c>
      <c r="K42" s="321" t="e">
        <f t="shared" ca="1" si="100"/>
        <v>#VALUE!</v>
      </c>
      <c r="L42" s="321" t="e">
        <f t="shared" ca="1" si="100"/>
        <v>#VALUE!</v>
      </c>
      <c r="M42" s="321" t="e">
        <f t="shared" ca="1" si="100"/>
        <v>#VALUE!</v>
      </c>
      <c r="N42" s="311"/>
      <c r="O42" s="314"/>
      <c r="P42" s="314"/>
      <c r="Q42" s="314"/>
      <c r="R42" s="321" t="e">
        <f ca="1">(R41-R24)/R24</f>
        <v>#VALUE!</v>
      </c>
      <c r="S42" s="321" t="e">
        <f t="shared" ref="S42" ca="1" si="101">(S41-S24)/S24</f>
        <v>#VALUE!</v>
      </c>
      <c r="T42" s="321" t="e">
        <f t="shared" ref="T42" ca="1" si="102">(T41-T24)/T24</f>
        <v>#VALUE!</v>
      </c>
      <c r="U42" s="321" t="e">
        <f t="shared" ref="U42" ca="1" si="103">(U41-U24)/U24</f>
        <v>#VALUE!</v>
      </c>
      <c r="V42" s="321" t="e">
        <f t="shared" ref="V42" ca="1" si="104">(V41-V24)/V24</f>
        <v>#VALUE!</v>
      </c>
      <c r="W42" s="313"/>
      <c r="X42" s="314"/>
      <c r="Y42" s="314"/>
      <c r="Z42" s="314"/>
      <c r="AA42" s="321" t="e">
        <f ca="1">(AA41-AA24)/AA24</f>
        <v>#VALUE!</v>
      </c>
      <c r="AB42" s="321" t="e">
        <f t="shared" ref="AB42" ca="1" si="105">(AB41-AB24)/AB24</f>
        <v>#VALUE!</v>
      </c>
      <c r="AC42" s="321" t="e">
        <f t="shared" ref="AC42" ca="1" si="106">(AC41-AC24)/AC24</f>
        <v>#VALUE!</v>
      </c>
      <c r="AD42" s="321" t="e">
        <f t="shared" ref="AD42" ca="1" si="107">(AD41-AD24)/AD24</f>
        <v>#VALUE!</v>
      </c>
      <c r="AE42" s="321" t="e">
        <f t="shared" ref="AE42" ca="1" si="108">(AE41-AE24)/AE24</f>
        <v>#VALUE!</v>
      </c>
      <c r="AF42" s="311"/>
    </row>
    <row r="43" spans="1:37" s="322" customFormat="1" ht="20.100000000000001" customHeight="1">
      <c r="B43" s="311"/>
      <c r="C43" s="305"/>
      <c r="D43" s="305"/>
      <c r="E43" s="311"/>
      <c r="F43" s="313"/>
      <c r="G43" s="313"/>
      <c r="H43" s="313"/>
      <c r="I43" s="313"/>
      <c r="J43" s="313"/>
      <c r="K43" s="313"/>
      <c r="L43" s="313"/>
      <c r="M43" s="313"/>
      <c r="N43" s="311"/>
      <c r="O43" s="327"/>
      <c r="P43" s="327"/>
      <c r="Q43" s="327"/>
      <c r="R43" s="327"/>
      <c r="S43" s="327"/>
      <c r="T43" s="327"/>
      <c r="U43" s="327"/>
      <c r="V43" s="327"/>
      <c r="W43" s="311"/>
      <c r="X43" s="327"/>
      <c r="Y43" s="327"/>
      <c r="Z43" s="327"/>
      <c r="AA43" s="327"/>
      <c r="AB43" s="327"/>
      <c r="AC43" s="327"/>
      <c r="AD43" s="327"/>
      <c r="AE43" s="327"/>
      <c r="AF43" s="311"/>
    </row>
    <row r="44" spans="1:37" s="322" customFormat="1" ht="20.100000000000001" customHeight="1">
      <c r="B44" s="311"/>
      <c r="C44" s="305"/>
      <c r="D44" s="305"/>
      <c r="E44" s="311"/>
      <c r="F44" s="313"/>
      <c r="G44" s="313"/>
      <c r="H44" s="313"/>
      <c r="I44" s="313"/>
      <c r="J44" s="313"/>
      <c r="K44" s="313"/>
      <c r="L44" s="313"/>
      <c r="M44" s="313"/>
      <c r="N44" s="311"/>
      <c r="O44" s="327"/>
      <c r="P44" s="327"/>
      <c r="Q44" s="327"/>
      <c r="R44" s="327"/>
      <c r="S44" s="327"/>
      <c r="T44" s="327"/>
      <c r="U44" s="327"/>
      <c r="V44" s="327"/>
      <c r="W44" s="311"/>
      <c r="X44" s="327"/>
      <c r="Y44" s="327"/>
      <c r="Z44" s="327"/>
      <c r="AA44" s="327"/>
      <c r="AB44" s="327"/>
      <c r="AC44" s="327"/>
      <c r="AD44" s="327"/>
      <c r="AE44" s="327"/>
      <c r="AF44" s="311"/>
    </row>
    <row r="45" spans="1:37" s="304" customFormat="1" ht="17.25" customHeight="1">
      <c r="C45" s="305"/>
      <c r="D45" s="305"/>
      <c r="F45" s="423" t="s">
        <v>209</v>
      </c>
      <c r="G45" s="423"/>
      <c r="H45" s="423"/>
      <c r="I45" s="423"/>
      <c r="J45" s="423"/>
      <c r="K45" s="423"/>
      <c r="L45" s="423"/>
      <c r="M45" s="423"/>
      <c r="O45" s="423" t="s">
        <v>205</v>
      </c>
      <c r="P45" s="423"/>
      <c r="Q45" s="423"/>
      <c r="R45" s="423"/>
      <c r="S45" s="423"/>
      <c r="T45" s="423"/>
      <c r="U45" s="423"/>
      <c r="V45" s="423"/>
      <c r="W45" s="307"/>
      <c r="X45" s="423" t="s">
        <v>208</v>
      </c>
      <c r="Y45" s="423"/>
      <c r="Z45" s="423"/>
      <c r="AA45" s="423"/>
      <c r="AB45" s="423"/>
      <c r="AC45" s="423"/>
      <c r="AD45" s="423"/>
      <c r="AE45" s="423"/>
      <c r="AF45" s="307"/>
    </row>
    <row r="46" spans="1:37" s="304" customFormat="1" ht="34.5" customHeight="1">
      <c r="B46" s="308"/>
      <c r="C46" s="309" t="s">
        <v>1811</v>
      </c>
      <c r="D46" s="309"/>
      <c r="E46" s="311"/>
      <c r="F46" s="310" t="e">
        <f t="shared" ref="F46:M46" ca="1" si="109">F2</f>
        <v>#VALUE!</v>
      </c>
      <c r="G46" s="310" t="str">
        <f t="shared" ca="1" si="109"/>
        <v>LC_0</v>
      </c>
      <c r="H46" s="310" t="e">
        <f t="shared" ca="1" si="109"/>
        <v>#VALUE!</v>
      </c>
      <c r="I46" s="310" t="e">
        <f t="shared" ca="1" si="109"/>
        <v>#VALUE!</v>
      </c>
      <c r="J46" s="310" t="e">
        <f t="shared" ca="1" si="109"/>
        <v>#VALUE!</v>
      </c>
      <c r="K46" s="310" t="e">
        <f t="shared" ca="1" si="109"/>
        <v>#VALUE!</v>
      </c>
      <c r="L46" s="310" t="e">
        <f t="shared" ca="1" si="109"/>
        <v>#VALUE!</v>
      </c>
      <c r="M46" s="310" t="e">
        <f t="shared" ca="1" si="109"/>
        <v>#VALUE!</v>
      </c>
      <c r="N46" s="311"/>
      <c r="O46" s="310" t="e">
        <f t="shared" ref="O46:V46" ca="1" si="110">F2</f>
        <v>#VALUE!</v>
      </c>
      <c r="P46" s="310" t="str">
        <f t="shared" ca="1" si="110"/>
        <v>LC_0</v>
      </c>
      <c r="Q46" s="310" t="e">
        <f t="shared" ca="1" si="110"/>
        <v>#VALUE!</v>
      </c>
      <c r="R46" s="310" t="e">
        <f t="shared" ca="1" si="110"/>
        <v>#VALUE!</v>
      </c>
      <c r="S46" s="310" t="e">
        <f t="shared" ca="1" si="110"/>
        <v>#VALUE!</v>
      </c>
      <c r="T46" s="310" t="e">
        <f t="shared" ca="1" si="110"/>
        <v>#VALUE!</v>
      </c>
      <c r="U46" s="310" t="e">
        <f t="shared" ca="1" si="110"/>
        <v>#VALUE!</v>
      </c>
      <c r="V46" s="310" t="e">
        <f t="shared" ca="1" si="110"/>
        <v>#VALUE!</v>
      </c>
      <c r="W46" s="308"/>
      <c r="X46" s="310" t="e">
        <f ca="1">F46</f>
        <v>#VALUE!</v>
      </c>
      <c r="Y46" s="310" t="str">
        <f t="shared" ref="Y46:AE46" ca="1" si="111">G46</f>
        <v>LC_0</v>
      </c>
      <c r="Z46" s="310" t="e">
        <f t="shared" ca="1" si="111"/>
        <v>#VALUE!</v>
      </c>
      <c r="AA46" s="310" t="e">
        <f t="shared" ca="1" si="111"/>
        <v>#VALUE!</v>
      </c>
      <c r="AB46" s="310" t="e">
        <f t="shared" ca="1" si="111"/>
        <v>#VALUE!</v>
      </c>
      <c r="AC46" s="310" t="e">
        <f t="shared" ca="1" si="111"/>
        <v>#VALUE!</v>
      </c>
      <c r="AD46" s="310" t="e">
        <f t="shared" ca="1" si="111"/>
        <v>#VALUE!</v>
      </c>
      <c r="AE46" s="310" t="e">
        <f t="shared" ca="1" si="111"/>
        <v>#VALUE!</v>
      </c>
      <c r="AF46" s="308"/>
      <c r="AH46" s="311"/>
    </row>
    <row r="47" spans="1:37" s="322" customFormat="1" ht="15" customHeight="1">
      <c r="A47" s="424" t="s">
        <v>258</v>
      </c>
      <c r="B47" s="311"/>
      <c r="C47" s="312" t="s">
        <v>1806</v>
      </c>
      <c r="D47" s="312"/>
      <c r="E47" s="311"/>
      <c r="F47" s="313"/>
      <c r="G47" s="313"/>
      <c r="H47" s="313"/>
      <c r="I47" s="313"/>
      <c r="J47" s="313"/>
      <c r="K47" s="313"/>
      <c r="L47" s="314"/>
      <c r="M47" s="314"/>
      <c r="N47" s="311"/>
      <c r="O47" s="313"/>
      <c r="P47" s="313"/>
      <c r="Q47" s="313"/>
      <c r="R47" s="313"/>
      <c r="S47" s="313"/>
      <c r="T47" s="313"/>
      <c r="U47" s="314"/>
      <c r="V47" s="314"/>
      <c r="W47" s="311"/>
      <c r="X47" s="313"/>
      <c r="Y47" s="313"/>
      <c r="Z47" s="313"/>
      <c r="AA47" s="313"/>
      <c r="AB47" s="313"/>
      <c r="AC47" s="313"/>
      <c r="AD47" s="314"/>
      <c r="AE47" s="314"/>
      <c r="AF47" s="311"/>
    </row>
    <row r="48" spans="1:37" s="322" customFormat="1" ht="15" customHeight="1">
      <c r="A48" s="424"/>
      <c r="B48" s="311"/>
      <c r="C48" s="312" t="s">
        <v>1807</v>
      </c>
      <c r="D48" s="312"/>
      <c r="E48" s="311"/>
      <c r="F48" s="313"/>
      <c r="G48" s="313"/>
      <c r="H48" s="313"/>
      <c r="I48" s="313"/>
      <c r="J48" s="313"/>
      <c r="K48" s="313"/>
      <c r="L48" s="314"/>
      <c r="M48" s="314"/>
      <c r="N48" s="311"/>
      <c r="O48" s="313"/>
      <c r="P48" s="313"/>
      <c r="Q48" s="313"/>
      <c r="R48" s="313"/>
      <c r="S48" s="313"/>
      <c r="T48" s="313"/>
      <c r="U48" s="314"/>
      <c r="V48" s="314"/>
      <c r="W48" s="311"/>
      <c r="X48" s="313"/>
      <c r="Y48" s="313"/>
      <c r="Z48" s="313"/>
      <c r="AA48" s="313"/>
      <c r="AB48" s="313"/>
      <c r="AC48" s="313"/>
      <c r="AD48" s="314"/>
      <c r="AE48" s="314"/>
      <c r="AF48" s="311"/>
    </row>
    <row r="49" spans="1:33" s="322" customFormat="1" ht="15" customHeight="1">
      <c r="A49" s="424"/>
      <c r="B49" s="311"/>
      <c r="C49" s="312" t="s">
        <v>206</v>
      </c>
      <c r="D49" s="312"/>
      <c r="E49" s="311"/>
      <c r="F49" s="313" t="e">
        <f t="shared" ref="F49:H51" ca="1" si="112">X49+O49</f>
        <v>#VALUE!</v>
      </c>
      <c r="G49" s="313" t="e">
        <f t="shared" ca="1" si="112"/>
        <v>#VALUE!</v>
      </c>
      <c r="H49" s="313" t="e">
        <f t="shared" ca="1" si="112"/>
        <v>#VALUE!</v>
      </c>
      <c r="I49" s="313" t="e">
        <f ca="1">AA49+R49</f>
        <v>#VALUE!</v>
      </c>
      <c r="J49" s="313" t="e">
        <f t="shared" ref="J49:K51" ca="1" si="113">AB49+S49</f>
        <v>#VALUE!</v>
      </c>
      <c r="K49" s="313" t="e">
        <f t="shared" ca="1" si="113"/>
        <v>#VALUE!</v>
      </c>
      <c r="L49" s="314"/>
      <c r="M49" s="314"/>
      <c r="N49" s="311"/>
      <c r="O49" s="313" t="e">
        <f ca="1">'TopAdj_Not Allocated LTP LY'!AK94</f>
        <v>#VALUE!</v>
      </c>
      <c r="P49" s="313" t="str">
        <f ca="1">'TopAdj_Not Allocated LTP LY'!AL94</f>
        <v>RECALC_1_1556_</v>
      </c>
      <c r="Q49" s="313" t="e">
        <f ca="1">'TopAdj_Not Allocated LTP LY'!AM94</f>
        <v>#VALUE!</v>
      </c>
      <c r="R49" s="313" t="e">
        <f ca="1">'TopAdj_Not Allocated LTP LY'!AN94</f>
        <v>#VALUE!</v>
      </c>
      <c r="S49" s="313" t="e">
        <f ca="1">'TopAdj_Not Allocated LTP LY'!AO94</f>
        <v>#VALUE!</v>
      </c>
      <c r="T49" s="313" t="e">
        <f ca="1">'TopAdj_Not Allocated LTP LY'!AP94</f>
        <v>#VALUE!</v>
      </c>
      <c r="U49" s="314"/>
      <c r="V49" s="314"/>
      <c r="W49" s="311"/>
      <c r="X49" s="313" t="e">
        <f ca="1">'TopAdj_Not Allocated LTP LY'!BA94+'TopAdj_Not Allocated LTP LY'!BI94</f>
        <v>#VALUE!</v>
      </c>
      <c r="Y49" s="313" t="e">
        <f ca="1">'TopAdj_Not Allocated LTP LY'!BB94+'TopAdj_Not Allocated LTP LY'!BJ94</f>
        <v>#VALUE!</v>
      </c>
      <c r="Z49" s="313" t="e">
        <f ca="1">'TopAdj_Not Allocated LTP LY'!BC94+'TopAdj_Not Allocated LTP LY'!BK94</f>
        <v>#VALUE!</v>
      </c>
      <c r="AA49" s="313" t="e">
        <f ca="1">'TopAdj_Not Allocated LTP LY'!BD94+'TopAdj_Not Allocated LTP LY'!BL94</f>
        <v>#VALUE!</v>
      </c>
      <c r="AB49" s="313" t="e">
        <f ca="1">'TopAdj_Not Allocated LTP LY'!BE94+'TopAdj_Not Allocated LTP LY'!BM94</f>
        <v>#VALUE!</v>
      </c>
      <c r="AC49" s="313" t="e">
        <f ca="1">'TopAdj_Not Allocated LTP LY'!BF94+'TopAdj_Not Allocated LTP LY'!BN94</f>
        <v>#VALUE!</v>
      </c>
      <c r="AD49" s="314"/>
      <c r="AE49" s="314"/>
      <c r="AF49" s="311"/>
    </row>
    <row r="50" spans="1:33" s="322" customFormat="1" ht="15" customHeight="1">
      <c r="A50" s="424"/>
      <c r="B50" s="311"/>
      <c r="C50" s="312" t="s">
        <v>225</v>
      </c>
      <c r="D50" s="312"/>
      <c r="E50" s="311"/>
      <c r="F50" s="313" t="e">
        <f t="shared" ca="1" si="112"/>
        <v>#VALUE!</v>
      </c>
      <c r="G50" s="313" t="e">
        <f t="shared" ca="1" si="112"/>
        <v>#VALUE!</v>
      </c>
      <c r="H50" s="313" t="e">
        <f t="shared" ca="1" si="112"/>
        <v>#VALUE!</v>
      </c>
      <c r="I50" s="313" t="e">
        <f ca="1">AA50+R50</f>
        <v>#VALUE!</v>
      </c>
      <c r="J50" s="313" t="e">
        <f t="shared" ca="1" si="113"/>
        <v>#VALUE!</v>
      </c>
      <c r="K50" s="313" t="e">
        <f t="shared" ca="1" si="113"/>
        <v>#VALUE!</v>
      </c>
      <c r="L50" s="314"/>
      <c r="M50" s="314"/>
      <c r="N50" s="311"/>
      <c r="O50" s="313" t="e">
        <f ca="1">'TopAdj_Not Allocated LTP LY'!AK133</f>
        <v>#VALUE!</v>
      </c>
      <c r="P50" s="313" t="str">
        <f ca="1">'TopAdj_Not Allocated LTP LY'!AL133</f>
        <v>RECALC_1_2663_</v>
      </c>
      <c r="Q50" s="313" t="e">
        <f ca="1">'TopAdj_Not Allocated LTP LY'!AM133</f>
        <v>#VALUE!</v>
      </c>
      <c r="R50" s="313" t="e">
        <f ca="1">'TopAdj_Not Allocated LTP LY'!AN133</f>
        <v>#VALUE!</v>
      </c>
      <c r="S50" s="313" t="e">
        <f ca="1">'TopAdj_Not Allocated LTP LY'!AO133</f>
        <v>#VALUE!</v>
      </c>
      <c r="T50" s="313" t="e">
        <f ca="1">'TopAdj_Not Allocated LTP LY'!AP133</f>
        <v>#VALUE!</v>
      </c>
      <c r="U50" s="314"/>
      <c r="V50" s="314"/>
      <c r="W50" s="311"/>
      <c r="X50" s="313" t="e">
        <f ca="1">'TopAdj_Not Allocated LTP LY'!BA133+'TopAdj_Not Allocated LTP LY'!BI133</f>
        <v>#VALUE!</v>
      </c>
      <c r="Y50" s="313" t="e">
        <f ca="1">'TopAdj_Not Allocated LTP LY'!BB133+'TopAdj_Not Allocated LTP LY'!BJ133</f>
        <v>#VALUE!</v>
      </c>
      <c r="Z50" s="313" t="e">
        <f ca="1">'TopAdj_Not Allocated LTP LY'!BC133+'TopAdj_Not Allocated LTP LY'!BK133</f>
        <v>#VALUE!</v>
      </c>
      <c r="AA50" s="313" t="e">
        <f ca="1">'TopAdj_Not Allocated LTP LY'!BD133+'TopAdj_Not Allocated LTP LY'!BL133</f>
        <v>#VALUE!</v>
      </c>
      <c r="AB50" s="313" t="e">
        <f ca="1">'TopAdj_Not Allocated LTP LY'!BE133+'TopAdj_Not Allocated LTP LY'!BM133</f>
        <v>#VALUE!</v>
      </c>
      <c r="AC50" s="313" t="e">
        <f ca="1">'TopAdj_Not Allocated LTP LY'!BF133+'TopAdj_Not Allocated LTP LY'!BN133</f>
        <v>#VALUE!</v>
      </c>
      <c r="AD50" s="314"/>
      <c r="AE50" s="314"/>
      <c r="AF50" s="311"/>
      <c r="AG50" s="311"/>
    </row>
    <row r="51" spans="1:33" s="322" customFormat="1" ht="15" customHeight="1">
      <c r="A51" s="424"/>
      <c r="B51" s="311"/>
      <c r="C51" s="312" t="s">
        <v>322</v>
      </c>
      <c r="D51" s="312"/>
      <c r="E51" s="311"/>
      <c r="F51" s="313" t="e">
        <f t="shared" ca="1" si="112"/>
        <v>#VALUE!</v>
      </c>
      <c r="G51" s="313" t="e">
        <f t="shared" ca="1" si="112"/>
        <v>#VALUE!</v>
      </c>
      <c r="H51" s="313" t="e">
        <f t="shared" ca="1" si="112"/>
        <v>#VALUE!</v>
      </c>
      <c r="I51" s="313" t="e">
        <f ca="1">AA51+R51</f>
        <v>#VALUE!</v>
      </c>
      <c r="J51" s="313" t="e">
        <f t="shared" ca="1" si="113"/>
        <v>#VALUE!</v>
      </c>
      <c r="K51" s="313" t="e">
        <f t="shared" ca="1" si="113"/>
        <v>#VALUE!</v>
      </c>
      <c r="L51" s="314"/>
      <c r="M51" s="314"/>
      <c r="N51" s="311"/>
      <c r="O51" s="313" t="e">
        <f ca="1">'TopAdj_Not Allocated LTP LY'!AK120</f>
        <v>#VALUE!</v>
      </c>
      <c r="P51" s="313" t="str">
        <f ca="1">'TopAdj_Not Allocated LTP LY'!AL120</f>
        <v>RECALC_1_2377_</v>
      </c>
      <c r="Q51" s="313" t="e">
        <f ca="1">'TopAdj_Not Allocated LTP LY'!AM120</f>
        <v>#VALUE!</v>
      </c>
      <c r="R51" s="313" t="e">
        <f ca="1">'TopAdj_Not Allocated LTP LY'!AN120</f>
        <v>#VALUE!</v>
      </c>
      <c r="S51" s="313" t="e">
        <f ca="1">'TopAdj_Not Allocated LTP LY'!AO120</f>
        <v>#VALUE!</v>
      </c>
      <c r="T51" s="313" t="e">
        <f ca="1">'TopAdj_Not Allocated LTP LY'!AP120</f>
        <v>#VALUE!</v>
      </c>
      <c r="U51" s="314"/>
      <c r="V51" s="314"/>
      <c r="W51" s="311"/>
      <c r="X51" s="313" t="e">
        <f ca="1">'TopAdj_Not Allocated LTP LY'!BA120+'TopAdj_Not Allocated LTP LY'!BI120</f>
        <v>#VALUE!</v>
      </c>
      <c r="Y51" s="313" t="e">
        <f ca="1">'TopAdj_Not Allocated LTP LY'!BB120+'TopAdj_Not Allocated LTP LY'!BJ120</f>
        <v>#VALUE!</v>
      </c>
      <c r="Z51" s="313" t="e">
        <f ca="1">'TopAdj_Not Allocated LTP LY'!BC120+'TopAdj_Not Allocated LTP LY'!BK120</f>
        <v>#VALUE!</v>
      </c>
      <c r="AA51" s="313" t="e">
        <f ca="1">'TopAdj_Not Allocated LTP LY'!BD120+'TopAdj_Not Allocated LTP LY'!BL120</f>
        <v>#VALUE!</v>
      </c>
      <c r="AB51" s="313" t="e">
        <f ca="1">'TopAdj_Not Allocated LTP LY'!BE120+'TopAdj_Not Allocated LTP LY'!BM120</f>
        <v>#VALUE!</v>
      </c>
      <c r="AC51" s="313" t="e">
        <f ca="1">'TopAdj_Not Allocated LTP LY'!BF120+'TopAdj_Not Allocated LTP LY'!BN120</f>
        <v>#VALUE!</v>
      </c>
      <c r="AD51" s="314"/>
      <c r="AE51" s="314"/>
      <c r="AF51" s="311"/>
      <c r="AG51" s="311"/>
    </row>
    <row r="52" spans="1:33" s="322" customFormat="1" ht="15" customHeight="1">
      <c r="A52" s="424"/>
      <c r="B52" s="311"/>
      <c r="C52" s="315" t="s">
        <v>222</v>
      </c>
      <c r="D52" s="315"/>
      <c r="E52" s="311"/>
      <c r="F52" s="316" t="e">
        <f ca="1">SUM(F49:F51)</f>
        <v>#VALUE!</v>
      </c>
      <c r="G52" s="316" t="e">
        <f t="shared" ref="G52:H52" ca="1" si="114">SUM(G49:G51)</f>
        <v>#VALUE!</v>
      </c>
      <c r="H52" s="316" t="e">
        <f t="shared" ca="1" si="114"/>
        <v>#VALUE!</v>
      </c>
      <c r="I52" s="316" t="e">
        <f ca="1">SUM(I47:I51)</f>
        <v>#VALUE!</v>
      </c>
      <c r="J52" s="316" t="e">
        <f t="shared" ref="J52:K52" ca="1" si="115">SUM(J47:J51)</f>
        <v>#VALUE!</v>
      </c>
      <c r="K52" s="316" t="e">
        <f t="shared" ca="1" si="115"/>
        <v>#VALUE!</v>
      </c>
      <c r="L52" s="316"/>
      <c r="M52" s="316"/>
      <c r="N52" s="311"/>
      <c r="O52" s="316" t="e">
        <f ca="1">SUM(O49:O51)</f>
        <v>#VALUE!</v>
      </c>
      <c r="P52" s="316">
        <f t="shared" ref="P52" ca="1" si="116">SUM(P49:P51)</f>
        <v>0</v>
      </c>
      <c r="Q52" s="316" t="e">
        <f t="shared" ref="Q52" ca="1" si="117">SUM(Q49:Q51)</f>
        <v>#VALUE!</v>
      </c>
      <c r="R52" s="316" t="e">
        <f ca="1">SUM(R47:R51)</f>
        <v>#VALUE!</v>
      </c>
      <c r="S52" s="316" t="e">
        <f t="shared" ref="S52" ca="1" si="118">SUM(S47:S51)</f>
        <v>#VALUE!</v>
      </c>
      <c r="T52" s="316" t="e">
        <f t="shared" ref="T52" ca="1" si="119">SUM(T47:T51)</f>
        <v>#VALUE!</v>
      </c>
      <c r="U52" s="316"/>
      <c r="V52" s="316"/>
      <c r="W52" s="311"/>
      <c r="X52" s="316" t="e">
        <f ca="1">SUM(X49:X51)</f>
        <v>#VALUE!</v>
      </c>
      <c r="Y52" s="316" t="e">
        <f t="shared" ref="Y52" ca="1" si="120">SUM(Y49:Y51)</f>
        <v>#VALUE!</v>
      </c>
      <c r="Z52" s="316" t="e">
        <f t="shared" ref="Z52" ca="1" si="121">SUM(Z49:Z51)</f>
        <v>#VALUE!</v>
      </c>
      <c r="AA52" s="316" t="e">
        <f ca="1">SUM(AA47:AA51)</f>
        <v>#VALUE!</v>
      </c>
      <c r="AB52" s="316" t="e">
        <f t="shared" ref="AB52" ca="1" si="122">SUM(AB47:AB51)</f>
        <v>#VALUE!</v>
      </c>
      <c r="AC52" s="316" t="e">
        <f t="shared" ref="AC52" ca="1" si="123">SUM(AC47:AC51)</f>
        <v>#VALUE!</v>
      </c>
      <c r="AD52" s="316"/>
      <c r="AE52" s="316"/>
      <c r="AF52" s="311"/>
    </row>
    <row r="53" spans="1:33" s="322" customFormat="1" ht="15" customHeight="1">
      <c r="A53" s="424"/>
      <c r="B53" s="311"/>
      <c r="C53" s="312" t="s">
        <v>1808</v>
      </c>
      <c r="D53" s="312"/>
      <c r="E53" s="311"/>
      <c r="F53" s="313" t="e">
        <f t="shared" ref="F53:H55" ca="1" si="124">X53+O53</f>
        <v>#VALUE!</v>
      </c>
      <c r="G53" s="313" t="e">
        <f t="shared" ca="1" si="124"/>
        <v>#VALUE!</v>
      </c>
      <c r="H53" s="313" t="e">
        <f t="shared" ca="1" si="124"/>
        <v>#VALUE!</v>
      </c>
      <c r="I53" s="313"/>
      <c r="J53" s="313"/>
      <c r="K53" s="313"/>
      <c r="L53" s="314"/>
      <c r="M53" s="314"/>
      <c r="N53" s="311"/>
      <c r="O53" s="313" t="e">
        <f ca="1">'TopAdj_Not Allocated LTP LY'!AK136</f>
        <v>#VALUE!</v>
      </c>
      <c r="P53" s="313" t="str">
        <f ca="1">'TopAdj_Not Allocated LTP LY'!AL136</f>
        <v>RECALC_1_2570_</v>
      </c>
      <c r="Q53" s="313" t="e">
        <f ca="1">'TopAdj_Not Allocated LTP LY'!AM136</f>
        <v>#VALUE!</v>
      </c>
      <c r="R53" s="313"/>
      <c r="S53" s="313"/>
      <c r="T53" s="313"/>
      <c r="U53" s="314"/>
      <c r="V53" s="314"/>
      <c r="W53" s="311"/>
      <c r="X53" s="313" t="e">
        <f ca="1">'TopAdj_Not Allocated LTP LY'!BA136+'TopAdj_Not Allocated LTP LY'!BI136</f>
        <v>#VALUE!</v>
      </c>
      <c r="Y53" s="313" t="e">
        <f ca="1">'TopAdj_Not Allocated LTP LY'!BB136+'TopAdj_Not Allocated LTP LY'!BJ136</f>
        <v>#VALUE!</v>
      </c>
      <c r="Z53" s="313" t="e">
        <f ca="1">'TopAdj_Not Allocated LTP LY'!BC136+'TopAdj_Not Allocated LTP LY'!BK136</f>
        <v>#VALUE!</v>
      </c>
      <c r="AA53" s="313"/>
      <c r="AB53" s="313"/>
      <c r="AC53" s="313"/>
      <c r="AD53" s="314"/>
      <c r="AE53" s="314"/>
      <c r="AF53" s="311"/>
    </row>
    <row r="54" spans="1:33" s="322" customFormat="1" ht="15" customHeight="1">
      <c r="A54" s="424"/>
      <c r="B54" s="311"/>
      <c r="C54" s="312" t="s">
        <v>1809</v>
      </c>
      <c r="D54" s="312"/>
      <c r="E54" s="311"/>
      <c r="F54" s="313"/>
      <c r="G54" s="313"/>
      <c r="H54" s="313"/>
      <c r="I54" s="313"/>
      <c r="J54" s="313"/>
      <c r="K54" s="313"/>
      <c r="L54" s="314"/>
      <c r="M54" s="314"/>
      <c r="N54" s="311"/>
      <c r="O54" s="313"/>
      <c r="P54" s="313"/>
      <c r="Q54" s="313"/>
      <c r="R54" s="313"/>
      <c r="S54" s="313"/>
      <c r="T54" s="313"/>
      <c r="U54" s="314"/>
      <c r="V54" s="314"/>
      <c r="W54" s="311"/>
      <c r="X54" s="313"/>
      <c r="Y54" s="313"/>
      <c r="Z54" s="313"/>
      <c r="AA54" s="313"/>
      <c r="AB54" s="313"/>
      <c r="AC54" s="313"/>
      <c r="AD54" s="314"/>
      <c r="AE54" s="314"/>
      <c r="AF54" s="311"/>
    </row>
    <row r="55" spans="1:33" s="322" customFormat="1" ht="15" customHeight="1">
      <c r="A55" s="424"/>
      <c r="B55" s="311"/>
      <c r="C55" s="312" t="s">
        <v>232</v>
      </c>
      <c r="D55" s="312"/>
      <c r="E55" s="311"/>
      <c r="F55" s="313" t="e">
        <f t="shared" ca="1" si="124"/>
        <v>#VALUE!</v>
      </c>
      <c r="G55" s="313" t="e">
        <f t="shared" ca="1" si="124"/>
        <v>#VALUE!</v>
      </c>
      <c r="H55" s="313" t="e">
        <f t="shared" ca="1" si="124"/>
        <v>#VALUE!</v>
      </c>
      <c r="I55" s="313" t="e">
        <f ca="1">AA55+R55</f>
        <v>#VALUE!</v>
      </c>
      <c r="J55" s="313" t="e">
        <f t="shared" ref="J55:K55" ca="1" si="125">AB55+S55</f>
        <v>#VALUE!</v>
      </c>
      <c r="K55" s="313" t="e">
        <f t="shared" ca="1" si="125"/>
        <v>#VALUE!</v>
      </c>
      <c r="L55" s="314"/>
      <c r="M55" s="314"/>
      <c r="N55" s="311"/>
      <c r="O55" s="313" t="e">
        <f ca="1">'TopAdj_Not Allocated LTP LY'!AK122</f>
        <v>#VALUE!</v>
      </c>
      <c r="P55" s="313" t="str">
        <f ca="1">'TopAdj_Not Allocated LTP LY'!AL122</f>
        <v>RECALC_1_2405_</v>
      </c>
      <c r="Q55" s="313" t="e">
        <f ca="1">'TopAdj_Not Allocated LTP LY'!AM122</f>
        <v>#VALUE!</v>
      </c>
      <c r="R55" s="313" t="e">
        <f ca="1">'TopAdj_Not Allocated LTP LY'!AN122</f>
        <v>#VALUE!</v>
      </c>
      <c r="S55" s="313" t="e">
        <f ca="1">'TopAdj_Not Allocated LTP LY'!AO122</f>
        <v>#VALUE!</v>
      </c>
      <c r="T55" s="313" t="e">
        <f ca="1">'TopAdj_Not Allocated LTP LY'!AP122</f>
        <v>#VALUE!</v>
      </c>
      <c r="U55" s="314"/>
      <c r="V55" s="314"/>
      <c r="W55" s="311"/>
      <c r="X55" s="313" t="e">
        <f ca="1">'TopAdj_Not Allocated LTP LY'!BA122+'TopAdj_Not Allocated LTP LY'!BI122</f>
        <v>#VALUE!</v>
      </c>
      <c r="Y55" s="313" t="e">
        <f ca="1">'TopAdj_Not Allocated LTP LY'!BB122+'TopAdj_Not Allocated LTP LY'!BJ122</f>
        <v>#VALUE!</v>
      </c>
      <c r="Z55" s="313" t="e">
        <f ca="1">'TopAdj_Not Allocated LTP LY'!BC122+'TopAdj_Not Allocated LTP LY'!BK122</f>
        <v>#VALUE!</v>
      </c>
      <c r="AA55" s="313" t="e">
        <f ca="1">'TopAdj_Not Allocated LTP LY'!BD122+'TopAdj_Not Allocated LTP LY'!BL122</f>
        <v>#VALUE!</v>
      </c>
      <c r="AB55" s="313" t="e">
        <f ca="1">'TopAdj_Not Allocated LTP LY'!BE122+'TopAdj_Not Allocated LTP LY'!BM122</f>
        <v>#VALUE!</v>
      </c>
      <c r="AC55" s="313" t="e">
        <f ca="1">'TopAdj_Not Allocated LTP LY'!BF122+'TopAdj_Not Allocated LTP LY'!BN122</f>
        <v>#VALUE!</v>
      </c>
      <c r="AD55" s="314"/>
      <c r="AE55" s="314"/>
      <c r="AF55" s="311"/>
    </row>
    <row r="56" spans="1:33" s="322" customFormat="1" ht="15" customHeight="1">
      <c r="A56" s="424"/>
      <c r="B56" s="311"/>
      <c r="C56" s="315" t="s">
        <v>352</v>
      </c>
      <c r="D56" s="315"/>
      <c r="E56" s="311"/>
      <c r="F56" s="316" t="e">
        <f t="shared" ref="F56:H56" ca="1" si="126">SUM(F53:F55)</f>
        <v>#VALUE!</v>
      </c>
      <c r="G56" s="316" t="e">
        <f t="shared" ca="1" si="126"/>
        <v>#VALUE!</v>
      </c>
      <c r="H56" s="316" t="e">
        <f t="shared" ca="1" si="126"/>
        <v>#VALUE!</v>
      </c>
      <c r="I56" s="316" t="e">
        <f ca="1">SUM(I53:I55)</f>
        <v>#VALUE!</v>
      </c>
      <c r="J56" s="316" t="e">
        <f t="shared" ref="J56:K56" ca="1" si="127">SUM(J53:J55)</f>
        <v>#VALUE!</v>
      </c>
      <c r="K56" s="316" t="e">
        <f t="shared" ca="1" si="127"/>
        <v>#VALUE!</v>
      </c>
      <c r="L56" s="317"/>
      <c r="M56" s="317"/>
      <c r="N56" s="311"/>
      <c r="O56" s="316" t="e">
        <f ca="1">SUM(O53:O55)</f>
        <v>#VALUE!</v>
      </c>
      <c r="P56" s="316">
        <f t="shared" ref="P56" ca="1" si="128">SUM(P53:P55)</f>
        <v>0</v>
      </c>
      <c r="Q56" s="316" t="e">
        <f t="shared" ref="Q56" ca="1" si="129">SUM(Q53:Q55)</f>
        <v>#VALUE!</v>
      </c>
      <c r="R56" s="316" t="e">
        <f t="shared" ref="R56" ca="1" si="130">SUM(R53:R55)</f>
        <v>#VALUE!</v>
      </c>
      <c r="S56" s="316" t="e">
        <f t="shared" ref="S56" ca="1" si="131">SUM(S53:S55)</f>
        <v>#VALUE!</v>
      </c>
      <c r="T56" s="316" t="e">
        <f t="shared" ref="T56" ca="1" si="132">SUM(T53:T55)</f>
        <v>#VALUE!</v>
      </c>
      <c r="U56" s="317"/>
      <c r="V56" s="317"/>
      <c r="W56" s="311"/>
      <c r="X56" s="316" t="e">
        <f ca="1">SUM(X53:X55)</f>
        <v>#VALUE!</v>
      </c>
      <c r="Y56" s="316" t="e">
        <f t="shared" ref="Y56:AC56" ca="1" si="133">SUM(Y53:Y55)</f>
        <v>#VALUE!</v>
      </c>
      <c r="Z56" s="316" t="e">
        <f t="shared" ca="1" si="133"/>
        <v>#VALUE!</v>
      </c>
      <c r="AA56" s="316" t="e">
        <f t="shared" ca="1" si="133"/>
        <v>#VALUE!</v>
      </c>
      <c r="AB56" s="316" t="e">
        <f t="shared" ca="1" si="133"/>
        <v>#VALUE!</v>
      </c>
      <c r="AC56" s="316" t="e">
        <f t="shared" ca="1" si="133"/>
        <v>#VALUE!</v>
      </c>
      <c r="AD56" s="317"/>
      <c r="AE56" s="317"/>
      <c r="AF56" s="311"/>
    </row>
    <row r="57" spans="1:33" s="322" customFormat="1" ht="8.25" customHeight="1">
      <c r="A57" s="424"/>
      <c r="B57" s="311"/>
      <c r="C57" s="312"/>
      <c r="D57" s="312"/>
      <c r="E57" s="311"/>
      <c r="F57" s="313"/>
      <c r="G57" s="313"/>
      <c r="H57" s="313"/>
      <c r="I57" s="313"/>
      <c r="J57" s="313"/>
      <c r="K57" s="313"/>
      <c r="L57" s="314"/>
      <c r="M57" s="314"/>
      <c r="N57" s="311"/>
      <c r="O57" s="313"/>
      <c r="P57" s="313"/>
      <c r="Q57" s="313"/>
      <c r="R57" s="313"/>
      <c r="S57" s="313"/>
      <c r="T57" s="313"/>
      <c r="U57" s="314"/>
      <c r="V57" s="314"/>
      <c r="W57" s="311"/>
      <c r="X57" s="313"/>
      <c r="Y57" s="313"/>
      <c r="Z57" s="313"/>
      <c r="AA57" s="313"/>
      <c r="AB57" s="313"/>
      <c r="AC57" s="313"/>
      <c r="AD57" s="314"/>
      <c r="AE57" s="314"/>
      <c r="AF57" s="311"/>
    </row>
    <row r="58" spans="1:33" s="322" customFormat="1" ht="15" customHeight="1">
      <c r="A58" s="424"/>
      <c r="B58" s="311"/>
      <c r="C58" s="315" t="s">
        <v>306</v>
      </c>
      <c r="D58" s="315"/>
      <c r="E58" s="311"/>
      <c r="F58" s="316" t="e">
        <f t="shared" ref="F58:H58" ca="1" si="134">F52+F56</f>
        <v>#VALUE!</v>
      </c>
      <c r="G58" s="316" t="e">
        <f t="shared" ca="1" si="134"/>
        <v>#VALUE!</v>
      </c>
      <c r="H58" s="316" t="e">
        <f t="shared" ca="1" si="134"/>
        <v>#VALUE!</v>
      </c>
      <c r="I58" s="316" t="e">
        <f ca="1">I52+I56</f>
        <v>#VALUE!</v>
      </c>
      <c r="J58" s="316" t="e">
        <f t="shared" ref="J58:K58" ca="1" si="135">J52+J56</f>
        <v>#VALUE!</v>
      </c>
      <c r="K58" s="316" t="e">
        <f t="shared" ca="1" si="135"/>
        <v>#VALUE!</v>
      </c>
      <c r="L58" s="317"/>
      <c r="M58" s="317"/>
      <c r="N58" s="311"/>
      <c r="O58" s="316" t="e">
        <f t="shared" ref="O58:Q58" ca="1" si="136">O52+O56</f>
        <v>#VALUE!</v>
      </c>
      <c r="P58" s="316">
        <f t="shared" ca="1" si="136"/>
        <v>0</v>
      </c>
      <c r="Q58" s="316" t="e">
        <f t="shared" ca="1" si="136"/>
        <v>#VALUE!</v>
      </c>
      <c r="R58" s="316" t="e">
        <f ca="1">R52+R56</f>
        <v>#VALUE!</v>
      </c>
      <c r="S58" s="316" t="e">
        <f t="shared" ref="S58:T58" ca="1" si="137">S52+S56</f>
        <v>#VALUE!</v>
      </c>
      <c r="T58" s="316" t="e">
        <f t="shared" ca="1" si="137"/>
        <v>#VALUE!</v>
      </c>
      <c r="U58" s="317"/>
      <c r="V58" s="317"/>
      <c r="W58" s="311"/>
      <c r="X58" s="316" t="e">
        <f t="shared" ref="X58:Z58" ca="1" si="138">X52+X56</f>
        <v>#VALUE!</v>
      </c>
      <c r="Y58" s="316" t="e">
        <f t="shared" ca="1" si="138"/>
        <v>#VALUE!</v>
      </c>
      <c r="Z58" s="316" t="e">
        <f t="shared" ca="1" si="138"/>
        <v>#VALUE!</v>
      </c>
      <c r="AA58" s="316" t="e">
        <f ca="1">AA52+AA56</f>
        <v>#VALUE!</v>
      </c>
      <c r="AB58" s="316" t="e">
        <f t="shared" ref="AB58:AC58" ca="1" si="139">AB52+AB56</f>
        <v>#VALUE!</v>
      </c>
      <c r="AC58" s="316" t="e">
        <f t="shared" ca="1" si="139"/>
        <v>#VALUE!</v>
      </c>
      <c r="AD58" s="317"/>
      <c r="AE58" s="317"/>
      <c r="AF58" s="311"/>
    </row>
    <row r="59" spans="1:33" s="304" customFormat="1" ht="10.5" customHeight="1">
      <c r="B59" s="311"/>
      <c r="C59" s="312"/>
      <c r="D59" s="312"/>
      <c r="E59" s="311"/>
      <c r="F59" s="313"/>
      <c r="G59" s="313"/>
      <c r="H59" s="313"/>
      <c r="I59" s="313"/>
      <c r="J59" s="313"/>
      <c r="K59" s="313"/>
      <c r="L59" s="313"/>
      <c r="M59" s="313"/>
      <c r="N59" s="311"/>
      <c r="O59" s="313"/>
      <c r="P59" s="313"/>
      <c r="Q59" s="313"/>
      <c r="R59" s="313"/>
      <c r="S59" s="313"/>
      <c r="T59" s="313"/>
      <c r="U59" s="313"/>
      <c r="V59" s="313"/>
      <c r="W59" s="311"/>
      <c r="X59" s="313"/>
      <c r="Y59" s="313"/>
      <c r="Z59" s="313"/>
      <c r="AA59" s="313"/>
      <c r="AB59" s="313"/>
      <c r="AC59" s="313"/>
      <c r="AD59" s="313"/>
      <c r="AE59" s="313"/>
      <c r="AF59" s="311"/>
    </row>
    <row r="60" spans="1:33" s="304" customFormat="1" ht="13.5" customHeight="1">
      <c r="A60" s="422" t="s">
        <v>300</v>
      </c>
      <c r="B60" s="311"/>
      <c r="C60" s="312" t="s">
        <v>1806</v>
      </c>
      <c r="D60" s="312"/>
      <c r="E60" s="311"/>
      <c r="F60" s="313"/>
      <c r="G60" s="313"/>
      <c r="H60" s="313"/>
      <c r="I60" s="313" t="e">
        <f ca="1">I15</f>
        <v>#VALUE!</v>
      </c>
      <c r="J60" s="313" t="e">
        <f t="shared" ref="J60:M60" ca="1" si="140">J15</f>
        <v>#VALUE!</v>
      </c>
      <c r="K60" s="313" t="e">
        <f t="shared" ca="1" si="140"/>
        <v>#VALUE!</v>
      </c>
      <c r="L60" s="313" t="e">
        <f t="shared" ca="1" si="140"/>
        <v>#VALUE!</v>
      </c>
      <c r="M60" s="313" t="e">
        <f t="shared" ca="1" si="140"/>
        <v>#VALUE!</v>
      </c>
      <c r="N60" s="311"/>
      <c r="O60" s="313"/>
      <c r="P60" s="313"/>
      <c r="Q60" s="313"/>
      <c r="R60" s="313"/>
      <c r="S60" s="313"/>
      <c r="T60" s="313"/>
      <c r="U60" s="313"/>
      <c r="V60" s="313"/>
      <c r="W60" s="311"/>
      <c r="X60" s="313"/>
      <c r="Y60" s="313"/>
      <c r="Z60" s="313"/>
      <c r="AA60" s="313" t="e">
        <f ca="1">I60-R60</f>
        <v>#VALUE!</v>
      </c>
      <c r="AB60" s="313" t="e">
        <f t="shared" ref="AB60:AD60" ca="1" si="141">J60-S60</f>
        <v>#VALUE!</v>
      </c>
      <c r="AC60" s="313" t="e">
        <f t="shared" ca="1" si="141"/>
        <v>#VALUE!</v>
      </c>
      <c r="AD60" s="313" t="e">
        <f t="shared" ca="1" si="141"/>
        <v>#VALUE!</v>
      </c>
      <c r="AE60" s="313" t="e">
        <f ca="1">M60-V60</f>
        <v>#VALUE!</v>
      </c>
      <c r="AF60" s="311"/>
    </row>
    <row r="61" spans="1:33" s="304" customFormat="1" ht="13.5" customHeight="1">
      <c r="A61" s="422"/>
      <c r="B61" s="311"/>
      <c r="C61" s="312" t="s">
        <v>1807</v>
      </c>
      <c r="D61" s="312"/>
      <c r="E61" s="311"/>
      <c r="F61" s="313"/>
      <c r="G61" s="313"/>
      <c r="H61" s="313"/>
      <c r="I61" s="313" t="e">
        <f ca="1">'TopAdj_Not Allocated LTP Curren'!BT107</f>
        <v>#VALUE!</v>
      </c>
      <c r="J61" s="313" t="e">
        <f ca="1">'TopAdj_Not Allocated LTP Curren'!BU107</f>
        <v>#VALUE!</v>
      </c>
      <c r="K61" s="313" t="e">
        <f ca="1">'TopAdj_Not Allocated LTP Curren'!BV107</f>
        <v>#VALUE!</v>
      </c>
      <c r="L61" s="313" t="e">
        <f ca="1">'TopAdj_Not Allocated LTP Curren'!BW107</f>
        <v>#VALUE!</v>
      </c>
      <c r="M61" s="313" t="e">
        <f ca="1">'TopAdj_Not Allocated LTP Curren'!BX107</f>
        <v>#VALUE!</v>
      </c>
      <c r="N61" s="311"/>
      <c r="O61" s="313"/>
      <c r="P61" s="313"/>
      <c r="Q61" s="313"/>
      <c r="R61" s="313"/>
      <c r="S61" s="313"/>
      <c r="T61" s="313"/>
      <c r="U61" s="313"/>
      <c r="V61" s="313"/>
      <c r="W61" s="311"/>
      <c r="X61" s="313"/>
      <c r="Y61" s="313"/>
      <c r="Z61" s="313"/>
      <c r="AA61" s="313"/>
      <c r="AB61" s="313"/>
      <c r="AC61" s="313"/>
      <c r="AD61" s="313"/>
      <c r="AE61" s="313"/>
      <c r="AF61" s="311"/>
    </row>
    <row r="62" spans="1:33" s="322" customFormat="1" ht="15" customHeight="1">
      <c r="A62" s="422"/>
      <c r="B62" s="311"/>
      <c r="C62" s="312" t="s">
        <v>206</v>
      </c>
      <c r="D62" s="312"/>
      <c r="E62" s="311"/>
      <c r="F62" s="313" t="e">
        <f t="shared" ref="F62:K64" ca="1" si="142">X62+O62</f>
        <v>#VALUE!</v>
      </c>
      <c r="G62" s="313" t="e">
        <f t="shared" ca="1" si="142"/>
        <v>#VALUE!</v>
      </c>
      <c r="H62" s="313" t="e">
        <f t="shared" ca="1" si="142"/>
        <v>#VALUE!</v>
      </c>
      <c r="I62" s="313" t="e">
        <f t="shared" ca="1" si="142"/>
        <v>#VALUE!</v>
      </c>
      <c r="J62" s="313" t="e">
        <f t="shared" ca="1" si="142"/>
        <v>#VALUE!</v>
      </c>
      <c r="K62" s="313" t="e">
        <f t="shared" ca="1" si="142"/>
        <v>#VALUE!</v>
      </c>
      <c r="L62" s="313" t="e">
        <f t="shared" ref="L62:M64" ca="1" si="143">AD62+U62</f>
        <v>#VALUE!</v>
      </c>
      <c r="M62" s="313" t="e">
        <f t="shared" ca="1" si="143"/>
        <v>#VALUE!</v>
      </c>
      <c r="N62" s="311"/>
      <c r="O62" s="313" t="e">
        <f ca="1">'TopAdj_Not Allocated LTP Curren'!AK94</f>
        <v>#VALUE!</v>
      </c>
      <c r="P62" s="313" t="str">
        <f ca="1">'TopAdj_Not Allocated LTP Curren'!AL94</f>
        <v>RECALC_1_1792_</v>
      </c>
      <c r="Q62" s="313" t="e">
        <f ca="1">'TopAdj_Not Allocated LTP Curren'!AM94</f>
        <v>#VALUE!</v>
      </c>
      <c r="R62" s="313" t="e">
        <f ca="1">'TopAdj_Not Allocated LTP Curren'!AN94</f>
        <v>#VALUE!</v>
      </c>
      <c r="S62" s="313" t="e">
        <f ca="1">'TopAdj_Not Allocated LTP Curren'!AO94</f>
        <v>#VALUE!</v>
      </c>
      <c r="T62" s="313" t="e">
        <f ca="1">'TopAdj_Not Allocated LTP Curren'!AP94</f>
        <v>#VALUE!</v>
      </c>
      <c r="U62" s="313" t="e">
        <f ca="1">'TopAdj_Not Allocated LTP Curren'!AQ94</f>
        <v>#VALUE!</v>
      </c>
      <c r="V62" s="313" t="e">
        <f ca="1">'TopAdj_Not Allocated LTP Curren'!AR94</f>
        <v>#VALUE!</v>
      </c>
      <c r="W62" s="311"/>
      <c r="X62" s="313" t="e">
        <f ca="1">'TopAdj_Not Allocated LTP Curren'!BA94+'TopAdj_Not Allocated LTP Curren'!BI94</f>
        <v>#VALUE!</v>
      </c>
      <c r="Y62" s="313" t="e">
        <f ca="1">'TopAdj_Not Allocated LTP Curren'!BB94+'TopAdj_Not Allocated LTP Curren'!BJ94</f>
        <v>#VALUE!</v>
      </c>
      <c r="Z62" s="313" t="e">
        <f ca="1">'TopAdj_Not Allocated LTP Curren'!BC94+'TopAdj_Not Allocated LTP Curren'!BK94</f>
        <v>#VALUE!</v>
      </c>
      <c r="AA62" s="313" t="e">
        <f ca="1">'TopAdj_Not Allocated LTP Curren'!BD94+'TopAdj_Not Allocated LTP Curren'!BL94</f>
        <v>#VALUE!</v>
      </c>
      <c r="AB62" s="313" t="e">
        <f ca="1">'TopAdj_Not Allocated LTP Curren'!BE94+'TopAdj_Not Allocated LTP Curren'!BM94</f>
        <v>#VALUE!</v>
      </c>
      <c r="AC62" s="313" t="e">
        <f ca="1">'TopAdj_Not Allocated LTP Curren'!BF94+'TopAdj_Not Allocated LTP Curren'!BN94</f>
        <v>#VALUE!</v>
      </c>
      <c r="AD62" s="313" t="e">
        <f ca="1">'TopAdj_Not Allocated LTP Curren'!BG94+'TopAdj_Not Allocated LTP Curren'!BO94</f>
        <v>#VALUE!</v>
      </c>
      <c r="AE62" s="313" t="e">
        <f ca="1">'TopAdj_Not Allocated LTP Curren'!BH94+'TopAdj_Not Allocated LTP Curren'!BP94</f>
        <v>#VALUE!</v>
      </c>
      <c r="AF62" s="311"/>
    </row>
    <row r="63" spans="1:33" s="322" customFormat="1" ht="14.25" customHeight="1">
      <c r="A63" s="422"/>
      <c r="B63" s="311"/>
      <c r="C63" s="312" t="s">
        <v>225</v>
      </c>
      <c r="D63" s="312"/>
      <c r="E63" s="311"/>
      <c r="F63" s="313" t="e">
        <f t="shared" ca="1" si="142"/>
        <v>#VALUE!</v>
      </c>
      <c r="G63" s="313" t="e">
        <f t="shared" ca="1" si="142"/>
        <v>#VALUE!</v>
      </c>
      <c r="H63" s="313" t="e">
        <f t="shared" ca="1" si="142"/>
        <v>#VALUE!</v>
      </c>
      <c r="I63" s="313" t="e">
        <f t="shared" ca="1" si="142"/>
        <v>#VALUE!</v>
      </c>
      <c r="J63" s="313" t="e">
        <f t="shared" ca="1" si="142"/>
        <v>#VALUE!</v>
      </c>
      <c r="K63" s="313" t="e">
        <f t="shared" ca="1" si="142"/>
        <v>#VALUE!</v>
      </c>
      <c r="L63" s="313" t="e">
        <f t="shared" ca="1" si="143"/>
        <v>#VALUE!</v>
      </c>
      <c r="M63" s="313" t="e">
        <f t="shared" ca="1" si="143"/>
        <v>#VALUE!</v>
      </c>
      <c r="N63" s="311"/>
      <c r="O63" s="313" t="e">
        <f ca="1">'TopAdj_Not Allocated LTP Curren'!AK133</f>
        <v>#VALUE!</v>
      </c>
      <c r="P63" s="313" t="str">
        <f ca="1">'TopAdj_Not Allocated LTP Curren'!AL133</f>
        <v>RECALC_1_2592_</v>
      </c>
      <c r="Q63" s="313" t="e">
        <f ca="1">'TopAdj_Not Allocated LTP Curren'!AM133</f>
        <v>#VALUE!</v>
      </c>
      <c r="R63" s="313" t="e">
        <f ca="1">'TopAdj_Not Allocated LTP Curren'!AN133</f>
        <v>#VALUE!</v>
      </c>
      <c r="S63" s="313" t="e">
        <f ca="1">'TopAdj_Not Allocated LTP Curren'!AO133</f>
        <v>#VALUE!</v>
      </c>
      <c r="T63" s="313" t="e">
        <f ca="1">'TopAdj_Not Allocated LTP Curren'!AP133</f>
        <v>#VALUE!</v>
      </c>
      <c r="U63" s="313" t="e">
        <f ca="1">'TopAdj_Not Allocated LTP Curren'!AQ133</f>
        <v>#VALUE!</v>
      </c>
      <c r="V63" s="313" t="e">
        <f ca="1">'TopAdj_Not Allocated LTP Curren'!AR133</f>
        <v>#VALUE!</v>
      </c>
      <c r="W63" s="311"/>
      <c r="X63" s="313" t="e">
        <f ca="1">'TopAdj_Not Allocated LTP Curren'!BA133+'TopAdj_Not Allocated LTP Curren'!BI133</f>
        <v>#VALUE!</v>
      </c>
      <c r="Y63" s="313" t="e">
        <f ca="1">'TopAdj_Not Allocated LTP Curren'!BB133+'TopAdj_Not Allocated LTP Curren'!BJ133</f>
        <v>#VALUE!</v>
      </c>
      <c r="Z63" s="313" t="e">
        <f ca="1">'TopAdj_Not Allocated LTP Curren'!BC133+'TopAdj_Not Allocated LTP Curren'!BK133</f>
        <v>#VALUE!</v>
      </c>
      <c r="AA63" s="313" t="e">
        <f ca="1">'TopAdj_Not Allocated LTP Curren'!BD133+'TopAdj_Not Allocated LTP Curren'!BL133</f>
        <v>#VALUE!</v>
      </c>
      <c r="AB63" s="313" t="e">
        <f ca="1">'TopAdj_Not Allocated LTP Curren'!BE133+'TopAdj_Not Allocated LTP Curren'!BM133</f>
        <v>#VALUE!</v>
      </c>
      <c r="AC63" s="313" t="e">
        <f ca="1">'TopAdj_Not Allocated LTP Curren'!BF133+'TopAdj_Not Allocated LTP Curren'!BN133</f>
        <v>#VALUE!</v>
      </c>
      <c r="AD63" s="313" t="e">
        <f ca="1">'TopAdj_Not Allocated LTP Curren'!BG133+'TopAdj_Not Allocated LTP Curren'!BO133</f>
        <v>#VALUE!</v>
      </c>
      <c r="AE63" s="313" t="e">
        <f ca="1">'TopAdj_Not Allocated LTP Curren'!BH133+'TopAdj_Not Allocated LTP Curren'!BP133</f>
        <v>#VALUE!</v>
      </c>
      <c r="AF63" s="311"/>
    </row>
    <row r="64" spans="1:33" s="322" customFormat="1" ht="15" customHeight="1">
      <c r="A64" s="422"/>
      <c r="B64" s="311"/>
      <c r="C64" s="312" t="s">
        <v>218</v>
      </c>
      <c r="D64" s="312"/>
      <c r="E64" s="311"/>
      <c r="F64" s="313" t="e">
        <f t="shared" ca="1" si="142"/>
        <v>#VALUE!</v>
      </c>
      <c r="G64" s="313" t="e">
        <f t="shared" ca="1" si="142"/>
        <v>#VALUE!</v>
      </c>
      <c r="H64" s="313" t="e">
        <f t="shared" ca="1" si="142"/>
        <v>#VALUE!</v>
      </c>
      <c r="I64" s="313" t="e">
        <f t="shared" ca="1" si="142"/>
        <v>#VALUE!</v>
      </c>
      <c r="J64" s="313" t="e">
        <f t="shared" ca="1" si="142"/>
        <v>#VALUE!</v>
      </c>
      <c r="K64" s="313" t="e">
        <f t="shared" ca="1" si="142"/>
        <v>#VALUE!</v>
      </c>
      <c r="L64" s="313" t="e">
        <f t="shared" ca="1" si="143"/>
        <v>#VALUE!</v>
      </c>
      <c r="M64" s="313" t="e">
        <f t="shared" ca="1" si="143"/>
        <v>#VALUE!</v>
      </c>
      <c r="N64" s="311"/>
      <c r="O64" s="313" t="e">
        <f ca="1">'TopAdj_Not Allocated LTP Curren'!AK120</f>
        <v>#VALUE!</v>
      </c>
      <c r="P64" s="313" t="str">
        <f ca="1">'TopAdj_Not Allocated LTP Curren'!AL120</f>
        <v>RECALC_1_2455_</v>
      </c>
      <c r="Q64" s="313" t="e">
        <f ca="1">'TopAdj_Not Allocated LTP Curren'!AM120</f>
        <v>#VALUE!</v>
      </c>
      <c r="R64" s="313" t="e">
        <f ca="1">'TopAdj_Not Allocated LTP Curren'!AN120</f>
        <v>#VALUE!</v>
      </c>
      <c r="S64" s="313" t="e">
        <f ca="1">'TopAdj_Not Allocated LTP Curren'!AO120</f>
        <v>#VALUE!</v>
      </c>
      <c r="T64" s="313" t="e">
        <f ca="1">'TopAdj_Not Allocated LTP Curren'!AP120</f>
        <v>#VALUE!</v>
      </c>
      <c r="U64" s="313" t="e">
        <f ca="1">'TopAdj_Not Allocated LTP Curren'!AQ120</f>
        <v>#VALUE!</v>
      </c>
      <c r="V64" s="313" t="e">
        <f ca="1">'TopAdj_Not Allocated LTP Curren'!AR120</f>
        <v>#VALUE!</v>
      </c>
      <c r="W64" s="311"/>
      <c r="X64" s="313" t="e">
        <f ca="1">'TopAdj_Not Allocated LTP Curren'!BA120+'TopAdj_Not Allocated LTP Curren'!BI120</f>
        <v>#VALUE!</v>
      </c>
      <c r="Y64" s="313" t="e">
        <f ca="1">'TopAdj_Not Allocated LTP Curren'!BB120+'TopAdj_Not Allocated LTP Curren'!BJ120</f>
        <v>#VALUE!</v>
      </c>
      <c r="Z64" s="313" t="e">
        <f ca="1">'TopAdj_Not Allocated LTP Curren'!BC120+'TopAdj_Not Allocated LTP Curren'!BK120</f>
        <v>#VALUE!</v>
      </c>
      <c r="AA64" s="313" t="e">
        <f ca="1">'TopAdj_Not Allocated LTP Curren'!BD120+'TopAdj_Not Allocated LTP Curren'!BL120</f>
        <v>#VALUE!</v>
      </c>
      <c r="AB64" s="313" t="e">
        <f ca="1">'TopAdj_Not Allocated LTP Curren'!BE120+'TopAdj_Not Allocated LTP Curren'!BM120</f>
        <v>#VALUE!</v>
      </c>
      <c r="AC64" s="313" t="e">
        <f ca="1">'TopAdj_Not Allocated LTP Curren'!BF120+'TopAdj_Not Allocated LTP Curren'!BN120</f>
        <v>#VALUE!</v>
      </c>
      <c r="AD64" s="313" t="e">
        <f ca="1">'TopAdj_Not Allocated LTP Curren'!BG120+'TopAdj_Not Allocated LTP Curren'!BO120</f>
        <v>#VALUE!</v>
      </c>
      <c r="AE64" s="313" t="e">
        <f ca="1">'TopAdj_Not Allocated LTP Curren'!BH120+'TopAdj_Not Allocated LTP Curren'!BP120</f>
        <v>#VALUE!</v>
      </c>
      <c r="AF64" s="311"/>
    </row>
    <row r="65" spans="1:38" s="322" customFormat="1" ht="15" customHeight="1">
      <c r="A65" s="422"/>
      <c r="B65" s="311"/>
      <c r="C65" s="312" t="s">
        <v>351</v>
      </c>
      <c r="D65" s="312"/>
      <c r="E65" s="311"/>
      <c r="F65" s="313" t="e">
        <f t="shared" ref="F65" ca="1" si="144">X65+O65</f>
        <v>#VALUE!</v>
      </c>
      <c r="G65" s="313" t="e">
        <f t="shared" ref="G65" ca="1" si="145">Y65+P65</f>
        <v>#VALUE!</v>
      </c>
      <c r="H65" s="313" t="e">
        <f t="shared" ref="H65" ca="1" si="146">Z65+Q65</f>
        <v>#VALUE!</v>
      </c>
      <c r="I65" s="313" t="e">
        <f t="shared" ref="I65" ca="1" si="147">AA65+R65</f>
        <v>#VALUE!</v>
      </c>
      <c r="J65" s="313" t="e">
        <f t="shared" ref="J65" ca="1" si="148">AB65+S65</f>
        <v>#VALUE!</v>
      </c>
      <c r="K65" s="313" t="e">
        <f t="shared" ref="K65" ca="1" si="149">AC65+T65</f>
        <v>#VALUE!</v>
      </c>
      <c r="L65" s="313" t="e">
        <f t="shared" ref="L65" ca="1" si="150">AD65+U65</f>
        <v>#VALUE!</v>
      </c>
      <c r="M65" s="313" t="e">
        <f t="shared" ref="M65" ca="1" si="151">AE65+V65</f>
        <v>#VALUE!</v>
      </c>
      <c r="N65" s="311"/>
      <c r="O65" s="313" t="e">
        <f ca="1">'TopAdj_Not Allocated LTP Curren'!AK121</f>
        <v>#VALUE!</v>
      </c>
      <c r="P65" s="313" t="str">
        <f ca="1">'TopAdj_Not Allocated LTP Curren'!AL121</f>
        <v>RECALC_1_2421_</v>
      </c>
      <c r="Q65" s="313" t="e">
        <f ca="1">'TopAdj_Not Allocated LTP Curren'!AM121</f>
        <v>#VALUE!</v>
      </c>
      <c r="R65" s="313" t="e">
        <f ca="1">'TopAdj_Not Allocated LTP Curren'!AN121</f>
        <v>#VALUE!</v>
      </c>
      <c r="S65" s="313" t="e">
        <f ca="1">'TopAdj_Not Allocated LTP Curren'!AO121</f>
        <v>#VALUE!</v>
      </c>
      <c r="T65" s="313" t="e">
        <f ca="1">'TopAdj_Not Allocated LTP Curren'!AP121</f>
        <v>#VALUE!</v>
      </c>
      <c r="U65" s="313" t="e">
        <f ca="1">'TopAdj_Not Allocated LTP Curren'!AQ121</f>
        <v>#VALUE!</v>
      </c>
      <c r="V65" s="313" t="e">
        <f ca="1">'TopAdj_Not Allocated LTP Curren'!AR121</f>
        <v>#VALUE!</v>
      </c>
      <c r="W65" s="311"/>
      <c r="X65" s="313" t="e">
        <f ca="1">'TopAdj_Not Allocated LTP Curren'!BA121+'TopAdj_Not Allocated LTP Curren'!BI121</f>
        <v>#VALUE!</v>
      </c>
      <c r="Y65" s="313" t="e">
        <f ca="1">'TopAdj_Not Allocated LTP Curren'!BB121+'TopAdj_Not Allocated LTP Curren'!BJ121</f>
        <v>#VALUE!</v>
      </c>
      <c r="Z65" s="313" t="e">
        <f ca="1">'TopAdj_Not Allocated LTP Curren'!BC121+'TopAdj_Not Allocated LTP Curren'!BK121</f>
        <v>#VALUE!</v>
      </c>
      <c r="AA65" s="313" t="e">
        <f ca="1">'TopAdj_Not Allocated LTP Curren'!BD121+'TopAdj_Not Allocated LTP Curren'!BL121</f>
        <v>#VALUE!</v>
      </c>
      <c r="AB65" s="313" t="e">
        <f ca="1">'TopAdj_Not Allocated LTP Curren'!BE121+'TopAdj_Not Allocated LTP Curren'!BM121</f>
        <v>#VALUE!</v>
      </c>
      <c r="AC65" s="313" t="e">
        <f ca="1">'TopAdj_Not Allocated LTP Curren'!BF121+'TopAdj_Not Allocated LTP Curren'!BN121</f>
        <v>#VALUE!</v>
      </c>
      <c r="AD65" s="313" t="e">
        <f ca="1">'TopAdj_Not Allocated LTP Curren'!BG121+'TopAdj_Not Allocated LTP Curren'!BO121</f>
        <v>#VALUE!</v>
      </c>
      <c r="AE65" s="313" t="e">
        <f ca="1">'TopAdj_Not Allocated LTP Curren'!BH121+'TopAdj_Not Allocated LTP Curren'!BP121</f>
        <v>#VALUE!</v>
      </c>
      <c r="AF65" s="311"/>
    </row>
    <row r="66" spans="1:38" s="322" customFormat="1" ht="15" customHeight="1">
      <c r="A66" s="422"/>
      <c r="B66" s="311"/>
      <c r="C66" s="315" t="s">
        <v>222</v>
      </c>
      <c r="D66" s="315"/>
      <c r="E66" s="311"/>
      <c r="F66" s="316" t="e">
        <f t="shared" ref="F66:H66" ca="1" si="152">SUM(F62:F65)</f>
        <v>#VALUE!</v>
      </c>
      <c r="G66" s="316" t="e">
        <f t="shared" ca="1" si="152"/>
        <v>#VALUE!</v>
      </c>
      <c r="H66" s="316" t="e">
        <f t="shared" ca="1" si="152"/>
        <v>#VALUE!</v>
      </c>
      <c r="I66" s="316" t="e">
        <f ca="1">SUM(I60:I65)</f>
        <v>#VALUE!</v>
      </c>
      <c r="J66" s="316" t="e">
        <f t="shared" ref="J66:M66" ca="1" si="153">SUM(J60:J65)</f>
        <v>#VALUE!</v>
      </c>
      <c r="K66" s="316" t="e">
        <f t="shared" ca="1" si="153"/>
        <v>#VALUE!</v>
      </c>
      <c r="L66" s="316" t="e">
        <f t="shared" ca="1" si="153"/>
        <v>#VALUE!</v>
      </c>
      <c r="M66" s="316" t="e">
        <f t="shared" ca="1" si="153"/>
        <v>#VALUE!</v>
      </c>
      <c r="N66" s="311"/>
      <c r="O66" s="316" t="e">
        <f t="shared" ref="O66:Q66" ca="1" si="154">SUM(O62:O65)</f>
        <v>#VALUE!</v>
      </c>
      <c r="P66" s="316">
        <f t="shared" ca="1" si="154"/>
        <v>0</v>
      </c>
      <c r="Q66" s="316" t="e">
        <f t="shared" ca="1" si="154"/>
        <v>#VALUE!</v>
      </c>
      <c r="R66" s="316" t="e">
        <f ca="1">SUM(R60:R65)</f>
        <v>#VALUE!</v>
      </c>
      <c r="S66" s="316" t="e">
        <f t="shared" ref="S66:V66" ca="1" si="155">SUM(S60:S65)</f>
        <v>#VALUE!</v>
      </c>
      <c r="T66" s="316" t="e">
        <f t="shared" ca="1" si="155"/>
        <v>#VALUE!</v>
      </c>
      <c r="U66" s="316" t="e">
        <f t="shared" ca="1" si="155"/>
        <v>#VALUE!</v>
      </c>
      <c r="V66" s="316" t="e">
        <f t="shared" ca="1" si="155"/>
        <v>#VALUE!</v>
      </c>
      <c r="W66" s="311"/>
      <c r="X66" s="316" t="e">
        <f t="shared" ref="X66:Z66" ca="1" si="156">SUM(X62:X65)</f>
        <v>#VALUE!</v>
      </c>
      <c r="Y66" s="316" t="e">
        <f t="shared" ca="1" si="156"/>
        <v>#VALUE!</v>
      </c>
      <c r="Z66" s="316" t="e">
        <f t="shared" ca="1" si="156"/>
        <v>#VALUE!</v>
      </c>
      <c r="AA66" s="316" t="e">
        <f ca="1">SUM(AA60:AA65)</f>
        <v>#VALUE!</v>
      </c>
      <c r="AB66" s="316" t="e">
        <f t="shared" ref="AB66:AE66" ca="1" si="157">SUM(AB60:AB65)</f>
        <v>#VALUE!</v>
      </c>
      <c r="AC66" s="316" t="e">
        <f t="shared" ca="1" si="157"/>
        <v>#VALUE!</v>
      </c>
      <c r="AD66" s="316" t="e">
        <f t="shared" ca="1" si="157"/>
        <v>#VALUE!</v>
      </c>
      <c r="AE66" s="316" t="e">
        <f t="shared" ca="1" si="157"/>
        <v>#VALUE!</v>
      </c>
      <c r="AF66" s="311"/>
    </row>
    <row r="67" spans="1:38" s="322" customFormat="1" ht="15" customHeight="1">
      <c r="A67" s="422"/>
      <c r="B67" s="311"/>
      <c r="C67" s="312" t="s">
        <v>1808</v>
      </c>
      <c r="D67" s="312"/>
      <c r="E67" s="311"/>
      <c r="F67" s="313" t="e">
        <f t="shared" ref="F67:K69" ca="1" si="158">X67+O67</f>
        <v>#VALUE!</v>
      </c>
      <c r="G67" s="313" t="e">
        <f t="shared" ca="1" si="158"/>
        <v>#VALUE!</v>
      </c>
      <c r="H67" s="313" t="e">
        <f t="shared" ca="1" si="158"/>
        <v>#VALUE!</v>
      </c>
      <c r="I67" s="313"/>
      <c r="J67" s="313"/>
      <c r="K67" s="313"/>
      <c r="L67" s="313"/>
      <c r="M67" s="313"/>
      <c r="N67" s="311"/>
      <c r="O67" s="313" t="e">
        <f ca="1">'TopAdj_Not Allocated LTP Curren'!AK136</f>
        <v>#VALUE!</v>
      </c>
      <c r="P67" s="313" t="str">
        <f ca="1">'TopAdj_Not Allocated LTP Curren'!AL136</f>
        <v>RECALC_1_2581_</v>
      </c>
      <c r="Q67" s="313" t="e">
        <f ca="1">'TopAdj_Not Allocated LTP Curren'!AM136</f>
        <v>#VALUE!</v>
      </c>
      <c r="R67" s="313" t="e">
        <f ca="1">R16</f>
        <v>#VALUE!</v>
      </c>
      <c r="S67" s="313" t="e">
        <f t="shared" ref="S67:V67" ca="1" si="159">S16</f>
        <v>#VALUE!</v>
      </c>
      <c r="T67" s="313" t="e">
        <f t="shared" ca="1" si="159"/>
        <v>#VALUE!</v>
      </c>
      <c r="U67" s="313" t="e">
        <f t="shared" ca="1" si="159"/>
        <v>#VALUE!</v>
      </c>
      <c r="V67" s="313" t="e">
        <f t="shared" ca="1" si="159"/>
        <v>#VALUE!</v>
      </c>
      <c r="W67" s="311"/>
      <c r="X67" s="313" t="e">
        <f ca="1">'TopAdj_Not Allocated LTP Curren'!BA136+'TopAdj_Not Allocated LTP Curren'!BI136</f>
        <v>#VALUE!</v>
      </c>
      <c r="Y67" s="313" t="e">
        <f ca="1">'TopAdj_Not Allocated LTP Curren'!BB136+'TopAdj_Not Allocated LTP Curren'!BJ136</f>
        <v>#VALUE!</v>
      </c>
      <c r="Z67" s="313" t="e">
        <f ca="1">'TopAdj_Not Allocated LTP Curren'!BC136+'TopAdj_Not Allocated LTP Curren'!BK136</f>
        <v>#VALUE!</v>
      </c>
      <c r="AA67" s="313">
        <f>I67</f>
        <v>0</v>
      </c>
      <c r="AB67" s="313">
        <f t="shared" ref="AB67:AE67" si="160">J67</f>
        <v>0</v>
      </c>
      <c r="AC67" s="313">
        <f t="shared" si="160"/>
        <v>0</v>
      </c>
      <c r="AD67" s="313">
        <f t="shared" si="160"/>
        <v>0</v>
      </c>
      <c r="AE67" s="313">
        <f t="shared" si="160"/>
        <v>0</v>
      </c>
      <c r="AF67" s="311"/>
    </row>
    <row r="68" spans="1:38" s="322" customFormat="1" ht="15" customHeight="1">
      <c r="A68" s="422"/>
      <c r="B68" s="311"/>
      <c r="C68" s="312" t="s">
        <v>1809</v>
      </c>
      <c r="D68" s="312"/>
      <c r="E68" s="311"/>
      <c r="F68" s="313"/>
      <c r="G68" s="313"/>
      <c r="H68" s="313"/>
      <c r="I68" s="313" t="e">
        <f ca="1">'TopAdj_Not Allocated LTP Curren'!BT109</f>
        <v>#VALUE!</v>
      </c>
      <c r="J68" s="313" t="e">
        <f ca="1">'TopAdj_Not Allocated LTP Curren'!BU109</f>
        <v>#VALUE!</v>
      </c>
      <c r="K68" s="313" t="e">
        <f ca="1">'TopAdj_Not Allocated LTP Curren'!BV109</f>
        <v>#VALUE!</v>
      </c>
      <c r="L68" s="313" t="e">
        <f ca="1">'TopAdj_Not Allocated LTP Curren'!BW109</f>
        <v>#VALUE!</v>
      </c>
      <c r="M68" s="313" t="e">
        <f ca="1">'TopAdj_Not Allocated LTP Curren'!BX109</f>
        <v>#VALUE!</v>
      </c>
      <c r="N68" s="311"/>
      <c r="O68" s="313"/>
      <c r="P68" s="313"/>
      <c r="Q68" s="313"/>
      <c r="R68" s="313"/>
      <c r="S68" s="313"/>
      <c r="T68" s="313"/>
      <c r="U68" s="313"/>
      <c r="V68" s="313"/>
      <c r="W68" s="311"/>
      <c r="X68" s="313"/>
      <c r="Y68" s="313"/>
      <c r="Z68" s="313"/>
      <c r="AA68" s="313" t="e">
        <f ca="1">'TopAdj_Not Allocated LTP Curren'!BD109</f>
        <v>#VALUE!</v>
      </c>
      <c r="AB68" s="313" t="e">
        <f ca="1">'TopAdj_Not Allocated LTP Curren'!BE109</f>
        <v>#VALUE!</v>
      </c>
      <c r="AC68" s="313" t="e">
        <f ca="1">'TopAdj_Not Allocated LTP Curren'!BF109</f>
        <v>#VALUE!</v>
      </c>
      <c r="AD68" s="313" t="e">
        <f ca="1">'TopAdj_Not Allocated LTP Curren'!BG109</f>
        <v>#VALUE!</v>
      </c>
      <c r="AE68" s="313" t="e">
        <f ca="1">'TopAdj_Not Allocated LTP Curren'!BH109</f>
        <v>#VALUE!</v>
      </c>
      <c r="AF68" s="311"/>
    </row>
    <row r="69" spans="1:38" s="322" customFormat="1" ht="15" customHeight="1">
      <c r="A69" s="422"/>
      <c r="B69" s="311"/>
      <c r="C69" s="312" t="s">
        <v>232</v>
      </c>
      <c r="D69" s="312"/>
      <c r="E69" s="311"/>
      <c r="F69" s="313" t="e">
        <f t="shared" ca="1" si="158"/>
        <v>#VALUE!</v>
      </c>
      <c r="G69" s="313" t="e">
        <f t="shared" ca="1" si="158"/>
        <v>#VALUE!</v>
      </c>
      <c r="H69" s="313" t="e">
        <f t="shared" ca="1" si="158"/>
        <v>#VALUE!</v>
      </c>
      <c r="I69" s="313" t="e">
        <f t="shared" ca="1" si="158"/>
        <v>#VALUE!</v>
      </c>
      <c r="J69" s="313" t="e">
        <f t="shared" ca="1" si="158"/>
        <v>#VALUE!</v>
      </c>
      <c r="K69" s="313" t="e">
        <f t="shared" ca="1" si="158"/>
        <v>#VALUE!</v>
      </c>
      <c r="L69" s="313" t="e">
        <f t="shared" ref="L69:M69" ca="1" si="161">AD69+U69</f>
        <v>#VALUE!</v>
      </c>
      <c r="M69" s="313" t="e">
        <f t="shared" ca="1" si="161"/>
        <v>#VALUE!</v>
      </c>
      <c r="N69" s="311"/>
      <c r="O69" s="313" t="e">
        <f ca="1">'TopAdj_Not Allocated LTP Curren'!AK122</f>
        <v>#VALUE!</v>
      </c>
      <c r="P69" s="313" t="str">
        <f ca="1">'TopAdj_Not Allocated LTP Curren'!AL122</f>
        <v>RECALC_1_2465_</v>
      </c>
      <c r="Q69" s="313" t="e">
        <f ca="1">'TopAdj_Not Allocated LTP Curren'!AM122</f>
        <v>#VALUE!</v>
      </c>
      <c r="R69" s="313" t="e">
        <f ca="1">'TopAdj_Not Allocated LTP Curren'!AN122</f>
        <v>#VALUE!</v>
      </c>
      <c r="S69" s="313" t="e">
        <f ca="1">'TopAdj_Not Allocated LTP Curren'!AO122</f>
        <v>#VALUE!</v>
      </c>
      <c r="T69" s="313" t="e">
        <f ca="1">'TopAdj_Not Allocated LTP Curren'!AP122</f>
        <v>#VALUE!</v>
      </c>
      <c r="U69" s="313" t="e">
        <f ca="1">'TopAdj_Not Allocated LTP Curren'!AQ122</f>
        <v>#VALUE!</v>
      </c>
      <c r="V69" s="313" t="e">
        <f ca="1">'TopAdj_Not Allocated LTP Curren'!AR122</f>
        <v>#VALUE!</v>
      </c>
      <c r="W69" s="311"/>
      <c r="X69" s="313" t="e">
        <f ca="1">'TopAdj_Not Allocated LTP Curren'!BA122+'TopAdj_Not Allocated LTP Curren'!BI122</f>
        <v>#VALUE!</v>
      </c>
      <c r="Y69" s="313" t="e">
        <f ca="1">'TopAdj_Not Allocated LTP Curren'!BB122+'TopAdj_Not Allocated LTP Curren'!BJ122</f>
        <v>#VALUE!</v>
      </c>
      <c r="Z69" s="313" t="e">
        <f ca="1">'TopAdj_Not Allocated LTP Curren'!BC122+'TopAdj_Not Allocated LTP Curren'!BK122</f>
        <v>#VALUE!</v>
      </c>
      <c r="AA69" s="313" t="e">
        <f ca="1">'TopAdj_Not Allocated LTP Curren'!BD122+'TopAdj_Not Allocated LTP Curren'!BL122</f>
        <v>#VALUE!</v>
      </c>
      <c r="AB69" s="313" t="e">
        <f ca="1">'TopAdj_Not Allocated LTP Curren'!BE122+'TopAdj_Not Allocated LTP Curren'!BM122</f>
        <v>#VALUE!</v>
      </c>
      <c r="AC69" s="313" t="e">
        <f ca="1">'TopAdj_Not Allocated LTP Curren'!BF122+'TopAdj_Not Allocated LTP Curren'!BN122</f>
        <v>#VALUE!</v>
      </c>
      <c r="AD69" s="313" t="e">
        <f ca="1">'TopAdj_Not Allocated LTP Curren'!BG122+'TopAdj_Not Allocated LTP Curren'!BO122</f>
        <v>#VALUE!</v>
      </c>
      <c r="AE69" s="313" t="e">
        <f ca="1">'TopAdj_Not Allocated LTP Curren'!BH122+'TopAdj_Not Allocated LTP Curren'!BP122</f>
        <v>#VALUE!</v>
      </c>
      <c r="AF69" s="311"/>
    </row>
    <row r="70" spans="1:38" s="322" customFormat="1" ht="15" customHeight="1">
      <c r="A70" s="422"/>
      <c r="B70" s="311"/>
      <c r="C70" s="315" t="s">
        <v>352</v>
      </c>
      <c r="D70" s="315"/>
      <c r="E70" s="311"/>
      <c r="F70" s="316" t="e">
        <f t="shared" ref="F70:K70" ca="1" si="162">SUM(F67:F69)</f>
        <v>#VALUE!</v>
      </c>
      <c r="G70" s="316" t="e">
        <f t="shared" ca="1" si="162"/>
        <v>#VALUE!</v>
      </c>
      <c r="H70" s="316" t="e">
        <f t="shared" ca="1" si="162"/>
        <v>#VALUE!</v>
      </c>
      <c r="I70" s="316" t="e">
        <f t="shared" ca="1" si="162"/>
        <v>#VALUE!</v>
      </c>
      <c r="J70" s="316" t="e">
        <f t="shared" ca="1" si="162"/>
        <v>#VALUE!</v>
      </c>
      <c r="K70" s="316" t="e">
        <f t="shared" ca="1" si="162"/>
        <v>#VALUE!</v>
      </c>
      <c r="L70" s="316" t="e">
        <f t="shared" ref="L70:M70" ca="1" si="163">SUM(L67:L69)</f>
        <v>#VALUE!</v>
      </c>
      <c r="M70" s="316" t="e">
        <f t="shared" ca="1" si="163"/>
        <v>#VALUE!</v>
      </c>
      <c r="N70" s="311"/>
      <c r="O70" s="316" t="e">
        <f t="shared" ref="O70:V70" ca="1" si="164">SUM(O67:O69)</f>
        <v>#VALUE!</v>
      </c>
      <c r="P70" s="316">
        <f t="shared" ca="1" si="164"/>
        <v>0</v>
      </c>
      <c r="Q70" s="316" t="e">
        <f t="shared" ca="1" si="164"/>
        <v>#VALUE!</v>
      </c>
      <c r="R70" s="316" t="e">
        <f t="shared" ca="1" si="164"/>
        <v>#VALUE!</v>
      </c>
      <c r="S70" s="316" t="e">
        <f t="shared" ca="1" si="164"/>
        <v>#VALUE!</v>
      </c>
      <c r="T70" s="316" t="e">
        <f t="shared" ca="1" si="164"/>
        <v>#VALUE!</v>
      </c>
      <c r="U70" s="316" t="e">
        <f t="shared" ca="1" si="164"/>
        <v>#VALUE!</v>
      </c>
      <c r="V70" s="316" t="e">
        <f t="shared" ca="1" si="164"/>
        <v>#VALUE!</v>
      </c>
      <c r="W70" s="311"/>
      <c r="X70" s="316" t="e">
        <f ca="1">SUM(X67:X69)</f>
        <v>#VALUE!</v>
      </c>
      <c r="Y70" s="316" t="e">
        <f t="shared" ref="Y70:AE70" ca="1" si="165">SUM(Y67:Y69)</f>
        <v>#VALUE!</v>
      </c>
      <c r="Z70" s="316" t="e">
        <f t="shared" ca="1" si="165"/>
        <v>#VALUE!</v>
      </c>
      <c r="AA70" s="316" t="e">
        <f t="shared" ca="1" si="165"/>
        <v>#VALUE!</v>
      </c>
      <c r="AB70" s="316" t="e">
        <f t="shared" ca="1" si="165"/>
        <v>#VALUE!</v>
      </c>
      <c r="AC70" s="316" t="e">
        <f t="shared" ca="1" si="165"/>
        <v>#VALUE!</v>
      </c>
      <c r="AD70" s="316" t="e">
        <f t="shared" ca="1" si="165"/>
        <v>#VALUE!</v>
      </c>
      <c r="AE70" s="316" t="e">
        <f t="shared" ca="1" si="165"/>
        <v>#VALUE!</v>
      </c>
      <c r="AF70" s="311"/>
    </row>
    <row r="71" spans="1:38" s="322" customFormat="1" ht="15" customHeight="1">
      <c r="A71" s="422"/>
      <c r="B71" s="311"/>
      <c r="C71" s="312"/>
      <c r="D71" s="312"/>
      <c r="E71" s="311"/>
      <c r="F71" s="313"/>
      <c r="G71" s="313"/>
      <c r="H71" s="313"/>
      <c r="I71" s="313"/>
      <c r="J71" s="313"/>
      <c r="K71" s="313"/>
      <c r="L71" s="313"/>
      <c r="M71" s="313"/>
      <c r="N71" s="311"/>
      <c r="O71" s="313"/>
      <c r="P71" s="313"/>
      <c r="Q71" s="313"/>
      <c r="R71" s="313"/>
      <c r="S71" s="313"/>
      <c r="T71" s="313"/>
      <c r="U71" s="313"/>
      <c r="V71" s="313"/>
      <c r="W71" s="311"/>
      <c r="X71" s="313"/>
      <c r="Y71" s="313"/>
      <c r="Z71" s="313"/>
      <c r="AA71" s="313"/>
      <c r="AB71" s="313"/>
      <c r="AC71" s="313"/>
      <c r="AD71" s="313"/>
      <c r="AE71" s="313"/>
      <c r="AF71" s="311"/>
    </row>
    <row r="72" spans="1:38" s="322" customFormat="1" ht="15" customHeight="1">
      <c r="A72" s="422"/>
      <c r="B72" s="311"/>
      <c r="C72" s="315" t="s">
        <v>306</v>
      </c>
      <c r="D72" s="315"/>
      <c r="E72" s="311"/>
      <c r="F72" s="316" t="e">
        <f t="shared" ref="F72:K72" ca="1" si="166">F66+F70</f>
        <v>#VALUE!</v>
      </c>
      <c r="G72" s="316" t="e">
        <f t="shared" ca="1" si="166"/>
        <v>#VALUE!</v>
      </c>
      <c r="H72" s="316" t="e">
        <f t="shared" ca="1" si="166"/>
        <v>#VALUE!</v>
      </c>
      <c r="I72" s="316" t="e">
        <f t="shared" ca="1" si="166"/>
        <v>#VALUE!</v>
      </c>
      <c r="J72" s="316" t="e">
        <f t="shared" ca="1" si="166"/>
        <v>#VALUE!</v>
      </c>
      <c r="K72" s="316" t="e">
        <f t="shared" ca="1" si="166"/>
        <v>#VALUE!</v>
      </c>
      <c r="L72" s="316" t="e">
        <f t="shared" ref="L72:M72" ca="1" si="167">L66+L70</f>
        <v>#VALUE!</v>
      </c>
      <c r="M72" s="316" t="e">
        <f t="shared" ca="1" si="167"/>
        <v>#VALUE!</v>
      </c>
      <c r="N72" s="311"/>
      <c r="O72" s="316" t="e">
        <f t="shared" ref="O72:V72" ca="1" si="168">O66+O70</f>
        <v>#VALUE!</v>
      </c>
      <c r="P72" s="316">
        <f t="shared" ca="1" si="168"/>
        <v>0</v>
      </c>
      <c r="Q72" s="316" t="e">
        <f t="shared" ca="1" si="168"/>
        <v>#VALUE!</v>
      </c>
      <c r="R72" s="316" t="e">
        <f t="shared" ca="1" si="168"/>
        <v>#VALUE!</v>
      </c>
      <c r="S72" s="316" t="e">
        <f t="shared" ca="1" si="168"/>
        <v>#VALUE!</v>
      </c>
      <c r="T72" s="316" t="e">
        <f t="shared" ca="1" si="168"/>
        <v>#VALUE!</v>
      </c>
      <c r="U72" s="316" t="e">
        <f t="shared" ca="1" si="168"/>
        <v>#VALUE!</v>
      </c>
      <c r="V72" s="316" t="e">
        <f t="shared" ca="1" si="168"/>
        <v>#VALUE!</v>
      </c>
      <c r="W72" s="311"/>
      <c r="X72" s="316" t="e">
        <f ca="1">X66+X70</f>
        <v>#VALUE!</v>
      </c>
      <c r="Y72" s="316" t="e">
        <f t="shared" ref="Y72:AE72" ca="1" si="169">Y66+Y70</f>
        <v>#VALUE!</v>
      </c>
      <c r="Z72" s="316" t="e">
        <f t="shared" ca="1" si="169"/>
        <v>#VALUE!</v>
      </c>
      <c r="AA72" s="316" t="e">
        <f t="shared" ca="1" si="169"/>
        <v>#VALUE!</v>
      </c>
      <c r="AB72" s="316" t="e">
        <f t="shared" ca="1" si="169"/>
        <v>#VALUE!</v>
      </c>
      <c r="AC72" s="316" t="e">
        <f t="shared" ca="1" si="169"/>
        <v>#VALUE!</v>
      </c>
      <c r="AD72" s="316" t="e">
        <f t="shared" ca="1" si="169"/>
        <v>#VALUE!</v>
      </c>
      <c r="AE72" s="316" t="e">
        <f t="shared" ca="1" si="169"/>
        <v>#VALUE!</v>
      </c>
      <c r="AF72" s="311"/>
    </row>
    <row r="73" spans="1:38" ht="11.25" customHeight="1">
      <c r="B73" s="311"/>
      <c r="E73" s="311"/>
      <c r="F73" s="313"/>
      <c r="G73" s="313"/>
      <c r="H73" s="313"/>
      <c r="I73" s="313"/>
      <c r="J73" s="313"/>
      <c r="K73" s="313"/>
      <c r="L73" s="313"/>
      <c r="M73" s="313"/>
      <c r="N73" s="311"/>
      <c r="O73" s="313"/>
      <c r="P73" s="313"/>
      <c r="Q73" s="313"/>
      <c r="R73" s="313"/>
      <c r="S73" s="313"/>
      <c r="T73" s="313"/>
      <c r="U73" s="313"/>
      <c r="V73" s="313"/>
      <c r="W73" s="311"/>
      <c r="X73" s="313"/>
      <c r="Y73" s="313"/>
      <c r="Z73" s="313"/>
      <c r="AA73" s="313"/>
      <c r="AB73" s="313"/>
      <c r="AC73" s="313"/>
      <c r="AD73" s="313"/>
      <c r="AE73" s="313"/>
      <c r="AF73" s="311"/>
      <c r="AG73" s="304"/>
      <c r="AH73" s="304"/>
      <c r="AI73" s="304"/>
      <c r="AJ73" s="304"/>
      <c r="AK73" s="304"/>
      <c r="AL73" s="304"/>
    </row>
    <row r="74" spans="1:38" s="322" customFormat="1" ht="15" customHeight="1">
      <c r="B74" s="311"/>
      <c r="C74" s="323" t="s">
        <v>220</v>
      </c>
      <c r="D74" s="323"/>
      <c r="E74" s="324"/>
      <c r="F74" s="326"/>
      <c r="G74" s="326" t="e">
        <f t="shared" ref="G74:K74" ca="1" si="170">G72-G58</f>
        <v>#VALUE!</v>
      </c>
      <c r="H74" s="326" t="e">
        <f t="shared" ca="1" si="170"/>
        <v>#VALUE!</v>
      </c>
      <c r="I74" s="326" t="e">
        <f t="shared" ca="1" si="170"/>
        <v>#VALUE!</v>
      </c>
      <c r="J74" s="326" t="e">
        <f t="shared" ca="1" si="170"/>
        <v>#VALUE!</v>
      </c>
      <c r="K74" s="326" t="e">
        <f t="shared" ca="1" si="170"/>
        <v>#VALUE!</v>
      </c>
      <c r="L74" s="389" t="s">
        <v>1805</v>
      </c>
      <c r="M74" s="389" t="s">
        <v>1805</v>
      </c>
      <c r="N74" s="324"/>
      <c r="O74" s="326" t="e">
        <f t="shared" ref="O74:T74" ca="1" si="171">O72-O58</f>
        <v>#VALUE!</v>
      </c>
      <c r="P74" s="326">
        <f t="shared" ca="1" si="171"/>
        <v>0</v>
      </c>
      <c r="Q74" s="326" t="e">
        <f t="shared" ca="1" si="171"/>
        <v>#VALUE!</v>
      </c>
      <c r="R74" s="326" t="e">
        <f t="shared" ca="1" si="171"/>
        <v>#VALUE!</v>
      </c>
      <c r="S74" s="326" t="e">
        <f t="shared" ca="1" si="171"/>
        <v>#VALUE!</v>
      </c>
      <c r="T74" s="326" t="e">
        <f t="shared" ca="1" si="171"/>
        <v>#VALUE!</v>
      </c>
      <c r="U74" s="389" t="s">
        <v>1805</v>
      </c>
      <c r="V74" s="389" t="s">
        <v>1805</v>
      </c>
      <c r="W74" s="324"/>
      <c r="X74" s="326" t="e">
        <f t="shared" ref="X74:AC74" ca="1" si="172">X72-X58</f>
        <v>#VALUE!</v>
      </c>
      <c r="Y74" s="326" t="e">
        <f t="shared" ca="1" si="172"/>
        <v>#VALUE!</v>
      </c>
      <c r="Z74" s="326" t="e">
        <f t="shared" ca="1" si="172"/>
        <v>#VALUE!</v>
      </c>
      <c r="AA74" s="326" t="e">
        <f t="shared" ca="1" si="172"/>
        <v>#VALUE!</v>
      </c>
      <c r="AB74" s="326" t="e">
        <f t="shared" ca="1" si="172"/>
        <v>#VALUE!</v>
      </c>
      <c r="AC74" s="326" t="e">
        <f t="shared" ca="1" si="172"/>
        <v>#VALUE!</v>
      </c>
      <c r="AD74" s="389" t="s">
        <v>1805</v>
      </c>
      <c r="AE74" s="389" t="s">
        <v>1805</v>
      </c>
      <c r="AF74" s="311"/>
    </row>
    <row r="75" spans="1:38" ht="12" customHeight="1">
      <c r="C75" s="305"/>
      <c r="D75" s="305"/>
      <c r="E75" s="305"/>
      <c r="F75" s="327"/>
      <c r="G75" s="327"/>
      <c r="H75" s="327"/>
      <c r="I75" s="327"/>
      <c r="J75" s="327"/>
      <c r="K75" s="327"/>
      <c r="L75" s="327"/>
      <c r="M75" s="327"/>
      <c r="N75" s="305"/>
      <c r="O75" s="327"/>
      <c r="P75" s="327"/>
      <c r="Q75" s="327"/>
      <c r="R75" s="327"/>
      <c r="S75" s="327"/>
      <c r="T75" s="327"/>
      <c r="U75" s="327"/>
      <c r="V75" s="327"/>
      <c r="X75" s="327"/>
      <c r="Y75" s="327"/>
      <c r="Z75" s="327"/>
      <c r="AA75" s="327"/>
      <c r="AB75" s="327"/>
      <c r="AC75" s="327"/>
      <c r="AD75" s="327"/>
      <c r="AE75" s="327"/>
      <c r="AG75" s="304"/>
      <c r="AH75" s="304"/>
      <c r="AI75" s="304"/>
      <c r="AJ75" s="304"/>
      <c r="AK75" s="304"/>
      <c r="AL75" s="304"/>
    </row>
    <row r="76" spans="1:38" ht="12" customHeight="1">
      <c r="C76" s="305"/>
      <c r="D76" s="305"/>
      <c r="E76" s="305"/>
      <c r="F76" s="327"/>
      <c r="G76" s="327"/>
      <c r="H76" s="327"/>
      <c r="I76" s="327"/>
      <c r="J76" s="327"/>
      <c r="K76" s="327"/>
      <c r="L76" s="327"/>
      <c r="M76" s="327"/>
      <c r="N76" s="305"/>
      <c r="O76" s="327"/>
      <c r="P76" s="327"/>
      <c r="Q76" s="327"/>
      <c r="R76" s="327"/>
      <c r="S76" s="327"/>
      <c r="T76" s="327"/>
      <c r="U76" s="327"/>
      <c r="V76" s="327"/>
      <c r="X76" s="327"/>
      <c r="Y76" s="327"/>
      <c r="Z76" s="327"/>
      <c r="AA76" s="327"/>
      <c r="AB76" s="327"/>
      <c r="AC76" s="327"/>
      <c r="AD76" s="327"/>
      <c r="AE76" s="327"/>
      <c r="AG76" s="304"/>
      <c r="AH76" s="304"/>
      <c r="AI76" s="304"/>
      <c r="AJ76" s="304"/>
      <c r="AK76" s="304"/>
      <c r="AL76" s="304"/>
    </row>
    <row r="77" spans="1:38" ht="12" customHeight="1">
      <c r="C77" s="328" t="s">
        <v>212</v>
      </c>
      <c r="D77" s="328"/>
      <c r="E77" s="328"/>
      <c r="F77" s="329"/>
      <c r="G77" s="329"/>
      <c r="H77" s="329"/>
      <c r="I77" s="329"/>
      <c r="J77" s="329"/>
      <c r="K77" s="330"/>
      <c r="L77" s="330"/>
      <c r="M77" s="330"/>
      <c r="N77" s="328"/>
      <c r="O77" s="328"/>
      <c r="P77" s="328"/>
      <c r="Q77" s="328"/>
      <c r="R77" s="328"/>
      <c r="S77" s="328"/>
      <c r="T77" s="330"/>
      <c r="U77" s="330"/>
      <c r="V77" s="330"/>
      <c r="W77" s="331"/>
      <c r="X77" s="329"/>
      <c r="Y77" s="329"/>
      <c r="Z77" s="329"/>
      <c r="AA77" s="329"/>
      <c r="AB77" s="329"/>
      <c r="AC77" s="330"/>
      <c r="AD77" s="330"/>
      <c r="AE77" s="330"/>
      <c r="AF77" s="331"/>
      <c r="AG77" s="304"/>
      <c r="AH77" s="304"/>
      <c r="AI77" s="304"/>
      <c r="AJ77" s="304"/>
      <c r="AK77" s="304"/>
      <c r="AL77" s="304"/>
    </row>
    <row r="78" spans="1:38" ht="12" customHeight="1">
      <c r="C78" s="332" t="s">
        <v>213</v>
      </c>
      <c r="D78" s="333"/>
      <c r="E78" s="333"/>
      <c r="F78" s="334" t="e">
        <f ca="1">F2</f>
        <v>#VALUE!</v>
      </c>
      <c r="G78" s="334" t="str">
        <f ca="1">G2</f>
        <v>LC_0</v>
      </c>
      <c r="H78" s="334" t="e">
        <f ca="1">H2</f>
        <v>#VALUE!</v>
      </c>
      <c r="I78" s="334" t="e">
        <f ca="1">I2</f>
        <v>#VALUE!</v>
      </c>
      <c r="J78" s="334" t="e">
        <f ca="1">J2</f>
        <v>#VALUE!</v>
      </c>
      <c r="K78" s="335">
        <v>2025</v>
      </c>
      <c r="L78" s="335">
        <v>2025</v>
      </c>
      <c r="M78" s="335">
        <v>2025</v>
      </c>
      <c r="N78" s="333"/>
      <c r="O78" s="334" t="e">
        <f ca="1">O2</f>
        <v>#VALUE!</v>
      </c>
      <c r="P78" s="334" t="str">
        <f ca="1">P2</f>
        <v>LC_0</v>
      </c>
      <c r="Q78" s="334" t="e">
        <f ca="1">Q2</f>
        <v>#VALUE!</v>
      </c>
      <c r="R78" s="334" t="e">
        <f ca="1">R2</f>
        <v>#VALUE!</v>
      </c>
      <c r="S78" s="334" t="e">
        <f ca="1">S2</f>
        <v>#VALUE!</v>
      </c>
      <c r="T78" s="335">
        <v>2025</v>
      </c>
      <c r="U78" s="335"/>
      <c r="V78" s="335"/>
      <c r="X78" s="334" t="e">
        <f ca="1">X2</f>
        <v>#VALUE!</v>
      </c>
      <c r="Y78" s="334" t="str">
        <f ca="1">Y2</f>
        <v>LC_0</v>
      </c>
      <c r="Z78" s="334" t="e">
        <f ca="1">Z2</f>
        <v>#VALUE!</v>
      </c>
      <c r="AA78" s="334" t="e">
        <f ca="1">AA2</f>
        <v>#VALUE!</v>
      </c>
      <c r="AB78" s="334" t="e">
        <f ca="1">AB2</f>
        <v>#VALUE!</v>
      </c>
      <c r="AC78" s="335">
        <v>2025</v>
      </c>
      <c r="AD78" s="335"/>
      <c r="AE78" s="335"/>
      <c r="AG78" s="304"/>
      <c r="AH78" s="304"/>
      <c r="AI78" s="304"/>
      <c r="AJ78" s="304"/>
      <c r="AK78" s="304"/>
      <c r="AL78" s="304"/>
    </row>
    <row r="79" spans="1:38" ht="12" customHeight="1">
      <c r="C79" s="312" t="s">
        <v>319</v>
      </c>
      <c r="F79" s="336" t="e">
        <f ca="1">'TopAdj_Not Allocated LTP Curren'!BQ28-F22</f>
        <v>#VALUE!</v>
      </c>
      <c r="G79" s="336">
        <f ca="1">'TopAdj_Not Allocated LTP Curren'!BR28-G22</f>
        <v>0</v>
      </c>
      <c r="H79" s="336" t="e">
        <f ca="1">'TopAdj_Not Allocated LTP Curren'!BS28-H22</f>
        <v>#VALUE!</v>
      </c>
      <c r="I79" s="336" t="e">
        <f ca="1">'TopAdj_Not Allocated LTP Curren'!BT28-I22</f>
        <v>#VALUE!</v>
      </c>
      <c r="J79" s="336" t="e">
        <f ca="1">'TopAdj_Not Allocated LTP Curren'!BU28-J22</f>
        <v>#VALUE!</v>
      </c>
      <c r="K79" s="336" t="e">
        <f ca="1">'TopAdj_Not Allocated LTP Curren'!BV28-K22</f>
        <v>#VALUE!</v>
      </c>
      <c r="L79" s="336" t="e">
        <f ca="1">'TopAdj_Not Allocated LTP Curren'!BW28-L22</f>
        <v>#VALUE!</v>
      </c>
      <c r="M79" s="336" t="e">
        <f ca="1">'TopAdj_Not Allocated LTP Curren'!BX28-M22</f>
        <v>#VALUE!</v>
      </c>
      <c r="O79" s="336" t="e">
        <f ca="1">'TopAdj_Not Allocated LTP Curren'!AK28-O22</f>
        <v>#VALUE!</v>
      </c>
      <c r="P79" s="336">
        <f ca="1">'TopAdj_Not Allocated LTP Curren'!AL28-P22</f>
        <v>0</v>
      </c>
      <c r="Q79" s="336" t="e">
        <f ca="1">'TopAdj_Not Allocated LTP Curren'!AM28-Q22</f>
        <v>#VALUE!</v>
      </c>
      <c r="R79" s="336" t="e">
        <f ca="1">'TopAdj_Not Allocated LTP Curren'!AN28-R22</f>
        <v>#VALUE!</v>
      </c>
      <c r="S79" s="336" t="e">
        <f ca="1">'TopAdj_Not Allocated LTP Curren'!AO28-S22</f>
        <v>#VALUE!</v>
      </c>
      <c r="T79" s="336" t="e">
        <f ca="1">'TopAdj_Not Allocated LTP Curren'!AP28-T22</f>
        <v>#VALUE!</v>
      </c>
      <c r="U79" s="336" t="e">
        <f ca="1">'TopAdj_Not Allocated LTP Curren'!AQ28-U22</f>
        <v>#VALUE!</v>
      </c>
      <c r="V79" s="336" t="e">
        <f ca="1">'TopAdj_Not Allocated LTP Curren'!AR28-V22</f>
        <v>#VALUE!</v>
      </c>
      <c r="X79" s="336" t="e">
        <f ca="1">'TopAdj_Not Allocated LTP Curren'!BA28+'TopAdj_Not Allocated LTP Curren'!BI28-X22</f>
        <v>#VALUE!</v>
      </c>
      <c r="Y79" s="336">
        <f ca="1">'TopAdj_Not Allocated LTP Curren'!BB28+'TopAdj_Not Allocated LTP Curren'!BJ28-Y22</f>
        <v>0</v>
      </c>
      <c r="Z79" s="336" t="e">
        <f ca="1">'TopAdj_Not Allocated LTP Curren'!BC28+'TopAdj_Not Allocated LTP Curren'!BK28-Z22</f>
        <v>#VALUE!</v>
      </c>
      <c r="AA79" s="336" t="e">
        <f ca="1">'TopAdj_Not Allocated LTP Curren'!BD28+'TopAdj_Not Allocated LTP Curren'!BL28-AA22</f>
        <v>#VALUE!</v>
      </c>
      <c r="AB79" s="336" t="e">
        <f ca="1">'TopAdj_Not Allocated LTP Curren'!BE28+'TopAdj_Not Allocated LTP Curren'!BM28-AB22</f>
        <v>#VALUE!</v>
      </c>
      <c r="AC79" s="336" t="e">
        <f ca="1">'TopAdj_Not Allocated LTP Curren'!BF28+'TopAdj_Not Allocated LTP Curren'!BN28-AC22</f>
        <v>#VALUE!</v>
      </c>
      <c r="AD79" s="336" t="e">
        <f ca="1">'TopAdj_Not Allocated LTP Curren'!BG28+'TopAdj_Not Allocated LTP Curren'!BO28-AD22</f>
        <v>#VALUE!</v>
      </c>
      <c r="AE79" s="336" t="e">
        <f ca="1">'TopAdj_Not Allocated LTP Curren'!BH28+'TopAdj_Not Allocated LTP Curren'!BP28-AE22</f>
        <v>#VALUE!</v>
      </c>
      <c r="AG79" s="304"/>
      <c r="AH79" s="304"/>
      <c r="AI79" s="304"/>
      <c r="AJ79" s="304"/>
      <c r="AK79" s="304"/>
      <c r="AL79" s="304"/>
    </row>
    <row r="80" spans="1:38" ht="12" customHeight="1">
      <c r="C80" s="312" t="s">
        <v>325</v>
      </c>
      <c r="F80" s="336"/>
      <c r="G80" s="336"/>
      <c r="H80" s="336"/>
      <c r="I80" s="336" t="e">
        <f ca="1">'Check Seurité Tango'!C11-I22</f>
        <v>#VALUE!</v>
      </c>
      <c r="J80" s="336" t="e">
        <f ca="1">'Check Seurité Tango'!D11-J22</f>
        <v>#VALUE!</v>
      </c>
      <c r="K80" s="336" t="e">
        <f ca="1">'Check Seurité Tango'!E11-K22</f>
        <v>#VALUE!</v>
      </c>
      <c r="L80" s="336" t="e">
        <f ca="1">'Check Seurité Tango'!F11-L22</f>
        <v>#VALUE!</v>
      </c>
      <c r="M80" s="336" t="e">
        <f ca="1">'Check Seurité Tango'!G11-M22</f>
        <v>#VALUE!</v>
      </c>
      <c r="O80" s="327"/>
      <c r="P80" s="327"/>
      <c r="Q80" s="327"/>
      <c r="R80" s="327"/>
      <c r="S80" s="327"/>
      <c r="T80" s="327"/>
      <c r="U80" s="327"/>
      <c r="V80" s="327"/>
      <c r="W80" s="327"/>
      <c r="X80" s="327"/>
      <c r="Y80" s="327"/>
      <c r="Z80" s="327"/>
      <c r="AA80" s="327"/>
      <c r="AB80" s="327"/>
      <c r="AC80" s="327"/>
      <c r="AD80" s="327"/>
      <c r="AE80" s="327"/>
      <c r="AG80" s="304"/>
      <c r="AH80" s="304"/>
      <c r="AI80" s="304"/>
      <c r="AJ80" s="304"/>
      <c r="AK80" s="304"/>
      <c r="AL80" s="304"/>
    </row>
    <row r="81" spans="3:38" ht="12" customHeight="1">
      <c r="C81" s="305"/>
      <c r="D81" s="305"/>
      <c r="E81" s="305"/>
      <c r="F81" s="327"/>
      <c r="G81" s="327"/>
      <c r="H81" s="327"/>
      <c r="I81" s="327"/>
      <c r="J81" s="327"/>
      <c r="K81" s="327"/>
      <c r="L81" s="327"/>
      <c r="M81" s="327"/>
      <c r="N81" s="305"/>
      <c r="O81" s="327"/>
      <c r="P81" s="327"/>
      <c r="Q81" s="327"/>
      <c r="R81" s="327"/>
      <c r="S81" s="327"/>
      <c r="T81" s="327"/>
      <c r="U81" s="327"/>
      <c r="V81" s="327"/>
      <c r="X81" s="327"/>
      <c r="Y81" s="327"/>
      <c r="Z81" s="327"/>
      <c r="AA81" s="327"/>
      <c r="AB81" s="327"/>
      <c r="AC81" s="327"/>
      <c r="AD81" s="327"/>
      <c r="AE81" s="327"/>
      <c r="AG81" s="304"/>
      <c r="AH81" s="304"/>
      <c r="AI81" s="304"/>
      <c r="AJ81" s="304"/>
      <c r="AK81" s="304"/>
      <c r="AL81" s="304"/>
    </row>
    <row r="82" spans="3:38" ht="12" customHeight="1">
      <c r="C82" s="305" t="s">
        <v>212</v>
      </c>
      <c r="D82" s="305"/>
      <c r="E82" s="305"/>
      <c r="F82" s="327"/>
      <c r="G82" s="327"/>
      <c r="H82" s="327"/>
      <c r="I82" s="327"/>
      <c r="J82" s="327"/>
      <c r="K82" s="327"/>
      <c r="L82" s="327"/>
      <c r="M82" s="327"/>
      <c r="N82" s="305"/>
      <c r="O82" s="327"/>
      <c r="P82" s="327"/>
      <c r="Q82" s="327"/>
      <c r="R82" s="327"/>
      <c r="S82" s="327"/>
      <c r="T82" s="327"/>
      <c r="U82" s="327"/>
      <c r="V82" s="327"/>
      <c r="X82" s="337"/>
      <c r="Y82" s="337"/>
      <c r="Z82" s="337"/>
      <c r="AA82" s="313"/>
      <c r="AB82" s="313"/>
      <c r="AC82" s="313"/>
      <c r="AD82" s="313"/>
      <c r="AE82" s="313"/>
      <c r="AG82" s="304"/>
      <c r="AH82" s="304"/>
      <c r="AI82" s="304"/>
      <c r="AJ82" s="304"/>
      <c r="AK82" s="304"/>
      <c r="AL82" s="304"/>
    </row>
    <row r="83" spans="3:38" ht="12" customHeight="1">
      <c r="C83" s="332" t="s">
        <v>320</v>
      </c>
      <c r="D83" s="333"/>
      <c r="E83" s="333"/>
      <c r="F83" s="334"/>
      <c r="G83" s="334"/>
      <c r="H83" s="334"/>
      <c r="I83" s="334"/>
      <c r="J83" s="334"/>
      <c r="K83" s="335"/>
      <c r="L83" s="335"/>
      <c r="M83" s="335"/>
      <c r="N83" s="333"/>
      <c r="O83" s="334"/>
      <c r="P83" s="334"/>
      <c r="Q83" s="334"/>
      <c r="R83" s="334"/>
      <c r="S83" s="334"/>
      <c r="T83" s="335"/>
      <c r="U83" s="335"/>
      <c r="V83" s="335"/>
      <c r="X83" s="334"/>
      <c r="Y83" s="334"/>
      <c r="Z83" s="334"/>
      <c r="AA83" s="334"/>
      <c r="AB83" s="334"/>
      <c r="AC83" s="335"/>
      <c r="AD83" s="335"/>
      <c r="AE83" s="335"/>
      <c r="AG83" s="304"/>
      <c r="AH83" s="304"/>
      <c r="AI83" s="304"/>
      <c r="AJ83" s="304"/>
      <c r="AK83" s="304"/>
      <c r="AL83" s="304"/>
    </row>
    <row r="84" spans="3:38" ht="15.7">
      <c r="C84" s="312" t="s">
        <v>323</v>
      </c>
      <c r="I84" s="304" t="e">
        <f ca="1">I46</f>
        <v>#VALUE!</v>
      </c>
      <c r="J84" s="304" t="e">
        <f ca="1">J46</f>
        <v>#VALUE!</v>
      </c>
      <c r="K84" s="304" t="e">
        <f ca="1">K46</f>
        <v>#VALUE!</v>
      </c>
      <c r="L84" s="304" t="e">
        <f ca="1">L46</f>
        <v>#VALUE!</v>
      </c>
      <c r="M84" s="304" t="e">
        <f ca="1">M46</f>
        <v>#VALUE!</v>
      </c>
    </row>
    <row r="85" spans="3:38" ht="15.7">
      <c r="C85" s="338" t="str">
        <f>'Check Seurité Tango'!B15</f>
        <v>Net Industrial CAPEX</v>
      </c>
      <c r="D85" s="338"/>
      <c r="E85" s="304"/>
      <c r="F85" s="338"/>
      <c r="G85" s="338"/>
      <c r="I85" s="338" t="e">
        <f ca="1">'Check Seurité Tango'!I15</f>
        <v>#VALUE!</v>
      </c>
      <c r="J85" s="338" t="e">
        <f ca="1">'Check Seurité Tango'!J15</f>
        <v>#VALUE!</v>
      </c>
      <c r="K85" s="338" t="e">
        <f ca="1">'Check Seurité Tango'!K15</f>
        <v>#VALUE!</v>
      </c>
      <c r="L85" s="338" t="e">
        <f ca="1">'Check Seurité Tango'!L15</f>
        <v>#VALUE!</v>
      </c>
      <c r="M85" s="338" t="e">
        <f ca="1">'Check Seurité Tango'!M15</f>
        <v>#VALUE!</v>
      </c>
    </row>
    <row r="86" spans="3:38" ht="15.7">
      <c r="C86" s="338" t="s">
        <v>1806</v>
      </c>
      <c r="D86" s="338"/>
      <c r="E86" s="304"/>
      <c r="F86" s="338"/>
      <c r="G86" s="338"/>
      <c r="I86" s="338" t="e">
        <f ca="1">'Check Seurité Tango'!I14</f>
        <v>#VALUE!</v>
      </c>
      <c r="J86" s="338" t="e">
        <f ca="1">'Check Seurité Tango'!J14</f>
        <v>#VALUE!</v>
      </c>
      <c r="K86" s="338" t="e">
        <f ca="1">'Check Seurité Tango'!K14</f>
        <v>#VALUE!</v>
      </c>
      <c r="L86" s="338" t="e">
        <f ca="1">'Check Seurité Tango'!L14</f>
        <v>#VALUE!</v>
      </c>
      <c r="M86" s="338" t="e">
        <f ca="1">'Check Seurité Tango'!M14</f>
        <v>#VALUE!</v>
      </c>
    </row>
    <row r="87" spans="3:38" ht="15.7">
      <c r="C87" s="312" t="s">
        <v>1807</v>
      </c>
      <c r="D87" s="338"/>
      <c r="E87" s="304"/>
      <c r="F87" s="338"/>
      <c r="G87" s="338"/>
      <c r="I87" s="338" t="e">
        <f ca="1">'Check Seurité Tango'!I18</f>
        <v>#VALUE!</v>
      </c>
      <c r="J87" s="338" t="e">
        <f ca="1">'Check Seurité Tango'!J18</f>
        <v>#VALUE!</v>
      </c>
      <c r="K87" s="338" t="e">
        <f ca="1">'Check Seurité Tango'!K18</f>
        <v>#VALUE!</v>
      </c>
      <c r="L87" s="338" t="e">
        <f ca="1">'Check Seurité Tango'!L18</f>
        <v>#VALUE!</v>
      </c>
      <c r="M87" s="338" t="e">
        <f ca="1">'Check Seurité Tango'!M18</f>
        <v>#VALUE!</v>
      </c>
    </row>
    <row r="88" spans="3:38" ht="15.7">
      <c r="C88" s="338" t="str">
        <f>'Check Seurité Tango'!B16</f>
        <v>Net Financial CAPEX</v>
      </c>
      <c r="D88" s="338"/>
      <c r="E88" s="304"/>
      <c r="F88" s="338"/>
      <c r="G88" s="338"/>
      <c r="I88" s="338" t="e">
        <f ca="1">'Check Seurité Tango'!I16</f>
        <v>#VALUE!</v>
      </c>
      <c r="J88" s="338" t="e">
        <f ca="1">'Check Seurité Tango'!J16</f>
        <v>#VALUE!</v>
      </c>
      <c r="K88" s="338" t="e">
        <f ca="1">'Check Seurité Tango'!K16</f>
        <v>#VALUE!</v>
      </c>
      <c r="L88" s="338" t="e">
        <f ca="1">'Check Seurité Tango'!L16</f>
        <v>#VALUE!</v>
      </c>
      <c r="M88" s="338" t="e">
        <f ca="1">'Check Seurité Tango'!M16</f>
        <v>#VALUE!</v>
      </c>
    </row>
    <row r="89" spans="3:38" ht="15.7">
      <c r="C89" s="338" t="str">
        <f>'Check Seurité Tango'!B17</f>
        <v>Change in operating working capital</v>
      </c>
      <c r="D89" s="338"/>
      <c r="F89" s="338"/>
      <c r="G89" s="338"/>
      <c r="I89" s="338" t="e">
        <f ca="1">'Check Seurité Tango'!I17</f>
        <v>#VALUE!</v>
      </c>
      <c r="J89" s="338" t="e">
        <f ca="1">'Check Seurité Tango'!J17</f>
        <v>#VALUE!</v>
      </c>
      <c r="K89" s="338" t="e">
        <f ca="1">'Check Seurité Tango'!K17</f>
        <v>#VALUE!</v>
      </c>
      <c r="L89" s="338" t="e">
        <f ca="1">'Check Seurité Tango'!L17</f>
        <v>#VALUE!</v>
      </c>
      <c r="M89" s="338" t="e">
        <f ca="1">'Check Seurité Tango'!M17</f>
        <v>#VALUE!</v>
      </c>
    </row>
    <row r="90" spans="3:38" ht="15.7">
      <c r="F90" s="338"/>
      <c r="G90" s="338"/>
      <c r="I90" s="336" t="e">
        <f ca="1">SUM(I85:I89)-I58</f>
        <v>#VALUE!</v>
      </c>
      <c r="J90" s="336" t="e">
        <f ca="1">SUM(J85:J89)-J58</f>
        <v>#VALUE!</v>
      </c>
      <c r="K90" s="336" t="e">
        <f ca="1">SUM(K85:K89)-K58</f>
        <v>#VALUE!</v>
      </c>
      <c r="L90" s="336" t="e">
        <f ca="1">SUM(L85:L89)-L58</f>
        <v>#VALUE!</v>
      </c>
      <c r="M90" s="336" t="e">
        <f ca="1">SUM(M85:M89)-M58</f>
        <v>#VALUE!</v>
      </c>
    </row>
    <row r="92" spans="3:38" ht="15.7">
      <c r="C92" s="312" t="s">
        <v>324</v>
      </c>
    </row>
    <row r="93" spans="3:38" ht="15.7">
      <c r="C93" s="338" t="str">
        <f>C85</f>
        <v>Net Industrial CAPEX</v>
      </c>
      <c r="D93" s="338"/>
      <c r="E93" s="304"/>
      <c r="F93" s="338"/>
      <c r="G93" s="338"/>
      <c r="I93" s="338" t="e">
        <f ca="1">'Check Seurité Tango'!C15</f>
        <v>#VALUE!</v>
      </c>
      <c r="J93" s="338" t="e">
        <f ca="1">'Check Seurité Tango'!D15</f>
        <v>#VALUE!</v>
      </c>
      <c r="K93" s="338" t="e">
        <f ca="1">'Check Seurité Tango'!E15</f>
        <v>#VALUE!</v>
      </c>
      <c r="L93" s="338" t="e">
        <f ca="1">'Check Seurité Tango'!F15</f>
        <v>#VALUE!</v>
      </c>
      <c r="M93" s="338" t="e">
        <f ca="1">'Check Seurité Tango'!G15</f>
        <v>#VALUE!</v>
      </c>
    </row>
    <row r="94" spans="3:38" ht="15.7">
      <c r="C94" s="338" t="s">
        <v>1806</v>
      </c>
      <c r="D94" s="338"/>
      <c r="E94" s="304"/>
      <c r="F94" s="338"/>
      <c r="G94" s="338"/>
      <c r="I94" s="338" t="e">
        <f ca="1">'Check Seurité Tango'!C14</f>
        <v>#VALUE!</v>
      </c>
      <c r="J94" s="338" t="e">
        <f ca="1">'Check Seurité Tango'!D14</f>
        <v>#VALUE!</v>
      </c>
      <c r="K94" s="338" t="e">
        <f ca="1">'Check Seurité Tango'!E14</f>
        <v>#VALUE!</v>
      </c>
      <c r="L94" s="338" t="e">
        <f ca="1">'Check Seurité Tango'!F14</f>
        <v>#VALUE!</v>
      </c>
      <c r="M94" s="338" t="e">
        <f ca="1">'Check Seurité Tango'!G14</f>
        <v>#VALUE!</v>
      </c>
    </row>
    <row r="95" spans="3:38" ht="15.7">
      <c r="C95" s="312" t="s">
        <v>1807</v>
      </c>
      <c r="D95" s="338"/>
      <c r="E95" s="304"/>
      <c r="F95" s="338"/>
      <c r="G95" s="338"/>
      <c r="I95" s="338" t="e">
        <f ca="1">'Check Seurité Tango'!C18</f>
        <v>#VALUE!</v>
      </c>
      <c r="J95" s="338" t="e">
        <f ca="1">'Check Seurité Tango'!D18</f>
        <v>#VALUE!</v>
      </c>
      <c r="K95" s="338" t="e">
        <f ca="1">'Check Seurité Tango'!E18</f>
        <v>#VALUE!</v>
      </c>
      <c r="L95" s="338" t="e">
        <f ca="1">'Check Seurité Tango'!F18</f>
        <v>#VALUE!</v>
      </c>
      <c r="M95" s="338" t="e">
        <f ca="1">'Check Seurité Tango'!G18</f>
        <v>#VALUE!</v>
      </c>
    </row>
    <row r="96" spans="3:38" ht="15.7">
      <c r="C96" s="338" t="str">
        <f t="shared" ref="C96:C97" si="173">C88</f>
        <v>Net Financial CAPEX</v>
      </c>
      <c r="D96" s="338"/>
      <c r="E96" s="304"/>
      <c r="F96" s="338"/>
      <c r="G96" s="338"/>
      <c r="I96" s="338" t="e">
        <f ca="1">'Check Seurité Tango'!C16</f>
        <v>#VALUE!</v>
      </c>
      <c r="J96" s="338" t="e">
        <f ca="1">'Check Seurité Tango'!D16</f>
        <v>#VALUE!</v>
      </c>
      <c r="K96" s="338" t="e">
        <f ca="1">'Check Seurité Tango'!E16</f>
        <v>#VALUE!</v>
      </c>
      <c r="L96" s="338" t="e">
        <f ca="1">'Check Seurité Tango'!F16</f>
        <v>#VALUE!</v>
      </c>
      <c r="M96" s="338" t="e">
        <f ca="1">'Check Seurité Tango'!G16</f>
        <v>#VALUE!</v>
      </c>
    </row>
    <row r="97" spans="3:13" ht="15.7">
      <c r="C97" s="338" t="str">
        <f t="shared" si="173"/>
        <v>Change in operating working capital</v>
      </c>
      <c r="D97" s="338"/>
      <c r="F97" s="338"/>
      <c r="G97" s="338"/>
      <c r="I97" s="338" t="e">
        <f ca="1">'Check Seurité Tango'!C17</f>
        <v>#VALUE!</v>
      </c>
      <c r="J97" s="338" t="e">
        <f ca="1">'Check Seurité Tango'!D17</f>
        <v>#VALUE!</v>
      </c>
      <c r="K97" s="338" t="e">
        <f ca="1">'Check Seurité Tango'!E17</f>
        <v>#VALUE!</v>
      </c>
      <c r="L97" s="338" t="e">
        <f ca="1">'Check Seurité Tango'!F17</f>
        <v>#VALUE!</v>
      </c>
      <c r="M97" s="338" t="e">
        <f ca="1">'Check Seurité Tango'!G17</f>
        <v>#VALUE!</v>
      </c>
    </row>
    <row r="98" spans="3:13" ht="15.7">
      <c r="F98" s="338"/>
      <c r="G98" s="338"/>
      <c r="I98" s="336" t="e">
        <f ca="1">SUM(I93:I97)-I72</f>
        <v>#VALUE!</v>
      </c>
      <c r="J98" s="336" t="e">
        <f ca="1">SUM(J93:J97)-J72</f>
        <v>#VALUE!</v>
      </c>
      <c r="K98" s="336" t="e">
        <f ca="1">SUM(K93:K97)-K72</f>
        <v>#VALUE!</v>
      </c>
      <c r="L98" s="336" t="e">
        <f ca="1">SUM(L93:L97)-L72</f>
        <v>#VALUE!</v>
      </c>
      <c r="M98" s="336" t="e">
        <f ca="1">SUM(M93:M97)-M72</f>
        <v>#VALUE!</v>
      </c>
    </row>
  </sheetData>
  <dataConsolidate/>
  <mergeCells count="8">
    <mergeCell ref="A60:A72"/>
    <mergeCell ref="O45:V45"/>
    <mergeCell ref="X45:AE45"/>
    <mergeCell ref="A3:A11"/>
    <mergeCell ref="A15:A25"/>
    <mergeCell ref="F45:M45"/>
    <mergeCell ref="A32:A42"/>
    <mergeCell ref="A47:A58"/>
  </mergeCells>
  <conditionalFormatting sqref="F79:M80 O79:V79 X79:AE79">
    <cfRule type="expression" dxfId="3" priority="7">
      <formula>F79&lt;&gt;0</formula>
    </cfRule>
  </conditionalFormatting>
  <conditionalFormatting sqref="I90:M90">
    <cfRule type="expression" dxfId="2" priority="2">
      <formula>I90&lt;&gt;0</formula>
    </cfRule>
  </conditionalFormatting>
  <conditionalFormatting sqref="I98:M98">
    <cfRule type="expression" dxfId="1" priority="1">
      <formula>I98&lt;&gt;0</formula>
    </cfRule>
  </conditionalFormatting>
  <pageMargins left="0.70866141732283472" right="0.70866141732283472" top="1.1417322834645669" bottom="0.74803149606299213" header="0.31496062992125984" footer="0.31496062992125984"/>
  <pageSetup paperSize="9" scale="55" orientation="landscape" r:id="rId1"/>
  <ignoredErrors>
    <ignoredError sqref="F26:Z26 F30:AD30 N29 W29 F17:AD23 F25:H25 N25:AD25 F62:AD62 F45 N45:O45 W45:X45 W27 N27 F46:AD46 F59:AD59 I66:Q66 W66:Z66 F49:K51 F53:H53 N53:Q53 W53:Z53 F52:H52 N52:Q52 W52:Z52 F55:K58 N55:T58 N49:T51 W55:AC58 W49:AC51 I34:AE35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Q23"/>
  <sheetViews>
    <sheetView showGridLines="0" zoomScaleNormal="100" workbookViewId="0">
      <selection activeCell="F27" sqref="F27"/>
    </sheetView>
  </sheetViews>
  <sheetFormatPr baseColWidth="10" defaultColWidth="11.41015625" defaultRowHeight="13"/>
  <cols>
    <col min="1" max="1" width="26" style="21" customWidth="1"/>
    <col min="2" max="8" width="10.3515625" style="21" customWidth="1"/>
    <col min="9" max="9" width="2" style="21" customWidth="1"/>
    <col min="10" max="10" width="26" style="21" bestFit="1" customWidth="1"/>
    <col min="11" max="16384" width="11.41015625" style="21"/>
  </cols>
  <sheetData>
    <row r="1" spans="1:17">
      <c r="A1" s="21" t="s">
        <v>20</v>
      </c>
      <c r="B1" s="21" t="s">
        <v>3</v>
      </c>
      <c r="J1" s="21" t="s">
        <v>20</v>
      </c>
      <c r="K1" s="21" t="s">
        <v>3</v>
      </c>
    </row>
    <row r="2" spans="1:17" ht="14.35">
      <c r="A2" s="78" t="s">
        <v>13</v>
      </c>
      <c r="B2" s="21" t="str">
        <f ca="1">Currency</f>
        <v>RECALC_0_10_</v>
      </c>
      <c r="J2" s="78" t="s">
        <v>13</v>
      </c>
      <c r="K2" s="21" t="str">
        <f ca="1">Currency</f>
        <v>RECALC_0_10_</v>
      </c>
    </row>
    <row r="3" spans="1:17" ht="14.35">
      <c r="A3" s="78" t="s">
        <v>21</v>
      </c>
      <c r="B3" s="21" t="str">
        <f ca="1">Weighting</f>
        <v>W_APP</v>
      </c>
      <c r="J3" s="78" t="s">
        <v>21</v>
      </c>
      <c r="K3" s="21" t="str">
        <f ca="1">Weighting_LTP</f>
        <v>W_APP</v>
      </c>
    </row>
    <row r="4" spans="1:17" ht="14.35">
      <c r="A4" s="78" t="s">
        <v>22</v>
      </c>
      <c r="B4" s="21" t="str">
        <f ca="1">Current_LTP</f>
        <v>RECALC_0_15_</v>
      </c>
      <c r="J4" s="78" t="s">
        <v>22</v>
      </c>
      <c r="K4" s="21" t="str">
        <f ca="1">LY_LTP</f>
        <v>RECALC_0_0_</v>
      </c>
    </row>
    <row r="5" spans="1:17" ht="14.35">
      <c r="A5" s="78" t="s">
        <v>204</v>
      </c>
      <c r="B5" s="21" t="str">
        <f ca="1">_xll.SUBNM("tango_core_model:Legal_Organization","","VTD_Corp_TopAdj_Not_allocated_Input","Code_Name")</f>
        <v>RECALC_0_2_</v>
      </c>
      <c r="C5" s="21" t="str">
        <f ca="1">_xll.SUBNM("tango_core_model:Legal_Organization","","VTD_Corp_TopAdj_Input","Code_Name")</f>
        <v>RECALC_0_19_</v>
      </c>
      <c r="J5" s="78" t="s">
        <v>204</v>
      </c>
      <c r="K5" s="21" t="str">
        <f ca="1">_xll.SUBNM("tango_core_model:Legal_Organization","","VTD_Corp_TopAdj_Not_allocated_Input","Code_Name")</f>
        <v>RECALC_0_2_</v>
      </c>
      <c r="L5" s="21" t="str">
        <f ca="1">_xll.SUBNM("tango_core_model:Legal_Organization","","VTD_Corp_TopAdj_Input","Code_Name")</f>
        <v>RECALC_0_19_</v>
      </c>
    </row>
    <row r="6" spans="1:17" ht="14.35">
      <c r="A6" s="78" t="s">
        <v>1</v>
      </c>
      <c r="B6" s="21" t="str">
        <f ca="1">_xll.SUBNM("tango_core_model:Activity","","Tot_act","Code_English")</f>
        <v>RECALC_0_13_</v>
      </c>
      <c r="E6" s="79">
        <v>1</v>
      </c>
      <c r="J6" s="78" t="s">
        <v>1</v>
      </c>
      <c r="K6" s="21" t="str">
        <f ca="1">_xll.SUBNM("tango_core_model:Activity","","Tot_act","Code_English")</f>
        <v>RECALC_0_13_</v>
      </c>
      <c r="N6" s="79">
        <v>1</v>
      </c>
    </row>
    <row r="9" spans="1:17" s="303" customFormat="1" ht="11.7">
      <c r="A9" s="301" t="str">
        <f ca="1">LTP_Components</f>
        <v>RECALC_0_4_</v>
      </c>
      <c r="B9" s="302" t="e">
        <f ca="1">Context!J18</f>
        <v>#VALUE!</v>
      </c>
      <c r="C9" s="302" t="str">
        <f ca="1">Context!K18</f>
        <v>f_year_LC_0</v>
      </c>
      <c r="D9" s="302" t="e">
        <f ca="1">Context!L18</f>
        <v>#VALUE!</v>
      </c>
      <c r="E9" s="302" t="e">
        <f ca="1">Context!M18</f>
        <v>#VALUE!</v>
      </c>
      <c r="F9" s="302" t="e">
        <f ca="1">Context!N18</f>
        <v>#VALUE!</v>
      </c>
      <c r="G9" s="302" t="e">
        <f ca="1">Context!O18</f>
        <v>#VALUE!</v>
      </c>
      <c r="H9" s="302" t="e">
        <f ca="1">Context!P18</f>
        <v>#VALUE!</v>
      </c>
      <c r="J9" s="301" t="str">
        <f ca="1">LTP_Components</f>
        <v>RECALC_0_4_</v>
      </c>
      <c r="K9" s="302" t="e">
        <f ca="1">Context!J18</f>
        <v>#VALUE!</v>
      </c>
      <c r="L9" s="302" t="str">
        <f ca="1">Context!K18</f>
        <v>f_year_LC_0</v>
      </c>
      <c r="M9" s="302" t="e">
        <f ca="1">Context!L18</f>
        <v>#VALUE!</v>
      </c>
      <c r="N9" s="302" t="e">
        <f ca="1">Context!M18</f>
        <v>#VALUE!</v>
      </c>
      <c r="O9" s="302" t="e">
        <f ca="1">Context!N18</f>
        <v>#VALUE!</v>
      </c>
      <c r="P9" s="302" t="e">
        <f ca="1">Context!O18</f>
        <v>#VALUE!</v>
      </c>
      <c r="Q9" s="302" t="e">
        <f ca="1">Context!P18</f>
        <v>#VALUE!</v>
      </c>
    </row>
    <row r="10" spans="1:17" ht="14.35">
      <c r="A10" s="21" t="str">
        <f ca="1">_xll.SUBNM("tango_core_model:Indicator_LTP","","RESOP_Bef_MF","English")</f>
        <v>RECALC_0_8_</v>
      </c>
      <c r="B10" s="34" t="e">
        <f ca="1">_xll.DBRW($B$1,$B$6,$B$2,$A$9,$B$3,$C$5,B$9,$B$4,$A10)+_xll.DBRW($B$1,$B$6,$B$2,$A$9,$B$3,$B$5,B$9,$B$4,$A10)</f>
        <v>#VALUE!</v>
      </c>
      <c r="C10" s="34" t="e">
        <f ca="1">_xll.DBRW($B$1,$B$6,$B$2,$A$9,$B$3,$C$5,C$9,$B$4,$A10)+_xll.DBRW($B$1,$B$6,$B$2,$A$9,$B$3,$B$5,C$9,$B$4,$A10)</f>
        <v>#VALUE!</v>
      </c>
      <c r="D10" s="34" t="e">
        <f ca="1">_xll.DBRW($B$1,$B$6,$B$2,$A$9,$B$3,$C$5,D$9,$B$4,$A10)+_xll.DBRW($B$1,$B$6,$B$2,$A$9,$B$3,$B$5,D$9,$B$4,$A10)</f>
        <v>#VALUE!</v>
      </c>
      <c r="E10" s="34" t="e">
        <f ca="1">_xll.DBRW($B$1,$B$6,$B$2,$A$9,$B$3,$C$5,E$9,$B$4,$A10)+_xll.DBRW($B$1,$B$6,$B$2,$A$9,$B$3,$B$5,E$9,$B$4,$A10)</f>
        <v>#VALUE!</v>
      </c>
      <c r="F10" s="34" t="e">
        <f ca="1">_xll.DBRW($B$1,$B$6,$B$2,$A$9,$B$3,$C$5,F$9,$B$4,$A10)+_xll.DBRW($B$1,$B$6,$B$2,$A$9,$B$3,$B$5,F$9,$B$4,$A10)</f>
        <v>#VALUE!</v>
      </c>
      <c r="G10" s="34" t="e">
        <f ca="1">_xll.DBRW($B$1,$B$6,$B$2,$A$9,$B$3,$C$5,G$9,$B$4,$A10)+_xll.DBRW($B$1,$B$6,$B$2,$A$9,$B$3,$B$5,G$9,$B$4,$A10)</f>
        <v>#VALUE!</v>
      </c>
      <c r="H10" s="34" t="e">
        <f ca="1">_xll.DBRW($B$1,$B$6,$B$2,$A$9,$B$3,$C$5,H$9,$B$4,$A10)+_xll.DBRW($B$1,$B$6,$B$2,$A$9,$B$3,$B$5,H$9,$B$4,$A10)</f>
        <v>#VALUE!</v>
      </c>
      <c r="J10" s="21" t="str">
        <f ca="1">_xll.SUBNM("tango_core_model:Indicator_LTP","","RESOP_Bef_MF","English")</f>
        <v>RECALC_0_8_</v>
      </c>
      <c r="K10" s="34" t="e">
        <f ca="1">_xll.DBRW($K$1,$K$6,$K$2,$J$9,$K$3,$L$5,K$9,$K$4,$J10)+_xll.DBRW($K$1,$K$6,$K$2,$J$9,$K$3,$K$5,K$9,$K$4,$J10)</f>
        <v>#VALUE!</v>
      </c>
      <c r="L10" s="34" t="e">
        <f ca="1">_xll.DBRW($K$1,$K$6,$K$2,$J$9,$K$3,$L$5,L$9,$K$4,$J10)+_xll.DBRW($K$1,$K$6,$K$2,$J$9,$K$3,$K$5,L$9,$K$4,$J10)</f>
        <v>#VALUE!</v>
      </c>
      <c r="M10" s="34" t="e">
        <f ca="1">_xll.DBRW($K$1,$K$6,$K$2,$J$9,$K$3,$L$5,M$9,$K$4,$J10)+_xll.DBRW($K$1,$K$6,$K$2,$J$9,$K$3,$K$5,M$9,$K$4,$J10)</f>
        <v>#VALUE!</v>
      </c>
      <c r="N10" s="34" t="e">
        <f ca="1">_xll.DBRW($K$1,$K$6,$K$2,$J$9,$K$3,$L$5,N$9,$K$4,$J10)+_xll.DBRW($K$1,$K$6,$K$2,$J$9,$K$3,$K$5,N$9,$K$4,$J10)</f>
        <v>#VALUE!</v>
      </c>
      <c r="O10" s="34" t="e">
        <f ca="1">_xll.DBRW($K$1,$K$6,$K$2,$J$9,$K$3,$L$5,O$9,$K$4,$J10)+_xll.DBRW($K$1,$K$6,$K$2,$J$9,$K$3,$K$5,O$9,$K$4,$J10)</f>
        <v>#VALUE!</v>
      </c>
      <c r="P10" s="34" t="e">
        <f ca="1">_xll.DBRW($K$1,$K$6,$K$2,$J$9,$K$3,$L$5,P$9,$K$4,$J10)+_xll.DBRW($K$1,$K$6,$K$2,$J$9,$K$3,$K$5,P$9,$K$4,$J10)</f>
        <v>#VALUE!</v>
      </c>
      <c r="Q10" s="34" t="e">
        <f ca="1">_xll.DBRW($K$1,$K$6,$K$2,$J$9,$K$3,$L$5,Q$9,$K$4,$J10)+_xll.DBRW($K$1,$K$6,$K$2,$J$9,$K$3,$K$5,Q$9,$K$4,$J10)</f>
        <v>#VALUE!</v>
      </c>
    </row>
    <row r="11" spans="1:17" ht="14.35">
      <c r="A11" s="21" t="str">
        <f ca="1">_xll.SUBNM("tango_core_model:Indicator_LTP","","CAFOP_Bef_MF","English")</f>
        <v>RECALC_0_3_</v>
      </c>
      <c r="B11" s="34" t="e">
        <f ca="1">_xll.DBRW($B$1,$B$6,$B$2,$A$9,$B$3,$C$5,B$9,$B$4,$A11)+_xll.DBRW($B$1,$B$6,$B$2,$A$9,$B$3,$B$5,B$9,$B$4,$A11)</f>
        <v>#VALUE!</v>
      </c>
      <c r="C11" s="34" t="e">
        <f ca="1">_xll.DBRW($B$1,$B$6,$B$2,$A$9,$B$3,$C$5,C$9,$B$4,$A11)+_xll.DBRW($B$1,$B$6,$B$2,$A$9,$B$3,$B$5,C$9,$B$4,$A11)</f>
        <v>#VALUE!</v>
      </c>
      <c r="D11" s="34" t="e">
        <f ca="1">_xll.DBRW($B$1,$B$6,$B$2,$A$9,$B$3,$C$5,D$9,$B$4,$A11)+_xll.DBRW($B$1,$B$6,$B$2,$A$9,$B$3,$B$5,D$9,$B$4,$A11)</f>
        <v>#VALUE!</v>
      </c>
      <c r="E11" s="34" t="e">
        <f ca="1">_xll.DBRW($B$1,$B$6,$B$2,$A$9,$B$3,$C$5,E$9,$B$4,$A11)+_xll.DBRW($B$1,$B$6,$B$2,$A$9,$B$3,$B$5,E$9,$B$4,$A11)</f>
        <v>#VALUE!</v>
      </c>
      <c r="F11" s="34" t="e">
        <f ca="1">_xll.DBRW($B$1,$B$6,$B$2,$A$9,$B$3,$C$5,F$9,$B$4,$A11)+_xll.DBRW($B$1,$B$6,$B$2,$A$9,$B$3,$B$5,F$9,$B$4,$A11)</f>
        <v>#VALUE!</v>
      </c>
      <c r="G11" s="34" t="e">
        <f ca="1">_xll.DBRW($B$1,$B$6,$B$2,$A$9,$B$3,$C$5,G$9,$B$4,$A11)+_xll.DBRW($B$1,$B$6,$B$2,$A$9,$B$3,$B$5,G$9,$B$4,$A11)</f>
        <v>#VALUE!</v>
      </c>
      <c r="H11" s="34" t="e">
        <f ca="1">_xll.DBRW($B$1,$B$6,$B$2,$A$9,$B$3,$C$5,H$9,$B$4,$A11)+_xll.DBRW($B$1,$B$6,$B$2,$A$9,$B$3,$B$5,H$9,$B$4,$A11)</f>
        <v>#VALUE!</v>
      </c>
      <c r="J11" s="21" t="str">
        <f ca="1">_xll.SUBNM("tango_core_model:Indicator_LTP","","CAFOP_Bef_MF","English")</f>
        <v>RECALC_0_3_</v>
      </c>
      <c r="K11" s="34" t="e">
        <f ca="1">_xll.DBRW($K$1,$K$6,$K$2,$J$9,$K$3,$L$5,K$9,$K$4,$J11)+_xll.DBRW($K$1,$K$6,$K$2,$J$9,$K$3,$K$5,K$9,$K$4,$J11)</f>
        <v>#VALUE!</v>
      </c>
      <c r="L11" s="34" t="e">
        <f ca="1">_xll.DBRW($K$1,$K$6,$K$2,$J$9,$K$3,$L$5,L$9,$K$4,$J11)+_xll.DBRW($K$1,$K$6,$K$2,$J$9,$K$3,$K$5,L$9,$K$4,$J11)</f>
        <v>#VALUE!</v>
      </c>
      <c r="M11" s="34" t="e">
        <f ca="1">_xll.DBRW($K$1,$K$6,$K$2,$J$9,$K$3,$L$5,M$9,$K$4,$J11)+_xll.DBRW($K$1,$K$6,$K$2,$J$9,$K$3,$K$5,M$9,$K$4,$J11)</f>
        <v>#VALUE!</v>
      </c>
      <c r="N11" s="34" t="e">
        <f ca="1">_xll.DBRW($K$1,$K$6,$K$2,$J$9,$K$3,$L$5,N$9,$K$4,$J11)+_xll.DBRW($K$1,$K$6,$K$2,$J$9,$K$3,$K$5,N$9,$K$4,$J11)</f>
        <v>#VALUE!</v>
      </c>
      <c r="O11" s="34" t="e">
        <f ca="1">_xll.DBRW($K$1,$K$6,$K$2,$J$9,$K$3,$L$5,O$9,$K$4,$J11)+_xll.DBRW($K$1,$K$6,$K$2,$J$9,$K$3,$K$5,O$9,$K$4,$J11)</f>
        <v>#VALUE!</v>
      </c>
      <c r="P11" s="34" t="e">
        <f ca="1">_xll.DBRW($K$1,$K$6,$K$2,$J$9,$K$3,$L$5,P$9,$K$4,$J11)+_xll.DBRW($K$1,$K$6,$K$2,$J$9,$K$3,$K$5,P$9,$K$4,$J11)</f>
        <v>#VALUE!</v>
      </c>
      <c r="Q11" s="34" t="e">
        <f ca="1">_xll.DBRW($K$1,$K$6,$K$2,$J$9,$K$3,$L$5,Q$9,$K$4,$J11)+_xll.DBRW($K$1,$K$6,$K$2,$J$9,$K$3,$K$5,Q$9,$K$4,$J11)</f>
        <v>#VALUE!</v>
      </c>
    </row>
    <row r="12" spans="1:17" ht="14.35">
      <c r="A12" s="21" t="s">
        <v>256</v>
      </c>
      <c r="B12" s="34" t="e">
        <f ca="1">B11-B10</f>
        <v>#VALUE!</v>
      </c>
      <c r="C12" s="34" t="e">
        <f ca="1">C11-C10</f>
        <v>#VALUE!</v>
      </c>
      <c r="D12" s="34" t="e">
        <f t="shared" ref="D12:H12" ca="1" si="0">D11-D10</f>
        <v>#VALUE!</v>
      </c>
      <c r="E12" s="34" t="e">
        <f t="shared" ca="1" si="0"/>
        <v>#VALUE!</v>
      </c>
      <c r="F12" s="34" t="e">
        <f t="shared" ca="1" si="0"/>
        <v>#VALUE!</v>
      </c>
      <c r="G12" s="34" t="e">
        <f t="shared" ca="1" si="0"/>
        <v>#VALUE!</v>
      </c>
      <c r="H12" s="34" t="e">
        <f t="shared" ca="1" si="0"/>
        <v>#VALUE!</v>
      </c>
      <c r="J12" s="21" t="s">
        <v>256</v>
      </c>
      <c r="K12" s="34" t="e">
        <f t="shared" ref="K12:Q12" ca="1" si="1">K11-K10</f>
        <v>#VALUE!</v>
      </c>
      <c r="L12" s="34" t="e">
        <f t="shared" ca="1" si="1"/>
        <v>#VALUE!</v>
      </c>
      <c r="M12" s="34" t="e">
        <f t="shared" ca="1" si="1"/>
        <v>#VALUE!</v>
      </c>
      <c r="N12" s="34" t="e">
        <f t="shared" ca="1" si="1"/>
        <v>#VALUE!</v>
      </c>
      <c r="O12" s="34" t="e">
        <f t="shared" ca="1" si="1"/>
        <v>#VALUE!</v>
      </c>
      <c r="P12" s="34" t="e">
        <f t="shared" ca="1" si="1"/>
        <v>#VALUE!</v>
      </c>
      <c r="Q12" s="34" t="e">
        <f t="shared" ca="1" si="1"/>
        <v>#VALUE!</v>
      </c>
    </row>
    <row r="15" spans="1:17">
      <c r="A15" s="301" t="s">
        <v>23</v>
      </c>
      <c r="B15" s="302"/>
      <c r="C15" s="302"/>
      <c r="D15" s="302"/>
      <c r="E15" s="302"/>
      <c r="F15" s="302"/>
      <c r="G15" s="302"/>
      <c r="H15" s="302"/>
      <c r="J15" s="301" t="s">
        <v>23</v>
      </c>
      <c r="K15" s="302"/>
      <c r="L15" s="302"/>
      <c r="M15" s="302"/>
      <c r="N15" s="302"/>
      <c r="O15" s="302"/>
      <c r="P15" s="302"/>
      <c r="Q15" s="302"/>
    </row>
    <row r="16" spans="1:17" ht="14.35">
      <c r="A16" s="21" t="str">
        <f ca="1">_xll.SUBNM("tango_core_model:Indicator_LTP","","RESOP_Bef_MF","English")</f>
        <v>RECALC_0_8_</v>
      </c>
      <c r="B16" s="34" t="e">
        <f ca="1">_xll.DBRW($B$1,$B$6,$B$2,$A$15,$B$3,$C$5,B$9,$B$4,$A16)+_xll.DBRW($B$1,$B$6,$B$2,$A$15,$B$3,$B$5,B$9,$B$4,$A16)</f>
        <v>#VALUE!</v>
      </c>
      <c r="C16" s="34" t="e">
        <f ca="1">_xll.DBRW($B$1,$B$6,$B$2,$A$15,$B$3,$C$5,C$9,$B$4,$A16)+_xll.DBRW($B$1,$B$6,$B$2,$A$15,$B$3,$B$5,C$9,$B$4,$A16)</f>
        <v>#VALUE!</v>
      </c>
      <c r="D16" s="34" t="e">
        <f ca="1">_xll.DBRW($B$1,$B$6,$B$2,$A$15,$B$3,$C$5,D$9,$B$4,$A16)+_xll.DBRW($B$1,$B$6,$B$2,$A$15,$B$3,$B$5,D$9,$B$4,$A16)</f>
        <v>#VALUE!</v>
      </c>
      <c r="E16" s="34" t="e">
        <f ca="1">_xll.DBRW($B$1,$B$6,$B$2,$A$15,$B$3,$C$5,E$9,$B$4,$A16)+_xll.DBRW($B$1,$B$6,$B$2,$A$15,$B$3,$B$5,E$9,$B$4,$A16)</f>
        <v>#VALUE!</v>
      </c>
      <c r="F16" s="34" t="e">
        <f ca="1">_xll.DBRW($B$1,$B$6,$B$2,$A$15,$B$3,$C$5,F$9,$B$4,$A16)+_xll.DBRW($B$1,$B$6,$B$2,$A$15,$B$3,$B$5,F$9,$B$4,$A16)</f>
        <v>#VALUE!</v>
      </c>
      <c r="G16" s="34" t="e">
        <f ca="1">_xll.DBRW($B$1,$B$6,$B$2,$A$15,$B$3,$C$5,G$9,$B$4,$A16)+_xll.DBRW($B$1,$B$6,$B$2,$A$15,$B$3,$B$5,G$9,$B$4,$A16)</f>
        <v>#VALUE!</v>
      </c>
      <c r="H16" s="34" t="e">
        <f ca="1">_xll.DBRW($B$1,$B$6,$B$2,$A$15,$B$3,$C$5,H$9,$B$4,$A16)+_xll.DBRW($B$1,$B$6,$B$2,$A$15,$B$3,$B$5,H$9,$B$4,$A16)</f>
        <v>#VALUE!</v>
      </c>
      <c r="J16" s="21" t="str">
        <f ca="1">_xll.SUBNM("tango_core_model:Indicator_LTP","","RESOP_Bef_MF","English")</f>
        <v>RECALC_0_8_</v>
      </c>
      <c r="K16" s="34" t="e">
        <f ca="1">_xll.DBRW($K$1,$K$6,$K$2,$J$15,$K$3,$L$5,K$9,$K$4,$J16)+_xll.DBRW($K$1,$K$6,$K$2,$J$15,$K$3,$K$5,K$9,$K$4,$J16)</f>
        <v>#VALUE!</v>
      </c>
      <c r="L16" s="34" t="e">
        <f ca="1">_xll.DBRW($K$1,$K$6,$K$2,$J$15,$K$3,$L$5,L$9,$K$4,$J16)+_xll.DBRW($K$1,$K$6,$K$2,$J$15,$K$3,$K$5,L$9,$K$4,$J16)</f>
        <v>#VALUE!</v>
      </c>
      <c r="M16" s="34" t="e">
        <f ca="1">_xll.DBRW($K$1,$K$6,$K$2,$J$15,$K$3,$L$5,M$9,$K$4,$J16)+_xll.DBRW($K$1,$K$6,$K$2,$J$15,$K$3,$K$5,M$9,$K$4,$J16)</f>
        <v>#VALUE!</v>
      </c>
      <c r="N16" s="34" t="e">
        <f ca="1">_xll.DBRW($K$1,$K$6,$K$2,$J$15,$K$3,$L$5,N$9,$K$4,$J16)+_xll.DBRW($K$1,$K$6,$K$2,$J$15,$K$3,$K$5,N$9,$K$4,$J16)</f>
        <v>#VALUE!</v>
      </c>
      <c r="O16" s="34" t="e">
        <f ca="1">_xll.DBRW($K$1,$K$6,$K$2,$J$15,$K$3,$L$5,O$9,$K$4,$J16)+_xll.DBRW($K$1,$K$6,$K$2,$J$15,$K$3,$K$5,O$9,$K$4,$J16)</f>
        <v>#VALUE!</v>
      </c>
      <c r="P16" s="34" t="e">
        <f ca="1">_xll.DBRW($K$1,$K$6,$K$2,$J$15,$K$3,$L$5,P$9,$K$4,$J16)+_xll.DBRW($K$1,$K$6,$K$2,$J$15,$K$3,$K$5,P$9,$K$4,$J16)</f>
        <v>#VALUE!</v>
      </c>
      <c r="Q16" s="34" t="e">
        <f ca="1">_xll.DBRW($K$1,$K$6,$K$2,$J$15,$K$3,$L$5,Q$9,$K$4,$J16)+_xll.DBRW($K$1,$K$6,$K$2,$J$15,$K$3,$K$5,Q$9,$K$4,$J16)</f>
        <v>#VALUE!</v>
      </c>
    </row>
    <row r="17" spans="1:17" ht="14.35">
      <c r="A17" s="21" t="str">
        <f ca="1">_xll.SUBNM("tango_core_model:Indicator_LTP","","CAFOP_Bef_MF","English")</f>
        <v>RECALC_0_3_</v>
      </c>
      <c r="B17" s="34" t="e">
        <f ca="1">_xll.DBRW($B$1,$B$6,$B$2,$A$15,$B$3,$C$5,B$9,$B$4,$A17)+_xll.DBRW($B$1,$B$6,$B$2,$A$15,$B$3,$B$5,B$9,$B$4,$A17)</f>
        <v>#VALUE!</v>
      </c>
      <c r="C17" s="34" t="e">
        <f ca="1">_xll.DBRW($B$1,$B$6,$B$2,$A$15,$B$3,$C$5,C$9,$B$4,$A17)+_xll.DBRW($B$1,$B$6,$B$2,$A$15,$B$3,$B$5,C$9,$B$4,$A17)</f>
        <v>#VALUE!</v>
      </c>
      <c r="D17" s="34" t="e">
        <f ca="1">_xll.DBRW($B$1,$B$6,$B$2,$A$15,$B$3,$C$5,D$9,$B$4,$A17)+_xll.DBRW($B$1,$B$6,$B$2,$A$15,$B$3,$B$5,D$9,$B$4,$A17)</f>
        <v>#VALUE!</v>
      </c>
      <c r="E17" s="34" t="e">
        <f ca="1">_xll.DBRW($B$1,$B$6,$B$2,$A$15,$B$3,$C$5,E$9,$B$4,$A17)+_xll.DBRW($B$1,$B$6,$B$2,$A$15,$B$3,$B$5,E$9,$B$4,$A17)</f>
        <v>#VALUE!</v>
      </c>
      <c r="F17" s="34" t="e">
        <f ca="1">_xll.DBRW($B$1,$B$6,$B$2,$A$15,$B$3,$C$5,F$9,$B$4,$A17)+_xll.DBRW($B$1,$B$6,$B$2,$A$15,$B$3,$B$5,F$9,$B$4,$A17)</f>
        <v>#VALUE!</v>
      </c>
      <c r="G17" s="34" t="e">
        <f ca="1">_xll.DBRW($B$1,$B$6,$B$2,$A$15,$B$3,$C$5,G$9,$B$4,$A17)+_xll.DBRW($B$1,$B$6,$B$2,$A$15,$B$3,$B$5,G$9,$B$4,$A17)</f>
        <v>#VALUE!</v>
      </c>
      <c r="H17" s="34" t="e">
        <f ca="1">_xll.DBRW($B$1,$B$6,$B$2,$A$15,$B$3,$C$5,H$9,$B$4,$A17)+_xll.DBRW($B$1,$B$6,$B$2,$A$15,$B$3,$B$5,H$9,$B$4,$A17)</f>
        <v>#VALUE!</v>
      </c>
      <c r="J17" s="21" t="str">
        <f ca="1">_xll.SUBNM("tango_core_model:Indicator_LTP","","CAFOP_Bef_MF","English")</f>
        <v>RECALC_0_3_</v>
      </c>
      <c r="K17" s="34" t="e">
        <f ca="1">_xll.DBRW($K$1,$K$6,$K$2,$J$15,$K$3,$L$5,K$9,$K$4,$J17)+_xll.DBRW($K$1,$K$6,$K$2,$J$15,$K$3,$K$5,K$9,$K$4,$J17)</f>
        <v>#VALUE!</v>
      </c>
      <c r="L17" s="34" t="e">
        <f ca="1">_xll.DBRW($K$1,$K$6,$K$2,$J$15,$K$3,$L$5,L$9,$K$4,$J17)+_xll.DBRW($K$1,$K$6,$K$2,$J$15,$K$3,$K$5,L$9,$K$4,$J17)</f>
        <v>#VALUE!</v>
      </c>
      <c r="M17" s="34" t="e">
        <f ca="1">_xll.DBRW($K$1,$K$6,$K$2,$J$15,$K$3,$L$5,M$9,$K$4,$J17)+_xll.DBRW($K$1,$K$6,$K$2,$J$15,$K$3,$K$5,M$9,$K$4,$J17)</f>
        <v>#VALUE!</v>
      </c>
      <c r="N17" s="34" t="e">
        <f ca="1">_xll.DBRW($K$1,$K$6,$K$2,$J$15,$K$3,$L$5,N$9,$K$4,$J17)+_xll.DBRW($K$1,$K$6,$K$2,$J$15,$K$3,$K$5,N$9,$K$4,$J17)</f>
        <v>#VALUE!</v>
      </c>
      <c r="O17" s="34" t="e">
        <f ca="1">_xll.DBRW($K$1,$K$6,$K$2,$J$15,$K$3,$L$5,O$9,$K$4,$J17)+_xll.DBRW($K$1,$K$6,$K$2,$J$15,$K$3,$K$5,O$9,$K$4,$J17)</f>
        <v>#VALUE!</v>
      </c>
      <c r="P17" s="34" t="e">
        <f ca="1">_xll.DBRW($K$1,$K$6,$K$2,$J$15,$K$3,$L$5,P$9,$K$4,$J17)+_xll.DBRW($K$1,$K$6,$K$2,$J$15,$K$3,$K$5,P$9,$K$4,$J17)</f>
        <v>#VALUE!</v>
      </c>
      <c r="Q17" s="34" t="e">
        <f ca="1">_xll.DBRW($K$1,$K$6,$K$2,$J$15,$K$3,$L$5,Q$9,$K$4,$J17)+_xll.DBRW($K$1,$K$6,$K$2,$J$15,$K$3,$K$5,Q$9,$K$4,$J17)</f>
        <v>#VALUE!</v>
      </c>
    </row>
    <row r="18" spans="1:17" ht="14.35">
      <c r="A18" s="21" t="s">
        <v>256</v>
      </c>
      <c r="B18" s="34" t="e">
        <f ca="1">B17-B16</f>
        <v>#VALUE!</v>
      </c>
      <c r="C18" s="34" t="e">
        <f ca="1">C17-C16</f>
        <v>#VALUE!</v>
      </c>
      <c r="D18" s="34" t="e">
        <f t="shared" ref="D18:H18" ca="1" si="2">D17-D16</f>
        <v>#VALUE!</v>
      </c>
      <c r="E18" s="34" t="e">
        <f t="shared" ca="1" si="2"/>
        <v>#VALUE!</v>
      </c>
      <c r="F18" s="34" t="e">
        <f t="shared" ca="1" si="2"/>
        <v>#VALUE!</v>
      </c>
      <c r="G18" s="34" t="e">
        <f t="shared" ca="1" si="2"/>
        <v>#VALUE!</v>
      </c>
      <c r="H18" s="34" t="e">
        <f t="shared" ca="1" si="2"/>
        <v>#VALUE!</v>
      </c>
      <c r="J18" s="21" t="s">
        <v>256</v>
      </c>
      <c r="K18" s="34" t="e">
        <f t="shared" ref="K18:Q18" ca="1" si="3">K17-K16</f>
        <v>#VALUE!</v>
      </c>
      <c r="L18" s="34" t="e">
        <f t="shared" ca="1" si="3"/>
        <v>#VALUE!</v>
      </c>
      <c r="M18" s="34" t="e">
        <f t="shared" ca="1" si="3"/>
        <v>#VALUE!</v>
      </c>
      <c r="N18" s="34" t="e">
        <f t="shared" ca="1" si="3"/>
        <v>#VALUE!</v>
      </c>
      <c r="O18" s="34" t="e">
        <f t="shared" ca="1" si="3"/>
        <v>#VALUE!</v>
      </c>
      <c r="P18" s="34" t="e">
        <f t="shared" ca="1" si="3"/>
        <v>#VALUE!</v>
      </c>
      <c r="Q18" s="34" t="e">
        <f t="shared" ca="1" si="3"/>
        <v>#VALUE!</v>
      </c>
    </row>
    <row r="20" spans="1:17">
      <c r="A20" s="301" t="s">
        <v>328</v>
      </c>
      <c r="B20" s="302"/>
      <c r="C20" s="302"/>
      <c r="D20" s="302"/>
      <c r="E20" s="302"/>
      <c r="F20" s="302"/>
      <c r="G20" s="302"/>
      <c r="H20" s="302"/>
      <c r="J20" s="301" t="s">
        <v>328</v>
      </c>
      <c r="K20" s="302"/>
      <c r="L20" s="302"/>
      <c r="M20" s="302"/>
      <c r="N20" s="302"/>
      <c r="O20" s="302"/>
      <c r="P20" s="302"/>
      <c r="Q20" s="302"/>
    </row>
    <row r="21" spans="1:17" ht="14.35">
      <c r="A21" s="21" t="str">
        <f ca="1">_xll.SUBNM("tango_core_model:Indicator_LTP","","RESOP_Bef_MF","English")</f>
        <v>RECALC_0_8_</v>
      </c>
      <c r="B21" s="34" t="e">
        <f ca="1">_xll.DBRW($B$1,$B$6,$B$2,$A$20,$B$3,$C$5,B$9,$B$4,$A21)+_xll.DBRW($B$1,$B$6,$B$2,$A$20,$B$3,$B$5,B$9,$B$4,$A21)</f>
        <v>#VALUE!</v>
      </c>
      <c r="C21" s="34" t="e">
        <f ca="1">_xll.DBRW($B$1,$B$6,$B$2,$A$20,$B$3,$C$5,C$9,$B$4,$A21)+_xll.DBRW($B$1,$B$6,$B$2,$A$20,$B$3,$B$5,C$9,$B$4,$A21)</f>
        <v>#VALUE!</v>
      </c>
      <c r="D21" s="34" t="e">
        <f ca="1">_xll.DBRW($B$1,$B$6,$B$2,$A$20,$B$3,$C$5,D$9,$B$4,$A21)+_xll.DBRW($B$1,$B$6,$B$2,$A$20,$B$3,$B$5,D$9,$B$4,$A21)</f>
        <v>#VALUE!</v>
      </c>
      <c r="E21" s="34" t="e">
        <f ca="1">_xll.DBRW($B$1,$B$6,$B$2,$A$20,$B$3,$C$5,E$9,$B$4,$A21)+_xll.DBRW($B$1,$B$6,$B$2,$A$20,$B$3,$B$5,E$9,$B$4,$A21)</f>
        <v>#VALUE!</v>
      </c>
      <c r="F21" s="34" t="e">
        <f ca="1">_xll.DBRW($B$1,$B$6,$B$2,$A$20,$B$3,$C$5,F$9,$B$4,$A21)+_xll.DBRW($B$1,$B$6,$B$2,$A$20,$B$3,$B$5,F$9,$B$4,$A21)</f>
        <v>#VALUE!</v>
      </c>
      <c r="G21" s="34" t="e">
        <f ca="1">_xll.DBRW($B$1,$B$6,$B$2,$A$20,$B$3,$C$5,G$9,$B$4,$A21)+_xll.DBRW($B$1,$B$6,$B$2,$A$20,$B$3,$B$5,G$9,$B$4,$A21)</f>
        <v>#VALUE!</v>
      </c>
      <c r="H21" s="34" t="e">
        <f ca="1">_xll.DBRW($B$1,$B$6,$B$2,$A$20,$B$3,$C$5,H$9,$B$4,$A21)+_xll.DBRW($B$1,$B$6,$B$2,$A$20,$B$3,$B$5,H$9,$B$4,$A21)</f>
        <v>#VALUE!</v>
      </c>
      <c r="J21" s="21" t="str">
        <f ca="1">_xll.SUBNM("tango_core_model:Indicator_LTP","","RESOP_Bef_MF","English")</f>
        <v>RECALC_0_8_</v>
      </c>
      <c r="K21" s="34" t="e">
        <f ca="1">_xll.DBRW($K$1,$K$6,$K$2,$J$20,$K$3,$L$5,K$9,$K$4,$J21)+_xll.DBRW($K$1,$K$6,$K$2,$J$20,$K$3,$K$5,K$9,$K$4,$J21)</f>
        <v>#VALUE!</v>
      </c>
      <c r="L21" s="34" t="e">
        <f ca="1">_xll.DBRW($K$1,$K$6,$K$2,$J$20,$K$3,$L$5,L$9,$K$4,$J21)+_xll.DBRW($K$1,$K$6,$K$2,$J$20,$K$3,$K$5,L$9,$K$4,$J21)</f>
        <v>#VALUE!</v>
      </c>
      <c r="M21" s="34" t="e">
        <f ca="1">_xll.DBRW($K$1,$K$6,$K$2,$J$20,$K$3,$L$5,M$9,$K$4,$J21)+_xll.DBRW($K$1,$K$6,$K$2,$J$20,$K$3,$K$5,M$9,$K$4,$J21)</f>
        <v>#VALUE!</v>
      </c>
      <c r="N21" s="34" t="e">
        <f ca="1">_xll.DBRW($K$1,$K$6,$K$2,$J$20,$K$3,$L$5,N$9,$K$4,$J21)+_xll.DBRW($K$1,$K$6,$K$2,$J$20,$K$3,$K$5,N$9,$K$4,$J21)</f>
        <v>#VALUE!</v>
      </c>
      <c r="O21" s="34" t="e">
        <f ca="1">_xll.DBRW($K$1,$K$6,$K$2,$J$20,$K$3,$L$5,O$9,$K$4,$J21)+_xll.DBRW($K$1,$K$6,$K$2,$J$20,$K$3,$K$5,O$9,$K$4,$J21)</f>
        <v>#VALUE!</v>
      </c>
      <c r="P21" s="34" t="e">
        <f ca="1">_xll.DBRW($K$1,$K$6,$K$2,$J$20,$K$3,$L$5,P$9,$K$4,$J21)+_xll.DBRW($K$1,$K$6,$K$2,$J$20,$K$3,$K$5,P$9,$K$4,$J21)</f>
        <v>#VALUE!</v>
      </c>
      <c r="Q21" s="34" t="e">
        <f ca="1">_xll.DBRW($K$1,$K$6,$K$2,$J$20,$K$3,$L$5,Q$9,$K$4,$J21)+_xll.DBRW($K$1,$K$6,$K$2,$J$20,$K$3,$K$5,Q$9,$K$4,$J21)</f>
        <v>#VALUE!</v>
      </c>
    </row>
    <row r="22" spans="1:17" ht="14.35">
      <c r="A22" s="21" t="str">
        <f ca="1">_xll.SUBNM("tango_core_model:Indicator_LTP","","CAFOP_Bef_MF","English")</f>
        <v>RECALC_0_3_</v>
      </c>
      <c r="B22" s="34" t="e">
        <f ca="1">_xll.DBRW($B$1,$B$6,$B$2,$A$20,$B$3,$C$5,B$9,$B$4,$A22)+_xll.DBRW($B$1,$B$6,$B$2,$A$20,$B$3,$B$5,B$9,$B$4,$A22)</f>
        <v>#VALUE!</v>
      </c>
      <c r="C22" s="34" t="e">
        <f ca="1">_xll.DBRW($B$1,$B$6,$B$2,$A$20,$B$3,$C$5,C$9,$B$4,$A22)+_xll.DBRW($B$1,$B$6,$B$2,$A$20,$B$3,$B$5,C$9,$B$4,$A22)</f>
        <v>#VALUE!</v>
      </c>
      <c r="D22" s="34" t="e">
        <f ca="1">_xll.DBRW($B$1,$B$6,$B$2,$A$20,$B$3,$C$5,D$9,$B$4,$A22)+_xll.DBRW($B$1,$B$6,$B$2,$A$20,$B$3,$B$5,D$9,$B$4,$A22)</f>
        <v>#VALUE!</v>
      </c>
      <c r="E22" s="34" t="e">
        <f ca="1">_xll.DBRW($B$1,$B$6,$B$2,$A$20,$B$3,$C$5,E$9,$B$4,$A22)+_xll.DBRW($B$1,$B$6,$B$2,$A$20,$B$3,$B$5,E$9,$B$4,$A22)</f>
        <v>#VALUE!</v>
      </c>
      <c r="F22" s="34" t="e">
        <f ca="1">_xll.DBRW($B$1,$B$6,$B$2,$A$20,$B$3,$C$5,F$9,$B$4,$A22)+_xll.DBRW($B$1,$B$6,$B$2,$A$20,$B$3,$B$5,F$9,$B$4,$A22)</f>
        <v>#VALUE!</v>
      </c>
      <c r="G22" s="34" t="e">
        <f ca="1">_xll.DBRW($B$1,$B$6,$B$2,$A$20,$B$3,$C$5,G$9,$B$4,$A22)+_xll.DBRW($B$1,$B$6,$B$2,$A$20,$B$3,$B$5,G$9,$B$4,$A22)</f>
        <v>#VALUE!</v>
      </c>
      <c r="H22" s="34" t="e">
        <f ca="1">_xll.DBRW($B$1,$B$6,$B$2,$A$20,$B$3,$C$5,H$9,$B$4,$A22)+_xll.DBRW($B$1,$B$6,$B$2,$A$20,$B$3,$B$5,H$9,$B$4,$A22)</f>
        <v>#VALUE!</v>
      </c>
      <c r="J22" s="21" t="str">
        <f ca="1">_xll.SUBNM("tango_core_model:Indicator_LTP","","CAFOP_Bef_MF","English")</f>
        <v>RECALC_0_3_</v>
      </c>
      <c r="K22" s="34" t="e">
        <f ca="1">_xll.DBRW($K$1,$K$6,$K$2,$J$20,$K$3,$L$5,K$9,$K$4,$J22)+_xll.DBRW($K$1,$K$6,$K$2,$J$20,$K$3,$K$5,K$9,$K$4,$J22)</f>
        <v>#VALUE!</v>
      </c>
      <c r="L22" s="34" t="e">
        <f ca="1">_xll.DBRW($K$1,$K$6,$K$2,$J$20,$K$3,$L$5,L$9,$K$4,$J22)+_xll.DBRW($K$1,$K$6,$K$2,$J$20,$K$3,$K$5,L$9,$K$4,$J22)</f>
        <v>#VALUE!</v>
      </c>
      <c r="M22" s="34" t="e">
        <f ca="1">_xll.DBRW($K$1,$K$6,$K$2,$J$20,$K$3,$L$5,M$9,$K$4,$J22)+_xll.DBRW($K$1,$K$6,$K$2,$J$20,$K$3,$K$5,M$9,$K$4,$J22)</f>
        <v>#VALUE!</v>
      </c>
      <c r="N22" s="34" t="e">
        <f ca="1">_xll.DBRW($K$1,$K$6,$K$2,$J$20,$K$3,$L$5,N$9,$K$4,$J22)+_xll.DBRW($K$1,$K$6,$K$2,$J$20,$K$3,$K$5,N$9,$K$4,$J22)</f>
        <v>#VALUE!</v>
      </c>
      <c r="O22" s="34" t="e">
        <f ca="1">_xll.DBRW($K$1,$K$6,$K$2,$J$20,$K$3,$L$5,O$9,$K$4,$J22)+_xll.DBRW($K$1,$K$6,$K$2,$J$20,$K$3,$K$5,O$9,$K$4,$J22)</f>
        <v>#VALUE!</v>
      </c>
      <c r="P22" s="34" t="e">
        <f ca="1">_xll.DBRW($K$1,$K$6,$K$2,$J$20,$K$3,$L$5,P$9,$K$4,$J22)+_xll.DBRW($K$1,$K$6,$K$2,$J$20,$K$3,$K$5,P$9,$K$4,$J22)</f>
        <v>#VALUE!</v>
      </c>
      <c r="Q22" s="34" t="e">
        <f ca="1">_xll.DBRW($K$1,$K$6,$K$2,$J$20,$K$3,$L$5,Q$9,$K$4,$J22)+_xll.DBRW($K$1,$K$6,$K$2,$J$20,$K$3,$K$5,Q$9,$K$4,$J22)</f>
        <v>#VALUE!</v>
      </c>
    </row>
    <row r="23" spans="1:17" ht="14.35">
      <c r="A23" s="21" t="s">
        <v>256</v>
      </c>
      <c r="B23" s="34" t="e">
        <f ca="1">B22-B21</f>
        <v>#VALUE!</v>
      </c>
      <c r="C23" s="34" t="e">
        <f ca="1">C22-C21</f>
        <v>#VALUE!</v>
      </c>
      <c r="D23" s="34" t="e">
        <f t="shared" ref="D23:H23" ca="1" si="4">D22-D21</f>
        <v>#VALUE!</v>
      </c>
      <c r="E23" s="34" t="e">
        <f t="shared" ca="1" si="4"/>
        <v>#VALUE!</v>
      </c>
      <c r="F23" s="34" t="e">
        <f t="shared" ca="1" si="4"/>
        <v>#VALUE!</v>
      </c>
      <c r="G23" s="34" t="e">
        <f t="shared" ca="1" si="4"/>
        <v>#VALUE!</v>
      </c>
      <c r="H23" s="34" t="e">
        <f t="shared" ca="1" si="4"/>
        <v>#VALUE!</v>
      </c>
      <c r="J23" s="21" t="s">
        <v>256</v>
      </c>
      <c r="K23" s="34" t="e">
        <f t="shared" ref="K23:Q23" ca="1" si="5">K22-K21</f>
        <v>#VALUE!</v>
      </c>
      <c r="L23" s="34" t="e">
        <f t="shared" ca="1" si="5"/>
        <v>#VALUE!</v>
      </c>
      <c r="M23" s="34" t="e">
        <f t="shared" ca="1" si="5"/>
        <v>#VALUE!</v>
      </c>
      <c r="N23" s="34" t="e">
        <f t="shared" ca="1" si="5"/>
        <v>#VALUE!</v>
      </c>
      <c r="O23" s="34" t="e">
        <f t="shared" ca="1" si="5"/>
        <v>#VALUE!</v>
      </c>
      <c r="P23" s="34" t="e">
        <f t="shared" ca="1" si="5"/>
        <v>#VALUE!</v>
      </c>
      <c r="Q23" s="34" t="e">
        <f t="shared" ca="1" si="5"/>
        <v>#VALUE!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C53"/>
  <sheetViews>
    <sheetView zoomScale="80" zoomScaleNormal="80" workbookViewId="0">
      <selection activeCell="A31" sqref="A31:XFD31"/>
    </sheetView>
  </sheetViews>
  <sheetFormatPr baseColWidth="10" defaultColWidth="11.41015625" defaultRowHeight="14.35" outlineLevelCol="1"/>
  <cols>
    <col min="1" max="1" width="92.3515625" style="291" bestFit="1" customWidth="1"/>
    <col min="2" max="2" width="32.87890625" style="291" customWidth="1"/>
    <col min="3" max="7" width="12.64453125" style="291" bestFit="1" customWidth="1"/>
    <col min="8" max="8" width="3" style="291" customWidth="1"/>
    <col min="9" max="13" width="12.64453125" style="291" bestFit="1" customWidth="1"/>
    <col min="14" max="14" width="3" style="291" customWidth="1" outlineLevel="1"/>
    <col min="15" max="19" width="11.41015625" style="291" customWidth="1" outlineLevel="1"/>
    <col min="20" max="20" width="11.41015625" style="291"/>
    <col min="21" max="25" width="12.64453125" style="291" bestFit="1" customWidth="1"/>
    <col min="26" max="26" width="3" style="291" customWidth="1"/>
    <col min="27" max="31" width="12.64453125" style="291" bestFit="1" customWidth="1"/>
    <col min="32" max="32" width="3" style="291" customWidth="1" outlineLevel="1"/>
    <col min="33" max="37" width="11.41015625" style="291" customWidth="1" outlineLevel="1"/>
    <col min="38" max="38" width="11.41015625" style="291"/>
    <col min="39" max="43" width="12.64453125" style="291" bestFit="1" customWidth="1"/>
    <col min="44" max="44" width="3" style="291" customWidth="1"/>
    <col min="45" max="49" width="12.64453125" style="291" bestFit="1" customWidth="1"/>
    <col min="50" max="50" width="3" style="291" customWidth="1" outlineLevel="1"/>
    <col min="51" max="55" width="11.41015625" style="291" customWidth="1" outlineLevel="1"/>
    <col min="56" max="16384" width="11.41015625" style="291"/>
  </cols>
  <sheetData>
    <row r="1" spans="1:55">
      <c r="A1" s="291" t="s">
        <v>20</v>
      </c>
      <c r="B1" s="291" t="str">
        <f>Cube</f>
        <v>tango_core_model:Report_LTP</v>
      </c>
    </row>
    <row r="2" spans="1:55">
      <c r="A2" s="292" t="s">
        <v>13</v>
      </c>
      <c r="B2" s="291" t="str">
        <f ca="1">_xll.SUBNM("tango_core_model:Currency","Par défaut","MEUR")</f>
        <v>RECALC_0_9_</v>
      </c>
    </row>
    <row r="3" spans="1:55">
      <c r="A3" s="292" t="s">
        <v>1</v>
      </c>
      <c r="B3" s="291" t="str">
        <f ca="1">_xll.SUBNM("tango_core_model:Activity","Par défaut","Tot_act")</f>
        <v>RECALC_0_6_</v>
      </c>
    </row>
    <row r="4" spans="1:55">
      <c r="C4" s="339" t="str">
        <f ca="1">_xll.SUBNM("tango_core_model:LTP_Components","","TOT_LTP")</f>
        <v>RECALC_0_4_</v>
      </c>
      <c r="U4" s="339" t="str">
        <f ca="1">_xll.SUBNM("tango_core_model:LTP_Components","","ZGP_Plan")</f>
        <v>RECALC_0_7_</v>
      </c>
      <c r="AM4" s="339" t="str">
        <f ca="1">_xll.SUBNM("tango_core_model:LTP_Components","","Growth_Plan")</f>
        <v>RECALC_0_22_</v>
      </c>
    </row>
    <row r="6" spans="1:55">
      <c r="C6" s="291" t="str">
        <f ca="1">Current_LTP</f>
        <v>RECALC_0_15_</v>
      </c>
      <c r="D6" s="291" t="str">
        <f ca="1">C6</f>
        <v>RECALC_0_15_</v>
      </c>
      <c r="E6" s="291" t="str">
        <f t="shared" ref="E6:G6" ca="1" si="0">D6</f>
        <v>RECALC_0_15_</v>
      </c>
      <c r="F6" s="291" t="str">
        <f t="shared" ca="1" si="0"/>
        <v>RECALC_0_15_</v>
      </c>
      <c r="G6" s="291" t="str">
        <f t="shared" ca="1" si="0"/>
        <v>RECALC_0_15_</v>
      </c>
      <c r="I6" s="291" t="str">
        <f ca="1">LY_LTP</f>
        <v>RECALC_0_0_</v>
      </c>
      <c r="J6" s="291" t="str">
        <f ca="1">LY_LTP</f>
        <v>RECALC_0_0_</v>
      </c>
      <c r="K6" s="291" t="str">
        <f ca="1">LY_LTP</f>
        <v>RECALC_0_0_</v>
      </c>
      <c r="L6" s="291" t="str">
        <f ca="1">LY_LTP</f>
        <v>RECALC_0_0_</v>
      </c>
      <c r="M6" s="291" t="str">
        <f ca="1">LY_LTP</f>
        <v>RECALC_0_0_</v>
      </c>
      <c r="U6" s="291" t="str">
        <f ca="1">Current_LTP</f>
        <v>RECALC_0_15_</v>
      </c>
      <c r="V6" s="291" t="str">
        <f ca="1">U6</f>
        <v>RECALC_0_15_</v>
      </c>
      <c r="W6" s="291" t="str">
        <f t="shared" ref="W6:W7" ca="1" si="1">V6</f>
        <v>RECALC_0_15_</v>
      </c>
      <c r="X6" s="291" t="str">
        <f t="shared" ref="X6:X7" ca="1" si="2">W6</f>
        <v>RECALC_0_15_</v>
      </c>
      <c r="Y6" s="291" t="str">
        <f t="shared" ref="Y6:Y7" ca="1" si="3">X6</f>
        <v>RECALC_0_15_</v>
      </c>
      <c r="AA6" s="291" t="str">
        <f ca="1">LY_LTP</f>
        <v>RECALC_0_0_</v>
      </c>
      <c r="AB6" s="291" t="str">
        <f ca="1">LY_LTP</f>
        <v>RECALC_0_0_</v>
      </c>
      <c r="AC6" s="291" t="str">
        <f ca="1">LY_LTP</f>
        <v>RECALC_0_0_</v>
      </c>
      <c r="AD6" s="291" t="str">
        <f ca="1">LY_LTP</f>
        <v>RECALC_0_0_</v>
      </c>
      <c r="AE6" s="291" t="str">
        <f ca="1">LY_LTP</f>
        <v>RECALC_0_0_</v>
      </c>
      <c r="AM6" s="291" t="str">
        <f ca="1">Current_LTP</f>
        <v>RECALC_0_15_</v>
      </c>
      <c r="AN6" s="291" t="str">
        <f ca="1">AM6</f>
        <v>RECALC_0_15_</v>
      </c>
      <c r="AO6" s="291" t="str">
        <f t="shared" ref="AO6:AO7" ca="1" si="4">AN6</f>
        <v>RECALC_0_15_</v>
      </c>
      <c r="AP6" s="291" t="str">
        <f t="shared" ref="AP6:AP7" ca="1" si="5">AO6</f>
        <v>RECALC_0_15_</v>
      </c>
      <c r="AQ6" s="291" t="str">
        <f t="shared" ref="AQ6:AQ7" ca="1" si="6">AP6</f>
        <v>RECALC_0_15_</v>
      </c>
      <c r="AS6" s="291" t="str">
        <f ca="1">LY_LTP</f>
        <v>RECALC_0_0_</v>
      </c>
      <c r="AT6" s="291" t="str">
        <f ca="1">LY_LTP</f>
        <v>RECALC_0_0_</v>
      </c>
      <c r="AU6" s="291" t="str">
        <f ca="1">LY_LTP</f>
        <v>RECALC_0_0_</v>
      </c>
      <c r="AV6" s="291" t="str">
        <f ca="1">LY_LTP</f>
        <v>RECALC_0_0_</v>
      </c>
      <c r="AW6" s="291" t="str">
        <f ca="1">LY_LTP</f>
        <v>RECALC_0_0_</v>
      </c>
    </row>
    <row r="7" spans="1:55">
      <c r="C7" s="291" t="str">
        <f ca="1">Weighting</f>
        <v>W_APP</v>
      </c>
      <c r="D7" s="291" t="str">
        <f ca="1">C7</f>
        <v>W_APP</v>
      </c>
      <c r="E7" s="291" t="str">
        <f t="shared" ref="E7:G7" ca="1" si="7">D7</f>
        <v>W_APP</v>
      </c>
      <c r="F7" s="291" t="str">
        <f t="shared" ca="1" si="7"/>
        <v>W_APP</v>
      </c>
      <c r="G7" s="291" t="str">
        <f t="shared" ca="1" si="7"/>
        <v>W_APP</v>
      </c>
      <c r="I7" s="291" t="str">
        <f ca="1">Weighting_LTP</f>
        <v>W_APP</v>
      </c>
      <c r="J7" s="291" t="str">
        <f ca="1">Weighting_LTP</f>
        <v>W_APP</v>
      </c>
      <c r="K7" s="291" t="str">
        <f ca="1">Weighting_LTP</f>
        <v>W_APP</v>
      </c>
      <c r="L7" s="291" t="str">
        <f ca="1">Weighting_LTP</f>
        <v>W_APP</v>
      </c>
      <c r="M7" s="291" t="str">
        <f ca="1">Weighting_LTP</f>
        <v>W_APP</v>
      </c>
      <c r="U7" s="291" t="str">
        <f ca="1">Weighting</f>
        <v>W_APP</v>
      </c>
      <c r="V7" s="291" t="str">
        <f ca="1">U7</f>
        <v>W_APP</v>
      </c>
      <c r="W7" s="291" t="str">
        <f t="shared" ca="1" si="1"/>
        <v>W_APP</v>
      </c>
      <c r="X7" s="291" t="str">
        <f t="shared" ca="1" si="2"/>
        <v>W_APP</v>
      </c>
      <c r="Y7" s="291" t="str">
        <f t="shared" ca="1" si="3"/>
        <v>W_APP</v>
      </c>
      <c r="AA7" s="291" t="str">
        <f ca="1">Weighting_LTP</f>
        <v>W_APP</v>
      </c>
      <c r="AB7" s="291" t="str">
        <f ca="1">Weighting_LTP</f>
        <v>W_APP</v>
      </c>
      <c r="AC7" s="291" t="str">
        <f ca="1">Weighting_LTP</f>
        <v>W_APP</v>
      </c>
      <c r="AD7" s="291" t="str">
        <f ca="1">Weighting_LTP</f>
        <v>W_APP</v>
      </c>
      <c r="AE7" s="291" t="str">
        <f ca="1">Weighting_LTP</f>
        <v>W_APP</v>
      </c>
      <c r="AM7" s="291" t="str">
        <f ca="1">Weighting</f>
        <v>W_APP</v>
      </c>
      <c r="AN7" s="291" t="str">
        <f ca="1">AM7</f>
        <v>W_APP</v>
      </c>
      <c r="AO7" s="291" t="str">
        <f t="shared" ca="1" si="4"/>
        <v>W_APP</v>
      </c>
      <c r="AP7" s="291" t="str">
        <f t="shared" ca="1" si="5"/>
        <v>W_APP</v>
      </c>
      <c r="AQ7" s="291" t="str">
        <f t="shared" ca="1" si="6"/>
        <v>W_APP</v>
      </c>
      <c r="AS7" s="291" t="str">
        <f ca="1">Weighting_LTP</f>
        <v>W_APP</v>
      </c>
      <c r="AT7" s="291" t="str">
        <f ca="1">Weighting_LTP</f>
        <v>W_APP</v>
      </c>
      <c r="AU7" s="291" t="str">
        <f ca="1">Weighting_LTP</f>
        <v>W_APP</v>
      </c>
      <c r="AV7" s="291" t="str">
        <f ca="1">Weighting_LTP</f>
        <v>W_APP</v>
      </c>
      <c r="AW7" s="291" t="str">
        <f ca="1">Weighting_LTP</f>
        <v>W_APP</v>
      </c>
    </row>
    <row r="8" spans="1:55">
      <c r="C8" s="291" t="e">
        <f ca="1">Context!M18</f>
        <v>#VALUE!</v>
      </c>
      <c r="D8" s="291" t="e">
        <f ca="1">Context!N18</f>
        <v>#VALUE!</v>
      </c>
      <c r="E8" s="291" t="e">
        <f ca="1">Context!O18</f>
        <v>#VALUE!</v>
      </c>
      <c r="F8" s="291" t="e">
        <f ca="1">Context!P18</f>
        <v>#VALUE!</v>
      </c>
      <c r="G8" s="291" t="e">
        <f ca="1">Context!Q18</f>
        <v>#VALUE!</v>
      </c>
      <c r="I8" s="291" t="e">
        <f ca="1">Context!M18</f>
        <v>#VALUE!</v>
      </c>
      <c r="J8" s="291" t="e">
        <f ca="1">Context!N18</f>
        <v>#VALUE!</v>
      </c>
      <c r="K8" s="291" t="e">
        <f ca="1">Context!O18</f>
        <v>#VALUE!</v>
      </c>
      <c r="L8" s="291" t="e">
        <f ca="1">Context!P18</f>
        <v>#VALUE!</v>
      </c>
      <c r="M8" s="291" t="e">
        <f ca="1">Context!Q18</f>
        <v>#VALUE!</v>
      </c>
      <c r="O8" s="291" t="e">
        <f ca="1">C8</f>
        <v>#VALUE!</v>
      </c>
      <c r="P8" s="291" t="e">
        <f t="shared" ref="P8:S8" ca="1" si="8">D8</f>
        <v>#VALUE!</v>
      </c>
      <c r="Q8" s="291" t="e">
        <f t="shared" ca="1" si="8"/>
        <v>#VALUE!</v>
      </c>
      <c r="R8" s="291" t="e">
        <f t="shared" ca="1" si="8"/>
        <v>#VALUE!</v>
      </c>
      <c r="S8" s="291" t="e">
        <f t="shared" ca="1" si="8"/>
        <v>#VALUE!</v>
      </c>
      <c r="U8" s="291" t="e">
        <f ca="1">C8</f>
        <v>#VALUE!</v>
      </c>
      <c r="V8" s="291" t="e">
        <f t="shared" ref="V8:Y8" ca="1" si="9">D8</f>
        <v>#VALUE!</v>
      </c>
      <c r="W8" s="291" t="e">
        <f t="shared" ca="1" si="9"/>
        <v>#VALUE!</v>
      </c>
      <c r="X8" s="291" t="e">
        <f t="shared" ca="1" si="9"/>
        <v>#VALUE!</v>
      </c>
      <c r="Y8" s="291" t="e">
        <f t="shared" ca="1" si="9"/>
        <v>#VALUE!</v>
      </c>
      <c r="AA8" s="291" t="e">
        <f ca="1">U8</f>
        <v>#VALUE!</v>
      </c>
      <c r="AB8" s="291" t="e">
        <f t="shared" ref="AB8:AE8" ca="1" si="10">V8</f>
        <v>#VALUE!</v>
      </c>
      <c r="AC8" s="291" t="e">
        <f t="shared" ca="1" si="10"/>
        <v>#VALUE!</v>
      </c>
      <c r="AD8" s="291" t="e">
        <f t="shared" ca="1" si="10"/>
        <v>#VALUE!</v>
      </c>
      <c r="AE8" s="291" t="e">
        <f t="shared" ca="1" si="10"/>
        <v>#VALUE!</v>
      </c>
      <c r="AG8" s="291" t="e">
        <f ca="1">U8</f>
        <v>#VALUE!</v>
      </c>
      <c r="AH8" s="291" t="e">
        <f t="shared" ref="AH8" ca="1" si="11">V8</f>
        <v>#VALUE!</v>
      </c>
      <c r="AI8" s="291" t="e">
        <f t="shared" ref="AI8" ca="1" si="12">W8</f>
        <v>#VALUE!</v>
      </c>
      <c r="AJ8" s="291" t="e">
        <f t="shared" ref="AJ8" ca="1" si="13">X8</f>
        <v>#VALUE!</v>
      </c>
      <c r="AK8" s="291" t="e">
        <f t="shared" ref="AK8" ca="1" si="14">Y8</f>
        <v>#VALUE!</v>
      </c>
      <c r="AM8" s="291" t="e">
        <f ca="1">C8</f>
        <v>#VALUE!</v>
      </c>
      <c r="AN8" s="291" t="e">
        <f t="shared" ref="AN8:AQ8" ca="1" si="15">D8</f>
        <v>#VALUE!</v>
      </c>
      <c r="AO8" s="291" t="e">
        <f t="shared" ca="1" si="15"/>
        <v>#VALUE!</v>
      </c>
      <c r="AP8" s="291" t="e">
        <f t="shared" ca="1" si="15"/>
        <v>#VALUE!</v>
      </c>
      <c r="AQ8" s="291" t="e">
        <f t="shared" ca="1" si="15"/>
        <v>#VALUE!</v>
      </c>
      <c r="AS8" s="291" t="e">
        <f ca="1">AM8</f>
        <v>#VALUE!</v>
      </c>
      <c r="AT8" s="291" t="e">
        <f t="shared" ref="AT8:AW8" ca="1" si="16">AN8</f>
        <v>#VALUE!</v>
      </c>
      <c r="AU8" s="291" t="e">
        <f t="shared" ca="1" si="16"/>
        <v>#VALUE!</v>
      </c>
      <c r="AV8" s="291" t="e">
        <f t="shared" ca="1" si="16"/>
        <v>#VALUE!</v>
      </c>
      <c r="AW8" s="291" t="e">
        <f t="shared" ca="1" si="16"/>
        <v>#VALUE!</v>
      </c>
      <c r="AY8" s="291" t="e">
        <f ca="1">AM8</f>
        <v>#VALUE!</v>
      </c>
      <c r="AZ8" s="291" t="e">
        <f t="shared" ref="AZ8" ca="1" si="17">AN8</f>
        <v>#VALUE!</v>
      </c>
      <c r="BA8" s="291" t="e">
        <f t="shared" ref="BA8" ca="1" si="18">AO8</f>
        <v>#VALUE!</v>
      </c>
      <c r="BB8" s="291" t="e">
        <f t="shared" ref="BB8" ca="1" si="19">AP8</f>
        <v>#VALUE!</v>
      </c>
      <c r="BC8" s="291" t="e">
        <f t="shared" ref="BC8" ca="1" si="20">AQ8</f>
        <v>#VALUE!</v>
      </c>
    </row>
    <row r="9" spans="1:55">
      <c r="A9" s="295" t="str">
        <f ca="1">_xll.SUBNM("tango_core_model:Legal_Organization","","VTD_Corp_TopAdj_Not_allocated_Input","Code_Name")</f>
        <v>RECALC_0_2_</v>
      </c>
      <c r="B9" s="292" t="s">
        <v>307</v>
      </c>
      <c r="C9" s="294" t="e">
        <f ca="1">_xll.DBRW($B$1,$B$3,$B$2,$C$4,C$7,$A9,C$8,C$6,$B9)</f>
        <v>#VALUE!</v>
      </c>
      <c r="D9" s="294" t="e">
        <f ca="1">_xll.DBRW($B$1,$B$3,$B$2,$C$4,D$7,$A9,D$8,D$6,$B9)</f>
        <v>#VALUE!</v>
      </c>
      <c r="E9" s="294" t="e">
        <f ca="1">_xll.DBRW($B$1,$B$3,$B$2,$C$4,E$7,$A9,E$8,E$6,$B9)</f>
        <v>#VALUE!</v>
      </c>
      <c r="F9" s="294" t="e">
        <f ca="1">_xll.DBRW($B$1,$B$3,$B$2,$C$4,F$7,$A9,F$8,F$6,$B9)</f>
        <v>#VALUE!</v>
      </c>
      <c r="G9" s="294" t="e">
        <f ca="1">_xll.DBRW($B$1,$B$3,$B$2,$C$4,G$7,$A9,G$8,G$6,$B9)</f>
        <v>#VALUE!</v>
      </c>
      <c r="H9" s="294"/>
      <c r="I9" s="294" t="e">
        <f ca="1">_xll.DBRW($B$1,$B$3,$B$2,$C$4,I$7,$A9,I$8,I$6,$B9)</f>
        <v>#VALUE!</v>
      </c>
      <c r="J9" s="294" t="e">
        <f ca="1">_xll.DBRW($B$1,$B$3,$B$2,$C$4,J$7,$A9,J$8,J$6,$B9)</f>
        <v>#VALUE!</v>
      </c>
      <c r="K9" s="294" t="e">
        <f ca="1">_xll.DBRW($B$1,$B$3,$B$2,$C$4,K$7,$A9,K$8,K$6,$B9)</f>
        <v>#VALUE!</v>
      </c>
      <c r="L9" s="294" t="e">
        <f ca="1">_xll.DBRW($B$1,$B$3,$B$2,$C$4,L$7,$A9,L$8,L$6,$B9)</f>
        <v>#VALUE!</v>
      </c>
      <c r="M9" s="294" t="e">
        <f ca="1">_xll.DBRW($B$1,$B$3,$B$2,$C$4,M$7,$A9,M$8,M$6,$B9)</f>
        <v>#VALUE!</v>
      </c>
      <c r="O9" s="294" t="e">
        <f ca="1">C9-I9</f>
        <v>#VALUE!</v>
      </c>
      <c r="P9" s="294" t="e">
        <f t="shared" ref="P9:S9" ca="1" si="21">D9-J9</f>
        <v>#VALUE!</v>
      </c>
      <c r="Q9" s="294" t="e">
        <f t="shared" ca="1" si="21"/>
        <v>#VALUE!</v>
      </c>
      <c r="R9" s="294" t="e">
        <f t="shared" ca="1" si="21"/>
        <v>#VALUE!</v>
      </c>
      <c r="S9" s="294" t="e">
        <f t="shared" ca="1" si="21"/>
        <v>#VALUE!</v>
      </c>
      <c r="U9" s="294" t="e">
        <f ca="1">_xll.DBRW($B$1,$B$3,$B$2,$U$4,U$7,$A9,U$8,U$6,$B9)</f>
        <v>#VALUE!</v>
      </c>
      <c r="V9" s="294" t="e">
        <f ca="1">_xll.DBRW($B$1,$B$3,$B$2,$U$4,V$7,$A9,V$8,V$6,$B9)</f>
        <v>#VALUE!</v>
      </c>
      <c r="W9" s="294" t="e">
        <f ca="1">_xll.DBRW($B$1,$B$3,$B$2,$U$4,W$7,$A9,W$8,W$6,$B9)</f>
        <v>#VALUE!</v>
      </c>
      <c r="X9" s="294" t="e">
        <f ca="1">_xll.DBRW($B$1,$B$3,$B$2,$U$4,X$7,$A9,X$8,X$6,$B9)</f>
        <v>#VALUE!</v>
      </c>
      <c r="Y9" s="294" t="e">
        <f ca="1">_xll.DBRW($B$1,$B$3,$B$2,$U$4,Y$7,$A9,Y$8,Y$6,$B9)</f>
        <v>#VALUE!</v>
      </c>
      <c r="Z9" s="294"/>
      <c r="AA9" s="294" t="e">
        <f ca="1">_xll.DBRW($B$1,$B$3,$B$2,$U$4,AA$7,$A9,AA$8,AA$6,$B9)</f>
        <v>#VALUE!</v>
      </c>
      <c r="AB9" s="294" t="e">
        <f ca="1">_xll.DBRW($B$1,$B$3,$B$2,$U$4,AB$7,$A9,AB$8,AB$6,$B9)</f>
        <v>#VALUE!</v>
      </c>
      <c r="AC9" s="294" t="e">
        <f ca="1">_xll.DBRW($B$1,$B$3,$B$2,$U$4,AC$7,$A9,AC$8,AC$6,$B9)</f>
        <v>#VALUE!</v>
      </c>
      <c r="AD9" s="294" t="e">
        <f ca="1">_xll.DBRW($B$1,$B$3,$B$2,$U$4,AD$7,$A9,AD$8,AD$6,$B9)</f>
        <v>#VALUE!</v>
      </c>
      <c r="AE9" s="294" t="e">
        <f ca="1">_xll.DBRW($B$1,$B$3,$B$2,$U$4,AE$7,$A9,AE$8,AE$6,$B9)</f>
        <v>#VALUE!</v>
      </c>
      <c r="AG9" s="294" t="e">
        <f ca="1">U9-AA9</f>
        <v>#VALUE!</v>
      </c>
      <c r="AH9" s="294" t="e">
        <f t="shared" ref="AH9:AH19" ca="1" si="22">V9-AB9</f>
        <v>#VALUE!</v>
      </c>
      <c r="AI9" s="294" t="e">
        <f t="shared" ref="AI9:AI19" ca="1" si="23">W9-AC9</f>
        <v>#VALUE!</v>
      </c>
      <c r="AJ9" s="294" t="e">
        <f t="shared" ref="AJ9:AJ19" ca="1" si="24">X9-AD9</f>
        <v>#VALUE!</v>
      </c>
      <c r="AK9" s="294" t="e">
        <f t="shared" ref="AK9:AK19" ca="1" si="25">Y9-AE9</f>
        <v>#VALUE!</v>
      </c>
      <c r="AM9" s="294" t="e">
        <f ca="1">_xll.DBRW($B$1,$B$3,$B$2,$AM$4,AM$7,$A9,AM$8,AM$6,$B9)</f>
        <v>#VALUE!</v>
      </c>
      <c r="AN9" s="294" t="e">
        <f ca="1">_xll.DBRW($B$1,$B$3,$B$2,$AM$4,AN$7,$A9,AN$8,AN$6,$B9)</f>
        <v>#VALUE!</v>
      </c>
      <c r="AO9" s="294" t="e">
        <f ca="1">_xll.DBRW($B$1,$B$3,$B$2,$AM$4,AO$7,$A9,AO$8,AO$6,$B9)</f>
        <v>#VALUE!</v>
      </c>
      <c r="AP9" s="294" t="e">
        <f ca="1">_xll.DBRW($B$1,$B$3,$B$2,$AM$4,AP$7,$A9,AP$8,AP$6,$B9)</f>
        <v>#VALUE!</v>
      </c>
      <c r="AQ9" s="294" t="e">
        <f ca="1">_xll.DBRW($B$1,$B$3,$B$2,$AM$4,AQ$7,$A9,AQ$8,AQ$6,$B9)</f>
        <v>#VALUE!</v>
      </c>
      <c r="AR9" s="294"/>
      <c r="AS9" s="294" t="e">
        <f ca="1">_xll.DBRW($B$1,$B$3,$B$2,$AM$4,AS$7,$A9,AS$8,AS$6,$B9)</f>
        <v>#VALUE!</v>
      </c>
      <c r="AT9" s="294" t="e">
        <f ca="1">_xll.DBRW($B$1,$B$3,$B$2,$AM$4,AT$7,$A9,AT$8,AT$6,$B9)</f>
        <v>#VALUE!</v>
      </c>
      <c r="AU9" s="294" t="e">
        <f ca="1">_xll.DBRW($B$1,$B$3,$B$2,$AM$4,AU$7,$A9,AU$8,AU$6,$B9)</f>
        <v>#VALUE!</v>
      </c>
      <c r="AV9" s="294" t="e">
        <f ca="1">_xll.DBRW($B$1,$B$3,$B$2,$AM$4,AV$7,$A9,AV$8,AV$6,$B9)</f>
        <v>#VALUE!</v>
      </c>
      <c r="AW9" s="294" t="e">
        <f ca="1">_xll.DBRW($B$1,$B$3,$B$2,$AM$4,AW$7,$A9,AW$8,AW$6,$B9)</f>
        <v>#VALUE!</v>
      </c>
      <c r="AY9" s="294" t="e">
        <f ca="1">AM9-AS9</f>
        <v>#VALUE!</v>
      </c>
      <c r="AZ9" s="294" t="e">
        <f t="shared" ref="AZ9:AZ19" ca="1" si="26">AN9-AT9</f>
        <v>#VALUE!</v>
      </c>
      <c r="BA9" s="294" t="e">
        <f t="shared" ref="BA9:BA19" ca="1" si="27">AO9-AU9</f>
        <v>#VALUE!</v>
      </c>
      <c r="BB9" s="294" t="e">
        <f t="shared" ref="BB9:BB19" ca="1" si="28">AP9-AV9</f>
        <v>#VALUE!</v>
      </c>
      <c r="BC9" s="294" t="e">
        <f t="shared" ref="BC9:BC19" ca="1" si="29">AQ9-AW9</f>
        <v>#VALUE!</v>
      </c>
    </row>
    <row r="10" spans="1:55">
      <c r="A10" s="292" t="str">
        <f ca="1">A9</f>
        <v>RECALC_0_2_</v>
      </c>
      <c r="B10" s="292" t="s">
        <v>308</v>
      </c>
      <c r="C10" s="294" t="e">
        <f ca="1">_xll.DBRW($B$1,$B$3,$B$2,$C$4,C$7,$A10,C$8,C$6,$B10)</f>
        <v>#VALUE!</v>
      </c>
      <c r="D10" s="294" t="e">
        <f ca="1">_xll.DBRW($B$1,$B$3,$B$2,$C$4,D$7,$A10,D$8,D$6,$B10)</f>
        <v>#VALUE!</v>
      </c>
      <c r="E10" s="294" t="e">
        <f ca="1">_xll.DBRW($B$1,$B$3,$B$2,$C$4,E$7,$A10,E$8,E$6,$B10)</f>
        <v>#VALUE!</v>
      </c>
      <c r="F10" s="294" t="e">
        <f ca="1">_xll.DBRW($B$1,$B$3,$B$2,$C$4,F$7,$A10,F$8,F$6,$B10)</f>
        <v>#VALUE!</v>
      </c>
      <c r="G10" s="294" t="e">
        <f ca="1">_xll.DBRW($B$1,$B$3,$B$2,$C$4,G$7,$A10,G$8,G$6,$B10)</f>
        <v>#VALUE!</v>
      </c>
      <c r="H10" s="294"/>
      <c r="I10" s="294" t="e">
        <f ca="1">_xll.DBRW($B$1,$B$3,$B$2,$C$4,I$7,$A10,I$8,I$6,$B10)</f>
        <v>#VALUE!</v>
      </c>
      <c r="J10" s="294" t="e">
        <f ca="1">_xll.DBRW($B$1,$B$3,$B$2,$C$4,J$7,$A10,J$8,J$6,$B10)</f>
        <v>#VALUE!</v>
      </c>
      <c r="K10" s="294" t="e">
        <f ca="1">_xll.DBRW($B$1,$B$3,$B$2,$C$4,K$7,$A10,K$8,K$6,$B10)</f>
        <v>#VALUE!</v>
      </c>
      <c r="L10" s="294" t="e">
        <f ca="1">_xll.DBRW($B$1,$B$3,$B$2,$C$4,L$7,$A10,L$8,L$6,$B10)</f>
        <v>#VALUE!</v>
      </c>
      <c r="M10" s="294" t="e">
        <f ca="1">_xll.DBRW($B$1,$B$3,$B$2,$C$4,M$7,$A10,M$8,M$6,$B10)</f>
        <v>#VALUE!</v>
      </c>
      <c r="O10" s="294" t="e">
        <f t="shared" ref="O10:O19" ca="1" si="30">C10-I10</f>
        <v>#VALUE!</v>
      </c>
      <c r="P10" s="294" t="e">
        <f t="shared" ref="P10:P19" ca="1" si="31">D10-J10</f>
        <v>#VALUE!</v>
      </c>
      <c r="Q10" s="294" t="e">
        <f t="shared" ref="Q10:Q19" ca="1" si="32">E10-K10</f>
        <v>#VALUE!</v>
      </c>
      <c r="R10" s="294" t="e">
        <f t="shared" ref="R10:R19" ca="1" si="33">F10-L10</f>
        <v>#VALUE!</v>
      </c>
      <c r="S10" s="294" t="e">
        <f t="shared" ref="S10:S19" ca="1" si="34">G10-M10</f>
        <v>#VALUE!</v>
      </c>
      <c r="U10" s="294" t="e">
        <f ca="1">_xll.DBRW($B$1,$B$3,$B$2,$U$4,U$7,$A10,U$8,U$6,$B10)</f>
        <v>#VALUE!</v>
      </c>
      <c r="V10" s="294" t="e">
        <f ca="1">_xll.DBRW($B$1,$B$3,$B$2,$U$4,V$7,$A10,V$8,V$6,$B10)</f>
        <v>#VALUE!</v>
      </c>
      <c r="W10" s="294" t="e">
        <f ca="1">_xll.DBRW($B$1,$B$3,$B$2,$U$4,W$7,$A10,W$8,W$6,$B10)</f>
        <v>#VALUE!</v>
      </c>
      <c r="X10" s="294" t="e">
        <f ca="1">_xll.DBRW($B$1,$B$3,$B$2,$U$4,X$7,$A10,X$8,X$6,$B10)</f>
        <v>#VALUE!</v>
      </c>
      <c r="Y10" s="294" t="e">
        <f ca="1">_xll.DBRW($B$1,$B$3,$B$2,$U$4,Y$7,$A10,Y$8,Y$6,$B10)</f>
        <v>#VALUE!</v>
      </c>
      <c r="Z10" s="294"/>
      <c r="AA10" s="294" t="e">
        <f ca="1">_xll.DBRW($B$1,$B$3,$B$2,$U$4,AA$7,$A10,AA$8,AA$6,$B10)</f>
        <v>#VALUE!</v>
      </c>
      <c r="AB10" s="294" t="e">
        <f ca="1">_xll.DBRW($B$1,$B$3,$B$2,$U$4,AB$7,$A10,AB$8,AB$6,$B10)</f>
        <v>#VALUE!</v>
      </c>
      <c r="AC10" s="294" t="e">
        <f ca="1">_xll.DBRW($B$1,$B$3,$B$2,$U$4,AC$7,$A10,AC$8,AC$6,$B10)</f>
        <v>#VALUE!</v>
      </c>
      <c r="AD10" s="294" t="e">
        <f ca="1">_xll.DBRW($B$1,$B$3,$B$2,$U$4,AD$7,$A10,AD$8,AD$6,$B10)</f>
        <v>#VALUE!</v>
      </c>
      <c r="AE10" s="294" t="e">
        <f ca="1">_xll.DBRW($B$1,$B$3,$B$2,$U$4,AE$7,$A10,AE$8,AE$6,$B10)</f>
        <v>#VALUE!</v>
      </c>
      <c r="AG10" s="294" t="e">
        <f t="shared" ref="AG10:AG19" ca="1" si="35">U10-AA10</f>
        <v>#VALUE!</v>
      </c>
      <c r="AH10" s="294" t="e">
        <f t="shared" ca="1" si="22"/>
        <v>#VALUE!</v>
      </c>
      <c r="AI10" s="294" t="e">
        <f t="shared" ca="1" si="23"/>
        <v>#VALUE!</v>
      </c>
      <c r="AJ10" s="294" t="e">
        <f t="shared" ca="1" si="24"/>
        <v>#VALUE!</v>
      </c>
      <c r="AK10" s="294" t="e">
        <f t="shared" ca="1" si="25"/>
        <v>#VALUE!</v>
      </c>
      <c r="AM10" s="294" t="e">
        <f ca="1">_xll.DBRW($B$1,$B$3,$B$2,$AM$4,AM$7,$A10,AM$8,AM$6,$B10)</f>
        <v>#VALUE!</v>
      </c>
      <c r="AN10" s="294" t="e">
        <f ca="1">_xll.DBRW($B$1,$B$3,$B$2,$AM$4,AN$7,$A10,AN$8,AN$6,$B10)</f>
        <v>#VALUE!</v>
      </c>
      <c r="AO10" s="294" t="e">
        <f ca="1">_xll.DBRW($B$1,$B$3,$B$2,$AM$4,AO$7,$A10,AO$8,AO$6,$B10)</f>
        <v>#VALUE!</v>
      </c>
      <c r="AP10" s="294" t="e">
        <f ca="1">_xll.DBRW($B$1,$B$3,$B$2,$AM$4,AP$7,$A10,AP$8,AP$6,$B10)</f>
        <v>#VALUE!</v>
      </c>
      <c r="AQ10" s="294" t="e">
        <f ca="1">_xll.DBRW($B$1,$B$3,$B$2,$AM$4,AQ$7,$A10,AQ$8,AQ$6,$B10)</f>
        <v>#VALUE!</v>
      </c>
      <c r="AR10" s="294"/>
      <c r="AS10" s="294" t="e">
        <f ca="1">_xll.DBRW($B$1,$B$3,$B$2,$AM$4,AS$7,$A10,AS$8,AS$6,$B10)</f>
        <v>#VALUE!</v>
      </c>
      <c r="AT10" s="294" t="e">
        <f ca="1">_xll.DBRW($B$1,$B$3,$B$2,$AM$4,AT$7,$A10,AT$8,AT$6,$B10)</f>
        <v>#VALUE!</v>
      </c>
      <c r="AU10" s="294" t="e">
        <f ca="1">_xll.DBRW($B$1,$B$3,$B$2,$AM$4,AU$7,$A10,AU$8,AU$6,$B10)</f>
        <v>#VALUE!</v>
      </c>
      <c r="AV10" s="294" t="e">
        <f ca="1">_xll.DBRW($B$1,$B$3,$B$2,$AM$4,AV$7,$A10,AV$8,AV$6,$B10)</f>
        <v>#VALUE!</v>
      </c>
      <c r="AW10" s="294" t="e">
        <f ca="1">_xll.DBRW($B$1,$B$3,$B$2,$AM$4,AW$7,$A10,AW$8,AW$6,$B10)</f>
        <v>#VALUE!</v>
      </c>
      <c r="AY10" s="294" t="e">
        <f t="shared" ref="AY10:AY19" ca="1" si="36">AM10-AS10</f>
        <v>#VALUE!</v>
      </c>
      <c r="AZ10" s="294" t="e">
        <f t="shared" ca="1" si="26"/>
        <v>#VALUE!</v>
      </c>
      <c r="BA10" s="294" t="e">
        <f t="shared" ca="1" si="27"/>
        <v>#VALUE!</v>
      </c>
      <c r="BB10" s="294" t="e">
        <f t="shared" ca="1" si="28"/>
        <v>#VALUE!</v>
      </c>
      <c r="BC10" s="294" t="e">
        <f t="shared" ca="1" si="29"/>
        <v>#VALUE!</v>
      </c>
    </row>
    <row r="11" spans="1:55">
      <c r="A11" s="292" t="str">
        <f t="shared" ref="A11:A15" ca="1" si="37">A10</f>
        <v>RECALC_0_2_</v>
      </c>
      <c r="B11" s="293" t="s">
        <v>309</v>
      </c>
      <c r="C11" s="294" t="e">
        <f ca="1">_xll.DBRW($B$1,$B$3,$B$2,$C$4,C$7,$A11,C$8,C$6,$B11)</f>
        <v>#VALUE!</v>
      </c>
      <c r="D11" s="294" t="e">
        <f ca="1">_xll.DBRW($B$1,$B$3,$B$2,$C$4,D$7,$A11,D$8,D$6,$B11)</f>
        <v>#VALUE!</v>
      </c>
      <c r="E11" s="294" t="e">
        <f ca="1">_xll.DBRW($B$1,$B$3,$B$2,$C$4,E$7,$A11,E$8,E$6,$B11)</f>
        <v>#VALUE!</v>
      </c>
      <c r="F11" s="294" t="e">
        <f ca="1">_xll.DBRW($B$1,$B$3,$B$2,$C$4,F$7,$A11,F$8,F$6,$B11)</f>
        <v>#VALUE!</v>
      </c>
      <c r="G11" s="294" t="e">
        <f ca="1">_xll.DBRW($B$1,$B$3,$B$2,$C$4,G$7,$A11,G$8,G$6,$B11)</f>
        <v>#VALUE!</v>
      </c>
      <c r="H11" s="294"/>
      <c r="I11" s="294" t="e">
        <f ca="1">_xll.DBRW($B$1,$B$3,$B$2,$C$4,I$7,$A11,I$8,I$6,$B11)</f>
        <v>#VALUE!</v>
      </c>
      <c r="J11" s="294" t="e">
        <f ca="1">_xll.DBRW($B$1,$B$3,$B$2,$C$4,J$7,$A11,J$8,J$6,$B11)</f>
        <v>#VALUE!</v>
      </c>
      <c r="K11" s="294" t="e">
        <f ca="1">_xll.DBRW($B$1,$B$3,$B$2,$C$4,K$7,$A11,K$8,K$6,$B11)</f>
        <v>#VALUE!</v>
      </c>
      <c r="L11" s="294" t="e">
        <f ca="1">_xll.DBRW($B$1,$B$3,$B$2,$C$4,L$7,$A11,L$8,L$6,$B11)</f>
        <v>#VALUE!</v>
      </c>
      <c r="M11" s="294" t="e">
        <f ca="1">_xll.DBRW($B$1,$B$3,$B$2,$C$4,M$7,$A11,M$8,M$6,$B11)</f>
        <v>#VALUE!</v>
      </c>
      <c r="O11" s="294" t="e">
        <f t="shared" ca="1" si="30"/>
        <v>#VALUE!</v>
      </c>
      <c r="P11" s="294" t="e">
        <f t="shared" ca="1" si="31"/>
        <v>#VALUE!</v>
      </c>
      <c r="Q11" s="294" t="e">
        <f t="shared" ca="1" si="32"/>
        <v>#VALUE!</v>
      </c>
      <c r="R11" s="294" t="e">
        <f t="shared" ca="1" si="33"/>
        <v>#VALUE!</v>
      </c>
      <c r="S11" s="294" t="e">
        <f t="shared" ca="1" si="34"/>
        <v>#VALUE!</v>
      </c>
      <c r="U11" s="294" t="e">
        <f ca="1">_xll.DBRW($B$1,$B$3,$B$2,$U$4,U$7,$A11,U$8,U$6,$B11)</f>
        <v>#VALUE!</v>
      </c>
      <c r="V11" s="294" t="e">
        <f ca="1">_xll.DBRW($B$1,$B$3,$B$2,$U$4,V$7,$A11,V$8,V$6,$B11)</f>
        <v>#VALUE!</v>
      </c>
      <c r="W11" s="294" t="e">
        <f ca="1">_xll.DBRW($B$1,$B$3,$B$2,$U$4,W$7,$A11,W$8,W$6,$B11)</f>
        <v>#VALUE!</v>
      </c>
      <c r="X11" s="294" t="e">
        <f ca="1">_xll.DBRW($B$1,$B$3,$B$2,$U$4,X$7,$A11,X$8,X$6,$B11)</f>
        <v>#VALUE!</v>
      </c>
      <c r="Y11" s="294" t="e">
        <f ca="1">_xll.DBRW($B$1,$B$3,$B$2,$U$4,Y$7,$A11,Y$8,Y$6,$B11)</f>
        <v>#VALUE!</v>
      </c>
      <c r="Z11" s="294"/>
      <c r="AA11" s="294" t="e">
        <f ca="1">_xll.DBRW($B$1,$B$3,$B$2,$U$4,AA$7,$A11,AA$8,AA$6,$B11)</f>
        <v>#VALUE!</v>
      </c>
      <c r="AB11" s="294" t="e">
        <f ca="1">_xll.DBRW($B$1,$B$3,$B$2,$U$4,AB$7,$A11,AB$8,AB$6,$B11)</f>
        <v>#VALUE!</v>
      </c>
      <c r="AC11" s="294" t="e">
        <f ca="1">_xll.DBRW($B$1,$B$3,$B$2,$U$4,AC$7,$A11,AC$8,AC$6,$B11)</f>
        <v>#VALUE!</v>
      </c>
      <c r="AD11" s="294" t="e">
        <f ca="1">_xll.DBRW($B$1,$B$3,$B$2,$U$4,AD$7,$A11,AD$8,AD$6,$B11)</f>
        <v>#VALUE!</v>
      </c>
      <c r="AE11" s="294" t="e">
        <f ca="1">_xll.DBRW($B$1,$B$3,$B$2,$U$4,AE$7,$A11,AE$8,AE$6,$B11)</f>
        <v>#VALUE!</v>
      </c>
      <c r="AG11" s="294" t="e">
        <f t="shared" ca="1" si="35"/>
        <v>#VALUE!</v>
      </c>
      <c r="AH11" s="294" t="e">
        <f t="shared" ca="1" si="22"/>
        <v>#VALUE!</v>
      </c>
      <c r="AI11" s="294" t="e">
        <f t="shared" ca="1" si="23"/>
        <v>#VALUE!</v>
      </c>
      <c r="AJ11" s="294" t="e">
        <f t="shared" ca="1" si="24"/>
        <v>#VALUE!</v>
      </c>
      <c r="AK11" s="294" t="e">
        <f t="shared" ca="1" si="25"/>
        <v>#VALUE!</v>
      </c>
      <c r="AM11" s="294" t="e">
        <f ca="1">_xll.DBRW($B$1,$B$3,$B$2,$AM$4,AM$7,$A11,AM$8,AM$6,$B11)</f>
        <v>#VALUE!</v>
      </c>
      <c r="AN11" s="294" t="e">
        <f ca="1">_xll.DBRW($B$1,$B$3,$B$2,$AM$4,AN$7,$A11,AN$8,AN$6,$B11)</f>
        <v>#VALUE!</v>
      </c>
      <c r="AO11" s="294" t="e">
        <f ca="1">_xll.DBRW($B$1,$B$3,$B$2,$AM$4,AO$7,$A11,AO$8,AO$6,$B11)</f>
        <v>#VALUE!</v>
      </c>
      <c r="AP11" s="294" t="e">
        <f ca="1">_xll.DBRW($B$1,$B$3,$B$2,$AM$4,AP$7,$A11,AP$8,AP$6,$B11)</f>
        <v>#VALUE!</v>
      </c>
      <c r="AQ11" s="294" t="e">
        <f ca="1">_xll.DBRW($B$1,$B$3,$B$2,$AM$4,AQ$7,$A11,AQ$8,AQ$6,$B11)</f>
        <v>#VALUE!</v>
      </c>
      <c r="AR11" s="294"/>
      <c r="AS11" s="294" t="e">
        <f ca="1">_xll.DBRW($B$1,$B$3,$B$2,$AM$4,AS$7,$A11,AS$8,AS$6,$B11)</f>
        <v>#VALUE!</v>
      </c>
      <c r="AT11" s="294" t="e">
        <f ca="1">_xll.DBRW($B$1,$B$3,$B$2,$AM$4,AT$7,$A11,AT$8,AT$6,$B11)</f>
        <v>#VALUE!</v>
      </c>
      <c r="AU11" s="294" t="e">
        <f ca="1">_xll.DBRW($B$1,$B$3,$B$2,$AM$4,AU$7,$A11,AU$8,AU$6,$B11)</f>
        <v>#VALUE!</v>
      </c>
      <c r="AV11" s="294" t="e">
        <f ca="1">_xll.DBRW($B$1,$B$3,$B$2,$AM$4,AV$7,$A11,AV$8,AV$6,$B11)</f>
        <v>#VALUE!</v>
      </c>
      <c r="AW11" s="294" t="e">
        <f ca="1">_xll.DBRW($B$1,$B$3,$B$2,$AM$4,AW$7,$A11,AW$8,AW$6,$B11)</f>
        <v>#VALUE!</v>
      </c>
      <c r="AY11" s="294" t="e">
        <f t="shared" ca="1" si="36"/>
        <v>#VALUE!</v>
      </c>
      <c r="AZ11" s="294" t="e">
        <f t="shared" ca="1" si="26"/>
        <v>#VALUE!</v>
      </c>
      <c r="BA11" s="294" t="e">
        <f t="shared" ca="1" si="27"/>
        <v>#VALUE!</v>
      </c>
      <c r="BB11" s="294" t="e">
        <f t="shared" ca="1" si="28"/>
        <v>#VALUE!</v>
      </c>
      <c r="BC11" s="294" t="e">
        <f t="shared" ca="1" si="29"/>
        <v>#VALUE!</v>
      </c>
    </row>
    <row r="12" spans="1:55">
      <c r="A12" s="292" t="str">
        <f t="shared" ca="1" si="37"/>
        <v>RECALC_0_2_</v>
      </c>
      <c r="B12" s="292" t="s">
        <v>310</v>
      </c>
      <c r="C12" s="294" t="e">
        <f ca="1">_xll.DBRW($B$1,$B$3,$B$2,$C$4,C$7,$A12,C$8,C$6,$B12)</f>
        <v>#VALUE!</v>
      </c>
      <c r="D12" s="294" t="e">
        <f ca="1">_xll.DBRW($B$1,$B$3,$B$2,$C$4,D$7,$A12,D$8,D$6,$B12)</f>
        <v>#VALUE!</v>
      </c>
      <c r="E12" s="294" t="e">
        <f ca="1">_xll.DBRW($B$1,$B$3,$B$2,$C$4,E$7,$A12,E$8,E$6,$B12)</f>
        <v>#VALUE!</v>
      </c>
      <c r="F12" s="294" t="e">
        <f ca="1">_xll.DBRW($B$1,$B$3,$B$2,$C$4,F$7,$A12,F$8,F$6,$B12)</f>
        <v>#VALUE!</v>
      </c>
      <c r="G12" s="294" t="e">
        <f ca="1">_xll.DBRW($B$1,$B$3,$B$2,$C$4,G$7,$A12,G$8,G$6,$B12)</f>
        <v>#VALUE!</v>
      </c>
      <c r="H12" s="294"/>
      <c r="I12" s="294" t="e">
        <f ca="1">_xll.DBRW($B$1,$B$3,$B$2,$C$4,I$7,$A12,I$8,I$6,$B12)</f>
        <v>#VALUE!</v>
      </c>
      <c r="J12" s="294" t="e">
        <f ca="1">_xll.DBRW($B$1,$B$3,$B$2,$C$4,J$7,$A12,J$8,J$6,$B12)</f>
        <v>#VALUE!</v>
      </c>
      <c r="K12" s="294" t="e">
        <f ca="1">_xll.DBRW($B$1,$B$3,$B$2,$C$4,K$7,$A12,K$8,K$6,$B12)</f>
        <v>#VALUE!</v>
      </c>
      <c r="L12" s="294" t="e">
        <f ca="1">_xll.DBRW($B$1,$B$3,$B$2,$C$4,L$7,$A12,L$8,L$6,$B12)</f>
        <v>#VALUE!</v>
      </c>
      <c r="M12" s="294" t="e">
        <f ca="1">_xll.DBRW($B$1,$B$3,$B$2,$C$4,M$7,$A12,M$8,M$6,$B12)</f>
        <v>#VALUE!</v>
      </c>
      <c r="O12" s="294" t="e">
        <f t="shared" ca="1" si="30"/>
        <v>#VALUE!</v>
      </c>
      <c r="P12" s="294" t="e">
        <f t="shared" ca="1" si="31"/>
        <v>#VALUE!</v>
      </c>
      <c r="Q12" s="294" t="e">
        <f t="shared" ca="1" si="32"/>
        <v>#VALUE!</v>
      </c>
      <c r="R12" s="294" t="e">
        <f t="shared" ca="1" si="33"/>
        <v>#VALUE!</v>
      </c>
      <c r="S12" s="294" t="e">
        <f t="shared" ca="1" si="34"/>
        <v>#VALUE!</v>
      </c>
      <c r="U12" s="294" t="e">
        <f ca="1">_xll.DBRW($B$1,$B$3,$B$2,$U$4,U$7,$A12,U$8,U$6,$B12)</f>
        <v>#VALUE!</v>
      </c>
      <c r="V12" s="294" t="e">
        <f ca="1">_xll.DBRW($B$1,$B$3,$B$2,$U$4,V$7,$A12,V$8,V$6,$B12)</f>
        <v>#VALUE!</v>
      </c>
      <c r="W12" s="294" t="e">
        <f ca="1">_xll.DBRW($B$1,$B$3,$B$2,$U$4,W$7,$A12,W$8,W$6,$B12)</f>
        <v>#VALUE!</v>
      </c>
      <c r="X12" s="294" t="e">
        <f ca="1">_xll.DBRW($B$1,$B$3,$B$2,$U$4,X$7,$A12,X$8,X$6,$B12)</f>
        <v>#VALUE!</v>
      </c>
      <c r="Y12" s="294" t="e">
        <f ca="1">_xll.DBRW($B$1,$B$3,$B$2,$U$4,Y$7,$A12,Y$8,Y$6,$B12)</f>
        <v>#VALUE!</v>
      </c>
      <c r="Z12" s="294"/>
      <c r="AA12" s="294" t="e">
        <f ca="1">_xll.DBRW($B$1,$B$3,$B$2,$U$4,AA$7,$A12,AA$8,AA$6,$B12)</f>
        <v>#VALUE!</v>
      </c>
      <c r="AB12" s="294" t="e">
        <f ca="1">_xll.DBRW($B$1,$B$3,$B$2,$U$4,AB$7,$A12,AB$8,AB$6,$B12)</f>
        <v>#VALUE!</v>
      </c>
      <c r="AC12" s="294" t="e">
        <f ca="1">_xll.DBRW($B$1,$B$3,$B$2,$U$4,AC$7,$A12,AC$8,AC$6,$B12)</f>
        <v>#VALUE!</v>
      </c>
      <c r="AD12" s="294" t="e">
        <f ca="1">_xll.DBRW($B$1,$B$3,$B$2,$U$4,AD$7,$A12,AD$8,AD$6,$B12)</f>
        <v>#VALUE!</v>
      </c>
      <c r="AE12" s="294" t="e">
        <f ca="1">_xll.DBRW($B$1,$B$3,$B$2,$U$4,AE$7,$A12,AE$8,AE$6,$B12)</f>
        <v>#VALUE!</v>
      </c>
      <c r="AG12" s="294" t="e">
        <f t="shared" ca="1" si="35"/>
        <v>#VALUE!</v>
      </c>
      <c r="AH12" s="294" t="e">
        <f t="shared" ca="1" si="22"/>
        <v>#VALUE!</v>
      </c>
      <c r="AI12" s="294" t="e">
        <f t="shared" ca="1" si="23"/>
        <v>#VALUE!</v>
      </c>
      <c r="AJ12" s="294" t="e">
        <f t="shared" ca="1" si="24"/>
        <v>#VALUE!</v>
      </c>
      <c r="AK12" s="294" t="e">
        <f t="shared" ca="1" si="25"/>
        <v>#VALUE!</v>
      </c>
      <c r="AM12" s="294" t="e">
        <f ca="1">_xll.DBRW($B$1,$B$3,$B$2,$AM$4,AM$7,$A12,AM$8,AM$6,$B12)</f>
        <v>#VALUE!</v>
      </c>
      <c r="AN12" s="294" t="e">
        <f ca="1">_xll.DBRW($B$1,$B$3,$B$2,$AM$4,AN$7,$A12,AN$8,AN$6,$B12)</f>
        <v>#VALUE!</v>
      </c>
      <c r="AO12" s="294" t="e">
        <f ca="1">_xll.DBRW($B$1,$B$3,$B$2,$AM$4,AO$7,$A12,AO$8,AO$6,$B12)</f>
        <v>#VALUE!</v>
      </c>
      <c r="AP12" s="294" t="e">
        <f ca="1">_xll.DBRW($B$1,$B$3,$B$2,$AM$4,AP$7,$A12,AP$8,AP$6,$B12)</f>
        <v>#VALUE!</v>
      </c>
      <c r="AQ12" s="294" t="e">
        <f ca="1">_xll.DBRW($B$1,$B$3,$B$2,$AM$4,AQ$7,$A12,AQ$8,AQ$6,$B12)</f>
        <v>#VALUE!</v>
      </c>
      <c r="AR12" s="294"/>
      <c r="AS12" s="294" t="e">
        <f ca="1">_xll.DBRW($B$1,$B$3,$B$2,$AM$4,AS$7,$A12,AS$8,AS$6,$B12)</f>
        <v>#VALUE!</v>
      </c>
      <c r="AT12" s="294" t="e">
        <f ca="1">_xll.DBRW($B$1,$B$3,$B$2,$AM$4,AT$7,$A12,AT$8,AT$6,$B12)</f>
        <v>#VALUE!</v>
      </c>
      <c r="AU12" s="294" t="e">
        <f ca="1">_xll.DBRW($B$1,$B$3,$B$2,$AM$4,AU$7,$A12,AU$8,AU$6,$B12)</f>
        <v>#VALUE!</v>
      </c>
      <c r="AV12" s="294" t="e">
        <f ca="1">_xll.DBRW($B$1,$B$3,$B$2,$AM$4,AV$7,$A12,AV$8,AV$6,$B12)</f>
        <v>#VALUE!</v>
      </c>
      <c r="AW12" s="294" t="e">
        <f ca="1">_xll.DBRW($B$1,$B$3,$B$2,$AM$4,AW$7,$A12,AW$8,AW$6,$B12)</f>
        <v>#VALUE!</v>
      </c>
      <c r="AY12" s="294" t="e">
        <f t="shared" ca="1" si="36"/>
        <v>#VALUE!</v>
      </c>
      <c r="AZ12" s="294" t="e">
        <f t="shared" ca="1" si="26"/>
        <v>#VALUE!</v>
      </c>
      <c r="BA12" s="294" t="e">
        <f t="shared" ca="1" si="27"/>
        <v>#VALUE!</v>
      </c>
      <c r="BB12" s="294" t="e">
        <f t="shared" ca="1" si="28"/>
        <v>#VALUE!</v>
      </c>
      <c r="BC12" s="294" t="e">
        <f t="shared" ca="1" si="29"/>
        <v>#VALUE!</v>
      </c>
    </row>
    <row r="13" spans="1:55">
      <c r="A13" s="292" t="str">
        <f t="shared" ca="1" si="37"/>
        <v>RECALC_0_2_</v>
      </c>
      <c r="B13" s="292" t="s">
        <v>311</v>
      </c>
      <c r="C13" s="294" t="e">
        <f ca="1">_xll.DBRW($B$1,$B$3,$B$2,$C$4,C$7,$A13,C$8,C$6,$B13)</f>
        <v>#VALUE!</v>
      </c>
      <c r="D13" s="294" t="e">
        <f ca="1">_xll.DBRW($B$1,$B$3,$B$2,$C$4,D$7,$A13,D$8,D$6,$B13)</f>
        <v>#VALUE!</v>
      </c>
      <c r="E13" s="294" t="e">
        <f ca="1">_xll.DBRW($B$1,$B$3,$B$2,$C$4,E$7,$A13,E$8,E$6,$B13)</f>
        <v>#VALUE!</v>
      </c>
      <c r="F13" s="294" t="e">
        <f ca="1">_xll.DBRW($B$1,$B$3,$B$2,$C$4,F$7,$A13,F$8,F$6,$B13)</f>
        <v>#VALUE!</v>
      </c>
      <c r="G13" s="294" t="e">
        <f ca="1">_xll.DBRW($B$1,$B$3,$B$2,$C$4,G$7,$A13,G$8,G$6,$B13)</f>
        <v>#VALUE!</v>
      </c>
      <c r="H13" s="294"/>
      <c r="I13" s="294" t="e">
        <f ca="1">_xll.DBRW($B$1,$B$3,$B$2,$C$4,I$7,$A13,I$8,I$6,$B13)</f>
        <v>#VALUE!</v>
      </c>
      <c r="J13" s="294" t="e">
        <f ca="1">_xll.DBRW($B$1,$B$3,$B$2,$C$4,J$7,$A13,J$8,J$6,$B13)</f>
        <v>#VALUE!</v>
      </c>
      <c r="K13" s="294" t="e">
        <f ca="1">_xll.DBRW($B$1,$B$3,$B$2,$C$4,K$7,$A13,K$8,K$6,$B13)</f>
        <v>#VALUE!</v>
      </c>
      <c r="L13" s="294" t="e">
        <f ca="1">_xll.DBRW($B$1,$B$3,$B$2,$C$4,L$7,$A13,L$8,L$6,$B13)</f>
        <v>#VALUE!</v>
      </c>
      <c r="M13" s="294" t="e">
        <f ca="1">_xll.DBRW($B$1,$B$3,$B$2,$C$4,M$7,$A13,M$8,M$6,$B13)</f>
        <v>#VALUE!</v>
      </c>
      <c r="O13" s="294" t="e">
        <f t="shared" ca="1" si="30"/>
        <v>#VALUE!</v>
      </c>
      <c r="P13" s="294" t="e">
        <f t="shared" ca="1" si="31"/>
        <v>#VALUE!</v>
      </c>
      <c r="Q13" s="294" t="e">
        <f t="shared" ca="1" si="32"/>
        <v>#VALUE!</v>
      </c>
      <c r="R13" s="294" t="e">
        <f t="shared" ca="1" si="33"/>
        <v>#VALUE!</v>
      </c>
      <c r="S13" s="294" t="e">
        <f t="shared" ca="1" si="34"/>
        <v>#VALUE!</v>
      </c>
      <c r="U13" s="294" t="e">
        <f ca="1">_xll.DBRW($B$1,$B$3,$B$2,$U$4,U$7,$A13,U$8,U$6,$B13)</f>
        <v>#VALUE!</v>
      </c>
      <c r="V13" s="294" t="e">
        <f ca="1">_xll.DBRW($B$1,$B$3,$B$2,$U$4,V$7,$A13,V$8,V$6,$B13)</f>
        <v>#VALUE!</v>
      </c>
      <c r="W13" s="294" t="e">
        <f ca="1">_xll.DBRW($B$1,$B$3,$B$2,$U$4,W$7,$A13,W$8,W$6,$B13)</f>
        <v>#VALUE!</v>
      </c>
      <c r="X13" s="294" t="e">
        <f ca="1">_xll.DBRW($B$1,$B$3,$B$2,$U$4,X$7,$A13,X$8,X$6,$B13)</f>
        <v>#VALUE!</v>
      </c>
      <c r="Y13" s="294" t="e">
        <f ca="1">_xll.DBRW($B$1,$B$3,$B$2,$U$4,Y$7,$A13,Y$8,Y$6,$B13)</f>
        <v>#VALUE!</v>
      </c>
      <c r="Z13" s="294"/>
      <c r="AA13" s="294" t="e">
        <f ca="1">_xll.DBRW($B$1,$B$3,$B$2,$U$4,AA$7,$A13,AA$8,AA$6,$B13)</f>
        <v>#VALUE!</v>
      </c>
      <c r="AB13" s="294" t="e">
        <f ca="1">_xll.DBRW($B$1,$B$3,$B$2,$U$4,AB$7,$A13,AB$8,AB$6,$B13)</f>
        <v>#VALUE!</v>
      </c>
      <c r="AC13" s="294" t="e">
        <f ca="1">_xll.DBRW($B$1,$B$3,$B$2,$U$4,AC$7,$A13,AC$8,AC$6,$B13)</f>
        <v>#VALUE!</v>
      </c>
      <c r="AD13" s="294" t="e">
        <f ca="1">_xll.DBRW($B$1,$B$3,$B$2,$U$4,AD$7,$A13,AD$8,AD$6,$B13)</f>
        <v>#VALUE!</v>
      </c>
      <c r="AE13" s="294" t="e">
        <f ca="1">_xll.DBRW($B$1,$B$3,$B$2,$U$4,AE$7,$A13,AE$8,AE$6,$B13)</f>
        <v>#VALUE!</v>
      </c>
      <c r="AG13" s="294" t="e">
        <f t="shared" ca="1" si="35"/>
        <v>#VALUE!</v>
      </c>
      <c r="AH13" s="294" t="e">
        <f t="shared" ca="1" si="22"/>
        <v>#VALUE!</v>
      </c>
      <c r="AI13" s="294" t="e">
        <f t="shared" ca="1" si="23"/>
        <v>#VALUE!</v>
      </c>
      <c r="AJ13" s="294" t="e">
        <f t="shared" ca="1" si="24"/>
        <v>#VALUE!</v>
      </c>
      <c r="AK13" s="294" t="e">
        <f t="shared" ca="1" si="25"/>
        <v>#VALUE!</v>
      </c>
      <c r="AM13" s="294" t="e">
        <f ca="1">_xll.DBRW($B$1,$B$3,$B$2,$AM$4,AM$7,$A13,AM$8,AM$6,$B13)</f>
        <v>#VALUE!</v>
      </c>
      <c r="AN13" s="294" t="e">
        <f ca="1">_xll.DBRW($B$1,$B$3,$B$2,$AM$4,AN$7,$A13,AN$8,AN$6,$B13)</f>
        <v>#VALUE!</v>
      </c>
      <c r="AO13" s="294" t="e">
        <f ca="1">_xll.DBRW($B$1,$B$3,$B$2,$AM$4,AO$7,$A13,AO$8,AO$6,$B13)</f>
        <v>#VALUE!</v>
      </c>
      <c r="AP13" s="294" t="e">
        <f ca="1">_xll.DBRW($B$1,$B$3,$B$2,$AM$4,AP$7,$A13,AP$8,AP$6,$B13)</f>
        <v>#VALUE!</v>
      </c>
      <c r="AQ13" s="294" t="e">
        <f ca="1">_xll.DBRW($B$1,$B$3,$B$2,$AM$4,AQ$7,$A13,AQ$8,AQ$6,$B13)</f>
        <v>#VALUE!</v>
      </c>
      <c r="AR13" s="294"/>
      <c r="AS13" s="294" t="e">
        <f ca="1">_xll.DBRW($B$1,$B$3,$B$2,$AM$4,AS$7,$A13,AS$8,AS$6,$B13)</f>
        <v>#VALUE!</v>
      </c>
      <c r="AT13" s="294" t="e">
        <f ca="1">_xll.DBRW($B$1,$B$3,$B$2,$AM$4,AT$7,$A13,AT$8,AT$6,$B13)</f>
        <v>#VALUE!</v>
      </c>
      <c r="AU13" s="294" t="e">
        <f ca="1">_xll.DBRW($B$1,$B$3,$B$2,$AM$4,AU$7,$A13,AU$8,AU$6,$B13)</f>
        <v>#VALUE!</v>
      </c>
      <c r="AV13" s="294" t="e">
        <f ca="1">_xll.DBRW($B$1,$B$3,$B$2,$AM$4,AV$7,$A13,AV$8,AV$6,$B13)</f>
        <v>#VALUE!</v>
      </c>
      <c r="AW13" s="294" t="e">
        <f ca="1">_xll.DBRW($B$1,$B$3,$B$2,$AM$4,AW$7,$A13,AW$8,AW$6,$B13)</f>
        <v>#VALUE!</v>
      </c>
      <c r="AY13" s="294" t="e">
        <f t="shared" ca="1" si="36"/>
        <v>#VALUE!</v>
      </c>
      <c r="AZ13" s="294" t="e">
        <f t="shared" ca="1" si="26"/>
        <v>#VALUE!</v>
      </c>
      <c r="BA13" s="294" t="e">
        <f t="shared" ca="1" si="27"/>
        <v>#VALUE!</v>
      </c>
      <c r="BB13" s="294" t="e">
        <f t="shared" ca="1" si="28"/>
        <v>#VALUE!</v>
      </c>
      <c r="BC13" s="294" t="e">
        <f t="shared" ca="1" si="29"/>
        <v>#VALUE!</v>
      </c>
    </row>
    <row r="14" spans="1:55">
      <c r="A14" s="292" t="str">
        <f t="shared" ca="1" si="37"/>
        <v>RECALC_0_2_</v>
      </c>
      <c r="B14" s="292" t="s">
        <v>312</v>
      </c>
      <c r="C14" s="294" t="e">
        <f ca="1">_xll.DBRW($B$1,$B$3,$B$2,$C$4,C$7,$A14,C$8,C$6,$B14)</f>
        <v>#VALUE!</v>
      </c>
      <c r="D14" s="294" t="e">
        <f ca="1">_xll.DBRW($B$1,$B$3,$B$2,$C$4,D$7,$A14,D$8,D$6,$B14)</f>
        <v>#VALUE!</v>
      </c>
      <c r="E14" s="294" t="e">
        <f ca="1">_xll.DBRW($B$1,$B$3,$B$2,$C$4,E$7,$A14,E$8,E$6,$B14)</f>
        <v>#VALUE!</v>
      </c>
      <c r="F14" s="294" t="e">
        <f ca="1">_xll.DBRW($B$1,$B$3,$B$2,$C$4,F$7,$A14,F$8,F$6,$B14)</f>
        <v>#VALUE!</v>
      </c>
      <c r="G14" s="294" t="e">
        <f ca="1">_xll.DBRW($B$1,$B$3,$B$2,$C$4,G$7,$A14,G$8,G$6,$B14)</f>
        <v>#VALUE!</v>
      </c>
      <c r="H14" s="294"/>
      <c r="I14" s="294" t="e">
        <f ca="1">_xll.DBRW($B$1,$B$3,$B$2,$C$4,I$7,$A14,I$8,I$6,$B14)</f>
        <v>#VALUE!</v>
      </c>
      <c r="J14" s="294" t="e">
        <f ca="1">_xll.DBRW($B$1,$B$3,$B$2,$C$4,J$7,$A14,J$8,J$6,$B14)</f>
        <v>#VALUE!</v>
      </c>
      <c r="K14" s="294" t="e">
        <f ca="1">_xll.DBRW($B$1,$B$3,$B$2,$C$4,K$7,$A14,K$8,K$6,$B14)</f>
        <v>#VALUE!</v>
      </c>
      <c r="L14" s="294" t="e">
        <f ca="1">_xll.DBRW($B$1,$B$3,$B$2,$C$4,L$7,$A14,L$8,L$6,$B14)</f>
        <v>#VALUE!</v>
      </c>
      <c r="M14" s="294" t="e">
        <f ca="1">_xll.DBRW($B$1,$B$3,$B$2,$C$4,M$7,$A14,M$8,M$6,$B14)</f>
        <v>#VALUE!</v>
      </c>
      <c r="O14" s="294" t="e">
        <f t="shared" ca="1" si="30"/>
        <v>#VALUE!</v>
      </c>
      <c r="P14" s="294" t="e">
        <f t="shared" ca="1" si="31"/>
        <v>#VALUE!</v>
      </c>
      <c r="Q14" s="294" t="e">
        <f t="shared" ca="1" si="32"/>
        <v>#VALUE!</v>
      </c>
      <c r="R14" s="294" t="e">
        <f t="shared" ca="1" si="33"/>
        <v>#VALUE!</v>
      </c>
      <c r="S14" s="294" t="e">
        <f t="shared" ca="1" si="34"/>
        <v>#VALUE!</v>
      </c>
      <c r="U14" s="294" t="e">
        <f ca="1">_xll.DBRW($B$1,$B$3,$B$2,$U$4,U$7,$A14,U$8,U$6,$B14)</f>
        <v>#VALUE!</v>
      </c>
      <c r="V14" s="294" t="e">
        <f ca="1">_xll.DBRW($B$1,$B$3,$B$2,$U$4,V$7,$A14,V$8,V$6,$B14)</f>
        <v>#VALUE!</v>
      </c>
      <c r="W14" s="294" t="e">
        <f ca="1">_xll.DBRW($B$1,$B$3,$B$2,$U$4,W$7,$A14,W$8,W$6,$B14)</f>
        <v>#VALUE!</v>
      </c>
      <c r="X14" s="294" t="e">
        <f ca="1">_xll.DBRW($B$1,$B$3,$B$2,$U$4,X$7,$A14,X$8,X$6,$B14)</f>
        <v>#VALUE!</v>
      </c>
      <c r="Y14" s="294" t="e">
        <f ca="1">_xll.DBRW($B$1,$B$3,$B$2,$U$4,Y$7,$A14,Y$8,Y$6,$B14)</f>
        <v>#VALUE!</v>
      </c>
      <c r="Z14" s="294"/>
      <c r="AA14" s="294" t="e">
        <f ca="1">_xll.DBRW($B$1,$B$3,$B$2,$U$4,AA$7,$A14,AA$8,AA$6,$B14)</f>
        <v>#VALUE!</v>
      </c>
      <c r="AB14" s="294" t="e">
        <f ca="1">_xll.DBRW($B$1,$B$3,$B$2,$U$4,AB$7,$A14,AB$8,AB$6,$B14)</f>
        <v>#VALUE!</v>
      </c>
      <c r="AC14" s="294" t="e">
        <f ca="1">_xll.DBRW($B$1,$B$3,$B$2,$U$4,AC$7,$A14,AC$8,AC$6,$B14)</f>
        <v>#VALUE!</v>
      </c>
      <c r="AD14" s="294" t="e">
        <f ca="1">_xll.DBRW($B$1,$B$3,$B$2,$U$4,AD$7,$A14,AD$8,AD$6,$B14)</f>
        <v>#VALUE!</v>
      </c>
      <c r="AE14" s="294" t="e">
        <f ca="1">_xll.DBRW($B$1,$B$3,$B$2,$U$4,AE$7,$A14,AE$8,AE$6,$B14)</f>
        <v>#VALUE!</v>
      </c>
      <c r="AG14" s="294" t="e">
        <f t="shared" ca="1" si="35"/>
        <v>#VALUE!</v>
      </c>
      <c r="AH14" s="294" t="e">
        <f t="shared" ca="1" si="22"/>
        <v>#VALUE!</v>
      </c>
      <c r="AI14" s="294" t="e">
        <f t="shared" ca="1" si="23"/>
        <v>#VALUE!</v>
      </c>
      <c r="AJ14" s="294" t="e">
        <f t="shared" ca="1" si="24"/>
        <v>#VALUE!</v>
      </c>
      <c r="AK14" s="294" t="e">
        <f t="shared" ca="1" si="25"/>
        <v>#VALUE!</v>
      </c>
      <c r="AM14" s="294" t="e">
        <f ca="1">_xll.DBRW($B$1,$B$3,$B$2,$AM$4,AM$7,$A14,AM$8,AM$6,$B14)</f>
        <v>#VALUE!</v>
      </c>
      <c r="AN14" s="294" t="e">
        <f ca="1">_xll.DBRW($B$1,$B$3,$B$2,$AM$4,AN$7,$A14,AN$8,AN$6,$B14)</f>
        <v>#VALUE!</v>
      </c>
      <c r="AO14" s="294" t="e">
        <f ca="1">_xll.DBRW($B$1,$B$3,$B$2,$AM$4,AO$7,$A14,AO$8,AO$6,$B14)</f>
        <v>#VALUE!</v>
      </c>
      <c r="AP14" s="294" t="e">
        <f ca="1">_xll.DBRW($B$1,$B$3,$B$2,$AM$4,AP$7,$A14,AP$8,AP$6,$B14)</f>
        <v>#VALUE!</v>
      </c>
      <c r="AQ14" s="294" t="e">
        <f ca="1">_xll.DBRW($B$1,$B$3,$B$2,$AM$4,AQ$7,$A14,AQ$8,AQ$6,$B14)</f>
        <v>#VALUE!</v>
      </c>
      <c r="AR14" s="294"/>
      <c r="AS14" s="294" t="e">
        <f ca="1">_xll.DBRW($B$1,$B$3,$B$2,$AM$4,AS$7,$A14,AS$8,AS$6,$B14)</f>
        <v>#VALUE!</v>
      </c>
      <c r="AT14" s="294" t="e">
        <f ca="1">_xll.DBRW($B$1,$B$3,$B$2,$AM$4,AT$7,$A14,AT$8,AT$6,$B14)</f>
        <v>#VALUE!</v>
      </c>
      <c r="AU14" s="294" t="e">
        <f ca="1">_xll.DBRW($B$1,$B$3,$B$2,$AM$4,AU$7,$A14,AU$8,AU$6,$B14)</f>
        <v>#VALUE!</v>
      </c>
      <c r="AV14" s="294" t="e">
        <f ca="1">_xll.DBRW($B$1,$B$3,$B$2,$AM$4,AV$7,$A14,AV$8,AV$6,$B14)</f>
        <v>#VALUE!</v>
      </c>
      <c r="AW14" s="294" t="e">
        <f ca="1">_xll.DBRW($B$1,$B$3,$B$2,$AM$4,AW$7,$A14,AW$8,AW$6,$B14)</f>
        <v>#VALUE!</v>
      </c>
      <c r="AY14" s="294" t="e">
        <f t="shared" ca="1" si="36"/>
        <v>#VALUE!</v>
      </c>
      <c r="AZ14" s="294" t="e">
        <f t="shared" ca="1" si="26"/>
        <v>#VALUE!</v>
      </c>
      <c r="BA14" s="294" t="e">
        <f t="shared" ca="1" si="27"/>
        <v>#VALUE!</v>
      </c>
      <c r="BB14" s="294" t="e">
        <f t="shared" ca="1" si="28"/>
        <v>#VALUE!</v>
      </c>
      <c r="BC14" s="294" t="e">
        <f t="shared" ca="1" si="29"/>
        <v>#VALUE!</v>
      </c>
    </row>
    <row r="15" spans="1:55">
      <c r="A15" s="292" t="str">
        <f t="shared" ca="1" si="37"/>
        <v>RECALC_0_2_</v>
      </c>
      <c r="B15" s="292" t="s">
        <v>313</v>
      </c>
      <c r="C15" s="294" t="e">
        <f ca="1">_xll.DBRW($B$1,$B$3,$B$2,$C$4,C$7,$A15,C$8,C$6,$B15)</f>
        <v>#VALUE!</v>
      </c>
      <c r="D15" s="294" t="e">
        <f ca="1">_xll.DBRW($B$1,$B$3,$B$2,$C$4,D$7,$A15,D$8,D$6,$B15)</f>
        <v>#VALUE!</v>
      </c>
      <c r="E15" s="294" t="e">
        <f ca="1">_xll.DBRW($B$1,$B$3,$B$2,$C$4,E$7,$A15,E$8,E$6,$B15)</f>
        <v>#VALUE!</v>
      </c>
      <c r="F15" s="294" t="e">
        <f ca="1">_xll.DBRW($B$1,$B$3,$B$2,$C$4,F$7,$A15,F$8,F$6,$B15)</f>
        <v>#VALUE!</v>
      </c>
      <c r="G15" s="294" t="e">
        <f ca="1">_xll.DBRW($B$1,$B$3,$B$2,$C$4,G$7,$A15,G$8,G$6,$B15)</f>
        <v>#VALUE!</v>
      </c>
      <c r="H15" s="294"/>
      <c r="I15" s="294" t="e">
        <f ca="1">_xll.DBRW($B$1,$B$3,$B$2,$C$4,I$7,$A15,I$8,I$6,$B15)</f>
        <v>#VALUE!</v>
      </c>
      <c r="J15" s="294" t="e">
        <f ca="1">_xll.DBRW($B$1,$B$3,$B$2,$C$4,J$7,$A15,J$8,J$6,$B15)</f>
        <v>#VALUE!</v>
      </c>
      <c r="K15" s="294" t="e">
        <f ca="1">_xll.DBRW($B$1,$B$3,$B$2,$C$4,K$7,$A15,K$8,K$6,$B15)</f>
        <v>#VALUE!</v>
      </c>
      <c r="L15" s="294" t="e">
        <f ca="1">_xll.DBRW($B$1,$B$3,$B$2,$C$4,L$7,$A15,L$8,L$6,$B15)</f>
        <v>#VALUE!</v>
      </c>
      <c r="M15" s="294" t="e">
        <f ca="1">_xll.DBRW($B$1,$B$3,$B$2,$C$4,M$7,$A15,M$8,M$6,$B15)</f>
        <v>#VALUE!</v>
      </c>
      <c r="O15" s="294" t="e">
        <f t="shared" ca="1" si="30"/>
        <v>#VALUE!</v>
      </c>
      <c r="P15" s="294" t="e">
        <f t="shared" ca="1" si="31"/>
        <v>#VALUE!</v>
      </c>
      <c r="Q15" s="294" t="e">
        <f t="shared" ca="1" si="32"/>
        <v>#VALUE!</v>
      </c>
      <c r="R15" s="294" t="e">
        <f t="shared" ca="1" si="33"/>
        <v>#VALUE!</v>
      </c>
      <c r="S15" s="294" t="e">
        <f t="shared" ca="1" si="34"/>
        <v>#VALUE!</v>
      </c>
      <c r="U15" s="294" t="e">
        <f ca="1">_xll.DBRW($B$1,$B$3,$B$2,$U$4,U$7,$A15,U$8,U$6,$B15)</f>
        <v>#VALUE!</v>
      </c>
      <c r="V15" s="294" t="e">
        <f ca="1">_xll.DBRW($B$1,$B$3,$B$2,$U$4,V$7,$A15,V$8,V$6,$B15)</f>
        <v>#VALUE!</v>
      </c>
      <c r="W15" s="294" t="e">
        <f ca="1">_xll.DBRW($B$1,$B$3,$B$2,$U$4,W$7,$A15,W$8,W$6,$B15)</f>
        <v>#VALUE!</v>
      </c>
      <c r="X15" s="294" t="e">
        <f ca="1">_xll.DBRW($B$1,$B$3,$B$2,$U$4,X$7,$A15,X$8,X$6,$B15)</f>
        <v>#VALUE!</v>
      </c>
      <c r="Y15" s="294" t="e">
        <f ca="1">_xll.DBRW($B$1,$B$3,$B$2,$U$4,Y$7,$A15,Y$8,Y$6,$B15)</f>
        <v>#VALUE!</v>
      </c>
      <c r="Z15" s="294"/>
      <c r="AA15" s="294" t="e">
        <f ca="1">_xll.DBRW($B$1,$B$3,$B$2,$U$4,AA$7,$A15,AA$8,AA$6,$B15)</f>
        <v>#VALUE!</v>
      </c>
      <c r="AB15" s="294" t="e">
        <f ca="1">_xll.DBRW($B$1,$B$3,$B$2,$U$4,AB$7,$A15,AB$8,AB$6,$B15)</f>
        <v>#VALUE!</v>
      </c>
      <c r="AC15" s="294" t="e">
        <f ca="1">_xll.DBRW($B$1,$B$3,$B$2,$U$4,AC$7,$A15,AC$8,AC$6,$B15)</f>
        <v>#VALUE!</v>
      </c>
      <c r="AD15" s="294" t="e">
        <f ca="1">_xll.DBRW($B$1,$B$3,$B$2,$U$4,AD$7,$A15,AD$8,AD$6,$B15)</f>
        <v>#VALUE!</v>
      </c>
      <c r="AE15" s="294" t="e">
        <f ca="1">_xll.DBRW($B$1,$B$3,$B$2,$U$4,AE$7,$A15,AE$8,AE$6,$B15)</f>
        <v>#VALUE!</v>
      </c>
      <c r="AG15" s="294" t="e">
        <f t="shared" ca="1" si="35"/>
        <v>#VALUE!</v>
      </c>
      <c r="AH15" s="294" t="e">
        <f t="shared" ca="1" si="22"/>
        <v>#VALUE!</v>
      </c>
      <c r="AI15" s="294" t="e">
        <f t="shared" ca="1" si="23"/>
        <v>#VALUE!</v>
      </c>
      <c r="AJ15" s="294" t="e">
        <f t="shared" ca="1" si="24"/>
        <v>#VALUE!</v>
      </c>
      <c r="AK15" s="294" t="e">
        <f t="shared" ca="1" si="25"/>
        <v>#VALUE!</v>
      </c>
      <c r="AM15" s="294" t="e">
        <f ca="1">_xll.DBRW($B$1,$B$3,$B$2,$AM$4,AM$7,$A15,AM$8,AM$6,$B15)</f>
        <v>#VALUE!</v>
      </c>
      <c r="AN15" s="294" t="e">
        <f ca="1">_xll.DBRW($B$1,$B$3,$B$2,$AM$4,AN$7,$A15,AN$8,AN$6,$B15)</f>
        <v>#VALUE!</v>
      </c>
      <c r="AO15" s="294" t="e">
        <f ca="1">_xll.DBRW($B$1,$B$3,$B$2,$AM$4,AO$7,$A15,AO$8,AO$6,$B15)</f>
        <v>#VALUE!</v>
      </c>
      <c r="AP15" s="294" t="e">
        <f ca="1">_xll.DBRW($B$1,$B$3,$B$2,$AM$4,AP$7,$A15,AP$8,AP$6,$B15)</f>
        <v>#VALUE!</v>
      </c>
      <c r="AQ15" s="294" t="e">
        <f ca="1">_xll.DBRW($B$1,$B$3,$B$2,$AM$4,AQ$7,$A15,AQ$8,AQ$6,$B15)</f>
        <v>#VALUE!</v>
      </c>
      <c r="AR15" s="294"/>
      <c r="AS15" s="294" t="e">
        <f ca="1">_xll.DBRW($B$1,$B$3,$B$2,$AM$4,AS$7,$A15,AS$8,AS$6,$B15)</f>
        <v>#VALUE!</v>
      </c>
      <c r="AT15" s="294" t="e">
        <f ca="1">_xll.DBRW($B$1,$B$3,$B$2,$AM$4,AT$7,$A15,AT$8,AT$6,$B15)</f>
        <v>#VALUE!</v>
      </c>
      <c r="AU15" s="294" t="e">
        <f ca="1">_xll.DBRW($B$1,$B$3,$B$2,$AM$4,AU$7,$A15,AU$8,AU$6,$B15)</f>
        <v>#VALUE!</v>
      </c>
      <c r="AV15" s="294" t="e">
        <f ca="1">_xll.DBRW($B$1,$B$3,$B$2,$AM$4,AV$7,$A15,AV$8,AV$6,$B15)</f>
        <v>#VALUE!</v>
      </c>
      <c r="AW15" s="294" t="e">
        <f ca="1">_xll.DBRW($B$1,$B$3,$B$2,$AM$4,AW$7,$A15,AW$8,AW$6,$B15)</f>
        <v>#VALUE!</v>
      </c>
      <c r="AY15" s="294" t="e">
        <f t="shared" ca="1" si="36"/>
        <v>#VALUE!</v>
      </c>
      <c r="AZ15" s="294" t="e">
        <f t="shared" ca="1" si="26"/>
        <v>#VALUE!</v>
      </c>
      <c r="BA15" s="294" t="e">
        <f t="shared" ca="1" si="27"/>
        <v>#VALUE!</v>
      </c>
      <c r="BB15" s="294" t="e">
        <f t="shared" ca="1" si="28"/>
        <v>#VALUE!</v>
      </c>
      <c r="BC15" s="294" t="e">
        <f t="shared" ca="1" si="29"/>
        <v>#VALUE!</v>
      </c>
    </row>
    <row r="16" spans="1:55">
      <c r="A16" s="292" t="str">
        <f t="shared" ref="A16" ca="1" si="38">A15</f>
        <v>RECALC_0_2_</v>
      </c>
      <c r="B16" s="292" t="s">
        <v>316</v>
      </c>
      <c r="C16" s="294" t="e">
        <f ca="1">_xll.DBRW($B$1,$B$3,$B$2,$C$4,C$7,$A16,C$8,C$6,$B16)</f>
        <v>#VALUE!</v>
      </c>
      <c r="D16" s="294" t="e">
        <f ca="1">_xll.DBRW($B$1,$B$3,$B$2,$C$4,D$7,$A16,D$8,D$6,$B16)</f>
        <v>#VALUE!</v>
      </c>
      <c r="E16" s="294" t="e">
        <f ca="1">_xll.DBRW($B$1,$B$3,$B$2,$C$4,E$7,$A16,E$8,E$6,$B16)</f>
        <v>#VALUE!</v>
      </c>
      <c r="F16" s="294" t="e">
        <f ca="1">_xll.DBRW($B$1,$B$3,$B$2,$C$4,F$7,$A16,F$8,F$6,$B16)</f>
        <v>#VALUE!</v>
      </c>
      <c r="G16" s="294" t="e">
        <f ca="1">_xll.DBRW($B$1,$B$3,$B$2,$C$4,G$7,$A16,G$8,G$6,$B16)</f>
        <v>#VALUE!</v>
      </c>
      <c r="H16" s="294"/>
      <c r="I16" s="294" t="e">
        <f ca="1">_xll.DBRW($B$1,$B$3,$B$2,$C$4,I$7,$A16,I$8,I$6,$B16)</f>
        <v>#VALUE!</v>
      </c>
      <c r="J16" s="294" t="e">
        <f ca="1">_xll.DBRW($B$1,$B$3,$B$2,$C$4,J$7,$A16,J$8,J$6,$B16)</f>
        <v>#VALUE!</v>
      </c>
      <c r="K16" s="294" t="e">
        <f ca="1">_xll.DBRW($B$1,$B$3,$B$2,$C$4,K$7,$A16,K$8,K$6,$B16)</f>
        <v>#VALUE!</v>
      </c>
      <c r="L16" s="294" t="e">
        <f ca="1">_xll.DBRW($B$1,$B$3,$B$2,$C$4,L$7,$A16,L$8,L$6,$B16)</f>
        <v>#VALUE!</v>
      </c>
      <c r="M16" s="294" t="e">
        <f ca="1">_xll.DBRW($B$1,$B$3,$B$2,$C$4,M$7,$A16,M$8,M$6,$B16)</f>
        <v>#VALUE!</v>
      </c>
      <c r="O16" s="294" t="e">
        <f t="shared" ref="O16" ca="1" si="39">C16-I16</f>
        <v>#VALUE!</v>
      </c>
      <c r="P16" s="294" t="e">
        <f t="shared" ref="P16" ca="1" si="40">D16-J16</f>
        <v>#VALUE!</v>
      </c>
      <c r="Q16" s="294" t="e">
        <f t="shared" ref="Q16" ca="1" si="41">E16-K16</f>
        <v>#VALUE!</v>
      </c>
      <c r="R16" s="294" t="e">
        <f t="shared" ref="R16" ca="1" si="42">F16-L16</f>
        <v>#VALUE!</v>
      </c>
      <c r="S16" s="294" t="e">
        <f t="shared" ref="S16" ca="1" si="43">G16-M16</f>
        <v>#VALUE!</v>
      </c>
      <c r="U16" s="294" t="e">
        <f ca="1">_xll.DBRW($B$1,$B$3,$B$2,$U$4,U$7,$A16,U$8,U$6,$B16)</f>
        <v>#VALUE!</v>
      </c>
      <c r="V16" s="294" t="e">
        <f ca="1">_xll.DBRW($B$1,$B$3,$B$2,$U$4,V$7,$A16,V$8,V$6,$B16)</f>
        <v>#VALUE!</v>
      </c>
      <c r="W16" s="294" t="e">
        <f ca="1">_xll.DBRW($B$1,$B$3,$B$2,$U$4,W$7,$A16,W$8,W$6,$B16)</f>
        <v>#VALUE!</v>
      </c>
      <c r="X16" s="294" t="e">
        <f ca="1">_xll.DBRW($B$1,$B$3,$B$2,$U$4,X$7,$A16,X$8,X$6,$B16)</f>
        <v>#VALUE!</v>
      </c>
      <c r="Y16" s="294" t="e">
        <f ca="1">_xll.DBRW($B$1,$B$3,$B$2,$U$4,Y$7,$A16,Y$8,Y$6,$B16)</f>
        <v>#VALUE!</v>
      </c>
      <c r="Z16" s="294"/>
      <c r="AA16" s="294" t="e">
        <f ca="1">_xll.DBRW($B$1,$B$3,$B$2,$U$4,AA$7,$A16,AA$8,AA$6,$B16)</f>
        <v>#VALUE!</v>
      </c>
      <c r="AB16" s="294" t="e">
        <f ca="1">_xll.DBRW($B$1,$B$3,$B$2,$U$4,AB$7,$A16,AB$8,AB$6,$B16)</f>
        <v>#VALUE!</v>
      </c>
      <c r="AC16" s="294" t="e">
        <f ca="1">_xll.DBRW($B$1,$B$3,$B$2,$U$4,AC$7,$A16,AC$8,AC$6,$B16)</f>
        <v>#VALUE!</v>
      </c>
      <c r="AD16" s="294" t="e">
        <f ca="1">_xll.DBRW($B$1,$B$3,$B$2,$U$4,AD$7,$A16,AD$8,AD$6,$B16)</f>
        <v>#VALUE!</v>
      </c>
      <c r="AE16" s="294" t="e">
        <f ca="1">_xll.DBRW($B$1,$B$3,$B$2,$U$4,AE$7,$A16,AE$8,AE$6,$B16)</f>
        <v>#VALUE!</v>
      </c>
      <c r="AG16" s="294" t="e">
        <f t="shared" ca="1" si="35"/>
        <v>#VALUE!</v>
      </c>
      <c r="AH16" s="294" t="e">
        <f t="shared" ca="1" si="22"/>
        <v>#VALUE!</v>
      </c>
      <c r="AI16" s="294" t="e">
        <f t="shared" ca="1" si="23"/>
        <v>#VALUE!</v>
      </c>
      <c r="AJ16" s="294" t="e">
        <f t="shared" ca="1" si="24"/>
        <v>#VALUE!</v>
      </c>
      <c r="AK16" s="294" t="e">
        <f t="shared" ca="1" si="25"/>
        <v>#VALUE!</v>
      </c>
      <c r="AM16" s="294" t="e">
        <f ca="1">_xll.DBRW($B$1,$B$3,$B$2,$AM$4,AM$7,$A16,AM$8,AM$6,$B16)</f>
        <v>#VALUE!</v>
      </c>
      <c r="AN16" s="294" t="e">
        <f ca="1">_xll.DBRW($B$1,$B$3,$B$2,$AM$4,AN$7,$A16,AN$8,AN$6,$B16)</f>
        <v>#VALUE!</v>
      </c>
      <c r="AO16" s="294" t="e">
        <f ca="1">_xll.DBRW($B$1,$B$3,$B$2,$AM$4,AO$7,$A16,AO$8,AO$6,$B16)</f>
        <v>#VALUE!</v>
      </c>
      <c r="AP16" s="294" t="e">
        <f ca="1">_xll.DBRW($B$1,$B$3,$B$2,$AM$4,AP$7,$A16,AP$8,AP$6,$B16)</f>
        <v>#VALUE!</v>
      </c>
      <c r="AQ16" s="294" t="e">
        <f ca="1">_xll.DBRW($B$1,$B$3,$B$2,$AM$4,AQ$7,$A16,AQ$8,AQ$6,$B16)</f>
        <v>#VALUE!</v>
      </c>
      <c r="AR16" s="294"/>
      <c r="AS16" s="294" t="e">
        <f ca="1">_xll.DBRW($B$1,$B$3,$B$2,$AM$4,AS$7,$A16,AS$8,AS$6,$B16)</f>
        <v>#VALUE!</v>
      </c>
      <c r="AT16" s="294" t="e">
        <f ca="1">_xll.DBRW($B$1,$B$3,$B$2,$AM$4,AT$7,$A16,AT$8,AT$6,$B16)</f>
        <v>#VALUE!</v>
      </c>
      <c r="AU16" s="294" t="e">
        <f ca="1">_xll.DBRW($B$1,$B$3,$B$2,$AM$4,AU$7,$A16,AU$8,AU$6,$B16)</f>
        <v>#VALUE!</v>
      </c>
      <c r="AV16" s="294" t="e">
        <f ca="1">_xll.DBRW($B$1,$B$3,$B$2,$AM$4,AV$7,$A16,AV$8,AV$6,$B16)</f>
        <v>#VALUE!</v>
      </c>
      <c r="AW16" s="294" t="e">
        <f ca="1">_xll.DBRW($B$1,$B$3,$B$2,$AM$4,AW$7,$A16,AW$8,AW$6,$B16)</f>
        <v>#VALUE!</v>
      </c>
      <c r="AY16" s="294" t="e">
        <f t="shared" ca="1" si="36"/>
        <v>#VALUE!</v>
      </c>
      <c r="AZ16" s="294" t="e">
        <f t="shared" ca="1" si="26"/>
        <v>#VALUE!</v>
      </c>
      <c r="BA16" s="294" t="e">
        <f t="shared" ca="1" si="27"/>
        <v>#VALUE!</v>
      </c>
      <c r="BB16" s="294" t="e">
        <f t="shared" ca="1" si="28"/>
        <v>#VALUE!</v>
      </c>
      <c r="BC16" s="294" t="e">
        <f t="shared" ca="1" si="29"/>
        <v>#VALUE!</v>
      </c>
    </row>
    <row r="17" spans="1:55">
      <c r="A17" s="292" t="str">
        <f ca="1">A15</f>
        <v>RECALC_0_2_</v>
      </c>
      <c r="B17" s="291" t="s">
        <v>314</v>
      </c>
      <c r="C17" s="294" t="e">
        <f ca="1">_xll.DBRW($B$1,$B$3,$B$2,$C$4,C$7,$A17,C$8,C$6,$B17)</f>
        <v>#VALUE!</v>
      </c>
      <c r="D17" s="294" t="e">
        <f ca="1">_xll.DBRW($B$1,$B$3,$B$2,$C$4,D$7,$A17,D$8,D$6,$B17)</f>
        <v>#VALUE!</v>
      </c>
      <c r="E17" s="294" t="e">
        <f ca="1">_xll.DBRW($B$1,$B$3,$B$2,$C$4,E$7,$A17,E$8,E$6,$B17)</f>
        <v>#VALUE!</v>
      </c>
      <c r="F17" s="294" t="e">
        <f ca="1">_xll.DBRW($B$1,$B$3,$B$2,$C$4,F$7,$A17,F$8,F$6,$B17)</f>
        <v>#VALUE!</v>
      </c>
      <c r="G17" s="294" t="e">
        <f ca="1">_xll.DBRW($B$1,$B$3,$B$2,$C$4,G$7,$A17,G$8,G$6,$B17)</f>
        <v>#VALUE!</v>
      </c>
      <c r="H17" s="294"/>
      <c r="I17" s="294" t="e">
        <f ca="1">_xll.DBRW($B$1,$B$3,$B$2,$C$4,I$7,$A17,I$8,I$6,$B17)</f>
        <v>#VALUE!</v>
      </c>
      <c r="J17" s="294" t="e">
        <f ca="1">_xll.DBRW($B$1,$B$3,$B$2,$C$4,J$7,$A17,J$8,J$6,$B17)</f>
        <v>#VALUE!</v>
      </c>
      <c r="K17" s="294" t="e">
        <f ca="1">_xll.DBRW($B$1,$B$3,$B$2,$C$4,K$7,$A17,K$8,K$6,$B17)</f>
        <v>#VALUE!</v>
      </c>
      <c r="L17" s="294" t="e">
        <f ca="1">_xll.DBRW($B$1,$B$3,$B$2,$C$4,L$7,$A17,L$8,L$6,$B17)</f>
        <v>#VALUE!</v>
      </c>
      <c r="M17" s="294" t="e">
        <f ca="1">_xll.DBRW($B$1,$B$3,$B$2,$C$4,M$7,$A17,M$8,M$6,$B17)</f>
        <v>#VALUE!</v>
      </c>
      <c r="O17" s="294" t="e">
        <f t="shared" ca="1" si="30"/>
        <v>#VALUE!</v>
      </c>
      <c r="P17" s="294" t="e">
        <f t="shared" ca="1" si="31"/>
        <v>#VALUE!</v>
      </c>
      <c r="Q17" s="294" t="e">
        <f t="shared" ca="1" si="32"/>
        <v>#VALUE!</v>
      </c>
      <c r="R17" s="294" t="e">
        <f t="shared" ca="1" si="33"/>
        <v>#VALUE!</v>
      </c>
      <c r="S17" s="294" t="e">
        <f t="shared" ca="1" si="34"/>
        <v>#VALUE!</v>
      </c>
      <c r="U17" s="294" t="e">
        <f ca="1">_xll.DBRW($B$1,$B$3,$B$2,$U$4,U$7,$A17,U$8,U$6,$B17)</f>
        <v>#VALUE!</v>
      </c>
      <c r="V17" s="294" t="e">
        <f ca="1">_xll.DBRW($B$1,$B$3,$B$2,$U$4,V$7,$A17,V$8,V$6,$B17)</f>
        <v>#VALUE!</v>
      </c>
      <c r="W17" s="294" t="e">
        <f ca="1">_xll.DBRW($B$1,$B$3,$B$2,$U$4,W$7,$A17,W$8,W$6,$B17)</f>
        <v>#VALUE!</v>
      </c>
      <c r="X17" s="294" t="e">
        <f ca="1">_xll.DBRW($B$1,$B$3,$B$2,$U$4,X$7,$A17,X$8,X$6,$B17)</f>
        <v>#VALUE!</v>
      </c>
      <c r="Y17" s="294" t="e">
        <f ca="1">_xll.DBRW($B$1,$B$3,$B$2,$U$4,Y$7,$A17,Y$8,Y$6,$B17)</f>
        <v>#VALUE!</v>
      </c>
      <c r="Z17" s="294"/>
      <c r="AA17" s="294" t="e">
        <f ca="1">_xll.DBRW($B$1,$B$3,$B$2,$U$4,AA$7,$A17,AA$8,AA$6,$B17)</f>
        <v>#VALUE!</v>
      </c>
      <c r="AB17" s="294" t="e">
        <f ca="1">_xll.DBRW($B$1,$B$3,$B$2,$U$4,AB$7,$A17,AB$8,AB$6,$B17)</f>
        <v>#VALUE!</v>
      </c>
      <c r="AC17" s="294" t="e">
        <f ca="1">_xll.DBRW($B$1,$B$3,$B$2,$U$4,AC$7,$A17,AC$8,AC$6,$B17)</f>
        <v>#VALUE!</v>
      </c>
      <c r="AD17" s="294" t="e">
        <f ca="1">_xll.DBRW($B$1,$B$3,$B$2,$U$4,AD$7,$A17,AD$8,AD$6,$B17)</f>
        <v>#VALUE!</v>
      </c>
      <c r="AE17" s="294" t="e">
        <f ca="1">_xll.DBRW($B$1,$B$3,$B$2,$U$4,AE$7,$A17,AE$8,AE$6,$B17)</f>
        <v>#VALUE!</v>
      </c>
      <c r="AG17" s="294" t="e">
        <f t="shared" ca="1" si="35"/>
        <v>#VALUE!</v>
      </c>
      <c r="AH17" s="294" t="e">
        <f t="shared" ca="1" si="22"/>
        <v>#VALUE!</v>
      </c>
      <c r="AI17" s="294" t="e">
        <f t="shared" ca="1" si="23"/>
        <v>#VALUE!</v>
      </c>
      <c r="AJ17" s="294" t="e">
        <f t="shared" ca="1" si="24"/>
        <v>#VALUE!</v>
      </c>
      <c r="AK17" s="294" t="e">
        <f t="shared" ca="1" si="25"/>
        <v>#VALUE!</v>
      </c>
      <c r="AM17" s="294" t="e">
        <f ca="1">_xll.DBRW($B$1,$B$3,$B$2,$AM$4,AM$7,$A17,AM$8,AM$6,$B17)</f>
        <v>#VALUE!</v>
      </c>
      <c r="AN17" s="294" t="e">
        <f ca="1">_xll.DBRW($B$1,$B$3,$B$2,$AM$4,AN$7,$A17,AN$8,AN$6,$B17)</f>
        <v>#VALUE!</v>
      </c>
      <c r="AO17" s="294" t="e">
        <f ca="1">_xll.DBRW($B$1,$B$3,$B$2,$AM$4,AO$7,$A17,AO$8,AO$6,$B17)</f>
        <v>#VALUE!</v>
      </c>
      <c r="AP17" s="294" t="e">
        <f ca="1">_xll.DBRW($B$1,$B$3,$B$2,$AM$4,AP$7,$A17,AP$8,AP$6,$B17)</f>
        <v>#VALUE!</v>
      </c>
      <c r="AQ17" s="294" t="e">
        <f ca="1">_xll.DBRW($B$1,$B$3,$B$2,$AM$4,AQ$7,$A17,AQ$8,AQ$6,$B17)</f>
        <v>#VALUE!</v>
      </c>
      <c r="AR17" s="294"/>
      <c r="AS17" s="294" t="e">
        <f ca="1">_xll.DBRW($B$1,$B$3,$B$2,$AM$4,AS$7,$A17,AS$8,AS$6,$B17)</f>
        <v>#VALUE!</v>
      </c>
      <c r="AT17" s="294" t="e">
        <f ca="1">_xll.DBRW($B$1,$B$3,$B$2,$AM$4,AT$7,$A17,AT$8,AT$6,$B17)</f>
        <v>#VALUE!</v>
      </c>
      <c r="AU17" s="294" t="e">
        <f ca="1">_xll.DBRW($B$1,$B$3,$B$2,$AM$4,AU$7,$A17,AU$8,AU$6,$B17)</f>
        <v>#VALUE!</v>
      </c>
      <c r="AV17" s="294" t="e">
        <f ca="1">_xll.DBRW($B$1,$B$3,$B$2,$AM$4,AV$7,$A17,AV$8,AV$6,$B17)</f>
        <v>#VALUE!</v>
      </c>
      <c r="AW17" s="294" t="e">
        <f ca="1">_xll.DBRW($B$1,$B$3,$B$2,$AM$4,AW$7,$A17,AW$8,AW$6,$B17)</f>
        <v>#VALUE!</v>
      </c>
      <c r="AY17" s="294" t="e">
        <f t="shared" ca="1" si="36"/>
        <v>#VALUE!</v>
      </c>
      <c r="AZ17" s="294" t="e">
        <f t="shared" ca="1" si="26"/>
        <v>#VALUE!</v>
      </c>
      <c r="BA17" s="294" t="e">
        <f t="shared" ca="1" si="27"/>
        <v>#VALUE!</v>
      </c>
      <c r="BB17" s="294" t="e">
        <f t="shared" ca="1" si="28"/>
        <v>#VALUE!</v>
      </c>
      <c r="BC17" s="294" t="e">
        <f t="shared" ca="1" si="29"/>
        <v>#VALUE!</v>
      </c>
    </row>
    <row r="18" spans="1:55">
      <c r="A18" s="292" t="str">
        <f ca="1">A16</f>
        <v>RECALC_0_2_</v>
      </c>
      <c r="B18" s="291" t="s">
        <v>1810</v>
      </c>
      <c r="C18" s="294" t="e">
        <f ca="1">_xll.DBRW($B$1,$B$3,$B$2,$C$4,C$7,$A18,C$8,C$6,$B18)</f>
        <v>#VALUE!</v>
      </c>
      <c r="D18" s="294" t="e">
        <f ca="1">_xll.DBRW($B$1,$B$3,$B$2,$C$4,D$7,$A18,D$8,D$6,$B18)</f>
        <v>#VALUE!</v>
      </c>
      <c r="E18" s="294" t="e">
        <f ca="1">_xll.DBRW($B$1,$B$3,$B$2,$C$4,E$7,$A18,E$8,E$6,$B18)</f>
        <v>#VALUE!</v>
      </c>
      <c r="F18" s="294" t="e">
        <f ca="1">_xll.DBRW($B$1,$B$3,$B$2,$C$4,F$7,$A18,F$8,F$6,$B18)</f>
        <v>#VALUE!</v>
      </c>
      <c r="G18" s="294" t="e">
        <f ca="1">_xll.DBRW($B$1,$B$3,$B$2,$C$4,G$7,$A18,G$8,G$6,$B18)</f>
        <v>#VALUE!</v>
      </c>
      <c r="H18" s="294"/>
      <c r="I18" s="294" t="e">
        <f ca="1">_xll.DBRW($B$1,$B$3,$B$2,$C$4,I$7,$A18,I$8,I$6,$B18)</f>
        <v>#VALUE!</v>
      </c>
      <c r="J18" s="294" t="e">
        <f ca="1">_xll.DBRW($B$1,$B$3,$B$2,$C$4,J$7,$A18,J$8,J$6,$B18)</f>
        <v>#VALUE!</v>
      </c>
      <c r="K18" s="294" t="e">
        <f ca="1">_xll.DBRW($B$1,$B$3,$B$2,$C$4,K$7,$A18,K$8,K$6,$B18)</f>
        <v>#VALUE!</v>
      </c>
      <c r="L18" s="294" t="e">
        <f ca="1">_xll.DBRW($B$1,$B$3,$B$2,$C$4,L$7,$A18,L$8,L$6,$B18)</f>
        <v>#VALUE!</v>
      </c>
      <c r="M18" s="294" t="e">
        <f ca="1">_xll.DBRW($B$1,$B$3,$B$2,$C$4,M$7,$A18,M$8,M$6,$B18)</f>
        <v>#VALUE!</v>
      </c>
      <c r="O18" s="294" t="e">
        <f t="shared" ref="O18" ca="1" si="44">C18-I18</f>
        <v>#VALUE!</v>
      </c>
      <c r="P18" s="294" t="e">
        <f t="shared" ref="P18" ca="1" si="45">D18-J18</f>
        <v>#VALUE!</v>
      </c>
      <c r="Q18" s="294" t="e">
        <f t="shared" ref="Q18" ca="1" si="46">E18-K18</f>
        <v>#VALUE!</v>
      </c>
      <c r="R18" s="294" t="e">
        <f t="shared" ref="R18" ca="1" si="47">F18-L18</f>
        <v>#VALUE!</v>
      </c>
      <c r="S18" s="294" t="e">
        <f t="shared" ref="S18" ca="1" si="48">G18-M18</f>
        <v>#VALUE!</v>
      </c>
      <c r="U18" s="294" t="e">
        <f ca="1">_xll.DBRW($B$1,$B$3,$B$2,$U$4,U$7,$A18,U$8,U$6,$B18)</f>
        <v>#VALUE!</v>
      </c>
      <c r="V18" s="294" t="e">
        <f ca="1">_xll.DBRW($B$1,$B$3,$B$2,$U$4,V$7,$A18,V$8,V$6,$B18)</f>
        <v>#VALUE!</v>
      </c>
      <c r="W18" s="294" t="e">
        <f ca="1">_xll.DBRW($B$1,$B$3,$B$2,$U$4,W$7,$A18,W$8,W$6,$B18)</f>
        <v>#VALUE!</v>
      </c>
      <c r="X18" s="294" t="e">
        <f ca="1">_xll.DBRW($B$1,$B$3,$B$2,$U$4,X$7,$A18,X$8,X$6,$B18)</f>
        <v>#VALUE!</v>
      </c>
      <c r="Y18" s="294" t="e">
        <f ca="1">_xll.DBRW($B$1,$B$3,$B$2,$U$4,Y$7,$A18,Y$8,Y$6,$B18)</f>
        <v>#VALUE!</v>
      </c>
      <c r="Z18" s="294"/>
      <c r="AA18" s="294" t="e">
        <f ca="1">_xll.DBRW($B$1,$B$3,$B$2,$U$4,AA$7,$A18,AA$8,AA$6,$B18)</f>
        <v>#VALUE!</v>
      </c>
      <c r="AB18" s="294" t="e">
        <f ca="1">_xll.DBRW($B$1,$B$3,$B$2,$U$4,AB$7,$A18,AB$8,AB$6,$B18)</f>
        <v>#VALUE!</v>
      </c>
      <c r="AC18" s="294" t="e">
        <f ca="1">_xll.DBRW($B$1,$B$3,$B$2,$U$4,AC$7,$A18,AC$8,AC$6,$B18)</f>
        <v>#VALUE!</v>
      </c>
      <c r="AD18" s="294" t="e">
        <f ca="1">_xll.DBRW($B$1,$B$3,$B$2,$U$4,AD$7,$A18,AD$8,AD$6,$B18)</f>
        <v>#VALUE!</v>
      </c>
      <c r="AE18" s="294" t="e">
        <f ca="1">_xll.DBRW($B$1,$B$3,$B$2,$U$4,AE$7,$A18,AE$8,AE$6,$B18)</f>
        <v>#VALUE!</v>
      </c>
      <c r="AG18" s="294" t="e">
        <f t="shared" ref="AG18" ca="1" si="49">U18-AA18</f>
        <v>#VALUE!</v>
      </c>
      <c r="AH18" s="294" t="e">
        <f t="shared" ref="AH18" ca="1" si="50">V18-AB18</f>
        <v>#VALUE!</v>
      </c>
      <c r="AI18" s="294" t="e">
        <f t="shared" ref="AI18" ca="1" si="51">W18-AC18</f>
        <v>#VALUE!</v>
      </c>
      <c r="AJ18" s="294" t="e">
        <f t="shared" ref="AJ18" ca="1" si="52">X18-AD18</f>
        <v>#VALUE!</v>
      </c>
      <c r="AK18" s="294" t="e">
        <f t="shared" ref="AK18" ca="1" si="53">Y18-AE18</f>
        <v>#VALUE!</v>
      </c>
      <c r="AM18" s="294" t="e">
        <f ca="1">_xll.DBRW($B$1,$B$3,$B$2,$AM$4,AM$7,$A18,AM$8,AM$6,$B18)</f>
        <v>#VALUE!</v>
      </c>
      <c r="AN18" s="294" t="e">
        <f ca="1">_xll.DBRW($B$1,$B$3,$B$2,$AM$4,AN$7,$A18,AN$8,AN$6,$B18)</f>
        <v>#VALUE!</v>
      </c>
      <c r="AO18" s="294" t="e">
        <f ca="1">_xll.DBRW($B$1,$B$3,$B$2,$AM$4,AO$7,$A18,AO$8,AO$6,$B18)</f>
        <v>#VALUE!</v>
      </c>
      <c r="AP18" s="294" t="e">
        <f ca="1">_xll.DBRW($B$1,$B$3,$B$2,$AM$4,AP$7,$A18,AP$8,AP$6,$B18)</f>
        <v>#VALUE!</v>
      </c>
      <c r="AQ18" s="294" t="e">
        <f ca="1">_xll.DBRW($B$1,$B$3,$B$2,$AM$4,AQ$7,$A18,AQ$8,AQ$6,$B18)</f>
        <v>#VALUE!</v>
      </c>
      <c r="AR18" s="294"/>
      <c r="AS18" s="294" t="e">
        <f ca="1">_xll.DBRW($B$1,$B$3,$B$2,$AM$4,AS$7,$A18,AS$8,AS$6,$B18)</f>
        <v>#VALUE!</v>
      </c>
      <c r="AT18" s="294" t="e">
        <f ca="1">_xll.DBRW($B$1,$B$3,$B$2,$AM$4,AT$7,$A18,AT$8,AT$6,$B18)</f>
        <v>#VALUE!</v>
      </c>
      <c r="AU18" s="294" t="e">
        <f ca="1">_xll.DBRW($B$1,$B$3,$B$2,$AM$4,AU$7,$A18,AU$8,AU$6,$B18)</f>
        <v>#VALUE!</v>
      </c>
      <c r="AV18" s="294" t="e">
        <f ca="1">_xll.DBRW($B$1,$B$3,$B$2,$AM$4,AV$7,$A18,AV$8,AV$6,$B18)</f>
        <v>#VALUE!</v>
      </c>
      <c r="AW18" s="294" t="e">
        <f ca="1">_xll.DBRW($B$1,$B$3,$B$2,$AM$4,AW$7,$A18,AW$8,AW$6,$B18)</f>
        <v>#VALUE!</v>
      </c>
      <c r="AY18" s="294" t="e">
        <f t="shared" ref="AY18" ca="1" si="54">AM18-AS18</f>
        <v>#VALUE!</v>
      </c>
      <c r="AZ18" s="294" t="e">
        <f t="shared" ref="AZ18" ca="1" si="55">AN18-AT18</f>
        <v>#VALUE!</v>
      </c>
      <c r="BA18" s="294" t="e">
        <f t="shared" ref="BA18" ca="1" si="56">AO18-AU18</f>
        <v>#VALUE!</v>
      </c>
      <c r="BB18" s="294" t="e">
        <f t="shared" ref="BB18" ca="1" si="57">AP18-AV18</f>
        <v>#VALUE!</v>
      </c>
      <c r="BC18" s="294" t="e">
        <f t="shared" ref="BC18" ca="1" si="58">AQ18-AW18</f>
        <v>#VALUE!</v>
      </c>
    </row>
    <row r="19" spans="1:55">
      <c r="A19" s="292" t="str">
        <f ca="1">A17</f>
        <v>RECALC_0_2_</v>
      </c>
      <c r="B19" s="292" t="s">
        <v>315</v>
      </c>
      <c r="C19" s="294" t="e">
        <f ca="1">_xll.DBRW($B$1,$B$3,$B$2,$C$4,C$7,$A19,C$8,C$6,$B19)</f>
        <v>#VALUE!</v>
      </c>
      <c r="D19" s="294" t="e">
        <f ca="1">_xll.DBRW($B$1,$B$3,$B$2,$C$4,D$7,$A19,D$8,D$6,$B19)</f>
        <v>#VALUE!</v>
      </c>
      <c r="E19" s="294" t="e">
        <f ca="1">_xll.DBRW($B$1,$B$3,$B$2,$C$4,E$7,$A19,E$8,E$6,$B19)</f>
        <v>#VALUE!</v>
      </c>
      <c r="F19" s="294" t="e">
        <f ca="1">_xll.DBRW($B$1,$B$3,$B$2,$C$4,F$7,$A19,F$8,F$6,$B19)</f>
        <v>#VALUE!</v>
      </c>
      <c r="G19" s="294" t="e">
        <f ca="1">_xll.DBRW($B$1,$B$3,$B$2,$C$4,G$7,$A19,G$8,G$6,$B19)</f>
        <v>#VALUE!</v>
      </c>
      <c r="H19" s="294"/>
      <c r="I19" s="294" t="e">
        <f ca="1">_xll.DBRW($B$1,$B$3,$B$2,$C$4,I$7,$A19,I$8,I$6,$B19)</f>
        <v>#VALUE!</v>
      </c>
      <c r="J19" s="294" t="e">
        <f ca="1">_xll.DBRW($B$1,$B$3,$B$2,$C$4,J$7,$A19,J$8,J$6,$B19)</f>
        <v>#VALUE!</v>
      </c>
      <c r="K19" s="294" t="e">
        <f ca="1">_xll.DBRW($B$1,$B$3,$B$2,$C$4,K$7,$A19,K$8,K$6,$B19)</f>
        <v>#VALUE!</v>
      </c>
      <c r="L19" s="294" t="e">
        <f ca="1">_xll.DBRW($B$1,$B$3,$B$2,$C$4,L$7,$A19,L$8,L$6,$B19)</f>
        <v>#VALUE!</v>
      </c>
      <c r="M19" s="294" t="e">
        <f ca="1">_xll.DBRW($B$1,$B$3,$B$2,$C$4,M$7,$A19,M$8,M$6,$B19)</f>
        <v>#VALUE!</v>
      </c>
      <c r="O19" s="294" t="e">
        <f t="shared" ca="1" si="30"/>
        <v>#VALUE!</v>
      </c>
      <c r="P19" s="294" t="e">
        <f t="shared" ca="1" si="31"/>
        <v>#VALUE!</v>
      </c>
      <c r="Q19" s="294" t="e">
        <f t="shared" ca="1" si="32"/>
        <v>#VALUE!</v>
      </c>
      <c r="R19" s="294" t="e">
        <f t="shared" ca="1" si="33"/>
        <v>#VALUE!</v>
      </c>
      <c r="S19" s="294" t="e">
        <f t="shared" ca="1" si="34"/>
        <v>#VALUE!</v>
      </c>
      <c r="U19" s="294" t="e">
        <f ca="1">_xll.DBRW($B$1,$B$3,$B$2,$U$4,U$7,$A19,U$8,U$6,$B19)</f>
        <v>#VALUE!</v>
      </c>
      <c r="V19" s="294" t="e">
        <f ca="1">_xll.DBRW($B$1,$B$3,$B$2,$U$4,V$7,$A19,V$8,V$6,$B19)</f>
        <v>#VALUE!</v>
      </c>
      <c r="W19" s="294" t="e">
        <f ca="1">_xll.DBRW($B$1,$B$3,$B$2,$U$4,W$7,$A19,W$8,W$6,$B19)</f>
        <v>#VALUE!</v>
      </c>
      <c r="X19" s="294" t="e">
        <f ca="1">_xll.DBRW($B$1,$B$3,$B$2,$U$4,X$7,$A19,X$8,X$6,$B19)</f>
        <v>#VALUE!</v>
      </c>
      <c r="Y19" s="294" t="e">
        <f ca="1">_xll.DBRW($B$1,$B$3,$B$2,$U$4,Y$7,$A19,Y$8,Y$6,$B19)</f>
        <v>#VALUE!</v>
      </c>
      <c r="Z19" s="294"/>
      <c r="AA19" s="294" t="e">
        <f ca="1">_xll.DBRW($B$1,$B$3,$B$2,$U$4,AA$7,$A19,AA$8,AA$6,$B19)</f>
        <v>#VALUE!</v>
      </c>
      <c r="AB19" s="294" t="e">
        <f ca="1">_xll.DBRW($B$1,$B$3,$B$2,$U$4,AB$7,$A19,AB$8,AB$6,$B19)</f>
        <v>#VALUE!</v>
      </c>
      <c r="AC19" s="294" t="e">
        <f ca="1">_xll.DBRW($B$1,$B$3,$B$2,$U$4,AC$7,$A19,AC$8,AC$6,$B19)</f>
        <v>#VALUE!</v>
      </c>
      <c r="AD19" s="294" t="e">
        <f ca="1">_xll.DBRW($B$1,$B$3,$B$2,$U$4,AD$7,$A19,AD$8,AD$6,$B19)</f>
        <v>#VALUE!</v>
      </c>
      <c r="AE19" s="294" t="e">
        <f ca="1">_xll.DBRW($B$1,$B$3,$B$2,$U$4,AE$7,$A19,AE$8,AE$6,$B19)</f>
        <v>#VALUE!</v>
      </c>
      <c r="AG19" s="294" t="e">
        <f t="shared" ca="1" si="35"/>
        <v>#VALUE!</v>
      </c>
      <c r="AH19" s="294" t="e">
        <f t="shared" ca="1" si="22"/>
        <v>#VALUE!</v>
      </c>
      <c r="AI19" s="294" t="e">
        <f t="shared" ca="1" si="23"/>
        <v>#VALUE!</v>
      </c>
      <c r="AJ19" s="294" t="e">
        <f t="shared" ca="1" si="24"/>
        <v>#VALUE!</v>
      </c>
      <c r="AK19" s="294" t="e">
        <f t="shared" ca="1" si="25"/>
        <v>#VALUE!</v>
      </c>
      <c r="AM19" s="294" t="e">
        <f ca="1">_xll.DBRW($B$1,$B$3,$B$2,$AM$4,AM$7,$A19,AM$8,AM$6,$B19)</f>
        <v>#VALUE!</v>
      </c>
      <c r="AN19" s="294" t="e">
        <f ca="1">_xll.DBRW($B$1,$B$3,$B$2,$AM$4,AN$7,$A19,AN$8,AN$6,$B19)</f>
        <v>#VALUE!</v>
      </c>
      <c r="AO19" s="294" t="e">
        <f ca="1">_xll.DBRW($B$1,$B$3,$B$2,$AM$4,AO$7,$A19,AO$8,AO$6,$B19)</f>
        <v>#VALUE!</v>
      </c>
      <c r="AP19" s="294" t="e">
        <f ca="1">_xll.DBRW($B$1,$B$3,$B$2,$AM$4,AP$7,$A19,AP$8,AP$6,$B19)</f>
        <v>#VALUE!</v>
      </c>
      <c r="AQ19" s="294" t="e">
        <f ca="1">_xll.DBRW($B$1,$B$3,$B$2,$AM$4,AQ$7,$A19,AQ$8,AQ$6,$B19)</f>
        <v>#VALUE!</v>
      </c>
      <c r="AR19" s="294"/>
      <c r="AS19" s="294" t="e">
        <f ca="1">_xll.DBRW($B$1,$B$3,$B$2,$AM$4,AS$7,$A19,AS$8,AS$6,$B19)</f>
        <v>#VALUE!</v>
      </c>
      <c r="AT19" s="294" t="e">
        <f ca="1">_xll.DBRW($B$1,$B$3,$B$2,$AM$4,AT$7,$A19,AT$8,AT$6,$B19)</f>
        <v>#VALUE!</v>
      </c>
      <c r="AU19" s="294" t="e">
        <f ca="1">_xll.DBRW($B$1,$B$3,$B$2,$AM$4,AU$7,$A19,AU$8,AU$6,$B19)</f>
        <v>#VALUE!</v>
      </c>
      <c r="AV19" s="294" t="e">
        <f ca="1">_xll.DBRW($B$1,$B$3,$B$2,$AM$4,AV$7,$A19,AV$8,AV$6,$B19)</f>
        <v>#VALUE!</v>
      </c>
      <c r="AW19" s="294" t="e">
        <f ca="1">_xll.DBRW($B$1,$B$3,$B$2,$AM$4,AW$7,$A19,AW$8,AW$6,$B19)</f>
        <v>#VALUE!</v>
      </c>
      <c r="AY19" s="294" t="e">
        <f t="shared" ca="1" si="36"/>
        <v>#VALUE!</v>
      </c>
      <c r="AZ19" s="294" t="e">
        <f t="shared" ca="1" si="26"/>
        <v>#VALUE!</v>
      </c>
      <c r="BA19" s="294" t="e">
        <f t="shared" ca="1" si="27"/>
        <v>#VALUE!</v>
      </c>
      <c r="BB19" s="294" t="e">
        <f t="shared" ca="1" si="28"/>
        <v>#VALUE!</v>
      </c>
      <c r="BC19" s="294" t="e">
        <f t="shared" ca="1" si="29"/>
        <v>#VALUE!</v>
      </c>
    </row>
    <row r="22" spans="1:55">
      <c r="A22" s="295" t="str">
        <f ca="1">_xll.SUBNM("tango_core_model:Legal_Organization","","VTD_Corp_TopAdj_Input7","Code_Name")</f>
        <v>RECALC_0_5_</v>
      </c>
      <c r="B22" s="292" t="s">
        <v>307</v>
      </c>
      <c r="C22" s="294" t="e">
        <f ca="1">_xll.DBRW($B$1,$B$3,$B$2,$C$4,C$7,$A22,C$8,C$6,$B22)</f>
        <v>#VALUE!</v>
      </c>
      <c r="D22" s="294" t="e">
        <f ca="1">_xll.DBRW($B$1,$B$3,$B$2,$C$4,D$7,$A22,D$8,D$6,$B22)</f>
        <v>#VALUE!</v>
      </c>
      <c r="E22" s="294" t="e">
        <f ca="1">_xll.DBRW($B$1,$B$3,$B$2,$C$4,E$7,$A22,E$8,E$6,$B22)</f>
        <v>#VALUE!</v>
      </c>
      <c r="F22" s="294" t="e">
        <f ca="1">_xll.DBRW($B$1,$B$3,$B$2,$C$4,F$7,$A22,F$8,F$6,$B22)</f>
        <v>#VALUE!</v>
      </c>
      <c r="G22" s="294" t="e">
        <f ca="1">_xll.DBRW($B$1,$B$3,$B$2,$C$4,G$7,$A22,G$8,G$6,$B22)</f>
        <v>#VALUE!</v>
      </c>
      <c r="H22" s="294"/>
      <c r="I22" s="294" t="e">
        <f ca="1">_xll.DBRW($B$1,$B$3,$B$2,$C$4,I$7,$A22,I$8,I$6,$B22)</f>
        <v>#VALUE!</v>
      </c>
      <c r="J22" s="294" t="e">
        <f ca="1">_xll.DBRW($B$1,$B$3,$B$2,$C$4,J$7,$A22,J$8,J$6,$B22)</f>
        <v>#VALUE!</v>
      </c>
      <c r="K22" s="294" t="e">
        <f ca="1">_xll.DBRW($B$1,$B$3,$B$2,$C$4,K$7,$A22,K$8,K$6,$B22)</f>
        <v>#VALUE!</v>
      </c>
      <c r="L22" s="294" t="e">
        <f ca="1">_xll.DBRW($B$1,$B$3,$B$2,$C$4,L$7,$A22,L$8,L$6,$B22)</f>
        <v>#VALUE!</v>
      </c>
      <c r="M22" s="294" t="e">
        <f ca="1">_xll.DBRW($B$1,$B$3,$B$2,$C$4,M$7,$A22,M$8,M$6,$B22)</f>
        <v>#VALUE!</v>
      </c>
      <c r="O22" s="294" t="e">
        <f ca="1">C22-I22</f>
        <v>#VALUE!</v>
      </c>
      <c r="P22" s="294" t="e">
        <f t="shared" ref="P22:P31" ca="1" si="59">D22-J22</f>
        <v>#VALUE!</v>
      </c>
      <c r="Q22" s="294" t="e">
        <f t="shared" ref="Q22:Q31" ca="1" si="60">E22-K22</f>
        <v>#VALUE!</v>
      </c>
      <c r="R22" s="294" t="e">
        <f t="shared" ref="R22:R31" ca="1" si="61">F22-L22</f>
        <v>#VALUE!</v>
      </c>
      <c r="S22" s="294" t="e">
        <f t="shared" ref="S22:S31" ca="1" si="62">G22-M22</f>
        <v>#VALUE!</v>
      </c>
      <c r="U22" s="294" t="e">
        <f ca="1">_xll.DBRW($B$1,$B$3,$B$2,$U$4,U$7,$A22,U$8,U$6,$B22)</f>
        <v>#VALUE!</v>
      </c>
      <c r="V22" s="294" t="e">
        <f ca="1">_xll.DBRW($B$1,$B$3,$B$2,$U$4,V$7,$A22,V$8,V$6,$B22)</f>
        <v>#VALUE!</v>
      </c>
      <c r="W22" s="294" t="e">
        <f ca="1">_xll.DBRW($B$1,$B$3,$B$2,$U$4,W$7,$A22,W$8,W$6,$B22)</f>
        <v>#VALUE!</v>
      </c>
      <c r="X22" s="294" t="e">
        <f ca="1">_xll.DBRW($B$1,$B$3,$B$2,$U$4,X$7,$A22,X$8,X$6,$B22)</f>
        <v>#VALUE!</v>
      </c>
      <c r="Y22" s="294" t="e">
        <f ca="1">_xll.DBRW($B$1,$B$3,$B$2,$U$4,Y$7,$A22,Y$8,Y$6,$B22)</f>
        <v>#VALUE!</v>
      </c>
      <c r="Z22" s="294"/>
      <c r="AA22" s="294" t="e">
        <f ca="1">_xll.DBRW($B$1,$B$3,$B$2,$U$4,AA$7,$A22,AA$8,AA$6,$B22)</f>
        <v>#VALUE!</v>
      </c>
      <c r="AB22" s="294" t="e">
        <f ca="1">_xll.DBRW($B$1,$B$3,$B$2,$U$4,AB$7,$A22,AB$8,AB$6,$B22)</f>
        <v>#VALUE!</v>
      </c>
      <c r="AC22" s="294" t="e">
        <f ca="1">_xll.DBRW($B$1,$B$3,$B$2,$U$4,AC$7,$A22,AC$8,AC$6,$B22)</f>
        <v>#VALUE!</v>
      </c>
      <c r="AD22" s="294" t="e">
        <f ca="1">_xll.DBRW($B$1,$B$3,$B$2,$U$4,AD$7,$A22,AD$8,AD$6,$B22)</f>
        <v>#VALUE!</v>
      </c>
      <c r="AE22" s="294" t="e">
        <f ca="1">_xll.DBRW($B$1,$B$3,$B$2,$U$4,AE$7,$A22,AE$8,AE$6,$B22)</f>
        <v>#VALUE!</v>
      </c>
      <c r="AG22" s="294" t="e">
        <f ca="1">U22-AA22</f>
        <v>#VALUE!</v>
      </c>
      <c r="AH22" s="294" t="e">
        <f t="shared" ref="AH22:AH31" ca="1" si="63">V22-AB22</f>
        <v>#VALUE!</v>
      </c>
      <c r="AI22" s="294" t="e">
        <f t="shared" ref="AI22:AI31" ca="1" si="64">W22-AC22</f>
        <v>#VALUE!</v>
      </c>
      <c r="AJ22" s="294" t="e">
        <f t="shared" ref="AJ22:AJ31" ca="1" si="65">X22-AD22</f>
        <v>#VALUE!</v>
      </c>
      <c r="AK22" s="294" t="e">
        <f t="shared" ref="AK22:AK31" ca="1" si="66">Y22-AE22</f>
        <v>#VALUE!</v>
      </c>
      <c r="AM22" s="294" t="e">
        <f ca="1">_xll.DBRW($B$1,$B$3,$B$2,$AM$4,AM$7,$A22,AM$8,AM$6,$B22)</f>
        <v>#VALUE!</v>
      </c>
      <c r="AN22" s="294" t="e">
        <f ca="1">_xll.DBRW($B$1,$B$3,$B$2,$AM$4,AN$7,$A22,AN$8,AN$6,$B22)</f>
        <v>#VALUE!</v>
      </c>
      <c r="AO22" s="294" t="e">
        <f ca="1">_xll.DBRW($B$1,$B$3,$B$2,$AM$4,AO$7,$A22,AO$8,AO$6,$B22)</f>
        <v>#VALUE!</v>
      </c>
      <c r="AP22" s="294" t="e">
        <f ca="1">_xll.DBRW($B$1,$B$3,$B$2,$AM$4,AP$7,$A22,AP$8,AP$6,$B22)</f>
        <v>#VALUE!</v>
      </c>
      <c r="AQ22" s="294" t="e">
        <f ca="1">_xll.DBRW($B$1,$B$3,$B$2,$AM$4,AQ$7,$A22,AQ$8,AQ$6,$B22)</f>
        <v>#VALUE!</v>
      </c>
      <c r="AR22" s="294"/>
      <c r="AS22" s="294" t="e">
        <f ca="1">_xll.DBRW($B$1,$B$3,$B$2,$AM$4,AS$7,$A22,AS$8,AS$6,$B22)</f>
        <v>#VALUE!</v>
      </c>
      <c r="AT22" s="294" t="e">
        <f ca="1">_xll.DBRW($B$1,$B$3,$B$2,$AM$4,AT$7,$A22,AT$8,AT$6,$B22)</f>
        <v>#VALUE!</v>
      </c>
      <c r="AU22" s="294" t="e">
        <f ca="1">_xll.DBRW($B$1,$B$3,$B$2,$AM$4,AU$7,$A22,AU$8,AU$6,$B22)</f>
        <v>#VALUE!</v>
      </c>
      <c r="AV22" s="294" t="e">
        <f ca="1">_xll.DBRW($B$1,$B$3,$B$2,$AM$4,AV$7,$A22,AV$8,AV$6,$B22)</f>
        <v>#VALUE!</v>
      </c>
      <c r="AW22" s="294" t="e">
        <f ca="1">_xll.DBRW($B$1,$B$3,$B$2,$AM$4,AW$7,$A22,AW$8,AW$6,$B22)</f>
        <v>#VALUE!</v>
      </c>
      <c r="AY22" s="294" t="e">
        <f ca="1">AM22-AS22</f>
        <v>#VALUE!</v>
      </c>
      <c r="AZ22" s="294" t="e">
        <f t="shared" ref="AZ22:AZ31" ca="1" si="67">AN22-AT22</f>
        <v>#VALUE!</v>
      </c>
      <c r="BA22" s="294" t="e">
        <f t="shared" ref="BA22:BA31" ca="1" si="68">AO22-AU22</f>
        <v>#VALUE!</v>
      </c>
      <c r="BB22" s="294" t="e">
        <f t="shared" ref="BB22:BB31" ca="1" si="69">AP22-AV22</f>
        <v>#VALUE!</v>
      </c>
      <c r="BC22" s="294" t="e">
        <f t="shared" ref="BC22:BC31" ca="1" si="70">AQ22-AW22</f>
        <v>#VALUE!</v>
      </c>
    </row>
    <row r="23" spans="1:55">
      <c r="A23" s="292" t="str">
        <f ca="1">A22</f>
        <v>RECALC_0_5_</v>
      </c>
      <c r="B23" s="292" t="s">
        <v>308</v>
      </c>
      <c r="C23" s="294" t="e">
        <f ca="1">_xll.DBRW($B$1,$B$3,$B$2,$C$4,C$7,$A23,C$8,C$6,$B23)</f>
        <v>#VALUE!</v>
      </c>
      <c r="D23" s="294" t="e">
        <f ca="1">_xll.DBRW($B$1,$B$3,$B$2,$C$4,D$7,$A23,D$8,D$6,$B23)</f>
        <v>#VALUE!</v>
      </c>
      <c r="E23" s="294" t="e">
        <f ca="1">_xll.DBRW($B$1,$B$3,$B$2,$C$4,E$7,$A23,E$8,E$6,$B23)</f>
        <v>#VALUE!</v>
      </c>
      <c r="F23" s="294" t="e">
        <f ca="1">_xll.DBRW($B$1,$B$3,$B$2,$C$4,F$7,$A23,F$8,F$6,$B23)</f>
        <v>#VALUE!</v>
      </c>
      <c r="G23" s="294" t="e">
        <f ca="1">_xll.DBRW($B$1,$B$3,$B$2,$C$4,G$7,$A23,G$8,G$6,$B23)</f>
        <v>#VALUE!</v>
      </c>
      <c r="H23" s="294"/>
      <c r="I23" s="294" t="e">
        <f ca="1">_xll.DBRW($B$1,$B$3,$B$2,$C$4,I$7,$A23,I$8,I$6,$B23)</f>
        <v>#VALUE!</v>
      </c>
      <c r="J23" s="294" t="e">
        <f ca="1">_xll.DBRW($B$1,$B$3,$B$2,$C$4,J$7,$A23,J$8,J$6,$B23)</f>
        <v>#VALUE!</v>
      </c>
      <c r="K23" s="294" t="e">
        <f ca="1">_xll.DBRW($B$1,$B$3,$B$2,$C$4,K$7,$A23,K$8,K$6,$B23)</f>
        <v>#VALUE!</v>
      </c>
      <c r="L23" s="294" t="e">
        <f ca="1">_xll.DBRW($B$1,$B$3,$B$2,$C$4,L$7,$A23,L$8,L$6,$B23)</f>
        <v>#VALUE!</v>
      </c>
      <c r="M23" s="294" t="e">
        <f ca="1">_xll.DBRW($B$1,$B$3,$B$2,$C$4,M$7,$A23,M$8,M$6,$B23)</f>
        <v>#VALUE!</v>
      </c>
      <c r="O23" s="294" t="e">
        <f t="shared" ref="O23:O31" ca="1" si="71">C23-I23</f>
        <v>#VALUE!</v>
      </c>
      <c r="P23" s="294" t="e">
        <f t="shared" ca="1" si="59"/>
        <v>#VALUE!</v>
      </c>
      <c r="Q23" s="294" t="e">
        <f t="shared" ca="1" si="60"/>
        <v>#VALUE!</v>
      </c>
      <c r="R23" s="294" t="e">
        <f t="shared" ca="1" si="61"/>
        <v>#VALUE!</v>
      </c>
      <c r="S23" s="294" t="e">
        <f t="shared" ca="1" si="62"/>
        <v>#VALUE!</v>
      </c>
      <c r="U23" s="294" t="e">
        <f ca="1">_xll.DBRW($B$1,$B$3,$B$2,$U$4,U$7,$A23,U$8,U$6,$B23)</f>
        <v>#VALUE!</v>
      </c>
      <c r="V23" s="294" t="e">
        <f ca="1">_xll.DBRW($B$1,$B$3,$B$2,$U$4,V$7,$A23,V$8,V$6,$B23)</f>
        <v>#VALUE!</v>
      </c>
      <c r="W23" s="294" t="e">
        <f ca="1">_xll.DBRW($B$1,$B$3,$B$2,$U$4,W$7,$A23,W$8,W$6,$B23)</f>
        <v>#VALUE!</v>
      </c>
      <c r="X23" s="294" t="e">
        <f ca="1">_xll.DBRW($B$1,$B$3,$B$2,$U$4,X$7,$A23,X$8,X$6,$B23)</f>
        <v>#VALUE!</v>
      </c>
      <c r="Y23" s="294" t="e">
        <f ca="1">_xll.DBRW($B$1,$B$3,$B$2,$U$4,Y$7,$A23,Y$8,Y$6,$B23)</f>
        <v>#VALUE!</v>
      </c>
      <c r="Z23" s="294"/>
      <c r="AA23" s="294" t="e">
        <f ca="1">_xll.DBRW($B$1,$B$3,$B$2,$U$4,AA$7,$A23,AA$8,AA$6,$B23)</f>
        <v>#VALUE!</v>
      </c>
      <c r="AB23" s="294" t="e">
        <f ca="1">_xll.DBRW($B$1,$B$3,$B$2,$U$4,AB$7,$A23,AB$8,AB$6,$B23)</f>
        <v>#VALUE!</v>
      </c>
      <c r="AC23" s="294" t="e">
        <f ca="1">_xll.DBRW($B$1,$B$3,$B$2,$U$4,AC$7,$A23,AC$8,AC$6,$B23)</f>
        <v>#VALUE!</v>
      </c>
      <c r="AD23" s="294" t="e">
        <f ca="1">_xll.DBRW($B$1,$B$3,$B$2,$U$4,AD$7,$A23,AD$8,AD$6,$B23)</f>
        <v>#VALUE!</v>
      </c>
      <c r="AE23" s="294" t="e">
        <f ca="1">_xll.DBRW($B$1,$B$3,$B$2,$U$4,AE$7,$A23,AE$8,AE$6,$B23)</f>
        <v>#VALUE!</v>
      </c>
      <c r="AG23" s="294" t="e">
        <f t="shared" ref="AG23:AG31" ca="1" si="72">U23-AA23</f>
        <v>#VALUE!</v>
      </c>
      <c r="AH23" s="294" t="e">
        <f t="shared" ca="1" si="63"/>
        <v>#VALUE!</v>
      </c>
      <c r="AI23" s="294" t="e">
        <f t="shared" ca="1" si="64"/>
        <v>#VALUE!</v>
      </c>
      <c r="AJ23" s="294" t="e">
        <f t="shared" ca="1" si="65"/>
        <v>#VALUE!</v>
      </c>
      <c r="AK23" s="294" t="e">
        <f t="shared" ca="1" si="66"/>
        <v>#VALUE!</v>
      </c>
      <c r="AM23" s="294" t="e">
        <f ca="1">_xll.DBRW($B$1,$B$3,$B$2,$AM$4,AM$7,$A23,AM$8,AM$6,$B23)</f>
        <v>#VALUE!</v>
      </c>
      <c r="AN23" s="294" t="e">
        <f ca="1">_xll.DBRW($B$1,$B$3,$B$2,$AM$4,AN$7,$A23,AN$8,AN$6,$B23)</f>
        <v>#VALUE!</v>
      </c>
      <c r="AO23" s="294" t="e">
        <f ca="1">_xll.DBRW($B$1,$B$3,$B$2,$AM$4,AO$7,$A23,AO$8,AO$6,$B23)</f>
        <v>#VALUE!</v>
      </c>
      <c r="AP23" s="294" t="e">
        <f ca="1">_xll.DBRW($B$1,$B$3,$B$2,$AM$4,AP$7,$A23,AP$8,AP$6,$B23)</f>
        <v>#VALUE!</v>
      </c>
      <c r="AQ23" s="294" t="e">
        <f ca="1">_xll.DBRW($B$1,$B$3,$B$2,$AM$4,AQ$7,$A23,AQ$8,AQ$6,$B23)</f>
        <v>#VALUE!</v>
      </c>
      <c r="AR23" s="294"/>
      <c r="AS23" s="294" t="e">
        <f ca="1">_xll.DBRW($B$1,$B$3,$B$2,$AM$4,AS$7,$A23,AS$8,AS$6,$B23)</f>
        <v>#VALUE!</v>
      </c>
      <c r="AT23" s="294" t="e">
        <f ca="1">_xll.DBRW($B$1,$B$3,$B$2,$AM$4,AT$7,$A23,AT$8,AT$6,$B23)</f>
        <v>#VALUE!</v>
      </c>
      <c r="AU23" s="294" t="e">
        <f ca="1">_xll.DBRW($B$1,$B$3,$B$2,$AM$4,AU$7,$A23,AU$8,AU$6,$B23)</f>
        <v>#VALUE!</v>
      </c>
      <c r="AV23" s="294" t="e">
        <f ca="1">_xll.DBRW($B$1,$B$3,$B$2,$AM$4,AV$7,$A23,AV$8,AV$6,$B23)</f>
        <v>#VALUE!</v>
      </c>
      <c r="AW23" s="294" t="e">
        <f ca="1">_xll.DBRW($B$1,$B$3,$B$2,$AM$4,AW$7,$A23,AW$8,AW$6,$B23)</f>
        <v>#VALUE!</v>
      </c>
      <c r="AY23" s="294" t="e">
        <f t="shared" ref="AY23:AY31" ca="1" si="73">AM23-AS23</f>
        <v>#VALUE!</v>
      </c>
      <c r="AZ23" s="294" t="e">
        <f t="shared" ca="1" si="67"/>
        <v>#VALUE!</v>
      </c>
      <c r="BA23" s="294" t="e">
        <f t="shared" ca="1" si="68"/>
        <v>#VALUE!</v>
      </c>
      <c r="BB23" s="294" t="e">
        <f t="shared" ca="1" si="69"/>
        <v>#VALUE!</v>
      </c>
      <c r="BC23" s="294" t="e">
        <f t="shared" ca="1" si="70"/>
        <v>#VALUE!</v>
      </c>
    </row>
    <row r="24" spans="1:55">
      <c r="A24" s="292" t="str">
        <f t="shared" ref="A24:A29" ca="1" si="74">A23</f>
        <v>RECALC_0_5_</v>
      </c>
      <c r="B24" s="293" t="s">
        <v>309</v>
      </c>
      <c r="C24" s="294" t="e">
        <f ca="1">_xll.DBRW($B$1,$B$3,$B$2,$C$4,C$7,$A24,C$8,C$6,$B24)</f>
        <v>#VALUE!</v>
      </c>
      <c r="D24" s="294" t="e">
        <f ca="1">_xll.DBRW($B$1,$B$3,$B$2,$C$4,D$7,$A24,D$8,D$6,$B24)</f>
        <v>#VALUE!</v>
      </c>
      <c r="E24" s="294" t="e">
        <f ca="1">_xll.DBRW($B$1,$B$3,$B$2,$C$4,E$7,$A24,E$8,E$6,$B24)</f>
        <v>#VALUE!</v>
      </c>
      <c r="F24" s="294" t="e">
        <f ca="1">_xll.DBRW($B$1,$B$3,$B$2,$C$4,F$7,$A24,F$8,F$6,$B24)</f>
        <v>#VALUE!</v>
      </c>
      <c r="G24" s="294" t="e">
        <f ca="1">_xll.DBRW($B$1,$B$3,$B$2,$C$4,G$7,$A24,G$8,G$6,$B24)</f>
        <v>#VALUE!</v>
      </c>
      <c r="H24" s="294"/>
      <c r="I24" s="294" t="e">
        <f ca="1">_xll.DBRW($B$1,$B$3,$B$2,$C$4,I$7,$A24,I$8,I$6,$B24)</f>
        <v>#VALUE!</v>
      </c>
      <c r="J24" s="294" t="e">
        <f ca="1">_xll.DBRW($B$1,$B$3,$B$2,$C$4,J$7,$A24,J$8,J$6,$B24)</f>
        <v>#VALUE!</v>
      </c>
      <c r="K24" s="294" t="e">
        <f ca="1">_xll.DBRW($B$1,$B$3,$B$2,$C$4,K$7,$A24,K$8,K$6,$B24)</f>
        <v>#VALUE!</v>
      </c>
      <c r="L24" s="294" t="e">
        <f ca="1">_xll.DBRW($B$1,$B$3,$B$2,$C$4,L$7,$A24,L$8,L$6,$B24)</f>
        <v>#VALUE!</v>
      </c>
      <c r="M24" s="294" t="e">
        <f ca="1">_xll.DBRW($B$1,$B$3,$B$2,$C$4,M$7,$A24,M$8,M$6,$B24)</f>
        <v>#VALUE!</v>
      </c>
      <c r="O24" s="294" t="e">
        <f t="shared" ca="1" si="71"/>
        <v>#VALUE!</v>
      </c>
      <c r="P24" s="294" t="e">
        <f t="shared" ca="1" si="59"/>
        <v>#VALUE!</v>
      </c>
      <c r="Q24" s="294" t="e">
        <f t="shared" ca="1" si="60"/>
        <v>#VALUE!</v>
      </c>
      <c r="R24" s="294" t="e">
        <f t="shared" ca="1" si="61"/>
        <v>#VALUE!</v>
      </c>
      <c r="S24" s="294" t="e">
        <f t="shared" ca="1" si="62"/>
        <v>#VALUE!</v>
      </c>
      <c r="U24" s="294" t="e">
        <f ca="1">_xll.DBRW($B$1,$B$3,$B$2,$U$4,U$7,$A24,U$8,U$6,$B24)</f>
        <v>#VALUE!</v>
      </c>
      <c r="V24" s="294" t="e">
        <f ca="1">_xll.DBRW($B$1,$B$3,$B$2,$U$4,V$7,$A24,V$8,V$6,$B24)</f>
        <v>#VALUE!</v>
      </c>
      <c r="W24" s="294" t="e">
        <f ca="1">_xll.DBRW($B$1,$B$3,$B$2,$U$4,W$7,$A24,W$8,W$6,$B24)</f>
        <v>#VALUE!</v>
      </c>
      <c r="X24" s="294" t="e">
        <f ca="1">_xll.DBRW($B$1,$B$3,$B$2,$U$4,X$7,$A24,X$8,X$6,$B24)</f>
        <v>#VALUE!</v>
      </c>
      <c r="Y24" s="294" t="e">
        <f ca="1">_xll.DBRW($B$1,$B$3,$B$2,$U$4,Y$7,$A24,Y$8,Y$6,$B24)</f>
        <v>#VALUE!</v>
      </c>
      <c r="Z24" s="294"/>
      <c r="AA24" s="294" t="e">
        <f ca="1">_xll.DBRW($B$1,$B$3,$B$2,$U$4,AA$7,$A24,AA$8,AA$6,$B24)</f>
        <v>#VALUE!</v>
      </c>
      <c r="AB24" s="294" t="e">
        <f ca="1">_xll.DBRW($B$1,$B$3,$B$2,$U$4,AB$7,$A24,AB$8,AB$6,$B24)</f>
        <v>#VALUE!</v>
      </c>
      <c r="AC24" s="294" t="e">
        <f ca="1">_xll.DBRW($B$1,$B$3,$B$2,$U$4,AC$7,$A24,AC$8,AC$6,$B24)</f>
        <v>#VALUE!</v>
      </c>
      <c r="AD24" s="294" t="e">
        <f ca="1">_xll.DBRW($B$1,$B$3,$B$2,$U$4,AD$7,$A24,AD$8,AD$6,$B24)</f>
        <v>#VALUE!</v>
      </c>
      <c r="AE24" s="294" t="e">
        <f ca="1">_xll.DBRW($B$1,$B$3,$B$2,$U$4,AE$7,$A24,AE$8,AE$6,$B24)</f>
        <v>#VALUE!</v>
      </c>
      <c r="AG24" s="294" t="e">
        <f t="shared" ca="1" si="72"/>
        <v>#VALUE!</v>
      </c>
      <c r="AH24" s="294" t="e">
        <f t="shared" ca="1" si="63"/>
        <v>#VALUE!</v>
      </c>
      <c r="AI24" s="294" t="e">
        <f t="shared" ca="1" si="64"/>
        <v>#VALUE!</v>
      </c>
      <c r="AJ24" s="294" t="e">
        <f t="shared" ca="1" si="65"/>
        <v>#VALUE!</v>
      </c>
      <c r="AK24" s="294" t="e">
        <f t="shared" ca="1" si="66"/>
        <v>#VALUE!</v>
      </c>
      <c r="AM24" s="294" t="e">
        <f ca="1">_xll.DBRW($B$1,$B$3,$B$2,$AM$4,AM$7,$A24,AM$8,AM$6,$B24)</f>
        <v>#VALUE!</v>
      </c>
      <c r="AN24" s="294" t="e">
        <f ca="1">_xll.DBRW($B$1,$B$3,$B$2,$AM$4,AN$7,$A24,AN$8,AN$6,$B24)</f>
        <v>#VALUE!</v>
      </c>
      <c r="AO24" s="294" t="e">
        <f ca="1">_xll.DBRW($B$1,$B$3,$B$2,$AM$4,AO$7,$A24,AO$8,AO$6,$B24)</f>
        <v>#VALUE!</v>
      </c>
      <c r="AP24" s="294" t="e">
        <f ca="1">_xll.DBRW($B$1,$B$3,$B$2,$AM$4,AP$7,$A24,AP$8,AP$6,$B24)</f>
        <v>#VALUE!</v>
      </c>
      <c r="AQ24" s="294" t="e">
        <f ca="1">_xll.DBRW($B$1,$B$3,$B$2,$AM$4,AQ$7,$A24,AQ$8,AQ$6,$B24)</f>
        <v>#VALUE!</v>
      </c>
      <c r="AR24" s="294"/>
      <c r="AS24" s="294" t="e">
        <f ca="1">_xll.DBRW($B$1,$B$3,$B$2,$AM$4,AS$7,$A24,AS$8,AS$6,$B24)</f>
        <v>#VALUE!</v>
      </c>
      <c r="AT24" s="294" t="e">
        <f ca="1">_xll.DBRW($B$1,$B$3,$B$2,$AM$4,AT$7,$A24,AT$8,AT$6,$B24)</f>
        <v>#VALUE!</v>
      </c>
      <c r="AU24" s="294" t="e">
        <f ca="1">_xll.DBRW($B$1,$B$3,$B$2,$AM$4,AU$7,$A24,AU$8,AU$6,$B24)</f>
        <v>#VALUE!</v>
      </c>
      <c r="AV24" s="294" t="e">
        <f ca="1">_xll.DBRW($B$1,$B$3,$B$2,$AM$4,AV$7,$A24,AV$8,AV$6,$B24)</f>
        <v>#VALUE!</v>
      </c>
      <c r="AW24" s="294" t="e">
        <f ca="1">_xll.DBRW($B$1,$B$3,$B$2,$AM$4,AW$7,$A24,AW$8,AW$6,$B24)</f>
        <v>#VALUE!</v>
      </c>
      <c r="AY24" s="294" t="e">
        <f t="shared" ca="1" si="73"/>
        <v>#VALUE!</v>
      </c>
      <c r="AZ24" s="294" t="e">
        <f t="shared" ca="1" si="67"/>
        <v>#VALUE!</v>
      </c>
      <c r="BA24" s="294" t="e">
        <f t="shared" ca="1" si="68"/>
        <v>#VALUE!</v>
      </c>
      <c r="BB24" s="294" t="e">
        <f t="shared" ca="1" si="69"/>
        <v>#VALUE!</v>
      </c>
      <c r="BC24" s="294" t="e">
        <f t="shared" ca="1" si="70"/>
        <v>#VALUE!</v>
      </c>
    </row>
    <row r="25" spans="1:55">
      <c r="A25" s="292" t="str">
        <f t="shared" ca="1" si="74"/>
        <v>RECALC_0_5_</v>
      </c>
      <c r="B25" s="292" t="s">
        <v>310</v>
      </c>
      <c r="C25" s="294" t="e">
        <f ca="1">_xll.DBRW($B$1,$B$3,$B$2,$C$4,C$7,$A25,C$8,C$6,$B25)</f>
        <v>#VALUE!</v>
      </c>
      <c r="D25" s="294" t="e">
        <f ca="1">_xll.DBRW($B$1,$B$3,$B$2,$C$4,D$7,$A25,D$8,D$6,$B25)</f>
        <v>#VALUE!</v>
      </c>
      <c r="E25" s="294" t="e">
        <f ca="1">_xll.DBRW($B$1,$B$3,$B$2,$C$4,E$7,$A25,E$8,E$6,$B25)</f>
        <v>#VALUE!</v>
      </c>
      <c r="F25" s="294" t="e">
        <f ca="1">_xll.DBRW($B$1,$B$3,$B$2,$C$4,F$7,$A25,F$8,F$6,$B25)</f>
        <v>#VALUE!</v>
      </c>
      <c r="G25" s="294" t="e">
        <f ca="1">_xll.DBRW($B$1,$B$3,$B$2,$C$4,G$7,$A25,G$8,G$6,$B25)</f>
        <v>#VALUE!</v>
      </c>
      <c r="H25" s="294"/>
      <c r="I25" s="294" t="e">
        <f ca="1">_xll.DBRW($B$1,$B$3,$B$2,$C$4,I$7,$A25,I$8,I$6,$B25)</f>
        <v>#VALUE!</v>
      </c>
      <c r="J25" s="294" t="e">
        <f ca="1">_xll.DBRW($B$1,$B$3,$B$2,$C$4,J$7,$A25,J$8,J$6,$B25)</f>
        <v>#VALUE!</v>
      </c>
      <c r="K25" s="294" t="e">
        <f ca="1">_xll.DBRW($B$1,$B$3,$B$2,$C$4,K$7,$A25,K$8,K$6,$B25)</f>
        <v>#VALUE!</v>
      </c>
      <c r="L25" s="294" t="e">
        <f ca="1">_xll.DBRW($B$1,$B$3,$B$2,$C$4,L$7,$A25,L$8,L$6,$B25)</f>
        <v>#VALUE!</v>
      </c>
      <c r="M25" s="294" t="e">
        <f ca="1">_xll.DBRW($B$1,$B$3,$B$2,$C$4,M$7,$A25,M$8,M$6,$B25)</f>
        <v>#VALUE!</v>
      </c>
      <c r="O25" s="294" t="e">
        <f t="shared" ca="1" si="71"/>
        <v>#VALUE!</v>
      </c>
      <c r="P25" s="294" t="e">
        <f t="shared" ca="1" si="59"/>
        <v>#VALUE!</v>
      </c>
      <c r="Q25" s="294" t="e">
        <f t="shared" ca="1" si="60"/>
        <v>#VALUE!</v>
      </c>
      <c r="R25" s="294" t="e">
        <f t="shared" ca="1" si="61"/>
        <v>#VALUE!</v>
      </c>
      <c r="S25" s="294" t="e">
        <f t="shared" ca="1" si="62"/>
        <v>#VALUE!</v>
      </c>
      <c r="U25" s="294" t="e">
        <f ca="1">_xll.DBRW($B$1,$B$3,$B$2,$U$4,U$7,$A25,U$8,U$6,$B25)</f>
        <v>#VALUE!</v>
      </c>
      <c r="V25" s="294" t="e">
        <f ca="1">_xll.DBRW($B$1,$B$3,$B$2,$U$4,V$7,$A25,V$8,V$6,$B25)</f>
        <v>#VALUE!</v>
      </c>
      <c r="W25" s="294" t="e">
        <f ca="1">_xll.DBRW($B$1,$B$3,$B$2,$U$4,W$7,$A25,W$8,W$6,$B25)</f>
        <v>#VALUE!</v>
      </c>
      <c r="X25" s="294" t="e">
        <f ca="1">_xll.DBRW($B$1,$B$3,$B$2,$U$4,X$7,$A25,X$8,X$6,$B25)</f>
        <v>#VALUE!</v>
      </c>
      <c r="Y25" s="294" t="e">
        <f ca="1">_xll.DBRW($B$1,$B$3,$B$2,$U$4,Y$7,$A25,Y$8,Y$6,$B25)</f>
        <v>#VALUE!</v>
      </c>
      <c r="Z25" s="294"/>
      <c r="AA25" s="294" t="e">
        <f ca="1">_xll.DBRW($B$1,$B$3,$B$2,$U$4,AA$7,$A25,AA$8,AA$6,$B25)</f>
        <v>#VALUE!</v>
      </c>
      <c r="AB25" s="294" t="e">
        <f ca="1">_xll.DBRW($B$1,$B$3,$B$2,$U$4,AB$7,$A25,AB$8,AB$6,$B25)</f>
        <v>#VALUE!</v>
      </c>
      <c r="AC25" s="294" t="e">
        <f ca="1">_xll.DBRW($B$1,$B$3,$B$2,$U$4,AC$7,$A25,AC$8,AC$6,$B25)</f>
        <v>#VALUE!</v>
      </c>
      <c r="AD25" s="294" t="e">
        <f ca="1">_xll.DBRW($B$1,$B$3,$B$2,$U$4,AD$7,$A25,AD$8,AD$6,$B25)</f>
        <v>#VALUE!</v>
      </c>
      <c r="AE25" s="294" t="e">
        <f ca="1">_xll.DBRW($B$1,$B$3,$B$2,$U$4,AE$7,$A25,AE$8,AE$6,$B25)</f>
        <v>#VALUE!</v>
      </c>
      <c r="AG25" s="294" t="e">
        <f t="shared" ca="1" si="72"/>
        <v>#VALUE!</v>
      </c>
      <c r="AH25" s="294" t="e">
        <f t="shared" ca="1" si="63"/>
        <v>#VALUE!</v>
      </c>
      <c r="AI25" s="294" t="e">
        <f t="shared" ca="1" si="64"/>
        <v>#VALUE!</v>
      </c>
      <c r="AJ25" s="294" t="e">
        <f t="shared" ca="1" si="65"/>
        <v>#VALUE!</v>
      </c>
      <c r="AK25" s="294" t="e">
        <f t="shared" ca="1" si="66"/>
        <v>#VALUE!</v>
      </c>
      <c r="AM25" s="294" t="e">
        <f ca="1">_xll.DBRW($B$1,$B$3,$B$2,$AM$4,AM$7,$A25,AM$8,AM$6,$B25)</f>
        <v>#VALUE!</v>
      </c>
      <c r="AN25" s="294" t="e">
        <f ca="1">_xll.DBRW($B$1,$B$3,$B$2,$AM$4,AN$7,$A25,AN$8,AN$6,$B25)</f>
        <v>#VALUE!</v>
      </c>
      <c r="AO25" s="294" t="e">
        <f ca="1">_xll.DBRW($B$1,$B$3,$B$2,$AM$4,AO$7,$A25,AO$8,AO$6,$B25)</f>
        <v>#VALUE!</v>
      </c>
      <c r="AP25" s="294" t="e">
        <f ca="1">_xll.DBRW($B$1,$B$3,$B$2,$AM$4,AP$7,$A25,AP$8,AP$6,$B25)</f>
        <v>#VALUE!</v>
      </c>
      <c r="AQ25" s="294" t="e">
        <f ca="1">_xll.DBRW($B$1,$B$3,$B$2,$AM$4,AQ$7,$A25,AQ$8,AQ$6,$B25)</f>
        <v>#VALUE!</v>
      </c>
      <c r="AR25" s="294"/>
      <c r="AS25" s="294" t="e">
        <f ca="1">_xll.DBRW($B$1,$B$3,$B$2,$AM$4,AS$7,$A25,AS$8,AS$6,$B25)</f>
        <v>#VALUE!</v>
      </c>
      <c r="AT25" s="294" t="e">
        <f ca="1">_xll.DBRW($B$1,$B$3,$B$2,$AM$4,AT$7,$A25,AT$8,AT$6,$B25)</f>
        <v>#VALUE!</v>
      </c>
      <c r="AU25" s="294" t="e">
        <f ca="1">_xll.DBRW($B$1,$B$3,$B$2,$AM$4,AU$7,$A25,AU$8,AU$6,$B25)</f>
        <v>#VALUE!</v>
      </c>
      <c r="AV25" s="294" t="e">
        <f ca="1">_xll.DBRW($B$1,$B$3,$B$2,$AM$4,AV$7,$A25,AV$8,AV$6,$B25)</f>
        <v>#VALUE!</v>
      </c>
      <c r="AW25" s="294" t="e">
        <f ca="1">_xll.DBRW($B$1,$B$3,$B$2,$AM$4,AW$7,$A25,AW$8,AW$6,$B25)</f>
        <v>#VALUE!</v>
      </c>
      <c r="AY25" s="294" t="e">
        <f t="shared" ca="1" si="73"/>
        <v>#VALUE!</v>
      </c>
      <c r="AZ25" s="294" t="e">
        <f t="shared" ca="1" si="67"/>
        <v>#VALUE!</v>
      </c>
      <c r="BA25" s="294" t="e">
        <f t="shared" ca="1" si="68"/>
        <v>#VALUE!</v>
      </c>
      <c r="BB25" s="294" t="e">
        <f t="shared" ca="1" si="69"/>
        <v>#VALUE!</v>
      </c>
      <c r="BC25" s="294" t="e">
        <f t="shared" ca="1" si="70"/>
        <v>#VALUE!</v>
      </c>
    </row>
    <row r="26" spans="1:55">
      <c r="A26" s="292" t="str">
        <f t="shared" ca="1" si="74"/>
        <v>RECALC_0_5_</v>
      </c>
      <c r="B26" s="292" t="s">
        <v>311</v>
      </c>
      <c r="C26" s="294" t="e">
        <f ca="1">_xll.DBRW($B$1,$B$3,$B$2,$C$4,C$7,$A26,C$8,C$6,$B26)</f>
        <v>#VALUE!</v>
      </c>
      <c r="D26" s="294" t="e">
        <f ca="1">_xll.DBRW($B$1,$B$3,$B$2,$C$4,D$7,$A26,D$8,D$6,$B26)</f>
        <v>#VALUE!</v>
      </c>
      <c r="E26" s="294" t="e">
        <f ca="1">_xll.DBRW($B$1,$B$3,$B$2,$C$4,E$7,$A26,E$8,E$6,$B26)</f>
        <v>#VALUE!</v>
      </c>
      <c r="F26" s="294" t="e">
        <f ca="1">_xll.DBRW($B$1,$B$3,$B$2,$C$4,F$7,$A26,F$8,F$6,$B26)</f>
        <v>#VALUE!</v>
      </c>
      <c r="G26" s="294" t="e">
        <f ca="1">_xll.DBRW($B$1,$B$3,$B$2,$C$4,G$7,$A26,G$8,G$6,$B26)</f>
        <v>#VALUE!</v>
      </c>
      <c r="H26" s="294"/>
      <c r="I26" s="294" t="e">
        <f ca="1">_xll.DBRW($B$1,$B$3,$B$2,$C$4,I$7,$A26,I$8,I$6,$B26)</f>
        <v>#VALUE!</v>
      </c>
      <c r="J26" s="294" t="e">
        <f ca="1">_xll.DBRW($B$1,$B$3,$B$2,$C$4,J$7,$A26,J$8,J$6,$B26)</f>
        <v>#VALUE!</v>
      </c>
      <c r="K26" s="294" t="e">
        <f ca="1">_xll.DBRW($B$1,$B$3,$B$2,$C$4,K$7,$A26,K$8,K$6,$B26)</f>
        <v>#VALUE!</v>
      </c>
      <c r="L26" s="294" t="e">
        <f ca="1">_xll.DBRW($B$1,$B$3,$B$2,$C$4,L$7,$A26,L$8,L$6,$B26)</f>
        <v>#VALUE!</v>
      </c>
      <c r="M26" s="294" t="e">
        <f ca="1">_xll.DBRW($B$1,$B$3,$B$2,$C$4,M$7,$A26,M$8,M$6,$B26)</f>
        <v>#VALUE!</v>
      </c>
      <c r="O26" s="294" t="e">
        <f t="shared" ca="1" si="71"/>
        <v>#VALUE!</v>
      </c>
      <c r="P26" s="294" t="e">
        <f t="shared" ca="1" si="59"/>
        <v>#VALUE!</v>
      </c>
      <c r="Q26" s="294" t="e">
        <f t="shared" ca="1" si="60"/>
        <v>#VALUE!</v>
      </c>
      <c r="R26" s="294" t="e">
        <f t="shared" ca="1" si="61"/>
        <v>#VALUE!</v>
      </c>
      <c r="S26" s="294" t="e">
        <f t="shared" ca="1" si="62"/>
        <v>#VALUE!</v>
      </c>
      <c r="U26" s="294" t="e">
        <f ca="1">_xll.DBRW($B$1,$B$3,$B$2,$U$4,U$7,$A26,U$8,U$6,$B26)</f>
        <v>#VALUE!</v>
      </c>
      <c r="V26" s="294" t="e">
        <f ca="1">_xll.DBRW($B$1,$B$3,$B$2,$U$4,V$7,$A26,V$8,V$6,$B26)</f>
        <v>#VALUE!</v>
      </c>
      <c r="W26" s="294" t="e">
        <f ca="1">_xll.DBRW($B$1,$B$3,$B$2,$U$4,W$7,$A26,W$8,W$6,$B26)</f>
        <v>#VALUE!</v>
      </c>
      <c r="X26" s="294" t="e">
        <f ca="1">_xll.DBRW($B$1,$B$3,$B$2,$U$4,X$7,$A26,X$8,X$6,$B26)</f>
        <v>#VALUE!</v>
      </c>
      <c r="Y26" s="294" t="e">
        <f ca="1">_xll.DBRW($B$1,$B$3,$B$2,$U$4,Y$7,$A26,Y$8,Y$6,$B26)</f>
        <v>#VALUE!</v>
      </c>
      <c r="Z26" s="294"/>
      <c r="AA26" s="294" t="e">
        <f ca="1">_xll.DBRW($B$1,$B$3,$B$2,$U$4,AA$7,$A26,AA$8,AA$6,$B26)</f>
        <v>#VALUE!</v>
      </c>
      <c r="AB26" s="294" t="e">
        <f ca="1">_xll.DBRW($B$1,$B$3,$B$2,$U$4,AB$7,$A26,AB$8,AB$6,$B26)</f>
        <v>#VALUE!</v>
      </c>
      <c r="AC26" s="294" t="e">
        <f ca="1">_xll.DBRW($B$1,$B$3,$B$2,$U$4,AC$7,$A26,AC$8,AC$6,$B26)</f>
        <v>#VALUE!</v>
      </c>
      <c r="AD26" s="294" t="e">
        <f ca="1">_xll.DBRW($B$1,$B$3,$B$2,$U$4,AD$7,$A26,AD$8,AD$6,$B26)</f>
        <v>#VALUE!</v>
      </c>
      <c r="AE26" s="294" t="e">
        <f ca="1">_xll.DBRW($B$1,$B$3,$B$2,$U$4,AE$7,$A26,AE$8,AE$6,$B26)</f>
        <v>#VALUE!</v>
      </c>
      <c r="AG26" s="294" t="e">
        <f t="shared" ca="1" si="72"/>
        <v>#VALUE!</v>
      </c>
      <c r="AH26" s="294" t="e">
        <f t="shared" ca="1" si="63"/>
        <v>#VALUE!</v>
      </c>
      <c r="AI26" s="294" t="e">
        <f t="shared" ca="1" si="64"/>
        <v>#VALUE!</v>
      </c>
      <c r="AJ26" s="294" t="e">
        <f t="shared" ca="1" si="65"/>
        <v>#VALUE!</v>
      </c>
      <c r="AK26" s="294" t="e">
        <f t="shared" ca="1" si="66"/>
        <v>#VALUE!</v>
      </c>
      <c r="AM26" s="294" t="e">
        <f ca="1">_xll.DBRW($B$1,$B$3,$B$2,$AM$4,AM$7,$A26,AM$8,AM$6,$B26)</f>
        <v>#VALUE!</v>
      </c>
      <c r="AN26" s="294" t="e">
        <f ca="1">_xll.DBRW($B$1,$B$3,$B$2,$AM$4,AN$7,$A26,AN$8,AN$6,$B26)</f>
        <v>#VALUE!</v>
      </c>
      <c r="AO26" s="294" t="e">
        <f ca="1">_xll.DBRW($B$1,$B$3,$B$2,$AM$4,AO$7,$A26,AO$8,AO$6,$B26)</f>
        <v>#VALUE!</v>
      </c>
      <c r="AP26" s="294" t="e">
        <f ca="1">_xll.DBRW($B$1,$B$3,$B$2,$AM$4,AP$7,$A26,AP$8,AP$6,$B26)</f>
        <v>#VALUE!</v>
      </c>
      <c r="AQ26" s="294" t="e">
        <f ca="1">_xll.DBRW($B$1,$B$3,$B$2,$AM$4,AQ$7,$A26,AQ$8,AQ$6,$B26)</f>
        <v>#VALUE!</v>
      </c>
      <c r="AR26" s="294"/>
      <c r="AS26" s="294" t="e">
        <f ca="1">_xll.DBRW($B$1,$B$3,$B$2,$AM$4,AS$7,$A26,AS$8,AS$6,$B26)</f>
        <v>#VALUE!</v>
      </c>
      <c r="AT26" s="294" t="e">
        <f ca="1">_xll.DBRW($B$1,$B$3,$B$2,$AM$4,AT$7,$A26,AT$8,AT$6,$B26)</f>
        <v>#VALUE!</v>
      </c>
      <c r="AU26" s="294" t="e">
        <f ca="1">_xll.DBRW($B$1,$B$3,$B$2,$AM$4,AU$7,$A26,AU$8,AU$6,$B26)</f>
        <v>#VALUE!</v>
      </c>
      <c r="AV26" s="294" t="e">
        <f ca="1">_xll.DBRW($B$1,$B$3,$B$2,$AM$4,AV$7,$A26,AV$8,AV$6,$B26)</f>
        <v>#VALUE!</v>
      </c>
      <c r="AW26" s="294" t="e">
        <f ca="1">_xll.DBRW($B$1,$B$3,$B$2,$AM$4,AW$7,$A26,AW$8,AW$6,$B26)</f>
        <v>#VALUE!</v>
      </c>
      <c r="AY26" s="294" t="e">
        <f t="shared" ca="1" si="73"/>
        <v>#VALUE!</v>
      </c>
      <c r="AZ26" s="294" t="e">
        <f t="shared" ca="1" si="67"/>
        <v>#VALUE!</v>
      </c>
      <c r="BA26" s="294" t="e">
        <f t="shared" ca="1" si="68"/>
        <v>#VALUE!</v>
      </c>
      <c r="BB26" s="294" t="e">
        <f t="shared" ca="1" si="69"/>
        <v>#VALUE!</v>
      </c>
      <c r="BC26" s="294" t="e">
        <f t="shared" ca="1" si="70"/>
        <v>#VALUE!</v>
      </c>
    </row>
    <row r="27" spans="1:55">
      <c r="A27" s="292" t="str">
        <f t="shared" ca="1" si="74"/>
        <v>RECALC_0_5_</v>
      </c>
      <c r="B27" s="292" t="s">
        <v>312</v>
      </c>
      <c r="C27" s="294" t="e">
        <f ca="1">_xll.DBRW($B$1,$B$3,$B$2,$C$4,C$7,$A27,C$8,C$6,$B27)</f>
        <v>#VALUE!</v>
      </c>
      <c r="D27" s="294" t="e">
        <f ca="1">_xll.DBRW($B$1,$B$3,$B$2,$C$4,D$7,$A27,D$8,D$6,$B27)</f>
        <v>#VALUE!</v>
      </c>
      <c r="E27" s="294" t="e">
        <f ca="1">_xll.DBRW($B$1,$B$3,$B$2,$C$4,E$7,$A27,E$8,E$6,$B27)</f>
        <v>#VALUE!</v>
      </c>
      <c r="F27" s="294" t="e">
        <f ca="1">_xll.DBRW($B$1,$B$3,$B$2,$C$4,F$7,$A27,F$8,F$6,$B27)</f>
        <v>#VALUE!</v>
      </c>
      <c r="G27" s="294" t="e">
        <f ca="1">_xll.DBRW($B$1,$B$3,$B$2,$C$4,G$7,$A27,G$8,G$6,$B27)</f>
        <v>#VALUE!</v>
      </c>
      <c r="H27" s="294"/>
      <c r="I27" s="294" t="e">
        <f ca="1">_xll.DBRW($B$1,$B$3,$B$2,$C$4,I$7,$A27,I$8,I$6,$B27)</f>
        <v>#VALUE!</v>
      </c>
      <c r="J27" s="294" t="e">
        <f ca="1">_xll.DBRW($B$1,$B$3,$B$2,$C$4,J$7,$A27,J$8,J$6,$B27)</f>
        <v>#VALUE!</v>
      </c>
      <c r="K27" s="294" t="e">
        <f ca="1">_xll.DBRW($B$1,$B$3,$B$2,$C$4,K$7,$A27,K$8,K$6,$B27)</f>
        <v>#VALUE!</v>
      </c>
      <c r="L27" s="294" t="e">
        <f ca="1">_xll.DBRW($B$1,$B$3,$B$2,$C$4,L$7,$A27,L$8,L$6,$B27)</f>
        <v>#VALUE!</v>
      </c>
      <c r="M27" s="294" t="e">
        <f ca="1">_xll.DBRW($B$1,$B$3,$B$2,$C$4,M$7,$A27,M$8,M$6,$B27)</f>
        <v>#VALUE!</v>
      </c>
      <c r="O27" s="294" t="e">
        <f t="shared" ca="1" si="71"/>
        <v>#VALUE!</v>
      </c>
      <c r="P27" s="294" t="e">
        <f t="shared" ca="1" si="59"/>
        <v>#VALUE!</v>
      </c>
      <c r="Q27" s="294" t="e">
        <f t="shared" ca="1" si="60"/>
        <v>#VALUE!</v>
      </c>
      <c r="R27" s="294" t="e">
        <f t="shared" ca="1" si="61"/>
        <v>#VALUE!</v>
      </c>
      <c r="S27" s="294" t="e">
        <f t="shared" ca="1" si="62"/>
        <v>#VALUE!</v>
      </c>
      <c r="U27" s="294" t="e">
        <f ca="1">_xll.DBRW($B$1,$B$3,$B$2,$U$4,U$7,$A27,U$8,U$6,$B27)</f>
        <v>#VALUE!</v>
      </c>
      <c r="V27" s="294" t="e">
        <f ca="1">_xll.DBRW($B$1,$B$3,$B$2,$U$4,V$7,$A27,V$8,V$6,$B27)</f>
        <v>#VALUE!</v>
      </c>
      <c r="W27" s="294" t="e">
        <f ca="1">_xll.DBRW($B$1,$B$3,$B$2,$U$4,W$7,$A27,W$8,W$6,$B27)</f>
        <v>#VALUE!</v>
      </c>
      <c r="X27" s="294" t="e">
        <f ca="1">_xll.DBRW($B$1,$B$3,$B$2,$U$4,X$7,$A27,X$8,X$6,$B27)</f>
        <v>#VALUE!</v>
      </c>
      <c r="Y27" s="294" t="e">
        <f ca="1">_xll.DBRW($B$1,$B$3,$B$2,$U$4,Y$7,$A27,Y$8,Y$6,$B27)</f>
        <v>#VALUE!</v>
      </c>
      <c r="Z27" s="294"/>
      <c r="AA27" s="294" t="e">
        <f ca="1">_xll.DBRW($B$1,$B$3,$B$2,$U$4,AA$7,$A27,AA$8,AA$6,$B27)</f>
        <v>#VALUE!</v>
      </c>
      <c r="AB27" s="294" t="e">
        <f ca="1">_xll.DBRW($B$1,$B$3,$B$2,$U$4,AB$7,$A27,AB$8,AB$6,$B27)</f>
        <v>#VALUE!</v>
      </c>
      <c r="AC27" s="294" t="e">
        <f ca="1">_xll.DBRW($B$1,$B$3,$B$2,$U$4,AC$7,$A27,AC$8,AC$6,$B27)</f>
        <v>#VALUE!</v>
      </c>
      <c r="AD27" s="294" t="e">
        <f ca="1">_xll.DBRW($B$1,$B$3,$B$2,$U$4,AD$7,$A27,AD$8,AD$6,$B27)</f>
        <v>#VALUE!</v>
      </c>
      <c r="AE27" s="294" t="e">
        <f ca="1">_xll.DBRW($B$1,$B$3,$B$2,$U$4,AE$7,$A27,AE$8,AE$6,$B27)</f>
        <v>#VALUE!</v>
      </c>
      <c r="AG27" s="294" t="e">
        <f t="shared" ca="1" si="72"/>
        <v>#VALUE!</v>
      </c>
      <c r="AH27" s="294" t="e">
        <f t="shared" ca="1" si="63"/>
        <v>#VALUE!</v>
      </c>
      <c r="AI27" s="294" t="e">
        <f t="shared" ca="1" si="64"/>
        <v>#VALUE!</v>
      </c>
      <c r="AJ27" s="294" t="e">
        <f t="shared" ca="1" si="65"/>
        <v>#VALUE!</v>
      </c>
      <c r="AK27" s="294" t="e">
        <f t="shared" ca="1" si="66"/>
        <v>#VALUE!</v>
      </c>
      <c r="AM27" s="294" t="e">
        <f ca="1">_xll.DBRW($B$1,$B$3,$B$2,$AM$4,AM$7,$A27,AM$8,AM$6,$B27)</f>
        <v>#VALUE!</v>
      </c>
      <c r="AN27" s="294" t="e">
        <f ca="1">_xll.DBRW($B$1,$B$3,$B$2,$AM$4,AN$7,$A27,AN$8,AN$6,$B27)</f>
        <v>#VALUE!</v>
      </c>
      <c r="AO27" s="294" t="e">
        <f ca="1">_xll.DBRW($B$1,$B$3,$B$2,$AM$4,AO$7,$A27,AO$8,AO$6,$B27)</f>
        <v>#VALUE!</v>
      </c>
      <c r="AP27" s="294" t="e">
        <f ca="1">_xll.DBRW($B$1,$B$3,$B$2,$AM$4,AP$7,$A27,AP$8,AP$6,$B27)</f>
        <v>#VALUE!</v>
      </c>
      <c r="AQ27" s="294" t="e">
        <f ca="1">_xll.DBRW($B$1,$B$3,$B$2,$AM$4,AQ$7,$A27,AQ$8,AQ$6,$B27)</f>
        <v>#VALUE!</v>
      </c>
      <c r="AR27" s="294"/>
      <c r="AS27" s="294" t="e">
        <f ca="1">_xll.DBRW($B$1,$B$3,$B$2,$AM$4,AS$7,$A27,AS$8,AS$6,$B27)</f>
        <v>#VALUE!</v>
      </c>
      <c r="AT27" s="294" t="e">
        <f ca="1">_xll.DBRW($B$1,$B$3,$B$2,$AM$4,AT$7,$A27,AT$8,AT$6,$B27)</f>
        <v>#VALUE!</v>
      </c>
      <c r="AU27" s="294" t="e">
        <f ca="1">_xll.DBRW($B$1,$B$3,$B$2,$AM$4,AU$7,$A27,AU$8,AU$6,$B27)</f>
        <v>#VALUE!</v>
      </c>
      <c r="AV27" s="294" t="e">
        <f ca="1">_xll.DBRW($B$1,$B$3,$B$2,$AM$4,AV$7,$A27,AV$8,AV$6,$B27)</f>
        <v>#VALUE!</v>
      </c>
      <c r="AW27" s="294" t="e">
        <f ca="1">_xll.DBRW($B$1,$B$3,$B$2,$AM$4,AW$7,$A27,AW$8,AW$6,$B27)</f>
        <v>#VALUE!</v>
      </c>
      <c r="AY27" s="294" t="e">
        <f t="shared" ca="1" si="73"/>
        <v>#VALUE!</v>
      </c>
      <c r="AZ27" s="294" t="e">
        <f t="shared" ca="1" si="67"/>
        <v>#VALUE!</v>
      </c>
      <c r="BA27" s="294" t="e">
        <f t="shared" ca="1" si="68"/>
        <v>#VALUE!</v>
      </c>
      <c r="BB27" s="294" t="e">
        <f t="shared" ca="1" si="69"/>
        <v>#VALUE!</v>
      </c>
      <c r="BC27" s="294" t="e">
        <f t="shared" ca="1" si="70"/>
        <v>#VALUE!</v>
      </c>
    </row>
    <row r="28" spans="1:55">
      <c r="A28" s="292" t="str">
        <f t="shared" ca="1" si="74"/>
        <v>RECALC_0_5_</v>
      </c>
      <c r="B28" s="292" t="s">
        <v>313</v>
      </c>
      <c r="C28" s="294" t="e">
        <f ca="1">_xll.DBRW($B$1,$B$3,$B$2,$C$4,C$7,$A28,C$8,C$6,$B28)</f>
        <v>#VALUE!</v>
      </c>
      <c r="D28" s="294" t="e">
        <f ca="1">_xll.DBRW($B$1,$B$3,$B$2,$C$4,D$7,$A28,D$8,D$6,$B28)</f>
        <v>#VALUE!</v>
      </c>
      <c r="E28" s="294" t="e">
        <f ca="1">_xll.DBRW($B$1,$B$3,$B$2,$C$4,E$7,$A28,E$8,E$6,$B28)</f>
        <v>#VALUE!</v>
      </c>
      <c r="F28" s="294" t="e">
        <f ca="1">_xll.DBRW($B$1,$B$3,$B$2,$C$4,F$7,$A28,F$8,F$6,$B28)</f>
        <v>#VALUE!</v>
      </c>
      <c r="G28" s="294" t="e">
        <f ca="1">_xll.DBRW($B$1,$B$3,$B$2,$C$4,G$7,$A28,G$8,G$6,$B28)</f>
        <v>#VALUE!</v>
      </c>
      <c r="H28" s="294"/>
      <c r="I28" s="294" t="e">
        <f ca="1">_xll.DBRW($B$1,$B$3,$B$2,$C$4,I$7,$A28,I$8,I$6,$B28)</f>
        <v>#VALUE!</v>
      </c>
      <c r="J28" s="294" t="e">
        <f ca="1">_xll.DBRW($B$1,$B$3,$B$2,$C$4,J$7,$A28,J$8,J$6,$B28)</f>
        <v>#VALUE!</v>
      </c>
      <c r="K28" s="294" t="e">
        <f ca="1">_xll.DBRW($B$1,$B$3,$B$2,$C$4,K$7,$A28,K$8,K$6,$B28)</f>
        <v>#VALUE!</v>
      </c>
      <c r="L28" s="294" t="e">
        <f ca="1">_xll.DBRW($B$1,$B$3,$B$2,$C$4,L$7,$A28,L$8,L$6,$B28)</f>
        <v>#VALUE!</v>
      </c>
      <c r="M28" s="294" t="e">
        <f ca="1">_xll.DBRW($B$1,$B$3,$B$2,$C$4,M$7,$A28,M$8,M$6,$B28)</f>
        <v>#VALUE!</v>
      </c>
      <c r="O28" s="294" t="e">
        <f t="shared" ca="1" si="71"/>
        <v>#VALUE!</v>
      </c>
      <c r="P28" s="294" t="e">
        <f t="shared" ca="1" si="59"/>
        <v>#VALUE!</v>
      </c>
      <c r="Q28" s="294" t="e">
        <f t="shared" ca="1" si="60"/>
        <v>#VALUE!</v>
      </c>
      <c r="R28" s="294" t="e">
        <f t="shared" ca="1" si="61"/>
        <v>#VALUE!</v>
      </c>
      <c r="S28" s="294" t="e">
        <f t="shared" ca="1" si="62"/>
        <v>#VALUE!</v>
      </c>
      <c r="U28" s="294" t="e">
        <f ca="1">_xll.DBRW($B$1,$B$3,$B$2,$U$4,U$7,$A28,U$8,U$6,$B28)</f>
        <v>#VALUE!</v>
      </c>
      <c r="V28" s="294" t="e">
        <f ca="1">_xll.DBRW($B$1,$B$3,$B$2,$U$4,V$7,$A28,V$8,V$6,$B28)</f>
        <v>#VALUE!</v>
      </c>
      <c r="W28" s="294" t="e">
        <f ca="1">_xll.DBRW($B$1,$B$3,$B$2,$U$4,W$7,$A28,W$8,W$6,$B28)</f>
        <v>#VALUE!</v>
      </c>
      <c r="X28" s="294" t="e">
        <f ca="1">_xll.DBRW($B$1,$B$3,$B$2,$U$4,X$7,$A28,X$8,X$6,$B28)</f>
        <v>#VALUE!</v>
      </c>
      <c r="Y28" s="294" t="e">
        <f ca="1">_xll.DBRW($B$1,$B$3,$B$2,$U$4,Y$7,$A28,Y$8,Y$6,$B28)</f>
        <v>#VALUE!</v>
      </c>
      <c r="Z28" s="294"/>
      <c r="AA28" s="294" t="e">
        <f ca="1">_xll.DBRW($B$1,$B$3,$B$2,$U$4,AA$7,$A28,AA$8,AA$6,$B28)</f>
        <v>#VALUE!</v>
      </c>
      <c r="AB28" s="294" t="e">
        <f ca="1">_xll.DBRW($B$1,$B$3,$B$2,$U$4,AB$7,$A28,AB$8,AB$6,$B28)</f>
        <v>#VALUE!</v>
      </c>
      <c r="AC28" s="294" t="e">
        <f ca="1">_xll.DBRW($B$1,$B$3,$B$2,$U$4,AC$7,$A28,AC$8,AC$6,$B28)</f>
        <v>#VALUE!</v>
      </c>
      <c r="AD28" s="294" t="e">
        <f ca="1">_xll.DBRW($B$1,$B$3,$B$2,$U$4,AD$7,$A28,AD$8,AD$6,$B28)</f>
        <v>#VALUE!</v>
      </c>
      <c r="AE28" s="294" t="e">
        <f ca="1">_xll.DBRW($B$1,$B$3,$B$2,$U$4,AE$7,$A28,AE$8,AE$6,$B28)</f>
        <v>#VALUE!</v>
      </c>
      <c r="AG28" s="294" t="e">
        <f t="shared" ca="1" si="72"/>
        <v>#VALUE!</v>
      </c>
      <c r="AH28" s="294" t="e">
        <f t="shared" ca="1" si="63"/>
        <v>#VALUE!</v>
      </c>
      <c r="AI28" s="294" t="e">
        <f t="shared" ca="1" si="64"/>
        <v>#VALUE!</v>
      </c>
      <c r="AJ28" s="294" t="e">
        <f t="shared" ca="1" si="65"/>
        <v>#VALUE!</v>
      </c>
      <c r="AK28" s="294" t="e">
        <f t="shared" ca="1" si="66"/>
        <v>#VALUE!</v>
      </c>
      <c r="AM28" s="294" t="e">
        <f ca="1">_xll.DBRW($B$1,$B$3,$B$2,$AM$4,AM$7,$A28,AM$8,AM$6,$B28)</f>
        <v>#VALUE!</v>
      </c>
      <c r="AN28" s="294" t="e">
        <f ca="1">_xll.DBRW($B$1,$B$3,$B$2,$AM$4,AN$7,$A28,AN$8,AN$6,$B28)</f>
        <v>#VALUE!</v>
      </c>
      <c r="AO28" s="294" t="e">
        <f ca="1">_xll.DBRW($B$1,$B$3,$B$2,$AM$4,AO$7,$A28,AO$8,AO$6,$B28)</f>
        <v>#VALUE!</v>
      </c>
      <c r="AP28" s="294" t="e">
        <f ca="1">_xll.DBRW($B$1,$B$3,$B$2,$AM$4,AP$7,$A28,AP$8,AP$6,$B28)</f>
        <v>#VALUE!</v>
      </c>
      <c r="AQ28" s="294" t="e">
        <f ca="1">_xll.DBRW($B$1,$B$3,$B$2,$AM$4,AQ$7,$A28,AQ$8,AQ$6,$B28)</f>
        <v>#VALUE!</v>
      </c>
      <c r="AR28" s="294"/>
      <c r="AS28" s="294" t="e">
        <f ca="1">_xll.DBRW($B$1,$B$3,$B$2,$AM$4,AS$7,$A28,AS$8,AS$6,$B28)</f>
        <v>#VALUE!</v>
      </c>
      <c r="AT28" s="294" t="e">
        <f ca="1">_xll.DBRW($B$1,$B$3,$B$2,$AM$4,AT$7,$A28,AT$8,AT$6,$B28)</f>
        <v>#VALUE!</v>
      </c>
      <c r="AU28" s="294" t="e">
        <f ca="1">_xll.DBRW($B$1,$B$3,$B$2,$AM$4,AU$7,$A28,AU$8,AU$6,$B28)</f>
        <v>#VALUE!</v>
      </c>
      <c r="AV28" s="294" t="e">
        <f ca="1">_xll.DBRW($B$1,$B$3,$B$2,$AM$4,AV$7,$A28,AV$8,AV$6,$B28)</f>
        <v>#VALUE!</v>
      </c>
      <c r="AW28" s="294" t="e">
        <f ca="1">_xll.DBRW($B$1,$B$3,$B$2,$AM$4,AW$7,$A28,AW$8,AW$6,$B28)</f>
        <v>#VALUE!</v>
      </c>
      <c r="AY28" s="294" t="e">
        <f t="shared" ca="1" si="73"/>
        <v>#VALUE!</v>
      </c>
      <c r="AZ28" s="294" t="e">
        <f t="shared" ca="1" si="67"/>
        <v>#VALUE!</v>
      </c>
      <c r="BA28" s="294" t="e">
        <f t="shared" ca="1" si="68"/>
        <v>#VALUE!</v>
      </c>
      <c r="BB28" s="294" t="e">
        <f t="shared" ca="1" si="69"/>
        <v>#VALUE!</v>
      </c>
      <c r="BC28" s="294" t="e">
        <f t="shared" ca="1" si="70"/>
        <v>#VALUE!</v>
      </c>
    </row>
    <row r="29" spans="1:55">
      <c r="A29" s="292" t="str">
        <f t="shared" ca="1" si="74"/>
        <v>RECALC_0_5_</v>
      </c>
      <c r="B29" s="292" t="s">
        <v>316</v>
      </c>
      <c r="C29" s="294" t="e">
        <f ca="1">_xll.DBRW($B$1,$B$3,$B$2,$C$4,C$7,$A29,C$8,C$6,$B29)</f>
        <v>#VALUE!</v>
      </c>
      <c r="D29" s="294" t="e">
        <f ca="1">_xll.DBRW($B$1,$B$3,$B$2,$C$4,D$7,$A29,D$8,D$6,$B29)</f>
        <v>#VALUE!</v>
      </c>
      <c r="E29" s="294" t="e">
        <f ca="1">_xll.DBRW($B$1,$B$3,$B$2,$C$4,E$7,$A29,E$8,E$6,$B29)</f>
        <v>#VALUE!</v>
      </c>
      <c r="F29" s="294" t="e">
        <f ca="1">_xll.DBRW($B$1,$B$3,$B$2,$C$4,F$7,$A29,F$8,F$6,$B29)</f>
        <v>#VALUE!</v>
      </c>
      <c r="G29" s="294" t="e">
        <f ca="1">_xll.DBRW($B$1,$B$3,$B$2,$C$4,G$7,$A29,G$8,G$6,$B29)</f>
        <v>#VALUE!</v>
      </c>
      <c r="H29" s="294"/>
      <c r="I29" s="294" t="e">
        <f ca="1">_xll.DBRW($B$1,$B$3,$B$2,$C$4,I$7,$A29,I$8,I$6,$B29)</f>
        <v>#VALUE!</v>
      </c>
      <c r="J29" s="294" t="e">
        <f ca="1">_xll.DBRW($B$1,$B$3,$B$2,$C$4,J$7,$A29,J$8,J$6,$B29)</f>
        <v>#VALUE!</v>
      </c>
      <c r="K29" s="294" t="e">
        <f ca="1">_xll.DBRW($B$1,$B$3,$B$2,$C$4,K$7,$A29,K$8,K$6,$B29)</f>
        <v>#VALUE!</v>
      </c>
      <c r="L29" s="294" t="e">
        <f ca="1">_xll.DBRW($B$1,$B$3,$B$2,$C$4,L$7,$A29,L$8,L$6,$B29)</f>
        <v>#VALUE!</v>
      </c>
      <c r="M29" s="294" t="e">
        <f ca="1">_xll.DBRW($B$1,$B$3,$B$2,$C$4,M$7,$A29,M$8,M$6,$B29)</f>
        <v>#VALUE!</v>
      </c>
      <c r="O29" s="294" t="e">
        <f t="shared" ca="1" si="71"/>
        <v>#VALUE!</v>
      </c>
      <c r="P29" s="294" t="e">
        <f t="shared" ca="1" si="59"/>
        <v>#VALUE!</v>
      </c>
      <c r="Q29" s="294" t="e">
        <f t="shared" ca="1" si="60"/>
        <v>#VALUE!</v>
      </c>
      <c r="R29" s="294" t="e">
        <f t="shared" ca="1" si="61"/>
        <v>#VALUE!</v>
      </c>
      <c r="S29" s="294" t="e">
        <f t="shared" ca="1" si="62"/>
        <v>#VALUE!</v>
      </c>
      <c r="U29" s="294" t="e">
        <f ca="1">_xll.DBRW($B$1,$B$3,$B$2,$U$4,U$7,$A29,U$8,U$6,$B29)</f>
        <v>#VALUE!</v>
      </c>
      <c r="V29" s="294" t="e">
        <f ca="1">_xll.DBRW($B$1,$B$3,$B$2,$U$4,V$7,$A29,V$8,V$6,$B29)</f>
        <v>#VALUE!</v>
      </c>
      <c r="W29" s="294" t="e">
        <f ca="1">_xll.DBRW($B$1,$B$3,$B$2,$U$4,W$7,$A29,W$8,W$6,$B29)</f>
        <v>#VALUE!</v>
      </c>
      <c r="X29" s="294" t="e">
        <f ca="1">_xll.DBRW($B$1,$B$3,$B$2,$U$4,X$7,$A29,X$8,X$6,$B29)</f>
        <v>#VALUE!</v>
      </c>
      <c r="Y29" s="294" t="e">
        <f ca="1">_xll.DBRW($B$1,$B$3,$B$2,$U$4,Y$7,$A29,Y$8,Y$6,$B29)</f>
        <v>#VALUE!</v>
      </c>
      <c r="Z29" s="294"/>
      <c r="AA29" s="294" t="e">
        <f ca="1">_xll.DBRW($B$1,$B$3,$B$2,$U$4,AA$7,$A29,AA$8,AA$6,$B29)</f>
        <v>#VALUE!</v>
      </c>
      <c r="AB29" s="294" t="e">
        <f ca="1">_xll.DBRW($B$1,$B$3,$B$2,$U$4,AB$7,$A29,AB$8,AB$6,$B29)</f>
        <v>#VALUE!</v>
      </c>
      <c r="AC29" s="294" t="e">
        <f ca="1">_xll.DBRW($B$1,$B$3,$B$2,$U$4,AC$7,$A29,AC$8,AC$6,$B29)</f>
        <v>#VALUE!</v>
      </c>
      <c r="AD29" s="294" t="e">
        <f ca="1">_xll.DBRW($B$1,$B$3,$B$2,$U$4,AD$7,$A29,AD$8,AD$6,$B29)</f>
        <v>#VALUE!</v>
      </c>
      <c r="AE29" s="294" t="e">
        <f ca="1">_xll.DBRW($B$1,$B$3,$B$2,$U$4,AE$7,$A29,AE$8,AE$6,$B29)</f>
        <v>#VALUE!</v>
      </c>
      <c r="AG29" s="294" t="e">
        <f t="shared" ca="1" si="72"/>
        <v>#VALUE!</v>
      </c>
      <c r="AH29" s="294" t="e">
        <f t="shared" ca="1" si="63"/>
        <v>#VALUE!</v>
      </c>
      <c r="AI29" s="294" t="e">
        <f t="shared" ca="1" si="64"/>
        <v>#VALUE!</v>
      </c>
      <c r="AJ29" s="294" t="e">
        <f t="shared" ca="1" si="65"/>
        <v>#VALUE!</v>
      </c>
      <c r="AK29" s="294" t="e">
        <f t="shared" ca="1" si="66"/>
        <v>#VALUE!</v>
      </c>
      <c r="AM29" s="294" t="e">
        <f ca="1">_xll.DBRW($B$1,$B$3,$B$2,$AM$4,AM$7,$A29,AM$8,AM$6,$B29)</f>
        <v>#VALUE!</v>
      </c>
      <c r="AN29" s="294" t="e">
        <f ca="1">_xll.DBRW($B$1,$B$3,$B$2,$AM$4,AN$7,$A29,AN$8,AN$6,$B29)</f>
        <v>#VALUE!</v>
      </c>
      <c r="AO29" s="294" t="e">
        <f ca="1">_xll.DBRW($B$1,$B$3,$B$2,$AM$4,AO$7,$A29,AO$8,AO$6,$B29)</f>
        <v>#VALUE!</v>
      </c>
      <c r="AP29" s="294" t="e">
        <f ca="1">_xll.DBRW($B$1,$B$3,$B$2,$AM$4,AP$7,$A29,AP$8,AP$6,$B29)</f>
        <v>#VALUE!</v>
      </c>
      <c r="AQ29" s="294" t="e">
        <f ca="1">_xll.DBRW($B$1,$B$3,$B$2,$AM$4,AQ$7,$A29,AQ$8,AQ$6,$B29)</f>
        <v>#VALUE!</v>
      </c>
      <c r="AR29" s="294"/>
      <c r="AS29" s="294" t="e">
        <f ca="1">_xll.DBRW($B$1,$B$3,$B$2,$AM$4,AS$7,$A29,AS$8,AS$6,$B29)</f>
        <v>#VALUE!</v>
      </c>
      <c r="AT29" s="294" t="e">
        <f ca="1">_xll.DBRW($B$1,$B$3,$B$2,$AM$4,AT$7,$A29,AT$8,AT$6,$B29)</f>
        <v>#VALUE!</v>
      </c>
      <c r="AU29" s="294" t="e">
        <f ca="1">_xll.DBRW($B$1,$B$3,$B$2,$AM$4,AU$7,$A29,AU$8,AU$6,$B29)</f>
        <v>#VALUE!</v>
      </c>
      <c r="AV29" s="294" t="e">
        <f ca="1">_xll.DBRW($B$1,$B$3,$B$2,$AM$4,AV$7,$A29,AV$8,AV$6,$B29)</f>
        <v>#VALUE!</v>
      </c>
      <c r="AW29" s="294" t="e">
        <f ca="1">_xll.DBRW($B$1,$B$3,$B$2,$AM$4,AW$7,$A29,AW$8,AW$6,$B29)</f>
        <v>#VALUE!</v>
      </c>
      <c r="AY29" s="294" t="e">
        <f t="shared" ca="1" si="73"/>
        <v>#VALUE!</v>
      </c>
      <c r="AZ29" s="294" t="e">
        <f t="shared" ca="1" si="67"/>
        <v>#VALUE!</v>
      </c>
      <c r="BA29" s="294" t="e">
        <f t="shared" ca="1" si="68"/>
        <v>#VALUE!</v>
      </c>
      <c r="BB29" s="294" t="e">
        <f t="shared" ca="1" si="69"/>
        <v>#VALUE!</v>
      </c>
      <c r="BC29" s="294" t="e">
        <f t="shared" ca="1" si="70"/>
        <v>#VALUE!</v>
      </c>
    </row>
    <row r="30" spans="1:55">
      <c r="A30" s="292" t="str">
        <f ca="1">A28</f>
        <v>RECALC_0_5_</v>
      </c>
      <c r="B30" s="291" t="s">
        <v>314</v>
      </c>
      <c r="C30" s="294" t="e">
        <f ca="1">_xll.DBRW($B$1,$B$3,$B$2,$C$4,C$7,$A30,C$8,C$6,$B30)</f>
        <v>#VALUE!</v>
      </c>
      <c r="D30" s="294" t="e">
        <f ca="1">_xll.DBRW($B$1,$B$3,$B$2,$C$4,D$7,$A30,D$8,D$6,$B30)</f>
        <v>#VALUE!</v>
      </c>
      <c r="E30" s="294" t="e">
        <f ca="1">_xll.DBRW($B$1,$B$3,$B$2,$C$4,E$7,$A30,E$8,E$6,$B30)</f>
        <v>#VALUE!</v>
      </c>
      <c r="F30" s="294" t="e">
        <f ca="1">_xll.DBRW($B$1,$B$3,$B$2,$C$4,F$7,$A30,F$8,F$6,$B30)</f>
        <v>#VALUE!</v>
      </c>
      <c r="G30" s="294" t="e">
        <f ca="1">_xll.DBRW($B$1,$B$3,$B$2,$C$4,G$7,$A30,G$8,G$6,$B30)</f>
        <v>#VALUE!</v>
      </c>
      <c r="H30" s="294"/>
      <c r="I30" s="294" t="e">
        <f ca="1">_xll.DBRW($B$1,$B$3,$B$2,$C$4,I$7,$A30,I$8,I$6,$B30)</f>
        <v>#VALUE!</v>
      </c>
      <c r="J30" s="294" t="e">
        <f ca="1">_xll.DBRW($B$1,$B$3,$B$2,$C$4,J$7,$A30,J$8,J$6,$B30)</f>
        <v>#VALUE!</v>
      </c>
      <c r="K30" s="294" t="e">
        <f ca="1">_xll.DBRW($B$1,$B$3,$B$2,$C$4,K$7,$A30,K$8,K$6,$B30)</f>
        <v>#VALUE!</v>
      </c>
      <c r="L30" s="294" t="e">
        <f ca="1">_xll.DBRW($B$1,$B$3,$B$2,$C$4,L$7,$A30,L$8,L$6,$B30)</f>
        <v>#VALUE!</v>
      </c>
      <c r="M30" s="294" t="e">
        <f ca="1">_xll.DBRW($B$1,$B$3,$B$2,$C$4,M$7,$A30,M$8,M$6,$B30)</f>
        <v>#VALUE!</v>
      </c>
      <c r="O30" s="294" t="e">
        <f t="shared" ca="1" si="71"/>
        <v>#VALUE!</v>
      </c>
      <c r="P30" s="294" t="e">
        <f t="shared" ca="1" si="59"/>
        <v>#VALUE!</v>
      </c>
      <c r="Q30" s="294" t="e">
        <f t="shared" ca="1" si="60"/>
        <v>#VALUE!</v>
      </c>
      <c r="R30" s="294" t="e">
        <f t="shared" ca="1" si="61"/>
        <v>#VALUE!</v>
      </c>
      <c r="S30" s="294" t="e">
        <f t="shared" ca="1" si="62"/>
        <v>#VALUE!</v>
      </c>
      <c r="U30" s="294" t="e">
        <f ca="1">_xll.DBRW($B$1,$B$3,$B$2,$U$4,U$7,$A30,U$8,U$6,$B30)</f>
        <v>#VALUE!</v>
      </c>
      <c r="V30" s="294" t="e">
        <f ca="1">_xll.DBRW($B$1,$B$3,$B$2,$U$4,V$7,$A30,V$8,V$6,$B30)</f>
        <v>#VALUE!</v>
      </c>
      <c r="W30" s="294" t="e">
        <f ca="1">_xll.DBRW($B$1,$B$3,$B$2,$U$4,W$7,$A30,W$8,W$6,$B30)</f>
        <v>#VALUE!</v>
      </c>
      <c r="X30" s="294" t="e">
        <f ca="1">_xll.DBRW($B$1,$B$3,$B$2,$U$4,X$7,$A30,X$8,X$6,$B30)</f>
        <v>#VALUE!</v>
      </c>
      <c r="Y30" s="294" t="e">
        <f ca="1">_xll.DBRW($B$1,$B$3,$B$2,$U$4,Y$7,$A30,Y$8,Y$6,$B30)</f>
        <v>#VALUE!</v>
      </c>
      <c r="Z30" s="294"/>
      <c r="AA30" s="294" t="e">
        <f ca="1">_xll.DBRW($B$1,$B$3,$B$2,$U$4,AA$7,$A30,AA$8,AA$6,$B30)</f>
        <v>#VALUE!</v>
      </c>
      <c r="AB30" s="294" t="e">
        <f ca="1">_xll.DBRW($B$1,$B$3,$B$2,$U$4,AB$7,$A30,AB$8,AB$6,$B30)</f>
        <v>#VALUE!</v>
      </c>
      <c r="AC30" s="294" t="e">
        <f ca="1">_xll.DBRW($B$1,$B$3,$B$2,$U$4,AC$7,$A30,AC$8,AC$6,$B30)</f>
        <v>#VALUE!</v>
      </c>
      <c r="AD30" s="294" t="e">
        <f ca="1">_xll.DBRW($B$1,$B$3,$B$2,$U$4,AD$7,$A30,AD$8,AD$6,$B30)</f>
        <v>#VALUE!</v>
      </c>
      <c r="AE30" s="294" t="e">
        <f ca="1">_xll.DBRW($B$1,$B$3,$B$2,$U$4,AE$7,$A30,AE$8,AE$6,$B30)</f>
        <v>#VALUE!</v>
      </c>
      <c r="AG30" s="294" t="e">
        <f t="shared" ca="1" si="72"/>
        <v>#VALUE!</v>
      </c>
      <c r="AH30" s="294" t="e">
        <f t="shared" ca="1" si="63"/>
        <v>#VALUE!</v>
      </c>
      <c r="AI30" s="294" t="e">
        <f t="shared" ca="1" si="64"/>
        <v>#VALUE!</v>
      </c>
      <c r="AJ30" s="294" t="e">
        <f t="shared" ca="1" si="65"/>
        <v>#VALUE!</v>
      </c>
      <c r="AK30" s="294" t="e">
        <f t="shared" ca="1" si="66"/>
        <v>#VALUE!</v>
      </c>
      <c r="AM30" s="294" t="e">
        <f ca="1">_xll.DBRW($B$1,$B$3,$B$2,$AM$4,AM$7,$A30,AM$8,AM$6,$B30)</f>
        <v>#VALUE!</v>
      </c>
      <c r="AN30" s="294" t="e">
        <f ca="1">_xll.DBRW($B$1,$B$3,$B$2,$AM$4,AN$7,$A30,AN$8,AN$6,$B30)</f>
        <v>#VALUE!</v>
      </c>
      <c r="AO30" s="294" t="e">
        <f ca="1">_xll.DBRW($B$1,$B$3,$B$2,$AM$4,AO$7,$A30,AO$8,AO$6,$B30)</f>
        <v>#VALUE!</v>
      </c>
      <c r="AP30" s="294" t="e">
        <f ca="1">_xll.DBRW($B$1,$B$3,$B$2,$AM$4,AP$7,$A30,AP$8,AP$6,$B30)</f>
        <v>#VALUE!</v>
      </c>
      <c r="AQ30" s="294" t="e">
        <f ca="1">_xll.DBRW($B$1,$B$3,$B$2,$AM$4,AQ$7,$A30,AQ$8,AQ$6,$B30)</f>
        <v>#VALUE!</v>
      </c>
      <c r="AR30" s="294"/>
      <c r="AS30" s="294" t="e">
        <f ca="1">_xll.DBRW($B$1,$B$3,$B$2,$AM$4,AS$7,$A30,AS$8,AS$6,$B30)</f>
        <v>#VALUE!</v>
      </c>
      <c r="AT30" s="294" t="e">
        <f ca="1">_xll.DBRW($B$1,$B$3,$B$2,$AM$4,AT$7,$A30,AT$8,AT$6,$B30)</f>
        <v>#VALUE!</v>
      </c>
      <c r="AU30" s="294" t="e">
        <f ca="1">_xll.DBRW($B$1,$B$3,$B$2,$AM$4,AU$7,$A30,AU$8,AU$6,$B30)</f>
        <v>#VALUE!</v>
      </c>
      <c r="AV30" s="294" t="e">
        <f ca="1">_xll.DBRW($B$1,$B$3,$B$2,$AM$4,AV$7,$A30,AV$8,AV$6,$B30)</f>
        <v>#VALUE!</v>
      </c>
      <c r="AW30" s="294" t="e">
        <f ca="1">_xll.DBRW($B$1,$B$3,$B$2,$AM$4,AW$7,$A30,AW$8,AW$6,$B30)</f>
        <v>#VALUE!</v>
      </c>
      <c r="AY30" s="294" t="e">
        <f t="shared" ca="1" si="73"/>
        <v>#VALUE!</v>
      </c>
      <c r="AZ30" s="294" t="e">
        <f t="shared" ca="1" si="67"/>
        <v>#VALUE!</v>
      </c>
      <c r="BA30" s="294" t="e">
        <f t="shared" ca="1" si="68"/>
        <v>#VALUE!</v>
      </c>
      <c r="BB30" s="294" t="e">
        <f t="shared" ca="1" si="69"/>
        <v>#VALUE!</v>
      </c>
      <c r="BC30" s="294" t="e">
        <f t="shared" ca="1" si="70"/>
        <v>#VALUE!</v>
      </c>
    </row>
    <row r="31" spans="1:55">
      <c r="A31" s="292" t="str">
        <f ca="1">A30</f>
        <v>RECALC_0_5_</v>
      </c>
      <c r="B31" s="292" t="s">
        <v>315</v>
      </c>
      <c r="C31" s="294" t="e">
        <f ca="1">_xll.DBRW($B$1,$B$3,$B$2,$C$4,C$7,$A31,C$8,C$6,$B31)</f>
        <v>#VALUE!</v>
      </c>
      <c r="D31" s="294" t="e">
        <f ca="1">_xll.DBRW($B$1,$B$3,$B$2,$C$4,D$7,$A31,D$8,D$6,$B31)</f>
        <v>#VALUE!</v>
      </c>
      <c r="E31" s="294" t="e">
        <f ca="1">_xll.DBRW($B$1,$B$3,$B$2,$C$4,E$7,$A31,E$8,E$6,$B31)</f>
        <v>#VALUE!</v>
      </c>
      <c r="F31" s="294" t="e">
        <f ca="1">_xll.DBRW($B$1,$B$3,$B$2,$C$4,F$7,$A31,F$8,F$6,$B31)</f>
        <v>#VALUE!</v>
      </c>
      <c r="G31" s="294" t="e">
        <f ca="1">_xll.DBRW($B$1,$B$3,$B$2,$C$4,G$7,$A31,G$8,G$6,$B31)</f>
        <v>#VALUE!</v>
      </c>
      <c r="H31" s="294"/>
      <c r="I31" s="294" t="e">
        <f ca="1">_xll.DBRW($B$1,$B$3,$B$2,$C$4,I$7,$A31,I$8,I$6,$B31)</f>
        <v>#VALUE!</v>
      </c>
      <c r="J31" s="294" t="e">
        <f ca="1">_xll.DBRW($B$1,$B$3,$B$2,$C$4,J$7,$A31,J$8,J$6,$B31)</f>
        <v>#VALUE!</v>
      </c>
      <c r="K31" s="294" t="e">
        <f ca="1">_xll.DBRW($B$1,$B$3,$B$2,$C$4,K$7,$A31,K$8,K$6,$B31)</f>
        <v>#VALUE!</v>
      </c>
      <c r="L31" s="294" t="e">
        <f ca="1">_xll.DBRW($B$1,$B$3,$B$2,$C$4,L$7,$A31,L$8,L$6,$B31)</f>
        <v>#VALUE!</v>
      </c>
      <c r="M31" s="294" t="e">
        <f ca="1">_xll.DBRW($B$1,$B$3,$B$2,$C$4,M$7,$A31,M$8,M$6,$B31)</f>
        <v>#VALUE!</v>
      </c>
      <c r="O31" s="294" t="e">
        <f t="shared" ca="1" si="71"/>
        <v>#VALUE!</v>
      </c>
      <c r="P31" s="294" t="e">
        <f t="shared" ca="1" si="59"/>
        <v>#VALUE!</v>
      </c>
      <c r="Q31" s="294" t="e">
        <f t="shared" ca="1" si="60"/>
        <v>#VALUE!</v>
      </c>
      <c r="R31" s="294" t="e">
        <f t="shared" ca="1" si="61"/>
        <v>#VALUE!</v>
      </c>
      <c r="S31" s="294" t="e">
        <f t="shared" ca="1" si="62"/>
        <v>#VALUE!</v>
      </c>
      <c r="U31" s="294" t="e">
        <f ca="1">_xll.DBRW($B$1,$B$3,$B$2,$U$4,U$7,$A31,U$8,U$6,$B31)</f>
        <v>#VALUE!</v>
      </c>
      <c r="V31" s="294" t="e">
        <f ca="1">_xll.DBRW($B$1,$B$3,$B$2,$U$4,V$7,$A31,V$8,V$6,$B31)</f>
        <v>#VALUE!</v>
      </c>
      <c r="W31" s="294" t="e">
        <f ca="1">_xll.DBRW($B$1,$B$3,$B$2,$U$4,W$7,$A31,W$8,W$6,$B31)</f>
        <v>#VALUE!</v>
      </c>
      <c r="X31" s="294" t="e">
        <f ca="1">_xll.DBRW($B$1,$B$3,$B$2,$U$4,X$7,$A31,X$8,X$6,$B31)</f>
        <v>#VALUE!</v>
      </c>
      <c r="Y31" s="294" t="e">
        <f ca="1">_xll.DBRW($B$1,$B$3,$B$2,$U$4,Y$7,$A31,Y$8,Y$6,$B31)</f>
        <v>#VALUE!</v>
      </c>
      <c r="Z31" s="294"/>
      <c r="AA31" s="294" t="e">
        <f ca="1">_xll.DBRW($B$1,$B$3,$B$2,$U$4,AA$7,$A31,AA$8,AA$6,$B31)</f>
        <v>#VALUE!</v>
      </c>
      <c r="AB31" s="294" t="e">
        <f ca="1">_xll.DBRW($B$1,$B$3,$B$2,$U$4,AB$7,$A31,AB$8,AB$6,$B31)</f>
        <v>#VALUE!</v>
      </c>
      <c r="AC31" s="294" t="e">
        <f ca="1">_xll.DBRW($B$1,$B$3,$B$2,$U$4,AC$7,$A31,AC$8,AC$6,$B31)</f>
        <v>#VALUE!</v>
      </c>
      <c r="AD31" s="294" t="e">
        <f ca="1">_xll.DBRW($B$1,$B$3,$B$2,$U$4,AD$7,$A31,AD$8,AD$6,$B31)</f>
        <v>#VALUE!</v>
      </c>
      <c r="AE31" s="294" t="e">
        <f ca="1">_xll.DBRW($B$1,$B$3,$B$2,$U$4,AE$7,$A31,AE$8,AE$6,$B31)</f>
        <v>#VALUE!</v>
      </c>
      <c r="AG31" s="294" t="e">
        <f t="shared" ca="1" si="72"/>
        <v>#VALUE!</v>
      </c>
      <c r="AH31" s="294" t="e">
        <f t="shared" ca="1" si="63"/>
        <v>#VALUE!</v>
      </c>
      <c r="AI31" s="294" t="e">
        <f t="shared" ca="1" si="64"/>
        <v>#VALUE!</v>
      </c>
      <c r="AJ31" s="294" t="e">
        <f t="shared" ca="1" si="65"/>
        <v>#VALUE!</v>
      </c>
      <c r="AK31" s="294" t="e">
        <f t="shared" ca="1" si="66"/>
        <v>#VALUE!</v>
      </c>
      <c r="AM31" s="294" t="e">
        <f ca="1">_xll.DBRW($B$1,$B$3,$B$2,$AM$4,AM$7,$A31,AM$8,AM$6,$B31)</f>
        <v>#VALUE!</v>
      </c>
      <c r="AN31" s="294" t="e">
        <f ca="1">_xll.DBRW($B$1,$B$3,$B$2,$AM$4,AN$7,$A31,AN$8,AN$6,$B31)</f>
        <v>#VALUE!</v>
      </c>
      <c r="AO31" s="294" t="e">
        <f ca="1">_xll.DBRW($B$1,$B$3,$B$2,$AM$4,AO$7,$A31,AO$8,AO$6,$B31)</f>
        <v>#VALUE!</v>
      </c>
      <c r="AP31" s="294" t="e">
        <f ca="1">_xll.DBRW($B$1,$B$3,$B$2,$AM$4,AP$7,$A31,AP$8,AP$6,$B31)</f>
        <v>#VALUE!</v>
      </c>
      <c r="AQ31" s="294" t="e">
        <f ca="1">_xll.DBRW($B$1,$B$3,$B$2,$AM$4,AQ$7,$A31,AQ$8,AQ$6,$B31)</f>
        <v>#VALUE!</v>
      </c>
      <c r="AR31" s="294"/>
      <c r="AS31" s="294" t="e">
        <f ca="1">_xll.DBRW($B$1,$B$3,$B$2,$AM$4,AS$7,$A31,AS$8,AS$6,$B31)</f>
        <v>#VALUE!</v>
      </c>
      <c r="AT31" s="294" t="e">
        <f ca="1">_xll.DBRW($B$1,$B$3,$B$2,$AM$4,AT$7,$A31,AT$8,AT$6,$B31)</f>
        <v>#VALUE!</v>
      </c>
      <c r="AU31" s="294" t="e">
        <f ca="1">_xll.DBRW($B$1,$B$3,$B$2,$AM$4,AU$7,$A31,AU$8,AU$6,$B31)</f>
        <v>#VALUE!</v>
      </c>
      <c r="AV31" s="294" t="e">
        <f ca="1">_xll.DBRW($B$1,$B$3,$B$2,$AM$4,AV$7,$A31,AV$8,AV$6,$B31)</f>
        <v>#VALUE!</v>
      </c>
      <c r="AW31" s="294" t="e">
        <f ca="1">_xll.DBRW($B$1,$B$3,$B$2,$AM$4,AW$7,$A31,AW$8,AW$6,$B31)</f>
        <v>#VALUE!</v>
      </c>
      <c r="AY31" s="294" t="e">
        <f t="shared" ca="1" si="73"/>
        <v>#VALUE!</v>
      </c>
      <c r="AZ31" s="294" t="e">
        <f t="shared" ca="1" si="67"/>
        <v>#VALUE!</v>
      </c>
      <c r="BA31" s="294" t="e">
        <f t="shared" ca="1" si="68"/>
        <v>#VALUE!</v>
      </c>
      <c r="BB31" s="294" t="e">
        <f t="shared" ca="1" si="69"/>
        <v>#VALUE!</v>
      </c>
      <c r="BC31" s="294" t="e">
        <f t="shared" ca="1" si="70"/>
        <v>#VALUE!</v>
      </c>
    </row>
    <row r="33" spans="1:55">
      <c r="A33" s="295" t="str">
        <f ca="1">_xll.SUBNM("tango_core_model:Legal_Organization","","VTD_Corp_TopAdj_Not_allocated_Input1","Code_Name")</f>
        <v>RECALC_0_14_</v>
      </c>
      <c r="B33" s="292" t="s">
        <v>307</v>
      </c>
      <c r="C33" s="294" t="e">
        <f ca="1">_xll.DBRW($B$1,$B$3,$B$2,$C$4,C$7,$A33,C$8,C$6,$B33)</f>
        <v>#VALUE!</v>
      </c>
      <c r="D33" s="294" t="e">
        <f ca="1">_xll.DBRW($B$1,$B$3,$B$2,$C$4,D$7,$A33,D$8,D$6,$B33)</f>
        <v>#VALUE!</v>
      </c>
      <c r="E33" s="294" t="e">
        <f ca="1">_xll.DBRW($B$1,$B$3,$B$2,$C$4,E$7,$A33,E$8,E$6,$B33)</f>
        <v>#VALUE!</v>
      </c>
      <c r="F33" s="294" t="e">
        <f ca="1">_xll.DBRW($B$1,$B$3,$B$2,$C$4,F$7,$A33,F$8,F$6,$B33)</f>
        <v>#VALUE!</v>
      </c>
      <c r="G33" s="294" t="e">
        <f ca="1">_xll.DBRW($B$1,$B$3,$B$2,$C$4,G$7,$A33,G$8,G$6,$B33)</f>
        <v>#VALUE!</v>
      </c>
      <c r="H33" s="294"/>
      <c r="I33" s="294" t="e">
        <f ca="1">_xll.DBRW($B$1,$B$3,$B$2,$C$4,I$7,$A33,I$8,I$6,$B33)</f>
        <v>#VALUE!</v>
      </c>
      <c r="J33" s="294" t="e">
        <f ca="1">_xll.DBRW($B$1,$B$3,$B$2,$C$4,J$7,$A33,J$8,J$6,$B33)</f>
        <v>#VALUE!</v>
      </c>
      <c r="K33" s="294" t="e">
        <f ca="1">_xll.DBRW($B$1,$B$3,$B$2,$C$4,K$7,$A33,K$8,K$6,$B33)</f>
        <v>#VALUE!</v>
      </c>
      <c r="L33" s="294" t="e">
        <f ca="1">_xll.DBRW($B$1,$B$3,$B$2,$C$4,L$7,$A33,L$8,L$6,$B33)</f>
        <v>#VALUE!</v>
      </c>
      <c r="M33" s="294" t="e">
        <f ca="1">_xll.DBRW($B$1,$B$3,$B$2,$C$4,M$7,$A33,M$8,M$6,$B33)</f>
        <v>#VALUE!</v>
      </c>
      <c r="O33" s="294" t="e">
        <f ca="1">C33-I33</f>
        <v>#VALUE!</v>
      </c>
      <c r="P33" s="294" t="e">
        <f t="shared" ref="P33:P42" ca="1" si="75">D33-J33</f>
        <v>#VALUE!</v>
      </c>
      <c r="Q33" s="294" t="e">
        <f t="shared" ref="Q33:Q42" ca="1" si="76">E33-K33</f>
        <v>#VALUE!</v>
      </c>
      <c r="R33" s="294" t="e">
        <f t="shared" ref="R33:R42" ca="1" si="77">F33-L33</f>
        <v>#VALUE!</v>
      </c>
      <c r="S33" s="294" t="e">
        <f t="shared" ref="S33:S42" ca="1" si="78">G33-M33</f>
        <v>#VALUE!</v>
      </c>
      <c r="U33" s="294" t="e">
        <f ca="1">_xll.DBRW($B$1,$B$3,$B$2,$U$4,U$7,$A33,U$8,U$6,$B33)</f>
        <v>#VALUE!</v>
      </c>
      <c r="V33" s="294" t="e">
        <f ca="1">_xll.DBRW($B$1,$B$3,$B$2,$U$4,V$7,$A33,V$8,V$6,$B33)</f>
        <v>#VALUE!</v>
      </c>
      <c r="W33" s="294" t="e">
        <f ca="1">_xll.DBRW($B$1,$B$3,$B$2,$U$4,W$7,$A33,W$8,W$6,$B33)</f>
        <v>#VALUE!</v>
      </c>
      <c r="X33" s="294" t="e">
        <f ca="1">_xll.DBRW($B$1,$B$3,$B$2,$U$4,X$7,$A33,X$8,X$6,$B33)</f>
        <v>#VALUE!</v>
      </c>
      <c r="Y33" s="294" t="e">
        <f ca="1">_xll.DBRW($B$1,$B$3,$B$2,$U$4,Y$7,$A33,Y$8,Y$6,$B33)</f>
        <v>#VALUE!</v>
      </c>
      <c r="Z33" s="294"/>
      <c r="AA33" s="294" t="e">
        <f ca="1">_xll.DBRW($B$1,$B$3,$B$2,$U$4,AA$7,$A33,AA$8,AA$6,$B33)</f>
        <v>#VALUE!</v>
      </c>
      <c r="AB33" s="294" t="e">
        <f ca="1">_xll.DBRW($B$1,$B$3,$B$2,$U$4,AB$7,$A33,AB$8,AB$6,$B33)</f>
        <v>#VALUE!</v>
      </c>
      <c r="AC33" s="294" t="e">
        <f ca="1">_xll.DBRW($B$1,$B$3,$B$2,$U$4,AC$7,$A33,AC$8,AC$6,$B33)</f>
        <v>#VALUE!</v>
      </c>
      <c r="AD33" s="294" t="e">
        <f ca="1">_xll.DBRW($B$1,$B$3,$B$2,$U$4,AD$7,$A33,AD$8,AD$6,$B33)</f>
        <v>#VALUE!</v>
      </c>
      <c r="AE33" s="294" t="e">
        <f ca="1">_xll.DBRW($B$1,$B$3,$B$2,$U$4,AE$7,$A33,AE$8,AE$6,$B33)</f>
        <v>#VALUE!</v>
      </c>
      <c r="AG33" s="294" t="e">
        <f ca="1">U33-AA33</f>
        <v>#VALUE!</v>
      </c>
      <c r="AH33" s="294" t="e">
        <f t="shared" ref="AH33:AH42" ca="1" si="79">V33-AB33</f>
        <v>#VALUE!</v>
      </c>
      <c r="AI33" s="294" t="e">
        <f t="shared" ref="AI33:AI42" ca="1" si="80">W33-AC33</f>
        <v>#VALUE!</v>
      </c>
      <c r="AJ33" s="294" t="e">
        <f t="shared" ref="AJ33:AJ42" ca="1" si="81">X33-AD33</f>
        <v>#VALUE!</v>
      </c>
      <c r="AK33" s="294" t="e">
        <f t="shared" ref="AK33:AK42" ca="1" si="82">Y33-AE33</f>
        <v>#VALUE!</v>
      </c>
      <c r="AM33" s="294" t="e">
        <f ca="1">_xll.DBRW($B$1,$B$3,$B$2,$AM$4,AM$7,$A33,AM$8,AM$6,$B33)</f>
        <v>#VALUE!</v>
      </c>
      <c r="AN33" s="294" t="e">
        <f ca="1">_xll.DBRW($B$1,$B$3,$B$2,$AM$4,AN$7,$A33,AN$8,AN$6,$B33)</f>
        <v>#VALUE!</v>
      </c>
      <c r="AO33" s="294" t="e">
        <f ca="1">_xll.DBRW($B$1,$B$3,$B$2,$AM$4,AO$7,$A33,AO$8,AO$6,$B33)</f>
        <v>#VALUE!</v>
      </c>
      <c r="AP33" s="294" t="e">
        <f ca="1">_xll.DBRW($B$1,$B$3,$B$2,$AM$4,AP$7,$A33,AP$8,AP$6,$B33)</f>
        <v>#VALUE!</v>
      </c>
      <c r="AQ33" s="294" t="e">
        <f ca="1">_xll.DBRW($B$1,$B$3,$B$2,$AM$4,AQ$7,$A33,AQ$8,AQ$6,$B33)</f>
        <v>#VALUE!</v>
      </c>
      <c r="AR33" s="294"/>
      <c r="AS33" s="294" t="e">
        <f ca="1">_xll.DBRW($B$1,$B$3,$B$2,$AM$4,AS$7,$A33,AS$8,AS$6,$B33)</f>
        <v>#VALUE!</v>
      </c>
      <c r="AT33" s="294" t="e">
        <f ca="1">_xll.DBRW($B$1,$B$3,$B$2,$AM$4,AT$7,$A33,AT$8,AT$6,$B33)</f>
        <v>#VALUE!</v>
      </c>
      <c r="AU33" s="294" t="e">
        <f ca="1">_xll.DBRW($B$1,$B$3,$B$2,$AM$4,AU$7,$A33,AU$8,AU$6,$B33)</f>
        <v>#VALUE!</v>
      </c>
      <c r="AV33" s="294" t="e">
        <f ca="1">_xll.DBRW($B$1,$B$3,$B$2,$AM$4,AV$7,$A33,AV$8,AV$6,$B33)</f>
        <v>#VALUE!</v>
      </c>
      <c r="AW33" s="294" t="e">
        <f ca="1">_xll.DBRW($B$1,$B$3,$B$2,$AM$4,AW$7,$A33,AW$8,AW$6,$B33)</f>
        <v>#VALUE!</v>
      </c>
      <c r="AY33" s="294" t="e">
        <f ca="1">AM33-AS33</f>
        <v>#VALUE!</v>
      </c>
      <c r="AZ33" s="294" t="e">
        <f t="shared" ref="AZ33:AZ42" ca="1" si="83">AN33-AT33</f>
        <v>#VALUE!</v>
      </c>
      <c r="BA33" s="294" t="e">
        <f t="shared" ref="BA33:BA42" ca="1" si="84">AO33-AU33</f>
        <v>#VALUE!</v>
      </c>
      <c r="BB33" s="294" t="e">
        <f t="shared" ref="BB33:BB42" ca="1" si="85">AP33-AV33</f>
        <v>#VALUE!</v>
      </c>
      <c r="BC33" s="294" t="e">
        <f t="shared" ref="BC33:BC42" ca="1" si="86">AQ33-AW33</f>
        <v>#VALUE!</v>
      </c>
    </row>
    <row r="34" spans="1:55" s="342" customFormat="1">
      <c r="A34" s="340" t="str">
        <f ca="1">A33</f>
        <v>RECALC_0_14_</v>
      </c>
      <c r="B34" s="340" t="s">
        <v>308</v>
      </c>
      <c r="C34" s="341" t="e">
        <f ca="1">_xll.DBRW($B$1,$B$3,$B$2,$C$4,C$7,$A34,C$8,C$6,$B34)</f>
        <v>#VALUE!</v>
      </c>
      <c r="D34" s="341" t="e">
        <f ca="1">_xll.DBRW($B$1,$B$3,$B$2,$C$4,D$7,$A34,D$8,D$6,$B34)</f>
        <v>#VALUE!</v>
      </c>
      <c r="E34" s="341" t="e">
        <f ca="1">_xll.DBRW($B$1,$B$3,$B$2,$C$4,E$7,$A34,E$8,E$6,$B34)</f>
        <v>#VALUE!</v>
      </c>
      <c r="F34" s="341" t="e">
        <f ca="1">_xll.DBRW($B$1,$B$3,$B$2,$C$4,F$7,$A34,F$8,F$6,$B34)</f>
        <v>#VALUE!</v>
      </c>
      <c r="G34" s="341" t="e">
        <f ca="1">_xll.DBRW($B$1,$B$3,$B$2,$C$4,G$7,$A34,G$8,G$6,$B34)</f>
        <v>#VALUE!</v>
      </c>
      <c r="H34" s="341"/>
      <c r="I34" s="341" t="e">
        <f ca="1">_xll.DBRW($B$1,$B$3,$B$2,$C$4,I$7,$A34,I$8,I$6,$B34)</f>
        <v>#VALUE!</v>
      </c>
      <c r="J34" s="341" t="e">
        <f ca="1">_xll.DBRW($B$1,$B$3,$B$2,$C$4,J$7,$A34,J$8,J$6,$B34)</f>
        <v>#VALUE!</v>
      </c>
      <c r="K34" s="341" t="e">
        <f ca="1">_xll.DBRW($B$1,$B$3,$B$2,$C$4,K$7,$A34,K$8,K$6,$B34)</f>
        <v>#VALUE!</v>
      </c>
      <c r="L34" s="341" t="e">
        <f ca="1">_xll.DBRW($B$1,$B$3,$B$2,$C$4,L$7,$A34,L$8,L$6,$B34)</f>
        <v>#VALUE!</v>
      </c>
      <c r="M34" s="341" t="e">
        <f ca="1">_xll.DBRW($B$1,$B$3,$B$2,$C$4,M$7,$A34,M$8,M$6,$B34)</f>
        <v>#VALUE!</v>
      </c>
      <c r="O34" s="341" t="e">
        <f t="shared" ref="O34:O42" ca="1" si="87">C34-I34</f>
        <v>#VALUE!</v>
      </c>
      <c r="P34" s="341" t="e">
        <f t="shared" ca="1" si="75"/>
        <v>#VALUE!</v>
      </c>
      <c r="Q34" s="341" t="e">
        <f t="shared" ca="1" si="76"/>
        <v>#VALUE!</v>
      </c>
      <c r="R34" s="341" t="e">
        <f t="shared" ca="1" si="77"/>
        <v>#VALUE!</v>
      </c>
      <c r="S34" s="341" t="e">
        <f t="shared" ca="1" si="78"/>
        <v>#VALUE!</v>
      </c>
      <c r="U34" s="341" t="e">
        <f ca="1">_xll.DBRW($B$1,$B$3,$B$2,$U$4,U$7,$A34,U$8,U$6,$B34)</f>
        <v>#VALUE!</v>
      </c>
      <c r="V34" s="341" t="e">
        <f ca="1">_xll.DBRW($B$1,$B$3,$B$2,$U$4,V$7,$A34,V$8,V$6,$B34)</f>
        <v>#VALUE!</v>
      </c>
      <c r="W34" s="341" t="e">
        <f ca="1">_xll.DBRW($B$1,$B$3,$B$2,$U$4,W$7,$A34,W$8,W$6,$B34)</f>
        <v>#VALUE!</v>
      </c>
      <c r="X34" s="341" t="e">
        <f ca="1">_xll.DBRW($B$1,$B$3,$B$2,$U$4,X$7,$A34,X$8,X$6,$B34)</f>
        <v>#VALUE!</v>
      </c>
      <c r="Y34" s="341" t="e">
        <f ca="1">_xll.DBRW($B$1,$B$3,$B$2,$U$4,Y$7,$A34,Y$8,Y$6,$B34)</f>
        <v>#VALUE!</v>
      </c>
      <c r="Z34" s="341"/>
      <c r="AA34" s="341" t="e">
        <f ca="1">_xll.DBRW($B$1,$B$3,$B$2,$U$4,AA$7,$A34,AA$8,AA$6,$B34)</f>
        <v>#VALUE!</v>
      </c>
      <c r="AB34" s="341" t="e">
        <f ca="1">_xll.DBRW($B$1,$B$3,$B$2,$U$4,AB$7,$A34,AB$8,AB$6,$B34)</f>
        <v>#VALUE!</v>
      </c>
      <c r="AC34" s="341" t="e">
        <f ca="1">_xll.DBRW($B$1,$B$3,$B$2,$U$4,AC$7,$A34,AC$8,AC$6,$B34)</f>
        <v>#VALUE!</v>
      </c>
      <c r="AD34" s="341" t="e">
        <f ca="1">_xll.DBRW($B$1,$B$3,$B$2,$U$4,AD$7,$A34,AD$8,AD$6,$B34)</f>
        <v>#VALUE!</v>
      </c>
      <c r="AE34" s="341" t="e">
        <f ca="1">_xll.DBRW($B$1,$B$3,$B$2,$U$4,AE$7,$A34,AE$8,AE$6,$B34)</f>
        <v>#VALUE!</v>
      </c>
      <c r="AG34" s="341" t="e">
        <f t="shared" ref="AG34:AG42" ca="1" si="88">U34-AA34</f>
        <v>#VALUE!</v>
      </c>
      <c r="AH34" s="341" t="e">
        <f t="shared" ca="1" si="79"/>
        <v>#VALUE!</v>
      </c>
      <c r="AI34" s="341" t="e">
        <f t="shared" ca="1" si="80"/>
        <v>#VALUE!</v>
      </c>
      <c r="AJ34" s="341" t="e">
        <f t="shared" ca="1" si="81"/>
        <v>#VALUE!</v>
      </c>
      <c r="AK34" s="341" t="e">
        <f t="shared" ca="1" si="82"/>
        <v>#VALUE!</v>
      </c>
      <c r="AM34" s="341" t="e">
        <f ca="1">_xll.DBRW($B$1,$B$3,$B$2,$AM$4,AM$7,$A34,AM$8,AM$6,$B34)</f>
        <v>#VALUE!</v>
      </c>
      <c r="AN34" s="341" t="e">
        <f ca="1">_xll.DBRW($B$1,$B$3,$B$2,$AM$4,AN$7,$A34,AN$8,AN$6,$B34)</f>
        <v>#VALUE!</v>
      </c>
      <c r="AO34" s="341" t="e">
        <f ca="1">_xll.DBRW($B$1,$B$3,$B$2,$AM$4,AO$7,$A34,AO$8,AO$6,$B34)</f>
        <v>#VALUE!</v>
      </c>
      <c r="AP34" s="341" t="e">
        <f ca="1">_xll.DBRW($B$1,$B$3,$B$2,$AM$4,AP$7,$A34,AP$8,AP$6,$B34)</f>
        <v>#VALUE!</v>
      </c>
      <c r="AQ34" s="341" t="e">
        <f ca="1">_xll.DBRW($B$1,$B$3,$B$2,$AM$4,AQ$7,$A34,AQ$8,AQ$6,$B34)</f>
        <v>#VALUE!</v>
      </c>
      <c r="AR34" s="341"/>
      <c r="AS34" s="341" t="e">
        <f ca="1">_xll.DBRW($B$1,$B$3,$B$2,$AM$4,AS$7,$A34,AS$8,AS$6,$B34)</f>
        <v>#VALUE!</v>
      </c>
      <c r="AT34" s="341" t="e">
        <f ca="1">_xll.DBRW($B$1,$B$3,$B$2,$AM$4,AT$7,$A34,AT$8,AT$6,$B34)</f>
        <v>#VALUE!</v>
      </c>
      <c r="AU34" s="341" t="e">
        <f ca="1">_xll.DBRW($B$1,$B$3,$B$2,$AM$4,AU$7,$A34,AU$8,AU$6,$B34)</f>
        <v>#VALUE!</v>
      </c>
      <c r="AV34" s="341" t="e">
        <f ca="1">_xll.DBRW($B$1,$B$3,$B$2,$AM$4,AV$7,$A34,AV$8,AV$6,$B34)</f>
        <v>#VALUE!</v>
      </c>
      <c r="AW34" s="341" t="e">
        <f ca="1">_xll.DBRW($B$1,$B$3,$B$2,$AM$4,AW$7,$A34,AW$8,AW$6,$B34)</f>
        <v>#VALUE!</v>
      </c>
      <c r="AY34" s="341" t="e">
        <f t="shared" ref="AY34:AY42" ca="1" si="89">AM34-AS34</f>
        <v>#VALUE!</v>
      </c>
      <c r="AZ34" s="341" t="e">
        <f t="shared" ca="1" si="83"/>
        <v>#VALUE!</v>
      </c>
      <c r="BA34" s="341" t="e">
        <f t="shared" ca="1" si="84"/>
        <v>#VALUE!</v>
      </c>
      <c r="BB34" s="341" t="e">
        <f t="shared" ca="1" si="85"/>
        <v>#VALUE!</v>
      </c>
      <c r="BC34" s="341" t="e">
        <f t="shared" ca="1" si="86"/>
        <v>#VALUE!</v>
      </c>
    </row>
    <row r="35" spans="1:55">
      <c r="A35" s="292" t="str">
        <f t="shared" ref="A35:A40" ca="1" si="90">A34</f>
        <v>RECALC_0_14_</v>
      </c>
      <c r="B35" s="293" t="s">
        <v>309</v>
      </c>
      <c r="C35" s="294" t="e">
        <f ca="1">_xll.DBRW($B$1,$B$3,$B$2,$C$4,C$7,$A35,C$8,C$6,$B35)</f>
        <v>#VALUE!</v>
      </c>
      <c r="D35" s="294" t="e">
        <f ca="1">_xll.DBRW($B$1,$B$3,$B$2,$C$4,D$7,$A35,D$8,D$6,$B35)</f>
        <v>#VALUE!</v>
      </c>
      <c r="E35" s="294" t="e">
        <f ca="1">_xll.DBRW($B$1,$B$3,$B$2,$C$4,E$7,$A35,E$8,E$6,$B35)</f>
        <v>#VALUE!</v>
      </c>
      <c r="F35" s="294" t="e">
        <f ca="1">_xll.DBRW($B$1,$B$3,$B$2,$C$4,F$7,$A35,F$8,F$6,$B35)</f>
        <v>#VALUE!</v>
      </c>
      <c r="G35" s="294" t="e">
        <f ca="1">_xll.DBRW($B$1,$B$3,$B$2,$C$4,G$7,$A35,G$8,G$6,$B35)</f>
        <v>#VALUE!</v>
      </c>
      <c r="H35" s="294"/>
      <c r="I35" s="294" t="e">
        <f ca="1">_xll.DBRW($B$1,$B$3,$B$2,$C$4,I$7,$A35,I$8,I$6,$B35)</f>
        <v>#VALUE!</v>
      </c>
      <c r="J35" s="294" t="e">
        <f ca="1">_xll.DBRW($B$1,$B$3,$B$2,$C$4,J$7,$A35,J$8,J$6,$B35)</f>
        <v>#VALUE!</v>
      </c>
      <c r="K35" s="294" t="e">
        <f ca="1">_xll.DBRW($B$1,$B$3,$B$2,$C$4,K$7,$A35,K$8,K$6,$B35)</f>
        <v>#VALUE!</v>
      </c>
      <c r="L35" s="294" t="e">
        <f ca="1">_xll.DBRW($B$1,$B$3,$B$2,$C$4,L$7,$A35,L$8,L$6,$B35)</f>
        <v>#VALUE!</v>
      </c>
      <c r="M35" s="294" t="e">
        <f ca="1">_xll.DBRW($B$1,$B$3,$B$2,$C$4,M$7,$A35,M$8,M$6,$B35)</f>
        <v>#VALUE!</v>
      </c>
      <c r="O35" s="294" t="e">
        <f t="shared" ca="1" si="87"/>
        <v>#VALUE!</v>
      </c>
      <c r="P35" s="294" t="e">
        <f t="shared" ca="1" si="75"/>
        <v>#VALUE!</v>
      </c>
      <c r="Q35" s="294" t="e">
        <f t="shared" ca="1" si="76"/>
        <v>#VALUE!</v>
      </c>
      <c r="R35" s="294" t="e">
        <f t="shared" ca="1" si="77"/>
        <v>#VALUE!</v>
      </c>
      <c r="S35" s="294" t="e">
        <f t="shared" ca="1" si="78"/>
        <v>#VALUE!</v>
      </c>
      <c r="U35" s="294" t="e">
        <f ca="1">_xll.DBRW($B$1,$B$3,$B$2,$U$4,U$7,$A35,U$8,U$6,$B35)</f>
        <v>#VALUE!</v>
      </c>
      <c r="V35" s="294" t="e">
        <f ca="1">_xll.DBRW($B$1,$B$3,$B$2,$U$4,V$7,$A35,V$8,V$6,$B35)</f>
        <v>#VALUE!</v>
      </c>
      <c r="W35" s="294" t="e">
        <f ca="1">_xll.DBRW($B$1,$B$3,$B$2,$U$4,W$7,$A35,W$8,W$6,$B35)</f>
        <v>#VALUE!</v>
      </c>
      <c r="X35" s="294" t="e">
        <f ca="1">_xll.DBRW($B$1,$B$3,$B$2,$U$4,X$7,$A35,X$8,X$6,$B35)</f>
        <v>#VALUE!</v>
      </c>
      <c r="Y35" s="294" t="e">
        <f ca="1">_xll.DBRW($B$1,$B$3,$B$2,$U$4,Y$7,$A35,Y$8,Y$6,$B35)</f>
        <v>#VALUE!</v>
      </c>
      <c r="Z35" s="294"/>
      <c r="AA35" s="294" t="e">
        <f ca="1">_xll.DBRW($B$1,$B$3,$B$2,$U$4,AA$7,$A35,AA$8,AA$6,$B35)</f>
        <v>#VALUE!</v>
      </c>
      <c r="AB35" s="294" t="e">
        <f ca="1">_xll.DBRW($B$1,$B$3,$B$2,$U$4,AB$7,$A35,AB$8,AB$6,$B35)</f>
        <v>#VALUE!</v>
      </c>
      <c r="AC35" s="294" t="e">
        <f ca="1">_xll.DBRW($B$1,$B$3,$B$2,$U$4,AC$7,$A35,AC$8,AC$6,$B35)</f>
        <v>#VALUE!</v>
      </c>
      <c r="AD35" s="294" t="e">
        <f ca="1">_xll.DBRW($B$1,$B$3,$B$2,$U$4,AD$7,$A35,AD$8,AD$6,$B35)</f>
        <v>#VALUE!</v>
      </c>
      <c r="AE35" s="294" t="e">
        <f ca="1">_xll.DBRW($B$1,$B$3,$B$2,$U$4,AE$7,$A35,AE$8,AE$6,$B35)</f>
        <v>#VALUE!</v>
      </c>
      <c r="AG35" s="294" t="e">
        <f t="shared" ca="1" si="88"/>
        <v>#VALUE!</v>
      </c>
      <c r="AH35" s="294" t="e">
        <f t="shared" ca="1" si="79"/>
        <v>#VALUE!</v>
      </c>
      <c r="AI35" s="294" t="e">
        <f t="shared" ca="1" si="80"/>
        <v>#VALUE!</v>
      </c>
      <c r="AJ35" s="294" t="e">
        <f t="shared" ca="1" si="81"/>
        <v>#VALUE!</v>
      </c>
      <c r="AK35" s="294" t="e">
        <f t="shared" ca="1" si="82"/>
        <v>#VALUE!</v>
      </c>
      <c r="AM35" s="294" t="e">
        <f ca="1">_xll.DBRW($B$1,$B$3,$B$2,$AM$4,AM$7,$A35,AM$8,AM$6,$B35)</f>
        <v>#VALUE!</v>
      </c>
      <c r="AN35" s="294" t="e">
        <f ca="1">_xll.DBRW($B$1,$B$3,$B$2,$AM$4,AN$7,$A35,AN$8,AN$6,$B35)</f>
        <v>#VALUE!</v>
      </c>
      <c r="AO35" s="294" t="e">
        <f ca="1">_xll.DBRW($B$1,$B$3,$B$2,$AM$4,AO$7,$A35,AO$8,AO$6,$B35)</f>
        <v>#VALUE!</v>
      </c>
      <c r="AP35" s="294" t="e">
        <f ca="1">_xll.DBRW($B$1,$B$3,$B$2,$AM$4,AP$7,$A35,AP$8,AP$6,$B35)</f>
        <v>#VALUE!</v>
      </c>
      <c r="AQ35" s="294" t="e">
        <f ca="1">_xll.DBRW($B$1,$B$3,$B$2,$AM$4,AQ$7,$A35,AQ$8,AQ$6,$B35)</f>
        <v>#VALUE!</v>
      </c>
      <c r="AR35" s="294"/>
      <c r="AS35" s="294" t="e">
        <f ca="1">_xll.DBRW($B$1,$B$3,$B$2,$AM$4,AS$7,$A35,AS$8,AS$6,$B35)</f>
        <v>#VALUE!</v>
      </c>
      <c r="AT35" s="294" t="e">
        <f ca="1">_xll.DBRW($B$1,$B$3,$B$2,$AM$4,AT$7,$A35,AT$8,AT$6,$B35)</f>
        <v>#VALUE!</v>
      </c>
      <c r="AU35" s="294" t="e">
        <f ca="1">_xll.DBRW($B$1,$B$3,$B$2,$AM$4,AU$7,$A35,AU$8,AU$6,$B35)</f>
        <v>#VALUE!</v>
      </c>
      <c r="AV35" s="294" t="e">
        <f ca="1">_xll.DBRW($B$1,$B$3,$B$2,$AM$4,AV$7,$A35,AV$8,AV$6,$B35)</f>
        <v>#VALUE!</v>
      </c>
      <c r="AW35" s="294" t="e">
        <f ca="1">_xll.DBRW($B$1,$B$3,$B$2,$AM$4,AW$7,$A35,AW$8,AW$6,$B35)</f>
        <v>#VALUE!</v>
      </c>
      <c r="AY35" s="294" t="e">
        <f t="shared" ca="1" si="89"/>
        <v>#VALUE!</v>
      </c>
      <c r="AZ35" s="294" t="e">
        <f t="shared" ca="1" si="83"/>
        <v>#VALUE!</v>
      </c>
      <c r="BA35" s="294" t="e">
        <f t="shared" ca="1" si="84"/>
        <v>#VALUE!</v>
      </c>
      <c r="BB35" s="294" t="e">
        <f t="shared" ca="1" si="85"/>
        <v>#VALUE!</v>
      </c>
      <c r="BC35" s="294" t="e">
        <f t="shared" ca="1" si="86"/>
        <v>#VALUE!</v>
      </c>
    </row>
    <row r="36" spans="1:55">
      <c r="A36" s="292" t="str">
        <f t="shared" ca="1" si="90"/>
        <v>RECALC_0_14_</v>
      </c>
      <c r="B36" s="292" t="s">
        <v>310</v>
      </c>
      <c r="C36" s="294" t="e">
        <f ca="1">_xll.DBRW($B$1,$B$3,$B$2,$C$4,C$7,$A36,C$8,C$6,$B36)</f>
        <v>#VALUE!</v>
      </c>
      <c r="D36" s="294" t="e">
        <f ca="1">_xll.DBRW($B$1,$B$3,$B$2,$C$4,D$7,$A36,D$8,D$6,$B36)</f>
        <v>#VALUE!</v>
      </c>
      <c r="E36" s="294" t="e">
        <f ca="1">_xll.DBRW($B$1,$B$3,$B$2,$C$4,E$7,$A36,E$8,E$6,$B36)</f>
        <v>#VALUE!</v>
      </c>
      <c r="F36" s="294" t="e">
        <f ca="1">_xll.DBRW($B$1,$B$3,$B$2,$C$4,F$7,$A36,F$8,F$6,$B36)</f>
        <v>#VALUE!</v>
      </c>
      <c r="G36" s="294" t="e">
        <f ca="1">_xll.DBRW($B$1,$B$3,$B$2,$C$4,G$7,$A36,G$8,G$6,$B36)</f>
        <v>#VALUE!</v>
      </c>
      <c r="H36" s="294"/>
      <c r="I36" s="294" t="e">
        <f ca="1">_xll.DBRW($B$1,$B$3,$B$2,$C$4,I$7,$A36,I$8,I$6,$B36)</f>
        <v>#VALUE!</v>
      </c>
      <c r="J36" s="294" t="e">
        <f ca="1">_xll.DBRW($B$1,$B$3,$B$2,$C$4,J$7,$A36,J$8,J$6,$B36)</f>
        <v>#VALUE!</v>
      </c>
      <c r="K36" s="294" t="e">
        <f ca="1">_xll.DBRW($B$1,$B$3,$B$2,$C$4,K$7,$A36,K$8,K$6,$B36)</f>
        <v>#VALUE!</v>
      </c>
      <c r="L36" s="294" t="e">
        <f ca="1">_xll.DBRW($B$1,$B$3,$B$2,$C$4,L$7,$A36,L$8,L$6,$B36)</f>
        <v>#VALUE!</v>
      </c>
      <c r="M36" s="294" t="e">
        <f ca="1">_xll.DBRW($B$1,$B$3,$B$2,$C$4,M$7,$A36,M$8,M$6,$B36)</f>
        <v>#VALUE!</v>
      </c>
      <c r="O36" s="294" t="e">
        <f t="shared" ca="1" si="87"/>
        <v>#VALUE!</v>
      </c>
      <c r="P36" s="294" t="e">
        <f t="shared" ca="1" si="75"/>
        <v>#VALUE!</v>
      </c>
      <c r="Q36" s="294" t="e">
        <f t="shared" ca="1" si="76"/>
        <v>#VALUE!</v>
      </c>
      <c r="R36" s="294" t="e">
        <f t="shared" ca="1" si="77"/>
        <v>#VALUE!</v>
      </c>
      <c r="S36" s="294" t="e">
        <f t="shared" ca="1" si="78"/>
        <v>#VALUE!</v>
      </c>
      <c r="U36" s="294" t="e">
        <f ca="1">_xll.DBRW($B$1,$B$3,$B$2,$U$4,U$7,$A36,U$8,U$6,$B36)</f>
        <v>#VALUE!</v>
      </c>
      <c r="V36" s="294" t="e">
        <f ca="1">_xll.DBRW($B$1,$B$3,$B$2,$U$4,V$7,$A36,V$8,V$6,$B36)</f>
        <v>#VALUE!</v>
      </c>
      <c r="W36" s="294" t="e">
        <f ca="1">_xll.DBRW($B$1,$B$3,$B$2,$U$4,W$7,$A36,W$8,W$6,$B36)</f>
        <v>#VALUE!</v>
      </c>
      <c r="X36" s="294" t="e">
        <f ca="1">_xll.DBRW($B$1,$B$3,$B$2,$U$4,X$7,$A36,X$8,X$6,$B36)</f>
        <v>#VALUE!</v>
      </c>
      <c r="Y36" s="294" t="e">
        <f ca="1">_xll.DBRW($B$1,$B$3,$B$2,$U$4,Y$7,$A36,Y$8,Y$6,$B36)</f>
        <v>#VALUE!</v>
      </c>
      <c r="Z36" s="294"/>
      <c r="AA36" s="294" t="e">
        <f ca="1">_xll.DBRW($B$1,$B$3,$B$2,$U$4,AA$7,$A36,AA$8,AA$6,$B36)</f>
        <v>#VALUE!</v>
      </c>
      <c r="AB36" s="294" t="e">
        <f ca="1">_xll.DBRW($B$1,$B$3,$B$2,$U$4,AB$7,$A36,AB$8,AB$6,$B36)</f>
        <v>#VALUE!</v>
      </c>
      <c r="AC36" s="294" t="e">
        <f ca="1">_xll.DBRW($B$1,$B$3,$B$2,$U$4,AC$7,$A36,AC$8,AC$6,$B36)</f>
        <v>#VALUE!</v>
      </c>
      <c r="AD36" s="294" t="e">
        <f ca="1">_xll.DBRW($B$1,$B$3,$B$2,$U$4,AD$7,$A36,AD$8,AD$6,$B36)</f>
        <v>#VALUE!</v>
      </c>
      <c r="AE36" s="294" t="e">
        <f ca="1">_xll.DBRW($B$1,$B$3,$B$2,$U$4,AE$7,$A36,AE$8,AE$6,$B36)</f>
        <v>#VALUE!</v>
      </c>
      <c r="AG36" s="294" t="e">
        <f t="shared" ca="1" si="88"/>
        <v>#VALUE!</v>
      </c>
      <c r="AH36" s="294" t="e">
        <f t="shared" ca="1" si="79"/>
        <v>#VALUE!</v>
      </c>
      <c r="AI36" s="294" t="e">
        <f t="shared" ca="1" si="80"/>
        <v>#VALUE!</v>
      </c>
      <c r="AJ36" s="294" t="e">
        <f t="shared" ca="1" si="81"/>
        <v>#VALUE!</v>
      </c>
      <c r="AK36" s="294" t="e">
        <f t="shared" ca="1" si="82"/>
        <v>#VALUE!</v>
      </c>
      <c r="AM36" s="294" t="e">
        <f ca="1">_xll.DBRW($B$1,$B$3,$B$2,$AM$4,AM$7,$A36,AM$8,AM$6,$B36)</f>
        <v>#VALUE!</v>
      </c>
      <c r="AN36" s="294" t="e">
        <f ca="1">_xll.DBRW($B$1,$B$3,$B$2,$AM$4,AN$7,$A36,AN$8,AN$6,$B36)</f>
        <v>#VALUE!</v>
      </c>
      <c r="AO36" s="294" t="e">
        <f ca="1">_xll.DBRW($B$1,$B$3,$B$2,$AM$4,AO$7,$A36,AO$8,AO$6,$B36)</f>
        <v>#VALUE!</v>
      </c>
      <c r="AP36" s="294" t="e">
        <f ca="1">_xll.DBRW($B$1,$B$3,$B$2,$AM$4,AP$7,$A36,AP$8,AP$6,$B36)</f>
        <v>#VALUE!</v>
      </c>
      <c r="AQ36" s="294" t="e">
        <f ca="1">_xll.DBRW($B$1,$B$3,$B$2,$AM$4,AQ$7,$A36,AQ$8,AQ$6,$B36)</f>
        <v>#VALUE!</v>
      </c>
      <c r="AR36" s="294"/>
      <c r="AS36" s="294" t="e">
        <f ca="1">_xll.DBRW($B$1,$B$3,$B$2,$AM$4,AS$7,$A36,AS$8,AS$6,$B36)</f>
        <v>#VALUE!</v>
      </c>
      <c r="AT36" s="294" t="e">
        <f ca="1">_xll.DBRW($B$1,$B$3,$B$2,$AM$4,AT$7,$A36,AT$8,AT$6,$B36)</f>
        <v>#VALUE!</v>
      </c>
      <c r="AU36" s="294" t="e">
        <f ca="1">_xll.DBRW($B$1,$B$3,$B$2,$AM$4,AU$7,$A36,AU$8,AU$6,$B36)</f>
        <v>#VALUE!</v>
      </c>
      <c r="AV36" s="294" t="e">
        <f ca="1">_xll.DBRW($B$1,$B$3,$B$2,$AM$4,AV$7,$A36,AV$8,AV$6,$B36)</f>
        <v>#VALUE!</v>
      </c>
      <c r="AW36" s="294" t="e">
        <f ca="1">_xll.DBRW($B$1,$B$3,$B$2,$AM$4,AW$7,$A36,AW$8,AW$6,$B36)</f>
        <v>#VALUE!</v>
      </c>
      <c r="AY36" s="294" t="e">
        <f t="shared" ca="1" si="89"/>
        <v>#VALUE!</v>
      </c>
      <c r="AZ36" s="294" t="e">
        <f t="shared" ca="1" si="83"/>
        <v>#VALUE!</v>
      </c>
      <c r="BA36" s="294" t="e">
        <f t="shared" ca="1" si="84"/>
        <v>#VALUE!</v>
      </c>
      <c r="BB36" s="294" t="e">
        <f t="shared" ca="1" si="85"/>
        <v>#VALUE!</v>
      </c>
      <c r="BC36" s="294" t="e">
        <f t="shared" ca="1" si="86"/>
        <v>#VALUE!</v>
      </c>
    </row>
    <row r="37" spans="1:55">
      <c r="A37" s="292" t="str">
        <f t="shared" ca="1" si="90"/>
        <v>RECALC_0_14_</v>
      </c>
      <c r="B37" s="292" t="s">
        <v>311</v>
      </c>
      <c r="C37" s="294" t="e">
        <f ca="1">_xll.DBRW($B$1,$B$3,$B$2,$C$4,C$7,$A37,C$8,C$6,$B37)</f>
        <v>#VALUE!</v>
      </c>
      <c r="D37" s="294" t="e">
        <f ca="1">_xll.DBRW($B$1,$B$3,$B$2,$C$4,D$7,$A37,D$8,D$6,$B37)</f>
        <v>#VALUE!</v>
      </c>
      <c r="E37" s="294" t="e">
        <f ca="1">_xll.DBRW($B$1,$B$3,$B$2,$C$4,E$7,$A37,E$8,E$6,$B37)</f>
        <v>#VALUE!</v>
      </c>
      <c r="F37" s="294" t="e">
        <f ca="1">_xll.DBRW($B$1,$B$3,$B$2,$C$4,F$7,$A37,F$8,F$6,$B37)</f>
        <v>#VALUE!</v>
      </c>
      <c r="G37" s="294" t="e">
        <f ca="1">_xll.DBRW($B$1,$B$3,$B$2,$C$4,G$7,$A37,G$8,G$6,$B37)</f>
        <v>#VALUE!</v>
      </c>
      <c r="H37" s="294"/>
      <c r="I37" s="294" t="e">
        <f ca="1">_xll.DBRW($B$1,$B$3,$B$2,$C$4,I$7,$A37,I$8,I$6,$B37)</f>
        <v>#VALUE!</v>
      </c>
      <c r="J37" s="294" t="e">
        <f ca="1">_xll.DBRW($B$1,$B$3,$B$2,$C$4,J$7,$A37,J$8,J$6,$B37)</f>
        <v>#VALUE!</v>
      </c>
      <c r="K37" s="294" t="e">
        <f ca="1">_xll.DBRW($B$1,$B$3,$B$2,$C$4,K$7,$A37,K$8,K$6,$B37)</f>
        <v>#VALUE!</v>
      </c>
      <c r="L37" s="294" t="e">
        <f ca="1">_xll.DBRW($B$1,$B$3,$B$2,$C$4,L$7,$A37,L$8,L$6,$B37)</f>
        <v>#VALUE!</v>
      </c>
      <c r="M37" s="294" t="e">
        <f ca="1">_xll.DBRW($B$1,$B$3,$B$2,$C$4,M$7,$A37,M$8,M$6,$B37)</f>
        <v>#VALUE!</v>
      </c>
      <c r="O37" s="294" t="e">
        <f t="shared" ca="1" si="87"/>
        <v>#VALUE!</v>
      </c>
      <c r="P37" s="294" t="e">
        <f t="shared" ca="1" si="75"/>
        <v>#VALUE!</v>
      </c>
      <c r="Q37" s="294" t="e">
        <f t="shared" ca="1" si="76"/>
        <v>#VALUE!</v>
      </c>
      <c r="R37" s="294" t="e">
        <f t="shared" ca="1" si="77"/>
        <v>#VALUE!</v>
      </c>
      <c r="S37" s="294" t="e">
        <f t="shared" ca="1" si="78"/>
        <v>#VALUE!</v>
      </c>
      <c r="U37" s="294" t="e">
        <f ca="1">_xll.DBRW($B$1,$B$3,$B$2,$U$4,U$7,$A37,U$8,U$6,$B37)</f>
        <v>#VALUE!</v>
      </c>
      <c r="V37" s="294" t="e">
        <f ca="1">_xll.DBRW($B$1,$B$3,$B$2,$U$4,V$7,$A37,V$8,V$6,$B37)</f>
        <v>#VALUE!</v>
      </c>
      <c r="W37" s="294" t="e">
        <f ca="1">_xll.DBRW($B$1,$B$3,$B$2,$U$4,W$7,$A37,W$8,W$6,$B37)</f>
        <v>#VALUE!</v>
      </c>
      <c r="X37" s="294" t="e">
        <f ca="1">_xll.DBRW($B$1,$B$3,$B$2,$U$4,X$7,$A37,X$8,X$6,$B37)</f>
        <v>#VALUE!</v>
      </c>
      <c r="Y37" s="294" t="e">
        <f ca="1">_xll.DBRW($B$1,$B$3,$B$2,$U$4,Y$7,$A37,Y$8,Y$6,$B37)</f>
        <v>#VALUE!</v>
      </c>
      <c r="Z37" s="294"/>
      <c r="AA37" s="294" t="e">
        <f ca="1">_xll.DBRW($B$1,$B$3,$B$2,$U$4,AA$7,$A37,AA$8,AA$6,$B37)</f>
        <v>#VALUE!</v>
      </c>
      <c r="AB37" s="294" t="e">
        <f ca="1">_xll.DBRW($B$1,$B$3,$B$2,$U$4,AB$7,$A37,AB$8,AB$6,$B37)</f>
        <v>#VALUE!</v>
      </c>
      <c r="AC37" s="294" t="e">
        <f ca="1">_xll.DBRW($B$1,$B$3,$B$2,$U$4,AC$7,$A37,AC$8,AC$6,$B37)</f>
        <v>#VALUE!</v>
      </c>
      <c r="AD37" s="294" t="e">
        <f ca="1">_xll.DBRW($B$1,$B$3,$B$2,$U$4,AD$7,$A37,AD$8,AD$6,$B37)</f>
        <v>#VALUE!</v>
      </c>
      <c r="AE37" s="294" t="e">
        <f ca="1">_xll.DBRW($B$1,$B$3,$B$2,$U$4,AE$7,$A37,AE$8,AE$6,$B37)</f>
        <v>#VALUE!</v>
      </c>
      <c r="AG37" s="294" t="e">
        <f t="shared" ca="1" si="88"/>
        <v>#VALUE!</v>
      </c>
      <c r="AH37" s="294" t="e">
        <f t="shared" ca="1" si="79"/>
        <v>#VALUE!</v>
      </c>
      <c r="AI37" s="294" t="e">
        <f t="shared" ca="1" si="80"/>
        <v>#VALUE!</v>
      </c>
      <c r="AJ37" s="294" t="e">
        <f t="shared" ca="1" si="81"/>
        <v>#VALUE!</v>
      </c>
      <c r="AK37" s="294" t="e">
        <f t="shared" ca="1" si="82"/>
        <v>#VALUE!</v>
      </c>
      <c r="AM37" s="294" t="e">
        <f ca="1">_xll.DBRW($B$1,$B$3,$B$2,$AM$4,AM$7,$A37,AM$8,AM$6,$B37)</f>
        <v>#VALUE!</v>
      </c>
      <c r="AN37" s="294" t="e">
        <f ca="1">_xll.DBRW($B$1,$B$3,$B$2,$AM$4,AN$7,$A37,AN$8,AN$6,$B37)</f>
        <v>#VALUE!</v>
      </c>
      <c r="AO37" s="294" t="e">
        <f ca="1">_xll.DBRW($B$1,$B$3,$B$2,$AM$4,AO$7,$A37,AO$8,AO$6,$B37)</f>
        <v>#VALUE!</v>
      </c>
      <c r="AP37" s="294" t="e">
        <f ca="1">_xll.DBRW($B$1,$B$3,$B$2,$AM$4,AP$7,$A37,AP$8,AP$6,$B37)</f>
        <v>#VALUE!</v>
      </c>
      <c r="AQ37" s="294" t="e">
        <f ca="1">_xll.DBRW($B$1,$B$3,$B$2,$AM$4,AQ$7,$A37,AQ$8,AQ$6,$B37)</f>
        <v>#VALUE!</v>
      </c>
      <c r="AR37" s="294"/>
      <c r="AS37" s="294" t="e">
        <f ca="1">_xll.DBRW($B$1,$B$3,$B$2,$AM$4,AS$7,$A37,AS$8,AS$6,$B37)</f>
        <v>#VALUE!</v>
      </c>
      <c r="AT37" s="294" t="e">
        <f ca="1">_xll.DBRW($B$1,$B$3,$B$2,$AM$4,AT$7,$A37,AT$8,AT$6,$B37)</f>
        <v>#VALUE!</v>
      </c>
      <c r="AU37" s="294" t="e">
        <f ca="1">_xll.DBRW($B$1,$B$3,$B$2,$AM$4,AU$7,$A37,AU$8,AU$6,$B37)</f>
        <v>#VALUE!</v>
      </c>
      <c r="AV37" s="294" t="e">
        <f ca="1">_xll.DBRW($B$1,$B$3,$B$2,$AM$4,AV$7,$A37,AV$8,AV$6,$B37)</f>
        <v>#VALUE!</v>
      </c>
      <c r="AW37" s="294" t="e">
        <f ca="1">_xll.DBRW($B$1,$B$3,$B$2,$AM$4,AW$7,$A37,AW$8,AW$6,$B37)</f>
        <v>#VALUE!</v>
      </c>
      <c r="AY37" s="294" t="e">
        <f t="shared" ca="1" si="89"/>
        <v>#VALUE!</v>
      </c>
      <c r="AZ37" s="294" t="e">
        <f t="shared" ca="1" si="83"/>
        <v>#VALUE!</v>
      </c>
      <c r="BA37" s="294" t="e">
        <f t="shared" ca="1" si="84"/>
        <v>#VALUE!</v>
      </c>
      <c r="BB37" s="294" t="e">
        <f t="shared" ca="1" si="85"/>
        <v>#VALUE!</v>
      </c>
      <c r="BC37" s="294" t="e">
        <f t="shared" ca="1" si="86"/>
        <v>#VALUE!</v>
      </c>
    </row>
    <row r="38" spans="1:55" s="342" customFormat="1">
      <c r="A38" s="340" t="str">
        <f t="shared" ca="1" si="90"/>
        <v>RECALC_0_14_</v>
      </c>
      <c r="B38" s="340" t="s">
        <v>312</v>
      </c>
      <c r="C38" s="341" t="e">
        <f ca="1">_xll.DBRW($B$1,$B$3,$B$2,$C$4,C$7,$A38,C$8,C$6,$B38)</f>
        <v>#VALUE!</v>
      </c>
      <c r="D38" s="341" t="e">
        <f ca="1">_xll.DBRW($B$1,$B$3,$B$2,$C$4,D$7,$A38,D$8,D$6,$B38)</f>
        <v>#VALUE!</v>
      </c>
      <c r="E38" s="341" t="e">
        <f ca="1">_xll.DBRW($B$1,$B$3,$B$2,$C$4,E$7,$A38,E$8,E$6,$B38)</f>
        <v>#VALUE!</v>
      </c>
      <c r="F38" s="341" t="e">
        <f ca="1">_xll.DBRW($B$1,$B$3,$B$2,$C$4,F$7,$A38,F$8,F$6,$B38)</f>
        <v>#VALUE!</v>
      </c>
      <c r="G38" s="341" t="e">
        <f ca="1">_xll.DBRW($B$1,$B$3,$B$2,$C$4,G$7,$A38,G$8,G$6,$B38)</f>
        <v>#VALUE!</v>
      </c>
      <c r="H38" s="341"/>
      <c r="I38" s="341" t="e">
        <f ca="1">_xll.DBRW($B$1,$B$3,$B$2,$C$4,I$7,$A38,I$8,I$6,$B38)</f>
        <v>#VALUE!</v>
      </c>
      <c r="J38" s="341" t="e">
        <f ca="1">_xll.DBRW($B$1,$B$3,$B$2,$C$4,J$7,$A38,J$8,J$6,$B38)</f>
        <v>#VALUE!</v>
      </c>
      <c r="K38" s="341" t="e">
        <f ca="1">_xll.DBRW($B$1,$B$3,$B$2,$C$4,K$7,$A38,K$8,K$6,$B38)</f>
        <v>#VALUE!</v>
      </c>
      <c r="L38" s="341" t="e">
        <f ca="1">_xll.DBRW($B$1,$B$3,$B$2,$C$4,L$7,$A38,L$8,L$6,$B38)</f>
        <v>#VALUE!</v>
      </c>
      <c r="M38" s="341" t="e">
        <f ca="1">_xll.DBRW($B$1,$B$3,$B$2,$C$4,M$7,$A38,M$8,M$6,$B38)</f>
        <v>#VALUE!</v>
      </c>
      <c r="O38" s="341" t="e">
        <f t="shared" ca="1" si="87"/>
        <v>#VALUE!</v>
      </c>
      <c r="P38" s="341" t="e">
        <f t="shared" ca="1" si="75"/>
        <v>#VALUE!</v>
      </c>
      <c r="Q38" s="341" t="e">
        <f t="shared" ca="1" si="76"/>
        <v>#VALUE!</v>
      </c>
      <c r="R38" s="341" t="e">
        <f t="shared" ca="1" si="77"/>
        <v>#VALUE!</v>
      </c>
      <c r="S38" s="341" t="e">
        <f t="shared" ca="1" si="78"/>
        <v>#VALUE!</v>
      </c>
      <c r="U38" s="341" t="e">
        <f ca="1">_xll.DBRW($B$1,$B$3,$B$2,$U$4,U$7,$A38,U$8,U$6,$B38)</f>
        <v>#VALUE!</v>
      </c>
      <c r="V38" s="341" t="e">
        <f ca="1">_xll.DBRW($B$1,$B$3,$B$2,$U$4,V$7,$A38,V$8,V$6,$B38)</f>
        <v>#VALUE!</v>
      </c>
      <c r="W38" s="341" t="e">
        <f ca="1">_xll.DBRW($B$1,$B$3,$B$2,$U$4,W$7,$A38,W$8,W$6,$B38)</f>
        <v>#VALUE!</v>
      </c>
      <c r="X38" s="341" t="e">
        <f ca="1">_xll.DBRW($B$1,$B$3,$B$2,$U$4,X$7,$A38,X$8,X$6,$B38)</f>
        <v>#VALUE!</v>
      </c>
      <c r="Y38" s="341" t="e">
        <f ca="1">_xll.DBRW($B$1,$B$3,$B$2,$U$4,Y$7,$A38,Y$8,Y$6,$B38)</f>
        <v>#VALUE!</v>
      </c>
      <c r="Z38" s="341"/>
      <c r="AA38" s="341" t="e">
        <f ca="1">_xll.DBRW($B$1,$B$3,$B$2,$U$4,AA$7,$A38,AA$8,AA$6,$B38)</f>
        <v>#VALUE!</v>
      </c>
      <c r="AB38" s="341" t="e">
        <f ca="1">_xll.DBRW($B$1,$B$3,$B$2,$U$4,AB$7,$A38,AB$8,AB$6,$B38)</f>
        <v>#VALUE!</v>
      </c>
      <c r="AC38" s="341" t="e">
        <f ca="1">_xll.DBRW($B$1,$B$3,$B$2,$U$4,AC$7,$A38,AC$8,AC$6,$B38)</f>
        <v>#VALUE!</v>
      </c>
      <c r="AD38" s="341" t="e">
        <f ca="1">_xll.DBRW($B$1,$B$3,$B$2,$U$4,AD$7,$A38,AD$8,AD$6,$B38)</f>
        <v>#VALUE!</v>
      </c>
      <c r="AE38" s="341" t="e">
        <f ca="1">_xll.DBRW($B$1,$B$3,$B$2,$U$4,AE$7,$A38,AE$8,AE$6,$B38)</f>
        <v>#VALUE!</v>
      </c>
      <c r="AG38" s="341" t="e">
        <f t="shared" ca="1" si="88"/>
        <v>#VALUE!</v>
      </c>
      <c r="AH38" s="341" t="e">
        <f t="shared" ca="1" si="79"/>
        <v>#VALUE!</v>
      </c>
      <c r="AI38" s="341" t="e">
        <f t="shared" ca="1" si="80"/>
        <v>#VALUE!</v>
      </c>
      <c r="AJ38" s="341" t="e">
        <f t="shared" ca="1" si="81"/>
        <v>#VALUE!</v>
      </c>
      <c r="AK38" s="341" t="e">
        <f t="shared" ca="1" si="82"/>
        <v>#VALUE!</v>
      </c>
      <c r="AM38" s="341" t="e">
        <f ca="1">_xll.DBRW($B$1,$B$3,$B$2,$AM$4,AM$7,$A38,AM$8,AM$6,$B38)</f>
        <v>#VALUE!</v>
      </c>
      <c r="AN38" s="341" t="e">
        <f ca="1">_xll.DBRW($B$1,$B$3,$B$2,$AM$4,AN$7,$A38,AN$8,AN$6,$B38)</f>
        <v>#VALUE!</v>
      </c>
      <c r="AO38" s="341" t="e">
        <f ca="1">_xll.DBRW($B$1,$B$3,$B$2,$AM$4,AO$7,$A38,AO$8,AO$6,$B38)</f>
        <v>#VALUE!</v>
      </c>
      <c r="AP38" s="341" t="e">
        <f ca="1">_xll.DBRW($B$1,$B$3,$B$2,$AM$4,AP$7,$A38,AP$8,AP$6,$B38)</f>
        <v>#VALUE!</v>
      </c>
      <c r="AQ38" s="341" t="e">
        <f ca="1">_xll.DBRW($B$1,$B$3,$B$2,$AM$4,AQ$7,$A38,AQ$8,AQ$6,$B38)</f>
        <v>#VALUE!</v>
      </c>
      <c r="AR38" s="341"/>
      <c r="AS38" s="341" t="e">
        <f ca="1">_xll.DBRW($B$1,$B$3,$B$2,$AM$4,AS$7,$A38,AS$8,AS$6,$B38)</f>
        <v>#VALUE!</v>
      </c>
      <c r="AT38" s="341" t="e">
        <f ca="1">_xll.DBRW($B$1,$B$3,$B$2,$AM$4,AT$7,$A38,AT$8,AT$6,$B38)</f>
        <v>#VALUE!</v>
      </c>
      <c r="AU38" s="341" t="e">
        <f ca="1">_xll.DBRW($B$1,$B$3,$B$2,$AM$4,AU$7,$A38,AU$8,AU$6,$B38)</f>
        <v>#VALUE!</v>
      </c>
      <c r="AV38" s="341" t="e">
        <f ca="1">_xll.DBRW($B$1,$B$3,$B$2,$AM$4,AV$7,$A38,AV$8,AV$6,$B38)</f>
        <v>#VALUE!</v>
      </c>
      <c r="AW38" s="341" t="e">
        <f ca="1">_xll.DBRW($B$1,$B$3,$B$2,$AM$4,AW$7,$A38,AW$8,AW$6,$B38)</f>
        <v>#VALUE!</v>
      </c>
      <c r="AY38" s="341" t="e">
        <f t="shared" ca="1" si="89"/>
        <v>#VALUE!</v>
      </c>
      <c r="AZ38" s="341" t="e">
        <f t="shared" ca="1" si="83"/>
        <v>#VALUE!</v>
      </c>
      <c r="BA38" s="341" t="e">
        <f t="shared" ca="1" si="84"/>
        <v>#VALUE!</v>
      </c>
      <c r="BB38" s="341" t="e">
        <f t="shared" ca="1" si="85"/>
        <v>#VALUE!</v>
      </c>
      <c r="BC38" s="341" t="e">
        <f t="shared" ca="1" si="86"/>
        <v>#VALUE!</v>
      </c>
    </row>
    <row r="39" spans="1:55">
      <c r="A39" s="292" t="str">
        <f t="shared" ca="1" si="90"/>
        <v>RECALC_0_14_</v>
      </c>
      <c r="B39" s="292" t="s">
        <v>313</v>
      </c>
      <c r="C39" s="294" t="e">
        <f ca="1">_xll.DBRW($B$1,$B$3,$B$2,$C$4,C$7,$A39,C$8,C$6,$B39)</f>
        <v>#VALUE!</v>
      </c>
      <c r="D39" s="294" t="e">
        <f ca="1">_xll.DBRW($B$1,$B$3,$B$2,$C$4,D$7,$A39,D$8,D$6,$B39)</f>
        <v>#VALUE!</v>
      </c>
      <c r="E39" s="294" t="e">
        <f ca="1">_xll.DBRW($B$1,$B$3,$B$2,$C$4,E$7,$A39,E$8,E$6,$B39)</f>
        <v>#VALUE!</v>
      </c>
      <c r="F39" s="294" t="e">
        <f ca="1">_xll.DBRW($B$1,$B$3,$B$2,$C$4,F$7,$A39,F$8,F$6,$B39)</f>
        <v>#VALUE!</v>
      </c>
      <c r="G39" s="294" t="e">
        <f ca="1">_xll.DBRW($B$1,$B$3,$B$2,$C$4,G$7,$A39,G$8,G$6,$B39)</f>
        <v>#VALUE!</v>
      </c>
      <c r="H39" s="294"/>
      <c r="I39" s="294" t="e">
        <f ca="1">_xll.DBRW($B$1,$B$3,$B$2,$C$4,I$7,$A39,I$8,I$6,$B39)</f>
        <v>#VALUE!</v>
      </c>
      <c r="J39" s="294" t="e">
        <f ca="1">_xll.DBRW($B$1,$B$3,$B$2,$C$4,J$7,$A39,J$8,J$6,$B39)</f>
        <v>#VALUE!</v>
      </c>
      <c r="K39" s="294" t="e">
        <f ca="1">_xll.DBRW($B$1,$B$3,$B$2,$C$4,K$7,$A39,K$8,K$6,$B39)</f>
        <v>#VALUE!</v>
      </c>
      <c r="L39" s="294" t="e">
        <f ca="1">_xll.DBRW($B$1,$B$3,$B$2,$C$4,L$7,$A39,L$8,L$6,$B39)</f>
        <v>#VALUE!</v>
      </c>
      <c r="M39" s="294" t="e">
        <f ca="1">_xll.DBRW($B$1,$B$3,$B$2,$C$4,M$7,$A39,M$8,M$6,$B39)</f>
        <v>#VALUE!</v>
      </c>
      <c r="O39" s="294" t="e">
        <f t="shared" ca="1" si="87"/>
        <v>#VALUE!</v>
      </c>
      <c r="P39" s="294" t="e">
        <f t="shared" ca="1" si="75"/>
        <v>#VALUE!</v>
      </c>
      <c r="Q39" s="294" t="e">
        <f t="shared" ca="1" si="76"/>
        <v>#VALUE!</v>
      </c>
      <c r="R39" s="294" t="e">
        <f t="shared" ca="1" si="77"/>
        <v>#VALUE!</v>
      </c>
      <c r="S39" s="294" t="e">
        <f t="shared" ca="1" si="78"/>
        <v>#VALUE!</v>
      </c>
      <c r="U39" s="294" t="e">
        <f ca="1">_xll.DBRW($B$1,$B$3,$B$2,$U$4,U$7,$A39,U$8,U$6,$B39)</f>
        <v>#VALUE!</v>
      </c>
      <c r="V39" s="294" t="e">
        <f ca="1">_xll.DBRW($B$1,$B$3,$B$2,$U$4,V$7,$A39,V$8,V$6,$B39)</f>
        <v>#VALUE!</v>
      </c>
      <c r="W39" s="294" t="e">
        <f ca="1">_xll.DBRW($B$1,$B$3,$B$2,$U$4,W$7,$A39,W$8,W$6,$B39)</f>
        <v>#VALUE!</v>
      </c>
      <c r="X39" s="294" t="e">
        <f ca="1">_xll.DBRW($B$1,$B$3,$B$2,$U$4,X$7,$A39,X$8,X$6,$B39)</f>
        <v>#VALUE!</v>
      </c>
      <c r="Y39" s="294" t="e">
        <f ca="1">_xll.DBRW($B$1,$B$3,$B$2,$U$4,Y$7,$A39,Y$8,Y$6,$B39)</f>
        <v>#VALUE!</v>
      </c>
      <c r="Z39" s="294"/>
      <c r="AA39" s="294" t="e">
        <f ca="1">_xll.DBRW($B$1,$B$3,$B$2,$U$4,AA$7,$A39,AA$8,AA$6,$B39)</f>
        <v>#VALUE!</v>
      </c>
      <c r="AB39" s="294" t="e">
        <f ca="1">_xll.DBRW($B$1,$B$3,$B$2,$U$4,AB$7,$A39,AB$8,AB$6,$B39)</f>
        <v>#VALUE!</v>
      </c>
      <c r="AC39" s="294" t="e">
        <f ca="1">_xll.DBRW($B$1,$B$3,$B$2,$U$4,AC$7,$A39,AC$8,AC$6,$B39)</f>
        <v>#VALUE!</v>
      </c>
      <c r="AD39" s="294" t="e">
        <f ca="1">_xll.DBRW($B$1,$B$3,$B$2,$U$4,AD$7,$A39,AD$8,AD$6,$B39)</f>
        <v>#VALUE!</v>
      </c>
      <c r="AE39" s="294" t="e">
        <f ca="1">_xll.DBRW($B$1,$B$3,$B$2,$U$4,AE$7,$A39,AE$8,AE$6,$B39)</f>
        <v>#VALUE!</v>
      </c>
      <c r="AG39" s="294" t="e">
        <f t="shared" ca="1" si="88"/>
        <v>#VALUE!</v>
      </c>
      <c r="AH39" s="294" t="e">
        <f t="shared" ca="1" si="79"/>
        <v>#VALUE!</v>
      </c>
      <c r="AI39" s="294" t="e">
        <f t="shared" ca="1" si="80"/>
        <v>#VALUE!</v>
      </c>
      <c r="AJ39" s="294" t="e">
        <f t="shared" ca="1" si="81"/>
        <v>#VALUE!</v>
      </c>
      <c r="AK39" s="294" t="e">
        <f t="shared" ca="1" si="82"/>
        <v>#VALUE!</v>
      </c>
      <c r="AM39" s="294" t="e">
        <f ca="1">_xll.DBRW($B$1,$B$3,$B$2,$AM$4,AM$7,$A39,AM$8,AM$6,$B39)</f>
        <v>#VALUE!</v>
      </c>
      <c r="AN39" s="294" t="e">
        <f ca="1">_xll.DBRW($B$1,$B$3,$B$2,$AM$4,AN$7,$A39,AN$8,AN$6,$B39)</f>
        <v>#VALUE!</v>
      </c>
      <c r="AO39" s="294" t="e">
        <f ca="1">_xll.DBRW($B$1,$B$3,$B$2,$AM$4,AO$7,$A39,AO$8,AO$6,$B39)</f>
        <v>#VALUE!</v>
      </c>
      <c r="AP39" s="294" t="e">
        <f ca="1">_xll.DBRW($B$1,$B$3,$B$2,$AM$4,AP$7,$A39,AP$8,AP$6,$B39)</f>
        <v>#VALUE!</v>
      </c>
      <c r="AQ39" s="294" t="e">
        <f ca="1">_xll.DBRW($B$1,$B$3,$B$2,$AM$4,AQ$7,$A39,AQ$8,AQ$6,$B39)</f>
        <v>#VALUE!</v>
      </c>
      <c r="AR39" s="294"/>
      <c r="AS39" s="294" t="e">
        <f ca="1">_xll.DBRW($B$1,$B$3,$B$2,$AM$4,AS$7,$A39,AS$8,AS$6,$B39)</f>
        <v>#VALUE!</v>
      </c>
      <c r="AT39" s="294" t="e">
        <f ca="1">_xll.DBRW($B$1,$B$3,$B$2,$AM$4,AT$7,$A39,AT$8,AT$6,$B39)</f>
        <v>#VALUE!</v>
      </c>
      <c r="AU39" s="294" t="e">
        <f ca="1">_xll.DBRW($B$1,$B$3,$B$2,$AM$4,AU$7,$A39,AU$8,AU$6,$B39)</f>
        <v>#VALUE!</v>
      </c>
      <c r="AV39" s="294" t="e">
        <f ca="1">_xll.DBRW($B$1,$B$3,$B$2,$AM$4,AV$7,$A39,AV$8,AV$6,$B39)</f>
        <v>#VALUE!</v>
      </c>
      <c r="AW39" s="294" t="e">
        <f ca="1">_xll.DBRW($B$1,$B$3,$B$2,$AM$4,AW$7,$A39,AW$8,AW$6,$B39)</f>
        <v>#VALUE!</v>
      </c>
      <c r="AY39" s="294" t="e">
        <f t="shared" ca="1" si="89"/>
        <v>#VALUE!</v>
      </c>
      <c r="AZ39" s="294" t="e">
        <f t="shared" ca="1" si="83"/>
        <v>#VALUE!</v>
      </c>
      <c r="BA39" s="294" t="e">
        <f t="shared" ca="1" si="84"/>
        <v>#VALUE!</v>
      </c>
      <c r="BB39" s="294" t="e">
        <f t="shared" ca="1" si="85"/>
        <v>#VALUE!</v>
      </c>
      <c r="BC39" s="294" t="e">
        <f t="shared" ca="1" si="86"/>
        <v>#VALUE!</v>
      </c>
    </row>
    <row r="40" spans="1:55">
      <c r="A40" s="292" t="str">
        <f t="shared" ca="1" si="90"/>
        <v>RECALC_0_14_</v>
      </c>
      <c r="B40" s="292" t="s">
        <v>316</v>
      </c>
      <c r="C40" s="294" t="e">
        <f ca="1">_xll.DBRW($B$1,$B$3,$B$2,$C$4,C$7,$A40,C$8,C$6,$B40)</f>
        <v>#VALUE!</v>
      </c>
      <c r="D40" s="294" t="e">
        <f ca="1">_xll.DBRW($B$1,$B$3,$B$2,$C$4,D$7,$A40,D$8,D$6,$B40)</f>
        <v>#VALUE!</v>
      </c>
      <c r="E40" s="294" t="e">
        <f ca="1">_xll.DBRW($B$1,$B$3,$B$2,$C$4,E$7,$A40,E$8,E$6,$B40)</f>
        <v>#VALUE!</v>
      </c>
      <c r="F40" s="294" t="e">
        <f ca="1">_xll.DBRW($B$1,$B$3,$B$2,$C$4,F$7,$A40,F$8,F$6,$B40)</f>
        <v>#VALUE!</v>
      </c>
      <c r="G40" s="294" t="e">
        <f ca="1">_xll.DBRW($B$1,$B$3,$B$2,$C$4,G$7,$A40,G$8,G$6,$B40)</f>
        <v>#VALUE!</v>
      </c>
      <c r="H40" s="294"/>
      <c r="I40" s="294" t="e">
        <f ca="1">_xll.DBRW($B$1,$B$3,$B$2,$C$4,I$7,$A40,I$8,I$6,$B40)</f>
        <v>#VALUE!</v>
      </c>
      <c r="J40" s="294" t="e">
        <f ca="1">_xll.DBRW($B$1,$B$3,$B$2,$C$4,J$7,$A40,J$8,J$6,$B40)</f>
        <v>#VALUE!</v>
      </c>
      <c r="K40" s="294" t="e">
        <f ca="1">_xll.DBRW($B$1,$B$3,$B$2,$C$4,K$7,$A40,K$8,K$6,$B40)</f>
        <v>#VALUE!</v>
      </c>
      <c r="L40" s="294" t="e">
        <f ca="1">_xll.DBRW($B$1,$B$3,$B$2,$C$4,L$7,$A40,L$8,L$6,$B40)</f>
        <v>#VALUE!</v>
      </c>
      <c r="M40" s="294" t="e">
        <f ca="1">_xll.DBRW($B$1,$B$3,$B$2,$C$4,M$7,$A40,M$8,M$6,$B40)</f>
        <v>#VALUE!</v>
      </c>
      <c r="O40" s="294" t="e">
        <f t="shared" ca="1" si="87"/>
        <v>#VALUE!</v>
      </c>
      <c r="P40" s="294" t="e">
        <f t="shared" ca="1" si="75"/>
        <v>#VALUE!</v>
      </c>
      <c r="Q40" s="294" t="e">
        <f t="shared" ca="1" si="76"/>
        <v>#VALUE!</v>
      </c>
      <c r="R40" s="294" t="e">
        <f t="shared" ca="1" si="77"/>
        <v>#VALUE!</v>
      </c>
      <c r="S40" s="294" t="e">
        <f t="shared" ca="1" si="78"/>
        <v>#VALUE!</v>
      </c>
      <c r="U40" s="294" t="e">
        <f ca="1">_xll.DBRW($B$1,$B$3,$B$2,$U$4,U$7,$A40,U$8,U$6,$B40)</f>
        <v>#VALUE!</v>
      </c>
      <c r="V40" s="294" t="e">
        <f ca="1">_xll.DBRW($B$1,$B$3,$B$2,$U$4,V$7,$A40,V$8,V$6,$B40)</f>
        <v>#VALUE!</v>
      </c>
      <c r="W40" s="294" t="e">
        <f ca="1">_xll.DBRW($B$1,$B$3,$B$2,$U$4,W$7,$A40,W$8,W$6,$B40)</f>
        <v>#VALUE!</v>
      </c>
      <c r="X40" s="294" t="e">
        <f ca="1">_xll.DBRW($B$1,$B$3,$B$2,$U$4,X$7,$A40,X$8,X$6,$B40)</f>
        <v>#VALUE!</v>
      </c>
      <c r="Y40" s="294" t="e">
        <f ca="1">_xll.DBRW($B$1,$B$3,$B$2,$U$4,Y$7,$A40,Y$8,Y$6,$B40)</f>
        <v>#VALUE!</v>
      </c>
      <c r="Z40" s="294"/>
      <c r="AA40" s="294" t="e">
        <f ca="1">_xll.DBRW($B$1,$B$3,$B$2,$U$4,AA$7,$A40,AA$8,AA$6,$B40)</f>
        <v>#VALUE!</v>
      </c>
      <c r="AB40" s="294" t="e">
        <f ca="1">_xll.DBRW($B$1,$B$3,$B$2,$U$4,AB$7,$A40,AB$8,AB$6,$B40)</f>
        <v>#VALUE!</v>
      </c>
      <c r="AC40" s="294" t="e">
        <f ca="1">_xll.DBRW($B$1,$B$3,$B$2,$U$4,AC$7,$A40,AC$8,AC$6,$B40)</f>
        <v>#VALUE!</v>
      </c>
      <c r="AD40" s="294" t="e">
        <f ca="1">_xll.DBRW($B$1,$B$3,$B$2,$U$4,AD$7,$A40,AD$8,AD$6,$B40)</f>
        <v>#VALUE!</v>
      </c>
      <c r="AE40" s="294" t="e">
        <f ca="1">_xll.DBRW($B$1,$B$3,$B$2,$U$4,AE$7,$A40,AE$8,AE$6,$B40)</f>
        <v>#VALUE!</v>
      </c>
      <c r="AG40" s="294" t="e">
        <f t="shared" ca="1" si="88"/>
        <v>#VALUE!</v>
      </c>
      <c r="AH40" s="294" t="e">
        <f t="shared" ca="1" si="79"/>
        <v>#VALUE!</v>
      </c>
      <c r="AI40" s="294" t="e">
        <f t="shared" ca="1" si="80"/>
        <v>#VALUE!</v>
      </c>
      <c r="AJ40" s="294" t="e">
        <f t="shared" ca="1" si="81"/>
        <v>#VALUE!</v>
      </c>
      <c r="AK40" s="294" t="e">
        <f t="shared" ca="1" si="82"/>
        <v>#VALUE!</v>
      </c>
      <c r="AM40" s="294" t="e">
        <f ca="1">_xll.DBRW($B$1,$B$3,$B$2,$AM$4,AM$7,$A40,AM$8,AM$6,$B40)</f>
        <v>#VALUE!</v>
      </c>
      <c r="AN40" s="294" t="e">
        <f ca="1">_xll.DBRW($B$1,$B$3,$B$2,$AM$4,AN$7,$A40,AN$8,AN$6,$B40)</f>
        <v>#VALUE!</v>
      </c>
      <c r="AO40" s="294" t="e">
        <f ca="1">_xll.DBRW($B$1,$B$3,$B$2,$AM$4,AO$7,$A40,AO$8,AO$6,$B40)</f>
        <v>#VALUE!</v>
      </c>
      <c r="AP40" s="294" t="e">
        <f ca="1">_xll.DBRW($B$1,$B$3,$B$2,$AM$4,AP$7,$A40,AP$8,AP$6,$B40)</f>
        <v>#VALUE!</v>
      </c>
      <c r="AQ40" s="294" t="e">
        <f ca="1">_xll.DBRW($B$1,$B$3,$B$2,$AM$4,AQ$7,$A40,AQ$8,AQ$6,$B40)</f>
        <v>#VALUE!</v>
      </c>
      <c r="AR40" s="294"/>
      <c r="AS40" s="294" t="e">
        <f ca="1">_xll.DBRW($B$1,$B$3,$B$2,$AM$4,AS$7,$A40,AS$8,AS$6,$B40)</f>
        <v>#VALUE!</v>
      </c>
      <c r="AT40" s="294" t="e">
        <f ca="1">_xll.DBRW($B$1,$B$3,$B$2,$AM$4,AT$7,$A40,AT$8,AT$6,$B40)</f>
        <v>#VALUE!</v>
      </c>
      <c r="AU40" s="294" t="e">
        <f ca="1">_xll.DBRW($B$1,$B$3,$B$2,$AM$4,AU$7,$A40,AU$8,AU$6,$B40)</f>
        <v>#VALUE!</v>
      </c>
      <c r="AV40" s="294" t="e">
        <f ca="1">_xll.DBRW($B$1,$B$3,$B$2,$AM$4,AV$7,$A40,AV$8,AV$6,$B40)</f>
        <v>#VALUE!</v>
      </c>
      <c r="AW40" s="294" t="e">
        <f ca="1">_xll.DBRW($B$1,$B$3,$B$2,$AM$4,AW$7,$A40,AW$8,AW$6,$B40)</f>
        <v>#VALUE!</v>
      </c>
      <c r="AY40" s="294" t="e">
        <f t="shared" ca="1" si="89"/>
        <v>#VALUE!</v>
      </c>
      <c r="AZ40" s="294" t="e">
        <f t="shared" ca="1" si="83"/>
        <v>#VALUE!</v>
      </c>
      <c r="BA40" s="294" t="e">
        <f t="shared" ca="1" si="84"/>
        <v>#VALUE!</v>
      </c>
      <c r="BB40" s="294" t="e">
        <f t="shared" ca="1" si="85"/>
        <v>#VALUE!</v>
      </c>
      <c r="BC40" s="294" t="e">
        <f t="shared" ca="1" si="86"/>
        <v>#VALUE!</v>
      </c>
    </row>
    <row r="41" spans="1:55">
      <c r="A41" s="292" t="str">
        <f ca="1">A39</f>
        <v>RECALC_0_14_</v>
      </c>
      <c r="B41" s="291" t="s">
        <v>314</v>
      </c>
      <c r="C41" s="294" t="e">
        <f ca="1">_xll.DBRW($B$1,$B$3,$B$2,$C$4,C$7,$A41,C$8,C$6,$B41)</f>
        <v>#VALUE!</v>
      </c>
      <c r="D41" s="294" t="e">
        <f ca="1">_xll.DBRW($B$1,$B$3,$B$2,$C$4,D$7,$A41,D$8,D$6,$B41)</f>
        <v>#VALUE!</v>
      </c>
      <c r="E41" s="294" t="e">
        <f ca="1">_xll.DBRW($B$1,$B$3,$B$2,$C$4,E$7,$A41,E$8,E$6,$B41)</f>
        <v>#VALUE!</v>
      </c>
      <c r="F41" s="294" t="e">
        <f ca="1">_xll.DBRW($B$1,$B$3,$B$2,$C$4,F$7,$A41,F$8,F$6,$B41)</f>
        <v>#VALUE!</v>
      </c>
      <c r="G41" s="294" t="e">
        <f ca="1">_xll.DBRW($B$1,$B$3,$B$2,$C$4,G$7,$A41,G$8,G$6,$B41)</f>
        <v>#VALUE!</v>
      </c>
      <c r="H41" s="294"/>
      <c r="I41" s="294" t="e">
        <f ca="1">_xll.DBRW($B$1,$B$3,$B$2,$C$4,I$7,$A41,I$8,I$6,$B41)</f>
        <v>#VALUE!</v>
      </c>
      <c r="J41" s="294" t="e">
        <f ca="1">_xll.DBRW($B$1,$B$3,$B$2,$C$4,J$7,$A41,J$8,J$6,$B41)</f>
        <v>#VALUE!</v>
      </c>
      <c r="K41" s="294" t="e">
        <f ca="1">_xll.DBRW($B$1,$B$3,$B$2,$C$4,K$7,$A41,K$8,K$6,$B41)</f>
        <v>#VALUE!</v>
      </c>
      <c r="L41" s="294" t="e">
        <f ca="1">_xll.DBRW($B$1,$B$3,$B$2,$C$4,L$7,$A41,L$8,L$6,$B41)</f>
        <v>#VALUE!</v>
      </c>
      <c r="M41" s="294" t="e">
        <f ca="1">_xll.DBRW($B$1,$B$3,$B$2,$C$4,M$7,$A41,M$8,M$6,$B41)</f>
        <v>#VALUE!</v>
      </c>
      <c r="O41" s="294" t="e">
        <f t="shared" ca="1" si="87"/>
        <v>#VALUE!</v>
      </c>
      <c r="P41" s="294" t="e">
        <f t="shared" ca="1" si="75"/>
        <v>#VALUE!</v>
      </c>
      <c r="Q41" s="294" t="e">
        <f t="shared" ca="1" si="76"/>
        <v>#VALUE!</v>
      </c>
      <c r="R41" s="294" t="e">
        <f t="shared" ca="1" si="77"/>
        <v>#VALUE!</v>
      </c>
      <c r="S41" s="294" t="e">
        <f t="shared" ca="1" si="78"/>
        <v>#VALUE!</v>
      </c>
      <c r="U41" s="294" t="e">
        <f ca="1">_xll.DBRW($B$1,$B$3,$B$2,$U$4,U$7,$A41,U$8,U$6,$B41)</f>
        <v>#VALUE!</v>
      </c>
      <c r="V41" s="294" t="e">
        <f ca="1">_xll.DBRW($B$1,$B$3,$B$2,$U$4,V$7,$A41,V$8,V$6,$B41)</f>
        <v>#VALUE!</v>
      </c>
      <c r="W41" s="294" t="e">
        <f ca="1">_xll.DBRW($B$1,$B$3,$B$2,$U$4,W$7,$A41,W$8,W$6,$B41)</f>
        <v>#VALUE!</v>
      </c>
      <c r="X41" s="294" t="e">
        <f ca="1">_xll.DBRW($B$1,$B$3,$B$2,$U$4,X$7,$A41,X$8,X$6,$B41)</f>
        <v>#VALUE!</v>
      </c>
      <c r="Y41" s="294" t="e">
        <f ca="1">_xll.DBRW($B$1,$B$3,$B$2,$U$4,Y$7,$A41,Y$8,Y$6,$B41)</f>
        <v>#VALUE!</v>
      </c>
      <c r="Z41" s="294"/>
      <c r="AA41" s="294" t="e">
        <f ca="1">_xll.DBRW($B$1,$B$3,$B$2,$U$4,AA$7,$A41,AA$8,AA$6,$B41)</f>
        <v>#VALUE!</v>
      </c>
      <c r="AB41" s="294" t="e">
        <f ca="1">_xll.DBRW($B$1,$B$3,$B$2,$U$4,AB$7,$A41,AB$8,AB$6,$B41)</f>
        <v>#VALUE!</v>
      </c>
      <c r="AC41" s="294" t="e">
        <f ca="1">_xll.DBRW($B$1,$B$3,$B$2,$U$4,AC$7,$A41,AC$8,AC$6,$B41)</f>
        <v>#VALUE!</v>
      </c>
      <c r="AD41" s="294" t="e">
        <f ca="1">_xll.DBRW($B$1,$B$3,$B$2,$U$4,AD$7,$A41,AD$8,AD$6,$B41)</f>
        <v>#VALUE!</v>
      </c>
      <c r="AE41" s="294" t="e">
        <f ca="1">_xll.DBRW($B$1,$B$3,$B$2,$U$4,AE$7,$A41,AE$8,AE$6,$B41)</f>
        <v>#VALUE!</v>
      </c>
      <c r="AG41" s="294" t="e">
        <f t="shared" ca="1" si="88"/>
        <v>#VALUE!</v>
      </c>
      <c r="AH41" s="294" t="e">
        <f t="shared" ca="1" si="79"/>
        <v>#VALUE!</v>
      </c>
      <c r="AI41" s="294" t="e">
        <f t="shared" ca="1" si="80"/>
        <v>#VALUE!</v>
      </c>
      <c r="AJ41" s="294" t="e">
        <f t="shared" ca="1" si="81"/>
        <v>#VALUE!</v>
      </c>
      <c r="AK41" s="294" t="e">
        <f t="shared" ca="1" si="82"/>
        <v>#VALUE!</v>
      </c>
      <c r="AM41" s="294" t="e">
        <f ca="1">_xll.DBRW($B$1,$B$3,$B$2,$AM$4,AM$7,$A41,AM$8,AM$6,$B41)</f>
        <v>#VALUE!</v>
      </c>
      <c r="AN41" s="294" t="e">
        <f ca="1">_xll.DBRW($B$1,$B$3,$B$2,$AM$4,AN$7,$A41,AN$8,AN$6,$B41)</f>
        <v>#VALUE!</v>
      </c>
      <c r="AO41" s="294" t="e">
        <f ca="1">_xll.DBRW($B$1,$B$3,$B$2,$AM$4,AO$7,$A41,AO$8,AO$6,$B41)</f>
        <v>#VALUE!</v>
      </c>
      <c r="AP41" s="294" t="e">
        <f ca="1">_xll.DBRW($B$1,$B$3,$B$2,$AM$4,AP$7,$A41,AP$8,AP$6,$B41)</f>
        <v>#VALUE!</v>
      </c>
      <c r="AQ41" s="294" t="e">
        <f ca="1">_xll.DBRW($B$1,$B$3,$B$2,$AM$4,AQ$7,$A41,AQ$8,AQ$6,$B41)</f>
        <v>#VALUE!</v>
      </c>
      <c r="AR41" s="294"/>
      <c r="AS41" s="294" t="e">
        <f ca="1">_xll.DBRW($B$1,$B$3,$B$2,$AM$4,AS$7,$A41,AS$8,AS$6,$B41)</f>
        <v>#VALUE!</v>
      </c>
      <c r="AT41" s="294" t="e">
        <f ca="1">_xll.DBRW($B$1,$B$3,$B$2,$AM$4,AT$7,$A41,AT$8,AT$6,$B41)</f>
        <v>#VALUE!</v>
      </c>
      <c r="AU41" s="294" t="e">
        <f ca="1">_xll.DBRW($B$1,$B$3,$B$2,$AM$4,AU$7,$A41,AU$8,AU$6,$B41)</f>
        <v>#VALUE!</v>
      </c>
      <c r="AV41" s="294" t="e">
        <f ca="1">_xll.DBRW($B$1,$B$3,$B$2,$AM$4,AV$7,$A41,AV$8,AV$6,$B41)</f>
        <v>#VALUE!</v>
      </c>
      <c r="AW41" s="294" t="e">
        <f ca="1">_xll.DBRW($B$1,$B$3,$B$2,$AM$4,AW$7,$A41,AW$8,AW$6,$B41)</f>
        <v>#VALUE!</v>
      </c>
      <c r="AY41" s="294" t="e">
        <f t="shared" ca="1" si="89"/>
        <v>#VALUE!</v>
      </c>
      <c r="AZ41" s="294" t="e">
        <f t="shared" ca="1" si="83"/>
        <v>#VALUE!</v>
      </c>
      <c r="BA41" s="294" t="e">
        <f t="shared" ca="1" si="84"/>
        <v>#VALUE!</v>
      </c>
      <c r="BB41" s="294" t="e">
        <f t="shared" ca="1" si="85"/>
        <v>#VALUE!</v>
      </c>
      <c r="BC41" s="294" t="e">
        <f t="shared" ca="1" si="86"/>
        <v>#VALUE!</v>
      </c>
    </row>
    <row r="42" spans="1:55">
      <c r="A42" s="292" t="str">
        <f t="shared" ref="A42" ca="1" si="91">A41</f>
        <v>RECALC_0_14_</v>
      </c>
      <c r="B42" s="292" t="s">
        <v>315</v>
      </c>
      <c r="C42" s="294" t="e">
        <f ca="1">_xll.DBRW($B$1,$B$3,$B$2,$C$4,C$7,$A42,C$8,C$6,$B42)</f>
        <v>#VALUE!</v>
      </c>
      <c r="D42" s="294" t="e">
        <f ca="1">_xll.DBRW($B$1,$B$3,$B$2,$C$4,D$7,$A42,D$8,D$6,$B42)</f>
        <v>#VALUE!</v>
      </c>
      <c r="E42" s="294" t="e">
        <f ca="1">_xll.DBRW($B$1,$B$3,$B$2,$C$4,E$7,$A42,E$8,E$6,$B42)</f>
        <v>#VALUE!</v>
      </c>
      <c r="F42" s="294" t="e">
        <f ca="1">_xll.DBRW($B$1,$B$3,$B$2,$C$4,F$7,$A42,F$8,F$6,$B42)</f>
        <v>#VALUE!</v>
      </c>
      <c r="G42" s="294" t="e">
        <f ca="1">_xll.DBRW($B$1,$B$3,$B$2,$C$4,G$7,$A42,G$8,G$6,$B42)</f>
        <v>#VALUE!</v>
      </c>
      <c r="H42" s="294"/>
      <c r="I42" s="294" t="e">
        <f ca="1">_xll.DBRW($B$1,$B$3,$B$2,$C$4,I$7,$A42,I$8,I$6,$B42)</f>
        <v>#VALUE!</v>
      </c>
      <c r="J42" s="294" t="e">
        <f ca="1">_xll.DBRW($B$1,$B$3,$B$2,$C$4,J$7,$A42,J$8,J$6,$B42)</f>
        <v>#VALUE!</v>
      </c>
      <c r="K42" s="294" t="e">
        <f ca="1">_xll.DBRW($B$1,$B$3,$B$2,$C$4,K$7,$A42,K$8,K$6,$B42)</f>
        <v>#VALUE!</v>
      </c>
      <c r="L42" s="294" t="e">
        <f ca="1">_xll.DBRW($B$1,$B$3,$B$2,$C$4,L$7,$A42,L$8,L$6,$B42)</f>
        <v>#VALUE!</v>
      </c>
      <c r="M42" s="294" t="e">
        <f ca="1">_xll.DBRW($B$1,$B$3,$B$2,$C$4,M$7,$A42,M$8,M$6,$B42)</f>
        <v>#VALUE!</v>
      </c>
      <c r="O42" s="294" t="e">
        <f t="shared" ca="1" si="87"/>
        <v>#VALUE!</v>
      </c>
      <c r="P42" s="294" t="e">
        <f t="shared" ca="1" si="75"/>
        <v>#VALUE!</v>
      </c>
      <c r="Q42" s="294" t="e">
        <f t="shared" ca="1" si="76"/>
        <v>#VALUE!</v>
      </c>
      <c r="R42" s="294" t="e">
        <f t="shared" ca="1" si="77"/>
        <v>#VALUE!</v>
      </c>
      <c r="S42" s="294" t="e">
        <f t="shared" ca="1" si="78"/>
        <v>#VALUE!</v>
      </c>
      <c r="U42" s="294" t="e">
        <f ca="1">_xll.DBRW($B$1,$B$3,$B$2,$U$4,U$7,$A42,U$8,U$6,$B42)</f>
        <v>#VALUE!</v>
      </c>
      <c r="V42" s="294" t="e">
        <f ca="1">_xll.DBRW($B$1,$B$3,$B$2,$U$4,V$7,$A42,V$8,V$6,$B42)</f>
        <v>#VALUE!</v>
      </c>
      <c r="W42" s="294" t="e">
        <f ca="1">_xll.DBRW($B$1,$B$3,$B$2,$U$4,W$7,$A42,W$8,W$6,$B42)</f>
        <v>#VALUE!</v>
      </c>
      <c r="X42" s="294" t="e">
        <f ca="1">_xll.DBRW($B$1,$B$3,$B$2,$U$4,X$7,$A42,X$8,X$6,$B42)</f>
        <v>#VALUE!</v>
      </c>
      <c r="Y42" s="294" t="e">
        <f ca="1">_xll.DBRW($B$1,$B$3,$B$2,$U$4,Y$7,$A42,Y$8,Y$6,$B42)</f>
        <v>#VALUE!</v>
      </c>
      <c r="Z42" s="294"/>
      <c r="AA42" s="294" t="e">
        <f ca="1">_xll.DBRW($B$1,$B$3,$B$2,$U$4,AA$7,$A42,AA$8,AA$6,$B42)</f>
        <v>#VALUE!</v>
      </c>
      <c r="AB42" s="294" t="e">
        <f ca="1">_xll.DBRW($B$1,$B$3,$B$2,$U$4,AB$7,$A42,AB$8,AB$6,$B42)</f>
        <v>#VALUE!</v>
      </c>
      <c r="AC42" s="294" t="e">
        <f ca="1">_xll.DBRW($B$1,$B$3,$B$2,$U$4,AC$7,$A42,AC$8,AC$6,$B42)</f>
        <v>#VALUE!</v>
      </c>
      <c r="AD42" s="294" t="e">
        <f ca="1">_xll.DBRW($B$1,$B$3,$B$2,$U$4,AD$7,$A42,AD$8,AD$6,$B42)</f>
        <v>#VALUE!</v>
      </c>
      <c r="AE42" s="294" t="e">
        <f ca="1">_xll.DBRW($B$1,$B$3,$B$2,$U$4,AE$7,$A42,AE$8,AE$6,$B42)</f>
        <v>#VALUE!</v>
      </c>
      <c r="AG42" s="294" t="e">
        <f t="shared" ca="1" si="88"/>
        <v>#VALUE!</v>
      </c>
      <c r="AH42" s="294" t="e">
        <f t="shared" ca="1" si="79"/>
        <v>#VALUE!</v>
      </c>
      <c r="AI42" s="294" t="e">
        <f t="shared" ca="1" si="80"/>
        <v>#VALUE!</v>
      </c>
      <c r="AJ42" s="294" t="e">
        <f t="shared" ca="1" si="81"/>
        <v>#VALUE!</v>
      </c>
      <c r="AK42" s="294" t="e">
        <f t="shared" ca="1" si="82"/>
        <v>#VALUE!</v>
      </c>
      <c r="AM42" s="294" t="e">
        <f ca="1">_xll.DBRW($B$1,$B$3,$B$2,$AM$4,AM$7,$A42,AM$8,AM$6,$B42)</f>
        <v>#VALUE!</v>
      </c>
      <c r="AN42" s="294" t="e">
        <f ca="1">_xll.DBRW($B$1,$B$3,$B$2,$AM$4,AN$7,$A42,AN$8,AN$6,$B42)</f>
        <v>#VALUE!</v>
      </c>
      <c r="AO42" s="294" t="e">
        <f ca="1">_xll.DBRW($B$1,$B$3,$B$2,$AM$4,AO$7,$A42,AO$8,AO$6,$B42)</f>
        <v>#VALUE!</v>
      </c>
      <c r="AP42" s="294" t="e">
        <f ca="1">_xll.DBRW($B$1,$B$3,$B$2,$AM$4,AP$7,$A42,AP$8,AP$6,$B42)</f>
        <v>#VALUE!</v>
      </c>
      <c r="AQ42" s="294" t="e">
        <f ca="1">_xll.DBRW($B$1,$B$3,$B$2,$AM$4,AQ$7,$A42,AQ$8,AQ$6,$B42)</f>
        <v>#VALUE!</v>
      </c>
      <c r="AR42" s="294"/>
      <c r="AS42" s="294" t="e">
        <f ca="1">_xll.DBRW($B$1,$B$3,$B$2,$AM$4,AS$7,$A42,AS$8,AS$6,$B42)</f>
        <v>#VALUE!</v>
      </c>
      <c r="AT42" s="294" t="e">
        <f ca="1">_xll.DBRW($B$1,$B$3,$B$2,$AM$4,AT$7,$A42,AT$8,AT$6,$B42)</f>
        <v>#VALUE!</v>
      </c>
      <c r="AU42" s="294" t="e">
        <f ca="1">_xll.DBRW($B$1,$B$3,$B$2,$AM$4,AU$7,$A42,AU$8,AU$6,$B42)</f>
        <v>#VALUE!</v>
      </c>
      <c r="AV42" s="294" t="e">
        <f ca="1">_xll.DBRW($B$1,$B$3,$B$2,$AM$4,AV$7,$A42,AV$8,AV$6,$B42)</f>
        <v>#VALUE!</v>
      </c>
      <c r="AW42" s="294" t="e">
        <f ca="1">_xll.DBRW($B$1,$B$3,$B$2,$AM$4,AW$7,$A42,AW$8,AW$6,$B42)</f>
        <v>#VALUE!</v>
      </c>
      <c r="AY42" s="294" t="e">
        <f t="shared" ca="1" si="89"/>
        <v>#VALUE!</v>
      </c>
      <c r="AZ42" s="294" t="e">
        <f t="shared" ca="1" si="83"/>
        <v>#VALUE!</v>
      </c>
      <c r="BA42" s="294" t="e">
        <f t="shared" ca="1" si="84"/>
        <v>#VALUE!</v>
      </c>
      <c r="BB42" s="294" t="e">
        <f t="shared" ca="1" si="85"/>
        <v>#VALUE!</v>
      </c>
      <c r="BC42" s="294" t="e">
        <f t="shared" ca="1" si="86"/>
        <v>#VALUE!</v>
      </c>
    </row>
    <row r="44" spans="1:55">
      <c r="A44" s="295" t="str">
        <f ca="1">_xll.SUBNM("tango_core_model:Legal_Organization","","VTD_Corp_TopAdj_Not_allocated_Input10","Code_Name")</f>
        <v>RECALC_0_52_</v>
      </c>
      <c r="B44" s="292" t="s">
        <v>307</v>
      </c>
      <c r="C44" s="294" t="e">
        <f ca="1">_xll.DBRW($B$1,$B$3,$B$2,$C$4,C$7,$A44,C$8,C$6,$B44)</f>
        <v>#VALUE!</v>
      </c>
      <c r="D44" s="294" t="e">
        <f ca="1">_xll.DBRW($B$1,$B$3,$B$2,$C$4,D$7,$A44,D$8,D$6,$B44)</f>
        <v>#VALUE!</v>
      </c>
      <c r="E44" s="294" t="e">
        <f ca="1">_xll.DBRW($B$1,$B$3,$B$2,$C$4,E$7,$A44,E$8,E$6,$B44)</f>
        <v>#VALUE!</v>
      </c>
      <c r="F44" s="294" t="e">
        <f ca="1">_xll.DBRW($B$1,$B$3,$B$2,$C$4,F$7,$A44,F$8,F$6,$B44)</f>
        <v>#VALUE!</v>
      </c>
      <c r="G44" s="294" t="e">
        <f ca="1">_xll.DBRW($B$1,$B$3,$B$2,$C$4,G$7,$A44,G$8,G$6,$B44)</f>
        <v>#VALUE!</v>
      </c>
      <c r="H44" s="294"/>
      <c r="I44" s="294" t="e">
        <f ca="1">_xll.DBRW($B$1,$B$3,$B$2,$C$4,I$7,$A44,I$8,I$6,$B44)</f>
        <v>#VALUE!</v>
      </c>
      <c r="J44" s="294" t="e">
        <f ca="1">_xll.DBRW($B$1,$B$3,$B$2,$C$4,J$7,$A44,J$8,J$6,$B44)</f>
        <v>#VALUE!</v>
      </c>
      <c r="K44" s="294" t="e">
        <f ca="1">_xll.DBRW($B$1,$B$3,$B$2,$C$4,K$7,$A44,K$8,K$6,$B44)</f>
        <v>#VALUE!</v>
      </c>
      <c r="L44" s="294" t="e">
        <f ca="1">_xll.DBRW($B$1,$B$3,$B$2,$C$4,L$7,$A44,L$8,L$6,$B44)</f>
        <v>#VALUE!</v>
      </c>
      <c r="M44" s="294" t="e">
        <f ca="1">_xll.DBRW($B$1,$B$3,$B$2,$C$4,M$7,$A44,M$8,M$6,$B44)</f>
        <v>#VALUE!</v>
      </c>
      <c r="O44" s="294" t="e">
        <f ca="1">C44-I44</f>
        <v>#VALUE!</v>
      </c>
      <c r="P44" s="294" t="e">
        <f t="shared" ref="P44:P53" ca="1" si="92">D44-J44</f>
        <v>#VALUE!</v>
      </c>
      <c r="Q44" s="294" t="e">
        <f t="shared" ref="Q44:Q53" ca="1" si="93">E44-K44</f>
        <v>#VALUE!</v>
      </c>
      <c r="R44" s="294" t="e">
        <f t="shared" ref="R44:R53" ca="1" si="94">F44-L44</f>
        <v>#VALUE!</v>
      </c>
      <c r="S44" s="294" t="e">
        <f t="shared" ref="S44:S53" ca="1" si="95">G44-M44</f>
        <v>#VALUE!</v>
      </c>
      <c r="U44" s="294" t="e">
        <f ca="1">_xll.DBRW($B$1,$B$3,$B$2,$U$4,U$7,$A44,U$8,U$6,$B44)</f>
        <v>#VALUE!</v>
      </c>
      <c r="V44" s="294" t="e">
        <f ca="1">_xll.DBRW($B$1,$B$3,$B$2,$U$4,V$7,$A44,V$8,V$6,$B44)</f>
        <v>#VALUE!</v>
      </c>
      <c r="W44" s="294" t="e">
        <f ca="1">_xll.DBRW($B$1,$B$3,$B$2,$U$4,W$7,$A44,W$8,W$6,$B44)</f>
        <v>#VALUE!</v>
      </c>
      <c r="X44" s="294" t="e">
        <f ca="1">_xll.DBRW($B$1,$B$3,$B$2,$U$4,X$7,$A44,X$8,X$6,$B44)</f>
        <v>#VALUE!</v>
      </c>
      <c r="Y44" s="294" t="e">
        <f ca="1">_xll.DBRW($B$1,$B$3,$B$2,$U$4,Y$7,$A44,Y$8,Y$6,$B44)</f>
        <v>#VALUE!</v>
      </c>
      <c r="Z44" s="294"/>
      <c r="AA44" s="294" t="e">
        <f ca="1">_xll.DBRW($B$1,$B$3,$B$2,$U$4,AA$7,$A44,AA$8,AA$6,$B44)</f>
        <v>#VALUE!</v>
      </c>
      <c r="AB44" s="294" t="e">
        <f ca="1">_xll.DBRW($B$1,$B$3,$B$2,$U$4,AB$7,$A44,AB$8,AB$6,$B44)</f>
        <v>#VALUE!</v>
      </c>
      <c r="AC44" s="294" t="e">
        <f ca="1">_xll.DBRW($B$1,$B$3,$B$2,$U$4,AC$7,$A44,AC$8,AC$6,$B44)</f>
        <v>#VALUE!</v>
      </c>
      <c r="AD44" s="294" t="e">
        <f ca="1">_xll.DBRW($B$1,$B$3,$B$2,$U$4,AD$7,$A44,AD$8,AD$6,$B44)</f>
        <v>#VALUE!</v>
      </c>
      <c r="AE44" s="294" t="e">
        <f ca="1">_xll.DBRW($B$1,$B$3,$B$2,$U$4,AE$7,$A44,AE$8,AE$6,$B44)</f>
        <v>#VALUE!</v>
      </c>
      <c r="AG44" s="294" t="e">
        <f ca="1">U44-AA44</f>
        <v>#VALUE!</v>
      </c>
      <c r="AH44" s="294" t="e">
        <f t="shared" ref="AH44:AH53" ca="1" si="96">V44-AB44</f>
        <v>#VALUE!</v>
      </c>
      <c r="AI44" s="294" t="e">
        <f t="shared" ref="AI44:AI53" ca="1" si="97">W44-AC44</f>
        <v>#VALUE!</v>
      </c>
      <c r="AJ44" s="294" t="e">
        <f t="shared" ref="AJ44:AJ53" ca="1" si="98">X44-AD44</f>
        <v>#VALUE!</v>
      </c>
      <c r="AK44" s="294" t="e">
        <f t="shared" ref="AK44:AK53" ca="1" si="99">Y44-AE44</f>
        <v>#VALUE!</v>
      </c>
      <c r="AM44" s="294" t="e">
        <f ca="1">_xll.DBRW($B$1,$B$3,$B$2,$AM$4,AM$7,$A44,AM$8,AM$6,$B44)</f>
        <v>#VALUE!</v>
      </c>
      <c r="AN44" s="294" t="e">
        <f ca="1">_xll.DBRW($B$1,$B$3,$B$2,$AM$4,AN$7,$A44,AN$8,AN$6,$B44)</f>
        <v>#VALUE!</v>
      </c>
      <c r="AO44" s="294" t="e">
        <f ca="1">_xll.DBRW($B$1,$B$3,$B$2,$AM$4,AO$7,$A44,AO$8,AO$6,$B44)</f>
        <v>#VALUE!</v>
      </c>
      <c r="AP44" s="294" t="e">
        <f ca="1">_xll.DBRW($B$1,$B$3,$B$2,$AM$4,AP$7,$A44,AP$8,AP$6,$B44)</f>
        <v>#VALUE!</v>
      </c>
      <c r="AQ44" s="294" t="e">
        <f ca="1">_xll.DBRW($B$1,$B$3,$B$2,$AM$4,AQ$7,$A44,AQ$8,AQ$6,$B44)</f>
        <v>#VALUE!</v>
      </c>
      <c r="AR44" s="294"/>
      <c r="AS44" s="294" t="e">
        <f ca="1">_xll.DBRW($B$1,$B$3,$B$2,$AM$4,AS$7,$A44,AS$8,AS$6,$B44)</f>
        <v>#VALUE!</v>
      </c>
      <c r="AT44" s="294" t="e">
        <f ca="1">_xll.DBRW($B$1,$B$3,$B$2,$AM$4,AT$7,$A44,AT$8,AT$6,$B44)</f>
        <v>#VALUE!</v>
      </c>
      <c r="AU44" s="294" t="e">
        <f ca="1">_xll.DBRW($B$1,$B$3,$B$2,$AM$4,AU$7,$A44,AU$8,AU$6,$B44)</f>
        <v>#VALUE!</v>
      </c>
      <c r="AV44" s="294" t="e">
        <f ca="1">_xll.DBRW($B$1,$B$3,$B$2,$AM$4,AV$7,$A44,AV$8,AV$6,$B44)</f>
        <v>#VALUE!</v>
      </c>
      <c r="AW44" s="294" t="e">
        <f ca="1">_xll.DBRW($B$1,$B$3,$B$2,$AM$4,AW$7,$A44,AW$8,AW$6,$B44)</f>
        <v>#VALUE!</v>
      </c>
      <c r="AY44" s="294" t="e">
        <f ca="1">AM44-AS44</f>
        <v>#VALUE!</v>
      </c>
      <c r="AZ44" s="294" t="e">
        <f t="shared" ref="AZ44:AZ53" ca="1" si="100">AN44-AT44</f>
        <v>#VALUE!</v>
      </c>
      <c r="BA44" s="294" t="e">
        <f t="shared" ref="BA44:BA53" ca="1" si="101">AO44-AU44</f>
        <v>#VALUE!</v>
      </c>
      <c r="BB44" s="294" t="e">
        <f t="shared" ref="BB44:BB53" ca="1" si="102">AP44-AV44</f>
        <v>#VALUE!</v>
      </c>
      <c r="BC44" s="294" t="e">
        <f t="shared" ref="BC44:BC53" ca="1" si="103">AQ44-AW44</f>
        <v>#VALUE!</v>
      </c>
    </row>
    <row r="45" spans="1:55">
      <c r="A45" s="292" t="str">
        <f ca="1">A44</f>
        <v>RECALC_0_52_</v>
      </c>
      <c r="B45" s="292" t="s">
        <v>308</v>
      </c>
      <c r="C45" s="294" t="e">
        <f ca="1">_xll.DBRW($B$1,$B$3,$B$2,$C$4,C$7,$A45,C$8,C$6,$B45)</f>
        <v>#VALUE!</v>
      </c>
      <c r="D45" s="294" t="e">
        <f ca="1">_xll.DBRW($B$1,$B$3,$B$2,$C$4,D$7,$A45,D$8,D$6,$B45)</f>
        <v>#VALUE!</v>
      </c>
      <c r="E45" s="294" t="e">
        <f ca="1">_xll.DBRW($B$1,$B$3,$B$2,$C$4,E$7,$A45,E$8,E$6,$B45)</f>
        <v>#VALUE!</v>
      </c>
      <c r="F45" s="294" t="e">
        <f ca="1">_xll.DBRW($B$1,$B$3,$B$2,$C$4,F$7,$A45,F$8,F$6,$B45)</f>
        <v>#VALUE!</v>
      </c>
      <c r="G45" s="294" t="e">
        <f ca="1">_xll.DBRW($B$1,$B$3,$B$2,$C$4,G$7,$A45,G$8,G$6,$B45)</f>
        <v>#VALUE!</v>
      </c>
      <c r="H45" s="294"/>
      <c r="I45" s="294" t="e">
        <f ca="1">_xll.DBRW($B$1,$B$3,$B$2,$C$4,I$7,$A45,I$8,I$6,$B45)</f>
        <v>#VALUE!</v>
      </c>
      <c r="J45" s="294" t="e">
        <f ca="1">_xll.DBRW($B$1,$B$3,$B$2,$C$4,J$7,$A45,J$8,J$6,$B45)</f>
        <v>#VALUE!</v>
      </c>
      <c r="K45" s="294" t="e">
        <f ca="1">_xll.DBRW($B$1,$B$3,$B$2,$C$4,K$7,$A45,K$8,K$6,$B45)</f>
        <v>#VALUE!</v>
      </c>
      <c r="L45" s="294" t="e">
        <f ca="1">_xll.DBRW($B$1,$B$3,$B$2,$C$4,L$7,$A45,L$8,L$6,$B45)</f>
        <v>#VALUE!</v>
      </c>
      <c r="M45" s="294" t="e">
        <f ca="1">_xll.DBRW($B$1,$B$3,$B$2,$C$4,M$7,$A45,M$8,M$6,$B45)</f>
        <v>#VALUE!</v>
      </c>
      <c r="O45" s="294" t="e">
        <f t="shared" ref="O45:O53" ca="1" si="104">C45-I45</f>
        <v>#VALUE!</v>
      </c>
      <c r="P45" s="294" t="e">
        <f t="shared" ca="1" si="92"/>
        <v>#VALUE!</v>
      </c>
      <c r="Q45" s="294" t="e">
        <f t="shared" ca="1" si="93"/>
        <v>#VALUE!</v>
      </c>
      <c r="R45" s="294" t="e">
        <f t="shared" ca="1" si="94"/>
        <v>#VALUE!</v>
      </c>
      <c r="S45" s="294" t="e">
        <f t="shared" ca="1" si="95"/>
        <v>#VALUE!</v>
      </c>
      <c r="U45" s="294" t="e">
        <f ca="1">_xll.DBRW($B$1,$B$3,$B$2,$U$4,U$7,$A45,U$8,U$6,$B45)</f>
        <v>#VALUE!</v>
      </c>
      <c r="V45" s="294" t="e">
        <f ca="1">_xll.DBRW($B$1,$B$3,$B$2,$U$4,V$7,$A45,V$8,V$6,$B45)</f>
        <v>#VALUE!</v>
      </c>
      <c r="W45" s="294" t="e">
        <f ca="1">_xll.DBRW($B$1,$B$3,$B$2,$U$4,W$7,$A45,W$8,W$6,$B45)</f>
        <v>#VALUE!</v>
      </c>
      <c r="X45" s="294" t="e">
        <f ca="1">_xll.DBRW($B$1,$B$3,$B$2,$U$4,X$7,$A45,X$8,X$6,$B45)</f>
        <v>#VALUE!</v>
      </c>
      <c r="Y45" s="294" t="e">
        <f ca="1">_xll.DBRW($B$1,$B$3,$B$2,$U$4,Y$7,$A45,Y$8,Y$6,$B45)</f>
        <v>#VALUE!</v>
      </c>
      <c r="Z45" s="294"/>
      <c r="AA45" s="294" t="e">
        <f ca="1">_xll.DBRW($B$1,$B$3,$B$2,$U$4,AA$7,$A45,AA$8,AA$6,$B45)</f>
        <v>#VALUE!</v>
      </c>
      <c r="AB45" s="294" t="e">
        <f ca="1">_xll.DBRW($B$1,$B$3,$B$2,$U$4,AB$7,$A45,AB$8,AB$6,$B45)</f>
        <v>#VALUE!</v>
      </c>
      <c r="AC45" s="294" t="e">
        <f ca="1">_xll.DBRW($B$1,$B$3,$B$2,$U$4,AC$7,$A45,AC$8,AC$6,$B45)</f>
        <v>#VALUE!</v>
      </c>
      <c r="AD45" s="294" t="e">
        <f ca="1">_xll.DBRW($B$1,$B$3,$B$2,$U$4,AD$7,$A45,AD$8,AD$6,$B45)</f>
        <v>#VALUE!</v>
      </c>
      <c r="AE45" s="294" t="e">
        <f ca="1">_xll.DBRW($B$1,$B$3,$B$2,$U$4,AE$7,$A45,AE$8,AE$6,$B45)</f>
        <v>#VALUE!</v>
      </c>
      <c r="AG45" s="294" t="e">
        <f t="shared" ref="AG45:AG53" ca="1" si="105">U45-AA45</f>
        <v>#VALUE!</v>
      </c>
      <c r="AH45" s="294" t="e">
        <f t="shared" ca="1" si="96"/>
        <v>#VALUE!</v>
      </c>
      <c r="AI45" s="294" t="e">
        <f t="shared" ca="1" si="97"/>
        <v>#VALUE!</v>
      </c>
      <c r="AJ45" s="294" t="e">
        <f t="shared" ca="1" si="98"/>
        <v>#VALUE!</v>
      </c>
      <c r="AK45" s="294" t="e">
        <f t="shared" ca="1" si="99"/>
        <v>#VALUE!</v>
      </c>
      <c r="AM45" s="294" t="e">
        <f ca="1">_xll.DBRW($B$1,$B$3,$B$2,$AM$4,AM$7,$A45,AM$8,AM$6,$B45)</f>
        <v>#VALUE!</v>
      </c>
      <c r="AN45" s="294" t="e">
        <f ca="1">_xll.DBRW($B$1,$B$3,$B$2,$AM$4,AN$7,$A45,AN$8,AN$6,$B45)</f>
        <v>#VALUE!</v>
      </c>
      <c r="AO45" s="294" t="e">
        <f ca="1">_xll.DBRW($B$1,$B$3,$B$2,$AM$4,AO$7,$A45,AO$8,AO$6,$B45)</f>
        <v>#VALUE!</v>
      </c>
      <c r="AP45" s="294" t="e">
        <f ca="1">_xll.DBRW($B$1,$B$3,$B$2,$AM$4,AP$7,$A45,AP$8,AP$6,$B45)</f>
        <v>#VALUE!</v>
      </c>
      <c r="AQ45" s="294" t="e">
        <f ca="1">_xll.DBRW($B$1,$B$3,$B$2,$AM$4,AQ$7,$A45,AQ$8,AQ$6,$B45)</f>
        <v>#VALUE!</v>
      </c>
      <c r="AR45" s="294"/>
      <c r="AS45" s="294" t="e">
        <f ca="1">_xll.DBRW($B$1,$B$3,$B$2,$AM$4,AS$7,$A45,AS$8,AS$6,$B45)</f>
        <v>#VALUE!</v>
      </c>
      <c r="AT45" s="294" t="e">
        <f ca="1">_xll.DBRW($B$1,$B$3,$B$2,$AM$4,AT$7,$A45,AT$8,AT$6,$B45)</f>
        <v>#VALUE!</v>
      </c>
      <c r="AU45" s="294" t="e">
        <f ca="1">_xll.DBRW($B$1,$B$3,$B$2,$AM$4,AU$7,$A45,AU$8,AU$6,$B45)</f>
        <v>#VALUE!</v>
      </c>
      <c r="AV45" s="294" t="e">
        <f ca="1">_xll.DBRW($B$1,$B$3,$B$2,$AM$4,AV$7,$A45,AV$8,AV$6,$B45)</f>
        <v>#VALUE!</v>
      </c>
      <c r="AW45" s="294" t="e">
        <f ca="1">_xll.DBRW($B$1,$B$3,$B$2,$AM$4,AW$7,$A45,AW$8,AW$6,$B45)</f>
        <v>#VALUE!</v>
      </c>
      <c r="AY45" s="294" t="e">
        <f t="shared" ref="AY45:AY53" ca="1" si="106">AM45-AS45</f>
        <v>#VALUE!</v>
      </c>
      <c r="AZ45" s="294" t="e">
        <f t="shared" ca="1" si="100"/>
        <v>#VALUE!</v>
      </c>
      <c r="BA45" s="294" t="e">
        <f t="shared" ca="1" si="101"/>
        <v>#VALUE!</v>
      </c>
      <c r="BB45" s="294" t="e">
        <f t="shared" ca="1" si="102"/>
        <v>#VALUE!</v>
      </c>
      <c r="BC45" s="294" t="e">
        <f t="shared" ca="1" si="103"/>
        <v>#VALUE!</v>
      </c>
    </row>
    <row r="46" spans="1:55">
      <c r="A46" s="292" t="str">
        <f t="shared" ref="A46:A51" ca="1" si="107">A45</f>
        <v>RECALC_0_52_</v>
      </c>
      <c r="B46" s="293" t="s">
        <v>309</v>
      </c>
      <c r="C46" s="294" t="e">
        <f ca="1">_xll.DBRW($B$1,$B$3,$B$2,$C$4,C$7,$A46,C$8,C$6,$B46)</f>
        <v>#VALUE!</v>
      </c>
      <c r="D46" s="294" t="e">
        <f ca="1">_xll.DBRW($B$1,$B$3,$B$2,$C$4,D$7,$A46,D$8,D$6,$B46)</f>
        <v>#VALUE!</v>
      </c>
      <c r="E46" s="294" t="e">
        <f ca="1">_xll.DBRW($B$1,$B$3,$B$2,$C$4,E$7,$A46,E$8,E$6,$B46)</f>
        <v>#VALUE!</v>
      </c>
      <c r="F46" s="294" t="e">
        <f ca="1">_xll.DBRW($B$1,$B$3,$B$2,$C$4,F$7,$A46,F$8,F$6,$B46)</f>
        <v>#VALUE!</v>
      </c>
      <c r="G46" s="294" t="e">
        <f ca="1">_xll.DBRW($B$1,$B$3,$B$2,$C$4,G$7,$A46,G$8,G$6,$B46)</f>
        <v>#VALUE!</v>
      </c>
      <c r="H46" s="294"/>
      <c r="I46" s="294" t="e">
        <f ca="1">_xll.DBRW($B$1,$B$3,$B$2,$C$4,I$7,$A46,I$8,I$6,$B46)</f>
        <v>#VALUE!</v>
      </c>
      <c r="J46" s="294" t="e">
        <f ca="1">_xll.DBRW($B$1,$B$3,$B$2,$C$4,J$7,$A46,J$8,J$6,$B46)</f>
        <v>#VALUE!</v>
      </c>
      <c r="K46" s="294" t="e">
        <f ca="1">_xll.DBRW($B$1,$B$3,$B$2,$C$4,K$7,$A46,K$8,K$6,$B46)</f>
        <v>#VALUE!</v>
      </c>
      <c r="L46" s="294" t="e">
        <f ca="1">_xll.DBRW($B$1,$B$3,$B$2,$C$4,L$7,$A46,L$8,L$6,$B46)</f>
        <v>#VALUE!</v>
      </c>
      <c r="M46" s="294" t="e">
        <f ca="1">_xll.DBRW($B$1,$B$3,$B$2,$C$4,M$7,$A46,M$8,M$6,$B46)</f>
        <v>#VALUE!</v>
      </c>
      <c r="O46" s="294" t="e">
        <f t="shared" ca="1" si="104"/>
        <v>#VALUE!</v>
      </c>
      <c r="P46" s="294" t="e">
        <f t="shared" ca="1" si="92"/>
        <v>#VALUE!</v>
      </c>
      <c r="Q46" s="294" t="e">
        <f t="shared" ca="1" si="93"/>
        <v>#VALUE!</v>
      </c>
      <c r="R46" s="294" t="e">
        <f t="shared" ca="1" si="94"/>
        <v>#VALUE!</v>
      </c>
      <c r="S46" s="294" t="e">
        <f t="shared" ca="1" si="95"/>
        <v>#VALUE!</v>
      </c>
      <c r="U46" s="294" t="e">
        <f ca="1">_xll.DBRW($B$1,$B$3,$B$2,$U$4,U$7,$A46,U$8,U$6,$B46)</f>
        <v>#VALUE!</v>
      </c>
      <c r="V46" s="294" t="e">
        <f ca="1">_xll.DBRW($B$1,$B$3,$B$2,$U$4,V$7,$A46,V$8,V$6,$B46)</f>
        <v>#VALUE!</v>
      </c>
      <c r="W46" s="294" t="e">
        <f ca="1">_xll.DBRW($B$1,$B$3,$B$2,$U$4,W$7,$A46,W$8,W$6,$B46)</f>
        <v>#VALUE!</v>
      </c>
      <c r="X46" s="294" t="e">
        <f ca="1">_xll.DBRW($B$1,$B$3,$B$2,$U$4,X$7,$A46,X$8,X$6,$B46)</f>
        <v>#VALUE!</v>
      </c>
      <c r="Y46" s="294" t="e">
        <f ca="1">_xll.DBRW($B$1,$B$3,$B$2,$U$4,Y$7,$A46,Y$8,Y$6,$B46)</f>
        <v>#VALUE!</v>
      </c>
      <c r="Z46" s="294"/>
      <c r="AA46" s="294" t="e">
        <f ca="1">_xll.DBRW($B$1,$B$3,$B$2,$U$4,AA$7,$A46,AA$8,AA$6,$B46)</f>
        <v>#VALUE!</v>
      </c>
      <c r="AB46" s="294" t="e">
        <f ca="1">_xll.DBRW($B$1,$B$3,$B$2,$U$4,AB$7,$A46,AB$8,AB$6,$B46)</f>
        <v>#VALUE!</v>
      </c>
      <c r="AC46" s="294" t="e">
        <f ca="1">_xll.DBRW($B$1,$B$3,$B$2,$U$4,AC$7,$A46,AC$8,AC$6,$B46)</f>
        <v>#VALUE!</v>
      </c>
      <c r="AD46" s="294" t="e">
        <f ca="1">_xll.DBRW($B$1,$B$3,$B$2,$U$4,AD$7,$A46,AD$8,AD$6,$B46)</f>
        <v>#VALUE!</v>
      </c>
      <c r="AE46" s="294" t="e">
        <f ca="1">_xll.DBRW($B$1,$B$3,$B$2,$U$4,AE$7,$A46,AE$8,AE$6,$B46)</f>
        <v>#VALUE!</v>
      </c>
      <c r="AG46" s="294" t="e">
        <f t="shared" ca="1" si="105"/>
        <v>#VALUE!</v>
      </c>
      <c r="AH46" s="294" t="e">
        <f t="shared" ca="1" si="96"/>
        <v>#VALUE!</v>
      </c>
      <c r="AI46" s="294" t="e">
        <f t="shared" ca="1" si="97"/>
        <v>#VALUE!</v>
      </c>
      <c r="AJ46" s="294" t="e">
        <f t="shared" ca="1" si="98"/>
        <v>#VALUE!</v>
      </c>
      <c r="AK46" s="294" t="e">
        <f t="shared" ca="1" si="99"/>
        <v>#VALUE!</v>
      </c>
      <c r="AM46" s="294" t="e">
        <f ca="1">_xll.DBRW($B$1,$B$3,$B$2,$AM$4,AM$7,$A46,AM$8,AM$6,$B46)</f>
        <v>#VALUE!</v>
      </c>
      <c r="AN46" s="294" t="e">
        <f ca="1">_xll.DBRW($B$1,$B$3,$B$2,$AM$4,AN$7,$A46,AN$8,AN$6,$B46)</f>
        <v>#VALUE!</v>
      </c>
      <c r="AO46" s="294" t="e">
        <f ca="1">_xll.DBRW($B$1,$B$3,$B$2,$AM$4,AO$7,$A46,AO$8,AO$6,$B46)</f>
        <v>#VALUE!</v>
      </c>
      <c r="AP46" s="294" t="e">
        <f ca="1">_xll.DBRW($B$1,$B$3,$B$2,$AM$4,AP$7,$A46,AP$8,AP$6,$B46)</f>
        <v>#VALUE!</v>
      </c>
      <c r="AQ46" s="294" t="e">
        <f ca="1">_xll.DBRW($B$1,$B$3,$B$2,$AM$4,AQ$7,$A46,AQ$8,AQ$6,$B46)</f>
        <v>#VALUE!</v>
      </c>
      <c r="AR46" s="294"/>
      <c r="AS46" s="294" t="e">
        <f ca="1">_xll.DBRW($B$1,$B$3,$B$2,$AM$4,AS$7,$A46,AS$8,AS$6,$B46)</f>
        <v>#VALUE!</v>
      </c>
      <c r="AT46" s="294" t="e">
        <f ca="1">_xll.DBRW($B$1,$B$3,$B$2,$AM$4,AT$7,$A46,AT$8,AT$6,$B46)</f>
        <v>#VALUE!</v>
      </c>
      <c r="AU46" s="294" t="e">
        <f ca="1">_xll.DBRW($B$1,$B$3,$B$2,$AM$4,AU$7,$A46,AU$8,AU$6,$B46)</f>
        <v>#VALUE!</v>
      </c>
      <c r="AV46" s="294" t="e">
        <f ca="1">_xll.DBRW($B$1,$B$3,$B$2,$AM$4,AV$7,$A46,AV$8,AV$6,$B46)</f>
        <v>#VALUE!</v>
      </c>
      <c r="AW46" s="294" t="e">
        <f ca="1">_xll.DBRW($B$1,$B$3,$B$2,$AM$4,AW$7,$A46,AW$8,AW$6,$B46)</f>
        <v>#VALUE!</v>
      </c>
      <c r="AY46" s="294" t="e">
        <f t="shared" ca="1" si="106"/>
        <v>#VALUE!</v>
      </c>
      <c r="AZ46" s="294" t="e">
        <f t="shared" ca="1" si="100"/>
        <v>#VALUE!</v>
      </c>
      <c r="BA46" s="294" t="e">
        <f t="shared" ca="1" si="101"/>
        <v>#VALUE!</v>
      </c>
      <c r="BB46" s="294" t="e">
        <f t="shared" ca="1" si="102"/>
        <v>#VALUE!</v>
      </c>
      <c r="BC46" s="294" t="e">
        <f t="shared" ca="1" si="103"/>
        <v>#VALUE!</v>
      </c>
    </row>
    <row r="47" spans="1:55">
      <c r="A47" s="292" t="str">
        <f t="shared" ca="1" si="107"/>
        <v>RECALC_0_52_</v>
      </c>
      <c r="B47" s="292" t="s">
        <v>310</v>
      </c>
      <c r="C47" s="294" t="e">
        <f ca="1">_xll.DBRW($B$1,$B$3,$B$2,$C$4,C$7,$A47,C$8,C$6,$B47)</f>
        <v>#VALUE!</v>
      </c>
      <c r="D47" s="294" t="e">
        <f ca="1">_xll.DBRW($B$1,$B$3,$B$2,$C$4,D$7,$A47,D$8,D$6,$B47)</f>
        <v>#VALUE!</v>
      </c>
      <c r="E47" s="294" t="e">
        <f ca="1">_xll.DBRW($B$1,$B$3,$B$2,$C$4,E$7,$A47,E$8,E$6,$B47)</f>
        <v>#VALUE!</v>
      </c>
      <c r="F47" s="294" t="e">
        <f ca="1">_xll.DBRW($B$1,$B$3,$B$2,$C$4,F$7,$A47,F$8,F$6,$B47)</f>
        <v>#VALUE!</v>
      </c>
      <c r="G47" s="294" t="e">
        <f ca="1">_xll.DBRW($B$1,$B$3,$B$2,$C$4,G$7,$A47,G$8,G$6,$B47)</f>
        <v>#VALUE!</v>
      </c>
      <c r="H47" s="294"/>
      <c r="I47" s="294" t="e">
        <f ca="1">_xll.DBRW($B$1,$B$3,$B$2,$C$4,I$7,$A47,I$8,I$6,$B47)</f>
        <v>#VALUE!</v>
      </c>
      <c r="J47" s="294" t="e">
        <f ca="1">_xll.DBRW($B$1,$B$3,$B$2,$C$4,J$7,$A47,J$8,J$6,$B47)</f>
        <v>#VALUE!</v>
      </c>
      <c r="K47" s="294" t="e">
        <f ca="1">_xll.DBRW($B$1,$B$3,$B$2,$C$4,K$7,$A47,K$8,K$6,$B47)</f>
        <v>#VALUE!</v>
      </c>
      <c r="L47" s="294" t="e">
        <f ca="1">_xll.DBRW($B$1,$B$3,$B$2,$C$4,L$7,$A47,L$8,L$6,$B47)</f>
        <v>#VALUE!</v>
      </c>
      <c r="M47" s="294" t="e">
        <f ca="1">_xll.DBRW($B$1,$B$3,$B$2,$C$4,M$7,$A47,M$8,M$6,$B47)</f>
        <v>#VALUE!</v>
      </c>
      <c r="O47" s="294" t="e">
        <f t="shared" ca="1" si="104"/>
        <v>#VALUE!</v>
      </c>
      <c r="P47" s="294" t="e">
        <f t="shared" ca="1" si="92"/>
        <v>#VALUE!</v>
      </c>
      <c r="Q47" s="294" t="e">
        <f t="shared" ca="1" si="93"/>
        <v>#VALUE!</v>
      </c>
      <c r="R47" s="294" t="e">
        <f t="shared" ca="1" si="94"/>
        <v>#VALUE!</v>
      </c>
      <c r="S47" s="294" t="e">
        <f t="shared" ca="1" si="95"/>
        <v>#VALUE!</v>
      </c>
      <c r="U47" s="294" t="e">
        <f ca="1">_xll.DBRW($B$1,$B$3,$B$2,$U$4,U$7,$A47,U$8,U$6,$B47)</f>
        <v>#VALUE!</v>
      </c>
      <c r="V47" s="294" t="e">
        <f ca="1">_xll.DBRW($B$1,$B$3,$B$2,$U$4,V$7,$A47,V$8,V$6,$B47)</f>
        <v>#VALUE!</v>
      </c>
      <c r="W47" s="294" t="e">
        <f ca="1">_xll.DBRW($B$1,$B$3,$B$2,$U$4,W$7,$A47,W$8,W$6,$B47)</f>
        <v>#VALUE!</v>
      </c>
      <c r="X47" s="294" t="e">
        <f ca="1">_xll.DBRW($B$1,$B$3,$B$2,$U$4,X$7,$A47,X$8,X$6,$B47)</f>
        <v>#VALUE!</v>
      </c>
      <c r="Y47" s="294" t="e">
        <f ca="1">_xll.DBRW($B$1,$B$3,$B$2,$U$4,Y$7,$A47,Y$8,Y$6,$B47)</f>
        <v>#VALUE!</v>
      </c>
      <c r="Z47" s="294"/>
      <c r="AA47" s="294" t="e">
        <f ca="1">_xll.DBRW($B$1,$B$3,$B$2,$U$4,AA$7,$A47,AA$8,AA$6,$B47)</f>
        <v>#VALUE!</v>
      </c>
      <c r="AB47" s="294" t="e">
        <f ca="1">_xll.DBRW($B$1,$B$3,$B$2,$U$4,AB$7,$A47,AB$8,AB$6,$B47)</f>
        <v>#VALUE!</v>
      </c>
      <c r="AC47" s="294" t="e">
        <f ca="1">_xll.DBRW($B$1,$B$3,$B$2,$U$4,AC$7,$A47,AC$8,AC$6,$B47)</f>
        <v>#VALUE!</v>
      </c>
      <c r="AD47" s="294" t="e">
        <f ca="1">_xll.DBRW($B$1,$B$3,$B$2,$U$4,AD$7,$A47,AD$8,AD$6,$B47)</f>
        <v>#VALUE!</v>
      </c>
      <c r="AE47" s="294" t="e">
        <f ca="1">_xll.DBRW($B$1,$B$3,$B$2,$U$4,AE$7,$A47,AE$8,AE$6,$B47)</f>
        <v>#VALUE!</v>
      </c>
      <c r="AG47" s="294" t="e">
        <f t="shared" ca="1" si="105"/>
        <v>#VALUE!</v>
      </c>
      <c r="AH47" s="294" t="e">
        <f t="shared" ca="1" si="96"/>
        <v>#VALUE!</v>
      </c>
      <c r="AI47" s="294" t="e">
        <f t="shared" ca="1" si="97"/>
        <v>#VALUE!</v>
      </c>
      <c r="AJ47" s="294" t="e">
        <f t="shared" ca="1" si="98"/>
        <v>#VALUE!</v>
      </c>
      <c r="AK47" s="294" t="e">
        <f t="shared" ca="1" si="99"/>
        <v>#VALUE!</v>
      </c>
      <c r="AM47" s="294" t="e">
        <f ca="1">_xll.DBRW($B$1,$B$3,$B$2,$AM$4,AM$7,$A47,AM$8,AM$6,$B47)</f>
        <v>#VALUE!</v>
      </c>
      <c r="AN47" s="294" t="e">
        <f ca="1">_xll.DBRW($B$1,$B$3,$B$2,$AM$4,AN$7,$A47,AN$8,AN$6,$B47)</f>
        <v>#VALUE!</v>
      </c>
      <c r="AO47" s="294" t="e">
        <f ca="1">_xll.DBRW($B$1,$B$3,$B$2,$AM$4,AO$7,$A47,AO$8,AO$6,$B47)</f>
        <v>#VALUE!</v>
      </c>
      <c r="AP47" s="294" t="e">
        <f ca="1">_xll.DBRW($B$1,$B$3,$B$2,$AM$4,AP$7,$A47,AP$8,AP$6,$B47)</f>
        <v>#VALUE!</v>
      </c>
      <c r="AQ47" s="294" t="e">
        <f ca="1">_xll.DBRW($B$1,$B$3,$B$2,$AM$4,AQ$7,$A47,AQ$8,AQ$6,$B47)</f>
        <v>#VALUE!</v>
      </c>
      <c r="AR47" s="294"/>
      <c r="AS47" s="294" t="e">
        <f ca="1">_xll.DBRW($B$1,$B$3,$B$2,$AM$4,AS$7,$A47,AS$8,AS$6,$B47)</f>
        <v>#VALUE!</v>
      </c>
      <c r="AT47" s="294" t="e">
        <f ca="1">_xll.DBRW($B$1,$B$3,$B$2,$AM$4,AT$7,$A47,AT$8,AT$6,$B47)</f>
        <v>#VALUE!</v>
      </c>
      <c r="AU47" s="294" t="e">
        <f ca="1">_xll.DBRW($B$1,$B$3,$B$2,$AM$4,AU$7,$A47,AU$8,AU$6,$B47)</f>
        <v>#VALUE!</v>
      </c>
      <c r="AV47" s="294" t="e">
        <f ca="1">_xll.DBRW($B$1,$B$3,$B$2,$AM$4,AV$7,$A47,AV$8,AV$6,$B47)</f>
        <v>#VALUE!</v>
      </c>
      <c r="AW47" s="294" t="e">
        <f ca="1">_xll.DBRW($B$1,$B$3,$B$2,$AM$4,AW$7,$A47,AW$8,AW$6,$B47)</f>
        <v>#VALUE!</v>
      </c>
      <c r="AY47" s="294" t="e">
        <f t="shared" ca="1" si="106"/>
        <v>#VALUE!</v>
      </c>
      <c r="AZ47" s="294" t="e">
        <f t="shared" ca="1" si="100"/>
        <v>#VALUE!</v>
      </c>
      <c r="BA47" s="294" t="e">
        <f t="shared" ca="1" si="101"/>
        <v>#VALUE!</v>
      </c>
      <c r="BB47" s="294" t="e">
        <f t="shared" ca="1" si="102"/>
        <v>#VALUE!</v>
      </c>
      <c r="BC47" s="294" t="e">
        <f t="shared" ca="1" si="103"/>
        <v>#VALUE!</v>
      </c>
    </row>
    <row r="48" spans="1:55">
      <c r="A48" s="292" t="str">
        <f t="shared" ca="1" si="107"/>
        <v>RECALC_0_52_</v>
      </c>
      <c r="B48" s="292" t="s">
        <v>311</v>
      </c>
      <c r="C48" s="294" t="e">
        <f ca="1">_xll.DBRW($B$1,$B$3,$B$2,$C$4,C$7,$A48,C$8,C$6,$B48)</f>
        <v>#VALUE!</v>
      </c>
      <c r="D48" s="294" t="e">
        <f ca="1">_xll.DBRW($B$1,$B$3,$B$2,$C$4,D$7,$A48,D$8,D$6,$B48)</f>
        <v>#VALUE!</v>
      </c>
      <c r="E48" s="294" t="e">
        <f ca="1">_xll.DBRW($B$1,$B$3,$B$2,$C$4,E$7,$A48,E$8,E$6,$B48)</f>
        <v>#VALUE!</v>
      </c>
      <c r="F48" s="294" t="e">
        <f ca="1">_xll.DBRW($B$1,$B$3,$B$2,$C$4,F$7,$A48,F$8,F$6,$B48)</f>
        <v>#VALUE!</v>
      </c>
      <c r="G48" s="294" t="e">
        <f ca="1">_xll.DBRW($B$1,$B$3,$B$2,$C$4,G$7,$A48,G$8,G$6,$B48)</f>
        <v>#VALUE!</v>
      </c>
      <c r="H48" s="294"/>
      <c r="I48" s="294" t="e">
        <f ca="1">_xll.DBRW($B$1,$B$3,$B$2,$C$4,I$7,$A48,I$8,I$6,$B48)</f>
        <v>#VALUE!</v>
      </c>
      <c r="J48" s="294" t="e">
        <f ca="1">_xll.DBRW($B$1,$B$3,$B$2,$C$4,J$7,$A48,J$8,J$6,$B48)</f>
        <v>#VALUE!</v>
      </c>
      <c r="K48" s="294" t="e">
        <f ca="1">_xll.DBRW($B$1,$B$3,$B$2,$C$4,K$7,$A48,K$8,K$6,$B48)</f>
        <v>#VALUE!</v>
      </c>
      <c r="L48" s="294" t="e">
        <f ca="1">_xll.DBRW($B$1,$B$3,$B$2,$C$4,L$7,$A48,L$8,L$6,$B48)</f>
        <v>#VALUE!</v>
      </c>
      <c r="M48" s="294" t="e">
        <f ca="1">_xll.DBRW($B$1,$B$3,$B$2,$C$4,M$7,$A48,M$8,M$6,$B48)</f>
        <v>#VALUE!</v>
      </c>
      <c r="O48" s="294" t="e">
        <f t="shared" ca="1" si="104"/>
        <v>#VALUE!</v>
      </c>
      <c r="P48" s="294" t="e">
        <f t="shared" ca="1" si="92"/>
        <v>#VALUE!</v>
      </c>
      <c r="Q48" s="294" t="e">
        <f t="shared" ca="1" si="93"/>
        <v>#VALUE!</v>
      </c>
      <c r="R48" s="294" t="e">
        <f t="shared" ca="1" si="94"/>
        <v>#VALUE!</v>
      </c>
      <c r="S48" s="294" t="e">
        <f t="shared" ca="1" si="95"/>
        <v>#VALUE!</v>
      </c>
      <c r="U48" s="294" t="e">
        <f ca="1">_xll.DBRW($B$1,$B$3,$B$2,$U$4,U$7,$A48,U$8,U$6,$B48)</f>
        <v>#VALUE!</v>
      </c>
      <c r="V48" s="294" t="e">
        <f ca="1">_xll.DBRW($B$1,$B$3,$B$2,$U$4,V$7,$A48,V$8,V$6,$B48)</f>
        <v>#VALUE!</v>
      </c>
      <c r="W48" s="294" t="e">
        <f ca="1">_xll.DBRW($B$1,$B$3,$B$2,$U$4,W$7,$A48,W$8,W$6,$B48)</f>
        <v>#VALUE!</v>
      </c>
      <c r="X48" s="294" t="e">
        <f ca="1">_xll.DBRW($B$1,$B$3,$B$2,$U$4,X$7,$A48,X$8,X$6,$B48)</f>
        <v>#VALUE!</v>
      </c>
      <c r="Y48" s="294" t="e">
        <f ca="1">_xll.DBRW($B$1,$B$3,$B$2,$U$4,Y$7,$A48,Y$8,Y$6,$B48)</f>
        <v>#VALUE!</v>
      </c>
      <c r="Z48" s="294"/>
      <c r="AA48" s="294" t="e">
        <f ca="1">_xll.DBRW($B$1,$B$3,$B$2,$U$4,AA$7,$A48,AA$8,AA$6,$B48)</f>
        <v>#VALUE!</v>
      </c>
      <c r="AB48" s="294" t="e">
        <f ca="1">_xll.DBRW($B$1,$B$3,$B$2,$U$4,AB$7,$A48,AB$8,AB$6,$B48)</f>
        <v>#VALUE!</v>
      </c>
      <c r="AC48" s="294" t="e">
        <f ca="1">_xll.DBRW($B$1,$B$3,$B$2,$U$4,AC$7,$A48,AC$8,AC$6,$B48)</f>
        <v>#VALUE!</v>
      </c>
      <c r="AD48" s="294" t="e">
        <f ca="1">_xll.DBRW($B$1,$B$3,$B$2,$U$4,AD$7,$A48,AD$8,AD$6,$B48)</f>
        <v>#VALUE!</v>
      </c>
      <c r="AE48" s="294" t="e">
        <f ca="1">_xll.DBRW($B$1,$B$3,$B$2,$U$4,AE$7,$A48,AE$8,AE$6,$B48)</f>
        <v>#VALUE!</v>
      </c>
      <c r="AG48" s="294" t="e">
        <f t="shared" ca="1" si="105"/>
        <v>#VALUE!</v>
      </c>
      <c r="AH48" s="294" t="e">
        <f t="shared" ca="1" si="96"/>
        <v>#VALUE!</v>
      </c>
      <c r="AI48" s="294" t="e">
        <f t="shared" ca="1" si="97"/>
        <v>#VALUE!</v>
      </c>
      <c r="AJ48" s="294" t="e">
        <f t="shared" ca="1" si="98"/>
        <v>#VALUE!</v>
      </c>
      <c r="AK48" s="294" t="e">
        <f t="shared" ca="1" si="99"/>
        <v>#VALUE!</v>
      </c>
      <c r="AM48" s="294" t="e">
        <f ca="1">_xll.DBRW($B$1,$B$3,$B$2,$AM$4,AM$7,$A48,AM$8,AM$6,$B48)</f>
        <v>#VALUE!</v>
      </c>
      <c r="AN48" s="294" t="e">
        <f ca="1">_xll.DBRW($B$1,$B$3,$B$2,$AM$4,AN$7,$A48,AN$8,AN$6,$B48)</f>
        <v>#VALUE!</v>
      </c>
      <c r="AO48" s="294" t="e">
        <f ca="1">_xll.DBRW($B$1,$B$3,$B$2,$AM$4,AO$7,$A48,AO$8,AO$6,$B48)</f>
        <v>#VALUE!</v>
      </c>
      <c r="AP48" s="294" t="e">
        <f ca="1">_xll.DBRW($B$1,$B$3,$B$2,$AM$4,AP$7,$A48,AP$8,AP$6,$B48)</f>
        <v>#VALUE!</v>
      </c>
      <c r="AQ48" s="294" t="e">
        <f ca="1">_xll.DBRW($B$1,$B$3,$B$2,$AM$4,AQ$7,$A48,AQ$8,AQ$6,$B48)</f>
        <v>#VALUE!</v>
      </c>
      <c r="AR48" s="294"/>
      <c r="AS48" s="294" t="e">
        <f ca="1">_xll.DBRW($B$1,$B$3,$B$2,$AM$4,AS$7,$A48,AS$8,AS$6,$B48)</f>
        <v>#VALUE!</v>
      </c>
      <c r="AT48" s="294" t="e">
        <f ca="1">_xll.DBRW($B$1,$B$3,$B$2,$AM$4,AT$7,$A48,AT$8,AT$6,$B48)</f>
        <v>#VALUE!</v>
      </c>
      <c r="AU48" s="294" t="e">
        <f ca="1">_xll.DBRW($B$1,$B$3,$B$2,$AM$4,AU$7,$A48,AU$8,AU$6,$B48)</f>
        <v>#VALUE!</v>
      </c>
      <c r="AV48" s="294" t="e">
        <f ca="1">_xll.DBRW($B$1,$B$3,$B$2,$AM$4,AV$7,$A48,AV$8,AV$6,$B48)</f>
        <v>#VALUE!</v>
      </c>
      <c r="AW48" s="294" t="e">
        <f ca="1">_xll.DBRW($B$1,$B$3,$B$2,$AM$4,AW$7,$A48,AW$8,AW$6,$B48)</f>
        <v>#VALUE!</v>
      </c>
      <c r="AY48" s="294" t="e">
        <f t="shared" ca="1" si="106"/>
        <v>#VALUE!</v>
      </c>
      <c r="AZ48" s="294" t="e">
        <f t="shared" ca="1" si="100"/>
        <v>#VALUE!</v>
      </c>
      <c r="BA48" s="294" t="e">
        <f t="shared" ca="1" si="101"/>
        <v>#VALUE!</v>
      </c>
      <c r="BB48" s="294" t="e">
        <f t="shared" ca="1" si="102"/>
        <v>#VALUE!</v>
      </c>
      <c r="BC48" s="294" t="e">
        <f t="shared" ca="1" si="103"/>
        <v>#VALUE!</v>
      </c>
    </row>
    <row r="49" spans="1:55">
      <c r="A49" s="292" t="str">
        <f t="shared" ca="1" si="107"/>
        <v>RECALC_0_52_</v>
      </c>
      <c r="B49" s="292" t="s">
        <v>312</v>
      </c>
      <c r="C49" s="294" t="e">
        <f ca="1">_xll.DBRW($B$1,$B$3,$B$2,$C$4,C$7,$A49,C$8,C$6,$B49)</f>
        <v>#VALUE!</v>
      </c>
      <c r="D49" s="294" t="e">
        <f ca="1">_xll.DBRW($B$1,$B$3,$B$2,$C$4,D$7,$A49,D$8,D$6,$B49)</f>
        <v>#VALUE!</v>
      </c>
      <c r="E49" s="294" t="e">
        <f ca="1">_xll.DBRW($B$1,$B$3,$B$2,$C$4,E$7,$A49,E$8,E$6,$B49)</f>
        <v>#VALUE!</v>
      </c>
      <c r="F49" s="294" t="e">
        <f ca="1">_xll.DBRW($B$1,$B$3,$B$2,$C$4,F$7,$A49,F$8,F$6,$B49)</f>
        <v>#VALUE!</v>
      </c>
      <c r="G49" s="294" t="e">
        <f ca="1">_xll.DBRW($B$1,$B$3,$B$2,$C$4,G$7,$A49,G$8,G$6,$B49)</f>
        <v>#VALUE!</v>
      </c>
      <c r="H49" s="294"/>
      <c r="I49" s="294" t="e">
        <f ca="1">_xll.DBRW($B$1,$B$3,$B$2,$C$4,I$7,$A49,I$8,I$6,$B49)</f>
        <v>#VALUE!</v>
      </c>
      <c r="J49" s="294" t="e">
        <f ca="1">_xll.DBRW($B$1,$B$3,$B$2,$C$4,J$7,$A49,J$8,J$6,$B49)</f>
        <v>#VALUE!</v>
      </c>
      <c r="K49" s="294" t="e">
        <f ca="1">_xll.DBRW($B$1,$B$3,$B$2,$C$4,K$7,$A49,K$8,K$6,$B49)</f>
        <v>#VALUE!</v>
      </c>
      <c r="L49" s="294" t="e">
        <f ca="1">_xll.DBRW($B$1,$B$3,$B$2,$C$4,L$7,$A49,L$8,L$6,$B49)</f>
        <v>#VALUE!</v>
      </c>
      <c r="M49" s="294" t="e">
        <f ca="1">_xll.DBRW($B$1,$B$3,$B$2,$C$4,M$7,$A49,M$8,M$6,$B49)</f>
        <v>#VALUE!</v>
      </c>
      <c r="O49" s="294" t="e">
        <f t="shared" ca="1" si="104"/>
        <v>#VALUE!</v>
      </c>
      <c r="P49" s="294" t="e">
        <f t="shared" ca="1" si="92"/>
        <v>#VALUE!</v>
      </c>
      <c r="Q49" s="294" t="e">
        <f t="shared" ca="1" si="93"/>
        <v>#VALUE!</v>
      </c>
      <c r="R49" s="294" t="e">
        <f t="shared" ca="1" si="94"/>
        <v>#VALUE!</v>
      </c>
      <c r="S49" s="294" t="e">
        <f t="shared" ca="1" si="95"/>
        <v>#VALUE!</v>
      </c>
      <c r="U49" s="294" t="e">
        <f ca="1">_xll.DBRW($B$1,$B$3,$B$2,$U$4,U$7,$A49,U$8,U$6,$B49)</f>
        <v>#VALUE!</v>
      </c>
      <c r="V49" s="294" t="e">
        <f ca="1">_xll.DBRW($B$1,$B$3,$B$2,$U$4,V$7,$A49,V$8,V$6,$B49)</f>
        <v>#VALUE!</v>
      </c>
      <c r="W49" s="294" t="e">
        <f ca="1">_xll.DBRW($B$1,$B$3,$B$2,$U$4,W$7,$A49,W$8,W$6,$B49)</f>
        <v>#VALUE!</v>
      </c>
      <c r="X49" s="294" t="e">
        <f ca="1">_xll.DBRW($B$1,$B$3,$B$2,$U$4,X$7,$A49,X$8,X$6,$B49)</f>
        <v>#VALUE!</v>
      </c>
      <c r="Y49" s="294" t="e">
        <f ca="1">_xll.DBRW($B$1,$B$3,$B$2,$U$4,Y$7,$A49,Y$8,Y$6,$B49)</f>
        <v>#VALUE!</v>
      </c>
      <c r="Z49" s="294"/>
      <c r="AA49" s="294" t="e">
        <f ca="1">_xll.DBRW($B$1,$B$3,$B$2,$U$4,AA$7,$A49,AA$8,AA$6,$B49)</f>
        <v>#VALUE!</v>
      </c>
      <c r="AB49" s="294" t="e">
        <f ca="1">_xll.DBRW($B$1,$B$3,$B$2,$U$4,AB$7,$A49,AB$8,AB$6,$B49)</f>
        <v>#VALUE!</v>
      </c>
      <c r="AC49" s="294" t="e">
        <f ca="1">_xll.DBRW($B$1,$B$3,$B$2,$U$4,AC$7,$A49,AC$8,AC$6,$B49)</f>
        <v>#VALUE!</v>
      </c>
      <c r="AD49" s="294" t="e">
        <f ca="1">_xll.DBRW($B$1,$B$3,$B$2,$U$4,AD$7,$A49,AD$8,AD$6,$B49)</f>
        <v>#VALUE!</v>
      </c>
      <c r="AE49" s="294" t="e">
        <f ca="1">_xll.DBRW($B$1,$B$3,$B$2,$U$4,AE$7,$A49,AE$8,AE$6,$B49)</f>
        <v>#VALUE!</v>
      </c>
      <c r="AG49" s="294" t="e">
        <f t="shared" ca="1" si="105"/>
        <v>#VALUE!</v>
      </c>
      <c r="AH49" s="294" t="e">
        <f t="shared" ca="1" si="96"/>
        <v>#VALUE!</v>
      </c>
      <c r="AI49" s="294" t="e">
        <f t="shared" ca="1" si="97"/>
        <v>#VALUE!</v>
      </c>
      <c r="AJ49" s="294" t="e">
        <f t="shared" ca="1" si="98"/>
        <v>#VALUE!</v>
      </c>
      <c r="AK49" s="294" t="e">
        <f t="shared" ca="1" si="99"/>
        <v>#VALUE!</v>
      </c>
      <c r="AM49" s="294" t="e">
        <f ca="1">_xll.DBRW($B$1,$B$3,$B$2,$AM$4,AM$7,$A49,AM$8,AM$6,$B49)</f>
        <v>#VALUE!</v>
      </c>
      <c r="AN49" s="294" t="e">
        <f ca="1">_xll.DBRW($B$1,$B$3,$B$2,$AM$4,AN$7,$A49,AN$8,AN$6,$B49)</f>
        <v>#VALUE!</v>
      </c>
      <c r="AO49" s="294" t="e">
        <f ca="1">_xll.DBRW($B$1,$B$3,$B$2,$AM$4,AO$7,$A49,AO$8,AO$6,$B49)</f>
        <v>#VALUE!</v>
      </c>
      <c r="AP49" s="294" t="e">
        <f ca="1">_xll.DBRW($B$1,$B$3,$B$2,$AM$4,AP$7,$A49,AP$8,AP$6,$B49)</f>
        <v>#VALUE!</v>
      </c>
      <c r="AQ49" s="294" t="e">
        <f ca="1">_xll.DBRW($B$1,$B$3,$B$2,$AM$4,AQ$7,$A49,AQ$8,AQ$6,$B49)</f>
        <v>#VALUE!</v>
      </c>
      <c r="AR49" s="294"/>
      <c r="AS49" s="294" t="e">
        <f ca="1">_xll.DBRW($B$1,$B$3,$B$2,$AM$4,AS$7,$A49,AS$8,AS$6,$B49)</f>
        <v>#VALUE!</v>
      </c>
      <c r="AT49" s="294" t="e">
        <f ca="1">_xll.DBRW($B$1,$B$3,$B$2,$AM$4,AT$7,$A49,AT$8,AT$6,$B49)</f>
        <v>#VALUE!</v>
      </c>
      <c r="AU49" s="294" t="e">
        <f ca="1">_xll.DBRW($B$1,$B$3,$B$2,$AM$4,AU$7,$A49,AU$8,AU$6,$B49)</f>
        <v>#VALUE!</v>
      </c>
      <c r="AV49" s="294" t="e">
        <f ca="1">_xll.DBRW($B$1,$B$3,$B$2,$AM$4,AV$7,$A49,AV$8,AV$6,$B49)</f>
        <v>#VALUE!</v>
      </c>
      <c r="AW49" s="294" t="e">
        <f ca="1">_xll.DBRW($B$1,$B$3,$B$2,$AM$4,AW$7,$A49,AW$8,AW$6,$B49)</f>
        <v>#VALUE!</v>
      </c>
      <c r="AY49" s="294" t="e">
        <f t="shared" ca="1" si="106"/>
        <v>#VALUE!</v>
      </c>
      <c r="AZ49" s="294" t="e">
        <f t="shared" ca="1" si="100"/>
        <v>#VALUE!</v>
      </c>
      <c r="BA49" s="294" t="e">
        <f t="shared" ca="1" si="101"/>
        <v>#VALUE!</v>
      </c>
      <c r="BB49" s="294" t="e">
        <f t="shared" ca="1" si="102"/>
        <v>#VALUE!</v>
      </c>
      <c r="BC49" s="294" t="e">
        <f t="shared" ca="1" si="103"/>
        <v>#VALUE!</v>
      </c>
    </row>
    <row r="50" spans="1:55">
      <c r="A50" s="292" t="str">
        <f t="shared" ca="1" si="107"/>
        <v>RECALC_0_52_</v>
      </c>
      <c r="B50" s="292" t="s">
        <v>313</v>
      </c>
      <c r="C50" s="294" t="e">
        <f ca="1">_xll.DBRW($B$1,$B$3,$B$2,$C$4,C$7,$A50,C$8,C$6,$B50)</f>
        <v>#VALUE!</v>
      </c>
      <c r="D50" s="294" t="e">
        <f ca="1">_xll.DBRW($B$1,$B$3,$B$2,$C$4,D$7,$A50,D$8,D$6,$B50)</f>
        <v>#VALUE!</v>
      </c>
      <c r="E50" s="294" t="e">
        <f ca="1">_xll.DBRW($B$1,$B$3,$B$2,$C$4,E$7,$A50,E$8,E$6,$B50)</f>
        <v>#VALUE!</v>
      </c>
      <c r="F50" s="294" t="e">
        <f ca="1">_xll.DBRW($B$1,$B$3,$B$2,$C$4,F$7,$A50,F$8,F$6,$B50)</f>
        <v>#VALUE!</v>
      </c>
      <c r="G50" s="294" t="e">
        <f ca="1">_xll.DBRW($B$1,$B$3,$B$2,$C$4,G$7,$A50,G$8,G$6,$B50)</f>
        <v>#VALUE!</v>
      </c>
      <c r="H50" s="294"/>
      <c r="I50" s="294" t="e">
        <f ca="1">_xll.DBRW($B$1,$B$3,$B$2,$C$4,I$7,$A50,I$8,I$6,$B50)</f>
        <v>#VALUE!</v>
      </c>
      <c r="J50" s="294" t="e">
        <f ca="1">_xll.DBRW($B$1,$B$3,$B$2,$C$4,J$7,$A50,J$8,J$6,$B50)</f>
        <v>#VALUE!</v>
      </c>
      <c r="K50" s="294" t="e">
        <f ca="1">_xll.DBRW($B$1,$B$3,$B$2,$C$4,K$7,$A50,K$8,K$6,$B50)</f>
        <v>#VALUE!</v>
      </c>
      <c r="L50" s="294" t="e">
        <f ca="1">_xll.DBRW($B$1,$B$3,$B$2,$C$4,L$7,$A50,L$8,L$6,$B50)</f>
        <v>#VALUE!</v>
      </c>
      <c r="M50" s="294" t="e">
        <f ca="1">_xll.DBRW($B$1,$B$3,$B$2,$C$4,M$7,$A50,M$8,M$6,$B50)</f>
        <v>#VALUE!</v>
      </c>
      <c r="O50" s="294" t="e">
        <f t="shared" ca="1" si="104"/>
        <v>#VALUE!</v>
      </c>
      <c r="P50" s="294" t="e">
        <f t="shared" ca="1" si="92"/>
        <v>#VALUE!</v>
      </c>
      <c r="Q50" s="294" t="e">
        <f t="shared" ca="1" si="93"/>
        <v>#VALUE!</v>
      </c>
      <c r="R50" s="294" t="e">
        <f t="shared" ca="1" si="94"/>
        <v>#VALUE!</v>
      </c>
      <c r="S50" s="294" t="e">
        <f t="shared" ca="1" si="95"/>
        <v>#VALUE!</v>
      </c>
      <c r="U50" s="294" t="e">
        <f ca="1">_xll.DBRW($B$1,$B$3,$B$2,$U$4,U$7,$A50,U$8,U$6,$B50)</f>
        <v>#VALUE!</v>
      </c>
      <c r="V50" s="294" t="e">
        <f ca="1">_xll.DBRW($B$1,$B$3,$B$2,$U$4,V$7,$A50,V$8,V$6,$B50)</f>
        <v>#VALUE!</v>
      </c>
      <c r="W50" s="294" t="e">
        <f ca="1">_xll.DBRW($B$1,$B$3,$B$2,$U$4,W$7,$A50,W$8,W$6,$B50)</f>
        <v>#VALUE!</v>
      </c>
      <c r="X50" s="294" t="e">
        <f ca="1">_xll.DBRW($B$1,$B$3,$B$2,$U$4,X$7,$A50,X$8,X$6,$B50)</f>
        <v>#VALUE!</v>
      </c>
      <c r="Y50" s="294" t="e">
        <f ca="1">_xll.DBRW($B$1,$B$3,$B$2,$U$4,Y$7,$A50,Y$8,Y$6,$B50)</f>
        <v>#VALUE!</v>
      </c>
      <c r="Z50" s="294"/>
      <c r="AA50" s="294" t="e">
        <f ca="1">_xll.DBRW($B$1,$B$3,$B$2,$U$4,AA$7,$A50,AA$8,AA$6,$B50)</f>
        <v>#VALUE!</v>
      </c>
      <c r="AB50" s="294" t="e">
        <f ca="1">_xll.DBRW($B$1,$B$3,$B$2,$U$4,AB$7,$A50,AB$8,AB$6,$B50)</f>
        <v>#VALUE!</v>
      </c>
      <c r="AC50" s="294" t="e">
        <f ca="1">_xll.DBRW($B$1,$B$3,$B$2,$U$4,AC$7,$A50,AC$8,AC$6,$B50)</f>
        <v>#VALUE!</v>
      </c>
      <c r="AD50" s="294" t="e">
        <f ca="1">_xll.DBRW($B$1,$B$3,$B$2,$U$4,AD$7,$A50,AD$8,AD$6,$B50)</f>
        <v>#VALUE!</v>
      </c>
      <c r="AE50" s="294" t="e">
        <f ca="1">_xll.DBRW($B$1,$B$3,$B$2,$U$4,AE$7,$A50,AE$8,AE$6,$B50)</f>
        <v>#VALUE!</v>
      </c>
      <c r="AG50" s="294" t="e">
        <f t="shared" ca="1" si="105"/>
        <v>#VALUE!</v>
      </c>
      <c r="AH50" s="294" t="e">
        <f t="shared" ca="1" si="96"/>
        <v>#VALUE!</v>
      </c>
      <c r="AI50" s="294" t="e">
        <f t="shared" ca="1" si="97"/>
        <v>#VALUE!</v>
      </c>
      <c r="AJ50" s="294" t="e">
        <f t="shared" ca="1" si="98"/>
        <v>#VALUE!</v>
      </c>
      <c r="AK50" s="294" t="e">
        <f t="shared" ca="1" si="99"/>
        <v>#VALUE!</v>
      </c>
      <c r="AM50" s="294" t="e">
        <f ca="1">_xll.DBRW($B$1,$B$3,$B$2,$AM$4,AM$7,$A50,AM$8,AM$6,$B50)</f>
        <v>#VALUE!</v>
      </c>
      <c r="AN50" s="294" t="e">
        <f ca="1">_xll.DBRW($B$1,$B$3,$B$2,$AM$4,AN$7,$A50,AN$8,AN$6,$B50)</f>
        <v>#VALUE!</v>
      </c>
      <c r="AO50" s="294" t="e">
        <f ca="1">_xll.DBRW($B$1,$B$3,$B$2,$AM$4,AO$7,$A50,AO$8,AO$6,$B50)</f>
        <v>#VALUE!</v>
      </c>
      <c r="AP50" s="294" t="e">
        <f ca="1">_xll.DBRW($B$1,$B$3,$B$2,$AM$4,AP$7,$A50,AP$8,AP$6,$B50)</f>
        <v>#VALUE!</v>
      </c>
      <c r="AQ50" s="294" t="e">
        <f ca="1">_xll.DBRW($B$1,$B$3,$B$2,$AM$4,AQ$7,$A50,AQ$8,AQ$6,$B50)</f>
        <v>#VALUE!</v>
      </c>
      <c r="AR50" s="294"/>
      <c r="AS50" s="294" t="e">
        <f ca="1">_xll.DBRW($B$1,$B$3,$B$2,$AM$4,AS$7,$A50,AS$8,AS$6,$B50)</f>
        <v>#VALUE!</v>
      </c>
      <c r="AT50" s="294" t="e">
        <f ca="1">_xll.DBRW($B$1,$B$3,$B$2,$AM$4,AT$7,$A50,AT$8,AT$6,$B50)</f>
        <v>#VALUE!</v>
      </c>
      <c r="AU50" s="294" t="e">
        <f ca="1">_xll.DBRW($B$1,$B$3,$B$2,$AM$4,AU$7,$A50,AU$8,AU$6,$B50)</f>
        <v>#VALUE!</v>
      </c>
      <c r="AV50" s="294" t="e">
        <f ca="1">_xll.DBRW($B$1,$B$3,$B$2,$AM$4,AV$7,$A50,AV$8,AV$6,$B50)</f>
        <v>#VALUE!</v>
      </c>
      <c r="AW50" s="294" t="e">
        <f ca="1">_xll.DBRW($B$1,$B$3,$B$2,$AM$4,AW$7,$A50,AW$8,AW$6,$B50)</f>
        <v>#VALUE!</v>
      </c>
      <c r="AY50" s="294" t="e">
        <f t="shared" ca="1" si="106"/>
        <v>#VALUE!</v>
      </c>
      <c r="AZ50" s="294" t="e">
        <f t="shared" ca="1" si="100"/>
        <v>#VALUE!</v>
      </c>
      <c r="BA50" s="294" t="e">
        <f t="shared" ca="1" si="101"/>
        <v>#VALUE!</v>
      </c>
      <c r="BB50" s="294" t="e">
        <f t="shared" ca="1" si="102"/>
        <v>#VALUE!</v>
      </c>
      <c r="BC50" s="294" t="e">
        <f t="shared" ca="1" si="103"/>
        <v>#VALUE!</v>
      </c>
    </row>
    <row r="51" spans="1:55">
      <c r="A51" s="292" t="str">
        <f t="shared" ca="1" si="107"/>
        <v>RECALC_0_52_</v>
      </c>
      <c r="B51" s="292" t="s">
        <v>316</v>
      </c>
      <c r="C51" s="294" t="e">
        <f ca="1">_xll.DBRW($B$1,$B$3,$B$2,$C$4,C$7,$A51,C$8,C$6,$B51)</f>
        <v>#VALUE!</v>
      </c>
      <c r="D51" s="294" t="e">
        <f ca="1">_xll.DBRW($B$1,$B$3,$B$2,$C$4,D$7,$A51,D$8,D$6,$B51)</f>
        <v>#VALUE!</v>
      </c>
      <c r="E51" s="294" t="e">
        <f ca="1">_xll.DBRW($B$1,$B$3,$B$2,$C$4,E$7,$A51,E$8,E$6,$B51)</f>
        <v>#VALUE!</v>
      </c>
      <c r="F51" s="294" t="e">
        <f ca="1">_xll.DBRW($B$1,$B$3,$B$2,$C$4,F$7,$A51,F$8,F$6,$B51)</f>
        <v>#VALUE!</v>
      </c>
      <c r="G51" s="294" t="e">
        <f ca="1">_xll.DBRW($B$1,$B$3,$B$2,$C$4,G$7,$A51,G$8,G$6,$B51)</f>
        <v>#VALUE!</v>
      </c>
      <c r="H51" s="294"/>
      <c r="I51" s="294" t="e">
        <f ca="1">_xll.DBRW($B$1,$B$3,$B$2,$C$4,I$7,$A51,I$8,I$6,$B51)</f>
        <v>#VALUE!</v>
      </c>
      <c r="J51" s="294" t="e">
        <f ca="1">_xll.DBRW($B$1,$B$3,$B$2,$C$4,J$7,$A51,J$8,J$6,$B51)</f>
        <v>#VALUE!</v>
      </c>
      <c r="K51" s="294" t="e">
        <f ca="1">_xll.DBRW($B$1,$B$3,$B$2,$C$4,K$7,$A51,K$8,K$6,$B51)</f>
        <v>#VALUE!</v>
      </c>
      <c r="L51" s="294" t="e">
        <f ca="1">_xll.DBRW($B$1,$B$3,$B$2,$C$4,L$7,$A51,L$8,L$6,$B51)</f>
        <v>#VALUE!</v>
      </c>
      <c r="M51" s="294" t="e">
        <f ca="1">_xll.DBRW($B$1,$B$3,$B$2,$C$4,M$7,$A51,M$8,M$6,$B51)</f>
        <v>#VALUE!</v>
      </c>
      <c r="O51" s="294" t="e">
        <f t="shared" ca="1" si="104"/>
        <v>#VALUE!</v>
      </c>
      <c r="P51" s="294" t="e">
        <f t="shared" ca="1" si="92"/>
        <v>#VALUE!</v>
      </c>
      <c r="Q51" s="294" t="e">
        <f t="shared" ca="1" si="93"/>
        <v>#VALUE!</v>
      </c>
      <c r="R51" s="294" t="e">
        <f t="shared" ca="1" si="94"/>
        <v>#VALUE!</v>
      </c>
      <c r="S51" s="294" t="e">
        <f t="shared" ca="1" si="95"/>
        <v>#VALUE!</v>
      </c>
      <c r="U51" s="294" t="e">
        <f ca="1">_xll.DBRW($B$1,$B$3,$B$2,$U$4,U$7,$A51,U$8,U$6,$B51)</f>
        <v>#VALUE!</v>
      </c>
      <c r="V51" s="294" t="e">
        <f ca="1">_xll.DBRW($B$1,$B$3,$B$2,$U$4,V$7,$A51,V$8,V$6,$B51)</f>
        <v>#VALUE!</v>
      </c>
      <c r="W51" s="294" t="e">
        <f ca="1">_xll.DBRW($B$1,$B$3,$B$2,$U$4,W$7,$A51,W$8,W$6,$B51)</f>
        <v>#VALUE!</v>
      </c>
      <c r="X51" s="294" t="e">
        <f ca="1">_xll.DBRW($B$1,$B$3,$B$2,$U$4,X$7,$A51,X$8,X$6,$B51)</f>
        <v>#VALUE!</v>
      </c>
      <c r="Y51" s="294" t="e">
        <f ca="1">_xll.DBRW($B$1,$B$3,$B$2,$U$4,Y$7,$A51,Y$8,Y$6,$B51)</f>
        <v>#VALUE!</v>
      </c>
      <c r="Z51" s="294"/>
      <c r="AA51" s="294" t="e">
        <f ca="1">_xll.DBRW($B$1,$B$3,$B$2,$U$4,AA$7,$A51,AA$8,AA$6,$B51)</f>
        <v>#VALUE!</v>
      </c>
      <c r="AB51" s="294" t="e">
        <f ca="1">_xll.DBRW($B$1,$B$3,$B$2,$U$4,AB$7,$A51,AB$8,AB$6,$B51)</f>
        <v>#VALUE!</v>
      </c>
      <c r="AC51" s="294" t="e">
        <f ca="1">_xll.DBRW($B$1,$B$3,$B$2,$U$4,AC$7,$A51,AC$8,AC$6,$B51)</f>
        <v>#VALUE!</v>
      </c>
      <c r="AD51" s="294" t="e">
        <f ca="1">_xll.DBRW($B$1,$B$3,$B$2,$U$4,AD$7,$A51,AD$8,AD$6,$B51)</f>
        <v>#VALUE!</v>
      </c>
      <c r="AE51" s="294" t="e">
        <f ca="1">_xll.DBRW($B$1,$B$3,$B$2,$U$4,AE$7,$A51,AE$8,AE$6,$B51)</f>
        <v>#VALUE!</v>
      </c>
      <c r="AG51" s="294" t="e">
        <f t="shared" ca="1" si="105"/>
        <v>#VALUE!</v>
      </c>
      <c r="AH51" s="294" t="e">
        <f t="shared" ca="1" si="96"/>
        <v>#VALUE!</v>
      </c>
      <c r="AI51" s="294" t="e">
        <f t="shared" ca="1" si="97"/>
        <v>#VALUE!</v>
      </c>
      <c r="AJ51" s="294" t="e">
        <f t="shared" ca="1" si="98"/>
        <v>#VALUE!</v>
      </c>
      <c r="AK51" s="294" t="e">
        <f t="shared" ca="1" si="99"/>
        <v>#VALUE!</v>
      </c>
      <c r="AM51" s="294" t="e">
        <f ca="1">_xll.DBRW($B$1,$B$3,$B$2,$AM$4,AM$7,$A51,AM$8,AM$6,$B51)</f>
        <v>#VALUE!</v>
      </c>
      <c r="AN51" s="294" t="e">
        <f ca="1">_xll.DBRW($B$1,$B$3,$B$2,$AM$4,AN$7,$A51,AN$8,AN$6,$B51)</f>
        <v>#VALUE!</v>
      </c>
      <c r="AO51" s="294" t="e">
        <f ca="1">_xll.DBRW($B$1,$B$3,$B$2,$AM$4,AO$7,$A51,AO$8,AO$6,$B51)</f>
        <v>#VALUE!</v>
      </c>
      <c r="AP51" s="294" t="e">
        <f ca="1">_xll.DBRW($B$1,$B$3,$B$2,$AM$4,AP$7,$A51,AP$8,AP$6,$B51)</f>
        <v>#VALUE!</v>
      </c>
      <c r="AQ51" s="294" t="e">
        <f ca="1">_xll.DBRW($B$1,$B$3,$B$2,$AM$4,AQ$7,$A51,AQ$8,AQ$6,$B51)</f>
        <v>#VALUE!</v>
      </c>
      <c r="AR51" s="294"/>
      <c r="AS51" s="294" t="e">
        <f ca="1">_xll.DBRW($B$1,$B$3,$B$2,$AM$4,AS$7,$A51,AS$8,AS$6,$B51)</f>
        <v>#VALUE!</v>
      </c>
      <c r="AT51" s="294" t="e">
        <f ca="1">_xll.DBRW($B$1,$B$3,$B$2,$AM$4,AT$7,$A51,AT$8,AT$6,$B51)</f>
        <v>#VALUE!</v>
      </c>
      <c r="AU51" s="294" t="e">
        <f ca="1">_xll.DBRW($B$1,$B$3,$B$2,$AM$4,AU$7,$A51,AU$8,AU$6,$B51)</f>
        <v>#VALUE!</v>
      </c>
      <c r="AV51" s="294" t="e">
        <f ca="1">_xll.DBRW($B$1,$B$3,$B$2,$AM$4,AV$7,$A51,AV$8,AV$6,$B51)</f>
        <v>#VALUE!</v>
      </c>
      <c r="AW51" s="294" t="e">
        <f ca="1">_xll.DBRW($B$1,$B$3,$B$2,$AM$4,AW$7,$A51,AW$8,AW$6,$B51)</f>
        <v>#VALUE!</v>
      </c>
      <c r="AY51" s="294" t="e">
        <f t="shared" ca="1" si="106"/>
        <v>#VALUE!</v>
      </c>
      <c r="AZ51" s="294" t="e">
        <f t="shared" ca="1" si="100"/>
        <v>#VALUE!</v>
      </c>
      <c r="BA51" s="294" t="e">
        <f t="shared" ca="1" si="101"/>
        <v>#VALUE!</v>
      </c>
      <c r="BB51" s="294" t="e">
        <f t="shared" ca="1" si="102"/>
        <v>#VALUE!</v>
      </c>
      <c r="BC51" s="294" t="e">
        <f t="shared" ca="1" si="103"/>
        <v>#VALUE!</v>
      </c>
    </row>
    <row r="52" spans="1:55">
      <c r="A52" s="292" t="str">
        <f ca="1">A50</f>
        <v>RECALC_0_52_</v>
      </c>
      <c r="B52" s="291" t="s">
        <v>314</v>
      </c>
      <c r="C52" s="294" t="e">
        <f ca="1">_xll.DBRW($B$1,$B$3,$B$2,$C$4,C$7,$A52,C$8,C$6,$B52)</f>
        <v>#VALUE!</v>
      </c>
      <c r="D52" s="294" t="e">
        <f ca="1">_xll.DBRW($B$1,$B$3,$B$2,$C$4,D$7,$A52,D$8,D$6,$B52)</f>
        <v>#VALUE!</v>
      </c>
      <c r="E52" s="294" t="e">
        <f ca="1">_xll.DBRW($B$1,$B$3,$B$2,$C$4,E$7,$A52,E$8,E$6,$B52)</f>
        <v>#VALUE!</v>
      </c>
      <c r="F52" s="294" t="e">
        <f ca="1">_xll.DBRW($B$1,$B$3,$B$2,$C$4,F$7,$A52,F$8,F$6,$B52)</f>
        <v>#VALUE!</v>
      </c>
      <c r="G52" s="294" t="e">
        <f ca="1">_xll.DBRW($B$1,$B$3,$B$2,$C$4,G$7,$A52,G$8,G$6,$B52)</f>
        <v>#VALUE!</v>
      </c>
      <c r="H52" s="294"/>
      <c r="I52" s="294" t="e">
        <f ca="1">_xll.DBRW($B$1,$B$3,$B$2,$C$4,I$7,$A52,I$8,I$6,$B52)</f>
        <v>#VALUE!</v>
      </c>
      <c r="J52" s="294" t="e">
        <f ca="1">_xll.DBRW($B$1,$B$3,$B$2,$C$4,J$7,$A52,J$8,J$6,$B52)</f>
        <v>#VALUE!</v>
      </c>
      <c r="K52" s="294" t="e">
        <f ca="1">_xll.DBRW($B$1,$B$3,$B$2,$C$4,K$7,$A52,K$8,K$6,$B52)</f>
        <v>#VALUE!</v>
      </c>
      <c r="L52" s="294" t="e">
        <f ca="1">_xll.DBRW($B$1,$B$3,$B$2,$C$4,L$7,$A52,L$8,L$6,$B52)</f>
        <v>#VALUE!</v>
      </c>
      <c r="M52" s="294" t="e">
        <f ca="1">_xll.DBRW($B$1,$B$3,$B$2,$C$4,M$7,$A52,M$8,M$6,$B52)</f>
        <v>#VALUE!</v>
      </c>
      <c r="O52" s="294" t="e">
        <f t="shared" ca="1" si="104"/>
        <v>#VALUE!</v>
      </c>
      <c r="P52" s="294" t="e">
        <f t="shared" ca="1" si="92"/>
        <v>#VALUE!</v>
      </c>
      <c r="Q52" s="294" t="e">
        <f t="shared" ca="1" si="93"/>
        <v>#VALUE!</v>
      </c>
      <c r="R52" s="294" t="e">
        <f t="shared" ca="1" si="94"/>
        <v>#VALUE!</v>
      </c>
      <c r="S52" s="294" t="e">
        <f t="shared" ca="1" si="95"/>
        <v>#VALUE!</v>
      </c>
      <c r="U52" s="294" t="e">
        <f ca="1">_xll.DBRW($B$1,$B$3,$B$2,$U$4,U$7,$A52,U$8,U$6,$B52)</f>
        <v>#VALUE!</v>
      </c>
      <c r="V52" s="294" t="e">
        <f ca="1">_xll.DBRW($B$1,$B$3,$B$2,$U$4,V$7,$A52,V$8,V$6,$B52)</f>
        <v>#VALUE!</v>
      </c>
      <c r="W52" s="294" t="e">
        <f ca="1">_xll.DBRW($B$1,$B$3,$B$2,$U$4,W$7,$A52,W$8,W$6,$B52)</f>
        <v>#VALUE!</v>
      </c>
      <c r="X52" s="294" t="e">
        <f ca="1">_xll.DBRW($B$1,$B$3,$B$2,$U$4,X$7,$A52,X$8,X$6,$B52)</f>
        <v>#VALUE!</v>
      </c>
      <c r="Y52" s="294" t="e">
        <f ca="1">_xll.DBRW($B$1,$B$3,$B$2,$U$4,Y$7,$A52,Y$8,Y$6,$B52)</f>
        <v>#VALUE!</v>
      </c>
      <c r="Z52" s="294"/>
      <c r="AA52" s="294" t="e">
        <f ca="1">_xll.DBRW($B$1,$B$3,$B$2,$U$4,AA$7,$A52,AA$8,AA$6,$B52)</f>
        <v>#VALUE!</v>
      </c>
      <c r="AB52" s="294" t="e">
        <f ca="1">_xll.DBRW($B$1,$B$3,$B$2,$U$4,AB$7,$A52,AB$8,AB$6,$B52)</f>
        <v>#VALUE!</v>
      </c>
      <c r="AC52" s="294" t="e">
        <f ca="1">_xll.DBRW($B$1,$B$3,$B$2,$U$4,AC$7,$A52,AC$8,AC$6,$B52)</f>
        <v>#VALUE!</v>
      </c>
      <c r="AD52" s="294" t="e">
        <f ca="1">_xll.DBRW($B$1,$B$3,$B$2,$U$4,AD$7,$A52,AD$8,AD$6,$B52)</f>
        <v>#VALUE!</v>
      </c>
      <c r="AE52" s="294" t="e">
        <f ca="1">_xll.DBRW($B$1,$B$3,$B$2,$U$4,AE$7,$A52,AE$8,AE$6,$B52)</f>
        <v>#VALUE!</v>
      </c>
      <c r="AG52" s="294" t="e">
        <f t="shared" ca="1" si="105"/>
        <v>#VALUE!</v>
      </c>
      <c r="AH52" s="294" t="e">
        <f t="shared" ca="1" si="96"/>
        <v>#VALUE!</v>
      </c>
      <c r="AI52" s="294" t="e">
        <f t="shared" ca="1" si="97"/>
        <v>#VALUE!</v>
      </c>
      <c r="AJ52" s="294" t="e">
        <f t="shared" ca="1" si="98"/>
        <v>#VALUE!</v>
      </c>
      <c r="AK52" s="294" t="e">
        <f t="shared" ca="1" si="99"/>
        <v>#VALUE!</v>
      </c>
      <c r="AM52" s="294" t="e">
        <f ca="1">_xll.DBRW($B$1,$B$3,$B$2,$AM$4,AM$7,$A52,AM$8,AM$6,$B52)</f>
        <v>#VALUE!</v>
      </c>
      <c r="AN52" s="294" t="e">
        <f ca="1">_xll.DBRW($B$1,$B$3,$B$2,$AM$4,AN$7,$A52,AN$8,AN$6,$B52)</f>
        <v>#VALUE!</v>
      </c>
      <c r="AO52" s="294" t="e">
        <f ca="1">_xll.DBRW($B$1,$B$3,$B$2,$AM$4,AO$7,$A52,AO$8,AO$6,$B52)</f>
        <v>#VALUE!</v>
      </c>
      <c r="AP52" s="294" t="e">
        <f ca="1">_xll.DBRW($B$1,$B$3,$B$2,$AM$4,AP$7,$A52,AP$8,AP$6,$B52)</f>
        <v>#VALUE!</v>
      </c>
      <c r="AQ52" s="294" t="e">
        <f ca="1">_xll.DBRW($B$1,$B$3,$B$2,$AM$4,AQ$7,$A52,AQ$8,AQ$6,$B52)</f>
        <v>#VALUE!</v>
      </c>
      <c r="AR52" s="294"/>
      <c r="AS52" s="294" t="e">
        <f ca="1">_xll.DBRW($B$1,$B$3,$B$2,$AM$4,AS$7,$A52,AS$8,AS$6,$B52)</f>
        <v>#VALUE!</v>
      </c>
      <c r="AT52" s="294" t="e">
        <f ca="1">_xll.DBRW($B$1,$B$3,$B$2,$AM$4,AT$7,$A52,AT$8,AT$6,$B52)</f>
        <v>#VALUE!</v>
      </c>
      <c r="AU52" s="294" t="e">
        <f ca="1">_xll.DBRW($B$1,$B$3,$B$2,$AM$4,AU$7,$A52,AU$8,AU$6,$B52)</f>
        <v>#VALUE!</v>
      </c>
      <c r="AV52" s="294" t="e">
        <f ca="1">_xll.DBRW($B$1,$B$3,$B$2,$AM$4,AV$7,$A52,AV$8,AV$6,$B52)</f>
        <v>#VALUE!</v>
      </c>
      <c r="AW52" s="294" t="e">
        <f ca="1">_xll.DBRW($B$1,$B$3,$B$2,$AM$4,AW$7,$A52,AW$8,AW$6,$B52)</f>
        <v>#VALUE!</v>
      </c>
      <c r="AY52" s="294" t="e">
        <f t="shared" ca="1" si="106"/>
        <v>#VALUE!</v>
      </c>
      <c r="AZ52" s="294" t="e">
        <f t="shared" ca="1" si="100"/>
        <v>#VALUE!</v>
      </c>
      <c r="BA52" s="294" t="e">
        <f t="shared" ca="1" si="101"/>
        <v>#VALUE!</v>
      </c>
      <c r="BB52" s="294" t="e">
        <f t="shared" ca="1" si="102"/>
        <v>#VALUE!</v>
      </c>
      <c r="BC52" s="294" t="e">
        <f t="shared" ca="1" si="103"/>
        <v>#VALUE!</v>
      </c>
    </row>
    <row r="53" spans="1:55">
      <c r="A53" s="292" t="str">
        <f t="shared" ref="A53" ca="1" si="108">A52</f>
        <v>RECALC_0_52_</v>
      </c>
      <c r="B53" s="292" t="s">
        <v>315</v>
      </c>
      <c r="C53" s="294" t="e">
        <f ca="1">_xll.DBRW($B$1,$B$3,$B$2,$C$4,C$7,$A53,C$8,C$6,$B53)</f>
        <v>#VALUE!</v>
      </c>
      <c r="D53" s="294" t="e">
        <f ca="1">_xll.DBRW($B$1,$B$3,$B$2,$C$4,D$7,$A53,D$8,D$6,$B53)</f>
        <v>#VALUE!</v>
      </c>
      <c r="E53" s="294" t="e">
        <f ca="1">_xll.DBRW($B$1,$B$3,$B$2,$C$4,E$7,$A53,E$8,E$6,$B53)</f>
        <v>#VALUE!</v>
      </c>
      <c r="F53" s="294" t="e">
        <f ca="1">_xll.DBRW($B$1,$B$3,$B$2,$C$4,F$7,$A53,F$8,F$6,$B53)</f>
        <v>#VALUE!</v>
      </c>
      <c r="G53" s="294" t="e">
        <f ca="1">_xll.DBRW($B$1,$B$3,$B$2,$C$4,G$7,$A53,G$8,G$6,$B53)</f>
        <v>#VALUE!</v>
      </c>
      <c r="H53" s="294"/>
      <c r="I53" s="294" t="e">
        <f ca="1">_xll.DBRW($B$1,$B$3,$B$2,$C$4,I$7,$A53,I$8,I$6,$B53)</f>
        <v>#VALUE!</v>
      </c>
      <c r="J53" s="294" t="e">
        <f ca="1">_xll.DBRW($B$1,$B$3,$B$2,$C$4,J$7,$A53,J$8,J$6,$B53)</f>
        <v>#VALUE!</v>
      </c>
      <c r="K53" s="294" t="e">
        <f ca="1">_xll.DBRW($B$1,$B$3,$B$2,$C$4,K$7,$A53,K$8,K$6,$B53)</f>
        <v>#VALUE!</v>
      </c>
      <c r="L53" s="294" t="e">
        <f ca="1">_xll.DBRW($B$1,$B$3,$B$2,$C$4,L$7,$A53,L$8,L$6,$B53)</f>
        <v>#VALUE!</v>
      </c>
      <c r="M53" s="294" t="e">
        <f ca="1">_xll.DBRW($B$1,$B$3,$B$2,$C$4,M$7,$A53,M$8,M$6,$B53)</f>
        <v>#VALUE!</v>
      </c>
      <c r="O53" s="294" t="e">
        <f t="shared" ca="1" si="104"/>
        <v>#VALUE!</v>
      </c>
      <c r="P53" s="294" t="e">
        <f t="shared" ca="1" si="92"/>
        <v>#VALUE!</v>
      </c>
      <c r="Q53" s="294" t="e">
        <f t="shared" ca="1" si="93"/>
        <v>#VALUE!</v>
      </c>
      <c r="R53" s="294" t="e">
        <f t="shared" ca="1" si="94"/>
        <v>#VALUE!</v>
      </c>
      <c r="S53" s="294" t="e">
        <f t="shared" ca="1" si="95"/>
        <v>#VALUE!</v>
      </c>
      <c r="U53" s="294" t="e">
        <f ca="1">_xll.DBRW($B$1,$B$3,$B$2,$U$4,U$7,$A53,U$8,U$6,$B53)</f>
        <v>#VALUE!</v>
      </c>
      <c r="V53" s="294" t="e">
        <f ca="1">_xll.DBRW($B$1,$B$3,$B$2,$U$4,V$7,$A53,V$8,V$6,$B53)</f>
        <v>#VALUE!</v>
      </c>
      <c r="W53" s="294" t="e">
        <f ca="1">_xll.DBRW($B$1,$B$3,$B$2,$U$4,W$7,$A53,W$8,W$6,$B53)</f>
        <v>#VALUE!</v>
      </c>
      <c r="X53" s="294" t="e">
        <f ca="1">_xll.DBRW($B$1,$B$3,$B$2,$U$4,X$7,$A53,X$8,X$6,$B53)</f>
        <v>#VALUE!</v>
      </c>
      <c r="Y53" s="294" t="e">
        <f ca="1">_xll.DBRW($B$1,$B$3,$B$2,$U$4,Y$7,$A53,Y$8,Y$6,$B53)</f>
        <v>#VALUE!</v>
      </c>
      <c r="Z53" s="294"/>
      <c r="AA53" s="294" t="e">
        <f ca="1">_xll.DBRW($B$1,$B$3,$B$2,$U$4,AA$7,$A53,AA$8,AA$6,$B53)</f>
        <v>#VALUE!</v>
      </c>
      <c r="AB53" s="294" t="e">
        <f ca="1">_xll.DBRW($B$1,$B$3,$B$2,$U$4,AB$7,$A53,AB$8,AB$6,$B53)</f>
        <v>#VALUE!</v>
      </c>
      <c r="AC53" s="294" t="e">
        <f ca="1">_xll.DBRW($B$1,$B$3,$B$2,$U$4,AC$7,$A53,AC$8,AC$6,$B53)</f>
        <v>#VALUE!</v>
      </c>
      <c r="AD53" s="294" t="e">
        <f ca="1">_xll.DBRW($B$1,$B$3,$B$2,$U$4,AD$7,$A53,AD$8,AD$6,$B53)</f>
        <v>#VALUE!</v>
      </c>
      <c r="AE53" s="294" t="e">
        <f ca="1">_xll.DBRW($B$1,$B$3,$B$2,$U$4,AE$7,$A53,AE$8,AE$6,$B53)</f>
        <v>#VALUE!</v>
      </c>
      <c r="AG53" s="294" t="e">
        <f t="shared" ca="1" si="105"/>
        <v>#VALUE!</v>
      </c>
      <c r="AH53" s="294" t="e">
        <f t="shared" ca="1" si="96"/>
        <v>#VALUE!</v>
      </c>
      <c r="AI53" s="294" t="e">
        <f t="shared" ca="1" si="97"/>
        <v>#VALUE!</v>
      </c>
      <c r="AJ53" s="294" t="e">
        <f t="shared" ca="1" si="98"/>
        <v>#VALUE!</v>
      </c>
      <c r="AK53" s="294" t="e">
        <f t="shared" ca="1" si="99"/>
        <v>#VALUE!</v>
      </c>
      <c r="AM53" s="294" t="e">
        <f ca="1">_xll.DBRW($B$1,$B$3,$B$2,$AM$4,AM$7,$A53,AM$8,AM$6,$B53)</f>
        <v>#VALUE!</v>
      </c>
      <c r="AN53" s="294" t="e">
        <f ca="1">_xll.DBRW($B$1,$B$3,$B$2,$AM$4,AN$7,$A53,AN$8,AN$6,$B53)</f>
        <v>#VALUE!</v>
      </c>
      <c r="AO53" s="294" t="e">
        <f ca="1">_xll.DBRW($B$1,$B$3,$B$2,$AM$4,AO$7,$A53,AO$8,AO$6,$B53)</f>
        <v>#VALUE!</v>
      </c>
      <c r="AP53" s="294" t="e">
        <f ca="1">_xll.DBRW($B$1,$B$3,$B$2,$AM$4,AP$7,$A53,AP$8,AP$6,$B53)</f>
        <v>#VALUE!</v>
      </c>
      <c r="AQ53" s="294" t="e">
        <f ca="1">_xll.DBRW($B$1,$B$3,$B$2,$AM$4,AQ$7,$A53,AQ$8,AQ$6,$B53)</f>
        <v>#VALUE!</v>
      </c>
      <c r="AR53" s="294"/>
      <c r="AS53" s="294" t="e">
        <f ca="1">_xll.DBRW($B$1,$B$3,$B$2,$AM$4,AS$7,$A53,AS$8,AS$6,$B53)</f>
        <v>#VALUE!</v>
      </c>
      <c r="AT53" s="294" t="e">
        <f ca="1">_xll.DBRW($B$1,$B$3,$B$2,$AM$4,AT$7,$A53,AT$8,AT$6,$B53)</f>
        <v>#VALUE!</v>
      </c>
      <c r="AU53" s="294" t="e">
        <f ca="1">_xll.DBRW($B$1,$B$3,$B$2,$AM$4,AU$7,$A53,AU$8,AU$6,$B53)</f>
        <v>#VALUE!</v>
      </c>
      <c r="AV53" s="294" t="e">
        <f ca="1">_xll.DBRW($B$1,$B$3,$B$2,$AM$4,AV$7,$A53,AV$8,AV$6,$B53)</f>
        <v>#VALUE!</v>
      </c>
      <c r="AW53" s="294" t="e">
        <f ca="1">_xll.DBRW($B$1,$B$3,$B$2,$AM$4,AW$7,$A53,AW$8,AW$6,$B53)</f>
        <v>#VALUE!</v>
      </c>
      <c r="AY53" s="294" t="e">
        <f t="shared" ca="1" si="106"/>
        <v>#VALUE!</v>
      </c>
      <c r="AZ53" s="294" t="e">
        <f t="shared" ca="1" si="100"/>
        <v>#VALUE!</v>
      </c>
      <c r="BA53" s="294" t="e">
        <f t="shared" ca="1" si="101"/>
        <v>#VALUE!</v>
      </c>
      <c r="BB53" s="294" t="e">
        <f t="shared" ca="1" si="102"/>
        <v>#VALUE!</v>
      </c>
      <c r="BC53" s="294" t="e">
        <f t="shared" ca="1" si="103"/>
        <v>#VALUE!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59"/>
  <sheetViews>
    <sheetView zoomScale="90" zoomScaleNormal="90" workbookViewId="0">
      <selection activeCell="A4" sqref="A4"/>
    </sheetView>
  </sheetViews>
  <sheetFormatPr baseColWidth="10" defaultRowHeight="12.7" outlineLevelRow="1"/>
  <cols>
    <col min="1" max="1" width="23" bestFit="1" customWidth="1"/>
    <col min="2" max="2" width="55" bestFit="1" customWidth="1"/>
    <col min="3" max="4" width="14.64453125" bestFit="1" customWidth="1"/>
    <col min="8" max="8" width="14.64453125" bestFit="1" customWidth="1"/>
    <col min="9" max="9" width="2.87890625" customWidth="1"/>
    <col min="10" max="10" width="14.64453125" bestFit="1" customWidth="1"/>
    <col min="17" max="17" width="48.52734375" bestFit="1" customWidth="1"/>
    <col min="24" max="24" width="3.41015625" customWidth="1"/>
  </cols>
  <sheetData>
    <row r="1" spans="1:30" outlineLevel="1">
      <c r="B1" t="s">
        <v>20</v>
      </c>
      <c r="C1" t="str">
        <f>Cube</f>
        <v>tango_core_model:Report_LTP</v>
      </c>
      <c r="Q1" t="s">
        <v>20</v>
      </c>
      <c r="R1" t="str">
        <f>Cube</f>
        <v>tango_core_model:Report_LTP</v>
      </c>
    </row>
    <row r="2" spans="1:30" ht="14.35" outlineLevel="1">
      <c r="B2" s="78" t="s">
        <v>13</v>
      </c>
      <c r="C2" t="str">
        <f ca="1">_xll.SUBNM("tango_core_model:Currency","Par défaut","MEUR")</f>
        <v>RECALC_0_9_</v>
      </c>
      <c r="Q2" s="78" t="s">
        <v>13</v>
      </c>
      <c r="R2" t="str">
        <f ca="1">_xll.SUBNM("tango_core_model:Currency","Par défaut","MEUR")</f>
        <v>RECALC_0_9_</v>
      </c>
    </row>
    <row r="3" spans="1:30" ht="14.35" outlineLevel="1">
      <c r="B3" s="78" t="s">
        <v>21</v>
      </c>
      <c r="C3" t="str">
        <f ca="1">Weighting</f>
        <v>W_APP</v>
      </c>
      <c r="Q3" s="78" t="s">
        <v>22</v>
      </c>
      <c r="R3" t="str">
        <f ca="1">_xll.SUBNM("tango_core_model:Phase","LTP_Current_Phase","LTP_2021_VC")</f>
        <v>RECALC_0_12_</v>
      </c>
    </row>
    <row r="4" spans="1:30" ht="14.35" outlineLevel="1">
      <c r="B4" s="78" t="s">
        <v>22</v>
      </c>
      <c r="C4" s="361" t="s">
        <v>363</v>
      </c>
      <c r="Q4" s="78" t="s">
        <v>1</v>
      </c>
      <c r="R4" t="str">
        <f ca="1">_xll.SUBNM("tango_core_model:Activity","Par défaut","Tot_act")</f>
        <v>RECALC_0_6_</v>
      </c>
    </row>
    <row r="5" spans="1:30" ht="14.35" outlineLevel="1">
      <c r="B5" s="78" t="s">
        <v>204</v>
      </c>
      <c r="C5" t="str">
        <f ca="1">_xll.SUBNM("tango_core_model:Legal_Organization","","VTD_corp","Code_Name")</f>
        <v>RECALC_0_18_</v>
      </c>
      <c r="D5" t="s">
        <v>101</v>
      </c>
      <c r="Q5" s="78" t="s">
        <v>21</v>
      </c>
      <c r="R5" t="str">
        <f ca="1">_xll.SUBNM("tango_core_model:Weighting","","W_APP")</f>
        <v>RECALC_0_25_</v>
      </c>
    </row>
    <row r="6" spans="1:30" ht="14.35" outlineLevel="1">
      <c r="B6" s="78" t="s">
        <v>1</v>
      </c>
      <c r="C6" t="str">
        <f ca="1">_xll.SUBNM("tango_core_model:Activity","Par défaut","Tot_act")</f>
        <v>RECALC_0_6_</v>
      </c>
    </row>
    <row r="7" spans="1:30" outlineLevel="1"/>
    <row r="8" spans="1:30" ht="14.35" outlineLevel="1">
      <c r="R8" s="355" t="s">
        <v>358</v>
      </c>
      <c r="S8" s="354" t="str">
        <f>R8</f>
        <v>TRANSDEV All</v>
      </c>
      <c r="T8" s="354" t="str">
        <f t="shared" ref="T8:W8" si="0">S8</f>
        <v>TRANSDEV All</v>
      </c>
      <c r="U8" s="354" t="str">
        <f t="shared" si="0"/>
        <v>TRANSDEV All</v>
      </c>
      <c r="V8" s="354" t="str">
        <f t="shared" si="0"/>
        <v>TRANSDEV All</v>
      </c>
      <c r="W8" s="354" t="str">
        <f t="shared" si="0"/>
        <v>TRANSDEV All</v>
      </c>
      <c r="Y8" s="355" t="s">
        <v>358</v>
      </c>
      <c r="Z8" s="354" t="str">
        <f>Y8</f>
        <v>TRANSDEV All</v>
      </c>
      <c r="AA8" s="354" t="str">
        <f t="shared" ref="AA8:AD8" si="1">Z8</f>
        <v>TRANSDEV All</v>
      </c>
      <c r="AB8" s="354" t="str">
        <f t="shared" si="1"/>
        <v>TRANSDEV All</v>
      </c>
      <c r="AC8" s="354" t="str">
        <f t="shared" si="1"/>
        <v>TRANSDEV All</v>
      </c>
      <c r="AD8" s="354" t="str">
        <f t="shared" si="1"/>
        <v>TRANSDEV All</v>
      </c>
    </row>
    <row r="9" spans="1:30" ht="14.35" outlineLevel="1">
      <c r="C9" s="302" t="s">
        <v>38</v>
      </c>
      <c r="D9" s="302" t="s">
        <v>38</v>
      </c>
      <c r="E9" s="302" t="s">
        <v>38</v>
      </c>
      <c r="F9" s="302" t="s">
        <v>38</v>
      </c>
      <c r="G9" s="302" t="s">
        <v>38</v>
      </c>
      <c r="H9" s="302" t="s">
        <v>38</v>
      </c>
      <c r="J9" s="302" t="s">
        <v>338</v>
      </c>
      <c r="K9" s="302" t="s">
        <v>338</v>
      </c>
      <c r="L9" s="302" t="s">
        <v>338</v>
      </c>
      <c r="M9" s="302" t="s">
        <v>338</v>
      </c>
      <c r="N9" s="302" t="s">
        <v>338</v>
      </c>
      <c r="O9" s="302" t="s">
        <v>338</v>
      </c>
      <c r="Q9" s="357" t="s">
        <v>356</v>
      </c>
      <c r="R9" s="302" t="s">
        <v>38</v>
      </c>
      <c r="S9" s="302" t="str">
        <f>R9</f>
        <v>TOT_LTP</v>
      </c>
      <c r="T9" s="302" t="str">
        <f t="shared" ref="T9:W9" si="2">S9</f>
        <v>TOT_LTP</v>
      </c>
      <c r="U9" s="302" t="str">
        <f t="shared" si="2"/>
        <v>TOT_LTP</v>
      </c>
      <c r="V9" s="302" t="str">
        <f t="shared" si="2"/>
        <v>TOT_LTP</v>
      </c>
      <c r="W9" s="302" t="str">
        <f t="shared" si="2"/>
        <v>TOT_LTP</v>
      </c>
      <c r="Y9" s="302" t="s">
        <v>338</v>
      </c>
      <c r="Z9" s="302" t="str">
        <f>Y9</f>
        <v>Growth_Plan</v>
      </c>
      <c r="AA9" s="302" t="str">
        <f t="shared" ref="AA9:AD9" si="3">Z9</f>
        <v>Growth_Plan</v>
      </c>
      <c r="AB9" s="302" t="str">
        <f t="shared" si="3"/>
        <v>Growth_Plan</v>
      </c>
      <c r="AC9" s="302" t="str">
        <f t="shared" si="3"/>
        <v>Growth_Plan</v>
      </c>
      <c r="AD9" s="302" t="str">
        <f t="shared" si="3"/>
        <v>Growth_Plan</v>
      </c>
    </row>
    <row r="10" spans="1:30" outlineLevel="1">
      <c r="B10" s="346" t="s">
        <v>341</v>
      </c>
      <c r="C10" s="302" t="s">
        <v>337</v>
      </c>
      <c r="D10" s="302" t="s">
        <v>336</v>
      </c>
      <c r="E10" s="302" t="s">
        <v>335</v>
      </c>
      <c r="F10" s="302" t="s">
        <v>334</v>
      </c>
      <c r="G10" s="302" t="s">
        <v>333</v>
      </c>
      <c r="H10" s="302" t="s">
        <v>332</v>
      </c>
      <c r="J10" s="302" t="s">
        <v>337</v>
      </c>
      <c r="K10" s="302" t="s">
        <v>336</v>
      </c>
      <c r="L10" s="302" t="s">
        <v>335</v>
      </c>
      <c r="M10" s="302" t="s">
        <v>334</v>
      </c>
      <c r="N10" s="302" t="s">
        <v>333</v>
      </c>
      <c r="O10" s="302" t="s">
        <v>332</v>
      </c>
      <c r="R10" s="302" t="s">
        <v>337</v>
      </c>
      <c r="S10" s="302" t="s">
        <v>336</v>
      </c>
      <c r="T10" s="302" t="s">
        <v>335</v>
      </c>
      <c r="U10" s="302" t="s">
        <v>334</v>
      </c>
      <c r="V10" s="302" t="s">
        <v>333</v>
      </c>
      <c r="W10" s="302" t="s">
        <v>332</v>
      </c>
      <c r="Y10" s="302" t="s">
        <v>337</v>
      </c>
      <c r="Z10" s="302" t="s">
        <v>336</v>
      </c>
      <c r="AA10" s="302" t="s">
        <v>335</v>
      </c>
      <c r="AB10" s="302" t="s">
        <v>334</v>
      </c>
      <c r="AC10" s="302" t="s">
        <v>333</v>
      </c>
      <c r="AD10" s="302" t="s">
        <v>332</v>
      </c>
    </row>
    <row r="11" spans="1:30" ht="14.35" outlineLevel="1">
      <c r="A11" t="s">
        <v>356</v>
      </c>
      <c r="B11" s="347" t="s">
        <v>307</v>
      </c>
      <c r="C11" s="34" t="str">
        <f ca="1">_xll.DBRW($C$1,$C$6,$C$2,C$9,$C$3,$C$5,C$10,$C$4,$B11)</f>
        <v>RECALC_1_300_</v>
      </c>
      <c r="D11" s="34" t="str">
        <f ca="1">_xll.DBRW($C$1,$C$6,$C$2,D$9,$C$3,$C$5,D$10,$C$4,$B11)</f>
        <v>RECALC_1_306_</v>
      </c>
      <c r="E11" s="34" t="str">
        <f ca="1">_xll.DBRW($C$1,$C$6,$C$2,E$9,$C$3,$C$5,E$10,$C$4,$B11)</f>
        <v>RECALC_1_330_</v>
      </c>
      <c r="F11" s="34" t="str">
        <f ca="1">_xll.DBRW($C$1,$C$6,$C$2,F$9,$C$3,$C$5,F$10,$C$4,$B11)</f>
        <v>RECALC_1_321_</v>
      </c>
      <c r="G11" s="34" t="str">
        <f ca="1">_xll.DBRW($C$1,$C$6,$C$2,G$9,$C$3,$C$5,G$10,$C$4,$B11)</f>
        <v>RECALC_1_313_</v>
      </c>
      <c r="H11" s="34" t="str">
        <f ca="1">_xll.DBRW($C$1,$C$6,$C$2,H$9,$C$3,$C$5,H$10,$C$4,$B11)</f>
        <v>RECALC_1_317_</v>
      </c>
      <c r="J11" s="34" t="str">
        <f ca="1">_xll.DBRW($C$1,$C$6,$C$2,J$9,$C$3,$C$5,J$10,$C$4,$B11)</f>
        <v>RECALC_1_257_</v>
      </c>
      <c r="K11" s="34" t="str">
        <f ca="1">_xll.DBRW($C$1,$C$6,$C$2,K$9,$C$3,$C$5,K$10,$C$4,$B11)</f>
        <v>RECALC_1_279_</v>
      </c>
      <c r="L11" s="34" t="str">
        <f ca="1">_xll.DBRW($C$1,$C$6,$C$2,L$9,$C$3,$C$5,L$10,$C$4,$B11)</f>
        <v>RECALC_1_289_</v>
      </c>
      <c r="M11" s="34" t="str">
        <f ca="1">_xll.DBRW($C$1,$C$6,$C$2,M$9,$C$3,$C$5,M$10,$C$4,$B11)</f>
        <v>RECALC_1_301_</v>
      </c>
      <c r="N11" s="34" t="str">
        <f ca="1">_xll.DBRW($C$1,$C$6,$C$2,N$9,$C$3,$C$5,N$10,$C$4,$B11)</f>
        <v>RECALC_1_267_</v>
      </c>
      <c r="O11" s="34" t="str">
        <f ca="1">_xll.DBRW($C$1,$C$6,$C$2,O$9,$C$3,$C$5,O$10,$C$4,$B11)</f>
        <v>RECALC_1_315_</v>
      </c>
      <c r="Q11" s="78" t="s">
        <v>307</v>
      </c>
      <c r="R11" s="34" t="str">
        <f ca="1">_xll.DBRW($R$1,$R$4,$R$2,R$9,$R$5,R$8,R$10,$R$3,$Q11)</f>
        <v>RECALC_1_222_</v>
      </c>
      <c r="S11" s="34" t="str">
        <f ca="1">_xll.DBRW($R$1,$R$4,$R$2,S$9,$R$5,S$8,S$10,$R$3,$Q11)</f>
        <v>RECALC_1_178_</v>
      </c>
      <c r="T11" s="34" t="str">
        <f ca="1">_xll.DBRW($R$1,$R$4,$R$2,T$9,$R$5,T$8,T$10,$R$3,$Q11)</f>
        <v>RECALC_1_161_</v>
      </c>
      <c r="U11" s="34" t="str">
        <f ca="1">_xll.DBRW($R$1,$R$4,$R$2,U$9,$R$5,U$8,U$10,$R$3,$Q11)</f>
        <v>RECALC_1_142_</v>
      </c>
      <c r="V11" s="34" t="str">
        <f ca="1">_xll.DBRW($R$1,$R$4,$R$2,V$9,$R$5,V$8,V$10,$R$3,$Q11)</f>
        <v>RECALC_1_46_</v>
      </c>
      <c r="W11" s="34" t="str">
        <f ca="1">_xll.DBRW($R$1,$R$4,$R$2,W$9,$R$5,W$8,W$10,$R$3,$Q11)</f>
        <v>RECALC_1_213_</v>
      </c>
      <c r="Y11" s="34" t="str">
        <f ca="1">_xll.DBRW($R$1,$R$4,$R$2,Y$9,$R$5,Y$8,Y$10,$R$3,$Q11)</f>
        <v>RECALC_1_208_</v>
      </c>
      <c r="Z11" s="34" t="str">
        <f ca="1">_xll.DBRW($R$1,$R$4,$R$2,Z$9,$R$5,Z$8,Z$10,$R$3,$Q11)</f>
        <v>RECALC_1_30_</v>
      </c>
      <c r="AA11" s="34" t="str">
        <f ca="1">_xll.DBRW($R$1,$R$4,$R$2,AA$9,$R$5,AA$8,AA$10,$R$3,$Q11)</f>
        <v>RECALC_1_237_</v>
      </c>
      <c r="AB11" s="34" t="str">
        <f ca="1">_xll.DBRW($R$1,$R$4,$R$2,AB$9,$R$5,AB$8,AB$10,$R$3,$Q11)</f>
        <v>RECALC_1_130_</v>
      </c>
      <c r="AC11" s="34" t="str">
        <f ca="1">_xll.DBRW($R$1,$R$4,$R$2,AC$9,$R$5,AC$8,AC$10,$R$3,$Q11)</f>
        <v>RECALC_1_50_</v>
      </c>
      <c r="AD11" s="34" t="str">
        <f ca="1">_xll.DBRW($R$1,$R$4,$R$2,AD$9,$R$5,AD$8,AD$10,$R$3,$Q11)</f>
        <v>RECALC_1_157_</v>
      </c>
    </row>
    <row r="12" spans="1:30" ht="14.35" outlineLevel="1">
      <c r="A12" t="s">
        <v>329</v>
      </c>
      <c r="B12" s="347" t="s">
        <v>307</v>
      </c>
      <c r="C12" s="34" t="str">
        <f ca="1">_xll.DBRW($C$1,$C$6,$C$2,C$9,$C$3,$D$5,C$10,$C$4,$B12)</f>
        <v>RECALC_1_294_</v>
      </c>
      <c r="D12" s="34" t="str">
        <f ca="1">_xll.DBRW($C$1,$C$6,$C$2,D$9,$C$3,$D$5,D$10,$C$4,$B12)</f>
        <v>RECALC_1_263_</v>
      </c>
      <c r="E12" s="34" t="str">
        <f ca="1">_xll.DBRW($C$1,$C$6,$C$2,E$9,$C$3,$D$5,E$10,$C$4,$B12)</f>
        <v>RECALC_1_247_</v>
      </c>
      <c r="F12" s="34" t="str">
        <f ca="1">_xll.DBRW($C$1,$C$6,$C$2,F$9,$C$3,$D$5,F$10,$C$4,$B12)</f>
        <v>RECALC_1_326_</v>
      </c>
      <c r="G12" s="34" t="str">
        <f ca="1">_xll.DBRW($C$1,$C$6,$C$2,G$9,$C$3,$D$5,G$10,$C$4,$B12)</f>
        <v>RECALC_1_316_</v>
      </c>
      <c r="H12" s="34" t="str">
        <f ca="1">_xll.DBRW($C$1,$C$6,$C$2,H$9,$C$3,$D$5,H$10,$C$4,$B12)</f>
        <v>RECALC_1_265_</v>
      </c>
      <c r="J12" s="34" t="str">
        <f ca="1">_xll.DBRW($C$1,$C$6,$C$2,J$9,$C$3,$D$5,J$10,$C$4,$B12)</f>
        <v>RECALC_1_253_</v>
      </c>
      <c r="K12" s="34" t="str">
        <f ca="1">_xll.DBRW($C$1,$C$6,$C$2,K$9,$C$3,$D$5,K$10,$C$4,$B12)</f>
        <v>RECALC_1_284_</v>
      </c>
      <c r="L12" s="34" t="str">
        <f ca="1">_xll.DBRW($C$1,$C$6,$C$2,L$9,$C$3,$D$5,L$10,$C$4,$B12)</f>
        <v>RECALC_1_295_</v>
      </c>
      <c r="M12" s="34" t="str">
        <f ca="1">_xll.DBRW($C$1,$C$6,$C$2,M$9,$C$3,$D$5,M$10,$C$4,$B12)</f>
        <v>RECALC_1_307_</v>
      </c>
      <c r="N12" s="34" t="str">
        <f ca="1">_xll.DBRW($C$1,$C$6,$C$2,N$9,$C$3,$D$5,N$10,$C$4,$B12)</f>
        <v>RECALC_1_269_</v>
      </c>
      <c r="O12" s="34" t="str">
        <f ca="1">_xll.DBRW($C$1,$C$6,$C$2,O$9,$C$3,$D$5,O$10,$C$4,$B12)</f>
        <v>RECALC_1_314_</v>
      </c>
      <c r="Q12" s="78" t="s">
        <v>309</v>
      </c>
      <c r="R12" s="34" t="str">
        <f ca="1">_xll.DBRW($R$1,$R$4,$R$2,R$9,$R$5,R$8,R$10,$R$3,$Q12)</f>
        <v>RECALC_1_147_</v>
      </c>
      <c r="S12" s="34" t="str">
        <f ca="1">_xll.DBRW($R$1,$R$4,$R$2,S$9,$R$5,S$8,S$10,$R$3,$Q12)</f>
        <v>RECALC_1_226_</v>
      </c>
      <c r="T12" s="34" t="str">
        <f ca="1">_xll.DBRW($R$1,$R$4,$R$2,T$9,$R$5,T$8,T$10,$R$3,$Q12)</f>
        <v>RECALC_1_190_</v>
      </c>
      <c r="U12" s="34" t="str">
        <f ca="1">_xll.DBRW($R$1,$R$4,$R$2,U$9,$R$5,U$8,U$10,$R$3,$Q12)</f>
        <v>RECALC_1_146_</v>
      </c>
      <c r="V12" s="34" t="str">
        <f ca="1">_xll.DBRW($R$1,$R$4,$R$2,V$9,$R$5,V$8,V$10,$R$3,$Q12)</f>
        <v>RECALC_1_236_</v>
      </c>
      <c r="W12" s="34" t="str">
        <f ca="1">_xll.DBRW($R$1,$R$4,$R$2,W$9,$R$5,W$8,W$10,$R$3,$Q12)</f>
        <v>RECALC_1_199_</v>
      </c>
      <c r="Y12" s="34" t="str">
        <f ca="1">_xll.DBRW($R$1,$R$4,$R$2,Y$9,$R$5,Y$8,Y$10,$R$3,$Q12)</f>
        <v>RECALC_1_174_</v>
      </c>
      <c r="Z12" s="34" t="str">
        <f ca="1">_xll.DBRW($R$1,$R$4,$R$2,Z$9,$R$5,Z$8,Z$10,$R$3,$Q12)</f>
        <v>RECALC_1_191_</v>
      </c>
      <c r="AA12" s="34" t="str">
        <f ca="1">_xll.DBRW($R$1,$R$4,$R$2,AA$9,$R$5,AA$8,AA$10,$R$3,$Q12)</f>
        <v>RECALC_1_209_</v>
      </c>
      <c r="AB12" s="34" t="str">
        <f ca="1">_xll.DBRW($R$1,$R$4,$R$2,AB$9,$R$5,AB$8,AB$10,$R$3,$Q12)</f>
        <v>RECALC_1_29_</v>
      </c>
      <c r="AC12" s="34" t="str">
        <f ca="1">_xll.DBRW($R$1,$R$4,$R$2,AC$9,$R$5,AC$8,AC$10,$R$3,$Q12)</f>
        <v>RECALC_1_238_</v>
      </c>
      <c r="AD12" s="34" t="str">
        <f ca="1">_xll.DBRW($R$1,$R$4,$R$2,AD$9,$R$5,AD$8,AD$10,$R$3,$Q12)</f>
        <v>RECALC_1_131_</v>
      </c>
    </row>
    <row r="13" spans="1:30" ht="14.35" outlineLevel="1">
      <c r="A13" t="s">
        <v>357</v>
      </c>
      <c r="B13" s="347" t="s">
        <v>307</v>
      </c>
      <c r="C13" s="34" t="e">
        <f ca="1">C11-C12</f>
        <v>#VALUE!</v>
      </c>
      <c r="D13" s="34" t="e">
        <f t="shared" ref="D13:H13" ca="1" si="4">D11-D12</f>
        <v>#VALUE!</v>
      </c>
      <c r="E13" s="34" t="e">
        <f t="shared" ca="1" si="4"/>
        <v>#VALUE!</v>
      </c>
      <c r="F13" s="34" t="e">
        <f t="shared" ca="1" si="4"/>
        <v>#VALUE!</v>
      </c>
      <c r="G13" s="34" t="e">
        <f t="shared" ca="1" si="4"/>
        <v>#VALUE!</v>
      </c>
      <c r="H13" s="34" t="e">
        <f t="shared" ca="1" si="4"/>
        <v>#VALUE!</v>
      </c>
      <c r="J13" s="34" t="e">
        <f ca="1">J11-J12</f>
        <v>#VALUE!</v>
      </c>
      <c r="K13" s="34" t="e">
        <f t="shared" ref="K13" ca="1" si="5">K11-K12</f>
        <v>#VALUE!</v>
      </c>
      <c r="L13" s="34" t="e">
        <f t="shared" ref="L13" ca="1" si="6">L11-L12</f>
        <v>#VALUE!</v>
      </c>
      <c r="M13" s="34" t="e">
        <f t="shared" ref="M13" ca="1" si="7">M11-M12</f>
        <v>#VALUE!</v>
      </c>
      <c r="N13" s="34" t="e">
        <f t="shared" ref="N13" ca="1" si="8">N11-N12</f>
        <v>#VALUE!</v>
      </c>
      <c r="O13" s="34" t="e">
        <f t="shared" ref="O13" ca="1" si="9">O11-O12</f>
        <v>#VALUE!</v>
      </c>
      <c r="Q13" s="78" t="s">
        <v>310</v>
      </c>
      <c r="R13" s="34" t="str">
        <f ca="1">_xll.DBRW($R$1,$R$4,$R$2,R$9,$R$5,R$8,R$10,$R$3,$Q13)</f>
        <v>RECALC_1_181_</v>
      </c>
      <c r="S13" s="34" t="str">
        <f ca="1">_xll.DBRW($R$1,$R$4,$R$2,S$9,$R$5,S$8,S$10,$R$3,$Q13)</f>
        <v>RECALC_1_164_</v>
      </c>
      <c r="T13" s="34" t="str">
        <f ca="1">_xll.DBRW($R$1,$R$4,$R$2,T$9,$R$5,T$8,T$10,$R$3,$Q13)</f>
        <v>RECALC_1_145_</v>
      </c>
      <c r="U13" s="34" t="str">
        <f ca="1">_xll.DBRW($R$1,$R$4,$R$2,U$9,$R$5,U$8,U$10,$R$3,$Q13)</f>
        <v>RECALC_1_137_</v>
      </c>
      <c r="V13" s="34" t="str">
        <f ca="1">_xll.DBRW($R$1,$R$4,$R$2,V$9,$R$5,V$8,V$10,$R$3,$Q13)</f>
        <v>RECALC_1_216_</v>
      </c>
      <c r="W13" s="34" t="str">
        <f ca="1">_xll.DBRW($R$1,$R$4,$R$2,W$9,$R$5,W$8,W$10,$R$3,$Q13)</f>
        <v>RECALC_1_225_</v>
      </c>
      <c r="Y13" s="34" t="str">
        <f ca="1">_xll.DBRW($R$1,$R$4,$R$2,Y$9,$R$5,Y$8,Y$10,$R$3,$Q13)</f>
        <v>RECALC_1_49_</v>
      </c>
      <c r="Z13" s="34" t="str">
        <f ca="1">_xll.DBRW($R$1,$R$4,$R$2,Z$9,$R$5,Z$8,Z$10,$R$3,$Q13)</f>
        <v>RECALC_1_158_</v>
      </c>
      <c r="AA13" s="34" t="str">
        <f ca="1">_xll.DBRW($R$1,$R$4,$R$2,AA$9,$R$5,AA$8,AA$10,$R$3,$Q13)</f>
        <v>RECALC_1_175_</v>
      </c>
      <c r="AB13" s="34" t="str">
        <f ca="1">_xll.DBRW($R$1,$R$4,$R$2,AB$9,$R$5,AB$8,AB$10,$R$3,$Q13)</f>
        <v>RECALC_1_192_</v>
      </c>
      <c r="AC13" s="34" t="str">
        <f ca="1">_xll.DBRW($R$1,$R$4,$R$2,AC$9,$R$5,AC$8,AC$10,$R$3,$Q13)</f>
        <v>RECALC_1_210_</v>
      </c>
      <c r="AD13" s="34" t="str">
        <f ca="1">_xll.DBRW($R$1,$R$4,$R$2,AD$9,$R$5,AD$8,AD$10,$R$3,$Q13)</f>
        <v>RECALC_1_28_</v>
      </c>
    </row>
    <row r="14" spans="1:30" ht="14.35" outlineLevel="1">
      <c r="B14" s="347"/>
      <c r="C14" s="34"/>
      <c r="D14" s="353" t="e">
        <f ca="1">D12/D13</f>
        <v>#VALUE!</v>
      </c>
      <c r="E14" s="353" t="e">
        <f t="shared" ref="E14:H14" ca="1" si="10">E12/E13</f>
        <v>#VALUE!</v>
      </c>
      <c r="F14" s="353" t="e">
        <f t="shared" ca="1" si="10"/>
        <v>#VALUE!</v>
      </c>
      <c r="G14" s="353" t="e">
        <f t="shared" ca="1" si="10"/>
        <v>#VALUE!</v>
      </c>
      <c r="H14" s="353" t="e">
        <f t="shared" ca="1" si="10"/>
        <v>#VALUE!</v>
      </c>
      <c r="J14" s="353" t="e">
        <f ca="1">J12/J13</f>
        <v>#VALUE!</v>
      </c>
      <c r="K14" s="353" t="e">
        <f t="shared" ref="K14" ca="1" si="11">K12/K13</f>
        <v>#VALUE!</v>
      </c>
      <c r="L14" s="353" t="e">
        <f t="shared" ref="L14" ca="1" si="12">L12/L13</f>
        <v>#VALUE!</v>
      </c>
      <c r="M14" s="353" t="e">
        <f t="shared" ref="M14" ca="1" si="13">M12/M13</f>
        <v>#VALUE!</v>
      </c>
      <c r="N14" s="353" t="e">
        <f t="shared" ref="N14:O14" ca="1" si="14">N12/N13</f>
        <v>#VALUE!</v>
      </c>
      <c r="O14" s="353" t="e">
        <f t="shared" ca="1" si="14"/>
        <v>#VALUE!</v>
      </c>
      <c r="Q14" s="78" t="s">
        <v>311</v>
      </c>
      <c r="R14" s="34" t="str">
        <f ca="1">_xll.DBRW($R$1,$R$4,$R$2,R$9,$R$5,R$8,R$10,$R$3,$Q14)</f>
        <v>RECALC_1_40_</v>
      </c>
      <c r="S14" s="34" t="str">
        <f ca="1">_xll.DBRW($R$1,$R$4,$R$2,S$9,$R$5,S$8,S$10,$R$3,$Q14)</f>
        <v>RECALC_1_198_</v>
      </c>
      <c r="T14" s="34" t="str">
        <f ca="1">_xll.DBRW($R$1,$R$4,$R$2,T$9,$R$5,T$8,T$10,$R$3,$Q14)</f>
        <v>RECALC_1_180_</v>
      </c>
      <c r="U14" s="34" t="str">
        <f ca="1">_xll.DBRW($R$1,$R$4,$R$2,U$9,$R$5,U$8,U$10,$R$3,$Q14)</f>
        <v>RECALC_1_163_</v>
      </c>
      <c r="V14" s="34" t="str">
        <f ca="1">_xll.DBRW($R$1,$R$4,$R$2,V$9,$R$5,V$8,V$10,$R$3,$Q14)</f>
        <v>RECALC_1_144_</v>
      </c>
      <c r="W14" s="34" t="str">
        <f ca="1">_xll.DBRW($R$1,$R$4,$R$2,W$9,$R$5,W$8,W$10,$R$3,$Q14)</f>
        <v>RECALC_1_136_</v>
      </c>
      <c r="Y14" s="34" t="str">
        <f ca="1">_xll.DBRW($R$1,$R$4,$R$2,Y$9,$R$5,Y$8,Y$10,$R$3,$Q14)</f>
        <v>RECALC_1_239_</v>
      </c>
      <c r="Z14" s="34" t="str">
        <f ca="1">_xll.DBRW($R$1,$R$4,$R$2,Z$9,$R$5,Z$8,Z$10,$R$3,$Q14)</f>
        <v>RECALC_1_132_</v>
      </c>
      <c r="AA14" s="34" t="str">
        <f ca="1">_xll.DBRW($R$1,$R$4,$R$2,AA$9,$R$5,AA$8,AA$10,$R$3,$Q14)</f>
        <v>RECALC_1_48_</v>
      </c>
      <c r="AB14" s="34" t="str">
        <f ca="1">_xll.DBRW($R$1,$R$4,$R$2,AB$9,$R$5,AB$8,AB$10,$R$3,$Q14)</f>
        <v>RECALC_1_159_</v>
      </c>
      <c r="AC14" s="34" t="str">
        <f ca="1">_xll.DBRW($R$1,$R$4,$R$2,AC$9,$R$5,AC$8,AC$10,$R$3,$Q14)</f>
        <v>RECALC_1_176_</v>
      </c>
      <c r="AD14" s="34" t="str">
        <f ca="1">_xll.DBRW($R$1,$R$4,$R$2,AD$9,$R$5,AD$8,AD$10,$R$3,$Q14)</f>
        <v>RECALC_1_193_</v>
      </c>
    </row>
    <row r="15" spans="1:30" ht="14.35" outlineLevel="1">
      <c r="B15" s="347"/>
      <c r="C15" s="34"/>
      <c r="D15" s="34"/>
      <c r="E15" s="34"/>
      <c r="F15" s="34"/>
      <c r="G15" s="34"/>
      <c r="H15" s="34"/>
      <c r="J15" s="34"/>
      <c r="K15" s="34"/>
      <c r="L15" s="34"/>
      <c r="M15" s="34"/>
      <c r="N15" s="34"/>
      <c r="O15" s="34"/>
      <c r="Q15" s="78" t="s">
        <v>312</v>
      </c>
      <c r="R15" s="34" t="str">
        <f ca="1">_xll.DBRW($R$1,$R$4,$R$2,R$9,$R$5,R$8,R$10,$R$3,$Q15)</f>
        <v>RECALC_1_215_</v>
      </c>
      <c r="S15" s="34" t="str">
        <f ca="1">_xll.DBRW($R$1,$R$4,$R$2,S$9,$R$5,S$8,S$10,$R$3,$Q15)</f>
        <v>RECALC_1_224_</v>
      </c>
      <c r="T15" s="34" t="str">
        <f ca="1">_xll.DBRW($R$1,$R$4,$R$2,T$9,$R$5,T$8,T$10,$R$3,$Q15)</f>
        <v>RECALC_1_41_</v>
      </c>
      <c r="U15" s="34" t="str">
        <f ca="1">_xll.DBRW($R$1,$R$4,$R$2,U$9,$R$5,U$8,U$10,$R$3,$Q15)</f>
        <v>RECALC_1_197_</v>
      </c>
      <c r="V15" s="34" t="str">
        <f ca="1">_xll.DBRW($R$1,$R$4,$R$2,V$9,$R$5,V$8,V$10,$R$3,$Q15)</f>
        <v>RECALC_1_179_</v>
      </c>
      <c r="W15" s="34" t="str">
        <f ca="1">_xll.DBRW($R$1,$R$4,$R$2,W$9,$R$5,W$8,W$10,$R$3,$Q15)</f>
        <v>RECALC_1_162_</v>
      </c>
      <c r="Y15" s="34" t="str">
        <f ca="1">_xll.DBRW($R$1,$R$4,$R$2,Y$9,$R$5,Y$8,Y$10,$R$3,$Q15)</f>
        <v>RECALC_1_211_</v>
      </c>
      <c r="Z15" s="34" t="str">
        <f ca="1">_xll.DBRW($R$1,$R$4,$R$2,Z$9,$R$5,Z$8,Z$10,$R$3,$Q15)</f>
        <v>RECALC_1_27_</v>
      </c>
      <c r="AA15" s="34" t="str">
        <f ca="1">_xll.DBRW($R$1,$R$4,$R$2,AA$9,$R$5,AA$8,AA$10,$R$3,$Q15)</f>
        <v>RECALC_1_240_</v>
      </c>
      <c r="AB15" s="34" t="str">
        <f ca="1">_xll.DBRW($R$1,$R$4,$R$2,AB$9,$R$5,AB$8,AB$10,$R$3,$Q15)</f>
        <v>RECALC_1_133_</v>
      </c>
      <c r="AC15" s="34" t="str">
        <f ca="1">_xll.DBRW($R$1,$R$4,$R$2,AC$9,$R$5,AC$8,AC$10,$R$3,$Q15)</f>
        <v>RECALC_1_47_</v>
      </c>
      <c r="AD15" s="34" t="str">
        <f ca="1">_xll.DBRW($R$1,$R$4,$R$2,AD$9,$R$5,AD$8,AD$10,$R$3,$Q15)</f>
        <v>RECALC_1_160_</v>
      </c>
    </row>
    <row r="16" spans="1:30" ht="14.35" outlineLevel="1">
      <c r="B16" s="347" t="s">
        <v>309</v>
      </c>
      <c r="C16" s="34" t="str">
        <f ca="1">_xll.DBRW($C$1,$C$6,$C$2,C$9,$C$3,$C$5,C$10,$C$4,$B16)</f>
        <v>RECALC_1_271_</v>
      </c>
      <c r="D16" s="34" t="str">
        <f ca="1">_xll.DBRW($C$1,$C$6,$C$2,D$9,$C$3,$C$5,D$10,$C$4,$B16)</f>
        <v>RECALC_1_270_</v>
      </c>
      <c r="E16" s="34" t="str">
        <f ca="1">_xll.DBRW($C$1,$C$6,$C$2,E$9,$C$3,$C$5,E$10,$C$4,$B16)</f>
        <v>RECALC_1_304_</v>
      </c>
      <c r="F16" s="34" t="str">
        <f ca="1">_xll.DBRW($C$1,$C$6,$C$2,F$9,$C$3,$C$5,F$10,$C$4,$B16)</f>
        <v>RECALC_1_298_</v>
      </c>
      <c r="G16" s="34" t="str">
        <f ca="1">_xll.DBRW($C$1,$C$6,$C$2,G$9,$C$3,$C$5,G$10,$C$4,$B16)</f>
        <v>RECALC_1_292_</v>
      </c>
      <c r="H16" s="34" t="str">
        <f ca="1">_xll.DBRW($C$1,$C$6,$C$2,H$9,$C$3,$C$5,H$10,$C$4,$B16)</f>
        <v>RECALC_1_287_</v>
      </c>
      <c r="J16" s="34" t="str">
        <f ca="1">_xll.DBRW($C$1,$C$6,$C$2,J$9,$C$3,$C$5,J$10,$C$4,$B16)</f>
        <v>RECALC_1_282_</v>
      </c>
      <c r="K16" s="34" t="str">
        <f ca="1">_xll.DBRW($C$1,$C$6,$C$2,K$9,$C$3,$C$5,K$10,$C$4,$B16)</f>
        <v>RECALC_1_275_</v>
      </c>
      <c r="L16" s="34" t="str">
        <f ca="1">_xll.DBRW($C$1,$C$6,$C$2,L$9,$C$3,$C$5,L$10,$C$4,$B16)</f>
        <v>RECALC_1_312_</v>
      </c>
      <c r="M16" s="34" t="str">
        <f ca="1">_xll.DBRW($C$1,$C$6,$C$2,M$9,$C$3,$C$5,M$10,$C$4,$B16)</f>
        <v>RECALC_1_274_</v>
      </c>
      <c r="N16" s="34" t="str">
        <f ca="1">_xll.DBRW($C$1,$C$6,$C$2,N$9,$C$3,$C$5,N$10,$C$4,$B16)</f>
        <v>RECALC_1_273_</v>
      </c>
      <c r="O16" s="34" t="str">
        <f ca="1">_xll.DBRW($C$1,$C$6,$C$2,O$9,$C$3,$C$5,O$10,$C$4,$B16)</f>
        <v>RECALC_1_305_</v>
      </c>
      <c r="Q16" s="78" t="s">
        <v>313</v>
      </c>
      <c r="R16" s="34" t="str">
        <f ca="1">_xll.DBRW($R$1,$R$4,$R$2,R$9,$R$5,R$8,R$10,$R$3,$Q16)</f>
        <v>RECALC_1_143_</v>
      </c>
      <c r="S16" s="34" t="str">
        <f ca="1">_xll.DBRW($R$1,$R$4,$R$2,S$9,$R$5,S$8,S$10,$R$3,$Q16)</f>
        <v>RECALC_1_135_</v>
      </c>
      <c r="T16" s="34" t="str">
        <f ca="1">_xll.DBRW($R$1,$R$4,$R$2,T$9,$R$5,T$8,T$10,$R$3,$Q16)</f>
        <v>RECALC_1_214_</v>
      </c>
      <c r="U16" s="34" t="str">
        <f ca="1">_xll.DBRW($R$1,$R$4,$R$2,U$9,$R$5,U$8,U$10,$R$3,$Q16)</f>
        <v>RECALC_1_223_</v>
      </c>
      <c r="V16" s="34" t="str">
        <f ca="1">_xll.DBRW($R$1,$R$4,$R$2,V$9,$R$5,V$8,V$10,$R$3,$Q16)</f>
        <v>RECALC_1_42_</v>
      </c>
      <c r="W16" s="34" t="str">
        <f ca="1">_xll.DBRW($R$1,$R$4,$R$2,W$9,$R$5,W$8,W$10,$R$3,$Q16)</f>
        <v>RECALC_1_196_</v>
      </c>
      <c r="Y16" s="34" t="str">
        <f ca="1">_xll.DBRW($R$1,$R$4,$R$2,Y$9,$R$5,Y$8,Y$10,$R$3,$Q16)</f>
        <v>RECALC_1_177_</v>
      </c>
      <c r="Z16" s="34" t="str">
        <f ca="1">_xll.DBRW($R$1,$R$4,$R$2,Z$9,$R$5,Z$8,Z$10,$R$3,$Q16)</f>
        <v>RECALC_1_194_</v>
      </c>
      <c r="AA16" s="34" t="str">
        <f ca="1">_xll.DBRW($R$1,$R$4,$R$2,AA$9,$R$5,AA$8,AA$10,$R$3,$Q16)</f>
        <v>RECALC_1_212_</v>
      </c>
      <c r="AB16" s="34" t="str">
        <f ca="1">_xll.DBRW($R$1,$R$4,$R$2,AB$9,$R$5,AB$8,AB$10,$R$3,$Q16)</f>
        <v>RECALC_1_26_</v>
      </c>
      <c r="AC16" s="34" t="str">
        <f ca="1">_xll.DBRW($R$1,$R$4,$R$2,AC$9,$R$5,AC$8,AC$10,$R$3,$Q16)</f>
        <v>RECALC_1_241_</v>
      </c>
      <c r="AD16" s="34" t="str">
        <f ca="1">_xll.DBRW($R$1,$R$4,$R$2,AD$9,$R$5,AD$8,AD$10,$R$3,$Q16)</f>
        <v>RECALC_1_134_</v>
      </c>
    </row>
    <row r="17" spans="2:30" ht="14.35" outlineLevel="1">
      <c r="B17" s="347" t="s">
        <v>349</v>
      </c>
      <c r="C17" s="34" t="str">
        <f ca="1">_xll.DBRW($C$1,$C$6,$C$2,C$9,$C$3,$C$5,C$10,$C$4,$B17)</f>
        <v>RECALC_1_311_</v>
      </c>
      <c r="D17" s="34" t="str">
        <f ca="1">_xll.DBRW($C$1,$C$6,$C$2,D$9,$C$3,$C$5,D$10,$C$4,$B17)</f>
        <v>RECALC_1_272_</v>
      </c>
      <c r="E17" s="34" t="str">
        <f ca="1">_xll.DBRW($C$1,$C$6,$C$2,E$9,$C$3,$C$5,E$10,$C$4,$B17)</f>
        <v>RECALC_1_319_</v>
      </c>
      <c r="F17" s="34" t="str">
        <f ca="1">_xll.DBRW($C$1,$C$6,$C$2,F$9,$C$3,$C$5,F$10,$C$4,$B17)</f>
        <v>RECALC_1_324_</v>
      </c>
      <c r="G17" s="34" t="str">
        <f ca="1">_xll.DBRW($C$1,$C$6,$C$2,G$9,$C$3,$C$5,G$10,$C$4,$B17)</f>
        <v>RECALC_1_328_</v>
      </c>
      <c r="H17" s="34" t="str">
        <f ca="1">_xll.DBRW($C$1,$C$6,$C$2,H$9,$C$3,$C$5,H$10,$C$4,$B17)</f>
        <v>RECALC_1_249_</v>
      </c>
      <c r="J17" s="34" t="str">
        <f ca="1">_xll.DBRW($C$1,$C$6,$C$2,J$9,$C$3,$C$5,J$10,$C$4,$B17)</f>
        <v>RECALC_1_259_</v>
      </c>
      <c r="K17" s="34" t="str">
        <f ca="1">_xll.DBRW($C$1,$C$6,$C$2,K$9,$C$3,$C$5,K$10,$C$4,$B17)</f>
        <v>RECALC_1_252_</v>
      </c>
      <c r="L17" s="34" t="str">
        <f ca="1">_xll.DBRW($C$1,$C$6,$C$2,L$9,$C$3,$C$5,L$10,$C$4,$B17)</f>
        <v>RECALC_1_262_</v>
      </c>
      <c r="M17" s="34" t="str">
        <f ca="1">_xll.DBRW($C$1,$C$6,$C$2,M$9,$C$3,$C$5,M$10,$C$4,$B17)</f>
        <v>RECALC_1_308_</v>
      </c>
      <c r="N17" s="34" t="str">
        <f ca="1">_xll.DBRW($C$1,$C$6,$C$2,N$9,$C$3,$C$5,N$10,$C$4,$B17)</f>
        <v>RECALC_1_296_</v>
      </c>
      <c r="O17" s="34" t="str">
        <f ca="1">_xll.DBRW($C$1,$C$6,$C$2,O$9,$C$3,$C$5,O$10,$C$4,$B17)</f>
        <v>RECALC_1_285_</v>
      </c>
    </row>
    <row r="18" spans="2:30" ht="14.35" outlineLevel="1">
      <c r="B18" s="347" t="s">
        <v>311</v>
      </c>
      <c r="C18" s="34" t="str">
        <f ca="1">_xll.DBRW($C$1,$C$6,$C$2,C$9,$C$3,$C$5,C$10,$C$4,$B18)</f>
        <v>RECALC_1_277_</v>
      </c>
      <c r="D18" s="34" t="str">
        <f ca="1">_xll.DBRW($C$1,$C$6,$C$2,D$9,$C$3,$C$5,D$10,$C$4,$B18)</f>
        <v>RECALC_1_255_</v>
      </c>
      <c r="E18" s="34" t="str">
        <f ca="1">_xll.DBRW($C$1,$C$6,$C$2,E$9,$C$3,$C$5,E$10,$C$4,$B18)</f>
        <v>RECALC_1_260_</v>
      </c>
      <c r="F18" s="34" t="str">
        <f ca="1">_xll.DBRW($C$1,$C$6,$C$2,F$9,$C$3,$C$5,F$10,$C$4,$B18)</f>
        <v>RECALC_1_250_</v>
      </c>
      <c r="G18" s="34" t="str">
        <f ca="1">_xll.DBRW($C$1,$C$6,$C$2,G$9,$C$3,$C$5,G$10,$C$4,$B18)</f>
        <v>RECALC_1_327_</v>
      </c>
      <c r="H18" s="34" t="str">
        <f ca="1">_xll.DBRW($C$1,$C$6,$C$2,H$9,$C$3,$C$5,H$10,$C$4,$B18)</f>
        <v>RECALC_1_323_</v>
      </c>
      <c r="J18" s="34" t="str">
        <f ca="1">_xll.DBRW($C$1,$C$6,$C$2,J$9,$C$3,$C$5,J$10,$C$4,$B18)</f>
        <v>RECALC_1_318_</v>
      </c>
      <c r="K18" s="34" t="str">
        <f ca="1">_xll.DBRW($C$1,$C$6,$C$2,K$9,$C$3,$C$5,K$10,$C$4,$B18)</f>
        <v>RECALC_1_280_</v>
      </c>
      <c r="L18" s="34" t="str">
        <f ca="1">_xll.DBRW($C$1,$C$6,$C$2,L$9,$C$3,$C$5,L$10,$C$4,$B18)</f>
        <v>RECALC_1_322_</v>
      </c>
      <c r="M18" s="34" t="str">
        <f ca="1">_xll.DBRW($C$1,$C$6,$C$2,M$9,$C$3,$C$5,M$10,$C$4,$B18)</f>
        <v>RECALC_1_309_</v>
      </c>
      <c r="N18" s="34" t="str">
        <f ca="1">_xll.DBRW($C$1,$C$6,$C$2,N$9,$C$3,$C$5,N$10,$C$4,$B18)</f>
        <v>RECALC_1_302_</v>
      </c>
      <c r="O18" s="34" t="str">
        <f ca="1">_xll.DBRW($C$1,$C$6,$C$2,O$9,$C$3,$C$5,O$10,$C$4,$B18)</f>
        <v>RECALC_1_290_</v>
      </c>
      <c r="R18" s="355" t="s">
        <v>101</v>
      </c>
      <c r="S18" s="354" t="str">
        <f>R18</f>
        <v>VTD_Corp_TopAdj_Not_allocated_Input3</v>
      </c>
      <c r="T18" s="354" t="str">
        <f t="shared" ref="T18:W18" si="15">S18</f>
        <v>VTD_Corp_TopAdj_Not_allocated_Input3</v>
      </c>
      <c r="U18" s="354" t="str">
        <f t="shared" si="15"/>
        <v>VTD_Corp_TopAdj_Not_allocated_Input3</v>
      </c>
      <c r="V18" s="354" t="str">
        <f t="shared" si="15"/>
        <v>VTD_Corp_TopAdj_Not_allocated_Input3</v>
      </c>
      <c r="W18" s="354" t="str">
        <f t="shared" si="15"/>
        <v>VTD_Corp_TopAdj_Not_allocated_Input3</v>
      </c>
      <c r="Y18" s="355" t="s">
        <v>101</v>
      </c>
      <c r="Z18" s="354" t="str">
        <f>Y18</f>
        <v>VTD_Corp_TopAdj_Not_allocated_Input3</v>
      </c>
      <c r="AA18" s="354" t="str">
        <f t="shared" ref="AA18:AD18" si="16">Z18</f>
        <v>VTD_Corp_TopAdj_Not_allocated_Input3</v>
      </c>
      <c r="AB18" s="354" t="str">
        <f t="shared" si="16"/>
        <v>VTD_Corp_TopAdj_Not_allocated_Input3</v>
      </c>
      <c r="AC18" s="354" t="str">
        <f t="shared" si="16"/>
        <v>VTD_Corp_TopAdj_Not_allocated_Input3</v>
      </c>
      <c r="AD18" s="354" t="str">
        <f t="shared" si="16"/>
        <v>VTD_Corp_TopAdj_Not_allocated_Input3</v>
      </c>
    </row>
    <row r="19" spans="2:30" ht="14.35" outlineLevel="1">
      <c r="B19" s="347" t="s">
        <v>312</v>
      </c>
      <c r="C19" s="34" t="str">
        <f ca="1">_xll.DBRW($C$1,$C$6,$C$2,C$9,$C$3,$C$5,C$10,$C$4,$B19)</f>
        <v>RECALC_1_268_</v>
      </c>
      <c r="D19" s="34" t="str">
        <f ca="1">_xll.DBRW($C$1,$C$6,$C$2,D$9,$C$3,$C$5,D$10,$C$4,$B19)</f>
        <v>RECALC_1_310_</v>
      </c>
      <c r="E19" s="34" t="str">
        <f ca="1">_xll.DBRW($C$1,$C$6,$C$2,E$9,$C$3,$C$5,E$10,$C$4,$B19)</f>
        <v>RECALC_1_266_</v>
      </c>
      <c r="F19" s="34" t="str">
        <f ca="1">_xll.DBRW($C$1,$C$6,$C$2,F$9,$C$3,$C$5,F$10,$C$4,$B19)</f>
        <v>RECALC_1_264_</v>
      </c>
      <c r="G19" s="34" t="str">
        <f ca="1">_xll.DBRW($C$1,$C$6,$C$2,G$9,$C$3,$C$5,G$10,$C$4,$B19)</f>
        <v>RECALC_1_303_</v>
      </c>
      <c r="H19" s="34" t="str">
        <f ca="1">_xll.DBRW($C$1,$C$6,$C$2,H$9,$C$3,$C$5,H$10,$C$4,$B19)</f>
        <v>RECALC_1_297_</v>
      </c>
      <c r="J19" s="34" t="str">
        <f ca="1">_xll.DBRW($C$1,$C$6,$C$2,J$9,$C$3,$C$5,J$10,$C$4,$B19)</f>
        <v>RECALC_1_291_</v>
      </c>
      <c r="K19" s="34" t="str">
        <f ca="1">_xll.DBRW($C$1,$C$6,$C$2,K$9,$C$3,$C$5,K$10,$C$4,$B19)</f>
        <v>RECALC_1_258_</v>
      </c>
      <c r="L19" s="34" t="str">
        <f ca="1">_xll.DBRW($C$1,$C$6,$C$2,L$9,$C$3,$C$5,L$10,$C$4,$B19)</f>
        <v>RECALC_1_248_</v>
      </c>
      <c r="M19" s="34" t="str">
        <f ca="1">_xll.DBRW($C$1,$C$6,$C$2,M$9,$C$3,$C$5,M$10,$C$4,$B19)</f>
        <v>RECALC_1_329_</v>
      </c>
      <c r="N19" s="34" t="str">
        <f ca="1">_xll.DBRW($C$1,$C$6,$C$2,N$9,$C$3,$C$5,N$10,$C$4,$B19)</f>
        <v>RECALC_1_325_</v>
      </c>
      <c r="O19" s="34" t="str">
        <f ca="1">_xll.DBRW($C$1,$C$6,$C$2,O$9,$C$3,$C$5,O$10,$C$4,$B19)</f>
        <v>RECALC_1_320_</v>
      </c>
      <c r="Q19" s="357" t="s">
        <v>329</v>
      </c>
      <c r="R19" s="302" t="s">
        <v>38</v>
      </c>
      <c r="S19" s="302" t="str">
        <f>R19</f>
        <v>TOT_LTP</v>
      </c>
      <c r="T19" s="302" t="str">
        <f t="shared" ref="T19:W19" si="17">S19</f>
        <v>TOT_LTP</v>
      </c>
      <c r="U19" s="302" t="str">
        <f t="shared" si="17"/>
        <v>TOT_LTP</v>
      </c>
      <c r="V19" s="302" t="str">
        <f t="shared" si="17"/>
        <v>TOT_LTP</v>
      </c>
      <c r="W19" s="302" t="str">
        <f t="shared" si="17"/>
        <v>TOT_LTP</v>
      </c>
      <c r="Y19" s="302" t="s">
        <v>338</v>
      </c>
      <c r="Z19" s="302" t="str">
        <f>Y19</f>
        <v>Growth_Plan</v>
      </c>
      <c r="AA19" s="302" t="str">
        <f t="shared" ref="AA19:AD19" si="18">Z19</f>
        <v>Growth_Plan</v>
      </c>
      <c r="AB19" s="302" t="str">
        <f t="shared" si="18"/>
        <v>Growth_Plan</v>
      </c>
      <c r="AC19" s="302" t="str">
        <f t="shared" si="18"/>
        <v>Growth_Plan</v>
      </c>
      <c r="AD19" s="302" t="str">
        <f t="shared" si="18"/>
        <v>Growth_Plan</v>
      </c>
    </row>
    <row r="20" spans="2:30" ht="14.35" outlineLevel="1">
      <c r="B20" s="347" t="s">
        <v>313</v>
      </c>
      <c r="C20" s="34" t="str">
        <f ca="1">_xll.DBRW($C$1,$C$6,$C$2,C$9,$C$3,$C$5,C$10,$C$4,$B20)</f>
        <v>RECALC_1_286_</v>
      </c>
      <c r="D20" s="34" t="str">
        <f ca="1">_xll.DBRW($C$1,$C$6,$C$2,D$9,$C$3,$C$5,D$10,$C$4,$B20)</f>
        <v>RECALC_1_254_</v>
      </c>
      <c r="E20" s="34" t="str">
        <f ca="1">_xll.DBRW($C$1,$C$6,$C$2,E$9,$C$3,$C$5,E$10,$C$4,$B20)</f>
        <v>RECALC_1_281_</v>
      </c>
      <c r="F20" s="34" t="str">
        <f ca="1">_xll.DBRW($C$1,$C$6,$C$2,F$9,$C$3,$C$5,F$10,$C$4,$B20)</f>
        <v>RECALC_1_276_</v>
      </c>
      <c r="G20" s="34" t="str">
        <f ca="1">_xll.DBRW($C$1,$C$6,$C$2,G$9,$C$3,$C$5,G$10,$C$4,$B20)</f>
        <v>RECALC_1_256_</v>
      </c>
      <c r="H20" s="34" t="str">
        <f ca="1">_xll.DBRW($C$1,$C$6,$C$2,H$9,$C$3,$C$5,H$10,$C$4,$B20)</f>
        <v>RECALC_1_261_</v>
      </c>
      <c r="J20" s="34" t="str">
        <f ca="1">_xll.DBRW($C$1,$C$6,$C$2,J$9,$C$3,$C$5,J$10,$C$4,$B20)</f>
        <v>RECALC_1_251_</v>
      </c>
      <c r="K20" s="34" t="str">
        <f ca="1">_xll.DBRW($C$1,$C$6,$C$2,K$9,$C$3,$C$5,K$10,$C$4,$B20)</f>
        <v>RECALC_1_299_</v>
      </c>
      <c r="L20" s="34" t="str">
        <f ca="1">_xll.DBRW($C$1,$C$6,$C$2,L$9,$C$3,$C$5,L$10,$C$4,$B20)</f>
        <v>RECALC_1_293_</v>
      </c>
      <c r="M20" s="34" t="str">
        <f ca="1">_xll.DBRW($C$1,$C$6,$C$2,M$9,$C$3,$C$5,M$10,$C$4,$B20)</f>
        <v>RECALC_1_288_</v>
      </c>
      <c r="N20" s="34" t="str">
        <f ca="1">_xll.DBRW($C$1,$C$6,$C$2,N$9,$C$3,$C$5,N$10,$C$4,$B20)</f>
        <v>RECALC_1_283_</v>
      </c>
      <c r="O20" s="34" t="str">
        <f ca="1">_xll.DBRW($C$1,$C$6,$C$2,O$9,$C$3,$C$5,O$10,$C$4,$B20)</f>
        <v>RECALC_1_278_</v>
      </c>
      <c r="R20" s="302" t="s">
        <v>337</v>
      </c>
      <c r="S20" s="302" t="s">
        <v>336</v>
      </c>
      <c r="T20" s="302" t="s">
        <v>335</v>
      </c>
      <c r="U20" s="302" t="s">
        <v>334</v>
      </c>
      <c r="V20" s="302" t="s">
        <v>333</v>
      </c>
      <c r="W20" s="302" t="s">
        <v>332</v>
      </c>
      <c r="Y20" s="302" t="s">
        <v>337</v>
      </c>
      <c r="Z20" s="302" t="s">
        <v>336</v>
      </c>
      <c r="AA20" s="302" t="s">
        <v>335</v>
      </c>
      <c r="AB20" s="302" t="s">
        <v>334</v>
      </c>
      <c r="AC20" s="302" t="s">
        <v>333</v>
      </c>
      <c r="AD20" s="302" t="s">
        <v>332</v>
      </c>
    </row>
    <row r="21" spans="2:30" ht="14.35" outlineLevel="1">
      <c r="B21" s="347" t="s">
        <v>343</v>
      </c>
      <c r="C21" s="344" t="e">
        <f t="shared" ref="C21:H21" ca="1" si="19">C16/C11</f>
        <v>#VALUE!</v>
      </c>
      <c r="D21" s="344" t="e">
        <f t="shared" ca="1" si="19"/>
        <v>#VALUE!</v>
      </c>
      <c r="E21" s="344" t="e">
        <f t="shared" ca="1" si="19"/>
        <v>#VALUE!</v>
      </c>
      <c r="F21" s="344" t="e">
        <f t="shared" ca="1" si="19"/>
        <v>#VALUE!</v>
      </c>
      <c r="G21" s="344" t="e">
        <f t="shared" ca="1" si="19"/>
        <v>#VALUE!</v>
      </c>
      <c r="H21" s="344" t="e">
        <f t="shared" ca="1" si="19"/>
        <v>#VALUE!</v>
      </c>
      <c r="J21" s="344" t="e">
        <f t="shared" ref="J21:O21" ca="1" si="20">J16/J11</f>
        <v>#VALUE!</v>
      </c>
      <c r="K21" s="344" t="e">
        <f t="shared" ca="1" si="20"/>
        <v>#VALUE!</v>
      </c>
      <c r="L21" s="344" t="e">
        <f t="shared" ca="1" si="20"/>
        <v>#VALUE!</v>
      </c>
      <c r="M21" s="344" t="e">
        <f t="shared" ca="1" si="20"/>
        <v>#VALUE!</v>
      </c>
      <c r="N21" s="344" t="e">
        <f t="shared" ca="1" si="20"/>
        <v>#VALUE!</v>
      </c>
      <c r="O21" s="344" t="e">
        <f t="shared" ca="1" si="20"/>
        <v>#VALUE!</v>
      </c>
      <c r="Q21" s="78" t="str">
        <f>Q11</f>
        <v>Revenue from ordinary activities</v>
      </c>
      <c r="R21" s="34" t="str">
        <f ca="1">_xll.DBRW($R$1,$R$4,$R$2,R$19,$R$5,R$18,R$20,$R$3,$Q11)</f>
        <v>RECALC_1_232_</v>
      </c>
      <c r="S21" s="34" t="str">
        <f ca="1">_xll.DBRW($R$1,$R$4,$R$2,S$19,$R$5,S$18,S$20,$R$3,$Q11)</f>
        <v>RECALC_1_186_</v>
      </c>
      <c r="T21" s="34" t="str">
        <f ca="1">_xll.DBRW($R$1,$R$4,$R$2,T$19,$R$5,T$18,T$20,$R$3,$Q11)</f>
        <v>RECALC_1_170_</v>
      </c>
      <c r="U21" s="34" t="str">
        <f ca="1">_xll.DBRW($R$1,$R$4,$R$2,U$19,$R$5,U$18,U$20,$R$3,$Q11)</f>
        <v>RECALC_1_152_</v>
      </c>
      <c r="V21" s="34" t="str">
        <f ca="1">_xll.DBRW($R$1,$R$4,$R$2,V$19,$R$5,V$18,V$20,$R$3,$Q11)</f>
        <v>RECALC_1_45_</v>
      </c>
      <c r="W21" s="34" t="str">
        <f ca="1">_xll.DBRW($R$1,$R$4,$R$2,W$19,$R$5,W$18,W$20,$R$3,$Q11)</f>
        <v>RECALC_1_124_</v>
      </c>
      <c r="Y21" s="34" t="str">
        <f ca="1">_xll.DBRW($R$1,$R$4,$R$2,Y$19,$R$5,Y$18,Y$20,$R$3,$Q11)</f>
        <v>RECALC_1_38_</v>
      </c>
      <c r="Z21" s="34" t="str">
        <f ca="1">_xll.DBRW($R$1,$R$4,$R$2,Z$19,$R$5,Z$18,Z$20,$R$3,$Q11)</f>
        <v>RECALC_1_227_</v>
      </c>
      <c r="AA21" s="34" t="str">
        <f ca="1">_xll.DBRW($R$1,$R$4,$R$2,AA$19,$R$5,AA$18,AA$20,$R$3,$Q11)</f>
        <v>RECALC_1_217_</v>
      </c>
      <c r="AB21" s="34" t="str">
        <f ca="1">_xll.DBRW($R$1,$R$4,$R$2,AB$19,$R$5,AB$18,AB$20,$R$3,$Q11)</f>
        <v>RECALC_1_138_</v>
      </c>
      <c r="AC21" s="34" t="str">
        <f ca="1">_xll.DBRW($R$1,$R$4,$R$2,AC$19,$R$5,AC$18,AC$20,$R$3,$Q11)</f>
        <v>RECALC_1_148_</v>
      </c>
      <c r="AD21" s="34" t="str">
        <f ca="1">_xll.DBRW($R$1,$R$4,$R$2,AD$19,$R$5,AD$18,AD$20,$R$3,$Q11)</f>
        <v>RECALC_1_166_</v>
      </c>
    </row>
    <row r="22" spans="2:30" ht="14.35" outlineLevel="1">
      <c r="B22" s="347" t="s">
        <v>344</v>
      </c>
      <c r="C22" s="344" t="e">
        <f t="shared" ref="C22:H22" ca="1" si="21">C18/C11</f>
        <v>#VALUE!</v>
      </c>
      <c r="D22" s="344" t="e">
        <f t="shared" ca="1" si="21"/>
        <v>#VALUE!</v>
      </c>
      <c r="E22" s="344" t="e">
        <f t="shared" ca="1" si="21"/>
        <v>#VALUE!</v>
      </c>
      <c r="F22" s="344" t="e">
        <f t="shared" ca="1" si="21"/>
        <v>#VALUE!</v>
      </c>
      <c r="G22" s="344" t="e">
        <f t="shared" ca="1" si="21"/>
        <v>#VALUE!</v>
      </c>
      <c r="H22" s="344" t="e">
        <f t="shared" ca="1" si="21"/>
        <v>#VALUE!</v>
      </c>
      <c r="J22" s="344" t="e">
        <f t="shared" ref="J22:O22" ca="1" si="22">J18/J11</f>
        <v>#VALUE!</v>
      </c>
      <c r="K22" s="344" t="e">
        <f t="shared" ca="1" si="22"/>
        <v>#VALUE!</v>
      </c>
      <c r="L22" s="344" t="e">
        <f t="shared" ca="1" si="22"/>
        <v>#VALUE!</v>
      </c>
      <c r="M22" s="344" t="e">
        <f t="shared" ca="1" si="22"/>
        <v>#VALUE!</v>
      </c>
      <c r="N22" s="344" t="e">
        <f t="shared" ca="1" si="22"/>
        <v>#VALUE!</v>
      </c>
      <c r="O22" s="344" t="e">
        <f t="shared" ca="1" si="22"/>
        <v>#VALUE!</v>
      </c>
      <c r="Q22" s="78" t="str">
        <f t="shared" ref="Q22:Q26" si="23">Q12</f>
        <v>OPERATING PROFIT</v>
      </c>
      <c r="R22" s="34" t="str">
        <f ca="1">_xll.DBRW($R$1,$R$4,$R$2,R$19,$R$5,R$18,R$20,$R$3,$Q12)</f>
        <v>RECALC_1_156_</v>
      </c>
      <c r="S22" s="34" t="str">
        <f ca="1">_xll.DBRW($R$1,$R$4,$R$2,S$19,$R$5,S$18,S$20,$R$3,$Q12)</f>
        <v>RECALC_1_129_</v>
      </c>
      <c r="T22" s="34" t="str">
        <f ca="1">_xll.DBRW($R$1,$R$4,$R$2,T$19,$R$5,T$18,T$20,$R$3,$Q12)</f>
        <v>RECALC_1_207_</v>
      </c>
      <c r="U22" s="34" t="str">
        <f ca="1">_xll.DBRW($R$1,$R$4,$R$2,U$19,$R$5,U$18,U$20,$R$3,$Q12)</f>
        <v>RECALC_1_165_</v>
      </c>
      <c r="V22" s="34" t="str">
        <f ca="1">_xll.DBRW($R$1,$R$4,$R$2,V$19,$R$5,V$18,V$20,$R$3,$Q12)</f>
        <v>RECALC_1_128_</v>
      </c>
      <c r="W22" s="34" t="str">
        <f ca="1">_xll.DBRW($R$1,$R$4,$R$2,W$19,$R$5,W$18,W$20,$R$3,$Q12)</f>
        <v>RECALC_1_39_</v>
      </c>
      <c r="Y22" s="34" t="str">
        <f ca="1">_xll.DBRW($R$1,$R$4,$R$2,Y$19,$R$5,Y$18,Y$20,$R$3,$Q12)</f>
        <v>RECALC_1_182_</v>
      </c>
      <c r="Z22" s="34" t="str">
        <f ca="1">_xll.DBRW($R$1,$R$4,$R$2,Z$19,$R$5,Z$18,Z$20,$R$3,$Q12)</f>
        <v>RECALC_1_200_</v>
      </c>
      <c r="AA22" s="34" t="str">
        <f ca="1">_xll.DBRW($R$1,$R$4,$R$2,AA$19,$R$5,AA$18,AA$20,$R$3,$Q12)</f>
        <v>RECALC_1_37_</v>
      </c>
      <c r="AB22" s="34" t="str">
        <f ca="1">_xll.DBRW($R$1,$R$4,$R$2,AB$19,$R$5,AB$18,AB$20,$R$3,$Q12)</f>
        <v>RECALC_1_228_</v>
      </c>
      <c r="AC22" s="34" t="str">
        <f ca="1">_xll.DBRW($R$1,$R$4,$R$2,AC$19,$R$5,AC$18,AC$20,$R$3,$Q12)</f>
        <v>RECALC_1_218_</v>
      </c>
      <c r="AD22" s="34" t="str">
        <f ca="1">_xll.DBRW($R$1,$R$4,$R$2,AD$19,$R$5,AD$18,AD$20,$R$3,$Q12)</f>
        <v>RECALC_1_139_</v>
      </c>
    </row>
    <row r="23" spans="2:30" ht="14.35" outlineLevel="1">
      <c r="Q23" s="78" t="str">
        <f t="shared" si="23"/>
        <v>PROFIT OR LOSS before Tax</v>
      </c>
      <c r="R23" s="34" t="str">
        <f ca="1">_xll.DBRW($R$1,$R$4,$R$2,R$19,$R$5,R$18,R$20,$R$3,$Q13)</f>
        <v>RECALC_1_189_</v>
      </c>
      <c r="S23" s="34" t="str">
        <f ca="1">_xll.DBRW($R$1,$R$4,$R$2,S$19,$R$5,S$18,S$20,$R$3,$Q13)</f>
        <v>RECALC_1_173_</v>
      </c>
      <c r="T23" s="34" t="str">
        <f ca="1">_xll.DBRW($R$1,$R$4,$R$2,T$19,$R$5,T$18,T$20,$R$3,$Q13)</f>
        <v>RECALC_1_155_</v>
      </c>
      <c r="U23" s="34" t="str">
        <f ca="1">_xll.DBRW($R$1,$R$4,$R$2,U$19,$R$5,U$18,U$20,$R$3,$Q13)</f>
        <v>RECALC_1_53_</v>
      </c>
      <c r="V23" s="34" t="str">
        <f ca="1">_xll.DBRW($R$1,$R$4,$R$2,V$19,$R$5,V$18,V$20,$R$3,$Q13)</f>
        <v>RECALC_1_127_</v>
      </c>
      <c r="W23" s="34" t="str">
        <f ca="1">_xll.DBRW($R$1,$R$4,$R$2,W$19,$R$5,W$18,W$20,$R$3,$Q13)</f>
        <v>RECALC_1_235_</v>
      </c>
      <c r="Y23" s="34" t="str">
        <f ca="1">_xll.DBRW($R$1,$R$4,$R$2,Y$19,$R$5,Y$18,Y$20,$R$3,$Q13)</f>
        <v>RECALC_1_149_</v>
      </c>
      <c r="Z23" s="34" t="str">
        <f ca="1">_xll.DBRW($R$1,$R$4,$R$2,Z$19,$R$5,Z$18,Z$20,$R$3,$Q13)</f>
        <v>RECALC_1_167_</v>
      </c>
      <c r="AA23" s="34" t="str">
        <f ca="1">_xll.DBRW($R$1,$R$4,$R$2,AA$19,$R$5,AA$18,AA$20,$R$3,$Q13)</f>
        <v>RECALC_1_183_</v>
      </c>
      <c r="AB23" s="34" t="str">
        <f ca="1">_xll.DBRW($R$1,$R$4,$R$2,AB$19,$R$5,AB$18,AB$20,$R$3,$Q13)</f>
        <v>RECALC_1_201_</v>
      </c>
      <c r="AC23" s="34" t="str">
        <f ca="1">_xll.DBRW($R$1,$R$4,$R$2,AC$19,$R$5,AC$18,AC$20,$R$3,$Q13)</f>
        <v>RECALC_1_36_</v>
      </c>
      <c r="AD23" s="34" t="str">
        <f ca="1">_xll.DBRW($R$1,$R$4,$R$2,AD$19,$R$5,AD$18,AD$20,$R$3,$Q13)</f>
        <v>RECALC_1_229_</v>
      </c>
    </row>
    <row r="24" spans="2:30" ht="15.7" outlineLevel="1">
      <c r="B24" s="78" t="s">
        <v>339</v>
      </c>
      <c r="D24" s="34"/>
      <c r="E24" s="34"/>
      <c r="F24" s="34"/>
      <c r="G24" s="34"/>
      <c r="H24" s="352" t="e">
        <f ca="1">9000-H11</f>
        <v>#VALUE!</v>
      </c>
      <c r="Q24" s="78" t="str">
        <f t="shared" si="23"/>
        <v>NET PROFIT OR LOSS ATTRIBUTABLE TO GROUP</v>
      </c>
      <c r="R24" s="34" t="str">
        <f ca="1">_xll.DBRW($R$1,$R$4,$R$2,R$19,$R$5,R$18,R$20,$R$3,$Q14)</f>
        <v>RECALC_1_31_</v>
      </c>
      <c r="S24" s="34" t="str">
        <f ca="1">_xll.DBRW($R$1,$R$4,$R$2,S$19,$R$5,S$18,S$20,$R$3,$Q14)</f>
        <v>RECALC_1_206_</v>
      </c>
      <c r="T24" s="34" t="str">
        <f ca="1">_xll.DBRW($R$1,$R$4,$R$2,T$19,$R$5,T$18,T$20,$R$3,$Q14)</f>
        <v>RECALC_1_188_</v>
      </c>
      <c r="U24" s="34" t="str">
        <f ca="1">_xll.DBRW($R$1,$R$4,$R$2,U$19,$R$5,U$18,U$20,$R$3,$Q14)</f>
        <v>RECALC_1_172_</v>
      </c>
      <c r="V24" s="34" t="str">
        <f ca="1">_xll.DBRW($R$1,$R$4,$R$2,V$19,$R$5,V$18,V$20,$R$3,$Q14)</f>
        <v>RECALC_1_154_</v>
      </c>
      <c r="W24" s="34" t="str">
        <f ca="1">_xll.DBRW($R$1,$R$4,$R$2,W$19,$R$5,W$18,W$20,$R$3,$Q14)</f>
        <v>RECALC_1_43_</v>
      </c>
      <c r="Y24" s="34" t="str">
        <f ca="1">_xll.DBRW($R$1,$R$4,$R$2,Y$19,$R$5,Y$18,Y$20,$R$3,$Q14)</f>
        <v>RECALC_1_219_</v>
      </c>
      <c r="Z24" s="34" t="str">
        <f ca="1">_xll.DBRW($R$1,$R$4,$R$2,Z$19,$R$5,Z$18,Z$20,$R$3,$Q14)</f>
        <v>RECALC_1_140_</v>
      </c>
      <c r="AA24" s="34" t="str">
        <f ca="1">_xll.DBRW($R$1,$R$4,$R$2,AA$19,$R$5,AA$18,AA$20,$R$3,$Q14)</f>
        <v>RECALC_1_150_</v>
      </c>
      <c r="AB24" s="34" t="str">
        <f ca="1">_xll.DBRW($R$1,$R$4,$R$2,AB$19,$R$5,AB$18,AB$20,$R$3,$Q14)</f>
        <v>RECALC_1_168_</v>
      </c>
      <c r="AC24" s="34" t="str">
        <f ca="1">_xll.DBRW($R$1,$R$4,$R$2,AC$19,$R$5,AC$18,AC$20,$R$3,$Q14)</f>
        <v>RECALC_1_184_</v>
      </c>
      <c r="AD24" s="34" t="str">
        <f ca="1">_xll.DBRW($R$1,$R$4,$R$2,AD$19,$R$5,AD$18,AD$20,$R$3,$Q14)</f>
        <v>RECALC_1_202_</v>
      </c>
    </row>
    <row r="25" spans="2:30" ht="14.35" outlineLevel="1">
      <c r="B25" s="78" t="s">
        <v>345</v>
      </c>
      <c r="C25" s="345" t="e">
        <f ca="1">H24/O11</f>
        <v>#VALUE!</v>
      </c>
      <c r="D25" s="344"/>
      <c r="E25" s="344"/>
      <c r="F25" s="344"/>
      <c r="G25" s="344"/>
      <c r="H25" s="344" t="e">
        <f ca="1">H24/O11</f>
        <v>#VALUE!</v>
      </c>
      <c r="Q25" s="78" t="str">
        <f t="shared" si="23"/>
        <v>OPERATING CASH FLOW (EBITDA)</v>
      </c>
      <c r="R25" s="34" t="str">
        <f ca="1">_xll.DBRW($R$1,$R$4,$R$2,R$19,$R$5,R$18,R$20,$R$3,$Q15)</f>
        <v>RECALC_1_126_</v>
      </c>
      <c r="S25" s="34" t="str">
        <f ca="1">_xll.DBRW($R$1,$R$4,$R$2,S$19,$R$5,S$18,S$20,$R$3,$Q15)</f>
        <v>RECALC_1_234_</v>
      </c>
      <c r="T25" s="34" t="str">
        <f ca="1">_xll.DBRW($R$1,$R$4,$R$2,T$19,$R$5,T$18,T$20,$R$3,$Q15)</f>
        <v>RECALC_1_32_</v>
      </c>
      <c r="U25" s="34" t="str">
        <f ca="1">_xll.DBRW($R$1,$R$4,$R$2,U$19,$R$5,U$18,U$20,$R$3,$Q15)</f>
        <v>RECALC_1_205_</v>
      </c>
      <c r="V25" s="34" t="str">
        <f ca="1">_xll.DBRW($R$1,$R$4,$R$2,V$19,$R$5,V$18,V$20,$R$3,$Q15)</f>
        <v>RECALC_1_187_</v>
      </c>
      <c r="W25" s="34" t="str">
        <f ca="1">_xll.DBRW($R$1,$R$4,$R$2,W$19,$R$5,W$18,W$20,$R$3,$Q15)</f>
        <v>RECALC_1_171_</v>
      </c>
      <c r="Y25" s="34" t="str">
        <f ca="1">_xll.DBRW($R$1,$R$4,$R$2,Y$19,$R$5,Y$18,Y$20,$R$3,$Q15)</f>
        <v>RECALC_1_35_</v>
      </c>
      <c r="Z25" s="34" t="str">
        <f ca="1">_xll.DBRW($R$1,$R$4,$R$2,Z$19,$R$5,Z$18,Z$20,$R$3,$Q15)</f>
        <v>RECALC_1_230_</v>
      </c>
      <c r="AA25" s="34" t="str">
        <f ca="1">_xll.DBRW($R$1,$R$4,$R$2,AA$19,$R$5,AA$18,AA$20,$R$3,$Q15)</f>
        <v>RECALC_1_220_</v>
      </c>
      <c r="AB25" s="34" t="str">
        <f ca="1">_xll.DBRW($R$1,$R$4,$R$2,AB$19,$R$5,AB$18,AB$20,$R$3,$Q15)</f>
        <v>RECALC_1_141_</v>
      </c>
      <c r="AC25" s="34" t="str">
        <f ca="1">_xll.DBRW($R$1,$R$4,$R$2,AC$19,$R$5,AC$18,AC$20,$R$3,$Q15)</f>
        <v>RECALC_1_151_</v>
      </c>
      <c r="AD25" s="34" t="str">
        <f ca="1">_xll.DBRW($R$1,$R$4,$R$2,AD$19,$R$5,AD$18,AD$20,$R$3,$Q15)</f>
        <v>RECALC_1_169_</v>
      </c>
    </row>
    <row r="26" spans="2:30" ht="14.35" outlineLevel="1">
      <c r="Q26" s="78" t="str">
        <f t="shared" si="23"/>
        <v>Net Industrial CAPEX</v>
      </c>
      <c r="R26" s="34" t="str">
        <f ca="1">_xll.DBRW($R$1,$R$4,$R$2,R$19,$R$5,R$18,R$20,$R$3,$Q16)</f>
        <v>RECALC_1_153_</v>
      </c>
      <c r="S26" s="34" t="str">
        <f ca="1">_xll.DBRW($R$1,$R$4,$R$2,S$19,$R$5,S$18,S$20,$R$3,$Q16)</f>
        <v>RECALC_1_44_</v>
      </c>
      <c r="T26" s="34" t="str">
        <f ca="1">_xll.DBRW($R$1,$R$4,$R$2,T$19,$R$5,T$18,T$20,$R$3,$Q16)</f>
        <v>RECALC_1_125_</v>
      </c>
      <c r="U26" s="34" t="str">
        <f ca="1">_xll.DBRW($R$1,$R$4,$R$2,U$19,$R$5,U$18,U$20,$R$3,$Q16)</f>
        <v>RECALC_1_233_</v>
      </c>
      <c r="V26" s="34" t="str">
        <f ca="1">_xll.DBRW($R$1,$R$4,$R$2,V$19,$R$5,V$18,V$20,$R$3,$Q16)</f>
        <v>RECALC_1_33_</v>
      </c>
      <c r="W26" s="34" t="str">
        <f ca="1">_xll.DBRW($R$1,$R$4,$R$2,W$19,$R$5,W$18,W$20,$R$3,$Q16)</f>
        <v>RECALC_1_204_</v>
      </c>
      <c r="Y26" s="34" t="str">
        <f ca="1">_xll.DBRW($R$1,$R$4,$R$2,Y$19,$R$5,Y$18,Y$20,$R$3,$Q16)</f>
        <v>RECALC_1_185_</v>
      </c>
      <c r="Z26" s="34" t="str">
        <f ca="1">_xll.DBRW($R$1,$R$4,$R$2,Z$19,$R$5,Z$18,Z$20,$R$3,$Q16)</f>
        <v>RECALC_1_203_</v>
      </c>
      <c r="AA26" s="34" t="str">
        <f ca="1">_xll.DBRW($R$1,$R$4,$R$2,AA$19,$R$5,AA$18,AA$20,$R$3,$Q16)</f>
        <v>RECALC_1_34_</v>
      </c>
      <c r="AB26" s="34" t="str">
        <f ca="1">_xll.DBRW($R$1,$R$4,$R$2,AB$19,$R$5,AB$18,AB$20,$R$3,$Q16)</f>
        <v>RECALC_1_231_</v>
      </c>
      <c r="AC26" s="34" t="str">
        <f ca="1">_xll.DBRW($R$1,$R$4,$R$2,AC$19,$R$5,AC$18,AC$20,$R$3,$Q16)</f>
        <v>RECALC_1_221_</v>
      </c>
      <c r="AD26" s="34" t="str">
        <f ca="1">_xll.DBRW($R$1,$R$4,$R$2,AD$19,$R$5,AD$18,AD$20,$R$3,$Q16)</f>
        <v>RECALC_1_195_</v>
      </c>
    </row>
    <row r="27" spans="2:30" outlineLevel="1">
      <c r="B27" s="346" t="s">
        <v>342</v>
      </c>
      <c r="C27" s="302" t="str">
        <f t="shared" ref="C27:H27" si="24">C10</f>
        <v>F_year_2022</v>
      </c>
      <c r="D27" s="302" t="str">
        <f t="shared" si="24"/>
        <v>F_year_2023</v>
      </c>
      <c r="E27" s="302" t="str">
        <f t="shared" si="24"/>
        <v>F_year_2024</v>
      </c>
      <c r="F27" s="302" t="str">
        <f t="shared" si="24"/>
        <v>F_year_2025</v>
      </c>
      <c r="G27" s="302" t="str">
        <f t="shared" si="24"/>
        <v>F_year_2026</v>
      </c>
      <c r="H27" s="302" t="str">
        <f t="shared" si="24"/>
        <v>F_year_2027</v>
      </c>
      <c r="J27" s="302" t="str">
        <f t="shared" ref="J27:O27" si="25">J10</f>
        <v>F_year_2022</v>
      </c>
      <c r="K27" s="302" t="str">
        <f t="shared" si="25"/>
        <v>F_year_2023</v>
      </c>
      <c r="L27" s="302" t="str">
        <f t="shared" si="25"/>
        <v>F_year_2024</v>
      </c>
      <c r="M27" s="302" t="str">
        <f t="shared" si="25"/>
        <v>F_year_2025</v>
      </c>
      <c r="N27" s="302" t="str">
        <f t="shared" si="25"/>
        <v>F_year_2026</v>
      </c>
      <c r="O27" s="302" t="str">
        <f t="shared" si="25"/>
        <v>F_year_2027</v>
      </c>
    </row>
    <row r="28" spans="2:30" ht="14.35" outlineLevel="1">
      <c r="B28" s="347" t="s">
        <v>307</v>
      </c>
      <c r="C28" s="34">
        <f>J28</f>
        <v>0</v>
      </c>
      <c r="D28" s="34" t="e">
        <f t="shared" ref="D28:H28" ca="1" si="26">K28</f>
        <v>#VALUE!</v>
      </c>
      <c r="E28" s="34" t="e">
        <f t="shared" ca="1" si="26"/>
        <v>#VALUE!</v>
      </c>
      <c r="F28" s="34" t="e">
        <f t="shared" ca="1" si="26"/>
        <v>#VALUE!</v>
      </c>
      <c r="G28" s="34" t="e">
        <f t="shared" ca="1" si="26"/>
        <v>#VALUE!</v>
      </c>
      <c r="H28" s="34" t="e">
        <f t="shared" ca="1" si="26"/>
        <v>#VALUE!</v>
      </c>
      <c r="J28" s="34"/>
      <c r="K28" s="34" t="e">
        <f ca="1">K11*$C$25</f>
        <v>#VALUE!</v>
      </c>
      <c r="L28" s="34" t="e">
        <f ca="1">L11*$C$25</f>
        <v>#VALUE!</v>
      </c>
      <c r="M28" s="34" t="e">
        <f ca="1">M11*$C$25</f>
        <v>#VALUE!</v>
      </c>
      <c r="N28" s="34" t="e">
        <f ca="1">N11*$C$25</f>
        <v>#VALUE!</v>
      </c>
      <c r="O28" s="34" t="e">
        <f ca="1">O11*$C$25</f>
        <v>#VALUE!</v>
      </c>
      <c r="P28" s="348" t="e">
        <f ca="1">O28/O11</f>
        <v>#VALUE!</v>
      </c>
      <c r="R28" s="355"/>
      <c r="S28" s="354"/>
      <c r="T28" s="354"/>
      <c r="U28" s="354"/>
      <c r="V28" s="354"/>
      <c r="W28" s="354"/>
      <c r="Y28" s="355"/>
      <c r="Z28" s="354"/>
      <c r="AA28" s="354"/>
      <c r="AB28" s="354"/>
      <c r="AC28" s="354"/>
      <c r="AD28" s="354"/>
    </row>
    <row r="29" spans="2:30" ht="14.35" outlineLevel="1">
      <c r="B29" s="347" t="s">
        <v>309</v>
      </c>
      <c r="C29" s="34">
        <f t="shared" ref="C29:C33" si="27">J29</f>
        <v>0</v>
      </c>
      <c r="D29" s="34" t="e">
        <f t="shared" ref="D29:D33" ca="1" si="28">K29</f>
        <v>#VALUE!</v>
      </c>
      <c r="E29" s="34" t="e">
        <f t="shared" ref="E29:E33" ca="1" si="29">L29</f>
        <v>#VALUE!</v>
      </c>
      <c r="F29" s="34" t="e">
        <f t="shared" ref="F29:F33" ca="1" si="30">M29</f>
        <v>#VALUE!</v>
      </c>
      <c r="G29" s="34" t="e">
        <f t="shared" ref="G29:G33" ca="1" si="31">N29</f>
        <v>#VALUE!</v>
      </c>
      <c r="H29" s="34" t="e">
        <f t="shared" ref="H29:H33" ca="1" si="32">O29</f>
        <v>#VALUE!</v>
      </c>
      <c r="J29" s="34"/>
      <c r="K29" s="34" t="e">
        <f t="shared" ref="K29:O33" ca="1" si="33">K16*$C$25</f>
        <v>#VALUE!</v>
      </c>
      <c r="L29" s="34" t="e">
        <f t="shared" ca="1" si="33"/>
        <v>#VALUE!</v>
      </c>
      <c r="M29" s="34" t="e">
        <f t="shared" ca="1" si="33"/>
        <v>#VALUE!</v>
      </c>
      <c r="N29" s="34" t="e">
        <f t="shared" ca="1" si="33"/>
        <v>#VALUE!</v>
      </c>
      <c r="O29" s="34" t="e">
        <f t="shared" ca="1" si="33"/>
        <v>#VALUE!</v>
      </c>
      <c r="Q29" s="357" t="s">
        <v>359</v>
      </c>
      <c r="R29" s="302" t="s">
        <v>38</v>
      </c>
      <c r="S29" s="302" t="str">
        <f>R29</f>
        <v>TOT_LTP</v>
      </c>
      <c r="T29" s="302" t="str">
        <f t="shared" ref="T29:W29" si="34">S29</f>
        <v>TOT_LTP</v>
      </c>
      <c r="U29" s="302" t="str">
        <f t="shared" si="34"/>
        <v>TOT_LTP</v>
      </c>
      <c r="V29" s="302" t="str">
        <f t="shared" si="34"/>
        <v>TOT_LTP</v>
      </c>
      <c r="W29" s="302" t="str">
        <f t="shared" si="34"/>
        <v>TOT_LTP</v>
      </c>
      <c r="Y29" s="302" t="s">
        <v>338</v>
      </c>
      <c r="Z29" s="302" t="str">
        <f>Y29</f>
        <v>Growth_Plan</v>
      </c>
      <c r="AA29" s="302" t="str">
        <f t="shared" ref="AA29:AD29" si="35">Z29</f>
        <v>Growth_Plan</v>
      </c>
      <c r="AB29" s="302" t="str">
        <f t="shared" si="35"/>
        <v>Growth_Plan</v>
      </c>
      <c r="AC29" s="302" t="str">
        <f t="shared" si="35"/>
        <v>Growth_Plan</v>
      </c>
      <c r="AD29" s="302" t="str">
        <f t="shared" si="35"/>
        <v>Growth_Plan</v>
      </c>
    </row>
    <row r="30" spans="2:30" ht="14.35" outlineLevel="1">
      <c r="B30" s="347" t="s">
        <v>349</v>
      </c>
      <c r="C30" s="34">
        <f t="shared" ref="C30" si="36">J30</f>
        <v>0</v>
      </c>
      <c r="D30" s="34" t="e">
        <f t="shared" ref="D30" ca="1" si="37">K30</f>
        <v>#VALUE!</v>
      </c>
      <c r="E30" s="34" t="e">
        <f t="shared" ref="E30" ca="1" si="38">L30</f>
        <v>#VALUE!</v>
      </c>
      <c r="F30" s="34" t="e">
        <f t="shared" ref="F30" ca="1" si="39">M30</f>
        <v>#VALUE!</v>
      </c>
      <c r="G30" s="34" t="e">
        <f t="shared" ref="G30" ca="1" si="40">N30</f>
        <v>#VALUE!</v>
      </c>
      <c r="H30" s="34" t="e">
        <f t="shared" ref="H30" ca="1" si="41">O30</f>
        <v>#VALUE!</v>
      </c>
      <c r="J30" s="34"/>
      <c r="K30" s="34" t="e">
        <f t="shared" ca="1" si="33"/>
        <v>#VALUE!</v>
      </c>
      <c r="L30" s="34" t="e">
        <f t="shared" ca="1" si="33"/>
        <v>#VALUE!</v>
      </c>
      <c r="M30" s="34" t="e">
        <f t="shared" ca="1" si="33"/>
        <v>#VALUE!</v>
      </c>
      <c r="N30" s="34" t="e">
        <f t="shared" ca="1" si="33"/>
        <v>#VALUE!</v>
      </c>
      <c r="O30" s="34" t="e">
        <f t="shared" ca="1" si="33"/>
        <v>#VALUE!</v>
      </c>
      <c r="R30" s="302" t="s">
        <v>337</v>
      </c>
      <c r="S30" s="302" t="s">
        <v>336</v>
      </c>
      <c r="T30" s="302" t="s">
        <v>335</v>
      </c>
      <c r="U30" s="302" t="s">
        <v>334</v>
      </c>
      <c r="V30" s="302" t="s">
        <v>333</v>
      </c>
      <c r="W30" s="302" t="s">
        <v>332</v>
      </c>
      <c r="Y30" s="302" t="s">
        <v>337</v>
      </c>
      <c r="Z30" s="302" t="s">
        <v>336</v>
      </c>
      <c r="AA30" s="302" t="s">
        <v>335</v>
      </c>
      <c r="AB30" s="302" t="s">
        <v>334</v>
      </c>
      <c r="AC30" s="302" t="s">
        <v>333</v>
      </c>
      <c r="AD30" s="302" t="s">
        <v>332</v>
      </c>
    </row>
    <row r="31" spans="2:30" ht="14.35" outlineLevel="1">
      <c r="B31" s="347" t="s">
        <v>311</v>
      </c>
      <c r="C31" s="34">
        <f t="shared" si="27"/>
        <v>0</v>
      </c>
      <c r="D31" s="34" t="e">
        <f t="shared" ca="1" si="28"/>
        <v>#VALUE!</v>
      </c>
      <c r="E31" s="34" t="e">
        <f t="shared" ca="1" si="29"/>
        <v>#VALUE!</v>
      </c>
      <c r="F31" s="34" t="e">
        <f t="shared" ca="1" si="30"/>
        <v>#VALUE!</v>
      </c>
      <c r="G31" s="34" t="e">
        <f t="shared" ca="1" si="31"/>
        <v>#VALUE!</v>
      </c>
      <c r="H31" s="34" t="e">
        <f t="shared" ca="1" si="32"/>
        <v>#VALUE!</v>
      </c>
      <c r="J31" s="34"/>
      <c r="K31" s="34" t="e">
        <f t="shared" ca="1" si="33"/>
        <v>#VALUE!</v>
      </c>
      <c r="L31" s="34" t="e">
        <f t="shared" ca="1" si="33"/>
        <v>#VALUE!</v>
      </c>
      <c r="M31" s="34" t="e">
        <f t="shared" ca="1" si="33"/>
        <v>#VALUE!</v>
      </c>
      <c r="N31" s="34" t="e">
        <f t="shared" ca="1" si="33"/>
        <v>#VALUE!</v>
      </c>
      <c r="O31" s="34" t="e">
        <f t="shared" ca="1" si="33"/>
        <v>#VALUE!</v>
      </c>
      <c r="Q31" s="78" t="str">
        <f>Q21</f>
        <v>Revenue from ordinary activities</v>
      </c>
      <c r="R31" s="34" t="e">
        <f t="shared" ref="R31:W36" ca="1" si="42">R11-R21</f>
        <v>#VALUE!</v>
      </c>
      <c r="S31" s="34" t="e">
        <f t="shared" ca="1" si="42"/>
        <v>#VALUE!</v>
      </c>
      <c r="T31" s="34" t="e">
        <f t="shared" ca="1" si="42"/>
        <v>#VALUE!</v>
      </c>
      <c r="U31" s="34" t="e">
        <f t="shared" ca="1" si="42"/>
        <v>#VALUE!</v>
      </c>
      <c r="V31" s="34" t="e">
        <f t="shared" ca="1" si="42"/>
        <v>#VALUE!</v>
      </c>
      <c r="W31" s="34" t="e">
        <f t="shared" ca="1" si="42"/>
        <v>#VALUE!</v>
      </c>
      <c r="Y31" s="34" t="e">
        <f t="shared" ref="Y31:AD36" ca="1" si="43">Y11-Y21</f>
        <v>#VALUE!</v>
      </c>
      <c r="Z31" s="34" t="e">
        <f t="shared" ca="1" si="43"/>
        <v>#VALUE!</v>
      </c>
      <c r="AA31" s="34" t="e">
        <f t="shared" ca="1" si="43"/>
        <v>#VALUE!</v>
      </c>
      <c r="AB31" s="34" t="e">
        <f t="shared" ca="1" si="43"/>
        <v>#VALUE!</v>
      </c>
      <c r="AC31" s="34" t="e">
        <f t="shared" ca="1" si="43"/>
        <v>#VALUE!</v>
      </c>
      <c r="AD31" s="34" t="e">
        <f t="shared" ca="1" si="43"/>
        <v>#VALUE!</v>
      </c>
    </row>
    <row r="32" spans="2:30" ht="14.35" outlineLevel="1">
      <c r="B32" s="347" t="s">
        <v>312</v>
      </c>
      <c r="C32" s="34">
        <f t="shared" si="27"/>
        <v>0</v>
      </c>
      <c r="D32" s="34" t="e">
        <f t="shared" ca="1" si="28"/>
        <v>#VALUE!</v>
      </c>
      <c r="E32" s="34" t="e">
        <f t="shared" ca="1" si="29"/>
        <v>#VALUE!</v>
      </c>
      <c r="F32" s="34" t="e">
        <f t="shared" ca="1" si="30"/>
        <v>#VALUE!</v>
      </c>
      <c r="G32" s="34" t="e">
        <f t="shared" ca="1" si="31"/>
        <v>#VALUE!</v>
      </c>
      <c r="H32" s="34" t="e">
        <f t="shared" ca="1" si="32"/>
        <v>#VALUE!</v>
      </c>
      <c r="J32" s="34"/>
      <c r="K32" s="34" t="e">
        <f t="shared" ca="1" si="33"/>
        <v>#VALUE!</v>
      </c>
      <c r="L32" s="34" t="e">
        <f t="shared" ca="1" si="33"/>
        <v>#VALUE!</v>
      </c>
      <c r="M32" s="34" t="e">
        <f t="shared" ca="1" si="33"/>
        <v>#VALUE!</v>
      </c>
      <c r="N32" s="34" t="e">
        <f t="shared" ca="1" si="33"/>
        <v>#VALUE!</v>
      </c>
      <c r="O32" s="34" t="e">
        <f t="shared" ca="1" si="33"/>
        <v>#VALUE!</v>
      </c>
      <c r="Q32" s="78" t="str">
        <f t="shared" ref="Q32:Q44" si="44">Q22</f>
        <v>OPERATING PROFIT</v>
      </c>
      <c r="R32" s="34" t="e">
        <f t="shared" ca="1" si="42"/>
        <v>#VALUE!</v>
      </c>
      <c r="S32" s="34" t="e">
        <f t="shared" ca="1" si="42"/>
        <v>#VALUE!</v>
      </c>
      <c r="T32" s="34" t="e">
        <f t="shared" ca="1" si="42"/>
        <v>#VALUE!</v>
      </c>
      <c r="U32" s="34" t="e">
        <f t="shared" ca="1" si="42"/>
        <v>#VALUE!</v>
      </c>
      <c r="V32" s="34" t="e">
        <f t="shared" ca="1" si="42"/>
        <v>#VALUE!</v>
      </c>
      <c r="W32" s="34" t="e">
        <f t="shared" ca="1" si="42"/>
        <v>#VALUE!</v>
      </c>
      <c r="Y32" s="34" t="e">
        <f t="shared" ca="1" si="43"/>
        <v>#VALUE!</v>
      </c>
      <c r="Z32" s="34" t="e">
        <f t="shared" ca="1" si="43"/>
        <v>#VALUE!</v>
      </c>
      <c r="AA32" s="34" t="e">
        <f t="shared" ca="1" si="43"/>
        <v>#VALUE!</v>
      </c>
      <c r="AB32" s="34" t="e">
        <f t="shared" ca="1" si="43"/>
        <v>#VALUE!</v>
      </c>
      <c r="AC32" s="34" t="e">
        <f t="shared" ca="1" si="43"/>
        <v>#VALUE!</v>
      </c>
      <c r="AD32" s="34" t="e">
        <f t="shared" ca="1" si="43"/>
        <v>#VALUE!</v>
      </c>
    </row>
    <row r="33" spans="1:30" ht="14.35" outlineLevel="1">
      <c r="B33" s="347" t="s">
        <v>313</v>
      </c>
      <c r="C33" s="34">
        <f t="shared" si="27"/>
        <v>0</v>
      </c>
      <c r="D33" s="34" t="e">
        <f t="shared" ca="1" si="28"/>
        <v>#VALUE!</v>
      </c>
      <c r="E33" s="34" t="e">
        <f t="shared" ca="1" si="29"/>
        <v>#VALUE!</v>
      </c>
      <c r="F33" s="34" t="e">
        <f t="shared" ca="1" si="30"/>
        <v>#VALUE!</v>
      </c>
      <c r="G33" s="34" t="e">
        <f t="shared" ca="1" si="31"/>
        <v>#VALUE!</v>
      </c>
      <c r="H33" s="34" t="e">
        <f t="shared" ca="1" si="32"/>
        <v>#VALUE!</v>
      </c>
      <c r="J33" s="34"/>
      <c r="K33" s="34" t="e">
        <f t="shared" ca="1" si="33"/>
        <v>#VALUE!</v>
      </c>
      <c r="L33" s="34" t="e">
        <f t="shared" ca="1" si="33"/>
        <v>#VALUE!</v>
      </c>
      <c r="M33" s="34" t="e">
        <f t="shared" ca="1" si="33"/>
        <v>#VALUE!</v>
      </c>
      <c r="N33" s="34" t="e">
        <f t="shared" ca="1" si="33"/>
        <v>#VALUE!</v>
      </c>
      <c r="O33" s="34" t="e">
        <f t="shared" ca="1" si="33"/>
        <v>#VALUE!</v>
      </c>
      <c r="Q33" s="78" t="str">
        <f t="shared" si="44"/>
        <v>PROFIT OR LOSS before Tax</v>
      </c>
      <c r="R33" s="34" t="e">
        <f t="shared" ca="1" si="42"/>
        <v>#VALUE!</v>
      </c>
      <c r="S33" s="34" t="e">
        <f t="shared" ca="1" si="42"/>
        <v>#VALUE!</v>
      </c>
      <c r="T33" s="34" t="e">
        <f t="shared" ca="1" si="42"/>
        <v>#VALUE!</v>
      </c>
      <c r="U33" s="34" t="e">
        <f t="shared" ca="1" si="42"/>
        <v>#VALUE!</v>
      </c>
      <c r="V33" s="34" t="e">
        <f t="shared" ca="1" si="42"/>
        <v>#VALUE!</v>
      </c>
      <c r="W33" s="34" t="e">
        <f t="shared" ca="1" si="42"/>
        <v>#VALUE!</v>
      </c>
      <c r="Y33" s="34" t="e">
        <f t="shared" ca="1" si="43"/>
        <v>#VALUE!</v>
      </c>
      <c r="Z33" s="34" t="e">
        <f t="shared" ca="1" si="43"/>
        <v>#VALUE!</v>
      </c>
      <c r="AA33" s="34" t="e">
        <f t="shared" ca="1" si="43"/>
        <v>#VALUE!</v>
      </c>
      <c r="AB33" s="34" t="e">
        <f t="shared" ca="1" si="43"/>
        <v>#VALUE!</v>
      </c>
      <c r="AC33" s="34" t="e">
        <f t="shared" ca="1" si="43"/>
        <v>#VALUE!</v>
      </c>
      <c r="AD33" s="34" t="e">
        <f t="shared" ca="1" si="43"/>
        <v>#VALUE!</v>
      </c>
    </row>
    <row r="34" spans="1:30" ht="14.35">
      <c r="Q34" s="78" t="str">
        <f t="shared" si="44"/>
        <v>NET PROFIT OR LOSS ATTRIBUTABLE TO GROUP</v>
      </c>
      <c r="R34" s="34" t="e">
        <f t="shared" ca="1" si="42"/>
        <v>#VALUE!</v>
      </c>
      <c r="S34" s="34" t="e">
        <f t="shared" ca="1" si="42"/>
        <v>#VALUE!</v>
      </c>
      <c r="T34" s="34" t="e">
        <f t="shared" ca="1" si="42"/>
        <v>#VALUE!</v>
      </c>
      <c r="U34" s="34" t="e">
        <f t="shared" ca="1" si="42"/>
        <v>#VALUE!</v>
      </c>
      <c r="V34" s="34" t="e">
        <f t="shared" ca="1" si="42"/>
        <v>#VALUE!</v>
      </c>
      <c r="W34" s="34" t="e">
        <f t="shared" ca="1" si="42"/>
        <v>#VALUE!</v>
      </c>
      <c r="Y34" s="34" t="e">
        <f t="shared" ca="1" si="43"/>
        <v>#VALUE!</v>
      </c>
      <c r="Z34" s="34" t="e">
        <f t="shared" ca="1" si="43"/>
        <v>#VALUE!</v>
      </c>
      <c r="AA34" s="34" t="e">
        <f t="shared" ca="1" si="43"/>
        <v>#VALUE!</v>
      </c>
      <c r="AB34" s="34" t="e">
        <f t="shared" ca="1" si="43"/>
        <v>#VALUE!</v>
      </c>
      <c r="AC34" s="34" t="e">
        <f t="shared" ca="1" si="43"/>
        <v>#VALUE!</v>
      </c>
      <c r="AD34" s="34" t="e">
        <f t="shared" ca="1" si="43"/>
        <v>#VALUE!</v>
      </c>
    </row>
    <row r="35" spans="1:30" ht="14.35">
      <c r="B35" s="346" t="s">
        <v>1779</v>
      </c>
      <c r="C35" s="302" t="str">
        <f t="shared" ref="C35:H35" si="45">C10</f>
        <v>F_year_2022</v>
      </c>
      <c r="D35" s="302" t="str">
        <f t="shared" si="45"/>
        <v>F_year_2023</v>
      </c>
      <c r="E35" s="302" t="str">
        <f t="shared" si="45"/>
        <v>F_year_2024</v>
      </c>
      <c r="F35" s="302" t="str">
        <f t="shared" si="45"/>
        <v>F_year_2025</v>
      </c>
      <c r="G35" s="302" t="str">
        <f t="shared" si="45"/>
        <v>F_year_2026</v>
      </c>
      <c r="H35" s="302" t="str">
        <f t="shared" si="45"/>
        <v>F_year_2027</v>
      </c>
      <c r="J35" s="302" t="str">
        <f t="shared" ref="J35:O35" si="46">J10</f>
        <v>F_year_2022</v>
      </c>
      <c r="K35" s="302" t="str">
        <f t="shared" si="46"/>
        <v>F_year_2023</v>
      </c>
      <c r="L35" s="302" t="str">
        <f t="shared" si="46"/>
        <v>F_year_2024</v>
      </c>
      <c r="M35" s="302" t="str">
        <f t="shared" si="46"/>
        <v>F_year_2025</v>
      </c>
      <c r="N35" s="302" t="str">
        <f t="shared" si="46"/>
        <v>F_year_2026</v>
      </c>
      <c r="O35" s="302" t="str">
        <f t="shared" si="46"/>
        <v>F_year_2027</v>
      </c>
      <c r="Q35" s="78" t="str">
        <f t="shared" si="44"/>
        <v>OPERATING CASH FLOW (EBITDA)</v>
      </c>
      <c r="R35" s="34" t="e">
        <f t="shared" ca="1" si="42"/>
        <v>#VALUE!</v>
      </c>
      <c r="S35" s="34" t="e">
        <f t="shared" ca="1" si="42"/>
        <v>#VALUE!</v>
      </c>
      <c r="T35" s="34" t="e">
        <f t="shared" ca="1" si="42"/>
        <v>#VALUE!</v>
      </c>
      <c r="U35" s="34" t="e">
        <f t="shared" ca="1" si="42"/>
        <v>#VALUE!</v>
      </c>
      <c r="V35" s="34" t="e">
        <f t="shared" ca="1" si="42"/>
        <v>#VALUE!</v>
      </c>
      <c r="W35" s="34" t="e">
        <f t="shared" ca="1" si="42"/>
        <v>#VALUE!</v>
      </c>
      <c r="Y35" s="34" t="e">
        <f t="shared" ca="1" si="43"/>
        <v>#VALUE!</v>
      </c>
      <c r="Z35" s="34" t="e">
        <f t="shared" ca="1" si="43"/>
        <v>#VALUE!</v>
      </c>
      <c r="AA35" s="34" t="e">
        <f t="shared" ca="1" si="43"/>
        <v>#VALUE!</v>
      </c>
      <c r="AB35" s="34" t="e">
        <f t="shared" ca="1" si="43"/>
        <v>#VALUE!</v>
      </c>
      <c r="AC35" s="34" t="e">
        <f t="shared" ca="1" si="43"/>
        <v>#VALUE!</v>
      </c>
      <c r="AD35" s="34" t="e">
        <f t="shared" ca="1" si="43"/>
        <v>#VALUE!</v>
      </c>
    </row>
    <row r="36" spans="1:30" ht="15.7">
      <c r="B36" s="349" t="s">
        <v>307</v>
      </c>
      <c r="C36" s="350" t="str">
        <f ca="1">C11</f>
        <v>RECALC_1_300_</v>
      </c>
      <c r="D36" s="350" t="e">
        <f ca="1">D11+D28</f>
        <v>#VALUE!</v>
      </c>
      <c r="E36" s="350" t="e">
        <f ca="1">E11+E28</f>
        <v>#VALUE!</v>
      </c>
      <c r="F36" s="350" t="e">
        <f ca="1">F11+F28</f>
        <v>#VALUE!</v>
      </c>
      <c r="G36" s="350" t="e">
        <f ca="1">G11+G28</f>
        <v>#VALUE!</v>
      </c>
      <c r="H36" s="352" t="e">
        <f ca="1">H11+H28</f>
        <v>#VALUE!</v>
      </c>
      <c r="J36" s="34" t="e">
        <f t="shared" ref="J36:O36" ca="1" si="47">J11+J28</f>
        <v>#VALUE!</v>
      </c>
      <c r="K36" s="34" t="e">
        <f t="shared" ca="1" si="47"/>
        <v>#VALUE!</v>
      </c>
      <c r="L36" s="34" t="e">
        <f t="shared" ca="1" si="47"/>
        <v>#VALUE!</v>
      </c>
      <c r="M36" s="34" t="e">
        <f t="shared" ca="1" si="47"/>
        <v>#VALUE!</v>
      </c>
      <c r="N36" s="34" t="e">
        <f t="shared" ca="1" si="47"/>
        <v>#VALUE!</v>
      </c>
      <c r="O36" s="34" t="e">
        <f t="shared" ca="1" si="47"/>
        <v>#VALUE!</v>
      </c>
      <c r="Q36" s="78" t="str">
        <f t="shared" si="44"/>
        <v>Net Industrial CAPEX</v>
      </c>
      <c r="R36" s="34" t="e">
        <f t="shared" ca="1" si="42"/>
        <v>#VALUE!</v>
      </c>
      <c r="S36" s="34" t="e">
        <f t="shared" ca="1" si="42"/>
        <v>#VALUE!</v>
      </c>
      <c r="T36" s="34" t="e">
        <f t="shared" ca="1" si="42"/>
        <v>#VALUE!</v>
      </c>
      <c r="U36" s="34" t="e">
        <f t="shared" ca="1" si="42"/>
        <v>#VALUE!</v>
      </c>
      <c r="V36" s="34" t="e">
        <f t="shared" ca="1" si="42"/>
        <v>#VALUE!</v>
      </c>
      <c r="W36" s="34" t="e">
        <f t="shared" ca="1" si="42"/>
        <v>#VALUE!</v>
      </c>
      <c r="Y36" s="34" t="e">
        <f t="shared" ca="1" si="43"/>
        <v>#VALUE!</v>
      </c>
      <c r="Z36" s="34" t="e">
        <f t="shared" ca="1" si="43"/>
        <v>#VALUE!</v>
      </c>
      <c r="AA36" s="34" t="e">
        <f t="shared" ca="1" si="43"/>
        <v>#VALUE!</v>
      </c>
      <c r="AB36" s="34" t="e">
        <f t="shared" ca="1" si="43"/>
        <v>#VALUE!</v>
      </c>
      <c r="AC36" s="34" t="e">
        <f t="shared" ca="1" si="43"/>
        <v>#VALUE!</v>
      </c>
      <c r="AD36" s="34" t="e">
        <f t="shared" ca="1" si="43"/>
        <v>#VALUE!</v>
      </c>
    </row>
    <row r="37" spans="1:30" ht="14.35">
      <c r="B37" s="349" t="s">
        <v>309</v>
      </c>
      <c r="C37" s="350" t="str">
        <f t="shared" ref="C37:C41" ca="1" si="48">C16</f>
        <v>RECALC_1_271_</v>
      </c>
      <c r="D37" s="350" t="e">
        <f t="shared" ref="D37:H41" ca="1" si="49">D16+D29</f>
        <v>#VALUE!</v>
      </c>
      <c r="E37" s="350" t="e">
        <f t="shared" ca="1" si="49"/>
        <v>#VALUE!</v>
      </c>
      <c r="F37" s="350" t="e">
        <f t="shared" ca="1" si="49"/>
        <v>#VALUE!</v>
      </c>
      <c r="G37" s="350" t="e">
        <f t="shared" ca="1" si="49"/>
        <v>#VALUE!</v>
      </c>
      <c r="H37" s="350" t="e">
        <f t="shared" ca="1" si="49"/>
        <v>#VALUE!</v>
      </c>
      <c r="J37" s="34" t="e">
        <f t="shared" ref="J37:O41" ca="1" si="50">J16+J29</f>
        <v>#VALUE!</v>
      </c>
      <c r="K37" s="34" t="e">
        <f t="shared" ca="1" si="50"/>
        <v>#VALUE!</v>
      </c>
      <c r="L37" s="34" t="e">
        <f t="shared" ca="1" si="50"/>
        <v>#VALUE!</v>
      </c>
      <c r="M37" s="34" t="e">
        <f t="shared" ca="1" si="50"/>
        <v>#VALUE!</v>
      </c>
      <c r="N37" s="34" t="e">
        <f t="shared" ca="1" si="50"/>
        <v>#VALUE!</v>
      </c>
      <c r="O37" s="34" t="e">
        <f t="shared" ca="1" si="50"/>
        <v>#VALUE!</v>
      </c>
      <c r="Q37" s="356"/>
    </row>
    <row r="38" spans="1:30" ht="14.35">
      <c r="B38" s="349" t="s">
        <v>349</v>
      </c>
      <c r="C38" s="350" t="str">
        <f t="shared" ca="1" si="48"/>
        <v>RECALC_1_311_</v>
      </c>
      <c r="D38" s="350" t="e">
        <f t="shared" ca="1" si="49"/>
        <v>#VALUE!</v>
      </c>
      <c r="E38" s="350" t="e">
        <f t="shared" ca="1" si="49"/>
        <v>#VALUE!</v>
      </c>
      <c r="F38" s="350" t="e">
        <f t="shared" ca="1" si="49"/>
        <v>#VALUE!</v>
      </c>
      <c r="G38" s="350" t="e">
        <f t="shared" ca="1" si="49"/>
        <v>#VALUE!</v>
      </c>
      <c r="H38" s="350" t="e">
        <f t="shared" ca="1" si="49"/>
        <v>#VALUE!</v>
      </c>
      <c r="J38" s="34" t="e">
        <f t="shared" ca="1" si="50"/>
        <v>#VALUE!</v>
      </c>
      <c r="K38" s="34" t="e">
        <f t="shared" ca="1" si="50"/>
        <v>#VALUE!</v>
      </c>
      <c r="L38" s="34" t="e">
        <f t="shared" ca="1" si="50"/>
        <v>#VALUE!</v>
      </c>
      <c r="M38" s="34" t="e">
        <f t="shared" ca="1" si="50"/>
        <v>#VALUE!</v>
      </c>
      <c r="N38" s="34" t="e">
        <f t="shared" ca="1" si="50"/>
        <v>#VALUE!</v>
      </c>
      <c r="O38" s="34" t="e">
        <f t="shared" ca="1" si="50"/>
        <v>#VALUE!</v>
      </c>
      <c r="Q38" s="356"/>
    </row>
    <row r="39" spans="1:30" ht="14.35">
      <c r="B39" s="349" t="s">
        <v>311</v>
      </c>
      <c r="C39" s="350" t="str">
        <f t="shared" ca="1" si="48"/>
        <v>RECALC_1_277_</v>
      </c>
      <c r="D39" s="350" t="e">
        <f t="shared" ca="1" si="49"/>
        <v>#VALUE!</v>
      </c>
      <c r="E39" s="350" t="e">
        <f t="shared" ca="1" si="49"/>
        <v>#VALUE!</v>
      </c>
      <c r="F39" s="350" t="e">
        <f t="shared" ca="1" si="49"/>
        <v>#VALUE!</v>
      </c>
      <c r="G39" s="350" t="e">
        <f t="shared" ca="1" si="49"/>
        <v>#VALUE!</v>
      </c>
      <c r="H39" s="350" t="e">
        <f t="shared" ca="1" si="49"/>
        <v>#VALUE!</v>
      </c>
      <c r="J39" s="34" t="e">
        <f t="shared" ca="1" si="50"/>
        <v>#VALUE!</v>
      </c>
      <c r="K39" s="34" t="e">
        <f t="shared" ca="1" si="50"/>
        <v>#VALUE!</v>
      </c>
      <c r="L39" s="34" t="e">
        <f t="shared" ca="1" si="50"/>
        <v>#VALUE!</v>
      </c>
      <c r="M39" s="34" t="e">
        <f t="shared" ca="1" si="50"/>
        <v>#VALUE!</v>
      </c>
      <c r="N39" s="34" t="e">
        <f t="shared" ca="1" si="50"/>
        <v>#VALUE!</v>
      </c>
      <c r="O39" s="34" t="e">
        <f t="shared" ca="1" si="50"/>
        <v>#VALUE!</v>
      </c>
      <c r="Q39" s="357" t="s">
        <v>360</v>
      </c>
      <c r="R39" s="302" t="s">
        <v>38</v>
      </c>
      <c r="S39" s="302" t="str">
        <f>R39</f>
        <v>TOT_LTP</v>
      </c>
      <c r="T39" s="302" t="str">
        <f t="shared" ref="T39:W39" si="51">S39</f>
        <v>TOT_LTP</v>
      </c>
      <c r="U39" s="302" t="str">
        <f t="shared" si="51"/>
        <v>TOT_LTP</v>
      </c>
      <c r="V39" s="302" t="str">
        <f t="shared" si="51"/>
        <v>TOT_LTP</v>
      </c>
      <c r="W39" s="302" t="str">
        <f t="shared" si="51"/>
        <v>TOT_LTP</v>
      </c>
      <c r="Y39" s="302" t="s">
        <v>338</v>
      </c>
      <c r="Z39" s="302" t="str">
        <f>Y39</f>
        <v>Growth_Plan</v>
      </c>
      <c r="AA39" s="302" t="str">
        <f t="shared" ref="AA39:AD39" si="52">Z39</f>
        <v>Growth_Plan</v>
      </c>
      <c r="AB39" s="302" t="str">
        <f t="shared" si="52"/>
        <v>Growth_Plan</v>
      </c>
      <c r="AC39" s="302" t="str">
        <f t="shared" si="52"/>
        <v>Growth_Plan</v>
      </c>
      <c r="AD39" s="302" t="str">
        <f t="shared" si="52"/>
        <v>Growth_Plan</v>
      </c>
    </row>
    <row r="40" spans="1:30" ht="14.35">
      <c r="B40" s="349" t="s">
        <v>312</v>
      </c>
      <c r="C40" s="350" t="str">
        <f t="shared" ca="1" si="48"/>
        <v>RECALC_1_268_</v>
      </c>
      <c r="D40" s="350" t="e">
        <f t="shared" ca="1" si="49"/>
        <v>#VALUE!</v>
      </c>
      <c r="E40" s="350" t="e">
        <f t="shared" ca="1" si="49"/>
        <v>#VALUE!</v>
      </c>
      <c r="F40" s="350" t="e">
        <f t="shared" ca="1" si="49"/>
        <v>#VALUE!</v>
      </c>
      <c r="G40" s="350" t="e">
        <f t="shared" ca="1" si="49"/>
        <v>#VALUE!</v>
      </c>
      <c r="H40" s="350" t="e">
        <f t="shared" ca="1" si="49"/>
        <v>#VALUE!</v>
      </c>
      <c r="J40" s="34" t="e">
        <f t="shared" ca="1" si="50"/>
        <v>#VALUE!</v>
      </c>
      <c r="K40" s="34" t="e">
        <f t="shared" ca="1" si="50"/>
        <v>#VALUE!</v>
      </c>
      <c r="L40" s="34" t="e">
        <f t="shared" ca="1" si="50"/>
        <v>#VALUE!</v>
      </c>
      <c r="M40" s="34" t="e">
        <f t="shared" ca="1" si="50"/>
        <v>#VALUE!</v>
      </c>
      <c r="N40" s="34" t="e">
        <f t="shared" ca="1" si="50"/>
        <v>#VALUE!</v>
      </c>
      <c r="O40" s="34" t="e">
        <f t="shared" ca="1" si="50"/>
        <v>#VALUE!</v>
      </c>
      <c r="R40" s="302" t="s">
        <v>337</v>
      </c>
      <c r="S40" s="302" t="s">
        <v>336</v>
      </c>
      <c r="T40" s="302" t="s">
        <v>335</v>
      </c>
      <c r="U40" s="302" t="s">
        <v>334</v>
      </c>
      <c r="V40" s="302" t="s">
        <v>333</v>
      </c>
      <c r="W40" s="302" t="s">
        <v>332</v>
      </c>
      <c r="Y40" s="302" t="s">
        <v>337</v>
      </c>
      <c r="Z40" s="302" t="s">
        <v>336</v>
      </c>
      <c r="AA40" s="302" t="s">
        <v>335</v>
      </c>
      <c r="AB40" s="302" t="s">
        <v>334</v>
      </c>
      <c r="AC40" s="302" t="s">
        <v>333</v>
      </c>
      <c r="AD40" s="302" t="s">
        <v>332</v>
      </c>
    </row>
    <row r="41" spans="1:30" ht="14.35">
      <c r="B41" s="349" t="s">
        <v>313</v>
      </c>
      <c r="C41" s="350" t="str">
        <f t="shared" ca="1" si="48"/>
        <v>RECALC_1_286_</v>
      </c>
      <c r="D41" s="350" t="e">
        <f t="shared" ca="1" si="49"/>
        <v>#VALUE!</v>
      </c>
      <c r="E41" s="350" t="e">
        <f t="shared" ca="1" si="49"/>
        <v>#VALUE!</v>
      </c>
      <c r="F41" s="350" t="e">
        <f t="shared" ca="1" si="49"/>
        <v>#VALUE!</v>
      </c>
      <c r="G41" s="350" t="e">
        <f t="shared" ca="1" si="49"/>
        <v>#VALUE!</v>
      </c>
      <c r="H41" s="350" t="e">
        <f t="shared" ca="1" si="49"/>
        <v>#VALUE!</v>
      </c>
      <c r="J41" s="34" t="e">
        <f t="shared" ca="1" si="50"/>
        <v>#VALUE!</v>
      </c>
      <c r="K41" s="34" t="e">
        <f t="shared" ca="1" si="50"/>
        <v>#VALUE!</v>
      </c>
      <c r="L41" s="34" t="e">
        <f t="shared" ca="1" si="50"/>
        <v>#VALUE!</v>
      </c>
      <c r="M41" s="34" t="e">
        <f t="shared" ca="1" si="50"/>
        <v>#VALUE!</v>
      </c>
      <c r="N41" s="34" t="e">
        <f t="shared" ca="1" si="50"/>
        <v>#VALUE!</v>
      </c>
      <c r="O41" s="34" t="e">
        <f t="shared" ca="1" si="50"/>
        <v>#VALUE!</v>
      </c>
      <c r="Q41" s="78" t="str">
        <f>Q31</f>
        <v>Revenue from ordinary activities</v>
      </c>
      <c r="R41" s="353" t="e">
        <f ca="1">R21/R31</f>
        <v>#VALUE!</v>
      </c>
      <c r="S41" s="353" t="e">
        <f t="shared" ref="S41:W41" ca="1" si="53">S21/S31</f>
        <v>#VALUE!</v>
      </c>
      <c r="T41" s="353" t="e">
        <f t="shared" ca="1" si="53"/>
        <v>#VALUE!</v>
      </c>
      <c r="U41" s="353" t="e">
        <f t="shared" ca="1" si="53"/>
        <v>#VALUE!</v>
      </c>
      <c r="V41" s="353" t="e">
        <f t="shared" ca="1" si="53"/>
        <v>#VALUE!</v>
      </c>
      <c r="W41" s="353" t="e">
        <f t="shared" ca="1" si="53"/>
        <v>#VALUE!</v>
      </c>
      <c r="Y41" s="353" t="e">
        <f ca="1">Y21/Y31</f>
        <v>#VALUE!</v>
      </c>
      <c r="Z41" s="353" t="e">
        <f t="shared" ref="Z41:AD41" ca="1" si="54">Z21/Z31</f>
        <v>#VALUE!</v>
      </c>
      <c r="AA41" s="353" t="e">
        <f t="shared" ca="1" si="54"/>
        <v>#VALUE!</v>
      </c>
      <c r="AB41" s="353" t="e">
        <f t="shared" ca="1" si="54"/>
        <v>#VALUE!</v>
      </c>
      <c r="AC41" s="353" t="e">
        <f t="shared" ca="1" si="54"/>
        <v>#VALUE!</v>
      </c>
      <c r="AD41" s="353" t="e">
        <f t="shared" ca="1" si="54"/>
        <v>#VALUE!</v>
      </c>
    </row>
    <row r="42" spans="1:30" ht="14.35">
      <c r="B42" s="349" t="s">
        <v>343</v>
      </c>
      <c r="C42" s="351"/>
      <c r="D42" s="351" t="e">
        <f ca="1">D37/D36</f>
        <v>#VALUE!</v>
      </c>
      <c r="E42" s="351" t="e">
        <f ca="1">E37/E36</f>
        <v>#VALUE!</v>
      </c>
      <c r="F42" s="351" t="e">
        <f ca="1">F37/F36</f>
        <v>#VALUE!</v>
      </c>
      <c r="G42" s="351" t="e">
        <f ca="1">G37/G36</f>
        <v>#VALUE!</v>
      </c>
      <c r="H42" s="351" t="e">
        <f ca="1">H37/H36</f>
        <v>#VALUE!</v>
      </c>
      <c r="J42" s="344" t="e">
        <f t="shared" ref="J42:O42" ca="1" si="55">J37/J36</f>
        <v>#VALUE!</v>
      </c>
      <c r="K42" s="344" t="e">
        <f t="shared" ca="1" si="55"/>
        <v>#VALUE!</v>
      </c>
      <c r="L42" s="344" t="e">
        <f t="shared" ca="1" si="55"/>
        <v>#VALUE!</v>
      </c>
      <c r="M42" s="344" t="e">
        <f t="shared" ca="1" si="55"/>
        <v>#VALUE!</v>
      </c>
      <c r="N42" s="344" t="e">
        <f t="shared" ca="1" si="55"/>
        <v>#VALUE!</v>
      </c>
      <c r="O42" s="344" t="e">
        <f t="shared" ca="1" si="55"/>
        <v>#VALUE!</v>
      </c>
      <c r="Q42" s="78" t="str">
        <f t="shared" si="44"/>
        <v>OPERATING PROFIT</v>
      </c>
      <c r="R42" s="353" t="e">
        <f t="shared" ref="R42:W42" ca="1" si="56">R22/R32</f>
        <v>#VALUE!</v>
      </c>
      <c r="S42" s="353" t="e">
        <f t="shared" ca="1" si="56"/>
        <v>#VALUE!</v>
      </c>
      <c r="T42" s="353" t="e">
        <f t="shared" ca="1" si="56"/>
        <v>#VALUE!</v>
      </c>
      <c r="U42" s="353" t="e">
        <f t="shared" ca="1" si="56"/>
        <v>#VALUE!</v>
      </c>
      <c r="V42" s="353" t="e">
        <f t="shared" ca="1" si="56"/>
        <v>#VALUE!</v>
      </c>
      <c r="W42" s="353" t="e">
        <f t="shared" ca="1" si="56"/>
        <v>#VALUE!</v>
      </c>
      <c r="Y42" s="353" t="e">
        <f t="shared" ref="Y42:AD42" ca="1" si="57">Y22/Y32</f>
        <v>#VALUE!</v>
      </c>
      <c r="Z42" s="353" t="e">
        <f t="shared" ca="1" si="57"/>
        <v>#VALUE!</v>
      </c>
      <c r="AA42" s="353" t="e">
        <f t="shared" ca="1" si="57"/>
        <v>#VALUE!</v>
      </c>
      <c r="AB42" s="353" t="e">
        <f t="shared" ca="1" si="57"/>
        <v>#VALUE!</v>
      </c>
      <c r="AC42" s="353" t="e">
        <f t="shared" ca="1" si="57"/>
        <v>#VALUE!</v>
      </c>
      <c r="AD42" s="353" t="e">
        <f t="shared" ca="1" si="57"/>
        <v>#VALUE!</v>
      </c>
    </row>
    <row r="43" spans="1:30" ht="14.35">
      <c r="B43" s="349" t="s">
        <v>344</v>
      </c>
      <c r="C43" s="351"/>
      <c r="D43" s="351" t="e">
        <f ca="1">D39/D36</f>
        <v>#VALUE!</v>
      </c>
      <c r="E43" s="351" t="e">
        <f ca="1">E39/E36</f>
        <v>#VALUE!</v>
      </c>
      <c r="F43" s="351" t="e">
        <f ca="1">F39/F36</f>
        <v>#VALUE!</v>
      </c>
      <c r="G43" s="351" t="e">
        <f ca="1">G39/G36</f>
        <v>#VALUE!</v>
      </c>
      <c r="H43" s="351" t="e">
        <f ca="1">H39/H36</f>
        <v>#VALUE!</v>
      </c>
      <c r="J43" s="344" t="e">
        <f t="shared" ref="J43:O43" ca="1" si="58">J39/J36</f>
        <v>#VALUE!</v>
      </c>
      <c r="K43" s="344" t="e">
        <f t="shared" ca="1" si="58"/>
        <v>#VALUE!</v>
      </c>
      <c r="L43" s="344" t="e">
        <f t="shared" ca="1" si="58"/>
        <v>#VALUE!</v>
      </c>
      <c r="M43" s="344" t="e">
        <f t="shared" ca="1" si="58"/>
        <v>#VALUE!</v>
      </c>
      <c r="N43" s="344" t="e">
        <f t="shared" ca="1" si="58"/>
        <v>#VALUE!</v>
      </c>
      <c r="O43" s="344" t="e">
        <f t="shared" ca="1" si="58"/>
        <v>#VALUE!</v>
      </c>
      <c r="Q43" s="78" t="str">
        <f t="shared" si="44"/>
        <v>PROFIT OR LOSS before Tax</v>
      </c>
      <c r="R43" s="353" t="e">
        <f t="shared" ref="R43:W43" ca="1" si="59">R23/R33</f>
        <v>#VALUE!</v>
      </c>
      <c r="S43" s="353" t="e">
        <f t="shared" ca="1" si="59"/>
        <v>#VALUE!</v>
      </c>
      <c r="T43" s="353" t="e">
        <f t="shared" ca="1" si="59"/>
        <v>#VALUE!</v>
      </c>
      <c r="U43" s="353" t="e">
        <f t="shared" ca="1" si="59"/>
        <v>#VALUE!</v>
      </c>
      <c r="V43" s="353" t="e">
        <f t="shared" ca="1" si="59"/>
        <v>#VALUE!</v>
      </c>
      <c r="W43" s="353" t="e">
        <f t="shared" ca="1" si="59"/>
        <v>#VALUE!</v>
      </c>
      <c r="Y43" s="353" t="e">
        <f t="shared" ref="Y43:AD43" ca="1" si="60">Y23/Y33</f>
        <v>#VALUE!</v>
      </c>
      <c r="Z43" s="353" t="e">
        <f t="shared" ca="1" si="60"/>
        <v>#VALUE!</v>
      </c>
      <c r="AA43" s="353" t="e">
        <f t="shared" ca="1" si="60"/>
        <v>#VALUE!</v>
      </c>
      <c r="AB43" s="353" t="e">
        <f t="shared" ca="1" si="60"/>
        <v>#VALUE!</v>
      </c>
      <c r="AC43" s="353" t="e">
        <f t="shared" ca="1" si="60"/>
        <v>#VALUE!</v>
      </c>
      <c r="AD43" s="353" t="e">
        <f t="shared" ca="1" si="60"/>
        <v>#VALUE!</v>
      </c>
    </row>
    <row r="44" spans="1:30" ht="14.35">
      <c r="Q44" s="78" t="str">
        <f t="shared" si="44"/>
        <v>NET PROFIT OR LOSS ATTRIBUTABLE TO GROUP</v>
      </c>
      <c r="R44" s="353" t="e">
        <f t="shared" ref="R44:W44" ca="1" si="61">R24/R34</f>
        <v>#VALUE!</v>
      </c>
      <c r="S44" s="353" t="e">
        <f t="shared" ca="1" si="61"/>
        <v>#VALUE!</v>
      </c>
      <c r="T44" s="353" t="e">
        <f t="shared" ca="1" si="61"/>
        <v>#VALUE!</v>
      </c>
      <c r="U44" s="353" t="e">
        <f t="shared" ca="1" si="61"/>
        <v>#VALUE!</v>
      </c>
      <c r="V44" s="353" t="e">
        <f t="shared" ca="1" si="61"/>
        <v>#VALUE!</v>
      </c>
      <c r="W44" s="353" t="e">
        <f t="shared" ca="1" si="61"/>
        <v>#VALUE!</v>
      </c>
      <c r="Y44" s="353" t="e">
        <f t="shared" ref="Y44:AD44" ca="1" si="62">Y24/Y34</f>
        <v>#VALUE!</v>
      </c>
      <c r="Z44" s="353" t="e">
        <f t="shared" ca="1" si="62"/>
        <v>#VALUE!</v>
      </c>
      <c r="AA44" s="353" t="e">
        <f t="shared" ca="1" si="62"/>
        <v>#VALUE!</v>
      </c>
      <c r="AB44" s="353" t="e">
        <f t="shared" ca="1" si="62"/>
        <v>#VALUE!</v>
      </c>
      <c r="AC44" s="353" t="e">
        <f t="shared" ca="1" si="62"/>
        <v>#VALUE!</v>
      </c>
      <c r="AD44" s="353" t="e">
        <f t="shared" ca="1" si="62"/>
        <v>#VALUE!</v>
      </c>
    </row>
    <row r="45" spans="1:30" ht="14.35">
      <c r="Q45" s="78"/>
      <c r="R45" s="353"/>
      <c r="S45" s="353"/>
      <c r="T45" s="353"/>
      <c r="U45" s="353"/>
      <c r="V45" s="353"/>
      <c r="W45" s="353"/>
      <c r="Y45" s="353"/>
      <c r="Z45" s="353"/>
      <c r="AA45" s="353"/>
      <c r="AB45" s="353"/>
      <c r="AC45" s="353"/>
      <c r="AD45" s="353"/>
    </row>
    <row r="46" spans="1:30" ht="14.35">
      <c r="A46" s="379" t="s">
        <v>1786</v>
      </c>
      <c r="B46" s="349" t="s">
        <v>1783</v>
      </c>
      <c r="K46" s="343" t="e">
        <f ca="1">K28/K11</f>
        <v>#VALUE!</v>
      </c>
      <c r="L46" s="343" t="e">
        <f t="shared" ref="L46:O46" ca="1" si="63">L28/L11</f>
        <v>#VALUE!</v>
      </c>
      <c r="M46" s="343" t="e">
        <f t="shared" ca="1" si="63"/>
        <v>#VALUE!</v>
      </c>
      <c r="N46" s="343" t="e">
        <f t="shared" ca="1" si="63"/>
        <v>#VALUE!</v>
      </c>
      <c r="O46" s="343" t="e">
        <f t="shared" ca="1" si="63"/>
        <v>#VALUE!</v>
      </c>
      <c r="Q46" s="78" t="str">
        <f>Q35</f>
        <v>OPERATING CASH FLOW (EBITDA)</v>
      </c>
      <c r="R46" s="353" t="e">
        <f t="shared" ref="R46:W46" ca="1" si="64">R25/R35</f>
        <v>#VALUE!</v>
      </c>
      <c r="S46" s="353" t="e">
        <f t="shared" ca="1" si="64"/>
        <v>#VALUE!</v>
      </c>
      <c r="T46" s="353" t="e">
        <f t="shared" ca="1" si="64"/>
        <v>#VALUE!</v>
      </c>
      <c r="U46" s="353" t="e">
        <f t="shared" ca="1" si="64"/>
        <v>#VALUE!</v>
      </c>
      <c r="V46" s="353" t="e">
        <f t="shared" ca="1" si="64"/>
        <v>#VALUE!</v>
      </c>
      <c r="W46" s="353" t="e">
        <f t="shared" ca="1" si="64"/>
        <v>#VALUE!</v>
      </c>
      <c r="Y46" s="353" t="e">
        <f t="shared" ref="Y46:AD46" ca="1" si="65">Y25/Y35</f>
        <v>#VALUE!</v>
      </c>
      <c r="Z46" s="353" t="e">
        <f t="shared" ca="1" si="65"/>
        <v>#VALUE!</v>
      </c>
      <c r="AA46" s="353" t="e">
        <f t="shared" ca="1" si="65"/>
        <v>#VALUE!</v>
      </c>
      <c r="AB46" s="353" t="e">
        <f t="shared" ca="1" si="65"/>
        <v>#VALUE!</v>
      </c>
      <c r="AC46" s="353" t="e">
        <f t="shared" ca="1" si="65"/>
        <v>#VALUE!</v>
      </c>
      <c r="AD46" s="353" t="e">
        <f t="shared" ca="1" si="65"/>
        <v>#VALUE!</v>
      </c>
    </row>
    <row r="47" spans="1:30" ht="14.35">
      <c r="K47" s="343" t="e">
        <f t="shared" ref="K47:O47" ca="1" si="66">K29/K16</f>
        <v>#VALUE!</v>
      </c>
      <c r="L47" s="343" t="e">
        <f t="shared" ca="1" si="66"/>
        <v>#VALUE!</v>
      </c>
      <c r="M47" s="343" t="e">
        <f t="shared" ca="1" si="66"/>
        <v>#VALUE!</v>
      </c>
      <c r="N47" s="343" t="e">
        <f t="shared" ca="1" si="66"/>
        <v>#VALUE!</v>
      </c>
      <c r="O47" s="343" t="e">
        <f t="shared" ca="1" si="66"/>
        <v>#VALUE!</v>
      </c>
      <c r="Q47" s="78" t="str">
        <f>Q36</f>
        <v>Net Industrial CAPEX</v>
      </c>
      <c r="R47" s="353" t="e">
        <f t="shared" ref="R47:W47" ca="1" si="67">R26/R36</f>
        <v>#VALUE!</v>
      </c>
      <c r="S47" s="353" t="e">
        <f t="shared" ca="1" si="67"/>
        <v>#VALUE!</v>
      </c>
      <c r="T47" s="353" t="e">
        <f t="shared" ca="1" si="67"/>
        <v>#VALUE!</v>
      </c>
      <c r="U47" s="353" t="e">
        <f t="shared" ca="1" si="67"/>
        <v>#VALUE!</v>
      </c>
      <c r="V47" s="353" t="e">
        <f t="shared" ca="1" si="67"/>
        <v>#VALUE!</v>
      </c>
      <c r="W47" s="353" t="e">
        <f t="shared" ca="1" si="67"/>
        <v>#VALUE!</v>
      </c>
      <c r="Y47" s="353" t="e">
        <f t="shared" ref="Y47:AD47" ca="1" si="68">Y26/Y36</f>
        <v>#VALUE!</v>
      </c>
      <c r="Z47" s="353" t="e">
        <f t="shared" ca="1" si="68"/>
        <v>#VALUE!</v>
      </c>
      <c r="AA47" s="353" t="e">
        <f t="shared" ca="1" si="68"/>
        <v>#VALUE!</v>
      </c>
      <c r="AB47" s="353" t="e">
        <f t="shared" ca="1" si="68"/>
        <v>#VALUE!</v>
      </c>
      <c r="AC47" s="353" t="e">
        <f t="shared" ca="1" si="68"/>
        <v>#VALUE!</v>
      </c>
      <c r="AD47" s="353" t="e">
        <f t="shared" ca="1" si="68"/>
        <v>#VALUE!</v>
      </c>
    </row>
    <row r="48" spans="1:30" ht="14.35">
      <c r="K48" s="343"/>
      <c r="L48" s="343"/>
      <c r="M48" s="343"/>
      <c r="N48" s="343"/>
      <c r="O48" s="343"/>
      <c r="Q48" s="78"/>
      <c r="R48" s="353"/>
      <c r="S48" s="353"/>
      <c r="T48" s="353"/>
      <c r="U48" s="353"/>
      <c r="V48" s="353"/>
      <c r="W48" s="353"/>
      <c r="Y48" s="353"/>
      <c r="Z48" s="353"/>
      <c r="AA48" s="353"/>
      <c r="AB48" s="353"/>
      <c r="AC48" s="353"/>
      <c r="AD48" s="353"/>
    </row>
    <row r="49" spans="1:15">
      <c r="A49" s="379" t="s">
        <v>1787</v>
      </c>
      <c r="B49" s="378" t="s">
        <v>1781</v>
      </c>
      <c r="C49" s="378" t="s">
        <v>101</v>
      </c>
      <c r="D49" s="378"/>
      <c r="E49" s="378"/>
      <c r="F49" s="378" t="s">
        <v>1782</v>
      </c>
      <c r="G49" s="378"/>
      <c r="K49" s="343" t="e">
        <f t="shared" ref="K49:O49" ca="1" si="69">K31/K18</f>
        <v>#VALUE!</v>
      </c>
      <c r="L49" s="343" t="e">
        <f t="shared" ca="1" si="69"/>
        <v>#VALUE!</v>
      </c>
      <c r="M49" s="343" t="e">
        <f t="shared" ca="1" si="69"/>
        <v>#VALUE!</v>
      </c>
      <c r="N49" s="343" t="e">
        <f t="shared" ca="1" si="69"/>
        <v>#VALUE!</v>
      </c>
      <c r="O49" s="343" t="e">
        <f t="shared" ca="1" si="69"/>
        <v>#VALUE!</v>
      </c>
    </row>
    <row r="50" spans="1:15" ht="14.35">
      <c r="B50" s="347" t="s">
        <v>307</v>
      </c>
      <c r="C50" s="34">
        <f>C28*1000</f>
        <v>0</v>
      </c>
      <c r="D50" s="34" t="e">
        <f t="shared" ref="D50:H50" ca="1" si="70">D28*1000</f>
        <v>#VALUE!</v>
      </c>
      <c r="E50" s="34" t="e">
        <f t="shared" ca="1" si="70"/>
        <v>#VALUE!</v>
      </c>
      <c r="F50" s="34" t="e">
        <f t="shared" ca="1" si="70"/>
        <v>#VALUE!</v>
      </c>
      <c r="G50" s="34" t="e">
        <f t="shared" ca="1" si="70"/>
        <v>#VALUE!</v>
      </c>
      <c r="H50" s="34" t="e">
        <f t="shared" ca="1" si="70"/>
        <v>#VALUE!</v>
      </c>
      <c r="K50" s="343" t="e">
        <f t="shared" ref="K50:O50" ca="1" si="71">K32/K19</f>
        <v>#VALUE!</v>
      </c>
      <c r="L50" s="343" t="e">
        <f t="shared" ca="1" si="71"/>
        <v>#VALUE!</v>
      </c>
      <c r="M50" s="343" t="e">
        <f t="shared" ca="1" si="71"/>
        <v>#VALUE!</v>
      </c>
      <c r="N50" s="343" t="e">
        <f t="shared" ca="1" si="71"/>
        <v>#VALUE!</v>
      </c>
      <c r="O50" s="343" t="e">
        <f t="shared" ca="1" si="71"/>
        <v>#VALUE!</v>
      </c>
    </row>
    <row r="51" spans="1:15" ht="14.35">
      <c r="B51" s="347" t="s">
        <v>346</v>
      </c>
      <c r="C51" s="34">
        <f>-(C28-C32)*1000</f>
        <v>0</v>
      </c>
      <c r="D51" s="34" t="e">
        <f t="shared" ref="D51:H51" ca="1" si="72">-(D28-D32)*1000</f>
        <v>#VALUE!</v>
      </c>
      <c r="E51" s="34" t="e">
        <f t="shared" ca="1" si="72"/>
        <v>#VALUE!</v>
      </c>
      <c r="F51" s="34" t="e">
        <f t="shared" ca="1" si="72"/>
        <v>#VALUE!</v>
      </c>
      <c r="G51" s="34" t="e">
        <f t="shared" ca="1" si="72"/>
        <v>#VALUE!</v>
      </c>
      <c r="H51" s="34" t="e">
        <f t="shared" ca="1" si="72"/>
        <v>#VALUE!</v>
      </c>
      <c r="K51" s="343" t="e">
        <f t="shared" ref="K51:O51" ca="1" si="73">K33/K20</f>
        <v>#VALUE!</v>
      </c>
      <c r="L51" s="343" t="e">
        <f t="shared" ca="1" si="73"/>
        <v>#VALUE!</v>
      </c>
      <c r="M51" s="343" t="e">
        <f t="shared" ca="1" si="73"/>
        <v>#VALUE!</v>
      </c>
      <c r="N51" s="343" t="e">
        <f t="shared" ca="1" si="73"/>
        <v>#VALUE!</v>
      </c>
      <c r="O51" s="343" t="e">
        <f t="shared" ca="1" si="73"/>
        <v>#VALUE!</v>
      </c>
    </row>
    <row r="52" spans="1:15" ht="14.35">
      <c r="B52" s="347" t="s">
        <v>347</v>
      </c>
      <c r="C52" s="34">
        <f>-(C32-C29)*1000</f>
        <v>0</v>
      </c>
      <c r="D52" s="34" t="e">
        <f t="shared" ref="D52:H52" ca="1" si="74">-(D32-D29)*1000</f>
        <v>#VALUE!</v>
      </c>
      <c r="E52" s="34" t="e">
        <f t="shared" ca="1" si="74"/>
        <v>#VALUE!</v>
      </c>
      <c r="F52" s="34" t="e">
        <f t="shared" ca="1" si="74"/>
        <v>#VALUE!</v>
      </c>
      <c r="G52" s="34" t="e">
        <f t="shared" ca="1" si="74"/>
        <v>#VALUE!</v>
      </c>
      <c r="H52" s="34" t="e">
        <f t="shared" ca="1" si="74"/>
        <v>#VALUE!</v>
      </c>
    </row>
    <row r="53" spans="1:15" ht="14.35">
      <c r="B53" s="347" t="s">
        <v>350</v>
      </c>
      <c r="C53" s="34">
        <f>(C30-C29)*1000</f>
        <v>0</v>
      </c>
      <c r="D53" s="34" t="e">
        <f t="shared" ref="D53:H53" ca="1" si="75">(D30-D29)*1000</f>
        <v>#VALUE!</v>
      </c>
      <c r="E53" s="34" t="e">
        <f t="shared" ca="1" si="75"/>
        <v>#VALUE!</v>
      </c>
      <c r="F53" s="34" t="e">
        <f t="shared" ca="1" si="75"/>
        <v>#VALUE!</v>
      </c>
      <c r="G53" s="34" t="e">
        <f t="shared" ca="1" si="75"/>
        <v>#VALUE!</v>
      </c>
      <c r="H53" s="34" t="e">
        <f t="shared" ca="1" si="75"/>
        <v>#VALUE!</v>
      </c>
    </row>
    <row r="54" spans="1:15" ht="14.35">
      <c r="B54" s="347" t="s">
        <v>348</v>
      </c>
      <c r="C54" s="34">
        <f>(C31-C30)*1000</f>
        <v>0</v>
      </c>
      <c r="D54" s="34" t="e">
        <f t="shared" ref="D54:H54" ca="1" si="76">(D31-D30)*1000</f>
        <v>#VALUE!</v>
      </c>
      <c r="E54" s="34" t="e">
        <f t="shared" ca="1" si="76"/>
        <v>#VALUE!</v>
      </c>
      <c r="F54" s="34" t="e">
        <f t="shared" ca="1" si="76"/>
        <v>#VALUE!</v>
      </c>
      <c r="G54" s="34" t="e">
        <f t="shared" ca="1" si="76"/>
        <v>#VALUE!</v>
      </c>
      <c r="H54" s="34" t="e">
        <f t="shared" ca="1" si="76"/>
        <v>#VALUE!</v>
      </c>
    </row>
    <row r="55" spans="1:15" ht="14.35">
      <c r="B55" s="347" t="s">
        <v>340</v>
      </c>
      <c r="C55" s="34">
        <f>C33*1000</f>
        <v>0</v>
      </c>
      <c r="D55" s="34" t="e">
        <f t="shared" ref="D55:H55" ca="1" si="77">D33*1000</f>
        <v>#VALUE!</v>
      </c>
      <c r="E55" s="34" t="e">
        <f t="shared" ca="1" si="77"/>
        <v>#VALUE!</v>
      </c>
      <c r="F55" s="34" t="e">
        <f t="shared" ca="1" si="77"/>
        <v>#VALUE!</v>
      </c>
      <c r="G55" s="34" t="e">
        <f t="shared" ca="1" si="77"/>
        <v>#VALUE!</v>
      </c>
      <c r="H55" s="34" t="e">
        <f t="shared" ca="1" si="77"/>
        <v>#VALUE!</v>
      </c>
    </row>
    <row r="56" spans="1:15" ht="14.35">
      <c r="B56" s="347" t="s">
        <v>1780</v>
      </c>
      <c r="D56" s="34" t="e">
        <f ca="1">D54</f>
        <v>#VALUE!</v>
      </c>
      <c r="E56" s="34" t="e">
        <f t="shared" ref="E56:H56" ca="1" si="78">E54</f>
        <v>#VALUE!</v>
      </c>
      <c r="F56" s="34" t="e">
        <f t="shared" ca="1" si="78"/>
        <v>#VALUE!</v>
      </c>
      <c r="G56" s="34" t="e">
        <f t="shared" ca="1" si="78"/>
        <v>#VALUE!</v>
      </c>
      <c r="H56" s="34" t="e">
        <f t="shared" ca="1" si="78"/>
        <v>#VALUE!</v>
      </c>
    </row>
    <row r="57" spans="1:15" ht="14.35">
      <c r="H57" s="34"/>
    </row>
    <row r="59" spans="1:15">
      <c r="A59" s="379" t="s">
        <v>1788</v>
      </c>
      <c r="B59" s="378" t="s">
        <v>1784</v>
      </c>
      <c r="C59" s="378" t="s">
        <v>1785</v>
      </c>
      <c r="D59" s="378"/>
      <c r="E59" s="378"/>
      <c r="F59" s="378"/>
      <c r="G59" s="378"/>
      <c r="K59" s="343"/>
      <c r="L59" s="343"/>
      <c r="M59" s="343"/>
      <c r="N59" s="343"/>
      <c r="O59" s="34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3"/>
  <dimension ref="A1"/>
  <sheetViews>
    <sheetView workbookViewId="0"/>
  </sheetViews>
  <sheetFormatPr baseColWidth="10" defaultRowHeight="12.7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52">
    <pageSetUpPr fitToPage="1"/>
  </sheetPr>
  <dimension ref="A1:AG80"/>
  <sheetViews>
    <sheetView showGridLines="0" zoomScale="70" zoomScaleNormal="70" zoomScaleSheetLayoutView="71" workbookViewId="0">
      <selection activeCell="L76" sqref="L76:P76"/>
    </sheetView>
  </sheetViews>
  <sheetFormatPr baseColWidth="10" defaultColWidth="11.41015625" defaultRowHeight="20.100000000000001" customHeight="1" outlineLevelCol="1"/>
  <cols>
    <col min="1" max="1" width="3.87890625" style="31" customWidth="1"/>
    <col min="2" max="2" width="3.3515625" style="31" customWidth="1"/>
    <col min="3" max="3" width="34.64453125" style="36" customWidth="1"/>
    <col min="4" max="4" width="2.3515625" style="36" customWidth="1"/>
    <col min="5" max="5" width="9" style="31" customWidth="1" outlineLevel="1"/>
    <col min="6" max="9" width="8.1171875" style="31" bestFit="1" customWidth="1"/>
    <col min="10" max="10" width="8.1171875" style="31" customWidth="1"/>
    <col min="11" max="11" width="2.3515625" style="36" customWidth="1"/>
    <col min="12" max="12" width="7.64453125" style="31" customWidth="1" outlineLevel="1"/>
    <col min="13" max="16" width="7.64453125" style="31" bestFit="1" customWidth="1"/>
    <col min="17" max="17" width="8.3515625" style="31" customWidth="1"/>
    <col min="18" max="18" width="1.64453125" style="31" customWidth="1"/>
    <col min="19" max="19" width="9" style="31" customWidth="1" outlineLevel="1"/>
    <col min="20" max="21" width="8.1171875" style="31" bestFit="1" customWidth="1"/>
    <col min="22" max="22" width="7.64453125" style="31" bestFit="1" customWidth="1"/>
    <col min="23" max="24" width="8.52734375" style="31" customWidth="1"/>
    <col min="25" max="25" width="1.41015625" style="31" customWidth="1"/>
    <col min="26" max="31" width="10.87890625" customWidth="1"/>
    <col min="32" max="16384" width="11.41015625" style="31"/>
  </cols>
  <sheetData>
    <row r="1" spans="1:33" s="56" customFormat="1" ht="17.25" customHeight="1">
      <c r="C1" s="57"/>
      <c r="E1" s="426" t="s">
        <v>209</v>
      </c>
      <c r="F1" s="426"/>
      <c r="G1" s="426"/>
      <c r="H1" s="426"/>
      <c r="I1" s="426"/>
      <c r="J1" s="426"/>
      <c r="L1" s="426" t="s">
        <v>205</v>
      </c>
      <c r="M1" s="426"/>
      <c r="N1" s="426"/>
      <c r="O1" s="426"/>
      <c r="P1" s="426"/>
      <c r="Q1" s="426"/>
      <c r="R1" s="58"/>
      <c r="S1" s="426" t="s">
        <v>208</v>
      </c>
      <c r="T1" s="426"/>
      <c r="U1" s="426"/>
      <c r="V1" s="426"/>
      <c r="W1" s="426"/>
      <c r="X1" s="426"/>
      <c r="Y1" s="58"/>
    </row>
    <row r="2" spans="1:33" ht="16.5" customHeight="1">
      <c r="B2" s="46"/>
      <c r="C2" s="59" t="s">
        <v>234</v>
      </c>
      <c r="D2" s="31"/>
      <c r="E2" s="35">
        <v>2020</v>
      </c>
      <c r="F2" s="35">
        <v>2021</v>
      </c>
      <c r="G2" s="35">
        <v>2022</v>
      </c>
      <c r="H2" s="35">
        <v>2023</v>
      </c>
      <c r="I2" s="35">
        <v>2024</v>
      </c>
      <c r="J2" s="35">
        <v>2025</v>
      </c>
      <c r="K2" s="31"/>
      <c r="L2" s="35">
        <v>2020</v>
      </c>
      <c r="M2" s="35">
        <v>2021</v>
      </c>
      <c r="N2" s="35">
        <v>2022</v>
      </c>
      <c r="O2" s="35">
        <v>2023</v>
      </c>
      <c r="P2" s="35">
        <v>2024</v>
      </c>
      <c r="Q2" s="35">
        <v>2025</v>
      </c>
      <c r="R2" s="46"/>
      <c r="S2" s="35">
        <v>2020</v>
      </c>
      <c r="T2" s="35">
        <v>2021</v>
      </c>
      <c r="U2" s="35">
        <v>2022</v>
      </c>
      <c r="V2" s="35">
        <v>2023</v>
      </c>
      <c r="W2" s="35">
        <v>2024</v>
      </c>
      <c r="X2" s="35">
        <v>2025</v>
      </c>
      <c r="Y2" s="46"/>
      <c r="Z2" s="31"/>
      <c r="AA2" s="31"/>
      <c r="AB2" s="31"/>
      <c r="AC2" s="31"/>
      <c r="AD2" s="31"/>
      <c r="AE2" s="31"/>
      <c r="AG2" s="53"/>
    </row>
    <row r="3" spans="1:33" ht="15" customHeight="1">
      <c r="A3" s="425" t="s">
        <v>257</v>
      </c>
      <c r="B3" s="47"/>
      <c r="C3" s="49" t="s">
        <v>218</v>
      </c>
      <c r="D3" s="31"/>
      <c r="E3" s="34"/>
      <c r="F3" s="34"/>
      <c r="G3" s="34"/>
      <c r="H3" s="34"/>
      <c r="I3" s="34"/>
      <c r="J3" s="34"/>
      <c r="K3" s="31"/>
      <c r="L3" s="34"/>
      <c r="M3" s="34"/>
      <c r="N3" s="34"/>
      <c r="O3" s="34"/>
      <c r="P3" s="34"/>
      <c r="Q3" s="34"/>
      <c r="R3" s="47"/>
      <c r="S3" s="34"/>
      <c r="T3" s="34"/>
      <c r="U3" s="34"/>
      <c r="V3" s="34"/>
      <c r="W3" s="34"/>
      <c r="X3" s="34"/>
      <c r="Y3" s="47"/>
      <c r="Z3" s="31"/>
      <c r="AA3" s="31"/>
      <c r="AB3" s="31"/>
      <c r="AC3" s="31"/>
      <c r="AD3" s="31"/>
      <c r="AE3" s="31"/>
      <c r="AG3" s="53"/>
    </row>
    <row r="4" spans="1:33" ht="14.35">
      <c r="A4" s="425"/>
      <c r="B4" s="47"/>
      <c r="C4" s="55" t="s">
        <v>233</v>
      </c>
      <c r="D4" s="46"/>
      <c r="E4" s="34"/>
      <c r="F4" s="34"/>
      <c r="G4" s="34"/>
      <c r="H4" s="34"/>
      <c r="I4" s="34"/>
      <c r="J4" s="34"/>
      <c r="K4" s="46"/>
      <c r="L4" s="34"/>
      <c r="M4" s="34"/>
      <c r="N4" s="34"/>
      <c r="O4" s="34"/>
      <c r="P4" s="34"/>
      <c r="Q4" s="34"/>
      <c r="R4" s="47"/>
      <c r="S4" s="34"/>
      <c r="T4" s="34"/>
      <c r="U4" s="34"/>
      <c r="V4" s="34"/>
      <c r="W4" s="34"/>
      <c r="X4" s="34"/>
      <c r="Y4" s="47"/>
      <c r="Z4" s="31"/>
      <c r="AA4" s="31"/>
      <c r="AB4" s="31"/>
      <c r="AC4" s="31"/>
      <c r="AD4" s="31"/>
      <c r="AE4" s="31"/>
      <c r="AG4" s="53"/>
    </row>
    <row r="5" spans="1:33" ht="14.35">
      <c r="A5" s="425"/>
      <c r="B5" s="47"/>
      <c r="C5" s="49" t="s">
        <v>207</v>
      </c>
      <c r="D5" s="47"/>
      <c r="E5" s="34"/>
      <c r="F5" s="34"/>
      <c r="G5" s="34"/>
      <c r="H5" s="34"/>
      <c r="I5" s="34"/>
      <c r="J5" s="34"/>
      <c r="K5" s="47"/>
      <c r="L5" s="34"/>
      <c r="M5" s="34"/>
      <c r="N5" s="34"/>
      <c r="O5" s="34"/>
      <c r="P5" s="34"/>
      <c r="Q5" s="34"/>
      <c r="R5" s="47"/>
      <c r="S5" s="34"/>
      <c r="T5" s="34"/>
      <c r="U5" s="34"/>
      <c r="V5" s="34"/>
      <c r="W5" s="34"/>
      <c r="X5" s="34"/>
      <c r="Y5" s="47"/>
      <c r="Z5" s="31"/>
      <c r="AA5" s="31"/>
      <c r="AB5" s="31"/>
      <c r="AC5" s="31"/>
      <c r="AD5" s="31"/>
      <c r="AE5" s="31"/>
      <c r="AG5" s="53"/>
    </row>
    <row r="6" spans="1:33" ht="15" customHeight="1">
      <c r="A6" s="425"/>
      <c r="B6" s="47"/>
      <c r="C6" s="41" t="s">
        <v>226</v>
      </c>
      <c r="D6" s="47"/>
      <c r="E6" s="42"/>
      <c r="F6" s="42"/>
      <c r="G6" s="42"/>
      <c r="H6" s="42"/>
      <c r="I6" s="42"/>
      <c r="J6" s="42"/>
      <c r="K6" s="47"/>
      <c r="L6" s="42"/>
      <c r="M6" s="42"/>
      <c r="N6" s="42"/>
      <c r="O6" s="42"/>
      <c r="P6" s="42"/>
      <c r="Q6" s="42"/>
      <c r="R6" s="47"/>
      <c r="S6" s="42"/>
      <c r="T6" s="42"/>
      <c r="U6" s="42"/>
      <c r="V6" s="42"/>
      <c r="W6" s="42"/>
      <c r="X6" s="42"/>
      <c r="Y6" s="47"/>
      <c r="Z6" s="31"/>
      <c r="AA6" s="31"/>
      <c r="AB6" s="31"/>
      <c r="AC6" s="31"/>
      <c r="AD6" s="31"/>
      <c r="AE6" s="31"/>
      <c r="AG6" s="48"/>
    </row>
    <row r="7" spans="1:33" ht="14.35">
      <c r="A7" s="425"/>
      <c r="B7" s="47"/>
      <c r="C7" s="49" t="s">
        <v>216</v>
      </c>
      <c r="D7" s="47"/>
      <c r="E7" s="34"/>
      <c r="F7" s="34"/>
      <c r="G7" s="34"/>
      <c r="H7" s="34"/>
      <c r="I7" s="34"/>
      <c r="J7" s="34"/>
      <c r="K7" s="47"/>
      <c r="L7" s="34"/>
      <c r="M7" s="34"/>
      <c r="N7" s="34"/>
      <c r="O7" s="34"/>
      <c r="P7" s="34"/>
      <c r="Q7" s="34"/>
      <c r="R7" s="47"/>
      <c r="S7" s="34"/>
      <c r="T7" s="34"/>
      <c r="U7" s="34"/>
      <c r="V7" s="34"/>
      <c r="W7" s="34"/>
      <c r="X7" s="34"/>
      <c r="Y7" s="47"/>
      <c r="Z7" s="31"/>
      <c r="AA7" s="31"/>
      <c r="AB7" s="31"/>
      <c r="AC7" s="31"/>
      <c r="AD7" s="31"/>
      <c r="AE7" s="31"/>
      <c r="AG7" s="48"/>
    </row>
    <row r="8" spans="1:33" ht="14.35">
      <c r="A8" s="425"/>
      <c r="B8" s="47"/>
      <c r="C8" s="41" t="s">
        <v>223</v>
      </c>
      <c r="D8" s="47"/>
      <c r="E8" s="42"/>
      <c r="F8" s="42"/>
      <c r="G8" s="42"/>
      <c r="H8" s="42"/>
      <c r="I8" s="42"/>
      <c r="J8" s="42"/>
      <c r="K8" s="47"/>
      <c r="L8" s="42"/>
      <c r="M8" s="42"/>
      <c r="N8" s="42"/>
      <c r="O8" s="42"/>
      <c r="P8" s="42"/>
      <c r="Q8" s="42"/>
      <c r="R8" s="47"/>
      <c r="S8" s="42"/>
      <c r="T8" s="42"/>
      <c r="U8" s="42"/>
      <c r="V8" s="42"/>
      <c r="W8" s="42"/>
      <c r="X8" s="42"/>
      <c r="Y8" s="47"/>
      <c r="Z8" s="31"/>
      <c r="AA8" s="31"/>
      <c r="AB8" s="31"/>
      <c r="AC8" s="31"/>
      <c r="AD8" s="31"/>
      <c r="AE8" s="31"/>
      <c r="AG8" s="48"/>
    </row>
    <row r="9" spans="1:33" ht="14.35">
      <c r="A9" s="425"/>
      <c r="B9" s="47"/>
      <c r="C9" s="49" t="s">
        <v>219</v>
      </c>
      <c r="D9" s="47"/>
      <c r="E9" s="34"/>
      <c r="F9" s="34"/>
      <c r="G9" s="34"/>
      <c r="H9" s="34"/>
      <c r="I9" s="34"/>
      <c r="J9" s="34"/>
      <c r="K9" s="47"/>
      <c r="L9" s="34"/>
      <c r="M9" s="34"/>
      <c r="N9" s="34"/>
      <c r="O9" s="34"/>
      <c r="P9" s="34"/>
      <c r="Q9" s="34"/>
      <c r="R9" s="47"/>
      <c r="S9" s="34"/>
      <c r="T9" s="34"/>
      <c r="U9" s="34"/>
      <c r="V9" s="34"/>
      <c r="W9" s="34"/>
      <c r="X9" s="34"/>
      <c r="Y9" s="47"/>
      <c r="Z9" s="31"/>
      <c r="AA9" s="31"/>
      <c r="AB9" s="31"/>
      <c r="AC9" s="31"/>
      <c r="AD9" s="31"/>
      <c r="AE9" s="31"/>
      <c r="AG9" s="48"/>
    </row>
    <row r="10" spans="1:33" ht="14.35">
      <c r="A10" s="425"/>
      <c r="B10" s="47"/>
      <c r="C10" s="49" t="s">
        <v>217</v>
      </c>
      <c r="D10" s="47"/>
      <c r="E10" s="34"/>
      <c r="F10" s="34"/>
      <c r="G10" s="34"/>
      <c r="H10" s="34"/>
      <c r="I10" s="34"/>
      <c r="J10" s="34"/>
      <c r="K10" s="47"/>
      <c r="L10" s="34"/>
      <c r="M10" s="34"/>
      <c r="N10" s="34"/>
      <c r="O10" s="34"/>
      <c r="P10" s="34"/>
      <c r="Q10" s="34"/>
      <c r="R10" s="47"/>
      <c r="S10" s="34"/>
      <c r="T10" s="34"/>
      <c r="U10" s="34"/>
      <c r="V10" s="34"/>
      <c r="W10" s="34"/>
      <c r="X10" s="34"/>
      <c r="Y10" s="47"/>
      <c r="Z10" s="31"/>
      <c r="AA10" s="31"/>
      <c r="AB10" s="31"/>
      <c r="AC10" s="31"/>
      <c r="AD10" s="31"/>
      <c r="AE10" s="31"/>
      <c r="AG10" s="48"/>
    </row>
    <row r="11" spans="1:33" ht="14.35">
      <c r="A11" s="425"/>
      <c r="B11" s="47"/>
      <c r="C11" s="41" t="s">
        <v>224</v>
      </c>
      <c r="D11" s="47"/>
      <c r="E11" s="42"/>
      <c r="F11" s="42"/>
      <c r="G11" s="42"/>
      <c r="H11" s="42"/>
      <c r="I11" s="42"/>
      <c r="J11" s="42"/>
      <c r="K11" s="47"/>
      <c r="L11" s="42"/>
      <c r="M11" s="42"/>
      <c r="N11" s="42"/>
      <c r="O11" s="42"/>
      <c r="P11" s="42"/>
      <c r="Q11" s="42"/>
      <c r="R11" s="47"/>
      <c r="S11" s="42"/>
      <c r="T11" s="42"/>
      <c r="U11" s="42"/>
      <c r="V11" s="42"/>
      <c r="W11" s="42"/>
      <c r="X11" s="42"/>
      <c r="Y11" s="47"/>
      <c r="Z11" s="31"/>
      <c r="AA11" s="31"/>
      <c r="AB11" s="31"/>
      <c r="AC11" s="31"/>
      <c r="AD11" s="31"/>
      <c r="AE11" s="31"/>
      <c r="AG11" s="48"/>
    </row>
    <row r="12" spans="1:33" ht="14.35">
      <c r="A12" s="425"/>
      <c r="B12" s="47"/>
      <c r="C12" s="51" t="s">
        <v>221</v>
      </c>
      <c r="D12" s="47"/>
      <c r="E12" s="34"/>
      <c r="F12" s="34"/>
      <c r="G12" s="34"/>
      <c r="H12" s="34"/>
      <c r="I12" s="34"/>
      <c r="J12" s="34"/>
      <c r="K12" s="47"/>
      <c r="L12" s="34"/>
      <c r="M12" s="34"/>
      <c r="N12" s="34"/>
      <c r="O12" s="34"/>
      <c r="P12" s="34"/>
      <c r="Q12" s="34"/>
      <c r="R12" s="47"/>
      <c r="S12" s="34"/>
      <c r="T12" s="34"/>
      <c r="U12" s="34"/>
      <c r="V12" s="34"/>
      <c r="W12" s="34"/>
      <c r="X12" s="34"/>
      <c r="Y12" s="47"/>
      <c r="Z12" s="31"/>
      <c r="AA12" s="31"/>
      <c r="AB12" s="31"/>
      <c r="AC12" s="31"/>
      <c r="AD12" s="31"/>
      <c r="AE12" s="31"/>
      <c r="AG12" s="48"/>
    </row>
    <row r="13" spans="1:33" ht="14.35">
      <c r="A13" s="83"/>
      <c r="B13" s="47"/>
      <c r="C13" s="76" t="s">
        <v>255</v>
      </c>
      <c r="D13" s="75"/>
      <c r="E13" s="77"/>
      <c r="F13" s="77"/>
      <c r="G13" s="77"/>
      <c r="H13" s="77"/>
      <c r="I13" s="77"/>
      <c r="J13" s="77"/>
      <c r="K13" s="47"/>
      <c r="L13" s="34"/>
      <c r="M13" s="34"/>
      <c r="N13" s="34"/>
      <c r="O13" s="34"/>
      <c r="P13" s="34"/>
      <c r="Q13" s="34"/>
      <c r="R13" s="47"/>
      <c r="S13" s="34"/>
      <c r="T13" s="34"/>
      <c r="U13" s="34"/>
      <c r="V13" s="34"/>
      <c r="W13" s="34"/>
      <c r="X13" s="34"/>
      <c r="Y13" s="47"/>
      <c r="Z13" s="31"/>
      <c r="AA13" s="31"/>
      <c r="AB13" s="31"/>
      <c r="AC13" s="31"/>
      <c r="AD13" s="31"/>
      <c r="AE13" s="31"/>
      <c r="AG13" s="48"/>
    </row>
    <row r="14" spans="1:33" ht="10.5" customHeight="1">
      <c r="B14" s="47"/>
      <c r="C14" s="49"/>
      <c r="D14" s="47"/>
      <c r="E14" s="34"/>
      <c r="F14" s="34"/>
      <c r="G14" s="34"/>
      <c r="H14" s="34"/>
      <c r="I14" s="34"/>
      <c r="J14" s="34"/>
      <c r="K14" s="47"/>
      <c r="L14" s="34"/>
      <c r="M14" s="34"/>
      <c r="N14" s="34"/>
      <c r="O14" s="34"/>
      <c r="P14" s="34"/>
      <c r="Q14" s="34"/>
      <c r="R14" s="47"/>
      <c r="S14" s="34"/>
      <c r="T14" s="34"/>
      <c r="U14" s="34"/>
      <c r="V14" s="34"/>
      <c r="W14" s="34"/>
      <c r="X14" s="34"/>
      <c r="Y14" s="47"/>
      <c r="Z14" s="31"/>
      <c r="AA14" s="31"/>
      <c r="AB14" s="31"/>
      <c r="AC14" s="31"/>
      <c r="AD14" s="31"/>
      <c r="AE14" s="31"/>
      <c r="AG14" s="48"/>
    </row>
    <row r="15" spans="1:33" ht="15" customHeight="1">
      <c r="A15" s="425" t="s">
        <v>258</v>
      </c>
      <c r="B15" s="47"/>
      <c r="C15" s="49" t="s">
        <v>218</v>
      </c>
      <c r="D15" s="47"/>
      <c r="E15" s="34"/>
      <c r="F15" s="34"/>
      <c r="G15" s="34"/>
      <c r="H15" s="34"/>
      <c r="I15" s="34"/>
      <c r="J15" s="34"/>
      <c r="K15" s="47"/>
      <c r="L15" s="34"/>
      <c r="M15" s="34"/>
      <c r="N15" s="34"/>
      <c r="O15" s="34"/>
      <c r="P15" s="34"/>
      <c r="Q15" s="34"/>
      <c r="R15" s="47"/>
      <c r="S15" s="34"/>
      <c r="T15" s="34"/>
      <c r="U15" s="34"/>
      <c r="V15" s="34"/>
      <c r="W15" s="34"/>
      <c r="X15" s="34"/>
      <c r="Y15" s="47"/>
      <c r="Z15" s="31"/>
      <c r="AA15" s="31"/>
      <c r="AB15" s="31"/>
      <c r="AC15" s="31"/>
      <c r="AD15" s="31"/>
      <c r="AE15" s="31"/>
      <c r="AG15" s="48"/>
    </row>
    <row r="16" spans="1:33" ht="15" customHeight="1">
      <c r="A16" s="425"/>
      <c r="B16" s="47"/>
      <c r="C16" s="55" t="s">
        <v>233</v>
      </c>
      <c r="D16" s="47"/>
      <c r="E16" s="34"/>
      <c r="F16" s="34"/>
      <c r="G16" s="34"/>
      <c r="H16" s="34"/>
      <c r="I16" s="34"/>
      <c r="J16" s="34"/>
      <c r="K16" s="47"/>
      <c r="L16" s="34"/>
      <c r="M16" s="34"/>
      <c r="N16" s="34"/>
      <c r="O16" s="34"/>
      <c r="P16" s="34"/>
      <c r="Q16" s="34"/>
      <c r="R16" s="47"/>
      <c r="S16" s="34"/>
      <c r="T16" s="34"/>
      <c r="U16" s="34"/>
      <c r="V16" s="34"/>
      <c r="W16" s="34"/>
      <c r="X16" s="34"/>
      <c r="Y16" s="47"/>
      <c r="Z16" s="31"/>
      <c r="AA16" s="31"/>
      <c r="AB16" s="31"/>
      <c r="AC16" s="31"/>
      <c r="AD16" s="31"/>
      <c r="AE16" s="31"/>
      <c r="AG16" s="48"/>
    </row>
    <row r="17" spans="1:33" ht="15" customHeight="1">
      <c r="A17" s="425"/>
      <c r="B17" s="47"/>
      <c r="C17" s="49" t="s">
        <v>207</v>
      </c>
      <c r="D17" s="47"/>
      <c r="E17" s="34"/>
      <c r="F17" s="34"/>
      <c r="G17" s="34"/>
      <c r="H17" s="34"/>
      <c r="I17" s="34"/>
      <c r="J17" s="34"/>
      <c r="K17" s="47"/>
      <c r="L17" s="34"/>
      <c r="M17" s="34"/>
      <c r="N17" s="34"/>
      <c r="O17" s="34"/>
      <c r="P17" s="34"/>
      <c r="Q17" s="34"/>
      <c r="R17" s="47"/>
      <c r="S17" s="34"/>
      <c r="T17" s="34"/>
      <c r="U17" s="34"/>
      <c r="V17" s="34"/>
      <c r="W17" s="34"/>
      <c r="X17" s="34"/>
      <c r="Y17" s="47"/>
      <c r="Z17" s="31"/>
      <c r="AA17" s="31"/>
      <c r="AB17" s="31"/>
      <c r="AC17" s="31"/>
      <c r="AD17" s="31"/>
      <c r="AE17" s="31"/>
      <c r="AG17" s="48"/>
    </row>
    <row r="18" spans="1:33" s="50" customFormat="1" ht="15" customHeight="1">
      <c r="A18" s="425"/>
      <c r="B18" s="47"/>
      <c r="C18" s="41" t="s">
        <v>226</v>
      </c>
      <c r="D18" s="47"/>
      <c r="E18" s="42"/>
      <c r="F18" s="42"/>
      <c r="G18" s="42"/>
      <c r="H18" s="42"/>
      <c r="I18" s="42"/>
      <c r="J18" s="42"/>
      <c r="K18" s="47"/>
      <c r="L18" s="42"/>
      <c r="M18" s="42"/>
      <c r="N18" s="42"/>
      <c r="O18" s="42"/>
      <c r="P18" s="42"/>
      <c r="Q18" s="42"/>
      <c r="R18" s="47"/>
      <c r="S18" s="42"/>
      <c r="T18" s="42"/>
      <c r="U18" s="42"/>
      <c r="V18" s="42"/>
      <c r="W18" s="42"/>
      <c r="X18" s="42"/>
      <c r="Y18" s="47"/>
    </row>
    <row r="19" spans="1:33" ht="14.35">
      <c r="A19" s="425"/>
      <c r="B19" s="47"/>
      <c r="C19" s="49" t="s">
        <v>216</v>
      </c>
      <c r="D19" s="47"/>
      <c r="E19" s="34"/>
      <c r="F19" s="34"/>
      <c r="G19" s="34"/>
      <c r="H19" s="34"/>
      <c r="I19" s="34"/>
      <c r="J19" s="34"/>
      <c r="K19" s="47"/>
      <c r="L19" s="34"/>
      <c r="M19" s="34"/>
      <c r="N19" s="34"/>
      <c r="O19" s="34"/>
      <c r="P19" s="34"/>
      <c r="Q19" s="34"/>
      <c r="R19" s="47"/>
      <c r="S19" s="34"/>
      <c r="T19" s="34"/>
      <c r="U19" s="34"/>
      <c r="V19" s="34"/>
      <c r="W19" s="34"/>
      <c r="X19" s="34"/>
      <c r="Y19" s="47"/>
      <c r="Z19" s="31"/>
      <c r="AA19" s="31">
        <v>-10</v>
      </c>
      <c r="AB19" s="31"/>
      <c r="AC19" s="31"/>
      <c r="AD19" s="31"/>
      <c r="AE19" s="31"/>
      <c r="AG19" s="48"/>
    </row>
    <row r="20" spans="1:33" ht="14.35">
      <c r="A20" s="425"/>
      <c r="B20" s="47"/>
      <c r="C20" s="41" t="s">
        <v>223</v>
      </c>
      <c r="D20" s="47"/>
      <c r="E20" s="42"/>
      <c r="F20" s="42"/>
      <c r="G20" s="42"/>
      <c r="H20" s="42"/>
      <c r="I20" s="42"/>
      <c r="J20" s="42"/>
      <c r="K20" s="47"/>
      <c r="L20" s="42"/>
      <c r="M20" s="42"/>
      <c r="N20" s="42"/>
      <c r="O20" s="42"/>
      <c r="P20" s="42"/>
      <c r="Q20" s="42"/>
      <c r="R20" s="47"/>
      <c r="S20" s="42"/>
      <c r="T20" s="42"/>
      <c r="U20" s="42"/>
      <c r="V20" s="42"/>
      <c r="W20" s="42"/>
      <c r="X20" s="42"/>
      <c r="Y20" s="47"/>
      <c r="Z20" s="31"/>
      <c r="AA20" s="31"/>
      <c r="AB20" s="31"/>
      <c r="AC20" s="31"/>
      <c r="AD20" s="31"/>
      <c r="AE20" s="31"/>
      <c r="AG20" s="48"/>
    </row>
    <row r="21" spans="1:33" ht="14.35">
      <c r="A21" s="425"/>
      <c r="B21" s="47"/>
      <c r="C21" s="49" t="s">
        <v>219</v>
      </c>
      <c r="D21" s="47"/>
      <c r="E21" s="34"/>
      <c r="F21" s="34"/>
      <c r="G21" s="34"/>
      <c r="H21" s="34"/>
      <c r="I21" s="34"/>
      <c r="J21" s="34"/>
      <c r="K21" s="47"/>
      <c r="L21" s="34"/>
      <c r="M21" s="34"/>
      <c r="N21" s="34"/>
      <c r="O21" s="34"/>
      <c r="P21" s="34"/>
      <c r="Q21" s="34"/>
      <c r="R21" s="47"/>
      <c r="S21" s="34"/>
      <c r="T21" s="34"/>
      <c r="U21" s="34"/>
      <c r="V21" s="34"/>
      <c r="W21" s="34"/>
      <c r="X21" s="34"/>
      <c r="Y21" s="47"/>
      <c r="Z21" s="31"/>
      <c r="AA21" s="31"/>
      <c r="AB21" s="31"/>
      <c r="AC21" s="31"/>
      <c r="AD21" s="31"/>
      <c r="AE21" s="31"/>
      <c r="AG21" s="48"/>
    </row>
    <row r="22" spans="1:33" ht="14.35">
      <c r="A22" s="425"/>
      <c r="B22" s="47"/>
      <c r="C22" s="49" t="s">
        <v>217</v>
      </c>
      <c r="D22" s="47"/>
      <c r="E22" s="34"/>
      <c r="F22" s="34"/>
      <c r="G22" s="34"/>
      <c r="H22" s="34"/>
      <c r="I22" s="34"/>
      <c r="J22" s="34"/>
      <c r="K22" s="47"/>
      <c r="L22" s="34"/>
      <c r="M22" s="34"/>
      <c r="N22" s="34"/>
      <c r="O22" s="34"/>
      <c r="P22" s="34"/>
      <c r="Q22" s="34"/>
      <c r="R22" s="47"/>
      <c r="S22" s="34"/>
      <c r="T22" s="34"/>
      <c r="U22" s="34"/>
      <c r="V22" s="34"/>
      <c r="W22" s="34"/>
      <c r="X22" s="34"/>
      <c r="Y22" s="47"/>
      <c r="Z22" s="31"/>
      <c r="AA22" s="31"/>
      <c r="AB22" s="31"/>
      <c r="AC22" s="31"/>
      <c r="AD22" s="31"/>
      <c r="AE22" s="31"/>
      <c r="AG22" s="48"/>
    </row>
    <row r="23" spans="1:33" s="50" customFormat="1" ht="15" customHeight="1">
      <c r="A23" s="425"/>
      <c r="B23" s="47"/>
      <c r="C23" s="41" t="s">
        <v>224</v>
      </c>
      <c r="D23" s="47"/>
      <c r="E23" s="42"/>
      <c r="F23" s="42"/>
      <c r="G23" s="42"/>
      <c r="H23" s="42"/>
      <c r="I23" s="42"/>
      <c r="J23" s="42"/>
      <c r="K23" s="47"/>
      <c r="L23" s="42"/>
      <c r="M23" s="42"/>
      <c r="N23" s="42"/>
      <c r="O23" s="42"/>
      <c r="P23" s="42"/>
      <c r="Q23" s="42"/>
      <c r="R23" s="47"/>
      <c r="S23" s="42"/>
      <c r="T23" s="42"/>
      <c r="U23" s="42"/>
      <c r="V23" s="42"/>
      <c r="W23" s="42"/>
      <c r="X23" s="42"/>
      <c r="Y23" s="47"/>
    </row>
    <row r="24" spans="1:33" ht="14.35">
      <c r="A24" s="425"/>
      <c r="B24" s="47"/>
      <c r="C24" s="51" t="s">
        <v>221</v>
      </c>
      <c r="D24" s="47"/>
      <c r="E24" s="34"/>
      <c r="F24" s="34"/>
      <c r="G24" s="34"/>
      <c r="H24" s="34"/>
      <c r="I24" s="34"/>
      <c r="J24" s="34"/>
      <c r="K24" s="47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47"/>
      <c r="Z24" s="31"/>
      <c r="AA24" s="31"/>
      <c r="AB24" s="31"/>
      <c r="AC24" s="31"/>
      <c r="AD24" s="31"/>
      <c r="AE24" s="31"/>
      <c r="AG24" s="48"/>
    </row>
    <row r="25" spans="1:33" ht="14.35">
      <c r="A25" s="83"/>
      <c r="B25" s="47"/>
      <c r="C25" s="76" t="s">
        <v>255</v>
      </c>
      <c r="D25" s="75"/>
      <c r="E25" s="77"/>
      <c r="F25" s="77"/>
      <c r="G25" s="77"/>
      <c r="H25" s="77"/>
      <c r="I25" s="77"/>
      <c r="J25" s="77"/>
      <c r="K25" s="47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47"/>
      <c r="Z25" s="31"/>
      <c r="AA25" s="31"/>
      <c r="AB25" s="31"/>
      <c r="AC25" s="31"/>
      <c r="AD25" s="31"/>
      <c r="AE25" s="31"/>
      <c r="AG25" s="48"/>
    </row>
    <row r="26" spans="1:33" ht="11.25" customHeight="1">
      <c r="B26" s="47"/>
      <c r="C26" s="49"/>
      <c r="D26" s="47"/>
      <c r="E26" s="34"/>
      <c r="F26" s="34"/>
      <c r="G26" s="34"/>
      <c r="H26" s="34"/>
      <c r="I26" s="34"/>
      <c r="J26" s="34"/>
      <c r="K26" s="47"/>
      <c r="L26" s="34"/>
      <c r="M26" s="34"/>
      <c r="N26" s="34"/>
      <c r="O26" s="34"/>
      <c r="P26" s="34"/>
      <c r="Q26" s="34"/>
      <c r="R26" s="47"/>
      <c r="S26" s="34"/>
      <c r="T26" s="34"/>
      <c r="U26" s="34"/>
      <c r="V26" s="34"/>
      <c r="W26" s="34"/>
      <c r="X26" s="34"/>
      <c r="Y26" s="47"/>
      <c r="Z26" s="31"/>
      <c r="AA26" s="31"/>
      <c r="AB26" s="31"/>
      <c r="AC26" s="31"/>
      <c r="AD26" s="31"/>
      <c r="AE26" s="31"/>
      <c r="AG26" s="48"/>
    </row>
    <row r="27" spans="1:33" s="50" customFormat="1" ht="15" customHeight="1">
      <c r="B27" s="47"/>
      <c r="C27" s="41" t="s">
        <v>254</v>
      </c>
      <c r="D27" s="47"/>
      <c r="E27" s="42"/>
      <c r="F27" s="42"/>
      <c r="G27" s="42"/>
      <c r="H27" s="42"/>
      <c r="I27" s="42"/>
      <c r="J27" s="42"/>
      <c r="K27" s="47"/>
      <c r="L27" s="42"/>
      <c r="M27" s="42"/>
      <c r="N27" s="42"/>
      <c r="O27" s="42"/>
      <c r="P27" s="42"/>
      <c r="Q27" s="42"/>
      <c r="R27" s="47"/>
      <c r="S27" s="42"/>
      <c r="T27" s="42"/>
      <c r="U27" s="42"/>
      <c r="V27" s="42"/>
      <c r="W27" s="42"/>
      <c r="X27" s="42"/>
      <c r="Y27" s="47"/>
    </row>
    <row r="28" spans="1:33" s="50" customFormat="1" ht="20.100000000000001" customHeight="1">
      <c r="B28" s="47"/>
      <c r="C28" s="37"/>
      <c r="D28" s="47"/>
      <c r="E28" s="34"/>
      <c r="F28" s="34"/>
      <c r="G28" s="34"/>
      <c r="H28" s="34"/>
      <c r="I28" s="34"/>
      <c r="J28" s="34"/>
      <c r="K28" s="47"/>
      <c r="L28" s="33"/>
      <c r="M28" s="33"/>
      <c r="N28" s="33"/>
      <c r="O28" s="33"/>
      <c r="P28" s="33"/>
      <c r="Q28" s="33"/>
      <c r="R28" s="47"/>
      <c r="S28" s="33"/>
      <c r="T28" s="33"/>
      <c r="U28" s="33"/>
      <c r="V28" s="33"/>
      <c r="W28" s="33"/>
      <c r="X28" s="33"/>
      <c r="Y28" s="47"/>
    </row>
    <row r="29" spans="1:33" s="56" customFormat="1" ht="17.25" customHeight="1">
      <c r="C29" s="57"/>
      <c r="E29" s="426" t="s">
        <v>209</v>
      </c>
      <c r="F29" s="426"/>
      <c r="G29" s="426"/>
      <c r="H29" s="426"/>
      <c r="I29" s="426"/>
      <c r="J29" s="426"/>
      <c r="L29" s="426" t="s">
        <v>205</v>
      </c>
      <c r="M29" s="426"/>
      <c r="N29" s="426"/>
      <c r="O29" s="426"/>
      <c r="P29" s="426"/>
      <c r="Q29" s="426"/>
      <c r="R29" s="58"/>
      <c r="S29" s="426" t="s">
        <v>208</v>
      </c>
      <c r="T29" s="426"/>
      <c r="U29" s="426"/>
      <c r="V29" s="426"/>
      <c r="W29" s="426"/>
      <c r="X29" s="426"/>
      <c r="Y29" s="58"/>
    </row>
    <row r="30" spans="1:33" ht="16.5" customHeight="1">
      <c r="B30" s="46"/>
      <c r="C30" s="59" t="s">
        <v>235</v>
      </c>
      <c r="D30" s="47"/>
      <c r="E30" s="35">
        <v>2020</v>
      </c>
      <c r="F30" s="35">
        <v>2021</v>
      </c>
      <c r="G30" s="35">
        <v>2022</v>
      </c>
      <c r="H30" s="35">
        <v>2023</v>
      </c>
      <c r="I30" s="35">
        <v>2024</v>
      </c>
      <c r="J30" s="35">
        <v>2025</v>
      </c>
      <c r="K30" s="47"/>
      <c r="L30" s="35">
        <v>2020</v>
      </c>
      <c r="M30" s="35">
        <v>2021</v>
      </c>
      <c r="N30" s="35">
        <v>2022</v>
      </c>
      <c r="O30" s="35">
        <v>2023</v>
      </c>
      <c r="P30" s="35">
        <v>2024</v>
      </c>
      <c r="Q30" s="35">
        <v>2025</v>
      </c>
      <c r="R30" s="46"/>
      <c r="S30" s="35">
        <v>2020</v>
      </c>
      <c r="T30" s="35">
        <v>2021</v>
      </c>
      <c r="U30" s="35">
        <v>2022</v>
      </c>
      <c r="V30" s="35">
        <v>2023</v>
      </c>
      <c r="W30" s="35">
        <v>2024</v>
      </c>
      <c r="X30" s="35">
        <v>2025</v>
      </c>
      <c r="Y30" s="46"/>
      <c r="Z30" s="31"/>
      <c r="AA30" s="31"/>
      <c r="AB30" s="31"/>
      <c r="AC30" s="31"/>
      <c r="AD30" s="31"/>
      <c r="AE30" s="31"/>
    </row>
    <row r="31" spans="1:33" s="50" customFormat="1" ht="15" customHeight="1">
      <c r="A31" s="425" t="s">
        <v>257</v>
      </c>
      <c r="B31" s="47"/>
      <c r="C31" s="51" t="s">
        <v>206</v>
      </c>
      <c r="D31" s="47"/>
      <c r="E31" s="34"/>
      <c r="F31" s="34"/>
      <c r="G31" s="34"/>
      <c r="H31" s="34"/>
      <c r="I31" s="34"/>
      <c r="J31" s="54"/>
      <c r="K31" s="47"/>
      <c r="L31" s="34"/>
      <c r="M31" s="34"/>
      <c r="N31" s="34"/>
      <c r="O31" s="34"/>
      <c r="P31" s="34"/>
      <c r="Q31" s="54"/>
      <c r="R31" s="47"/>
      <c r="S31" s="34"/>
      <c r="T31" s="34"/>
      <c r="U31" s="34"/>
      <c r="V31" s="34"/>
      <c r="W31" s="34"/>
      <c r="X31" s="54"/>
      <c r="Y31" s="47"/>
    </row>
    <row r="32" spans="1:33" s="50" customFormat="1" ht="15" customHeight="1">
      <c r="A32" s="425"/>
      <c r="B32" s="47"/>
      <c r="C32" s="51" t="s">
        <v>225</v>
      </c>
      <c r="D32" s="47"/>
      <c r="E32" s="34"/>
      <c r="F32" s="34"/>
      <c r="G32" s="34"/>
      <c r="H32" s="34"/>
      <c r="I32" s="34"/>
      <c r="J32" s="34"/>
      <c r="K32" s="47"/>
      <c r="L32" s="34"/>
      <c r="M32" s="34"/>
      <c r="N32" s="34"/>
      <c r="O32" s="34"/>
      <c r="P32" s="34"/>
      <c r="Q32" s="34"/>
      <c r="R32" s="47"/>
      <c r="S32" s="34"/>
      <c r="T32" s="34"/>
      <c r="U32" s="34"/>
      <c r="V32" s="34"/>
      <c r="W32" s="34"/>
      <c r="X32" s="34"/>
      <c r="Y32" s="47"/>
    </row>
    <row r="33" spans="1:33" s="50" customFormat="1" ht="15" customHeight="1">
      <c r="A33" s="425"/>
      <c r="B33" s="47"/>
      <c r="C33" s="41" t="s">
        <v>222</v>
      </c>
      <c r="D33" s="47"/>
      <c r="E33" s="42"/>
      <c r="F33" s="42"/>
      <c r="G33" s="42"/>
      <c r="H33" s="42"/>
      <c r="I33" s="42"/>
      <c r="J33" s="42"/>
      <c r="K33" s="47"/>
      <c r="L33" s="42"/>
      <c r="M33" s="42"/>
      <c r="N33" s="42"/>
      <c r="O33" s="42"/>
      <c r="P33" s="42"/>
      <c r="Q33" s="42"/>
      <c r="R33" s="47"/>
      <c r="S33" s="42"/>
      <c r="T33" s="42"/>
      <c r="U33" s="42"/>
      <c r="V33" s="42"/>
      <c r="W33" s="42"/>
      <c r="X33" s="42"/>
      <c r="Y33" s="47"/>
    </row>
    <row r="34" spans="1:33" s="50" customFormat="1" ht="15" customHeight="1">
      <c r="A34" s="425"/>
      <c r="B34" s="47"/>
      <c r="C34" s="49" t="s">
        <v>219</v>
      </c>
      <c r="D34" s="47"/>
      <c r="E34" s="34"/>
      <c r="F34" s="34"/>
      <c r="G34" s="34"/>
      <c r="H34" s="34"/>
      <c r="I34" s="34"/>
      <c r="J34" s="34"/>
      <c r="K34" s="47"/>
      <c r="L34" s="34"/>
      <c r="M34" s="34"/>
      <c r="N34" s="34"/>
      <c r="O34" s="34"/>
      <c r="P34" s="34"/>
      <c r="Q34" s="34"/>
      <c r="R34" s="47"/>
      <c r="S34" s="34"/>
      <c r="T34" s="34"/>
      <c r="U34" s="34"/>
      <c r="V34" s="34"/>
      <c r="W34" s="34"/>
      <c r="X34" s="34"/>
      <c r="Y34" s="47"/>
    </row>
    <row r="35" spans="1:33" s="50" customFormat="1" ht="15" customHeight="1">
      <c r="A35" s="425"/>
      <c r="B35" s="47"/>
      <c r="C35" s="84" t="s">
        <v>232</v>
      </c>
      <c r="D35" s="47"/>
      <c r="E35" s="34"/>
      <c r="F35" s="34"/>
      <c r="G35" s="34"/>
      <c r="H35" s="34"/>
      <c r="I35" s="34"/>
      <c r="J35" s="34"/>
      <c r="K35" s="47"/>
      <c r="L35" s="34"/>
      <c r="M35" s="34"/>
      <c r="N35" s="34"/>
      <c r="O35" s="34"/>
      <c r="P35" s="34"/>
      <c r="Q35" s="34"/>
      <c r="R35" s="47"/>
      <c r="S35" s="34"/>
      <c r="T35" s="34"/>
      <c r="U35" s="34"/>
      <c r="V35" s="34"/>
      <c r="W35" s="34"/>
      <c r="X35" s="34"/>
      <c r="Y35" s="47"/>
    </row>
    <row r="36" spans="1:33" s="50" customFormat="1" ht="15" customHeight="1">
      <c r="A36" s="425"/>
      <c r="B36" s="47"/>
      <c r="C36" s="41" t="s">
        <v>224</v>
      </c>
      <c r="D36" s="47"/>
      <c r="E36" s="42"/>
      <c r="F36" s="42"/>
      <c r="G36" s="42"/>
      <c r="H36" s="42"/>
      <c r="I36" s="42"/>
      <c r="J36" s="42"/>
      <c r="K36" s="47"/>
      <c r="L36" s="42"/>
      <c r="M36" s="42"/>
      <c r="N36" s="42"/>
      <c r="O36" s="42"/>
      <c r="P36" s="42"/>
      <c r="Q36" s="42"/>
      <c r="R36" s="47"/>
      <c r="S36" s="42"/>
      <c r="T36" s="42"/>
      <c r="U36" s="42"/>
      <c r="V36" s="42"/>
      <c r="W36" s="42"/>
      <c r="X36" s="42"/>
      <c r="Y36" s="47"/>
    </row>
    <row r="37" spans="1:33" ht="10.5" customHeight="1">
      <c r="B37" s="47"/>
      <c r="C37" s="49"/>
      <c r="D37" s="47"/>
      <c r="E37" s="34"/>
      <c r="F37" s="34"/>
      <c r="G37" s="34"/>
      <c r="H37" s="34"/>
      <c r="I37" s="34"/>
      <c r="J37" s="34"/>
      <c r="K37" s="47"/>
      <c r="L37" s="34"/>
      <c r="M37" s="34"/>
      <c r="N37" s="34"/>
      <c r="O37" s="34"/>
      <c r="P37" s="34"/>
      <c r="Q37" s="34"/>
      <c r="R37" s="47"/>
      <c r="S37" s="34"/>
      <c r="T37" s="34"/>
      <c r="U37" s="34"/>
      <c r="V37" s="34"/>
      <c r="W37" s="34"/>
      <c r="X37" s="34"/>
      <c r="Y37" s="47"/>
      <c r="Z37" s="31"/>
      <c r="AA37" s="31"/>
      <c r="AB37" s="31"/>
      <c r="AC37" s="31"/>
      <c r="AD37" s="31"/>
      <c r="AE37" s="31"/>
      <c r="AG37" s="48"/>
    </row>
    <row r="38" spans="1:33" s="50" customFormat="1" ht="15" customHeight="1">
      <c r="A38" s="425" t="s">
        <v>258</v>
      </c>
      <c r="B38" s="47"/>
      <c r="C38" s="51" t="s">
        <v>206</v>
      </c>
      <c r="D38" s="47"/>
      <c r="E38" s="34"/>
      <c r="F38" s="34"/>
      <c r="G38" s="34"/>
      <c r="H38" s="34"/>
      <c r="I38" s="34"/>
      <c r="J38" s="34"/>
      <c r="K38" s="47"/>
      <c r="L38" s="34"/>
      <c r="M38" s="34"/>
      <c r="N38" s="34"/>
      <c r="O38" s="34"/>
      <c r="P38" s="34"/>
      <c r="Q38" s="34"/>
      <c r="R38" s="47"/>
      <c r="S38" s="34"/>
      <c r="T38" s="34"/>
      <c r="U38" s="34"/>
      <c r="V38" s="34"/>
      <c r="W38" s="34"/>
      <c r="X38" s="34"/>
      <c r="Y38" s="47"/>
    </row>
    <row r="39" spans="1:33" s="50" customFormat="1" ht="15" customHeight="1">
      <c r="A39" s="425"/>
      <c r="B39" s="47"/>
      <c r="C39" s="51" t="s">
        <v>225</v>
      </c>
      <c r="D39" s="47"/>
      <c r="E39" s="34"/>
      <c r="F39" s="34"/>
      <c r="G39" s="34"/>
      <c r="H39" s="34"/>
      <c r="I39" s="34"/>
      <c r="J39" s="34"/>
      <c r="K39" s="47"/>
      <c r="L39" s="34"/>
      <c r="M39" s="34"/>
      <c r="N39" s="34"/>
      <c r="O39" s="34"/>
      <c r="P39" s="34"/>
      <c r="Q39" s="34"/>
      <c r="R39" s="47"/>
      <c r="S39" s="34"/>
      <c r="T39" s="34"/>
      <c r="U39" s="34"/>
      <c r="V39" s="34"/>
      <c r="W39" s="34"/>
      <c r="X39" s="34"/>
      <c r="Y39" s="47"/>
    </row>
    <row r="40" spans="1:33" s="50" customFormat="1" ht="15" customHeight="1">
      <c r="A40" s="425"/>
      <c r="B40" s="47"/>
      <c r="C40" s="41" t="s">
        <v>222</v>
      </c>
      <c r="D40" s="47"/>
      <c r="E40" s="42"/>
      <c r="F40" s="42"/>
      <c r="G40" s="42"/>
      <c r="H40" s="42"/>
      <c r="I40" s="42"/>
      <c r="J40" s="42"/>
      <c r="K40" s="47"/>
      <c r="L40" s="42"/>
      <c r="M40" s="42"/>
      <c r="N40" s="42"/>
      <c r="O40" s="42"/>
      <c r="P40" s="42"/>
      <c r="Q40" s="42"/>
      <c r="R40" s="47"/>
      <c r="S40" s="42"/>
      <c r="T40" s="42"/>
      <c r="U40" s="42"/>
      <c r="V40" s="42"/>
      <c r="W40" s="42"/>
      <c r="X40" s="42"/>
      <c r="Y40" s="47"/>
    </row>
    <row r="41" spans="1:33" s="50" customFormat="1" ht="15" customHeight="1">
      <c r="A41" s="425"/>
      <c r="B41" s="47"/>
      <c r="C41" s="49" t="s">
        <v>219</v>
      </c>
      <c r="D41" s="47"/>
      <c r="E41" s="34"/>
      <c r="F41" s="34"/>
      <c r="G41" s="34"/>
      <c r="H41" s="34"/>
      <c r="I41" s="34"/>
      <c r="J41" s="34"/>
      <c r="K41" s="47"/>
      <c r="L41" s="34"/>
      <c r="M41" s="34"/>
      <c r="N41" s="34"/>
      <c r="O41" s="34"/>
      <c r="P41" s="34"/>
      <c r="Q41" s="34"/>
      <c r="R41" s="47"/>
      <c r="S41" s="34"/>
      <c r="T41" s="34"/>
      <c r="U41" s="34"/>
      <c r="V41" s="34"/>
      <c r="W41" s="34"/>
      <c r="X41" s="34"/>
      <c r="Y41" s="47"/>
    </row>
    <row r="42" spans="1:33" s="50" customFormat="1" ht="15" customHeight="1">
      <c r="A42" s="425"/>
      <c r="B42" s="47"/>
      <c r="C42" s="84" t="s">
        <v>232</v>
      </c>
      <c r="D42" s="47"/>
      <c r="E42" s="34"/>
      <c r="F42" s="34"/>
      <c r="G42" s="34"/>
      <c r="H42" s="34"/>
      <c r="I42" s="34"/>
      <c r="J42" s="34"/>
      <c r="K42" s="47"/>
      <c r="L42" s="34"/>
      <c r="M42" s="34"/>
      <c r="N42" s="34"/>
      <c r="O42" s="34"/>
      <c r="P42" s="34"/>
      <c r="Q42" s="34"/>
      <c r="R42" s="47"/>
      <c r="S42" s="34"/>
      <c r="T42" s="34"/>
      <c r="U42" s="34"/>
      <c r="V42" s="34"/>
      <c r="W42" s="34"/>
      <c r="X42" s="34"/>
      <c r="Y42" s="47"/>
    </row>
    <row r="43" spans="1:33" s="50" customFormat="1" ht="15" customHeight="1">
      <c r="A43" s="425"/>
      <c r="B43" s="47"/>
      <c r="C43" s="41" t="s">
        <v>224</v>
      </c>
      <c r="D43" s="47"/>
      <c r="E43" s="42"/>
      <c r="F43" s="42"/>
      <c r="G43" s="42"/>
      <c r="H43" s="42"/>
      <c r="I43" s="42"/>
      <c r="J43" s="42"/>
      <c r="K43" s="47"/>
      <c r="L43" s="42"/>
      <c r="M43" s="42"/>
      <c r="N43" s="42"/>
      <c r="O43" s="42"/>
      <c r="P43" s="42"/>
      <c r="Q43" s="42"/>
      <c r="R43" s="47"/>
      <c r="S43" s="42"/>
      <c r="T43" s="42"/>
      <c r="U43" s="42"/>
      <c r="V43" s="42"/>
      <c r="W43" s="42"/>
      <c r="X43" s="42"/>
      <c r="Y43" s="47"/>
    </row>
    <row r="44" spans="1:33" ht="11.25" customHeight="1">
      <c r="B44" s="47"/>
      <c r="C44" s="49"/>
      <c r="D44" s="47"/>
      <c r="E44" s="34"/>
      <c r="F44" s="34"/>
      <c r="G44" s="34"/>
      <c r="H44" s="34"/>
      <c r="I44" s="34"/>
      <c r="J44" s="34"/>
      <c r="K44" s="47"/>
      <c r="L44" s="34"/>
      <c r="M44" s="34"/>
      <c r="N44" s="34"/>
      <c r="O44" s="34"/>
      <c r="P44" s="34"/>
      <c r="Q44" s="34"/>
      <c r="R44" s="47"/>
      <c r="S44" s="34"/>
      <c r="T44" s="34"/>
      <c r="U44" s="34"/>
      <c r="V44" s="34"/>
      <c r="W44" s="34"/>
      <c r="X44" s="34"/>
      <c r="Y44" s="47"/>
      <c r="Z44" s="31"/>
      <c r="AA44" s="31"/>
      <c r="AB44" s="31"/>
      <c r="AC44" s="31"/>
      <c r="AD44" s="31"/>
      <c r="AE44" s="31"/>
      <c r="AG44" s="48"/>
    </row>
    <row r="45" spans="1:33" s="50" customFormat="1" ht="15" customHeight="1">
      <c r="B45" s="47"/>
      <c r="C45" s="41" t="s">
        <v>220</v>
      </c>
      <c r="D45" s="47"/>
      <c r="E45" s="42"/>
      <c r="F45" s="42"/>
      <c r="G45" s="42"/>
      <c r="H45" s="42"/>
      <c r="I45" s="42"/>
      <c r="J45" s="42"/>
      <c r="K45" s="47"/>
      <c r="L45" s="42"/>
      <c r="M45" s="42"/>
      <c r="N45" s="42"/>
      <c r="O45" s="42"/>
      <c r="P45" s="42"/>
      <c r="Q45" s="42"/>
      <c r="R45" s="47"/>
      <c r="S45" s="42"/>
      <c r="T45" s="42"/>
      <c r="U45" s="42"/>
      <c r="V45" s="42"/>
      <c r="W45" s="42"/>
      <c r="X45" s="42"/>
      <c r="Y45" s="47"/>
    </row>
    <row r="46" spans="1:33" ht="12" customHeight="1">
      <c r="C46" s="37"/>
      <c r="D46" s="37"/>
      <c r="E46" s="33"/>
      <c r="F46" s="33"/>
      <c r="G46" s="33"/>
      <c r="H46" s="33"/>
      <c r="I46" s="33"/>
      <c r="J46" s="33"/>
      <c r="K46" s="37"/>
      <c r="L46" s="33"/>
      <c r="M46" s="33"/>
      <c r="N46" s="33"/>
      <c r="O46" s="33"/>
      <c r="P46" s="33"/>
      <c r="Q46" s="33"/>
      <c r="S46" s="33"/>
      <c r="T46" s="33"/>
      <c r="U46" s="33"/>
      <c r="V46" s="33"/>
      <c r="W46" s="33"/>
      <c r="X46" s="33"/>
      <c r="Z46" s="31"/>
      <c r="AA46" s="31"/>
      <c r="AB46" s="31"/>
      <c r="AC46" s="31"/>
      <c r="AD46" s="31"/>
      <c r="AE46" s="31"/>
    </row>
    <row r="47" spans="1:33" ht="12" customHeight="1">
      <c r="C47" s="37"/>
      <c r="D47" s="37"/>
      <c r="E47" s="33"/>
      <c r="F47" s="33"/>
      <c r="G47" s="33"/>
      <c r="H47" s="33"/>
      <c r="I47" s="33"/>
      <c r="J47" s="33"/>
      <c r="K47" s="37"/>
      <c r="L47" s="33"/>
      <c r="M47" s="33"/>
      <c r="N47" s="33"/>
      <c r="O47" s="33"/>
      <c r="P47" s="33"/>
      <c r="Q47" s="33"/>
      <c r="S47" s="33"/>
      <c r="T47" s="33"/>
      <c r="U47" s="33"/>
      <c r="V47" s="33"/>
      <c r="W47" s="33"/>
      <c r="X47" s="33"/>
      <c r="Z47" s="31"/>
      <c r="AA47" s="31"/>
      <c r="AB47" s="31"/>
      <c r="AC47" s="31"/>
      <c r="AD47" s="31"/>
      <c r="AE47" s="31"/>
    </row>
    <row r="48" spans="1:33" ht="12" customHeight="1">
      <c r="C48" s="72" t="s">
        <v>212</v>
      </c>
      <c r="D48" s="72"/>
      <c r="E48" s="71"/>
      <c r="F48" s="71"/>
      <c r="G48" s="71"/>
      <c r="H48" s="71"/>
      <c r="I48" s="71"/>
      <c r="J48" s="69"/>
      <c r="K48" s="72"/>
      <c r="L48" s="72"/>
      <c r="M48" s="72"/>
      <c r="N48" s="72"/>
      <c r="O48" s="72"/>
      <c r="P48" s="72"/>
      <c r="Q48" s="69"/>
      <c r="R48" s="70"/>
      <c r="S48" s="71"/>
      <c r="T48" s="71"/>
      <c r="U48" s="71"/>
      <c r="V48" s="71"/>
      <c r="W48" s="71"/>
      <c r="X48" s="69"/>
      <c r="Y48" s="70"/>
      <c r="Z48" s="31"/>
      <c r="AA48" s="31"/>
      <c r="AB48" s="31"/>
      <c r="AC48" s="31"/>
      <c r="AD48" s="31"/>
      <c r="AE48" s="31"/>
    </row>
    <row r="49" spans="2:31" ht="12" customHeight="1">
      <c r="C49" s="38" t="s">
        <v>213</v>
      </c>
      <c r="D49" s="52"/>
      <c r="E49" s="32">
        <v>2020</v>
      </c>
      <c r="F49" s="32">
        <v>2021</v>
      </c>
      <c r="G49" s="32">
        <v>2022</v>
      </c>
      <c r="H49" s="32">
        <v>2023</v>
      </c>
      <c r="I49" s="32">
        <v>2024</v>
      </c>
      <c r="J49" s="35">
        <v>2025</v>
      </c>
      <c r="K49" s="52"/>
      <c r="L49" s="32">
        <v>2020</v>
      </c>
      <c r="M49" s="32">
        <v>2021</v>
      </c>
      <c r="N49" s="32">
        <v>2022</v>
      </c>
      <c r="O49" s="32">
        <v>2023</v>
      </c>
      <c r="P49" s="32">
        <v>2024</v>
      </c>
      <c r="Q49" s="35">
        <v>2025</v>
      </c>
      <c r="S49" s="32">
        <v>2020</v>
      </c>
      <c r="T49" s="32">
        <v>2021</v>
      </c>
      <c r="U49" s="32">
        <v>2022</v>
      </c>
      <c r="V49" s="32">
        <v>2023</v>
      </c>
      <c r="W49" s="32">
        <v>2024</v>
      </c>
      <c r="X49" s="35">
        <v>2025</v>
      </c>
      <c r="Z49" s="31"/>
      <c r="AA49" s="31"/>
      <c r="AB49" s="31"/>
      <c r="AC49" s="31"/>
      <c r="AD49" s="31"/>
      <c r="AE49" s="31"/>
    </row>
    <row r="50" spans="2:31" ht="12" customHeight="1">
      <c r="C50" s="36" t="s">
        <v>210</v>
      </c>
      <c r="E50" s="43"/>
      <c r="F50" s="43">
        <v>0</v>
      </c>
      <c r="G50" s="43">
        <v>0</v>
      </c>
      <c r="H50" s="43">
        <v>0</v>
      </c>
      <c r="I50" s="43">
        <v>0</v>
      </c>
      <c r="J50" s="43">
        <v>0</v>
      </c>
      <c r="L50" s="43">
        <v>39.736947807084448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S50" s="43"/>
      <c r="T50" s="43">
        <v>0</v>
      </c>
      <c r="U50" s="43">
        <v>0</v>
      </c>
      <c r="V50" s="43">
        <v>0</v>
      </c>
      <c r="W50" s="43">
        <v>0</v>
      </c>
      <c r="X50" s="43">
        <v>0</v>
      </c>
      <c r="Z50" s="31"/>
      <c r="AA50" s="31"/>
      <c r="AB50" s="31"/>
      <c r="AC50" s="31"/>
      <c r="AD50" s="31"/>
      <c r="AE50" s="31"/>
    </row>
    <row r="51" spans="2:31" ht="12" customHeight="1">
      <c r="C51" s="36" t="s">
        <v>211</v>
      </c>
      <c r="E51" s="43"/>
      <c r="F51" s="43"/>
      <c r="G51" s="43"/>
      <c r="H51" s="43"/>
      <c r="I51" s="43"/>
      <c r="J51" s="43"/>
      <c r="L51" s="43"/>
      <c r="M51" s="43"/>
      <c r="N51" s="43"/>
      <c r="O51" s="43"/>
      <c r="P51" s="43"/>
      <c r="Q51" s="43"/>
      <c r="S51" s="43"/>
      <c r="T51" s="43"/>
      <c r="U51" s="43"/>
      <c r="V51" s="43"/>
      <c r="W51" s="43"/>
      <c r="X51" s="43"/>
      <c r="Z51" s="31"/>
      <c r="AA51" s="31"/>
      <c r="AB51" s="31"/>
      <c r="AC51" s="31"/>
      <c r="AD51" s="31"/>
      <c r="AE51" s="31"/>
    </row>
    <row r="52" spans="2:31" ht="12" customHeight="1">
      <c r="C52" s="37"/>
      <c r="D52" s="37"/>
      <c r="E52" s="33"/>
      <c r="F52" s="33"/>
      <c r="G52" s="33"/>
      <c r="H52" s="33"/>
      <c r="I52" s="33"/>
      <c r="J52" s="33"/>
      <c r="K52" s="37"/>
      <c r="L52" s="33"/>
      <c r="M52" s="33"/>
      <c r="N52" s="33"/>
      <c r="O52" s="33"/>
      <c r="P52" s="33"/>
      <c r="Q52" s="33"/>
      <c r="S52" s="33"/>
      <c r="T52" s="33"/>
      <c r="U52" s="33"/>
      <c r="V52" s="33"/>
      <c r="W52" s="33"/>
      <c r="X52" s="33"/>
      <c r="Z52" s="31"/>
      <c r="AA52" s="31"/>
      <c r="AB52" s="31"/>
      <c r="AC52" s="31"/>
      <c r="AD52" s="31"/>
      <c r="AE52" s="31"/>
    </row>
    <row r="53" spans="2:31" ht="12" customHeight="1">
      <c r="C53" s="37" t="s">
        <v>212</v>
      </c>
      <c r="D53" s="37"/>
      <c r="E53" s="33"/>
      <c r="F53" s="33"/>
      <c r="G53" s="33"/>
      <c r="H53" s="33"/>
      <c r="I53" s="33"/>
      <c r="J53" s="33"/>
      <c r="K53" s="37"/>
      <c r="L53" s="33"/>
      <c r="M53" s="33"/>
      <c r="N53" s="33"/>
      <c r="O53" s="33"/>
      <c r="P53" s="33"/>
      <c r="Q53" s="33"/>
      <c r="S53" s="44"/>
      <c r="T53" s="44"/>
      <c r="U53" s="44"/>
      <c r="V53" s="34"/>
      <c r="W53" s="34"/>
      <c r="X53" s="34"/>
      <c r="Z53" s="31"/>
      <c r="AA53" s="31"/>
      <c r="AB53" s="31"/>
      <c r="AC53" s="31"/>
      <c r="AD53" s="31"/>
      <c r="AE53" s="31"/>
    </row>
    <row r="54" spans="2:31" ht="12" customHeight="1">
      <c r="C54" s="84" t="s">
        <v>231</v>
      </c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31"/>
      <c r="AA54" s="31"/>
      <c r="AB54" s="31"/>
      <c r="AC54" s="31"/>
      <c r="AD54" s="31"/>
      <c r="AE54" s="31"/>
    </row>
    <row r="55" spans="2:31" ht="12" customHeight="1">
      <c r="C55" s="37"/>
      <c r="D55" s="37"/>
      <c r="E55" s="33"/>
      <c r="F55" s="33"/>
      <c r="G55" s="33"/>
      <c r="H55" s="33"/>
      <c r="I55" s="33"/>
      <c r="J55" s="33"/>
      <c r="K55" s="37"/>
      <c r="L55" s="33"/>
      <c r="M55" s="33"/>
      <c r="N55" s="33"/>
      <c r="O55" s="33"/>
      <c r="P55" s="33"/>
      <c r="Q55" s="33"/>
      <c r="S55" s="33"/>
      <c r="T55" s="33"/>
      <c r="U55" s="33"/>
      <c r="V55" s="33"/>
      <c r="W55" s="33"/>
      <c r="X55" s="33"/>
      <c r="Z55" s="31"/>
      <c r="AA55" s="31"/>
      <c r="AB55" s="31"/>
      <c r="AC55" s="31"/>
      <c r="AD55" s="31"/>
      <c r="AE55" s="31"/>
    </row>
    <row r="56" spans="2:31" ht="12" customHeight="1">
      <c r="E56" s="44"/>
      <c r="F56" s="44"/>
      <c r="G56" s="44"/>
      <c r="H56" s="44"/>
      <c r="I56" s="44"/>
      <c r="J56" s="44"/>
      <c r="L56" s="44"/>
      <c r="M56" s="44"/>
      <c r="N56" s="44"/>
      <c r="O56" s="44"/>
      <c r="P56" s="44"/>
      <c r="Q56" s="44"/>
      <c r="S56" s="44"/>
      <c r="T56" s="44"/>
      <c r="U56" s="44"/>
      <c r="V56" s="44"/>
      <c r="W56" s="44"/>
      <c r="X56" s="44"/>
      <c r="Z56" s="31"/>
      <c r="AA56" s="31"/>
      <c r="AB56" s="31"/>
      <c r="AC56" s="31"/>
      <c r="AD56" s="31"/>
      <c r="AE56" s="31"/>
    </row>
    <row r="57" spans="2:31" ht="12" customHeight="1">
      <c r="C57" s="39"/>
      <c r="D57" s="39"/>
      <c r="E57" s="44"/>
      <c r="F57" s="44"/>
      <c r="G57" s="44"/>
      <c r="H57" s="44"/>
      <c r="I57" s="44"/>
      <c r="J57" s="44"/>
      <c r="K57" s="39"/>
      <c r="Z57" s="31"/>
      <c r="AA57" s="31"/>
      <c r="AB57" s="31"/>
      <c r="AC57" s="31"/>
      <c r="AD57" s="31"/>
      <c r="AE57" s="31"/>
    </row>
    <row r="58" spans="2:31" ht="12" customHeight="1">
      <c r="C58" s="40"/>
      <c r="D58" s="40"/>
      <c r="E58" s="44"/>
      <c r="F58" s="44"/>
      <c r="G58" s="44"/>
      <c r="H58" s="44"/>
      <c r="I58" s="44"/>
      <c r="J58" s="44"/>
      <c r="K58" s="40"/>
      <c r="L58" s="44"/>
      <c r="M58" s="44"/>
      <c r="N58" s="44"/>
      <c r="O58" s="44"/>
      <c r="P58" s="44"/>
      <c r="Q58" s="44"/>
      <c r="Z58" s="31"/>
      <c r="AA58" s="31"/>
      <c r="AB58" s="31"/>
      <c r="AC58" s="31"/>
      <c r="AD58" s="31"/>
      <c r="AE58" s="31"/>
    </row>
    <row r="59" spans="2:31" ht="12" customHeight="1">
      <c r="C59" s="40"/>
      <c r="D59" s="40"/>
      <c r="E59" s="44"/>
      <c r="F59" s="44"/>
      <c r="G59" s="44"/>
      <c r="H59" s="44"/>
      <c r="I59" s="44"/>
      <c r="J59" s="44"/>
      <c r="K59" s="40"/>
      <c r="L59" s="44"/>
      <c r="M59" s="44"/>
      <c r="N59" s="44"/>
      <c r="O59" s="44"/>
      <c r="P59" s="44"/>
      <c r="Q59" s="44"/>
      <c r="S59" s="45"/>
      <c r="T59" s="45"/>
      <c r="U59" s="45"/>
      <c r="V59" s="45"/>
      <c r="W59" s="45"/>
      <c r="X59" s="45"/>
      <c r="Z59" s="31"/>
      <c r="AA59" s="31"/>
      <c r="AB59" s="31"/>
      <c r="AC59" s="31"/>
      <c r="AD59" s="31"/>
      <c r="AE59" s="31"/>
    </row>
    <row r="60" spans="2:31" ht="12" customHeight="1">
      <c r="C60" s="40"/>
      <c r="D60" s="40"/>
      <c r="E60" s="44"/>
      <c r="F60" s="44"/>
      <c r="G60" s="44"/>
      <c r="H60" s="44"/>
      <c r="I60" s="44"/>
      <c r="J60" s="44"/>
      <c r="K60" s="40"/>
      <c r="L60" s="44"/>
      <c r="M60" s="44"/>
      <c r="N60" s="44"/>
      <c r="O60" s="44"/>
      <c r="P60" s="44"/>
      <c r="Q60" s="44"/>
      <c r="S60" s="45"/>
      <c r="T60" s="45"/>
      <c r="U60" s="45"/>
      <c r="V60" s="45"/>
      <c r="W60" s="45"/>
      <c r="X60" s="45"/>
      <c r="Z60" s="31"/>
      <c r="AA60" s="31"/>
      <c r="AB60" s="31"/>
      <c r="AC60" s="31"/>
      <c r="AD60" s="31"/>
      <c r="AE60" s="31"/>
    </row>
    <row r="61" spans="2:31" ht="20.100000000000001" customHeight="1">
      <c r="Z61" s="31"/>
      <c r="AA61" s="31"/>
      <c r="AB61" s="31"/>
      <c r="AC61" s="31"/>
      <c r="AD61" s="31"/>
      <c r="AE61" s="31"/>
    </row>
    <row r="62" spans="2:31" ht="16.5" customHeight="1">
      <c r="B62" s="46"/>
      <c r="C62" s="59" t="s">
        <v>237</v>
      </c>
      <c r="D62" s="47"/>
      <c r="K62" s="47"/>
      <c r="L62" s="35">
        <v>2020</v>
      </c>
      <c r="M62" s="35">
        <v>2021</v>
      </c>
      <c r="N62" s="35">
        <v>2022</v>
      </c>
      <c r="O62" s="35">
        <v>2023</v>
      </c>
      <c r="P62" s="35">
        <v>2024</v>
      </c>
      <c r="Q62" s="35"/>
      <c r="R62" s="46"/>
      <c r="Y62" s="31">
        <v>0</v>
      </c>
      <c r="Z62" s="31"/>
      <c r="AA62" s="31"/>
      <c r="AB62" s="31"/>
      <c r="AC62" s="31"/>
      <c r="AD62" s="31"/>
      <c r="AE62" s="31"/>
    </row>
    <row r="63" spans="2:31" ht="20.100000000000001" customHeight="1">
      <c r="C63" s="61" t="s">
        <v>218</v>
      </c>
      <c r="L63" s="62"/>
      <c r="M63" s="62"/>
      <c r="N63" s="62"/>
      <c r="O63" s="62"/>
      <c r="P63" s="62"/>
      <c r="Q63" s="62"/>
      <c r="R63" s="62"/>
      <c r="Y63" s="31">
        <v>0</v>
      </c>
      <c r="Z63" s="31"/>
      <c r="AA63" s="31"/>
      <c r="AB63" s="31"/>
      <c r="AC63" s="31"/>
      <c r="AD63" s="31"/>
      <c r="AE63" s="31"/>
    </row>
    <row r="64" spans="2:31" ht="20.100000000000001" customHeight="1">
      <c r="C64" s="61" t="s">
        <v>233</v>
      </c>
      <c r="L64" s="62"/>
      <c r="M64" s="62"/>
      <c r="N64" s="62"/>
      <c r="O64" s="62"/>
      <c r="P64" s="62"/>
      <c r="Q64" s="62"/>
      <c r="R64" s="62"/>
      <c r="Y64" s="31">
        <v>0</v>
      </c>
      <c r="Z64" s="31"/>
      <c r="AA64" s="31"/>
      <c r="AB64" s="31"/>
      <c r="AC64" s="31"/>
      <c r="AD64" s="31"/>
      <c r="AE64" s="31"/>
    </row>
    <row r="65" spans="3:31" ht="20.100000000000001" customHeight="1">
      <c r="C65" s="61" t="s">
        <v>207</v>
      </c>
      <c r="L65" s="62"/>
      <c r="M65" s="62"/>
      <c r="N65" s="62"/>
      <c r="O65" s="62"/>
      <c r="P65" s="62"/>
      <c r="Q65" s="62"/>
      <c r="R65" s="62"/>
      <c r="Y65" s="31">
        <v>0</v>
      </c>
      <c r="Z65" s="31"/>
      <c r="AA65" s="31"/>
      <c r="AB65" s="31"/>
      <c r="AC65" s="31"/>
      <c r="AD65" s="31"/>
      <c r="AE65" s="31"/>
    </row>
    <row r="66" spans="3:31" ht="20.100000000000001" customHeight="1">
      <c r="C66" s="36" t="s">
        <v>219</v>
      </c>
      <c r="L66" s="62"/>
      <c r="M66" s="62"/>
      <c r="N66" s="62"/>
      <c r="O66" s="62"/>
      <c r="P66" s="62"/>
      <c r="Z66" s="31"/>
      <c r="AA66" s="31"/>
      <c r="AB66" s="31"/>
      <c r="AC66" s="31"/>
      <c r="AD66" s="31"/>
      <c r="AE66" s="31"/>
    </row>
    <row r="67" spans="3:31" ht="20.100000000000001" customHeight="1">
      <c r="C67" s="63" t="s">
        <v>238</v>
      </c>
      <c r="D67" s="64"/>
      <c r="K67" s="64"/>
      <c r="L67" s="65"/>
      <c r="M67" s="65"/>
      <c r="N67" s="65"/>
      <c r="O67" s="65"/>
      <c r="P67" s="65"/>
      <c r="Z67" s="31"/>
      <c r="AA67" s="31"/>
      <c r="AB67" s="31"/>
      <c r="AC67" s="31"/>
      <c r="AD67" s="31"/>
      <c r="AE67" s="31"/>
    </row>
    <row r="69" spans="3:31" ht="20.100000000000001" customHeight="1">
      <c r="C69" s="59" t="s">
        <v>240</v>
      </c>
      <c r="D69" s="47"/>
      <c r="K69" s="47"/>
      <c r="L69" s="35">
        <v>2020</v>
      </c>
      <c r="M69" s="35">
        <v>2021</v>
      </c>
      <c r="N69" s="35">
        <v>2022</v>
      </c>
      <c r="O69" s="35">
        <v>2023</v>
      </c>
      <c r="P69" s="35">
        <v>2024</v>
      </c>
      <c r="Z69" s="31"/>
      <c r="AA69" s="31"/>
      <c r="AB69" s="31"/>
      <c r="AC69" s="31"/>
      <c r="AD69" s="31"/>
      <c r="AE69" s="31"/>
    </row>
    <row r="70" spans="3:31" ht="20.100000000000001" customHeight="1">
      <c r="C70" s="61" t="s">
        <v>218</v>
      </c>
      <c r="L70" s="62"/>
      <c r="M70" s="62"/>
      <c r="N70" s="62"/>
      <c r="O70" s="62"/>
      <c r="P70" s="62"/>
      <c r="Z70" s="31"/>
      <c r="AA70" s="31"/>
      <c r="AB70" s="31"/>
      <c r="AC70" s="31"/>
      <c r="AD70" s="31"/>
      <c r="AE70" s="31"/>
    </row>
    <row r="71" spans="3:31" ht="20.100000000000001" customHeight="1">
      <c r="C71" s="61" t="s">
        <v>233</v>
      </c>
      <c r="L71" s="62"/>
      <c r="M71" s="62"/>
      <c r="N71" s="62"/>
      <c r="O71" s="62"/>
      <c r="P71" s="62"/>
      <c r="Z71" s="31"/>
      <c r="AA71" s="31"/>
      <c r="AB71" s="31"/>
      <c r="AC71" s="31"/>
      <c r="AD71" s="31"/>
      <c r="AE71" s="31"/>
    </row>
    <row r="72" spans="3:31" ht="20.100000000000001" customHeight="1">
      <c r="C72" s="61" t="s">
        <v>207</v>
      </c>
      <c r="L72" s="62"/>
      <c r="M72" s="62"/>
      <c r="N72" s="62"/>
      <c r="O72" s="62"/>
      <c r="P72" s="62"/>
      <c r="Z72" s="31"/>
      <c r="AA72" s="31"/>
      <c r="AB72" s="31"/>
      <c r="AC72" s="31"/>
      <c r="AD72" s="31"/>
      <c r="AE72" s="31"/>
    </row>
    <row r="73" spans="3:31" ht="20.100000000000001" customHeight="1">
      <c r="C73" s="61" t="s">
        <v>219</v>
      </c>
      <c r="L73" s="62"/>
      <c r="M73" s="62"/>
      <c r="N73" s="62"/>
      <c r="O73" s="62"/>
      <c r="P73" s="62"/>
      <c r="Z73" s="31"/>
      <c r="AA73" s="31"/>
      <c r="AB73" s="31"/>
      <c r="AC73" s="31"/>
      <c r="AD73" s="31"/>
      <c r="AE73" s="31"/>
    </row>
    <row r="74" spans="3:31" ht="20.100000000000001" customHeight="1">
      <c r="C74" s="63" t="s">
        <v>239</v>
      </c>
      <c r="D74" s="64"/>
      <c r="K74" s="64"/>
      <c r="L74" s="65"/>
      <c r="M74" s="65"/>
      <c r="N74" s="65"/>
      <c r="O74" s="65"/>
      <c r="P74" s="65"/>
      <c r="Z74" s="31"/>
      <c r="AA74" s="31"/>
      <c r="AB74" s="31"/>
      <c r="AC74" s="31"/>
      <c r="AD74" s="31"/>
      <c r="AE74" s="31"/>
    </row>
    <row r="76" spans="3:31" ht="20.100000000000001" customHeight="1">
      <c r="C76" s="66" t="s">
        <v>236</v>
      </c>
      <c r="D76" s="67"/>
      <c r="K76" s="67"/>
      <c r="L76" s="68"/>
      <c r="M76" s="68"/>
      <c r="N76" s="68"/>
      <c r="O76" s="68"/>
      <c r="P76" s="68"/>
      <c r="Z76" s="31"/>
      <c r="AA76" s="31"/>
      <c r="AB76" s="31"/>
      <c r="AC76" s="31"/>
      <c r="AD76" s="31"/>
      <c r="AE76" s="31"/>
    </row>
    <row r="77" spans="3:31" ht="20.100000000000001" customHeight="1">
      <c r="Z77" s="31"/>
      <c r="AA77" s="31"/>
      <c r="AB77" s="31"/>
      <c r="AC77" s="31"/>
      <c r="AD77" s="31"/>
      <c r="AE77" s="31"/>
    </row>
    <row r="78" spans="3:31" ht="20.100000000000001" customHeight="1">
      <c r="Z78" s="31"/>
      <c r="AA78" s="31"/>
      <c r="AB78" s="31"/>
      <c r="AC78" s="31"/>
      <c r="AD78" s="31"/>
      <c r="AE78" s="31"/>
    </row>
    <row r="79" spans="3:31" ht="20.100000000000001" customHeight="1">
      <c r="Z79" s="31"/>
      <c r="AA79" s="31"/>
      <c r="AB79" s="31"/>
      <c r="AC79" s="31"/>
      <c r="AD79" s="31"/>
      <c r="AE79" s="31"/>
    </row>
    <row r="80" spans="3:31" ht="20.100000000000001" customHeight="1">
      <c r="Z80" s="31"/>
      <c r="AA80" s="31"/>
      <c r="AB80" s="31"/>
      <c r="AC80" s="31"/>
      <c r="AD80" s="31"/>
      <c r="AE80" s="31"/>
    </row>
  </sheetData>
  <dataConsolidate/>
  <mergeCells count="10">
    <mergeCell ref="A31:A36"/>
    <mergeCell ref="A38:A43"/>
    <mergeCell ref="E1:J1"/>
    <mergeCell ref="L1:Q1"/>
    <mergeCell ref="S1:X1"/>
    <mergeCell ref="A3:A12"/>
    <mergeCell ref="A15:A24"/>
    <mergeCell ref="E29:J29"/>
    <mergeCell ref="L29:Q29"/>
    <mergeCell ref="S29:X29"/>
  </mergeCells>
  <conditionalFormatting sqref="L50:Q51 S50:X51 E50:J51">
    <cfRule type="expression" dxfId="0" priority="1">
      <formula>E50&lt;&gt;0</formula>
    </cfRule>
  </conditionalFormatting>
  <pageMargins left="0.70866141732283472" right="0.70866141732283472" top="1.1417322834645669" bottom="0.74803149606299213" header="0.31496062992125984" footer="0.31496062992125984"/>
  <pageSetup paperSize="9" scale="7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5">
    <pageSetUpPr fitToPage="1"/>
  </sheetPr>
  <dimension ref="A1:U44"/>
  <sheetViews>
    <sheetView showGridLines="0" zoomScaleNormal="100" workbookViewId="0">
      <selection activeCell="B4" sqref="B4:F28"/>
    </sheetView>
  </sheetViews>
  <sheetFormatPr baseColWidth="10" defaultColWidth="11.41015625" defaultRowHeight="12.75" customHeight="1"/>
  <cols>
    <col min="1" max="1" width="2.1171875" customWidth="1"/>
    <col min="2" max="2" width="28.64453125" customWidth="1"/>
    <col min="3" max="3" width="14.3515625" customWidth="1"/>
    <col min="4" max="4" width="37.87890625" bestFit="1" customWidth="1"/>
    <col min="5" max="5" width="17.64453125" customWidth="1"/>
    <col min="6" max="6" width="143.3515625" customWidth="1"/>
  </cols>
  <sheetData>
    <row r="1" spans="1:21" ht="20.7">
      <c r="A1" s="23"/>
      <c r="B1" s="427" t="s">
        <v>194</v>
      </c>
      <c r="C1" s="427"/>
      <c r="D1" s="427"/>
      <c r="E1" s="427"/>
      <c r="F1" s="427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4.35">
      <c r="A2" s="22"/>
      <c r="B2" s="22"/>
      <c r="C2" s="22"/>
      <c r="D2" s="22"/>
      <c r="E2" s="28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21" ht="14.35">
      <c r="A3" s="22"/>
      <c r="B3" s="24" t="s">
        <v>129</v>
      </c>
      <c r="C3" s="24" t="s">
        <v>123</v>
      </c>
      <c r="D3" s="24" t="s">
        <v>193</v>
      </c>
      <c r="E3" s="29" t="s">
        <v>202</v>
      </c>
      <c r="F3" s="26" t="s">
        <v>128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</row>
    <row r="4" spans="1:21" ht="14.35">
      <c r="A4" s="22"/>
      <c r="B4" s="22"/>
      <c r="C4" s="22"/>
      <c r="D4" s="22"/>
      <c r="E4" s="30"/>
      <c r="F4" s="74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1:21" ht="14.35">
      <c r="A5" s="22"/>
      <c r="B5" s="22"/>
      <c r="C5" s="22"/>
      <c r="D5" s="22"/>
      <c r="E5" s="30"/>
      <c r="F5" s="74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6" spans="1:21" ht="15.7">
      <c r="A6" s="22"/>
      <c r="B6" s="22"/>
      <c r="C6" s="80"/>
      <c r="D6" s="80"/>
      <c r="E6" s="30"/>
      <c r="F6" s="27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 ht="14.35">
      <c r="A7" s="22"/>
      <c r="B7" s="22"/>
      <c r="C7" s="22"/>
      <c r="D7" s="22"/>
      <c r="E7" s="30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</row>
    <row r="8" spans="1:21" ht="15.7">
      <c r="A8" s="22"/>
      <c r="B8" s="80"/>
      <c r="C8" s="80"/>
      <c r="D8" s="80"/>
      <c r="E8" s="30"/>
      <c r="F8" s="27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</row>
    <row r="9" spans="1:21" ht="15.7">
      <c r="A9" s="22"/>
      <c r="B9" s="80"/>
      <c r="C9" s="80"/>
      <c r="D9" s="80"/>
      <c r="E9" s="30"/>
      <c r="F9" s="27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1" ht="14.35">
      <c r="A10" s="22"/>
      <c r="B10" s="22"/>
      <c r="C10" s="22"/>
      <c r="D10" s="22"/>
      <c r="E10" s="30"/>
      <c r="F10" s="27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spans="1:21" ht="14.35">
      <c r="A11" s="22"/>
      <c r="B11" s="22"/>
      <c r="C11" s="22"/>
      <c r="D11" s="22"/>
      <c r="E11" s="30"/>
      <c r="F11" s="27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spans="1:21" ht="14.35">
      <c r="A12" s="22"/>
      <c r="B12" s="22"/>
      <c r="C12" s="22"/>
      <c r="D12" s="22"/>
      <c r="E12" s="30"/>
      <c r="F12" s="27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</row>
    <row r="13" spans="1:21" ht="14.35">
      <c r="A13" s="22"/>
      <c r="B13" s="22"/>
      <c r="C13" s="22"/>
      <c r="D13" s="22"/>
      <c r="E13" s="30"/>
      <c r="F13" s="60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spans="1:21" ht="14.35">
      <c r="A14" s="22"/>
      <c r="B14" s="22"/>
      <c r="C14" s="22"/>
      <c r="D14" s="22"/>
      <c r="E14" s="30"/>
      <c r="F14" s="60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</row>
    <row r="15" spans="1:21" ht="14.35">
      <c r="A15" s="22"/>
      <c r="B15" s="22"/>
      <c r="C15" s="22"/>
      <c r="D15" s="22"/>
      <c r="E15" s="30"/>
      <c r="F15" s="27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</row>
    <row r="16" spans="1:21" ht="14.35">
      <c r="A16" s="22"/>
      <c r="B16" s="22"/>
      <c r="C16" s="22"/>
      <c r="D16" s="22"/>
      <c r="E16" s="30"/>
      <c r="F16" s="27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</row>
    <row r="17" spans="1:21" ht="15.7">
      <c r="A17" s="22"/>
      <c r="B17" s="80"/>
      <c r="C17" s="80"/>
      <c r="D17" s="22"/>
      <c r="E17" s="30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</row>
    <row r="18" spans="1:21" ht="15.7">
      <c r="A18" s="22"/>
      <c r="B18" s="80"/>
      <c r="C18" s="80"/>
      <c r="D18" s="80"/>
      <c r="E18" s="30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</row>
    <row r="19" spans="1:21" ht="15.7">
      <c r="A19" s="22"/>
      <c r="B19" s="80"/>
      <c r="C19" s="80"/>
      <c r="D19" s="80"/>
      <c r="E19" s="30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</row>
    <row r="20" spans="1:21" ht="14.35">
      <c r="A20" s="22"/>
      <c r="B20" s="22"/>
      <c r="C20" s="22"/>
      <c r="D20" s="22"/>
      <c r="E20" s="28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</row>
    <row r="21" spans="1:21" ht="14.35">
      <c r="A21" s="22"/>
      <c r="B21" s="22"/>
      <c r="C21" s="22"/>
      <c r="D21" s="22"/>
      <c r="E21" s="28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</row>
    <row r="22" spans="1:21" ht="14.35">
      <c r="A22" s="22"/>
      <c r="B22" s="22"/>
      <c r="C22" s="22"/>
      <c r="D22" s="22"/>
      <c r="E22" s="28"/>
      <c r="F22" s="81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</row>
    <row r="23" spans="1:21" ht="14.35">
      <c r="A23" s="22"/>
      <c r="B23" s="22"/>
      <c r="C23" s="22"/>
      <c r="D23" s="22"/>
      <c r="E23" s="28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</row>
    <row r="24" spans="1:21" ht="14.35">
      <c r="A24" s="22"/>
      <c r="B24" s="82"/>
      <c r="C24" s="22"/>
      <c r="D24" s="22"/>
      <c r="E24" s="30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</row>
    <row r="25" spans="1:21" ht="15.7">
      <c r="A25" s="22"/>
      <c r="B25" s="22"/>
      <c r="C25" s="22"/>
      <c r="D25" s="80"/>
      <c r="E25" s="30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</row>
    <row r="26" spans="1:21" ht="15.7">
      <c r="A26" s="22"/>
      <c r="B26" s="22"/>
      <c r="C26" s="80"/>
      <c r="D26" s="22"/>
      <c r="E26" s="30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</row>
    <row r="27" spans="1:21" ht="14.35">
      <c r="A27" s="22"/>
      <c r="B27" s="22"/>
      <c r="C27" s="22"/>
      <c r="D27" s="22"/>
      <c r="E27" s="30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</row>
    <row r="28" spans="1:21" ht="14.35">
      <c r="A28" s="22"/>
      <c r="B28" s="22"/>
      <c r="C28" s="22"/>
      <c r="D28" s="22"/>
      <c r="E28" s="30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</row>
    <row r="29" spans="1:21" ht="14.35">
      <c r="A29" s="22"/>
      <c r="B29" s="22"/>
      <c r="C29" s="22"/>
      <c r="D29" s="22"/>
      <c r="E29" s="30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</row>
    <row r="30" spans="1:21" ht="14.35">
      <c r="A30" s="22"/>
      <c r="B30" s="22"/>
      <c r="C30" s="22"/>
      <c r="D30" s="22"/>
      <c r="E30" s="28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</row>
    <row r="31" spans="1:21" ht="14.35">
      <c r="A31" s="22"/>
      <c r="B31" s="22"/>
      <c r="C31" s="22"/>
      <c r="D31" s="22"/>
      <c r="E31" s="28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</row>
    <row r="32" spans="1:21" ht="14.35">
      <c r="A32" s="22"/>
      <c r="B32" s="22"/>
      <c r="C32" s="22"/>
      <c r="D32" s="22"/>
      <c r="E32" s="28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</row>
    <row r="33" spans="1:21" ht="14.35">
      <c r="A33" s="22"/>
      <c r="B33" s="22"/>
      <c r="C33" s="22"/>
      <c r="D33" s="22"/>
      <c r="E33" s="28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</row>
    <row r="34" spans="1:21" ht="14.35">
      <c r="A34" s="22"/>
      <c r="B34" s="22"/>
      <c r="C34" s="22"/>
      <c r="D34" s="22"/>
      <c r="E34" s="28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</row>
    <row r="35" spans="1:21" ht="14.35">
      <c r="A35" s="22"/>
      <c r="B35" s="22"/>
      <c r="C35" s="22"/>
      <c r="D35" s="22"/>
      <c r="E35" s="28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</row>
    <row r="36" spans="1:21" ht="14.35">
      <c r="A36" s="22"/>
      <c r="B36" s="22"/>
      <c r="C36" s="22"/>
      <c r="D36" s="22"/>
      <c r="E36" s="28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</row>
    <row r="37" spans="1:21" ht="14.35">
      <c r="A37" s="22"/>
      <c r="B37" s="22"/>
      <c r="C37" s="22"/>
      <c r="D37" s="22"/>
      <c r="E37" s="28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</row>
    <row r="38" spans="1:21" ht="14.35">
      <c r="A38" s="22"/>
      <c r="B38" s="22"/>
      <c r="C38" s="22"/>
      <c r="D38" s="22"/>
      <c r="E38" s="28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</row>
    <row r="39" spans="1:21" ht="14.35">
      <c r="A39" s="22"/>
      <c r="B39" s="22"/>
      <c r="C39" s="22"/>
      <c r="D39" s="22"/>
      <c r="E39" s="28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</row>
    <row r="40" spans="1:21" ht="14.35">
      <c r="A40" s="22"/>
      <c r="B40" s="22"/>
      <c r="C40" s="22"/>
      <c r="D40" s="22"/>
      <c r="E40" s="28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</row>
    <row r="41" spans="1:21" ht="14.35">
      <c r="A41" s="22"/>
      <c r="B41" s="22"/>
      <c r="C41" s="22"/>
      <c r="D41" s="22"/>
      <c r="E41" s="28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</row>
    <row r="42" spans="1:21" ht="14.35">
      <c r="A42" s="22"/>
      <c r="B42" s="22"/>
      <c r="C42" s="22"/>
      <c r="D42" s="22"/>
      <c r="E42" s="28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</row>
    <row r="43" spans="1:21" ht="14.35">
      <c r="A43" s="22"/>
      <c r="B43" s="22"/>
      <c r="C43" s="22"/>
      <c r="D43" s="22"/>
      <c r="E43" s="28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</row>
    <row r="44" spans="1:21" ht="14.35">
      <c r="A44" s="22"/>
      <c r="B44" s="22"/>
      <c r="C44" s="22"/>
      <c r="D44" s="22"/>
      <c r="E44" s="28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</row>
  </sheetData>
  <sheetProtection formatColumns="0" formatRows="0"/>
  <mergeCells count="1">
    <mergeCell ref="B1:F1"/>
  </mergeCells>
  <phoneticPr fontId="47" type="noConversion"/>
  <dataValidations count="1">
    <dataValidation type="list" allowBlank="1" showInputMessage="1" showErrorMessage="1" sqref="D21 D4 D7 D10:D17 D26:D28" xr:uid="{00000000-0002-0000-0E00-000000000000}">
      <formula1>Composant_LTP</formula1>
    </dataValidation>
  </dataValidations>
  <hyperlinks>
    <hyperlink ref="A17" location="Capex!A1" display="Capex" xr:uid="{00000000-0004-0000-0E00-000000000000}"/>
    <hyperlink ref="A19" location="Capex!A1" display="Capex" xr:uid="{00000000-0004-0000-0E00-000001000000}"/>
    <hyperlink ref="A21" location="Capex_Rolling_Stock!A1" display="CAPEX" xr:uid="{00000000-0004-0000-0E00-000002000000}"/>
    <hyperlink ref="A25" location="'Plan Input'!A1" display="Plan Input" xr:uid="{00000000-0004-0000-0E00-00000A000000}"/>
    <hyperlink ref="A23" location="'IFRS16 Existing Lease'!A1" display="IFRS16" xr:uid="{00000000-0004-0000-0E00-00000C000000}"/>
    <hyperlink ref="A22" location="IFRIC12!A1" display="IFRIC12" xr:uid="{00000000-0004-0000-0E00-00000D000000}"/>
    <hyperlink ref="A20" location="IFRIC12!A1" display="IFRIC12" xr:uid="{00000000-0004-0000-0E00-00000E000000}"/>
    <hyperlink ref="A28" location="Capex!A1" display="Capex" xr:uid="{00000000-0004-0000-0E00-00000F000000}"/>
    <hyperlink ref="A34" location="'Plan Input'!A1" display="Plan Input" xr:uid="{00000000-0004-0000-0E00-000010000000}"/>
    <hyperlink ref="A30" location="Capex_Rolling_Stock!A1" display="CAPEX" xr:uid="{00000000-0004-0000-0E00-000011000000}"/>
    <hyperlink ref="A31" location="IFRIC12!A1" display="IFRIC12" xr:uid="{00000000-0004-0000-0E00-000012000000}"/>
    <hyperlink ref="A32" location="'IFRS16 Existing Lease'!A1" display="IFRS16" xr:uid="{00000000-0004-0000-0E00-000013000000}"/>
    <hyperlink ref="B32" location="'Plan Input'!A1" display="Plan Input" xr:uid="{00000000-0004-0000-0E00-000015000000}"/>
    <hyperlink ref="B29" location="IFRIC12!A1" display="IFRIC12" xr:uid="{00000000-0004-0000-0E00-000016000000}"/>
    <hyperlink ref="B30" location="'IFRS16 Existing Lease'!A1" display="IFRS16" xr:uid="{00000000-0004-0000-0E00-000017000000}"/>
    <hyperlink ref="C33" location="'Plan Input'!A1" display="Plan Input" xr:uid="{00000000-0004-0000-0E00-000018000000}"/>
    <hyperlink ref="C29" location="Capex_Rolling_Stock!A1" display="CAPEX" xr:uid="{00000000-0004-0000-0E00-000019000000}"/>
    <hyperlink ref="C30" location="IFRIC12!A1" display="IFRIC12" xr:uid="{00000000-0004-0000-0E00-00001A000000}"/>
    <hyperlink ref="C31" location="'IFRS16 Existing Lease'!A1" display="IFRS16" xr:uid="{00000000-0004-0000-0E00-00001B000000}"/>
  </hyperlinks>
  <pageMargins left="0.70866141732283472" right="0.70866141732283472" top="0.74803149606299213" bottom="0.74803149606299213" header="0.31496062992125984" footer="0.31496062992125984"/>
  <pageSetup paperSize="9" scale="28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euil7">
    <pageSetUpPr fitToPage="1"/>
  </sheetPr>
  <dimension ref="A1:I28"/>
  <sheetViews>
    <sheetView showGridLines="0" zoomScaleNormal="100" workbookViewId="0">
      <selection activeCell="B4" sqref="B4:F16"/>
    </sheetView>
  </sheetViews>
  <sheetFormatPr baseColWidth="10" defaultColWidth="11.41015625" defaultRowHeight="14.35"/>
  <cols>
    <col min="1" max="1" width="8" style="22" customWidth="1"/>
    <col min="2" max="2" width="28.64453125" style="22" customWidth="1"/>
    <col min="3" max="3" width="14.3515625" style="22" customWidth="1"/>
    <col min="4" max="4" width="37.87890625" style="22" bestFit="1" customWidth="1"/>
    <col min="5" max="5" width="17.64453125" style="28" customWidth="1"/>
    <col min="6" max="6" width="143.3515625" style="22" customWidth="1"/>
    <col min="7" max="16384" width="11.41015625" style="22"/>
  </cols>
  <sheetData>
    <row r="1" spans="1:9" s="23" customFormat="1" ht="20.7">
      <c r="B1" s="427" t="s">
        <v>194</v>
      </c>
      <c r="C1" s="427"/>
      <c r="D1" s="427"/>
      <c r="E1" s="427"/>
      <c r="F1" s="427"/>
    </row>
    <row r="3" spans="1:9">
      <c r="B3" s="24" t="s">
        <v>129</v>
      </c>
      <c r="C3" s="24" t="s">
        <v>123</v>
      </c>
      <c r="D3" s="24" t="s">
        <v>193</v>
      </c>
      <c r="E3" s="29" t="s">
        <v>202</v>
      </c>
      <c r="F3" s="26" t="s">
        <v>128</v>
      </c>
    </row>
    <row r="4" spans="1:9">
      <c r="E4" s="30"/>
      <c r="F4" s="27"/>
    </row>
    <row r="5" spans="1:9">
      <c r="E5" s="30"/>
      <c r="F5" s="27"/>
    </row>
    <row r="6" spans="1:9">
      <c r="A6" s="22" t="s">
        <v>245</v>
      </c>
      <c r="E6" s="30"/>
      <c r="F6" s="27"/>
    </row>
    <row r="7" spans="1:9">
      <c r="A7" s="22" t="s">
        <v>245</v>
      </c>
      <c r="E7" s="30"/>
      <c r="F7" s="27"/>
    </row>
    <row r="8" spans="1:9">
      <c r="A8" s="22" t="s">
        <v>245</v>
      </c>
      <c r="E8" s="30"/>
      <c r="F8" s="27"/>
    </row>
    <row r="9" spans="1:9">
      <c r="A9" s="22" t="s">
        <v>245</v>
      </c>
      <c r="E9" s="30"/>
      <c r="F9" s="27"/>
    </row>
    <row r="10" spans="1:9">
      <c r="A10" s="22" t="s">
        <v>245</v>
      </c>
      <c r="E10" s="30"/>
      <c r="F10" s="27"/>
    </row>
    <row r="11" spans="1:9">
      <c r="A11" s="22" t="s">
        <v>245</v>
      </c>
      <c r="E11" s="30"/>
      <c r="F11" s="27"/>
    </row>
    <row r="12" spans="1:9">
      <c r="A12" s="22" t="s">
        <v>245</v>
      </c>
      <c r="E12" s="30"/>
      <c r="F12" s="27"/>
    </row>
    <row r="13" spans="1:9">
      <c r="A13" s="22" t="s">
        <v>245</v>
      </c>
      <c r="E13" s="30"/>
      <c r="F13" s="27"/>
    </row>
    <row r="14" spans="1:9">
      <c r="A14" s="22" t="s">
        <v>245</v>
      </c>
      <c r="E14" s="30"/>
      <c r="F14" s="27"/>
      <c r="G14" s="73"/>
      <c r="H14" s="73"/>
      <c r="I14" s="73"/>
    </row>
    <row r="15" spans="1:9">
      <c r="A15" s="22" t="s">
        <v>245</v>
      </c>
      <c r="E15" s="30"/>
      <c r="F15" s="27"/>
    </row>
    <row r="16" spans="1:9">
      <c r="E16" s="30"/>
      <c r="F16" s="74"/>
    </row>
    <row r="17" spans="5:6">
      <c r="E17" s="30"/>
      <c r="F17" s="27"/>
    </row>
    <row r="18" spans="5:6">
      <c r="E18" s="30"/>
      <c r="F18" s="27"/>
    </row>
    <row r="19" spans="5:6">
      <c r="E19" s="30"/>
      <c r="F19" s="27"/>
    </row>
    <row r="20" spans="5:6">
      <c r="E20" s="30"/>
      <c r="F20" s="27"/>
    </row>
    <row r="21" spans="5:6">
      <c r="E21" s="30"/>
      <c r="F21" s="27"/>
    </row>
    <row r="22" spans="5:6">
      <c r="E22" s="30"/>
      <c r="F22" s="27"/>
    </row>
    <row r="23" spans="5:6">
      <c r="E23" s="30"/>
      <c r="F23" s="60"/>
    </row>
    <row r="24" spans="5:6">
      <c r="E24" s="30"/>
      <c r="F24" s="60"/>
    </row>
    <row r="25" spans="5:6">
      <c r="E25" s="30"/>
    </row>
    <row r="26" spans="5:6">
      <c r="E26" s="30"/>
    </row>
    <row r="27" spans="5:6">
      <c r="E27" s="30"/>
    </row>
    <row r="28" spans="5:6">
      <c r="E28" s="30"/>
    </row>
  </sheetData>
  <sheetProtection formatColumns="0" formatRows="0"/>
  <mergeCells count="1">
    <mergeCell ref="B1:F1"/>
  </mergeCells>
  <dataValidations count="2">
    <dataValidation type="list" allowBlank="1" showInputMessage="1" showErrorMessage="1" sqref="C7:C8" xr:uid="{00000000-0002-0000-0F00-000000000000}">
      <formula1>Activité</formula1>
    </dataValidation>
    <dataValidation type="list" allowBlank="1" showInputMessage="1" showErrorMessage="1" sqref="D30 D4:D5 D7:D13 D15:D28" xr:uid="{00000000-0002-0000-0F00-000001000000}">
      <formula1>Composant_LTP</formula1>
    </dataValidation>
  </dataValidations>
  <pageMargins left="0.70866141732283472" right="0.70866141732283472" top="0.74803149606299213" bottom="0.74803149606299213" header="0.31496062992125984" footer="0.31496062992125984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16</vt:i4>
      </vt:variant>
      <vt:variant>
        <vt:lpstr>Plages nommées</vt:lpstr>
      </vt:variant>
      <vt:variant>
        <vt:i4>45</vt:i4>
      </vt:variant>
    </vt:vector>
  </HeadingPairs>
  <TitlesOfParts>
    <vt:vector size="61" baseType="lpstr">
      <vt:lpstr>Context</vt:lpstr>
      <vt:lpstr>Transdev Total LTP</vt:lpstr>
      <vt:lpstr>Liste des ajustements</vt:lpstr>
      <vt:lpstr>Calcul des dividendes</vt:lpstr>
      <vt:lpstr>Active Form Pondération</vt:lpstr>
      <vt:lpstr>TopAdj_Not Allocated LTP Curren</vt:lpstr>
      <vt:lpstr>TopAdj_Not Allocated LTP LY</vt:lpstr>
      <vt:lpstr>TopAdj_Allocated</vt:lpstr>
      <vt:lpstr>Récap sécurités</vt:lpstr>
      <vt:lpstr>Security RESOP vs CAFOP</vt:lpstr>
      <vt:lpstr>Check Seurité Tango</vt:lpstr>
      <vt:lpstr>Anticroissance</vt:lpstr>
      <vt:lpstr>&gt;&gt;&gt;LY</vt:lpstr>
      <vt:lpstr>Récap sécurités LY (LTP 2020)</vt:lpstr>
      <vt:lpstr>Country_Top_Adj 2020</vt:lpstr>
      <vt:lpstr>Country_Top_Adj 2019</vt:lpstr>
      <vt:lpstr>Activité</vt:lpstr>
      <vt:lpstr>Activity</vt:lpstr>
      <vt:lpstr>AutoRefresh_Output</vt:lpstr>
      <vt:lpstr>Composant_LTP</vt:lpstr>
      <vt:lpstr>ctx_activity_Context</vt:lpstr>
      <vt:lpstr>ctx_legal_Context</vt:lpstr>
      <vt:lpstr>Cube</vt:lpstr>
      <vt:lpstr>Currency</vt:lpstr>
      <vt:lpstr>Current_LTP</vt:lpstr>
      <vt:lpstr>TopAdj_Allocated!Impression_des_titres</vt:lpstr>
      <vt:lpstr>'TopAdj_Not Allocated LTP Curren'!Impression_des_titres</vt:lpstr>
      <vt:lpstr>'TopAdj_Not Allocated LTP LY'!Impression_des_titres</vt:lpstr>
      <vt:lpstr>Language</vt:lpstr>
      <vt:lpstr>LTP_Components</vt:lpstr>
      <vt:lpstr>LY_LTP</vt:lpstr>
      <vt:lpstr>n</vt:lpstr>
      <vt:lpstr>'Transdev Total LTP'!Print_Area</vt:lpstr>
      <vt:lpstr>Securité.1</vt:lpstr>
      <vt:lpstr>Securité.2</vt:lpstr>
      <vt:lpstr>'Récap sécurités'!Securités</vt:lpstr>
      <vt:lpstr>'Récap sécurités LY (LTP 2020)'!Securités</vt:lpstr>
      <vt:lpstr>'Récap sécurités'!sécurités</vt:lpstr>
      <vt:lpstr>'Récap sécurités LY (LTP 2020)'!sécurités</vt:lpstr>
      <vt:lpstr>'Récap sécurités'!securities</vt:lpstr>
      <vt:lpstr>'Récap sécurités LY (LTP 2020)'!securities</vt:lpstr>
      <vt:lpstr>Securities_EBIT</vt:lpstr>
      <vt:lpstr>Securities_FCF</vt:lpstr>
      <vt:lpstr>Security1</vt:lpstr>
      <vt:lpstr>'Transdev Total LTP'!Server</vt:lpstr>
      <vt:lpstr>'Active Form Pondération'!TM1RPTDATARNG2</vt:lpstr>
      <vt:lpstr>'Active Form Pondération'!TM1RPTFMTIDCOL</vt:lpstr>
      <vt:lpstr>'Active Form Pondération'!TM1RPTFMTRNG</vt:lpstr>
      <vt:lpstr>Weighting</vt:lpstr>
      <vt:lpstr>Weighting_LTP</vt:lpstr>
      <vt:lpstr>xActualPhase</vt:lpstr>
      <vt:lpstr>xServer</vt:lpstr>
      <vt:lpstr>'Country_Top_Adj 2019'!Zone_d_impression</vt:lpstr>
      <vt:lpstr>'Country_Top_Adj 2020'!Zone_d_impression</vt:lpstr>
      <vt:lpstr>'Liste des ajustements'!Zone_d_impression</vt:lpstr>
      <vt:lpstr>'Récap sécurités'!Zone_d_impression</vt:lpstr>
      <vt:lpstr>'Récap sécurités LY (LTP 2020)'!Zone_d_impression</vt:lpstr>
      <vt:lpstr>TopAdj_Allocated!Zone_d_impression</vt:lpstr>
      <vt:lpstr>'TopAdj_Not Allocated LTP Curren'!Zone_d_impression</vt:lpstr>
      <vt:lpstr>'TopAdj_Not Allocated LTP LY'!Zone_d_impression</vt:lpstr>
      <vt:lpstr>'Transdev Total LTP'!Zone_d_impression</vt:lpstr>
    </vt:vector>
  </TitlesOfParts>
  <Company>Transdev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CAUSSIDOU, Fabienne</dc:creator>
  <cp:lastModifiedBy>laurent.mariotte</cp:lastModifiedBy>
  <cp:lastPrinted>2018-06-18T11:03:37Z</cp:lastPrinted>
  <dcterms:created xsi:type="dcterms:W3CDTF">2016-05-23T09:14:12Z</dcterms:created>
  <dcterms:modified xsi:type="dcterms:W3CDTF">2024-08-20T14:45:50Z</dcterms:modified>
</cp:coreProperties>
</file>