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n Drive\02-CLIENTS\14-Transdev\10 - MIGRATION PAW\2024-Migration POC\1 - TCM\Fichiers Checks techniques LTP\13 - Splited\"/>
    </mc:Choice>
  </mc:AlternateContent>
  <xr:revisionPtr revIDLastSave="0" documentId="8_{47C4ACC5-3FD7-4C7F-B34B-8D38D9ECFBBD}" xr6:coauthVersionLast="47" xr6:coauthVersionMax="47" xr10:uidLastSave="{00000000-0000-0000-0000-000000000000}"/>
  <bookViews>
    <workbookView xWindow="-93" yWindow="-93" windowWidth="25786" windowHeight="15466" xr2:uid="{35E6EFF2-3737-4F4E-BE6B-82C1A77FEC4D}"/>
  </bookViews>
  <sheets>
    <sheet name="Liste des ajustements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D" localSheetId="0" hidden="1">[1]Proforma!#REF!</definedName>
    <definedName name="__123Graph_D" hidden="1">[1]Proforma!#REF!</definedName>
    <definedName name="_1" localSheetId="0" hidden="1">[1]Proforma!#REF!</definedName>
    <definedName name="_1" hidden="1">[1]Proforma!#REF!</definedName>
    <definedName name="_121graph" localSheetId="0" hidden="1">[1]Proforma!#REF!</definedName>
    <definedName name="_121graph" hidden="1">[1]Proforma!#REF!</definedName>
    <definedName name="_2" localSheetId="0" hidden="1">[1]Proforma!#REF!</definedName>
    <definedName name="_2" hidden="1">[1]Proforma!#REF!</definedName>
    <definedName name="_fi" localSheetId="0" hidden="1">[2]Worksheet!#REF!</definedName>
    <definedName name="_fi" hidden="1">[2]Worksheet!#REF!</definedName>
    <definedName name="_fi1" localSheetId="0" hidden="1">[2]Worksheet!#REF!</definedName>
    <definedName name="_fi1" hidden="1">[2]Worksheet!#REF!</definedName>
    <definedName name="_Fill" localSheetId="0" hidden="1">'[3]EF-OE'!#REF!</definedName>
    <definedName name="_Fill" hidden="1">'[3]EF-OE'!#REF!</definedName>
    <definedName name="_fill1" localSheetId="0" hidden="1">'[3]EF-OE'!#REF!</definedName>
    <definedName name="_fill1" hidden="1">'[3]EF-OE'!#REF!</definedName>
    <definedName name="_xlnm._FilterDatabase" localSheetId="0" hidden="1">[2]Worksheet!#REF!</definedName>
    <definedName name="_xlnm._FilterDatabase" hidden="1">[2]Worksheet!#REF!</definedName>
    <definedName name="_Order1" hidden="1">255</definedName>
    <definedName name="_Order2" hidden="1">255</definedName>
    <definedName name="_ta" localSheetId="0" hidden="1">'[1]#REF'!#REF!</definedName>
    <definedName name="_ta" hidden="1">'[1]#REF'!#REF!</definedName>
    <definedName name="_ta1" localSheetId="0" hidden="1">'[1]#REF'!#REF!</definedName>
    <definedName name="_ta1" hidden="1">'[1]#REF'!#REF!</definedName>
    <definedName name="_ta2" localSheetId="0" hidden="1">'[1]#REF'!#REF!</definedName>
    <definedName name="_ta2" hidden="1">'[1]#REF'!#REF!</definedName>
    <definedName name="_ta2bis" localSheetId="0" hidden="1">'[1]#REF'!#REF!</definedName>
    <definedName name="_ta2bis" hidden="1">'[1]#REF'!#REF!</definedName>
    <definedName name="_Table1_In1" localSheetId="0" hidden="1">'[1]#REF'!#REF!</definedName>
    <definedName name="_Table1_In1" hidden="1">'[1]#REF'!#REF!</definedName>
    <definedName name="_Table1_Out" hidden="1">'[1]#REF'!$Q$47:$R$52</definedName>
    <definedName name="_Table2_In1" localSheetId="0" hidden="1">'[1]#REF'!#REF!</definedName>
    <definedName name="_Table2_In1" hidden="1">'[1]#REF'!#REF!</definedName>
    <definedName name="_Table2_In2" hidden="1">'[1]#REF'!$M$14</definedName>
    <definedName name="_Table2_Out" hidden="1">'[1]#REF'!$C$11:$I$22</definedName>
    <definedName name="AC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tivité">[4]Context!$B$64:$B$116</definedName>
    <definedName name="ak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nscount" hidden="1">1</definedName>
    <definedName name="a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recap" hidden="1">{#N/A,#N/A,FALSE,"RECAP Note Global";#N/A,#N/A,FALSE,"RECAP Note France";#N/A,#N/A,FALSE,"RECAP Note étranger";#N/A,#N/A,FALSE,"RECAP Note Zones"}</definedName>
    <definedName name="Composant_LTP">[4]Context!$C$64:$C$74</definedName>
    <definedName name="ctx_legal_Context">'[4]Transdev Total LTP'!$H$11</definedName>
    <definedName name="Cube">[4]Context!$E$6</definedName>
    <definedName name="Cumu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rrency">[4]Context!$E$10</definedName>
    <definedName name="Current_LTP">[4]Context!$E$19</definedName>
    <definedName name="DB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ID" localSheetId="0" hidden="1">"f192ae5b-7a66-479d-9c77-49c3a30506ac"</definedName>
    <definedName name="ii" hidden="1">{#N/A,#N/A,FALSE,"RECAP Note Global";#N/A,#N/A,FALSE,"RECAP Note France";#N/A,#N/A,FALSE,"RECAP Note étranger";#N/A,#N/A,FALSE,"RECAP Note Zones"}</definedName>
    <definedName name="janvi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Language">[4]Context!$E$14</definedName>
    <definedName name="LTP_Components">[4]Context!$E$12</definedName>
    <definedName name="LY_LTP">[4]Context!$E$23</definedName>
    <definedName name="MAR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n">[4]Context!$K$17</definedName>
    <definedName name="passgd" hidden="1">{#N/A,#N/A,FALSE,"RECAP Note Global";#N/A,#N/A,FALSE,"RECAP Note France";#N/A,#N/A,FALSE,"RECAP Note étranger";#N/A,#N/A,FALSE,"RECAP Note Zones"}</definedName>
    <definedName name="Proje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do" hidden="1">{#N/A,#N/A,FALSE,"ACQ_GRAPHS";#N/A,#N/A,FALSE,"T_1 GRAPHS";#N/A,#N/A,FALSE,"T_2 GRAPHS";#N/A,#N/A,FALSE,"COMB_GRAPHS"}</definedName>
    <definedName name="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qdqsd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M1REBUILDOPTION">0</definedName>
    <definedName name="top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eighting">[4]Context!$E$21</definedName>
    <definedName name="Weighting_LTP">[4]Context!$E$25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RECAP." hidden="1">{#N/A,#N/A,FALSE,"RECAP Note Global";#N/A,#N/A,FALSE,"RECAP Note France";#N/A,#N/A,FALSE,"RECAP Note étranger";#N/A,#N/A,FALSE,"RECAP Note Zones"}</definedName>
    <definedName name="wrn.TER.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Server">'[4]Transdev Total LTP'!$H$6</definedName>
    <definedName name="_xlnm.Print_Area" localSheetId="0">'Liste des ajustements'!$A$1:$M$21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H67" i="1"/>
  <c r="G67" i="1"/>
  <c r="H68" i="1" s="1"/>
  <c r="F67" i="1"/>
  <c r="G68" i="1" s="1"/>
  <c r="E67" i="1"/>
  <c r="F68" i="1" s="1"/>
  <c r="D67" i="1"/>
  <c r="C67" i="1"/>
  <c r="D68" i="1" s="1"/>
  <c r="H66" i="1"/>
  <c r="G66" i="1"/>
  <c r="F66" i="1"/>
  <c r="E66" i="1"/>
  <c r="D66" i="1"/>
  <c r="C66" i="1"/>
  <c r="E63" i="1"/>
  <c r="F59" i="1"/>
  <c r="D59" i="1"/>
  <c r="C55" i="1"/>
  <c r="E53" i="1"/>
  <c r="E52" i="1"/>
  <c r="D52" i="1" s="1"/>
  <c r="E51" i="1"/>
  <c r="C51" i="1"/>
  <c r="E50" i="1"/>
  <c r="D50" i="1"/>
  <c r="D60" i="1" l="1"/>
  <c r="D54" i="1"/>
  <c r="E55" i="1"/>
  <c r="D62" i="1" l="1"/>
  <c r="E60" i="1"/>
  <c r="D61" i="1"/>
  <c r="E61" i="1" s="1"/>
  <c r="E62" i="1" l="1"/>
  <c r="F60" i="1"/>
</calcChain>
</file>

<file path=xl/sharedStrings.xml><?xml version="1.0" encoding="utf-8"?>
<sst xmlns="http://schemas.openxmlformats.org/spreadsheetml/2006/main" count="31" uniqueCount="25">
  <si>
    <t>Liste des ajustements pays et des ajustements Top</t>
  </si>
  <si>
    <t>Qui</t>
  </si>
  <si>
    <t>Topic</t>
  </si>
  <si>
    <t>Entité / Pays</t>
  </si>
  <si>
    <t>Activité</t>
  </si>
  <si>
    <t>Dimension</t>
  </si>
  <si>
    <t>Date</t>
  </si>
  <si>
    <t>Commentaires</t>
  </si>
  <si>
    <t>Ajustements Corp de la version présentée en janvier</t>
  </si>
  <si>
    <t>Ajustements Corp de la version présentée en mars</t>
  </si>
  <si>
    <t>Calcul du montant d'ajustement de la sécurité top ZGP pour atteindre 100M€ RN en 2024</t>
  </si>
  <si>
    <t>Avant ajustement</t>
  </si>
  <si>
    <t>Ajustement</t>
  </si>
  <si>
    <t>Cible</t>
  </si>
  <si>
    <t>EBIT</t>
  </si>
  <si>
    <t>Financial Result</t>
  </si>
  <si>
    <t>IS</t>
  </si>
  <si>
    <t>Non controlling Interest</t>
  </si>
  <si>
    <t>Nt result</t>
  </si>
  <si>
    <t>Taux iS</t>
  </si>
  <si>
    <t>ZGP</t>
  </si>
  <si>
    <t>VTD_Corp_TopAdj_Not_allocated_Input1</t>
  </si>
  <si>
    <t>Calcul des dividendes versés à la CDC</t>
  </si>
  <si>
    <t>RN</t>
  </si>
  <si>
    <t>Dividendes en K€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</si>
</sst>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/yy\ h:mm\ AM/PM;@"/>
    <numFmt numFmtId="165" formatCode="dd/mm/yy;@"/>
    <numFmt numFmtId="166" formatCode="0.00000"/>
  </numFmts>
  <fonts count="12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  <font>
      <b/>
      <sz val="16"/>
      <color theme="0"/>
      <name val="Aptos Narrow"/>
      <family val="2"/>
      <scheme val="minor"/>
    </font>
    <font>
      <sz val="16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9" tint="0.39997558519241921"/>
      <name val="Aptos Narrow"/>
      <family val="2"/>
      <scheme val="minor"/>
    </font>
    <font>
      <strike/>
      <sz val="11"/>
      <name val="Aptos Narrow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29">
    <xf numFmtId="164" fontId="0" fillId="0" borderId="0" xfId="0"/>
    <xf numFmtId="164" fontId="5" fillId="0" borderId="0" xfId="0" applyFont="1"/>
    <xf numFmtId="164" fontId="6" fillId="0" borderId="0" xfId="0" applyFont="1"/>
    <xf numFmtId="165" fontId="6" fillId="0" borderId="0" xfId="0" applyNumberFormat="1" applyFont="1"/>
    <xf numFmtId="165" fontId="2" fillId="3" borderId="0" xfId="2" applyNumberFormat="1" applyFont="1" applyFill="1" applyAlignment="1">
      <alignment horizontal="center" vertical="center"/>
    </xf>
    <xf numFmtId="0" fontId="2" fillId="3" borderId="0" xfId="2" applyFont="1" applyFill="1" applyAlignment="1">
      <alignment horizontal="left" vertical="center"/>
    </xf>
    <xf numFmtId="0" fontId="2" fillId="3" borderId="0" xfId="2" applyFont="1" applyFill="1" applyAlignment="1">
      <alignment horizontal="left" vertical="center" indent="1"/>
    </xf>
    <xf numFmtId="165" fontId="7" fillId="3" borderId="0" xfId="2" applyNumberFormat="1" applyFont="1" applyFill="1" applyAlignment="1">
      <alignment horizontal="left" vertical="center"/>
    </xf>
    <xf numFmtId="164" fontId="6" fillId="4" borderId="0" xfId="0" applyFont="1" applyFill="1"/>
    <xf numFmtId="165" fontId="6" fillId="4" borderId="0" xfId="0" applyNumberFormat="1" applyFont="1" applyFill="1" applyAlignment="1">
      <alignment horizontal="center"/>
    </xf>
    <xf numFmtId="164" fontId="6" fillId="4" borderId="0" xfId="0" quotePrefix="1" applyFont="1" applyFill="1" applyAlignment="1">
      <alignment horizontal="left" indent="1"/>
    </xf>
    <xf numFmtId="164" fontId="8" fillId="4" borderId="0" xfId="0" applyFont="1" applyFill="1"/>
    <xf numFmtId="165" fontId="8" fillId="4" borderId="0" xfId="0" applyNumberFormat="1" applyFont="1" applyFill="1" applyAlignment="1">
      <alignment horizontal="center"/>
    </xf>
    <xf numFmtId="164" fontId="8" fillId="4" borderId="0" xfId="0" quotePrefix="1" applyFont="1" applyFill="1" applyAlignment="1">
      <alignment horizontal="left" indent="1"/>
    </xf>
    <xf numFmtId="165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left" indent="1"/>
    </xf>
    <xf numFmtId="164" fontId="6" fillId="0" borderId="0" xfId="0" quotePrefix="1" applyFont="1"/>
    <xf numFmtId="0" fontId="9" fillId="0" borderId="0" xfId="3" applyFont="1" applyAlignment="1" applyProtection="1">
      <alignment horizontal="left" vertical="center"/>
      <protection locked="0"/>
    </xf>
    <xf numFmtId="164" fontId="10" fillId="0" borderId="0" xfId="0" applyFont="1" applyAlignment="1">
      <alignment horizontal="left" vertical="center"/>
    </xf>
    <xf numFmtId="164" fontId="6" fillId="5" borderId="0" xfId="0" applyFont="1" applyFill="1"/>
    <xf numFmtId="165" fontId="6" fillId="5" borderId="0" xfId="0" applyNumberFormat="1" applyFont="1" applyFill="1"/>
    <xf numFmtId="2" fontId="11" fillId="0" borderId="0" xfId="4" applyNumberFormat="1" applyFont="1"/>
    <xf numFmtId="166" fontId="11" fillId="0" borderId="0" xfId="4" applyNumberFormat="1" applyFont="1"/>
    <xf numFmtId="166" fontId="11" fillId="6" borderId="0" xfId="4" applyNumberFormat="1" applyFont="1" applyFill="1"/>
    <xf numFmtId="9" fontId="11" fillId="0" borderId="0" xfId="1" applyFont="1" applyBorder="1"/>
    <xf numFmtId="9" fontId="6" fillId="0" borderId="0" xfId="1" applyFont="1"/>
    <xf numFmtId="9" fontId="0" fillId="0" borderId="0" xfId="1" applyFont="1"/>
    <xf numFmtId="166" fontId="11" fillId="7" borderId="0" xfId="4" applyNumberFormat="1" applyFont="1" applyFill="1"/>
    <xf numFmtId="0" fontId="4" fillId="2" borderId="0" xfId="2" applyFont="1" applyFill="1" applyAlignment="1">
      <alignment horizontal="center" vertical="center"/>
    </xf>
  </cellXfs>
  <cellStyles count="5">
    <cellStyle name="Normal" xfId="0" builtinId="0"/>
    <cellStyle name="Normal 10 5" xfId="2" xr:uid="{6949D839-6F83-41FB-B6F0-66419E1B3E3C}"/>
    <cellStyle name="Normal 3 2" xfId="3" xr:uid="{A55516DD-EB1A-4B33-B0AD-EF8EB1BCBCFD}"/>
    <cellStyle name="Normal 35" xfId="4" xr:uid="{7EB93AA6-DF63-4D03-869A-5B9099A89D7F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539750</xdr:colOff>
      <xdr:row>2</xdr:row>
      <xdr:rowOff>31750</xdr:rowOff>
    </xdr:from>
    <xdr:to>
      <xdr:col>29</xdr:col>
      <xdr:colOff>128894</xdr:colOff>
      <xdr:row>48</xdr:row>
      <xdr:rowOff>130143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9068ED9-6CCC-4298-954B-806759ADE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06717" y="476250"/>
          <a:ext cx="11086877" cy="84380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mienmartin\My%20Documents\Planning%20Archi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s%20documents\Central%20Europe\Germany%20Tenders%202007\S-Bahn%20Bremen%202007\Businessplan%20Rail%20tender%20Bremen%20Base%20Case%202611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a-fs1\VOL2\Fas\FC30%20(Corp.%20Finance)\Clients%202001\Serie%2082000%202001\82684%20CF%20Projet%20Wesco\Other%20684\Projections\Wesco\EF%20juin%202001%2001-7-20%201605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entmariotte\Downloads\Fichiers%20Checks%20techniques%20LTP\13-%20Ajustements%20et%20S&#233;curit&#233;%20Top.xlsm" TargetMode="External"/><Relationship Id="rId1" Type="http://schemas.openxmlformats.org/officeDocument/2006/relationships/externalLinkPath" Target="file:///C:\Users\laurentmariotte\Downloads\Fichiers%20Checks%20techniques%20LTP\13-%20Ajustements%20et%20S&#233;curit&#233;%20To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ing Archives"/>
      <sheetName val="#REF"/>
      <sheetName val="CSCCincSKR"/>
      <sheetName val="Proforma"/>
      <sheetName val="Mai 2003"/>
      <sheetName val="Avril 2003"/>
      <sheetName val="Mars 2003"/>
      <sheetName val="Février 2003"/>
      <sheetName val="Janvier 2003"/>
      <sheetName val="Décembre 2002"/>
      <sheetName val="Novembre 2002"/>
      <sheetName val="Octobre 2002"/>
      <sheetName val="septembre 2002"/>
      <sheetName val="Aout 2002"/>
      <sheetName val="Juillet 2002"/>
      <sheetName val="Juin 2002"/>
      <sheetName val="Mai 2002"/>
      <sheetName val="Avril 2002"/>
      <sheetName val="Mars 2002"/>
      <sheetName val="Février 2002"/>
      <sheetName val="Janvier 2002"/>
      <sheetName val="Décembre 2001"/>
      <sheetName val="Novembre 2001"/>
      <sheetName val="Octobre 2001"/>
      <sheetName val="septembre 2001"/>
      <sheetName val="Aout"/>
      <sheetName val="Juillet"/>
      <sheetName val="Juin"/>
      <sheetName val="Mai"/>
      <sheetName val="Avril"/>
      <sheetName val="Mars"/>
      <sheetName val="février"/>
      <sheetName val="Janvier"/>
      <sheetName val="Décembre"/>
      <sheetName val="Novembre"/>
      <sheetName val="Octobr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"/>
      <sheetName val="Accounting Ratios T"/>
      <sheetName val="Financial Ratios T"/>
      <sheetName val="DCF valuation T"/>
      <sheetName val="Target Financial Statements"/>
      <sheetName val="ASSETS"/>
      <sheetName val="Assumptions"/>
      <sheetName val="Worksheet"/>
      <sheetName val="Worksheet "/>
      <sheetName val="Worksheet cont"/>
      <sheetName val="TFS %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e"/>
      <sheetName val="Aut Orleans"/>
      <sheetName val="Cesam"/>
      <sheetName val="Dupont"/>
      <sheetName val="Groupe"/>
      <sheetName val="Gavc"/>
      <sheetName val="EF-CONSOL"/>
      <sheetName val="EF-OE"/>
      <sheetName val="EF-CM"/>
      <sheetName val="EF-DC"/>
      <sheetName val="EF-GO"/>
      <sheetName val="EF-VC"/>
      <sheetName val="DETTES"/>
      <sheetName val="STATS"/>
      <sheetName val="IMMOBIL"/>
      <sheetName val="VEHICULES"/>
      <sheetName val="Couverture"/>
      <sheetName val="Tableau d'amortissement"/>
      <sheetName val="Aut_Orleans"/>
      <sheetName val="Aut_Orleans2"/>
      <sheetName val="Aut_Orleans1"/>
      <sheetName val="Aut_Orleans3"/>
      <sheetName val="Tableau_d'amortissement"/>
      <sheetName val="Data"/>
      <sheetName val="PMT"/>
      <sheetName val="Table"/>
      <sheetName val="Y1_Proforma_analysis"/>
      <sheetName val="AP02"/>
      <sheetName val="AP05"/>
      <sheetName val="AP07"/>
      <sheetName val="AP09"/>
      <sheetName val="AP10"/>
      <sheetName val="AP11"/>
      <sheetName val="AP12"/>
      <sheetName val="A1_Scenarios_Controls"/>
      <sheetName val="AP03"/>
      <sheetName val="Keolis_Opco_Consol"/>
      <sheetName val="Budget_2011"/>
      <sheetName val="Log"/>
      <sheetName val="Sheet3"/>
      <sheetName val="User_guide"/>
      <sheetName val="Sheet2"/>
      <sheetName val="Cover"/>
      <sheetName val="B1_General_Inputs"/>
      <sheetName val="E1_Output_Proforma"/>
      <sheetName val="F1_FS_Inputs"/>
      <sheetName val="Front_Page"/>
      <sheetName val="Aut_Orleans4"/>
      <sheetName val="Aut_Orleans5"/>
      <sheetName val="Aut_Orleans6"/>
      <sheetName val="Aut_Orleans7"/>
      <sheetName val="Aut_Orleans8"/>
      <sheetName val="Aut_Orleans10"/>
      <sheetName val="Aut_Orleans9"/>
      <sheetName val="Aut_Orleans11"/>
      <sheetName val="Customer List"/>
      <sheetName val="List"/>
      <sheetName val="Bridge EBIT vs. N-1 "/>
      <sheetName val="Bridge EBIT vs. Budget "/>
      <sheetName val="Aut_Orleans12"/>
      <sheetName val="Customer_List"/>
      <sheetName val="Tableau_d'amortissement1"/>
      <sheetName val="Aut_Orleans13"/>
      <sheetName val="Customer_List1"/>
      <sheetName val="Bridge_EBIT_vs__N-1_"/>
      <sheetName val="Bridge_EBIT_vs__Budget_"/>
      <sheetName val="Grunddaten"/>
      <sheetName val="OthOpex"/>
      <sheetName val="1_JES1"/>
      <sheetName val="2OLD"/>
      <sheetName val="3_NM"/>
      <sheetName val="4_RY"/>
      <sheetName val="5_TR"/>
      <sheetName val="6_KD"/>
      <sheetName val="7_HR"/>
      <sheetName val="8_JI"/>
      <sheetName val="Dropdown"/>
      <sheetName val="2008"/>
      <sheetName val="HULPSHEET ALGEMEEN"/>
      <sheetName val="Feuil1"/>
      <sheetName val="Feuil2"/>
      <sheetName val="Feuil3"/>
      <sheetName val="Aut_Orleans14"/>
      <sheetName val="Tableau_d'amortissement2"/>
      <sheetName val="Customer_List2"/>
      <sheetName val="Bridge_EBIT_vs__N-1_1"/>
      <sheetName val="Bridge_EBIT_vs__Budget_1"/>
      <sheetName val="HULPSHEET_ALGEMEEN"/>
      <sheetName val="Aut_Orleans15"/>
      <sheetName val="Tableau_d'amortissement3"/>
      <sheetName val="Customer_List3"/>
      <sheetName val="Bridge_EBIT_vs__N-1_2"/>
      <sheetName val="Bridge_EBIT_vs__Budget_2"/>
      <sheetName val="HULPSHEET_ALGEMEEN1"/>
      <sheetName val="Sauvegarde BASE 2021"/>
      <sheetName val="Analyse"/>
      <sheetName val="BASE 2021 "/>
      <sheetName val="TCD"/>
      <sheetName val="Synthèses 2021"/>
      <sheetName val="UO"/>
      <sheetName val="Param"/>
      <sheetName val="1,Arbitrage détails BI"/>
      <sheetName val="2.Efforts d'adaptation  BI"/>
      <sheetName val="3.Performance opérationnelle BI"/>
      <sheetName val="5- Plan de perfomance"/>
      <sheetName val="paramètres généraux"/>
      <sheetName val="types de vh"/>
      <sheetName val="declaration vh"/>
      <sheetName val="etat du parc vh"/>
      <sheetName val="types eq tlb"/>
      <sheetName val="decla eq tlb"/>
      <sheetName val="etat eq tlb"/>
      <sheetName val="types eq saeiv"/>
      <sheetName val="decla eq saeiv"/>
      <sheetName val="etat eq saeiv"/>
      <sheetName val="types eq video"/>
      <sheetName val="decla eq video"/>
      <sheetName val="etat eq video"/>
      <sheetName val="decla elt fixes"/>
      <sheetName val="etat elt fixes"/>
      <sheetName val="ger"/>
      <sheetName val="frais generaux"/>
      <sheetName val="production"/>
      <sheetName val="sous-traitance"/>
      <sheetName val="autres recettes"/>
      <sheetName val="couts"/>
      <sheetName val="recettes"/>
      <sheetName val="cout marginal"/>
      <sheetName val="synthese km"/>
      <sheetName val="synthese uo"/>
      <sheetName val="synthese calendrier"/>
      <sheetName val="synthese traf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"/>
      <sheetName val="Transdev Total LTP"/>
      <sheetName val="Liste des ajustements"/>
      <sheetName val="Calcul des dividendes"/>
      <sheetName val="Active Form Pondération"/>
      <sheetName val="TopAdj_Not Allocated LTP Curren"/>
      <sheetName val="TopAdj_Not Allocated LTP LY"/>
      <sheetName val="TopAdj_Allocated"/>
      <sheetName val="Récap sécurités"/>
      <sheetName val="Security RESOP vs CAFOP"/>
      <sheetName val="Check Seurité Tango"/>
      <sheetName val="Anticroissance"/>
      <sheetName val="&gt;&gt;&gt;LY"/>
      <sheetName val="Récap sécurités LY (LTP 2020)"/>
      <sheetName val="Country_Top_Adj 2020"/>
      <sheetName val="Country_Top_Adj 2019"/>
    </sheetNames>
    <sheetDataSet>
      <sheetData sheetId="0">
        <row r="6">
          <cell r="E6" t="str">
            <v>tango_core_model:Report_LTP</v>
          </cell>
        </row>
        <row r="10">
          <cell r="E10" t="str">
            <v>MEUR</v>
          </cell>
        </row>
        <row r="12">
          <cell r="E12" t="str">
            <v>TOT_LTP</v>
          </cell>
        </row>
        <row r="14">
          <cell r="E14" t="str">
            <v>French</v>
          </cell>
        </row>
        <row r="17">
          <cell r="K17" t="str">
            <v>2021</v>
          </cell>
        </row>
        <row r="19">
          <cell r="E19" t="str">
            <v>LTP_2021_V8</v>
          </cell>
        </row>
        <row r="21">
          <cell r="E21" t="str">
            <v>W_APP</v>
          </cell>
        </row>
        <row r="23">
          <cell r="E23" t="str">
            <v>LTP_2019_V9_V14_v3</v>
          </cell>
        </row>
        <row r="25">
          <cell r="E25" t="str">
            <v>W_NO_APP</v>
          </cell>
        </row>
        <row r="64">
          <cell r="B64" t="str">
            <v>All activity</v>
          </cell>
          <cell r="C64" t="str">
            <v>Corporate CGU allocation</v>
          </cell>
        </row>
        <row r="65">
          <cell r="B65" t="str">
            <v>Urban</v>
          </cell>
          <cell r="C65" t="str">
            <v>Disposal Plan - Corp. Adjustments</v>
          </cell>
        </row>
        <row r="66">
          <cell r="B66" t="str">
            <v>Bus (Urban)</v>
          </cell>
          <cell r="C66" t="str">
            <v>ZGP &amp; Action Plan - Country</v>
          </cell>
        </row>
        <row r="67">
          <cell r="B67" t="str">
            <v>Light rail</v>
          </cell>
          <cell r="C67" t="str">
            <v>Action Plan - Country</v>
          </cell>
        </row>
        <row r="68">
          <cell r="B68" t="str">
            <v>Metro</v>
          </cell>
          <cell r="C68" t="str">
            <v>ZGP &amp; Action Plan - Corp. Adjustments</v>
          </cell>
        </row>
        <row r="69">
          <cell r="B69" t="str">
            <v>Multi-modal (Urban)</v>
          </cell>
          <cell r="C69" t="str">
            <v>Action Plan - Corp. Adjustments</v>
          </cell>
        </row>
        <row r="70">
          <cell r="B70" t="str">
            <v>Cycles sharing</v>
          </cell>
          <cell r="C70" t="str">
            <v>Organic Growth - Country</v>
          </cell>
        </row>
        <row r="71">
          <cell r="B71" t="str">
            <v>Car sharing</v>
          </cell>
          <cell r="C71" t="str">
            <v>Organic Growth - Corp. Adjustments</v>
          </cell>
        </row>
        <row r="72">
          <cell r="B72" t="str">
            <v>Boat</v>
          </cell>
          <cell r="C72" t="str">
            <v>External Growth - Country</v>
          </cell>
        </row>
        <row r="73">
          <cell r="B73" t="str">
            <v>Urban - Input technical activity</v>
          </cell>
          <cell r="C73" t="str">
            <v>External Growth - Corp. Adjustments</v>
          </cell>
        </row>
        <row r="74">
          <cell r="B74" t="str">
            <v>Suburban</v>
          </cell>
          <cell r="C74" t="str">
            <v>Disposal Plan - Country</v>
          </cell>
        </row>
        <row r="75">
          <cell r="B75" t="str">
            <v>Bus/Coach (Suburban)</v>
          </cell>
        </row>
        <row r="76">
          <cell r="B76" t="str">
            <v>Heavy Rail (Suburban)</v>
          </cell>
        </row>
        <row r="77">
          <cell r="B77" t="str">
            <v>Multi-modal (Suburban)</v>
          </cell>
        </row>
        <row r="78">
          <cell r="B78" t="str">
            <v>Suburban - Input technical activity</v>
          </cell>
        </row>
        <row r="79">
          <cell r="B79" t="str">
            <v>Subsidized on demand</v>
          </cell>
        </row>
        <row r="80">
          <cell r="B80" t="str">
            <v>Paratransit</v>
          </cell>
        </row>
        <row r="81">
          <cell r="B81" t="str">
            <v>Multi-modal (Subsidized on demand)</v>
          </cell>
        </row>
        <row r="82">
          <cell r="B82" t="str">
            <v>Subsidized on demand - Input technical activity</v>
          </cell>
        </row>
        <row r="83">
          <cell r="B83" t="str">
            <v>Regional Coach</v>
          </cell>
        </row>
        <row r="84">
          <cell r="B84" t="str">
            <v>Schools</v>
          </cell>
        </row>
        <row r="85">
          <cell r="B85" t="str">
            <v>Regular lines</v>
          </cell>
        </row>
        <row r="86">
          <cell r="B86" t="str">
            <v>Charter / Occasional</v>
          </cell>
        </row>
        <row r="87">
          <cell r="B87" t="str">
            <v>Urban sub contracting</v>
          </cell>
        </row>
        <row r="88">
          <cell r="B88" t="str">
            <v>Shared (Regional coach)</v>
          </cell>
        </row>
        <row r="89">
          <cell r="B89" t="str">
            <v>Regional Coach - Input technical activity</v>
          </cell>
        </row>
        <row r="90">
          <cell r="B90" t="str">
            <v>Heavy rail activities</v>
          </cell>
        </row>
        <row r="91">
          <cell r="B91" t="str">
            <v>Regional heavy rail</v>
          </cell>
        </row>
        <row r="92">
          <cell r="B92" t="str">
            <v>National / International heavy rail</v>
          </cell>
        </row>
        <row r="93">
          <cell r="B93" t="str">
            <v>Heavy rail - Input technical activity</v>
          </cell>
        </row>
        <row r="94">
          <cell r="B94" t="str">
            <v>National / International coaches</v>
          </cell>
        </row>
        <row r="95">
          <cell r="B95" t="str">
            <v>Ferries</v>
          </cell>
        </row>
        <row r="96">
          <cell r="B96" t="str">
            <v>Commercial on demand</v>
          </cell>
        </row>
        <row r="97">
          <cell r="B97" t="str">
            <v>Single ride</v>
          </cell>
        </row>
        <row r="98">
          <cell r="B98" t="str">
            <v>Shared ride</v>
          </cell>
        </row>
        <row r="99">
          <cell r="B99" t="str">
            <v>Commercial on demand - Input technical activity</v>
          </cell>
        </row>
        <row r="100">
          <cell r="B100" t="str">
            <v>Airport transportation</v>
          </cell>
        </row>
        <row r="101">
          <cell r="B101" t="str">
            <v>Airside</v>
          </cell>
        </row>
        <row r="102">
          <cell r="B102" t="str">
            <v>Landside</v>
          </cell>
        </row>
        <row r="103">
          <cell r="B103" t="str">
            <v>Airport transportation - Input technical activity</v>
          </cell>
        </row>
        <row r="104">
          <cell r="B104" t="str">
            <v>Other Services</v>
          </cell>
        </row>
        <row r="105">
          <cell r="B105" t="str">
            <v>Airport services</v>
          </cell>
        </row>
        <row r="106">
          <cell r="B106" t="str">
            <v>Maintenance</v>
          </cell>
        </row>
        <row r="107">
          <cell r="B107" t="str">
            <v>Consulting/AMO</v>
          </cell>
        </row>
        <row r="108">
          <cell r="B108" t="str">
            <v>Intermodality services</v>
          </cell>
        </row>
        <row r="109">
          <cell r="B109" t="str">
            <v>Digital services</v>
          </cell>
        </row>
        <row r="110">
          <cell r="B110" t="str">
            <v>Diagnosis</v>
          </cell>
        </row>
        <row r="111">
          <cell r="B111" t="str">
            <v>Call centers</v>
          </cell>
        </row>
        <row r="112">
          <cell r="B112" t="str">
            <v>Travel agency</v>
          </cell>
        </row>
        <row r="113">
          <cell r="B113" t="str">
            <v>Purchase for resale</v>
          </cell>
        </row>
        <row r="114">
          <cell r="B114" t="str">
            <v>Other Services - Input technical activity</v>
          </cell>
        </row>
        <row r="115">
          <cell r="B115" t="str">
            <v>Holding</v>
          </cell>
        </row>
        <row r="116">
          <cell r="B116" t="str">
            <v>Not affected</v>
          </cell>
        </row>
      </sheetData>
      <sheetData sheetId="1">
        <row r="6">
          <cell r="H6" t="str">
            <v>tango_core_model</v>
          </cell>
        </row>
        <row r="11">
          <cell r="H11" t="str">
            <v>VTD_corp</v>
          </cell>
        </row>
        <row r="21">
          <cell r="K21" t="str">
            <v xml:space="preserve"> 2022</v>
          </cell>
          <cell r="L21" t="str">
            <v xml:space="preserve"> 2023</v>
          </cell>
          <cell r="M21" t="str">
            <v xml:space="preserve"> 2024</v>
          </cell>
          <cell r="N21" t="str">
            <v xml:space="preserve"> 2025</v>
          </cell>
          <cell r="O21" t="str">
            <v xml:space="preserve"> 2026</v>
          </cell>
          <cell r="P21" t="str">
            <v xml:space="preserve"> 2027</v>
          </cell>
        </row>
        <row r="37">
          <cell r="M37">
            <v>0</v>
          </cell>
        </row>
        <row r="38">
          <cell r="M38">
            <v>0</v>
          </cell>
        </row>
        <row r="44"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</sheetData>
      <sheetData sheetId="2"/>
      <sheetData sheetId="3"/>
      <sheetData sheetId="4"/>
      <sheetData sheetId="5">
        <row r="29">
          <cell r="AO29">
            <v>0</v>
          </cell>
          <cell r="AP29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79A3-731B-4293-954F-244F06F6ACE8}">
  <sheetPr codeName="Feuil10">
    <pageSetUpPr fitToPage="1"/>
  </sheetPr>
  <dimension ref="A1:V68"/>
  <sheetViews>
    <sheetView showGridLines="0" tabSelected="1" zoomScale="90" zoomScaleNormal="90" workbookViewId="0">
      <selection sqref="A1:G1"/>
    </sheetView>
  </sheetViews>
  <sheetFormatPr baseColWidth="10" defaultColWidth="11.41015625" defaultRowHeight="12.7" x14ac:dyDescent="0.4"/>
  <cols>
    <col min="1" max="1" width="7" bestFit="1" customWidth="1"/>
    <col min="2" max="2" width="22.64453125" bestFit="1" customWidth="1"/>
    <col min="3" max="3" width="37.87890625" customWidth="1"/>
    <col min="4" max="4" width="14.3515625" customWidth="1"/>
    <col min="5" max="5" width="37.87890625" bestFit="1" customWidth="1"/>
    <col min="6" max="6" width="17.64453125" customWidth="1"/>
    <col min="7" max="7" width="95.64453125" customWidth="1"/>
    <col min="8" max="8" width="14.52734375" customWidth="1"/>
  </cols>
  <sheetData>
    <row r="1" spans="1:22" ht="20.7" x14ac:dyDescent="0.7">
      <c r="A1" s="28" t="s">
        <v>0</v>
      </c>
      <c r="B1" s="28"/>
      <c r="C1" s="28"/>
      <c r="D1" s="28"/>
      <c r="E1" s="28"/>
      <c r="F1" s="28"/>
      <c r="G1" s="2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35" x14ac:dyDescent="0.5">
      <c r="A2" s="2"/>
      <c r="B2" s="2"/>
      <c r="C2" s="2"/>
      <c r="D2" s="2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4.35" x14ac:dyDescent="0.5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4" t="s">
        <v>6</v>
      </c>
      <c r="G3" s="6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35" x14ac:dyDescent="0.5">
      <c r="A4" s="7" t="s">
        <v>8</v>
      </c>
      <c r="B4" s="4"/>
      <c r="C4" s="5"/>
      <c r="D4" s="5"/>
      <c r="E4" s="5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35" x14ac:dyDescent="0.5">
      <c r="A5" s="8"/>
      <c r="B5" s="8"/>
      <c r="C5" s="8"/>
      <c r="D5" s="8"/>
      <c r="E5" s="8"/>
      <c r="F5" s="9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 customHeight="1" x14ac:dyDescent="0.5">
      <c r="A6" s="11"/>
      <c r="B6" s="11"/>
      <c r="C6" s="11"/>
      <c r="D6" s="11"/>
      <c r="E6" s="11"/>
      <c r="F6" s="12"/>
      <c r="G6" s="1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 x14ac:dyDescent="0.5">
      <c r="A7" s="8"/>
      <c r="B7" s="8"/>
      <c r="C7" s="8"/>
      <c r="D7" s="8"/>
      <c r="E7" s="8"/>
      <c r="F7" s="9"/>
      <c r="G7" s="1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35" x14ac:dyDescent="0.5">
      <c r="A8" s="8"/>
      <c r="B8" s="8"/>
      <c r="C8" s="8"/>
      <c r="D8" s="8"/>
      <c r="E8" s="8"/>
      <c r="F8" s="9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35" x14ac:dyDescent="0.5">
      <c r="A9" s="8"/>
      <c r="B9" s="8"/>
      <c r="C9" s="8"/>
      <c r="D9" s="8"/>
      <c r="E9" s="8"/>
      <c r="F9" s="9"/>
      <c r="G9" s="1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35" x14ac:dyDescent="0.5">
      <c r="A10" s="8"/>
      <c r="B10" s="8"/>
      <c r="C10" s="8"/>
      <c r="D10" s="8"/>
      <c r="E10" s="8"/>
      <c r="F10" s="9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35" x14ac:dyDescent="0.5">
      <c r="A11" s="2"/>
      <c r="B11" s="2"/>
      <c r="C11" s="2"/>
      <c r="D11" s="2"/>
      <c r="E11" s="2"/>
      <c r="F11" s="14"/>
      <c r="G11" s="1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35" x14ac:dyDescent="0.5">
      <c r="A12" s="8"/>
      <c r="B12" s="8"/>
      <c r="C12" s="8"/>
      <c r="D12" s="8"/>
      <c r="E12" s="8"/>
      <c r="F12" s="9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35" x14ac:dyDescent="0.5">
      <c r="A13" s="8"/>
      <c r="B13" s="8"/>
      <c r="C13" s="8"/>
      <c r="D13" s="8"/>
      <c r="E13" s="8"/>
      <c r="F13" s="9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35" x14ac:dyDescent="0.5">
      <c r="A14" s="2"/>
      <c r="B14" s="2"/>
      <c r="C14" s="2"/>
      <c r="D14" s="2"/>
      <c r="E14" s="2"/>
      <c r="F14" s="14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35" x14ac:dyDescent="0.5">
      <c r="A15" s="8"/>
      <c r="B15" s="8"/>
      <c r="C15" s="8"/>
      <c r="D15" s="8"/>
      <c r="E15" s="8"/>
      <c r="F15" s="9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35" x14ac:dyDescent="0.5">
      <c r="A16" s="8"/>
      <c r="B16" s="8"/>
      <c r="C16" s="8"/>
      <c r="D16" s="8"/>
      <c r="E16" s="8"/>
      <c r="F16" s="9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" x14ac:dyDescent="0.5">
      <c r="A17" s="2"/>
      <c r="B17" s="2"/>
      <c r="C17" s="17"/>
      <c r="D17" s="17"/>
      <c r="E17" s="2"/>
      <c r="F17" s="1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35" x14ac:dyDescent="0.5">
      <c r="A18" s="8"/>
      <c r="B18" s="8"/>
      <c r="C18" s="8"/>
      <c r="D18" s="8"/>
      <c r="E18" s="8"/>
      <c r="F18" s="9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" x14ac:dyDescent="0.5">
      <c r="A19" s="2"/>
      <c r="B19" s="2"/>
      <c r="C19" s="17"/>
      <c r="D19" s="17"/>
      <c r="E19" s="2"/>
      <c r="F19" s="1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35" x14ac:dyDescent="0.5">
      <c r="A20" s="8"/>
      <c r="B20" s="8"/>
      <c r="C20" s="8"/>
      <c r="D20" s="8"/>
      <c r="E20" s="8"/>
      <c r="F20" s="9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" x14ac:dyDescent="0.5">
      <c r="A21" s="2"/>
      <c r="B21" s="2"/>
      <c r="C21" s="17"/>
      <c r="D21" s="17"/>
      <c r="E21" s="17"/>
      <c r="F21" s="1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35" x14ac:dyDescent="0.5">
      <c r="A22" s="7" t="s">
        <v>9</v>
      </c>
      <c r="B22" s="4"/>
      <c r="C22" s="5"/>
      <c r="D22" s="5"/>
      <c r="E22" s="5"/>
      <c r="F22" s="4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35" x14ac:dyDescent="0.5">
      <c r="A23" s="2"/>
      <c r="B23" s="2"/>
      <c r="C23" s="2"/>
      <c r="D23" s="2"/>
      <c r="E23" s="2"/>
      <c r="F23" s="3"/>
      <c r="G23" s="1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35" x14ac:dyDescent="0.5">
      <c r="A24" s="8"/>
      <c r="B24" s="8"/>
      <c r="C24" s="8"/>
      <c r="D24" s="8"/>
      <c r="E24" s="8"/>
      <c r="F24" s="9"/>
      <c r="G24" s="10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35" x14ac:dyDescent="0.5">
      <c r="A25" s="8"/>
      <c r="B25" s="8"/>
      <c r="C25" s="8"/>
      <c r="D25" s="8"/>
      <c r="E25" s="8"/>
      <c r="F25" s="9"/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" x14ac:dyDescent="0.5">
      <c r="A26" s="2"/>
      <c r="B26" s="2"/>
      <c r="C26" s="2"/>
      <c r="D26" s="2"/>
      <c r="E26" s="17"/>
      <c r="F26" s="1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35" x14ac:dyDescent="0.5">
      <c r="A27" s="8"/>
      <c r="B27" s="8"/>
      <c r="C27" s="8"/>
      <c r="D27" s="8"/>
      <c r="E27" s="8"/>
      <c r="F27" s="9"/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" x14ac:dyDescent="0.5">
      <c r="A28" s="2"/>
      <c r="B28" s="2"/>
      <c r="C28" s="2"/>
      <c r="D28" s="17"/>
      <c r="E28" s="2"/>
      <c r="F28" s="1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35" x14ac:dyDescent="0.5">
      <c r="A29" s="8"/>
      <c r="B29" s="8"/>
      <c r="C29" s="8"/>
      <c r="D29" s="8"/>
      <c r="E29" s="8"/>
      <c r="F29" s="9"/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1" spans="1:22" ht="14.35" x14ac:dyDescent="0.5">
      <c r="A31" s="8"/>
      <c r="B31" s="8"/>
      <c r="C31" s="8"/>
      <c r="D31" s="8"/>
      <c r="E31" s="8"/>
      <c r="F31" s="9"/>
      <c r="G31" s="1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3" spans="1:22" ht="14.25" customHeight="1" x14ac:dyDescent="0.5">
      <c r="A33" s="11"/>
      <c r="B33" s="11"/>
      <c r="C33" s="11"/>
      <c r="D33" s="11"/>
      <c r="E33" s="11"/>
      <c r="F33" s="12"/>
      <c r="G33" s="1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5" spans="1:22" ht="14.35" x14ac:dyDescent="0.5">
      <c r="A35" s="8"/>
      <c r="B35" s="8"/>
      <c r="C35" s="8"/>
      <c r="D35" s="8"/>
      <c r="E35" s="8"/>
      <c r="F35" s="9"/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 ht="14.35" x14ac:dyDescent="0.5">
      <c r="A37" s="8"/>
      <c r="B37" s="8"/>
      <c r="C37" s="8"/>
      <c r="D37" s="8"/>
      <c r="E37" s="8"/>
      <c r="F37" s="9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35" x14ac:dyDescent="0.5">
      <c r="A38" s="2"/>
      <c r="B38" s="2"/>
      <c r="C38" s="2"/>
      <c r="D38" s="2"/>
      <c r="E38" s="2"/>
      <c r="F38" s="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35" x14ac:dyDescent="0.5">
      <c r="A39" s="8"/>
      <c r="B39" s="8"/>
      <c r="C39" s="8"/>
      <c r="D39" s="8"/>
      <c r="E39" s="8"/>
      <c r="F39" s="9"/>
      <c r="G39" s="1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1" spans="1:22" ht="14.35" x14ac:dyDescent="0.5">
      <c r="A41" s="8"/>
      <c r="B41" s="8"/>
      <c r="C41" s="8"/>
      <c r="D41" s="8"/>
      <c r="E41" s="8"/>
      <c r="F41" s="9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35" x14ac:dyDescent="0.5">
      <c r="A42" s="2"/>
      <c r="B42" s="2"/>
      <c r="C42" s="2"/>
      <c r="D42" s="2"/>
      <c r="E42" s="2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35" x14ac:dyDescent="0.5">
      <c r="A43" s="2"/>
      <c r="B43" s="2"/>
      <c r="C43" s="2"/>
      <c r="D43" s="2"/>
      <c r="E43" s="2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35" x14ac:dyDescent="0.5">
      <c r="A44" s="2"/>
      <c r="B44" s="2"/>
      <c r="C44" s="2"/>
      <c r="D44" s="2"/>
      <c r="E44" s="2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35" x14ac:dyDescent="0.5">
      <c r="A45" s="2"/>
      <c r="B45" s="2"/>
      <c r="C45" s="2"/>
      <c r="D45" s="2"/>
      <c r="E45" s="2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35" x14ac:dyDescent="0.5">
      <c r="A46" s="19" t="s">
        <v>10</v>
      </c>
      <c r="B46" s="19"/>
      <c r="C46" s="19"/>
      <c r="D46" s="19"/>
      <c r="E46" s="19"/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35" x14ac:dyDescent="0.5">
      <c r="A47" s="2"/>
      <c r="B47" s="2"/>
      <c r="C47" s="2"/>
      <c r="D47" s="2"/>
      <c r="E47" s="2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35" x14ac:dyDescent="0.5">
      <c r="A48" s="2"/>
      <c r="C48" s="2" t="s">
        <v>11</v>
      </c>
      <c r="D48" s="2" t="s">
        <v>12</v>
      </c>
      <c r="E48" s="2" t="s">
        <v>13</v>
      </c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35" x14ac:dyDescent="0.5">
      <c r="A49" s="2"/>
      <c r="B49" s="2"/>
      <c r="C49" s="2"/>
      <c r="D49" s="2"/>
      <c r="E49" s="2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" x14ac:dyDescent="0.55000000000000004">
      <c r="A50" s="21"/>
      <c r="B50" s="21" t="s">
        <v>14</v>
      </c>
      <c r="C50" s="22"/>
      <c r="D50" s="23">
        <f>-('[4]TopAdj_Not Allocated LTP Curren'!AO29-'[4]TopAdj_Not Allocated LTP Curren'!AP29)</f>
        <v>0</v>
      </c>
      <c r="E50" s="22">
        <f>C50+D50</f>
        <v>0</v>
      </c>
      <c r="F50" s="21"/>
      <c r="G50" s="2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" x14ac:dyDescent="0.55000000000000004">
      <c r="A51" s="21"/>
      <c r="B51" s="21" t="s">
        <v>15</v>
      </c>
      <c r="C51" s="22">
        <f>('[4]Transdev Total LTP'!M37+'[4]Transdev Total LTP'!M38)</f>
        <v>0</v>
      </c>
      <c r="D51" s="22">
        <v>0</v>
      </c>
      <c r="E51" s="22">
        <f>C51</f>
        <v>0</v>
      </c>
      <c r="F51" s="21"/>
      <c r="G51" s="2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" x14ac:dyDescent="0.55000000000000004">
      <c r="A52" s="21"/>
      <c r="B52" s="21" t="s">
        <v>16</v>
      </c>
      <c r="C52" s="22"/>
      <c r="D52" s="22">
        <f>E52-C52</f>
        <v>100</v>
      </c>
      <c r="E52" s="22">
        <f>E54-E53-E51-E50</f>
        <v>100</v>
      </c>
      <c r="F52" s="21"/>
      <c r="G52" s="2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" x14ac:dyDescent="0.55000000000000004">
      <c r="A53" s="21"/>
      <c r="B53" s="21" t="s">
        <v>17</v>
      </c>
      <c r="C53" s="22"/>
      <c r="D53" s="22">
        <v>0</v>
      </c>
      <c r="E53" s="22">
        <f>C53</f>
        <v>0</v>
      </c>
      <c r="F53" s="21"/>
      <c r="G53" s="2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" x14ac:dyDescent="0.55000000000000004">
      <c r="A54" s="21"/>
      <c r="B54" s="21" t="s">
        <v>18</v>
      </c>
      <c r="C54" s="22"/>
      <c r="D54" s="22">
        <f>SUM(D50:D53)</f>
        <v>100</v>
      </c>
      <c r="E54" s="22">
        <v>100</v>
      </c>
      <c r="F54" s="21"/>
      <c r="G54" s="2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s="26" customFormat="1" ht="15.7" x14ac:dyDescent="0.55000000000000004">
      <c r="A55" s="24"/>
      <c r="B55" s="24" t="s">
        <v>19</v>
      </c>
      <c r="C55" s="24" t="e">
        <f>C52/SUM(C50:C51)</f>
        <v>#DIV/0!</v>
      </c>
      <c r="D55" s="24"/>
      <c r="E55" s="24" t="e">
        <f t="shared" ref="E55" si="0">E52/SUM(E50:E51)</f>
        <v>#DIV/0!</v>
      </c>
      <c r="F55" s="24"/>
      <c r="G55" s="2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ht="15.7" x14ac:dyDescent="0.55000000000000004">
      <c r="A56" s="21"/>
      <c r="B56" s="21"/>
      <c r="C56" s="22"/>
      <c r="D56" s="22"/>
      <c r="E56" s="22"/>
      <c r="F56" s="21"/>
      <c r="G56" s="2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" x14ac:dyDescent="0.55000000000000004">
      <c r="A57" s="21"/>
      <c r="B57" s="21" t="s">
        <v>20</v>
      </c>
      <c r="C57" s="22" t="s">
        <v>21</v>
      </c>
      <c r="D57" s="22"/>
      <c r="E57" s="22"/>
      <c r="F57" s="21"/>
      <c r="G57" s="21"/>
    </row>
    <row r="58" spans="1:22" ht="15.7" x14ac:dyDescent="0.55000000000000004">
      <c r="A58" s="21"/>
      <c r="C58" s="22" t="s">
        <v>11</v>
      </c>
      <c r="D58" s="22" t="s">
        <v>12</v>
      </c>
      <c r="E58" s="22" t="s">
        <v>13</v>
      </c>
      <c r="F58" s="21"/>
      <c r="G58" s="21"/>
    </row>
    <row r="59" spans="1:22" ht="15.7" x14ac:dyDescent="0.55000000000000004">
      <c r="A59" s="21"/>
      <c r="B59" s="21" t="s">
        <v>14</v>
      </c>
      <c r="C59" s="22"/>
      <c r="D59" s="22">
        <f>E59-C59</f>
        <v>0</v>
      </c>
      <c r="E59" s="27"/>
      <c r="F59" s="21">
        <f>E59*1000</f>
        <v>0</v>
      </c>
      <c r="G59" s="21"/>
    </row>
    <row r="60" spans="1:22" ht="15.7" x14ac:dyDescent="0.55000000000000004">
      <c r="A60" s="21"/>
      <c r="B60" s="21" t="s">
        <v>16</v>
      </c>
      <c r="C60" s="22"/>
      <c r="D60" s="22">
        <f>D52</f>
        <v>100</v>
      </c>
      <c r="E60" s="27">
        <f>SUM(C60:D60)</f>
        <v>100</v>
      </c>
      <c r="F60" s="21">
        <f>E60*1000</f>
        <v>100000</v>
      </c>
      <c r="G60" s="21"/>
    </row>
    <row r="61" spans="1:22" ht="15.7" x14ac:dyDescent="0.55000000000000004">
      <c r="A61" s="21"/>
      <c r="B61" s="21" t="s">
        <v>18</v>
      </c>
      <c r="C61" s="22"/>
      <c r="D61" s="22">
        <f>SUM(D59:D60)</f>
        <v>100</v>
      </c>
      <c r="E61" s="22">
        <f t="shared" ref="E61" si="1">SUM(C61:D61)</f>
        <v>100</v>
      </c>
      <c r="F61" s="21"/>
      <c r="G61" s="21"/>
    </row>
    <row r="62" spans="1:22" ht="15.7" x14ac:dyDescent="0.55000000000000004">
      <c r="A62" s="21"/>
      <c r="B62" s="21"/>
      <c r="C62" s="24"/>
      <c r="D62" s="24" t="e">
        <f>D60/D59</f>
        <v>#DIV/0!</v>
      </c>
      <c r="E62" s="24" t="e">
        <f t="shared" ref="E62" si="2">E60/E59</f>
        <v>#DIV/0!</v>
      </c>
      <c r="F62" s="21"/>
      <c r="G62" s="21"/>
    </row>
    <row r="63" spans="1:22" ht="15.7" x14ac:dyDescent="0.55000000000000004">
      <c r="A63" s="21"/>
      <c r="B63" s="21"/>
      <c r="C63" s="21"/>
      <c r="D63" s="21"/>
      <c r="E63" s="21">
        <f>E59*C62</f>
        <v>0</v>
      </c>
      <c r="F63" s="21"/>
      <c r="G63" s="21"/>
    </row>
    <row r="64" spans="1:22" ht="15.7" x14ac:dyDescent="0.55000000000000004">
      <c r="A64" s="21"/>
      <c r="B64" s="21"/>
      <c r="C64" s="21"/>
      <c r="D64" s="21"/>
      <c r="E64" s="21"/>
      <c r="F64" s="21"/>
      <c r="G64" s="21"/>
    </row>
    <row r="65" spans="1:22" ht="14.35" x14ac:dyDescent="0.5">
      <c r="A65" s="19" t="s">
        <v>22</v>
      </c>
      <c r="B65" s="19"/>
      <c r="C65" s="19"/>
      <c r="D65" s="19"/>
      <c r="E65" s="19"/>
      <c r="F65" s="2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4">
      <c r="C66" t="str">
        <f>'[4]Transdev Total LTP'!K21</f>
        <v xml:space="preserve"> 2022</v>
      </c>
      <c r="D66" t="str">
        <f>'[4]Transdev Total LTP'!L21</f>
        <v xml:space="preserve"> 2023</v>
      </c>
      <c r="E66" t="str">
        <f>'[4]Transdev Total LTP'!M21</f>
        <v xml:space="preserve"> 2024</v>
      </c>
      <c r="F66" t="str">
        <f>'[4]Transdev Total LTP'!N21</f>
        <v xml:space="preserve"> 2025</v>
      </c>
      <c r="G66" t="str">
        <f>'[4]Transdev Total LTP'!O21</f>
        <v xml:space="preserve"> 2026</v>
      </c>
      <c r="H66" t="str">
        <f>'[4]Transdev Total LTP'!P21</f>
        <v xml:space="preserve"> 2027</v>
      </c>
    </row>
    <row r="67" spans="1:22" ht="15.7" x14ac:dyDescent="0.55000000000000004">
      <c r="B67" t="s">
        <v>23</v>
      </c>
      <c r="C67" s="22">
        <f>'[4]Transdev Total LTP'!K44</f>
        <v>0</v>
      </c>
      <c r="D67" s="22">
        <f>'[4]Transdev Total LTP'!L44</f>
        <v>0</v>
      </c>
      <c r="E67" s="22">
        <f>'[4]Transdev Total LTP'!M44</f>
        <v>0</v>
      </c>
      <c r="F67" s="22">
        <f>'[4]Transdev Total LTP'!N44</f>
        <v>0</v>
      </c>
      <c r="G67" s="22">
        <f>'[4]Transdev Total LTP'!O44</f>
        <v>0</v>
      </c>
      <c r="H67" s="22">
        <f>'[4]Transdev Total LTP'!P44</f>
        <v>0</v>
      </c>
    </row>
    <row r="68" spans="1:22" ht="15.7" x14ac:dyDescent="0.55000000000000004">
      <c r="B68" t="s">
        <v>24</v>
      </c>
      <c r="D68" s="22">
        <f>C67/2*1000</f>
        <v>0</v>
      </c>
      <c r="E68" s="22">
        <f t="shared" ref="E68:G68" si="3">D67/2*1000</f>
        <v>0</v>
      </c>
      <c r="F68" s="22">
        <f t="shared" si="3"/>
        <v>0</v>
      </c>
      <c r="G68" s="22">
        <f t="shared" si="3"/>
        <v>0</v>
      </c>
      <c r="H68" s="22">
        <f>G67/2*1000</f>
        <v>0</v>
      </c>
    </row>
  </sheetData>
  <sheetProtection formatColumns="0" formatRows="0"/>
  <mergeCells count="1">
    <mergeCell ref="A1:G1"/>
  </mergeCells>
  <dataValidations count="1">
    <dataValidation type="list" allowBlank="1" showInputMessage="1" showErrorMessage="1" sqref="E5:E20 E24:E25 E27:E37 E39:E41" xr:uid="{5F164898-8359-4A45-A9EA-99A66406D467}">
      <formula1>Composant_LTP</formula1>
    </dataValidation>
  </dataValidations>
  <hyperlinks>
    <hyperlink ref="A21" location="Capex!A1" display="Capex" xr:uid="{4A029DD3-2666-4E43-A835-7FCEDF399DC9}"/>
    <hyperlink ref="A23" location="IFRIC12!A1" display="IFRIC12" xr:uid="{B0949766-22CD-40CC-BBE2-48C1949737EE}"/>
    <hyperlink ref="A46" location="'Plan Input'!A1" display="Plan Input" xr:uid="{606A5BB7-EB65-4758-A3AF-A04AA28B635C}"/>
    <hyperlink ref="A42" location="'IFRS16 Existing Lease'!A1" display="IFRS16" xr:uid="{9104BE20-E5F7-42B8-9F12-B66B00C29CD4}"/>
    <hyperlink ref="D45" location="'Plan Input'!A1" display="Plan Input" xr:uid="{F25B1B08-2BE4-40BB-B4B4-042F7471C9E0}"/>
    <hyperlink ref="C42" location="'Plan Input'!A1" display="Plan Input" xr:uid="{9F305D6C-E955-4813-9454-29274082B795}"/>
    <hyperlink ref="A65" location="'Plan Input'!A1" display="Plan Input" xr:uid="{EB34EEF6-C341-4508-9BD3-877DF120B6D8}"/>
  </hyperlinks>
  <pageMargins left="0.70866141732283472" right="0.70866141732283472" top="0.74803149606299213" bottom="0.74803149606299213" header="0.31496062992125984" footer="0.31496062992125984"/>
  <pageSetup paperSize="9"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des ajustements</vt:lpstr>
      <vt:lpstr>'Liste des ajustements'!Zone_d_impression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laurent.mariotte</dc:creator>
  <cp:lastModifiedBy>laurent.mariotte</cp:lastModifiedBy>
  <dcterms:created xsi:type="dcterms:W3CDTF">2024-08-20T14:24:44Z</dcterms:created>
  <dcterms:modified xsi:type="dcterms:W3CDTF">2024-08-20T14:42:29Z</dcterms:modified>
</cp:coreProperties>
</file>