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IRDOSH\Music\"/>
    </mc:Choice>
  </mc:AlternateContent>
  <xr:revisionPtr revIDLastSave="0" documentId="8_{2313BD49-79BA-44CD-87E6-93A1E07FB343}" xr6:coauthVersionLast="47" xr6:coauthVersionMax="47" xr10:uidLastSave="{00000000-0000-0000-0000-000000000000}"/>
  <bookViews>
    <workbookView xWindow="-98" yWindow="-98" windowWidth="21795" windowHeight="11625" xr2:uid="{15D7EF2F-605C-42B9-8015-47B20EC68D06}"/>
  </bookViews>
  <sheets>
    <sheet name="Model" sheetId="1" r:id="rId1"/>
    <sheet name="Model-R" sheetId="3" state="veryHidden" r:id="rId2"/>
  </sheets>
  <definedNames>
    <definedName name="_xlnm.Print_Area" localSheetId="0">Model!$B$3:$N$42</definedName>
    <definedName name="_xlnm.Print_Area" localSheetId="1">'Model-R'!$B$3:$N$41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" i="1" l="1"/>
  <c r="K31" i="1"/>
  <c r="K30" i="1"/>
  <c r="K29" i="1"/>
  <c r="K27" i="1"/>
  <c r="E25" i="1"/>
  <c r="K19" i="1"/>
  <c r="E21" i="1"/>
  <c r="E20" i="1"/>
  <c r="E19" i="1"/>
  <c r="P19" i="3" l="1"/>
  <c r="T29" i="3"/>
  <c r="U29" i="3"/>
  <c r="T30" i="3"/>
  <c r="U30" i="3"/>
  <c r="T31" i="3"/>
  <c r="U31" i="3"/>
  <c r="U27" i="3"/>
  <c r="T27" i="3"/>
  <c r="U23" i="3"/>
  <c r="T23" i="3"/>
  <c r="V23" i="3" s="1"/>
  <c r="L23" i="1" s="1"/>
  <c r="U19" i="3"/>
  <c r="T19" i="3"/>
  <c r="V19" i="3" s="1"/>
  <c r="L19" i="1" s="1"/>
  <c r="Q25" i="3"/>
  <c r="P25" i="3"/>
  <c r="R25" i="3" s="1"/>
  <c r="F25" i="1" s="1"/>
  <c r="P20" i="3"/>
  <c r="Q20" i="3"/>
  <c r="P21" i="3"/>
  <c r="Q21" i="3"/>
  <c r="Q19" i="3"/>
  <c r="K32" i="3"/>
  <c r="K33" i="3" s="1"/>
  <c r="E26" i="3"/>
  <c r="K24" i="3"/>
  <c r="E21" i="3"/>
  <c r="K20" i="3"/>
  <c r="K35" i="3" s="1"/>
  <c r="E38" i="3" s="1"/>
  <c r="E19" i="3"/>
  <c r="E22" i="3" s="1"/>
  <c r="E35" i="3" s="1"/>
  <c r="E37" i="3" s="1"/>
  <c r="E39" i="3" s="1"/>
  <c r="V30" i="3" l="1"/>
  <c r="L30" i="1" s="1"/>
  <c r="V29" i="3"/>
  <c r="L29" i="1" s="1"/>
  <c r="R21" i="3"/>
  <c r="F21" i="1" s="1"/>
  <c r="R20" i="3"/>
  <c r="F20" i="1" s="1"/>
  <c r="V27" i="3"/>
  <c r="L27" i="1" s="1"/>
  <c r="V31" i="3"/>
  <c r="L31" i="1" s="1"/>
  <c r="R19" i="3"/>
  <c r="F19" i="1" s="1"/>
  <c r="K33" i="1"/>
  <c r="V33" i="3" l="1"/>
  <c r="K37" i="1" s="1"/>
  <c r="K24" i="1"/>
  <c r="K20" i="1"/>
  <c r="E26" i="1"/>
  <c r="E22" i="1"/>
  <c r="K35" i="1" l="1"/>
  <c r="E38" i="1" s="1"/>
  <c r="E35" i="1"/>
  <c r="E37" i="1" s="1"/>
  <c r="E39" i="1" l="1"/>
</calcChain>
</file>

<file path=xl/sharedStrings.xml><?xml version="1.0" encoding="utf-8"?>
<sst xmlns="http://schemas.openxmlformats.org/spreadsheetml/2006/main" count="95" uniqueCount="41">
  <si>
    <t>Revenue</t>
  </si>
  <si>
    <t>Accounts Receivable</t>
  </si>
  <si>
    <t>Inventory</t>
  </si>
  <si>
    <t>Accounts Payable</t>
  </si>
  <si>
    <t>Current Assets</t>
  </si>
  <si>
    <t>Current Liabilities</t>
  </si>
  <si>
    <t xml:space="preserve"> </t>
  </si>
  <si>
    <t>Balance Sheet</t>
  </si>
  <si>
    <t>1.   Issued common shares of 300.</t>
  </si>
  <si>
    <t>ASSETS</t>
  </si>
  <si>
    <t>Cash</t>
  </si>
  <si>
    <t>Total Current Assets</t>
  </si>
  <si>
    <t>Non-Current Assets</t>
  </si>
  <si>
    <t>Property, Plant &amp; Equipment</t>
  </si>
  <si>
    <t>Total Non-Current Assets</t>
  </si>
  <si>
    <t>Non-Current Liabilities</t>
  </si>
  <si>
    <t>Total  Current Liabilties</t>
  </si>
  <si>
    <t>Total Non-Current Liabilities</t>
  </si>
  <si>
    <t>Shareholders' Equity</t>
  </si>
  <si>
    <t>Common Shares</t>
  </si>
  <si>
    <t>Retained Earnings</t>
  </si>
  <si>
    <t>Cost of Sales</t>
  </si>
  <si>
    <t>Other Operating Expenses</t>
  </si>
  <si>
    <t>Total Retained Earnings</t>
  </si>
  <si>
    <t>Long-Term Debt</t>
  </si>
  <si>
    <t>Total Shareholders' Equity</t>
  </si>
  <si>
    <t>Total Assets</t>
  </si>
  <si>
    <t>Total Liabilities &amp; Equity</t>
  </si>
  <si>
    <t>Difference</t>
  </si>
  <si>
    <t>2.   Bought equipment for 200 with cash.</t>
  </si>
  <si>
    <t>TOTAL LIABILITIES AND SHAREHOLDERS' EQUITY</t>
  </si>
  <si>
    <t>Construct a Balance Sheet for Cairo Trading Inc.</t>
  </si>
  <si>
    <t>You have been asked to build a Balance Sheet for a company called Cairo Trading Inc. that has undertaken the following transactions</t>
  </si>
  <si>
    <t>3.   Bought inventory of 50.  30 of this was paid in cash.  The remainder is outstanding at the balance sheet date.</t>
  </si>
  <si>
    <t>4.   Sold 50% of the inventory for 75.  65 of this had been received in cash at the balance sheet date.</t>
  </si>
  <si>
    <t>5.   Paid a cash operating expense of 5.</t>
  </si>
  <si>
    <t>Learner</t>
  </si>
  <si>
    <t>Correct</t>
  </si>
  <si>
    <t>Compare</t>
  </si>
  <si>
    <t xml:space="preserve">For a value of zero, please enter a zero instead of leaving the cell blank. </t>
  </si>
  <si>
    <t>NIRDOSH KUMAR FINANCIAL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</si>
</sst>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_-;\-* #,##0.00_-;_-* &quot;-&quot;??_-;_-@_-"/>
    <numFmt numFmtId="166" formatCode="_-* #,##0_-;\(#,##0\)_-;_-* &quot;-&quot;_-;_-@_-"/>
    <numFmt numFmtId="167" formatCode="0&quot;A&quot;"/>
    <numFmt numFmtId="168" formatCode="_(#,##0_);\(#,##0\);_(&quot;–&quot;_);_(@_)"/>
    <numFmt numFmtId="169" formatCode="#,##0_);[Red]\(#,##0\);\-"/>
    <numFmt numFmtId="170" formatCode="#,##0_);\(#,##0\);\-"/>
    <numFmt numFmtId="171" formatCode="0.0%"/>
    <numFmt numFmtId="172" formatCode="[=1]&quot;☑️&quot;_);[=0]&quot;⬜&quot;_)"/>
    <numFmt numFmtId="173" formatCode="@\⁽\¹\⁾"/>
  </numFmts>
  <fonts count="27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0"/>
      <color theme="0"/>
      <name val="Open Sans"/>
      <family val="2"/>
    </font>
    <font>
      <u/>
      <sz val="10"/>
      <color theme="10"/>
      <name val="Arial"/>
      <family val="2"/>
    </font>
    <font>
      <sz val="10"/>
      <name val="Bookman"/>
      <family val="1"/>
    </font>
    <font>
      <sz val="10"/>
      <color rgb="FFFF0000"/>
      <name val="Open Sans"/>
      <family val="2"/>
    </font>
    <font>
      <b/>
      <sz val="14"/>
      <color rgb="FF3271D2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b/>
      <sz val="10"/>
      <color rgb="FF3271D2"/>
      <name val="Open Sans"/>
      <family val="2"/>
    </font>
    <font>
      <sz val="10"/>
      <color rgb="FF3271D2"/>
      <name val="Open Sans"/>
      <family val="2"/>
    </font>
    <font>
      <i/>
      <sz val="10"/>
      <color rgb="FFFF0000"/>
      <name val="Open Sans"/>
      <family val="2"/>
    </font>
    <font>
      <b/>
      <sz val="10"/>
      <color rgb="FF000000"/>
      <name val="Open Sans"/>
      <family val="2"/>
    </font>
    <font>
      <b/>
      <sz val="10"/>
      <color rgb="FF0000FF"/>
      <name val="Open Sans"/>
      <family val="2"/>
    </font>
    <font>
      <sz val="10"/>
      <color theme="1"/>
      <name val="Open Sans"/>
      <family val="2"/>
    </font>
    <font>
      <i/>
      <sz val="10"/>
      <name val="Open Sans"/>
      <family val="2"/>
    </font>
    <font>
      <i/>
      <sz val="10"/>
      <color theme="1"/>
      <name val="Open Sans"/>
      <family val="2"/>
    </font>
    <font>
      <b/>
      <sz val="10"/>
      <color theme="1"/>
      <name val="Open Sans"/>
      <family val="2"/>
    </font>
    <font>
      <i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rgb="FFBF7914"/>
      <name val="Open Sans"/>
      <family val="2"/>
    </font>
    <font>
      <b/>
      <sz val="10"/>
      <color rgb="FF947131"/>
      <name val="Open Sans"/>
      <family val="2"/>
    </font>
    <font>
      <b/>
      <sz val="28"/>
      <color theme="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F2FF"/>
        <bgColor rgb="FF000000"/>
      </patternFill>
    </fill>
    <fill>
      <patternFill patternType="solid">
        <fgColor rgb="FF000C3F"/>
        <bgColor rgb="FF000000"/>
      </patternFill>
    </fill>
    <fill>
      <patternFill patternType="solid">
        <fgColor rgb="FFF6F6F6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164" fontId="6" fillId="0" borderId="0" applyFont="0" applyFill="0" applyBorder="0" applyAlignment="0" applyProtection="0"/>
    <xf numFmtId="0" fontId="23" fillId="0" borderId="0"/>
  </cellStyleXfs>
  <cellXfs count="70">
    <xf numFmtId="0" fontId="0" fillId="0" borderId="0" xfId="0"/>
    <xf numFmtId="0" fontId="7" fillId="0" borderId="0" xfId="0" applyFont="1" applyAlignment="1">
      <alignment horizontal="left"/>
    </xf>
    <xf numFmtId="37" fontId="9" fillId="0" borderId="0" xfId="0" applyNumberFormat="1" applyFont="1" applyAlignment="1">
      <alignment vertical="center"/>
    </xf>
    <xf numFmtId="167" fontId="9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/>
    <xf numFmtId="169" fontId="12" fillId="0" borderId="0" xfId="0" applyNumberFormat="1" applyFont="1"/>
    <xf numFmtId="0" fontId="11" fillId="0" borderId="0" xfId="0" applyFont="1"/>
    <xf numFmtId="0" fontId="7" fillId="0" borderId="0" xfId="0" applyFont="1"/>
    <xf numFmtId="171" fontId="7" fillId="0" borderId="0" xfId="0" applyNumberFormat="1" applyFont="1"/>
    <xf numFmtId="170" fontId="11" fillId="0" borderId="0" xfId="0" applyNumberFormat="1" applyFont="1"/>
    <xf numFmtId="0" fontId="16" fillId="0" borderId="0" xfId="0" applyFont="1" applyAlignment="1">
      <alignment horizontal="left"/>
    </xf>
    <xf numFmtId="170" fontId="15" fillId="0" borderId="0" xfId="0" applyNumberFormat="1" applyFont="1" applyAlignment="1">
      <alignment horizontal="centerContinuous"/>
    </xf>
    <xf numFmtId="0" fontId="11" fillId="0" borderId="1" xfId="0" applyFont="1" applyBorder="1"/>
    <xf numFmtId="0" fontId="12" fillId="0" borderId="1" xfId="0" applyFont="1" applyBorder="1"/>
    <xf numFmtId="170" fontId="11" fillId="0" borderId="1" xfId="0" applyNumberFormat="1" applyFont="1" applyBorder="1"/>
    <xf numFmtId="0" fontId="18" fillId="0" borderId="0" xfId="0" applyFont="1"/>
    <xf numFmtId="37" fontId="17" fillId="0" borderId="0" xfId="0" applyNumberFormat="1" applyFont="1" applyAlignment="1">
      <alignment vertical="center"/>
    </xf>
    <xf numFmtId="0" fontId="19" fillId="0" borderId="1" xfId="0" applyFont="1" applyBorder="1" applyAlignment="1">
      <alignment horizontal="center"/>
    </xf>
    <xf numFmtId="0" fontId="19" fillId="0" borderId="0" xfId="0" applyFont="1" applyAlignment="1">
      <alignment horizontal="center"/>
    </xf>
    <xf numFmtId="166" fontId="18" fillId="0" borderId="0" xfId="4" applyNumberFormat="1" applyFont="1" applyProtection="1">
      <protection locked="0"/>
    </xf>
    <xf numFmtId="166" fontId="20" fillId="0" borderId="0" xfId="4" applyNumberFormat="1" applyFont="1" applyProtection="1">
      <protection locked="0"/>
    </xf>
    <xf numFmtId="166" fontId="20" fillId="0" borderId="0" xfId="4" applyNumberFormat="1" applyFont="1" applyAlignment="1" applyProtection="1">
      <alignment horizontal="center"/>
      <protection locked="0"/>
    </xf>
    <xf numFmtId="166" fontId="20" fillId="0" borderId="0" xfId="4" applyNumberFormat="1" applyFont="1" applyAlignment="1">
      <alignment horizontal="right"/>
    </xf>
    <xf numFmtId="0" fontId="21" fillId="0" borderId="0" xfId="0" applyFont="1"/>
    <xf numFmtId="168" fontId="12" fillId="0" borderId="1" xfId="0" applyNumberFormat="1" applyFont="1" applyBorder="1"/>
    <xf numFmtId="0" fontId="2" fillId="0" borderId="0" xfId="0" applyFont="1"/>
    <xf numFmtId="37" fontId="2" fillId="0" borderId="0" xfId="0" applyNumberFormat="1" applyFont="1" applyAlignment="1">
      <alignment vertical="center"/>
    </xf>
    <xf numFmtId="0" fontId="2" fillId="0" borderId="1" xfId="0" applyFont="1" applyBorder="1"/>
    <xf numFmtId="37" fontId="4" fillId="0" borderId="0" xfId="0" applyNumberFormat="1" applyFont="1" applyAlignment="1">
      <alignment vertical="center"/>
    </xf>
    <xf numFmtId="168" fontId="2" fillId="0" borderId="0" xfId="0" applyNumberFormat="1" applyFont="1"/>
    <xf numFmtId="0" fontId="2" fillId="0" borderId="0" xfId="0" applyFont="1" applyAlignment="1">
      <alignment horizontal="left" indent="1"/>
    </xf>
    <xf numFmtId="0" fontId="1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12" fillId="3" borderId="0" xfId="0" applyFont="1" applyFill="1"/>
    <xf numFmtId="0" fontId="9" fillId="3" borderId="0" xfId="1" applyFont="1" applyFill="1" applyAlignment="1">
      <alignment horizontal="center" vertical="center"/>
    </xf>
    <xf numFmtId="37" fontId="8" fillId="2" borderId="0" xfId="0" applyNumberFormat="1" applyFont="1" applyFill="1" applyAlignment="1">
      <alignment vertical="center"/>
    </xf>
    <xf numFmtId="37" fontId="13" fillId="2" borderId="0" xfId="0" applyNumberFormat="1" applyFont="1" applyFill="1" applyAlignment="1">
      <alignment vertical="center"/>
    </xf>
    <xf numFmtId="37" fontId="9" fillId="2" borderId="0" xfId="0" applyNumberFormat="1" applyFont="1" applyFill="1" applyAlignment="1">
      <alignment vertical="center"/>
    </xf>
    <xf numFmtId="37" fontId="10" fillId="2" borderId="0" xfId="0" applyNumberFormat="1" applyFont="1" applyFill="1" applyAlignment="1">
      <alignment vertical="center"/>
    </xf>
    <xf numFmtId="167" fontId="9" fillId="2" borderId="0" xfId="0" applyNumberFormat="1" applyFont="1" applyFill="1" applyAlignment="1">
      <alignment horizontal="right"/>
    </xf>
    <xf numFmtId="168" fontId="11" fillId="0" borderId="0" xfId="0" applyNumberFormat="1" applyFont="1"/>
    <xf numFmtId="168" fontId="14" fillId="4" borderId="0" xfId="0" applyNumberFormat="1" applyFont="1" applyFill="1"/>
    <xf numFmtId="168" fontId="14" fillId="4" borderId="1" xfId="0" applyNumberFormat="1" applyFont="1" applyFill="1" applyBorder="1"/>
    <xf numFmtId="168" fontId="16" fillId="0" borderId="2" xfId="0" applyNumberFormat="1" applyFont="1" applyBorder="1"/>
    <xf numFmtId="0" fontId="1" fillId="0" borderId="0" xfId="0" applyFont="1"/>
    <xf numFmtId="168" fontId="22" fillId="4" borderId="3" xfId="0" applyNumberFormat="1" applyFont="1" applyFill="1" applyBorder="1" applyAlignment="1">
      <alignment horizontal="center"/>
    </xf>
    <xf numFmtId="168" fontId="22" fillId="4" borderId="4" xfId="0" applyNumberFormat="1" applyFont="1" applyFill="1" applyBorder="1" applyAlignment="1">
      <alignment horizontal="center"/>
    </xf>
    <xf numFmtId="168" fontId="22" fillId="4" borderId="5" xfId="0" applyNumberFormat="1" applyFont="1" applyFill="1" applyBorder="1" applyAlignment="1">
      <alignment horizontal="center"/>
    </xf>
    <xf numFmtId="168" fontId="0" fillId="4" borderId="6" xfId="0" applyNumberFormat="1" applyFill="1" applyBorder="1" applyAlignment="1">
      <alignment horizontal="center"/>
    </xf>
    <xf numFmtId="168" fontId="0" fillId="4" borderId="7" xfId="0" applyNumberFormat="1" applyFill="1" applyBorder="1" applyAlignment="1">
      <alignment horizontal="center"/>
    </xf>
    <xf numFmtId="172" fontId="24" fillId="4" borderId="8" xfId="5" applyNumberFormat="1" applyFont="1" applyFill="1" applyBorder="1" applyAlignment="1" applyProtection="1">
      <alignment horizontal="center" vertical="center"/>
      <protection hidden="1"/>
    </xf>
    <xf numFmtId="168" fontId="0" fillId="4" borderId="0" xfId="0" applyNumberFormat="1" applyFill="1" applyAlignment="1">
      <alignment horizontal="center"/>
    </xf>
    <xf numFmtId="168" fontId="22" fillId="4" borderId="9" xfId="0" applyNumberFormat="1" applyFont="1" applyFill="1" applyBorder="1" applyAlignment="1">
      <alignment horizontal="center"/>
    </xf>
    <xf numFmtId="168" fontId="22" fillId="4" borderId="2" xfId="0" applyNumberFormat="1" applyFont="1" applyFill="1" applyBorder="1" applyAlignment="1">
      <alignment horizontal="center"/>
    </xf>
    <xf numFmtId="168" fontId="22" fillId="4" borderId="10" xfId="0" applyNumberFormat="1" applyFont="1" applyFill="1" applyBorder="1" applyAlignment="1">
      <alignment horizontal="center"/>
    </xf>
    <xf numFmtId="168" fontId="0" fillId="4" borderId="11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72" fontId="24" fillId="4" borderId="14" xfId="5" applyNumberFormat="1" applyFont="1" applyFill="1" applyBorder="1" applyAlignment="1" applyProtection="1">
      <alignment horizontal="center" vertical="center"/>
      <protection hidden="1"/>
    </xf>
    <xf numFmtId="172" fontId="24" fillId="4" borderId="15" xfId="5" applyNumberFormat="1" applyFont="1" applyFill="1" applyBorder="1" applyAlignment="1" applyProtection="1">
      <alignment horizontal="center" vertical="center"/>
      <protection hidden="1"/>
    </xf>
    <xf numFmtId="172" fontId="24" fillId="0" borderId="0" xfId="5" applyNumberFormat="1" applyFont="1" applyAlignment="1" applyProtection="1">
      <alignment horizontal="center" vertical="center"/>
      <protection hidden="1"/>
    </xf>
    <xf numFmtId="168" fontId="14" fillId="0" borderId="0" xfId="0" applyNumberFormat="1" applyFont="1"/>
    <xf numFmtId="168" fontId="0" fillId="4" borderId="4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72" fontId="24" fillId="4" borderId="5" xfId="5" applyNumberFormat="1" applyFont="1" applyFill="1" applyBorder="1" applyAlignment="1" applyProtection="1">
      <alignment horizontal="center" vertical="center"/>
      <protection hidden="1"/>
    </xf>
    <xf numFmtId="0" fontId="25" fillId="0" borderId="0" xfId="0" applyFont="1" applyAlignment="1">
      <alignment horizontal="right"/>
    </xf>
    <xf numFmtId="168" fontId="25" fillId="0" borderId="0" xfId="0" applyNumberFormat="1" applyFont="1" applyAlignment="1">
      <alignment horizontal="right"/>
    </xf>
    <xf numFmtId="173" fontId="25" fillId="0" borderId="0" xfId="0" applyNumberFormat="1" applyFont="1" applyAlignment="1">
      <alignment horizontal="right"/>
    </xf>
    <xf numFmtId="0" fontId="26" fillId="3" borderId="0" xfId="0" applyFont="1" applyFill="1"/>
  </cellXfs>
  <cellStyles count="6">
    <cellStyle name="Comma 2" xfId="4" xr:uid="{E4921B80-8D66-4D3A-80A8-30D7AC6654E4}"/>
    <cellStyle name="Hyperlink 2" xfId="1" xr:uid="{AB6B3A7D-3778-4F12-89C6-854994145915}"/>
    <cellStyle name="Hyperlink 2 2" xfId="2" xr:uid="{68C7A1A0-E6BF-4680-81F4-BC0E6FC46C33}"/>
    <cellStyle name="Normal" xfId="0" builtinId="0"/>
    <cellStyle name="Normal 2" xfId="5" xr:uid="{9CD6AE6F-9557-4159-AAE3-FF91FEAF096F}"/>
    <cellStyle name="Normal 2 2 2" xfId="3" xr:uid="{78B9DE1D-532C-4950-9B15-A4A33EAE2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://www.corporatefinanceinstitute.com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6148</xdr:colOff>
      <xdr:row>0</xdr:row>
      <xdr:rowOff>0</xdr:rowOff>
    </xdr:from>
    <xdr:to>
      <xdr:col>3</xdr:col>
      <xdr:colOff>648405</xdr:colOff>
      <xdr:row>1</xdr:row>
      <xdr:rowOff>57994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B55D90-5A21-4915-B443-9AAEBB125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748" y="0"/>
          <a:ext cx="2490107" cy="753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T116"/>
  <sheetViews>
    <sheetView showGridLines="0" tabSelected="1" zoomScaleNormal="100" zoomScaleSheetLayoutView="70" workbookViewId="0">
      <pane ySplit="1" topLeftCell="A23" activePane="bottomLeft" state="frozen"/>
      <selection pane="bottomLeft" activeCell="P32" sqref="P32"/>
    </sheetView>
  </sheetViews>
  <sheetFormatPr defaultColWidth="9.1328125" defaultRowHeight="15" customHeight="1"/>
  <cols>
    <col min="1" max="1" width="9.1328125" style="16"/>
    <col min="2" max="2" width="1.73046875" style="16" customWidth="1"/>
    <col min="3" max="3" width="26" style="16" bestFit="1" customWidth="1"/>
    <col min="4" max="4" width="10.73046875" style="16" customWidth="1"/>
    <col min="5" max="5" width="15.73046875" style="16" customWidth="1"/>
    <col min="6" max="6" width="11.3984375" style="16" customWidth="1"/>
    <col min="7" max="8" width="2.265625" style="16" customWidth="1"/>
    <col min="9" max="9" width="16.1328125" style="16" customWidth="1"/>
    <col min="10" max="10" width="10.265625" style="16" customWidth="1"/>
    <col min="11" max="11" width="13.265625" style="16" customWidth="1"/>
    <col min="12" max="14" width="10.265625" style="16" customWidth="1"/>
    <col min="15" max="16384" width="9.1328125" style="16"/>
  </cols>
  <sheetData>
    <row r="1" spans="1:20" ht="55.15" customHeight="1">
      <c r="A1" s="5"/>
      <c r="B1" s="34"/>
      <c r="C1" s="69" t="s">
        <v>40</v>
      </c>
      <c r="D1" s="34"/>
      <c r="E1" s="34"/>
      <c r="F1" s="34"/>
      <c r="G1" s="35"/>
      <c r="H1" s="35"/>
      <c r="I1" s="35"/>
      <c r="J1" s="34"/>
      <c r="K1" s="34"/>
      <c r="L1" s="34"/>
      <c r="M1" s="34"/>
      <c r="N1" s="34"/>
    </row>
    <row r="2" spans="1:20" ht="15" customHeight="1">
      <c r="A2" s="20"/>
      <c r="B2" s="20"/>
      <c r="C2" s="20"/>
      <c r="D2" s="21"/>
      <c r="E2" s="21"/>
      <c r="F2" s="21"/>
      <c r="G2" s="22"/>
      <c r="H2" s="23"/>
      <c r="I2" s="23"/>
      <c r="J2" s="23"/>
      <c r="K2" s="23"/>
      <c r="L2" s="23"/>
      <c r="M2" s="23"/>
      <c r="N2" s="20"/>
      <c r="O2" s="1"/>
    </row>
    <row r="3" spans="1:20" ht="15" customHeight="1">
      <c r="A3" s="20" t="s">
        <v>6</v>
      </c>
      <c r="B3" s="36" t="s">
        <v>31</v>
      </c>
      <c r="C3" s="37"/>
      <c r="D3" s="38"/>
      <c r="E3" s="39"/>
      <c r="F3" s="39"/>
      <c r="G3" s="40"/>
      <c r="H3" s="40"/>
      <c r="I3" s="40"/>
      <c r="J3" s="40"/>
      <c r="K3" s="40"/>
      <c r="L3" s="40"/>
      <c r="M3" s="40"/>
      <c r="N3" s="40"/>
    </row>
    <row r="4" spans="1:20" s="26" customFormat="1" ht="15" customHeight="1">
      <c r="A4" s="27"/>
    </row>
    <row r="5" spans="1:20" s="5" customFormat="1" ht="15" customHeight="1">
      <c r="B5" s="26" t="s">
        <v>32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:20" s="5" customFormat="1" ht="15" customHeight="1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 s="26" customFormat="1" ht="15" customHeight="1">
      <c r="A7" s="27"/>
      <c r="B7" s="26" t="s">
        <v>8</v>
      </c>
    </row>
    <row r="8" spans="1:20" s="26" customFormat="1" ht="15" customHeight="1">
      <c r="A8" s="27"/>
      <c r="B8" s="26" t="s">
        <v>29</v>
      </c>
    </row>
    <row r="9" spans="1:20" s="26" customFormat="1" ht="15" customHeight="1">
      <c r="A9" s="27"/>
      <c r="B9" s="26" t="s">
        <v>33</v>
      </c>
    </row>
    <row r="10" spans="1:20" s="26" customFormat="1" ht="15" customHeight="1">
      <c r="A10" s="27"/>
      <c r="B10" s="26" t="s">
        <v>34</v>
      </c>
    </row>
    <row r="11" spans="1:20" s="26" customFormat="1" ht="15" customHeight="1">
      <c r="A11" s="27"/>
      <c r="B11" s="26" t="s">
        <v>35</v>
      </c>
    </row>
    <row r="12" spans="1:20" s="26" customFormat="1" ht="15" customHeight="1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20" s="5" customFormat="1" ht="15" customHeight="1">
      <c r="O13" s="6"/>
    </row>
    <row r="14" spans="1:20" ht="15" customHeight="1">
      <c r="A14" s="5" t="s">
        <v>6</v>
      </c>
      <c r="B14" s="36" t="s">
        <v>7</v>
      </c>
      <c r="C14" s="37"/>
      <c r="D14" s="38"/>
      <c r="E14" s="39"/>
      <c r="F14" s="39"/>
      <c r="G14" s="40"/>
      <c r="H14" s="40"/>
      <c r="I14" s="40"/>
      <c r="J14" s="40"/>
      <c r="K14" s="40"/>
      <c r="L14" s="40"/>
      <c r="M14" s="40"/>
      <c r="N14" s="40"/>
      <c r="O14" s="1"/>
    </row>
    <row r="15" spans="1:20" s="26" customFormat="1" ht="15" customHeight="1">
      <c r="A15" s="5"/>
      <c r="B15" s="17"/>
      <c r="C15" s="17"/>
      <c r="D15" s="2"/>
      <c r="E15" s="29"/>
      <c r="F15" s="29"/>
      <c r="G15" s="3"/>
      <c r="H15" s="3"/>
      <c r="I15" s="3"/>
      <c r="J15" s="3"/>
      <c r="K15" s="3"/>
      <c r="L15" s="3"/>
      <c r="M15" s="3"/>
      <c r="N15" s="3"/>
    </row>
    <row r="16" spans="1:20" s="26" customFormat="1" ht="15" customHeight="1">
      <c r="B16" s="11" t="s">
        <v>9</v>
      </c>
      <c r="G16" s="11" t="s">
        <v>30</v>
      </c>
    </row>
    <row r="17" spans="2:20" s="26" customFormat="1" ht="15" customHeight="1">
      <c r="P17" s="45"/>
      <c r="Q17" s="45"/>
      <c r="R17" s="45"/>
    </row>
    <row r="18" spans="2:20" s="26" customFormat="1" ht="15" customHeight="1">
      <c r="B18" s="24" t="s">
        <v>4</v>
      </c>
      <c r="G18" s="24" t="s">
        <v>5</v>
      </c>
      <c r="P18" s="45"/>
      <c r="Q18" s="45"/>
      <c r="R18" s="45"/>
    </row>
    <row r="19" spans="2:20" s="26" customFormat="1" ht="15" customHeight="1">
      <c r="B19" s="31" t="s">
        <v>10</v>
      </c>
      <c r="E19" s="42">
        <f>300-200-30+65-5</f>
        <v>130</v>
      </c>
      <c r="F19" s="61">
        <f>'Model-R'!R19</f>
        <v>1</v>
      </c>
      <c r="G19" s="31" t="s">
        <v>3</v>
      </c>
      <c r="K19" s="43">
        <f>20</f>
        <v>20</v>
      </c>
      <c r="L19" s="61">
        <f>'Model-R'!V19</f>
        <v>1</v>
      </c>
      <c r="P19" s="45"/>
      <c r="Q19" s="45"/>
      <c r="R19" s="45"/>
    </row>
    <row r="20" spans="2:20" s="5" customFormat="1" ht="15" customHeight="1">
      <c r="B20" s="32" t="s">
        <v>1</v>
      </c>
      <c r="D20" s="7"/>
      <c r="E20" s="42">
        <f>10</f>
        <v>10</v>
      </c>
      <c r="F20" s="61">
        <f>'Model-R'!R20</f>
        <v>1</v>
      </c>
      <c r="G20" s="26" t="s">
        <v>16</v>
      </c>
      <c r="H20" s="9"/>
      <c r="I20" s="9"/>
      <c r="J20" s="10"/>
      <c r="K20" s="41">
        <f>SUM(K19)</f>
        <v>20</v>
      </c>
      <c r="L20" s="10"/>
      <c r="M20" s="10"/>
      <c r="N20" s="10"/>
      <c r="O20" s="1"/>
      <c r="P20" s="45"/>
      <c r="Q20" s="45"/>
      <c r="R20" s="45"/>
      <c r="S20" s="26"/>
    </row>
    <row r="21" spans="2:20" s="5" customFormat="1" ht="15" customHeight="1">
      <c r="B21" s="32" t="s">
        <v>2</v>
      </c>
      <c r="D21" s="7"/>
      <c r="E21" s="43">
        <f>25</f>
        <v>25</v>
      </c>
      <c r="F21" s="61">
        <f>'Model-R'!R21</f>
        <v>1</v>
      </c>
      <c r="G21" s="12"/>
      <c r="H21" s="12"/>
      <c r="I21" s="12"/>
      <c r="J21" s="10"/>
      <c r="K21" s="10"/>
      <c r="L21" s="10"/>
      <c r="M21" s="10"/>
      <c r="N21" s="10"/>
      <c r="O21" s="1"/>
      <c r="P21" s="45"/>
      <c r="Q21" s="45"/>
      <c r="R21" s="45"/>
      <c r="S21" s="26"/>
    </row>
    <row r="22" spans="2:20" s="5" customFormat="1" ht="15" customHeight="1">
      <c r="B22" s="26" t="s">
        <v>11</v>
      </c>
      <c r="C22" s="26"/>
      <c r="D22" s="26"/>
      <c r="E22" s="41">
        <f>SUM(E19:E21)</f>
        <v>165</v>
      </c>
      <c r="F22" s="26"/>
      <c r="G22" s="24" t="s">
        <v>15</v>
      </c>
      <c r="H22" s="26"/>
      <c r="I22" s="26"/>
      <c r="J22" s="26"/>
      <c r="K22" s="26"/>
      <c r="L22" s="26"/>
      <c r="M22" s="26"/>
      <c r="N22" s="26"/>
      <c r="O22" s="26"/>
      <c r="P22" s="45"/>
      <c r="Q22" s="45"/>
      <c r="R22" s="45"/>
      <c r="S22" s="26"/>
      <c r="T22" s="26"/>
    </row>
    <row r="23" spans="2:20" s="5" customFormat="1" ht="15" customHeight="1">
      <c r="B23" s="26"/>
      <c r="C23" s="26"/>
      <c r="D23" s="26"/>
      <c r="E23" s="26"/>
      <c r="F23" s="26"/>
      <c r="G23" s="31" t="s">
        <v>24</v>
      </c>
      <c r="I23" s="26"/>
      <c r="J23" s="26"/>
      <c r="K23" s="43"/>
      <c r="L23" s="61">
        <f>'Model-R'!V23</f>
        <v>0</v>
      </c>
      <c r="M23" s="26"/>
      <c r="N23" s="26"/>
      <c r="O23" s="26"/>
      <c r="P23" s="45"/>
      <c r="Q23" s="45"/>
      <c r="R23" s="45"/>
      <c r="S23" s="26"/>
      <c r="T23" s="26"/>
    </row>
    <row r="24" spans="2:20" s="5" customFormat="1" ht="15" customHeight="1">
      <c r="B24" s="24" t="s">
        <v>12</v>
      </c>
      <c r="C24" s="26"/>
      <c r="D24" s="26"/>
      <c r="E24" s="26"/>
      <c r="F24" s="26"/>
      <c r="G24" s="26" t="s">
        <v>17</v>
      </c>
      <c r="H24" s="9"/>
      <c r="I24" s="9"/>
      <c r="J24" s="10"/>
      <c r="K24" s="41">
        <f>SUM(K23)</f>
        <v>0</v>
      </c>
      <c r="L24" s="26"/>
      <c r="M24" s="26"/>
      <c r="N24" s="26"/>
      <c r="O24" s="26"/>
      <c r="P24" s="45"/>
      <c r="Q24" s="45"/>
      <c r="R24" s="45"/>
      <c r="S24" s="26"/>
      <c r="T24" s="26"/>
    </row>
    <row r="25" spans="2:20" s="5" customFormat="1" ht="15" customHeight="1">
      <c r="B25" s="31" t="s">
        <v>13</v>
      </c>
      <c r="D25" s="26"/>
      <c r="E25" s="43">
        <f>200</f>
        <v>200</v>
      </c>
      <c r="F25" s="61">
        <f>'Model-R'!R25</f>
        <v>1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  <row r="26" spans="2:20" s="5" customFormat="1" ht="15" customHeight="1">
      <c r="B26" s="26" t="s">
        <v>14</v>
      </c>
      <c r="C26" s="26"/>
      <c r="D26" s="26"/>
      <c r="E26" s="41">
        <f>SUM(E25)</f>
        <v>200</v>
      </c>
      <c r="F26" s="26"/>
      <c r="G26" s="24" t="s">
        <v>18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2:20" s="5" customFormat="1" ht="15" customHeight="1">
      <c r="B27" s="26"/>
      <c r="C27" s="26"/>
      <c r="D27" s="26"/>
      <c r="E27" s="26"/>
      <c r="F27" s="26"/>
      <c r="G27" s="31" t="s">
        <v>19</v>
      </c>
      <c r="I27" s="26"/>
      <c r="J27" s="26"/>
      <c r="K27" s="42">
        <f>300</f>
        <v>300</v>
      </c>
      <c r="L27" s="61">
        <f>'Model-R'!V27</f>
        <v>1</v>
      </c>
      <c r="M27" s="26"/>
      <c r="N27" s="26"/>
      <c r="O27" s="26"/>
      <c r="P27" s="26"/>
      <c r="Q27" s="26"/>
      <c r="R27" s="26"/>
      <c r="S27" s="26"/>
      <c r="T27" s="26"/>
    </row>
    <row r="28" spans="2:20" s="5" customFormat="1" ht="15" customHeight="1">
      <c r="B28" s="26"/>
      <c r="C28" s="26"/>
      <c r="D28" s="26"/>
      <c r="E28" s="26"/>
      <c r="F28" s="26"/>
      <c r="G28" s="31" t="s">
        <v>20</v>
      </c>
      <c r="I28" s="26"/>
      <c r="J28" s="26"/>
      <c r="K28" s="62"/>
      <c r="L28" s="61"/>
      <c r="M28" s="26"/>
      <c r="N28" s="26"/>
      <c r="O28" s="26"/>
      <c r="P28" s="26"/>
      <c r="Q28" s="26"/>
      <c r="R28" s="26"/>
      <c r="S28" s="26"/>
      <c r="T28" s="26"/>
    </row>
    <row r="29" spans="2:20" s="5" customFormat="1" ht="15" customHeight="1">
      <c r="B29" s="26"/>
      <c r="C29" s="26"/>
      <c r="D29" s="26"/>
      <c r="E29" s="26"/>
      <c r="F29" s="26"/>
      <c r="G29" s="33" t="s">
        <v>0</v>
      </c>
      <c r="H29" s="26"/>
      <c r="J29" s="26"/>
      <c r="K29" s="42">
        <f>75</f>
        <v>75</v>
      </c>
      <c r="L29" s="61">
        <f>'Model-R'!V29</f>
        <v>1</v>
      </c>
      <c r="M29" s="26"/>
      <c r="N29" s="26"/>
      <c r="O29" s="26"/>
      <c r="P29" s="26"/>
      <c r="Q29" s="26"/>
      <c r="R29" s="26"/>
      <c r="S29" s="26"/>
      <c r="T29" s="26"/>
    </row>
    <row r="30" spans="2:20" s="5" customFormat="1" ht="15" customHeight="1">
      <c r="B30" s="26"/>
      <c r="C30" s="26"/>
      <c r="D30" s="26"/>
      <c r="E30" s="26"/>
      <c r="F30" s="26"/>
      <c r="G30" s="33" t="s">
        <v>21</v>
      </c>
      <c r="H30" s="26"/>
      <c r="J30" s="26"/>
      <c r="K30" s="42">
        <f>(25)</f>
        <v>25</v>
      </c>
      <c r="L30" s="61">
        <f>'Model-R'!V30</f>
        <v>0</v>
      </c>
      <c r="M30" s="26"/>
      <c r="N30" s="26"/>
      <c r="O30" s="26"/>
      <c r="P30" s="26"/>
      <c r="Q30" s="26"/>
      <c r="R30" s="26"/>
      <c r="S30" s="26"/>
      <c r="T30" s="26"/>
    </row>
    <row r="31" spans="2:20" s="5" customFormat="1" ht="15" customHeight="1">
      <c r="B31" s="26"/>
      <c r="C31" s="26"/>
      <c r="D31" s="26"/>
      <c r="E31" s="26"/>
      <c r="F31" s="26"/>
      <c r="G31" s="33" t="s">
        <v>22</v>
      </c>
      <c r="H31" s="26"/>
      <c r="J31" s="26"/>
      <c r="K31" s="43">
        <f>(5)</f>
        <v>5</v>
      </c>
      <c r="L31" s="61">
        <f>'Model-R'!V31</f>
        <v>0</v>
      </c>
      <c r="M31" s="26"/>
      <c r="N31" s="26"/>
      <c r="O31" s="26"/>
      <c r="P31" s="26"/>
      <c r="Q31" s="26"/>
      <c r="R31" s="26"/>
      <c r="S31" s="26"/>
      <c r="T31" s="26"/>
    </row>
    <row r="32" spans="2:20" s="5" customFormat="1" ht="15" customHeight="1">
      <c r="B32" s="26"/>
      <c r="C32" s="26"/>
      <c r="D32" s="26"/>
      <c r="E32" s="26"/>
      <c r="F32" s="26"/>
      <c r="G32" s="31" t="s">
        <v>23</v>
      </c>
      <c r="I32" s="26"/>
      <c r="J32" s="26"/>
      <c r="K32" s="25">
        <f>K29-(K30+K31)</f>
        <v>45</v>
      </c>
      <c r="L32" s="26"/>
      <c r="M32" s="26"/>
      <c r="N32" s="26"/>
      <c r="O32" s="26"/>
      <c r="P32" s="26"/>
      <c r="Q32" s="26"/>
      <c r="R32" s="26"/>
      <c r="S32" s="26"/>
      <c r="T32" s="26"/>
    </row>
    <row r="33" spans="2:20" s="5" customFormat="1" ht="15" customHeight="1">
      <c r="B33" s="26"/>
      <c r="C33" s="26"/>
      <c r="D33" s="26"/>
      <c r="E33" s="26"/>
      <c r="F33" s="26"/>
      <c r="G33" s="26" t="s">
        <v>25</v>
      </c>
      <c r="H33" s="26"/>
      <c r="I33" s="26"/>
      <c r="J33" s="26"/>
      <c r="K33" s="41">
        <f>+K27+K32</f>
        <v>345</v>
      </c>
      <c r="L33" s="26"/>
      <c r="M33" s="26"/>
      <c r="N33" s="26"/>
      <c r="O33" s="26"/>
      <c r="P33" s="26"/>
      <c r="Q33" s="26"/>
      <c r="R33" s="26"/>
      <c r="S33" s="26"/>
      <c r="T33" s="26"/>
    </row>
    <row r="34" spans="2:20" s="5" customFormat="1" ht="15" customHeight="1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</row>
    <row r="35" spans="2:20" s="5" customFormat="1" ht="15" customHeight="1" thickBot="1">
      <c r="B35" s="24" t="s">
        <v>26</v>
      </c>
      <c r="C35" s="26"/>
      <c r="D35" s="26"/>
      <c r="E35" s="44">
        <f>+E22+E26</f>
        <v>365</v>
      </c>
      <c r="F35" s="26"/>
      <c r="G35" s="24" t="s">
        <v>27</v>
      </c>
      <c r="H35" s="26"/>
      <c r="I35" s="26"/>
      <c r="J35" s="26"/>
      <c r="K35" s="44">
        <f>+K20+K24+K33</f>
        <v>365</v>
      </c>
      <c r="L35" s="26"/>
      <c r="M35" s="26"/>
      <c r="N35" s="26"/>
      <c r="O35" s="26"/>
      <c r="P35" s="26"/>
      <c r="Q35" s="26"/>
      <c r="R35" s="26"/>
      <c r="S35" s="26"/>
      <c r="T35" s="26"/>
    </row>
    <row r="36" spans="2:20" s="5" customFormat="1" ht="15" customHeight="1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spans="2:20" s="5" customFormat="1" ht="15" customHeight="1">
      <c r="B37" s="26"/>
      <c r="C37" s="26" t="s">
        <v>26</v>
      </c>
      <c r="D37" s="26"/>
      <c r="E37" s="30">
        <f>+E35</f>
        <v>365</v>
      </c>
      <c r="F37" s="26"/>
      <c r="G37" s="26"/>
      <c r="H37" s="26"/>
      <c r="I37" s="26"/>
      <c r="J37" s="26"/>
      <c r="K37" s="67" t="str">
        <f>'Model-R'!V33</f>
        <v/>
      </c>
      <c r="L37" s="26"/>
      <c r="M37" s="26"/>
      <c r="N37" s="26"/>
      <c r="O37" s="26"/>
      <c r="P37" s="26"/>
      <c r="Q37" s="26"/>
      <c r="R37" s="26"/>
      <c r="S37" s="26"/>
      <c r="T37" s="26"/>
    </row>
    <row r="38" spans="2:20" s="5" customFormat="1" ht="15" customHeight="1">
      <c r="B38" s="26"/>
      <c r="C38" s="26" t="s">
        <v>27</v>
      </c>
      <c r="D38" s="26"/>
      <c r="E38" s="25">
        <f>+K35</f>
        <v>365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</row>
    <row r="39" spans="2:20" s="5" customFormat="1" ht="15" customHeight="1">
      <c r="B39" s="26"/>
      <c r="C39" s="26" t="s">
        <v>28</v>
      </c>
      <c r="D39" s="26"/>
      <c r="E39" s="41">
        <f>+E37-E38</f>
        <v>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spans="2:20" s="5" customFormat="1" ht="15" customHeight="1">
      <c r="B40" s="26"/>
      <c r="C40" s="26"/>
      <c r="D40" s="26"/>
      <c r="E40" s="4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</row>
    <row r="41" spans="2:20" s="5" customFormat="1" ht="15" customHeight="1">
      <c r="B41" s="26"/>
      <c r="C41" s="26"/>
      <c r="D41" s="26"/>
      <c r="E41" s="26"/>
      <c r="F41" s="26"/>
      <c r="G41" s="26"/>
      <c r="H41" s="26"/>
      <c r="I41" s="26"/>
      <c r="J41" s="26"/>
      <c r="K41" s="68" t="s">
        <v>39</v>
      </c>
      <c r="L41" s="26"/>
      <c r="M41" s="26"/>
      <c r="N41" s="26"/>
      <c r="O41" s="26"/>
      <c r="P41" s="26"/>
      <c r="Q41" s="26"/>
      <c r="R41" s="26"/>
      <c r="S41" s="26"/>
      <c r="T41" s="26"/>
    </row>
    <row r="42" spans="2:20" s="5" customFormat="1" ht="15" customHeight="1">
      <c r="B42" s="4"/>
      <c r="C42" s="14"/>
      <c r="D42" s="13"/>
      <c r="E42" s="18"/>
      <c r="F42" s="14"/>
      <c r="G42" s="15"/>
      <c r="H42" s="15"/>
      <c r="I42" s="15"/>
      <c r="J42" s="15"/>
      <c r="K42" s="15"/>
      <c r="L42" s="15"/>
      <c r="M42" s="15"/>
      <c r="N42" s="15"/>
    </row>
    <row r="43" spans="2:20" s="5" customFormat="1" ht="15" customHeight="1">
      <c r="B43" s="4"/>
      <c r="D43" s="7"/>
      <c r="E43" s="19"/>
      <c r="G43" s="10"/>
      <c r="H43" s="10"/>
      <c r="I43" s="10"/>
      <c r="J43" s="10"/>
      <c r="K43" s="10"/>
      <c r="L43" s="10"/>
      <c r="M43" s="10"/>
      <c r="N43" s="10"/>
    </row>
    <row r="44" spans="2:20" customFormat="1" ht="15" customHeight="1"/>
    <row r="45" spans="2:20" customFormat="1" ht="15" customHeight="1"/>
    <row r="46" spans="2:20" customFormat="1" ht="15" customHeight="1"/>
    <row r="47" spans="2:20" customFormat="1" ht="15" customHeight="1"/>
    <row r="48" spans="2:20" customFormat="1" ht="15" customHeight="1"/>
    <row r="49" customFormat="1" ht="15" customHeight="1"/>
    <row r="50" customFormat="1" ht="15" customHeight="1"/>
    <row r="51" customFormat="1" ht="15" customHeight="1"/>
    <row r="52" customFormat="1" ht="15" customHeight="1"/>
    <row r="53" customFormat="1" ht="15" customHeight="1"/>
    <row r="54" customFormat="1" ht="15" customHeight="1"/>
    <row r="55" customFormat="1" ht="15" customHeight="1"/>
    <row r="56" customFormat="1" ht="15" customHeight="1"/>
    <row r="57" customFormat="1" ht="15" customHeight="1"/>
    <row r="58" customFormat="1" ht="15" customHeight="1"/>
    <row r="59" customFormat="1" ht="15" customHeight="1"/>
    <row r="60" customFormat="1" ht="15" customHeight="1"/>
    <row r="61" customFormat="1" ht="15" customHeight="1"/>
    <row r="62" customFormat="1" ht="15" customHeight="1"/>
    <row r="63" customFormat="1" ht="15" customHeight="1"/>
    <row r="64" customFormat="1" ht="15" customHeight="1"/>
    <row r="65" customFormat="1" ht="15" customHeight="1"/>
    <row r="66" customFormat="1" ht="15" customHeight="1"/>
    <row r="67" customFormat="1" ht="15" customHeight="1"/>
    <row r="68" customFormat="1" ht="15" customHeight="1"/>
    <row r="69" customFormat="1" ht="15" customHeight="1"/>
    <row r="70" customFormat="1" ht="15" customHeight="1"/>
    <row r="71" customFormat="1" ht="15" customHeight="1"/>
    <row r="72" customFormat="1" ht="15" customHeight="1"/>
    <row r="73" customFormat="1" ht="15" customHeight="1"/>
    <row r="74" customFormat="1" ht="15" customHeight="1"/>
    <row r="75" customFormat="1" ht="15" customHeight="1"/>
    <row r="76" customFormat="1" ht="15" customHeight="1"/>
    <row r="77" customFormat="1" ht="15" customHeight="1"/>
    <row r="78" customFormat="1" ht="15" customHeight="1"/>
    <row r="79" customFormat="1" ht="15" customHeight="1"/>
    <row r="80" customFormat="1" ht="15" customHeight="1"/>
    <row r="81" customFormat="1" ht="15" customHeight="1"/>
    <row r="82" customFormat="1" ht="15" customHeight="1"/>
    <row r="83" customFormat="1" ht="15" customHeight="1"/>
    <row r="84" customFormat="1" ht="15" customHeight="1"/>
    <row r="85" customFormat="1" ht="15" customHeight="1"/>
    <row r="86" customFormat="1" ht="15" customHeight="1"/>
    <row r="87" customFormat="1" ht="15" customHeight="1"/>
    <row r="88" customFormat="1" ht="15" customHeight="1"/>
    <row r="89" customFormat="1" ht="15" customHeight="1"/>
    <row r="90" customFormat="1" ht="15" customHeight="1"/>
    <row r="91" customFormat="1" ht="15" customHeight="1"/>
    <row r="92" customFormat="1" ht="15" customHeight="1"/>
    <row r="93" customFormat="1" ht="15" customHeight="1"/>
    <row r="94" customFormat="1" ht="15" customHeight="1"/>
    <row r="95" customFormat="1" ht="15" customHeight="1"/>
    <row r="96" customFormat="1" ht="15" customHeight="1"/>
    <row r="97" customFormat="1" ht="15" customHeight="1"/>
    <row r="98" customFormat="1" ht="15" customHeight="1"/>
    <row r="99" customFormat="1" ht="15" customHeight="1"/>
    <row r="100" customFormat="1" ht="15" customHeight="1"/>
    <row r="101" customFormat="1" ht="15" customHeight="1"/>
    <row r="102" customFormat="1" ht="15" customHeight="1"/>
    <row r="103" customFormat="1" ht="15" customHeight="1"/>
    <row r="104" customFormat="1" ht="15" customHeight="1"/>
    <row r="105" customFormat="1" ht="15" customHeight="1"/>
    <row r="106" customFormat="1" ht="15" customHeight="1"/>
    <row r="107" customFormat="1" ht="15" customHeight="1"/>
    <row r="108" customFormat="1" ht="15" customHeight="1"/>
    <row r="109" customFormat="1" ht="15" customHeight="1"/>
    <row r="110" customFormat="1" ht="15" customHeight="1"/>
    <row r="111" customFormat="1" ht="15" customHeight="1"/>
    <row r="112" customFormat="1" ht="15" customHeight="1"/>
    <row r="113" customFormat="1" ht="15" customHeight="1"/>
    <row r="114" customFormat="1" ht="15" customHeight="1"/>
    <row r="115" customFormat="1" ht="15" customHeight="1"/>
    <row r="116" customFormat="1" ht="15" customHeight="1"/>
  </sheetData>
  <printOptions horizontalCentered="1"/>
  <pageMargins left="0.7" right="0.7" top="0.75" bottom="0.75" header="0.3" footer="0.3"/>
  <pageSetup scale="84" orientation="landscape" r:id="rId1"/>
  <headerFooter>
    <oddFooter>&amp;L&amp;"Open Sans,Bold"&amp;K002060Practice Exercise - Cairo&amp;C&amp;"Open Sans,Bold"&amp;K002060Page &amp;P of &amp;N&amp;R&amp;"Open Sans,Bold"&amp;K002060&amp;G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0490-8417-4AF8-9270-8D79BF0F1516}">
  <sheetPr>
    <tabColor theme="1"/>
    <pageSetUpPr autoPageBreaks="0" fitToPage="1"/>
  </sheetPr>
  <dimension ref="A1:V115"/>
  <sheetViews>
    <sheetView showGridLines="0" zoomScaleNormal="100" zoomScaleSheetLayoutView="70" workbookViewId="0">
      <pane ySplit="1" topLeftCell="A2" activePane="bottomLeft" state="frozen"/>
      <selection pane="bottomLeft"/>
    </sheetView>
  </sheetViews>
  <sheetFormatPr defaultColWidth="9.1328125" defaultRowHeight="15" customHeight="1"/>
  <cols>
    <col min="1" max="1" width="9.1328125" style="16"/>
    <col min="2" max="2" width="1.73046875" style="16" customWidth="1"/>
    <col min="3" max="3" width="26" style="16" bestFit="1" customWidth="1"/>
    <col min="4" max="4" width="10.73046875" style="16" customWidth="1"/>
    <col min="5" max="5" width="15.73046875" style="16" customWidth="1"/>
    <col min="6" max="6" width="11.3984375" style="16" customWidth="1"/>
    <col min="7" max="8" width="2.265625" style="16" customWidth="1"/>
    <col min="9" max="9" width="16.1328125" style="16" customWidth="1"/>
    <col min="10" max="10" width="10.265625" style="16" customWidth="1"/>
    <col min="11" max="11" width="13.265625" style="16" customWidth="1"/>
    <col min="12" max="14" width="10.265625" style="16" customWidth="1"/>
    <col min="15" max="15" width="9.1328125" style="16"/>
    <col min="16" max="16" width="9.73046875" style="16" bestFit="1" customWidth="1"/>
    <col min="17" max="17" width="9.3984375" style="16" bestFit="1" customWidth="1"/>
    <col min="18" max="18" width="11" style="16" bestFit="1" customWidth="1"/>
    <col min="19" max="19" width="9.1328125" style="16"/>
    <col min="20" max="20" width="9.73046875" style="16" bestFit="1" customWidth="1"/>
    <col min="21" max="21" width="9.3984375" style="16" bestFit="1" customWidth="1"/>
    <col min="22" max="22" width="11" style="16" bestFit="1" customWidth="1"/>
    <col min="23" max="16384" width="9.1328125" style="16"/>
  </cols>
  <sheetData>
    <row r="1" spans="1:20" ht="55.15" customHeight="1">
      <c r="A1" s="5"/>
      <c r="B1" s="34"/>
      <c r="C1" s="34"/>
      <c r="D1" s="34"/>
      <c r="E1" s="34"/>
      <c r="F1" s="34"/>
      <c r="G1" s="35"/>
      <c r="H1" s="35"/>
      <c r="I1" s="35"/>
      <c r="J1" s="34"/>
      <c r="K1" s="34"/>
      <c r="L1" s="34"/>
      <c r="M1" s="34"/>
      <c r="N1" s="34"/>
    </row>
    <row r="2" spans="1:20" ht="15" customHeight="1">
      <c r="A2" s="20"/>
      <c r="B2" s="20"/>
      <c r="C2" s="20"/>
      <c r="D2" s="21"/>
      <c r="E2" s="21"/>
      <c r="F2" s="21"/>
      <c r="G2" s="22"/>
      <c r="H2" s="23"/>
      <c r="I2" s="23"/>
      <c r="J2" s="23"/>
      <c r="K2" s="23"/>
      <c r="L2" s="23"/>
      <c r="M2" s="23"/>
      <c r="N2" s="20"/>
      <c r="O2" s="1"/>
    </row>
    <row r="3" spans="1:20" ht="15" customHeight="1">
      <c r="A3" s="20" t="s">
        <v>6</v>
      </c>
      <c r="B3" s="36" t="s">
        <v>31</v>
      </c>
      <c r="C3" s="37"/>
      <c r="D3" s="38"/>
      <c r="E3" s="39"/>
      <c r="F3" s="39"/>
      <c r="G3" s="40"/>
      <c r="H3" s="40"/>
      <c r="I3" s="40"/>
      <c r="J3" s="40"/>
      <c r="K3" s="40"/>
      <c r="L3" s="40"/>
      <c r="M3" s="40"/>
      <c r="N3" s="40"/>
    </row>
    <row r="4" spans="1:20" s="26" customFormat="1" ht="15" customHeight="1">
      <c r="A4" s="27"/>
    </row>
    <row r="5" spans="1:20" s="5" customFormat="1" ht="15" customHeight="1">
      <c r="B5" s="26" t="s">
        <v>32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:20" s="5" customFormat="1" ht="15" customHeight="1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 s="26" customFormat="1" ht="15" customHeight="1">
      <c r="A7" s="27"/>
      <c r="B7" s="26" t="s">
        <v>8</v>
      </c>
    </row>
    <row r="8" spans="1:20" s="26" customFormat="1" ht="15" customHeight="1">
      <c r="A8" s="27"/>
      <c r="B8" s="26" t="s">
        <v>29</v>
      </c>
    </row>
    <row r="9" spans="1:20" s="26" customFormat="1" ht="15" customHeight="1">
      <c r="A9" s="27"/>
      <c r="B9" s="26" t="s">
        <v>33</v>
      </c>
    </row>
    <row r="10" spans="1:20" s="26" customFormat="1" ht="15" customHeight="1">
      <c r="A10" s="27"/>
      <c r="B10" s="26" t="s">
        <v>34</v>
      </c>
    </row>
    <row r="11" spans="1:20" s="26" customFormat="1" ht="15" customHeight="1">
      <c r="A11" s="27"/>
      <c r="B11" s="26" t="s">
        <v>35</v>
      </c>
    </row>
    <row r="12" spans="1:20" s="26" customFormat="1" ht="15" customHeight="1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20" s="5" customFormat="1" ht="15" customHeight="1">
      <c r="O13" s="6"/>
    </row>
    <row r="14" spans="1:20" ht="15" customHeight="1">
      <c r="A14" s="5" t="s">
        <v>6</v>
      </c>
      <c r="B14" s="36" t="s">
        <v>7</v>
      </c>
      <c r="C14" s="37"/>
      <c r="D14" s="38"/>
      <c r="E14" s="39"/>
      <c r="F14" s="39"/>
      <c r="G14" s="40"/>
      <c r="H14" s="40"/>
      <c r="I14" s="40"/>
      <c r="J14" s="40"/>
      <c r="K14" s="40"/>
      <c r="L14" s="40"/>
      <c r="M14" s="40"/>
      <c r="N14" s="40"/>
      <c r="O14" s="1"/>
    </row>
    <row r="15" spans="1:20" s="26" customFormat="1" ht="15" customHeight="1">
      <c r="A15" s="5"/>
      <c r="B15" s="17"/>
      <c r="C15" s="17"/>
      <c r="D15" s="2"/>
      <c r="E15" s="29"/>
      <c r="F15" s="29"/>
      <c r="G15" s="3"/>
      <c r="H15" s="3"/>
      <c r="I15" s="3"/>
      <c r="J15" s="3"/>
      <c r="K15" s="3"/>
      <c r="L15" s="3"/>
      <c r="M15" s="3"/>
      <c r="N15" s="3"/>
    </row>
    <row r="16" spans="1:20" s="26" customFormat="1" ht="15" customHeight="1">
      <c r="B16" s="11" t="s">
        <v>9</v>
      </c>
      <c r="G16" s="11" t="s">
        <v>30</v>
      </c>
    </row>
    <row r="17" spans="2:22" s="26" customFormat="1" ht="15" customHeight="1">
      <c r="P17" s="45"/>
      <c r="Q17" s="45"/>
      <c r="R17" s="45"/>
    </row>
    <row r="18" spans="2:22" s="26" customFormat="1" ht="15" customHeight="1" thickBot="1">
      <c r="B18" s="24" t="s">
        <v>4</v>
      </c>
      <c r="G18" s="24" t="s">
        <v>5</v>
      </c>
      <c r="P18" s="53" t="s">
        <v>36</v>
      </c>
      <c r="Q18" s="54" t="s">
        <v>37</v>
      </c>
      <c r="R18" s="55" t="s">
        <v>38</v>
      </c>
      <c r="T18" s="46" t="s">
        <v>36</v>
      </c>
      <c r="U18" s="47" t="s">
        <v>37</v>
      </c>
      <c r="V18" s="48" t="s">
        <v>38</v>
      </c>
    </row>
    <row r="19" spans="2:22" s="26" customFormat="1" ht="15" customHeight="1">
      <c r="B19" s="31" t="s">
        <v>10</v>
      </c>
      <c r="E19" s="42">
        <f>300-200-30+65-5</f>
        <v>130</v>
      </c>
      <c r="G19" s="31" t="s">
        <v>3</v>
      </c>
      <c r="K19" s="43">
        <v>20</v>
      </c>
      <c r="P19" s="57">
        <f>Model!E19</f>
        <v>130</v>
      </c>
      <c r="Q19" s="52">
        <f>E19</f>
        <v>130</v>
      </c>
      <c r="R19" s="59">
        <f>IFERROR(IF(P19=Q19,1,0),0)</f>
        <v>1</v>
      </c>
      <c r="T19" s="49">
        <f>Model!K19</f>
        <v>20</v>
      </c>
      <c r="U19" s="50">
        <f>K19</f>
        <v>20</v>
      </c>
      <c r="V19" s="51">
        <f>IFERROR(IF(T19=U19,1,0),0)</f>
        <v>1</v>
      </c>
    </row>
    <row r="20" spans="2:22" s="5" customFormat="1" ht="15" customHeight="1">
      <c r="B20" s="32" t="s">
        <v>1</v>
      </c>
      <c r="D20" s="7"/>
      <c r="E20" s="42">
        <v>10</v>
      </c>
      <c r="F20" s="8"/>
      <c r="G20" s="26" t="s">
        <v>16</v>
      </c>
      <c r="H20" s="9"/>
      <c r="I20" s="9"/>
      <c r="J20" s="10"/>
      <c r="K20" s="41">
        <f>SUM(K19)</f>
        <v>20</v>
      </c>
      <c r="L20" s="10"/>
      <c r="M20" s="10"/>
      <c r="N20" s="10"/>
      <c r="O20" s="1"/>
      <c r="P20" s="57">
        <f>Model!E20</f>
        <v>10</v>
      </c>
      <c r="Q20" s="52">
        <f t="shared" ref="Q20:Q21" si="0">E20</f>
        <v>10</v>
      </c>
      <c r="R20" s="59">
        <f t="shared" ref="R20:R21" si="1">IFERROR(IF(P20=Q20,1,0),0)</f>
        <v>1</v>
      </c>
    </row>
    <row r="21" spans="2:22" s="5" customFormat="1" ht="15" customHeight="1">
      <c r="B21" s="32" t="s">
        <v>2</v>
      </c>
      <c r="D21" s="7"/>
      <c r="E21" s="43">
        <f>50-25</f>
        <v>25</v>
      </c>
      <c r="G21" s="12"/>
      <c r="H21" s="12"/>
      <c r="I21" s="12"/>
      <c r="J21" s="10"/>
      <c r="K21" s="10"/>
      <c r="L21" s="10"/>
      <c r="M21" s="10"/>
      <c r="N21" s="10"/>
      <c r="O21" s="1"/>
      <c r="P21" s="58">
        <f>Model!E21</f>
        <v>25</v>
      </c>
      <c r="Q21" s="56">
        <f t="shared" si="0"/>
        <v>25</v>
      </c>
      <c r="R21" s="60">
        <f t="shared" si="1"/>
        <v>1</v>
      </c>
    </row>
    <row r="22" spans="2:22" s="5" customFormat="1" ht="15" customHeight="1" thickBot="1">
      <c r="B22" s="26" t="s">
        <v>11</v>
      </c>
      <c r="C22" s="26"/>
      <c r="D22" s="26"/>
      <c r="E22" s="41">
        <f>SUM(E19:E21)</f>
        <v>165</v>
      </c>
      <c r="F22" s="26"/>
      <c r="G22" s="24" t="s">
        <v>15</v>
      </c>
      <c r="H22" s="26"/>
      <c r="I22" s="26"/>
      <c r="J22" s="26"/>
      <c r="K22" s="26"/>
      <c r="L22" s="26"/>
      <c r="M22" s="26"/>
      <c r="N22" s="26"/>
      <c r="O22" s="26"/>
      <c r="T22" s="46" t="s">
        <v>36</v>
      </c>
      <c r="U22" s="47" t="s">
        <v>37</v>
      </c>
      <c r="V22" s="48" t="s">
        <v>38</v>
      </c>
    </row>
    <row r="23" spans="2:22" s="5" customFormat="1" ht="15" customHeight="1">
      <c r="B23" s="26"/>
      <c r="C23" s="26"/>
      <c r="D23" s="26"/>
      <c r="E23" s="26"/>
      <c r="F23" s="26"/>
      <c r="G23" s="31" t="s">
        <v>24</v>
      </c>
      <c r="I23" s="26"/>
      <c r="J23" s="26"/>
      <c r="K23" s="43">
        <v>0</v>
      </c>
      <c r="L23" s="26"/>
      <c r="M23" s="26"/>
      <c r="N23" s="26"/>
      <c r="O23" s="26"/>
      <c r="T23" s="49">
        <f>Model!K23</f>
        <v>0</v>
      </c>
      <c r="U23" s="50">
        <f>K23</f>
        <v>0</v>
      </c>
      <c r="V23" s="51">
        <f>IF(COUNTA(Model!K23)=0,0,IF(T23=U23,1,0))</f>
        <v>0</v>
      </c>
    </row>
    <row r="24" spans="2:22" s="5" customFormat="1" ht="15" customHeight="1" thickBot="1">
      <c r="B24" s="24" t="s">
        <v>12</v>
      </c>
      <c r="C24" s="26"/>
      <c r="D24" s="26"/>
      <c r="E24" s="26"/>
      <c r="F24" s="26"/>
      <c r="G24" s="26" t="s">
        <v>17</v>
      </c>
      <c r="H24" s="9"/>
      <c r="I24" s="9"/>
      <c r="J24" s="10"/>
      <c r="K24" s="41">
        <f>SUM(K23)</f>
        <v>0</v>
      </c>
      <c r="L24" s="26"/>
      <c r="M24" s="26"/>
      <c r="N24" s="26"/>
      <c r="O24" s="26"/>
      <c r="P24" s="46" t="s">
        <v>36</v>
      </c>
      <c r="Q24" s="47" t="s">
        <v>37</v>
      </c>
      <c r="R24" s="48" t="s">
        <v>38</v>
      </c>
      <c r="T24" s="26"/>
    </row>
    <row r="25" spans="2:22" s="5" customFormat="1" ht="15" customHeight="1">
      <c r="B25" s="31" t="s">
        <v>13</v>
      </c>
      <c r="D25" s="26"/>
      <c r="E25" s="43">
        <v>200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49">
        <f>Model!E25</f>
        <v>200</v>
      </c>
      <c r="Q25" s="50">
        <f>E25</f>
        <v>200</v>
      </c>
      <c r="R25" s="51">
        <f>IFERROR(IF(P25=Q25,1,0),0)</f>
        <v>1</v>
      </c>
      <c r="S25" s="26"/>
      <c r="T25" s="26"/>
    </row>
    <row r="26" spans="2:22" s="5" customFormat="1" ht="15" customHeight="1" thickBot="1">
      <c r="B26" s="26" t="s">
        <v>14</v>
      </c>
      <c r="C26" s="26"/>
      <c r="D26" s="26"/>
      <c r="E26" s="41">
        <f>SUM(E25)</f>
        <v>200</v>
      </c>
      <c r="F26" s="26"/>
      <c r="G26" s="24" t="s">
        <v>18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46" t="s">
        <v>36</v>
      </c>
      <c r="U26" s="47" t="s">
        <v>37</v>
      </c>
      <c r="V26" s="48" t="s">
        <v>38</v>
      </c>
    </row>
    <row r="27" spans="2:22" s="5" customFormat="1" ht="15" customHeight="1">
      <c r="B27" s="26"/>
      <c r="C27" s="26"/>
      <c r="D27" s="26"/>
      <c r="E27" s="26"/>
      <c r="F27" s="26"/>
      <c r="G27" s="31" t="s">
        <v>19</v>
      </c>
      <c r="I27" s="26"/>
      <c r="J27" s="26"/>
      <c r="K27" s="42">
        <v>300</v>
      </c>
      <c r="L27" s="26"/>
      <c r="M27" s="26"/>
      <c r="N27" s="26"/>
      <c r="O27" s="26"/>
      <c r="P27" s="26"/>
      <c r="Q27" s="26"/>
      <c r="R27" s="26"/>
      <c r="S27" s="26"/>
      <c r="T27" s="49">
        <f>Model!K27</f>
        <v>300</v>
      </c>
      <c r="U27" s="50">
        <f>K27</f>
        <v>300</v>
      </c>
      <c r="V27" s="51">
        <f>IFERROR(IF(T27=U27,1,0),0)</f>
        <v>1</v>
      </c>
    </row>
    <row r="28" spans="2:22" s="5" customFormat="1" ht="15" customHeight="1">
      <c r="B28" s="26"/>
      <c r="C28" s="26"/>
      <c r="D28" s="26"/>
      <c r="E28" s="26"/>
      <c r="F28" s="26"/>
      <c r="G28" s="31" t="s">
        <v>20</v>
      </c>
      <c r="I28" s="26"/>
      <c r="J28" s="26"/>
      <c r="K28" s="62"/>
      <c r="L28" s="26"/>
      <c r="M28" s="26"/>
      <c r="N28" s="26"/>
      <c r="O28" s="26"/>
      <c r="P28" s="26"/>
      <c r="Q28" s="26"/>
      <c r="R28" s="26"/>
    </row>
    <row r="29" spans="2:22" s="5" customFormat="1" ht="15" customHeight="1">
      <c r="B29" s="26"/>
      <c r="C29" s="26"/>
      <c r="D29" s="26"/>
      <c r="E29" s="26"/>
      <c r="F29" s="26"/>
      <c r="G29" s="33" t="s">
        <v>0</v>
      </c>
      <c r="H29" s="26"/>
      <c r="J29" s="26"/>
      <c r="K29" s="42">
        <v>75</v>
      </c>
      <c r="L29" s="26"/>
      <c r="M29" s="26"/>
      <c r="N29" s="26"/>
      <c r="O29" s="26"/>
      <c r="P29" s="26"/>
      <c r="Q29" s="26"/>
      <c r="R29" s="26"/>
      <c r="S29" s="26"/>
      <c r="T29" s="64">
        <f>Model!K29</f>
        <v>75</v>
      </c>
      <c r="U29" s="63">
        <f t="shared" ref="U29:U31" si="2">K29</f>
        <v>75</v>
      </c>
      <c r="V29" s="65">
        <f t="shared" ref="V29:V31" si="3">IFERROR(IF(T29=U29,1,0),0)</f>
        <v>1</v>
      </c>
    </row>
    <row r="30" spans="2:22" s="5" customFormat="1" ht="15" customHeight="1">
      <c r="B30" s="26"/>
      <c r="C30" s="26"/>
      <c r="D30" s="26"/>
      <c r="E30" s="26"/>
      <c r="F30" s="26"/>
      <c r="G30" s="33" t="s">
        <v>21</v>
      </c>
      <c r="H30" s="26"/>
      <c r="J30" s="26"/>
      <c r="K30" s="42">
        <v>-25</v>
      </c>
      <c r="L30" s="26"/>
      <c r="M30" s="26"/>
      <c r="N30" s="26"/>
      <c r="O30" s="26"/>
      <c r="P30" s="26"/>
      <c r="Q30" s="26"/>
      <c r="R30" s="26"/>
      <c r="S30" s="26"/>
      <c r="T30" s="57">
        <f>Model!K30</f>
        <v>25</v>
      </c>
      <c r="U30" s="52">
        <f t="shared" si="2"/>
        <v>-25</v>
      </c>
      <c r="V30" s="59">
        <f t="shared" si="3"/>
        <v>0</v>
      </c>
    </row>
    <row r="31" spans="2:22" s="5" customFormat="1" ht="15" customHeight="1">
      <c r="B31" s="26"/>
      <c r="C31" s="26"/>
      <c r="D31" s="26"/>
      <c r="E31" s="26"/>
      <c r="F31" s="26"/>
      <c r="G31" s="33" t="s">
        <v>22</v>
      </c>
      <c r="H31" s="26"/>
      <c r="J31" s="26"/>
      <c r="K31" s="43">
        <v>-5</v>
      </c>
      <c r="L31" s="26"/>
      <c r="M31" s="26"/>
      <c r="N31" s="26"/>
      <c r="O31" s="26"/>
      <c r="P31" s="26"/>
      <c r="Q31" s="26"/>
      <c r="R31" s="26"/>
      <c r="S31" s="26"/>
      <c r="T31" s="58">
        <f>Model!K31</f>
        <v>5</v>
      </c>
      <c r="U31" s="56">
        <f t="shared" si="2"/>
        <v>-5</v>
      </c>
      <c r="V31" s="60">
        <f t="shared" si="3"/>
        <v>0</v>
      </c>
    </row>
    <row r="32" spans="2:22" s="5" customFormat="1" ht="15" customHeight="1">
      <c r="B32" s="26"/>
      <c r="C32" s="26"/>
      <c r="D32" s="26"/>
      <c r="E32" s="26"/>
      <c r="F32" s="26"/>
      <c r="G32" s="31" t="s">
        <v>23</v>
      </c>
      <c r="I32" s="26"/>
      <c r="J32" s="26"/>
      <c r="K32" s="25">
        <f>SUM(K29:K31)</f>
        <v>45</v>
      </c>
      <c r="L32" s="26"/>
      <c r="M32" s="26"/>
      <c r="N32" s="26"/>
      <c r="O32" s="26"/>
      <c r="P32" s="26"/>
      <c r="Q32" s="26"/>
      <c r="R32" s="26"/>
      <c r="S32" s="26"/>
      <c r="T32" s="26"/>
    </row>
    <row r="33" spans="2:22" s="5" customFormat="1" ht="15" customHeight="1">
      <c r="B33" s="26"/>
      <c r="C33" s="26"/>
      <c r="D33" s="26"/>
      <c r="E33" s="26"/>
      <c r="F33" s="26"/>
      <c r="G33" s="26" t="s">
        <v>25</v>
      </c>
      <c r="H33" s="26"/>
      <c r="I33" s="26"/>
      <c r="J33" s="26"/>
      <c r="K33" s="41">
        <f>+K27+K32</f>
        <v>345</v>
      </c>
      <c r="L33" s="26"/>
      <c r="M33" s="26"/>
      <c r="N33" s="26"/>
      <c r="O33" s="26"/>
      <c r="P33" s="26"/>
      <c r="Q33" s="26"/>
      <c r="R33" s="26"/>
      <c r="S33" s="26"/>
      <c r="T33" s="26"/>
      <c r="V33" s="66" t="str">
        <f>IF(SUM(V18:V31)+SUM(R18:R25)=10,"COMPLETE","")</f>
        <v/>
      </c>
    </row>
    <row r="34" spans="2:22" s="5" customFormat="1" ht="15" customHeight="1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</row>
    <row r="35" spans="2:22" s="5" customFormat="1" ht="15" customHeight="1" thickBot="1">
      <c r="B35" s="24" t="s">
        <v>26</v>
      </c>
      <c r="C35" s="26"/>
      <c r="D35" s="26"/>
      <c r="E35" s="44">
        <f>+E22+E26</f>
        <v>365</v>
      </c>
      <c r="F35" s="26"/>
      <c r="G35" s="24" t="s">
        <v>27</v>
      </c>
      <c r="H35" s="26"/>
      <c r="I35" s="26"/>
      <c r="J35" s="26"/>
      <c r="K35" s="44">
        <f>+K20+K24+K33</f>
        <v>365</v>
      </c>
      <c r="L35" s="26"/>
      <c r="M35" s="26"/>
      <c r="N35" s="26"/>
      <c r="O35" s="26"/>
      <c r="P35" s="26"/>
      <c r="Q35" s="26"/>
      <c r="R35" s="26"/>
      <c r="S35" s="26"/>
      <c r="T35" s="26"/>
    </row>
    <row r="36" spans="2:22" s="5" customFormat="1" ht="15" customHeight="1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spans="2:22" s="5" customFormat="1" ht="15" customHeight="1">
      <c r="B37" s="26"/>
      <c r="C37" s="26" t="s">
        <v>26</v>
      </c>
      <c r="D37" s="26"/>
      <c r="E37" s="30">
        <f>+E35</f>
        <v>365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</row>
    <row r="38" spans="2:22" s="5" customFormat="1" ht="15" customHeight="1">
      <c r="B38" s="26"/>
      <c r="C38" s="26" t="s">
        <v>27</v>
      </c>
      <c r="D38" s="26"/>
      <c r="E38" s="25">
        <f>+K35</f>
        <v>365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</row>
    <row r="39" spans="2:22" s="5" customFormat="1" ht="15" customHeight="1">
      <c r="B39" s="26"/>
      <c r="C39" s="26" t="s">
        <v>28</v>
      </c>
      <c r="D39" s="26"/>
      <c r="E39" s="41">
        <f>+E37-E38</f>
        <v>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spans="2:22" s="5" customFormat="1" ht="15" customHeight="1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</row>
    <row r="41" spans="2:22" s="5" customFormat="1" ht="15" customHeight="1">
      <c r="B41" s="4"/>
      <c r="C41" s="14"/>
      <c r="D41" s="13"/>
      <c r="E41" s="18"/>
      <c r="F41" s="14"/>
      <c r="G41" s="15"/>
      <c r="H41" s="15"/>
      <c r="I41" s="15"/>
      <c r="J41" s="15"/>
      <c r="K41" s="15"/>
      <c r="L41" s="15"/>
      <c r="M41" s="15"/>
      <c r="N41" s="15"/>
    </row>
    <row r="42" spans="2:22" s="5" customFormat="1" ht="15" customHeight="1">
      <c r="B42" s="4"/>
      <c r="D42" s="7"/>
      <c r="E42" s="19"/>
      <c r="G42" s="10"/>
      <c r="H42" s="10"/>
      <c r="I42" s="10"/>
      <c r="J42" s="10"/>
      <c r="K42" s="10"/>
      <c r="L42" s="10"/>
      <c r="M42" s="10"/>
      <c r="N42" s="10"/>
    </row>
    <row r="43" spans="2:22" customFormat="1" ht="15" customHeight="1"/>
    <row r="44" spans="2:22" customFormat="1" ht="15" customHeight="1"/>
    <row r="45" spans="2:22" customFormat="1" ht="15" customHeight="1"/>
    <row r="46" spans="2:22" customFormat="1" ht="15" customHeight="1"/>
    <row r="47" spans="2:22" customFormat="1" ht="15" customHeight="1"/>
    <row r="48" spans="2:22" customFormat="1" ht="15" customHeight="1"/>
    <row r="49" customFormat="1" ht="15" customHeight="1"/>
    <row r="50" customFormat="1" ht="15" customHeight="1"/>
    <row r="51" customFormat="1" ht="15" customHeight="1"/>
    <row r="52" customFormat="1" ht="15" customHeight="1"/>
    <row r="53" customFormat="1" ht="15" customHeight="1"/>
    <row r="54" customFormat="1" ht="15" customHeight="1"/>
    <row r="55" customFormat="1" ht="15" customHeight="1"/>
    <row r="56" customFormat="1" ht="15" customHeight="1"/>
    <row r="57" customFormat="1" ht="15" customHeight="1"/>
    <row r="58" customFormat="1" ht="15" customHeight="1"/>
    <row r="59" customFormat="1" ht="15" customHeight="1"/>
    <row r="60" customFormat="1" ht="15" customHeight="1"/>
    <row r="61" customFormat="1" ht="15" customHeight="1"/>
    <row r="62" customFormat="1" ht="15" customHeight="1"/>
    <row r="63" customFormat="1" ht="15" customHeight="1"/>
    <row r="64" customFormat="1" ht="15" customHeight="1"/>
    <row r="65" customFormat="1" ht="15" customHeight="1"/>
    <row r="66" customFormat="1" ht="15" customHeight="1"/>
    <row r="67" customFormat="1" ht="15" customHeight="1"/>
    <row r="68" customFormat="1" ht="15" customHeight="1"/>
    <row r="69" customFormat="1" ht="15" customHeight="1"/>
    <row r="70" customFormat="1" ht="15" customHeight="1"/>
    <row r="71" customFormat="1" ht="15" customHeight="1"/>
    <row r="72" customFormat="1" ht="15" customHeight="1"/>
    <row r="73" customFormat="1" ht="15" customHeight="1"/>
    <row r="74" customFormat="1" ht="15" customHeight="1"/>
    <row r="75" customFormat="1" ht="15" customHeight="1"/>
    <row r="76" customFormat="1" ht="15" customHeight="1"/>
    <row r="77" customFormat="1" ht="15" customHeight="1"/>
    <row r="78" customFormat="1" ht="15" customHeight="1"/>
    <row r="79" customFormat="1" ht="15" customHeight="1"/>
    <row r="80" customFormat="1" ht="15" customHeight="1"/>
    <row r="81" customFormat="1" ht="15" customHeight="1"/>
    <row r="82" customFormat="1" ht="15" customHeight="1"/>
    <row r="83" customFormat="1" ht="15" customHeight="1"/>
    <row r="84" customFormat="1" ht="15" customHeight="1"/>
    <row r="85" customFormat="1" ht="15" customHeight="1"/>
    <row r="86" customFormat="1" ht="15" customHeight="1"/>
    <row r="87" customFormat="1" ht="15" customHeight="1"/>
    <row r="88" customFormat="1" ht="15" customHeight="1"/>
    <row r="89" customFormat="1" ht="15" customHeight="1"/>
    <row r="90" customFormat="1" ht="15" customHeight="1"/>
    <row r="91" customFormat="1" ht="15" customHeight="1"/>
    <row r="92" customFormat="1" ht="15" customHeight="1"/>
    <row r="93" customFormat="1" ht="15" customHeight="1"/>
    <row r="94" customFormat="1" ht="15" customHeight="1"/>
    <row r="95" customFormat="1" ht="15" customHeight="1"/>
    <row r="96" customFormat="1" ht="15" customHeight="1"/>
    <row r="97" customFormat="1" ht="15" customHeight="1"/>
    <row r="98" customFormat="1" ht="15" customHeight="1"/>
    <row r="99" customFormat="1" ht="15" customHeight="1"/>
    <row r="100" customFormat="1" ht="15" customHeight="1"/>
    <row r="101" customFormat="1" ht="15" customHeight="1"/>
    <row r="102" customFormat="1" ht="15" customHeight="1"/>
    <row r="103" customFormat="1" ht="15" customHeight="1"/>
    <row r="104" customFormat="1" ht="15" customHeight="1"/>
    <row r="105" customFormat="1" ht="15" customHeight="1"/>
    <row r="106" customFormat="1" ht="15" customHeight="1"/>
    <row r="107" customFormat="1" ht="15" customHeight="1"/>
    <row r="108" customFormat="1" ht="15" customHeight="1"/>
    <row r="109" customFormat="1" ht="15" customHeight="1"/>
    <row r="110" customFormat="1" ht="15" customHeight="1"/>
    <row r="111" customFormat="1" ht="15" customHeight="1"/>
    <row r="112" customFormat="1" ht="15" customHeight="1"/>
    <row r="113" customFormat="1" ht="15" customHeight="1"/>
    <row r="114" customFormat="1" ht="15" customHeight="1"/>
    <row r="115" customFormat="1" ht="15" customHeight="1"/>
  </sheetData>
  <printOptions horizontalCentered="1"/>
  <pageMargins left="0.7" right="0.7" top="0.75" bottom="0.75" header="0.3" footer="0.3"/>
  <pageSetup scale="84" orientation="landscape" r:id="rId1"/>
  <headerFooter>
    <oddFooter>&amp;L&amp;"Open Sans,Bold"&amp;K002060Practice Exercise - Cairo&amp;C&amp;"Open Sans,Bold"&amp;K002060Page &amp;P of &amp;N&amp;R&amp;"Open Sans,Bold"&amp;K002060&amp;G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Model</vt:lpstr>
      <vt:lpstr>Model!Print_Area</vt:lpstr>
      <vt:lpstr>'Model-R'!Print_Area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NIRDOSH</dc:creator>
  <cp:keywords/>
  <dc:description/>
  <cp:lastModifiedBy>Office</cp:lastModifiedBy>
  <cp:revision/>
  <cp:lastPrinted>1899-12-30T05:00:00Z</cp:lastPrinted>
  <dcterms:created xsi:type="dcterms:W3CDTF">1899-12-30T05:00:00Z</dcterms:created>
  <dcterms:modified xsi:type="dcterms:W3CDTF">2025-08-30T12:09:30Z</dcterms:modified>
  <cp:category/>
  <cp:contentStatus/>
  <dc:language/>
  <cp:version/>
</cp:coreProperties>
</file>