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4780" windowHeight="11520"/>
  </bookViews>
  <sheets>
    <sheet name="Estimation prix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2" i="1" l="1"/>
  <c r="I25" i="1" l="1"/>
  <c r="I21" i="1"/>
  <c r="I23" i="1"/>
  <c r="I24" i="1"/>
  <c r="I18" i="1" l="1"/>
  <c r="I13" i="1"/>
  <c r="I1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I10" i="1"/>
  <c r="I5" i="1" l="1"/>
  <c r="I6" i="1"/>
  <c r="I7" i="1"/>
  <c r="I8" i="1"/>
  <c r="I9" i="1"/>
  <c r="I11" i="1"/>
  <c r="I12" i="1"/>
  <c r="I14" i="1"/>
  <c r="I16" i="1"/>
  <c r="I17" i="1"/>
  <c r="I19" i="1"/>
  <c r="I20" i="1"/>
  <c r="I4" i="1"/>
  <c r="I3" i="1"/>
  <c r="J28" i="1" s="1"/>
  <c r="I26" i="1" l="1"/>
</calcChain>
</file>

<file path=xl/sharedStrings.xml><?xml version="1.0" encoding="utf-8"?>
<sst xmlns="http://schemas.openxmlformats.org/spreadsheetml/2006/main" count="113" uniqueCount="85">
  <si>
    <t>Total</t>
  </si>
  <si>
    <t>N°</t>
  </si>
  <si>
    <t>Désignation</t>
  </si>
  <si>
    <t>Fabricant</t>
  </si>
  <si>
    <t>Fournisseur</t>
  </si>
  <si>
    <t>prix unitaire</t>
  </si>
  <si>
    <t xml:space="preserve">Qté </t>
  </si>
  <si>
    <t>Buzzer piezzoélectrique</t>
  </si>
  <si>
    <t>Réf. Fabricant</t>
  </si>
  <si>
    <t>Réf fournisseur</t>
  </si>
  <si>
    <t>Digi-key</t>
  </si>
  <si>
    <t>445-2525-3-ND</t>
  </si>
  <si>
    <t>TDK Corporation</t>
  </si>
  <si>
    <t>PS1240P02BT</t>
  </si>
  <si>
    <t>Bouton poussoir</t>
  </si>
  <si>
    <t>Pile AAA</t>
  </si>
  <si>
    <t>Prise uUSB</t>
  </si>
  <si>
    <t>Transformateur 5V</t>
  </si>
  <si>
    <t>868MHz0</t>
  </si>
  <si>
    <t>ETML-ES</t>
  </si>
  <si>
    <t>Support à piles pour print</t>
  </si>
  <si>
    <t>Distrelec</t>
  </si>
  <si>
    <t>174-52-030</t>
  </si>
  <si>
    <t>ON Semiconductor</t>
  </si>
  <si>
    <t>FDN306P</t>
  </si>
  <si>
    <t>FDN306PCT-ND</t>
  </si>
  <si>
    <t>Phihong USA</t>
  </si>
  <si>
    <t>PSM03E-050Q</t>
  </si>
  <si>
    <t>993-1031-ND</t>
  </si>
  <si>
    <t>IP-USB(C10)S</t>
  </si>
  <si>
    <t>993-1294-ND</t>
  </si>
  <si>
    <t>Simonet</t>
  </si>
  <si>
    <t>Estimation fabrication PCB</t>
  </si>
  <si>
    <t>Eurocircuit</t>
  </si>
  <si>
    <t>-</t>
  </si>
  <si>
    <t>300-96-325</t>
  </si>
  <si>
    <t>Régulateur 5V to 3V3</t>
  </si>
  <si>
    <t>Maxim Integrated</t>
  </si>
  <si>
    <t>MAX1793EUE33+ND</t>
  </si>
  <si>
    <t>Wurth Electronics Inc</t>
  </si>
  <si>
    <t>732-6995-2-ND</t>
  </si>
  <si>
    <t>Microchip Technology</t>
  </si>
  <si>
    <t>Keystone Electronics</t>
  </si>
  <si>
    <t>36-1022-ND</t>
  </si>
  <si>
    <t>LED rouge low current</t>
  </si>
  <si>
    <t>LED jaune low current</t>
  </si>
  <si>
    <t>LED verte low current</t>
  </si>
  <si>
    <t>MOSFET P FDN306P-D</t>
  </si>
  <si>
    <t>MOSFET N IRLML2402</t>
  </si>
  <si>
    <t>uUSB femelle</t>
  </si>
  <si>
    <t>732-5960-1-ND</t>
  </si>
  <si>
    <t>IRLML2402PBFCT-ND</t>
  </si>
  <si>
    <t>Infineon Technologies</t>
  </si>
  <si>
    <t>IRLML2402TRBF</t>
  </si>
  <si>
    <t>IQD</t>
  </si>
  <si>
    <t>LF XTAL003151</t>
  </si>
  <si>
    <t>Référence de Tension</t>
  </si>
  <si>
    <t>Linear Technology</t>
  </si>
  <si>
    <t>LT1790BSC6-2.5#TRMPBF</t>
  </si>
  <si>
    <t>LT1790BSC6-2.5#TRMPBF-ND</t>
  </si>
  <si>
    <t>Kingbright</t>
  </si>
  <si>
    <t>APTD20120LZGCK</t>
  </si>
  <si>
    <t>APTD2012LSYCK</t>
  </si>
  <si>
    <t>APTD2012LSURCK</t>
  </si>
  <si>
    <t>Barette 1x3</t>
  </si>
  <si>
    <t>PIC32MX130F064B-I/SS</t>
  </si>
  <si>
    <t>En stock</t>
  </si>
  <si>
    <t>Condensateur SMD Série E12</t>
  </si>
  <si>
    <t>Résistances SMD Série E24</t>
  </si>
  <si>
    <t>Estimation prix</t>
  </si>
  <si>
    <t>Prix composants :</t>
  </si>
  <si>
    <t>Quartz 8MHz</t>
  </si>
  <si>
    <t>MAX1793EUE33+-</t>
  </si>
  <si>
    <t>PIC32MX130F064B-I/SO</t>
  </si>
  <si>
    <t>PIC32MX130F064B-I/SO-ND</t>
  </si>
  <si>
    <t>754-2044-1-ND</t>
  </si>
  <si>
    <t>754-2045-1-ND</t>
  </si>
  <si>
    <t>754-2048-1-ND</t>
  </si>
  <si>
    <t>Barette 1x7</t>
  </si>
  <si>
    <t>732-5320-ND</t>
  </si>
  <si>
    <t>732-5316-ND</t>
  </si>
  <si>
    <t>Barette femelle 1x10 2mm</t>
  </si>
  <si>
    <t>Harwin Inc.</t>
  </si>
  <si>
    <t>M22-7131042</t>
  </si>
  <si>
    <t>952-1354-5-ND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</si>
</sst>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.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4" formatCode="&quot;fr.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2:I26" totalsRowCount="1">
  <autoFilter ref="A2:I25"/>
  <tableColumns count="9">
    <tableColumn id="1" name="N°" totalsRowLabel="Total"/>
    <tableColumn id="2" name="Désignation"/>
    <tableColumn id="3" name="Fabricant"/>
    <tableColumn id="8" name="Réf. Fabricant"/>
    <tableColumn id="4" name="Fournisseur"/>
    <tableColumn id="9" name="Réf fournisseur"/>
    <tableColumn id="5" name="prix unitaire"/>
    <tableColumn id="6" name="Qté "/>
    <tableColumn id="7" name="Total" totalsRowFunction="custom" dataDxfId="1" totalsRowDxfId="0">
      <calculatedColumnFormula>Tableau1[[#This Row],[prix unitaire]]*Tableau1[[#This Row],[Qté ]]</calculatedColumnFormula>
      <totalsRowFormula>SUM(Tableau1[Total])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tabSelected="1" topLeftCell="B1" workbookViewId="0">
      <selection activeCell="G21" sqref="G21"/>
    </sheetView>
  </sheetViews>
  <sheetFormatPr baseColWidth="10" defaultRowHeight="15" x14ac:dyDescent="0.25"/>
  <cols>
    <col min="1" max="1" width="5.42578125" bestFit="1" customWidth="1"/>
    <col min="2" max="2" width="28" customWidth="1"/>
    <col min="3" max="3" width="22.42578125" customWidth="1"/>
    <col min="4" max="4" width="24" customWidth="1"/>
    <col min="5" max="5" width="13.7109375" bestFit="1" customWidth="1"/>
    <col min="6" max="6" width="26.42578125" bestFit="1" customWidth="1"/>
    <col min="7" max="7" width="14.140625" bestFit="1" customWidth="1"/>
    <col min="8" max="8" width="7" bestFit="1" customWidth="1"/>
    <col min="9" max="9" width="9" bestFit="1" customWidth="1"/>
    <col min="11" max="11" width="13.42578125" bestFit="1" customWidth="1"/>
    <col min="12" max="12" width="11.42578125" style="4"/>
  </cols>
  <sheetData>
    <row r="2" spans="1:12" x14ac:dyDescent="0.25">
      <c r="A2" t="s">
        <v>1</v>
      </c>
      <c r="B2" t="s">
        <v>2</v>
      </c>
      <c r="C2" t="s">
        <v>3</v>
      </c>
      <c r="D2" t="s">
        <v>8</v>
      </c>
      <c r="E2" t="s">
        <v>4</v>
      </c>
      <c r="F2" t="s">
        <v>9</v>
      </c>
      <c r="G2" t="s">
        <v>5</v>
      </c>
      <c r="H2" t="s">
        <v>6</v>
      </c>
      <c r="I2" t="s">
        <v>0</v>
      </c>
    </row>
    <row r="3" spans="1:12" x14ac:dyDescent="0.25">
      <c r="A3">
        <v>1</v>
      </c>
      <c r="B3" t="s">
        <v>65</v>
      </c>
      <c r="C3" t="s">
        <v>41</v>
      </c>
      <c r="D3" s="2" t="s">
        <v>73</v>
      </c>
      <c r="E3" t="s">
        <v>10</v>
      </c>
      <c r="F3" t="s">
        <v>74</v>
      </c>
      <c r="G3" s="1">
        <v>2.61</v>
      </c>
      <c r="H3">
        <v>3</v>
      </c>
      <c r="I3" s="1">
        <f>Tableau1[[#This Row],[prix unitaire]]*Tableau1[[#This Row],[Qté ]]</f>
        <v>7.83</v>
      </c>
      <c r="L3" s="7"/>
    </row>
    <row r="4" spans="1:12" x14ac:dyDescent="0.25">
      <c r="A4">
        <f>A3+1</f>
        <v>2</v>
      </c>
      <c r="B4" t="s">
        <v>7</v>
      </c>
      <c r="C4" t="s">
        <v>12</v>
      </c>
      <c r="D4" t="s">
        <v>13</v>
      </c>
      <c r="E4" t="s">
        <v>10</v>
      </c>
      <c r="F4" t="s">
        <v>11</v>
      </c>
      <c r="G4" s="1">
        <v>0.75</v>
      </c>
      <c r="H4">
        <v>3</v>
      </c>
      <c r="I4" s="1">
        <f>Tableau1[[#This Row],[prix unitaire]]*Tableau1[[#This Row],[Qté ]]</f>
        <v>2.25</v>
      </c>
      <c r="L4" s="7"/>
    </row>
    <row r="5" spans="1:12" x14ac:dyDescent="0.25">
      <c r="A5">
        <f t="shared" ref="A5:A25" si="0">A4+1</f>
        <v>3</v>
      </c>
      <c r="B5" t="s">
        <v>14</v>
      </c>
      <c r="C5" t="s">
        <v>39</v>
      </c>
      <c r="D5" s="3">
        <v>430152070826</v>
      </c>
      <c r="E5" t="s">
        <v>10</v>
      </c>
      <c r="F5" t="s">
        <v>40</v>
      </c>
      <c r="G5" s="1">
        <v>0.37</v>
      </c>
      <c r="H5">
        <v>7</v>
      </c>
      <c r="I5" s="1">
        <f>Tableau1[[#This Row],[prix unitaire]]*Tableau1[[#This Row],[Qté ]]</f>
        <v>2.59</v>
      </c>
      <c r="L5" s="7"/>
    </row>
    <row r="6" spans="1:12" x14ac:dyDescent="0.25">
      <c r="A6">
        <f t="shared" si="0"/>
        <v>4</v>
      </c>
      <c r="B6" t="s">
        <v>44</v>
      </c>
      <c r="C6" t="s">
        <v>60</v>
      </c>
      <c r="D6" t="s">
        <v>63</v>
      </c>
      <c r="E6" t="s">
        <v>10</v>
      </c>
      <c r="F6" t="s">
        <v>75</v>
      </c>
      <c r="G6" s="1">
        <v>0.32300000000000001</v>
      </c>
      <c r="H6">
        <v>3</v>
      </c>
      <c r="I6" s="1">
        <f>Tableau1[[#This Row],[prix unitaire]]*Tableau1[[#This Row],[Qté ]]</f>
        <v>0.96900000000000008</v>
      </c>
      <c r="L6" s="7"/>
    </row>
    <row r="7" spans="1:12" x14ac:dyDescent="0.25">
      <c r="A7">
        <f t="shared" si="0"/>
        <v>5</v>
      </c>
      <c r="B7" t="s">
        <v>45</v>
      </c>
      <c r="C7" t="s">
        <v>60</v>
      </c>
      <c r="D7" t="s">
        <v>62</v>
      </c>
      <c r="E7" t="s">
        <v>10</v>
      </c>
      <c r="F7" t="s">
        <v>76</v>
      </c>
      <c r="G7" s="1">
        <v>0.32300000000000001</v>
      </c>
      <c r="H7">
        <v>3</v>
      </c>
      <c r="I7" s="1">
        <f>Tableau1[[#This Row],[prix unitaire]]*Tableau1[[#This Row],[Qté ]]</f>
        <v>0.96900000000000008</v>
      </c>
      <c r="L7" s="7"/>
    </row>
    <row r="8" spans="1:12" x14ac:dyDescent="0.25">
      <c r="A8">
        <f t="shared" si="0"/>
        <v>6</v>
      </c>
      <c r="B8" t="s">
        <v>46</v>
      </c>
      <c r="C8" t="s">
        <v>60</v>
      </c>
      <c r="D8" t="s">
        <v>61</v>
      </c>
      <c r="E8" t="s">
        <v>10</v>
      </c>
      <c r="F8" t="s">
        <v>77</v>
      </c>
      <c r="G8" s="1">
        <v>0.66500000000000004</v>
      </c>
      <c r="H8">
        <v>3</v>
      </c>
      <c r="I8" s="1">
        <f>Tableau1[[#This Row],[prix unitaire]]*Tableau1[[#This Row],[Qté ]]</f>
        <v>1.9950000000000001</v>
      </c>
      <c r="L8" s="7"/>
    </row>
    <row r="9" spans="1:12" x14ac:dyDescent="0.25">
      <c r="A9">
        <f t="shared" si="0"/>
        <v>7</v>
      </c>
      <c r="B9" t="s">
        <v>15</v>
      </c>
      <c r="E9" t="s">
        <v>21</v>
      </c>
      <c r="F9" t="s">
        <v>35</v>
      </c>
      <c r="G9" s="1">
        <v>1.45</v>
      </c>
      <c r="H9">
        <v>2</v>
      </c>
      <c r="I9" s="1">
        <f>Tableau1[[#This Row],[prix unitaire]]*Tableau1[[#This Row],[Qté ]]</f>
        <v>2.9</v>
      </c>
      <c r="L9" s="7"/>
    </row>
    <row r="10" spans="1:12" x14ac:dyDescent="0.25">
      <c r="A10">
        <f t="shared" si="0"/>
        <v>8</v>
      </c>
      <c r="B10" t="s">
        <v>20</v>
      </c>
      <c r="C10" t="s">
        <v>42</v>
      </c>
      <c r="D10" s="8">
        <v>1022</v>
      </c>
      <c r="E10" t="s">
        <v>10</v>
      </c>
      <c r="F10" t="s">
        <v>43</v>
      </c>
      <c r="G10" s="1">
        <v>3.9</v>
      </c>
      <c r="H10">
        <v>1</v>
      </c>
      <c r="I10" s="1">
        <f>Tableau1[[#This Row],[prix unitaire]]*Tableau1[[#This Row],[Qté ]]</f>
        <v>3.9</v>
      </c>
      <c r="L10" s="7"/>
    </row>
    <row r="11" spans="1:12" x14ac:dyDescent="0.25">
      <c r="A11">
        <f t="shared" si="0"/>
        <v>9</v>
      </c>
      <c r="B11" t="s">
        <v>17</v>
      </c>
      <c r="C11" t="s">
        <v>26</v>
      </c>
      <c r="D11" t="s">
        <v>27</v>
      </c>
      <c r="E11" t="s">
        <v>10</v>
      </c>
      <c r="F11" t="s">
        <v>28</v>
      </c>
      <c r="G11" s="1">
        <v>4.45</v>
      </c>
      <c r="H11">
        <v>2</v>
      </c>
      <c r="I11" s="1">
        <f>Tableau1[[#This Row],[prix unitaire]]*Tableau1[[#This Row],[Qté ]]</f>
        <v>8.9</v>
      </c>
      <c r="L11" s="7"/>
    </row>
    <row r="12" spans="1:12" x14ac:dyDescent="0.25">
      <c r="A12">
        <f t="shared" si="0"/>
        <v>10</v>
      </c>
      <c r="B12" t="s">
        <v>16</v>
      </c>
      <c r="C12" t="s">
        <v>26</v>
      </c>
      <c r="D12" t="s">
        <v>29</v>
      </c>
      <c r="E12" t="s">
        <v>10</v>
      </c>
      <c r="F12" t="s">
        <v>30</v>
      </c>
      <c r="G12" s="1">
        <v>3.7</v>
      </c>
      <c r="H12">
        <v>2</v>
      </c>
      <c r="I12" s="1">
        <f>Tableau1[[#This Row],[prix unitaire]]*Tableau1[[#This Row],[Qté ]]</f>
        <v>7.4</v>
      </c>
      <c r="L12" s="7"/>
    </row>
    <row r="13" spans="1:12" x14ac:dyDescent="0.25">
      <c r="A13">
        <f t="shared" si="0"/>
        <v>11</v>
      </c>
      <c r="B13" t="s">
        <v>49</v>
      </c>
      <c r="C13" t="s">
        <v>39</v>
      </c>
      <c r="D13" s="3">
        <v>629105150521</v>
      </c>
      <c r="E13" t="s">
        <v>10</v>
      </c>
      <c r="F13" t="s">
        <v>50</v>
      </c>
      <c r="G13" s="1">
        <v>2.0699999999999998</v>
      </c>
      <c r="H13">
        <v>2</v>
      </c>
      <c r="I13" s="1">
        <f>Tableau1[[#This Row],[prix unitaire]]*Tableau1[[#This Row],[Qté ]]</f>
        <v>4.1399999999999997</v>
      </c>
      <c r="L13" s="7"/>
    </row>
    <row r="14" spans="1:12" x14ac:dyDescent="0.25">
      <c r="A14">
        <f t="shared" si="0"/>
        <v>12</v>
      </c>
      <c r="B14" t="s">
        <v>18</v>
      </c>
      <c r="C14" t="s">
        <v>19</v>
      </c>
      <c r="D14" t="s">
        <v>31</v>
      </c>
      <c r="G14" s="1">
        <v>55</v>
      </c>
      <c r="H14">
        <v>3</v>
      </c>
      <c r="I14" s="1">
        <f>Tableau1[[#This Row],[prix unitaire]]*Tableau1[[#This Row],[Qté ]]</f>
        <v>165</v>
      </c>
      <c r="L14" s="7"/>
    </row>
    <row r="15" spans="1:12" x14ac:dyDescent="0.25">
      <c r="A15">
        <f t="shared" si="0"/>
        <v>13</v>
      </c>
      <c r="B15" t="s">
        <v>47</v>
      </c>
      <c r="C15" t="s">
        <v>23</v>
      </c>
      <c r="D15" t="s">
        <v>24</v>
      </c>
      <c r="E15" t="s">
        <v>10</v>
      </c>
      <c r="F15" t="s">
        <v>25</v>
      </c>
      <c r="G15" s="1">
        <v>0.51</v>
      </c>
      <c r="H15">
        <v>1</v>
      </c>
      <c r="I15" s="1">
        <f>Tableau1[[#This Row],[prix unitaire]]*Tableau1[[#This Row],[Qté ]]</f>
        <v>0.51</v>
      </c>
      <c r="L15" s="7"/>
    </row>
    <row r="16" spans="1:12" x14ac:dyDescent="0.25">
      <c r="A16">
        <f t="shared" si="0"/>
        <v>14</v>
      </c>
      <c r="B16" t="s">
        <v>48</v>
      </c>
      <c r="C16" t="s">
        <v>52</v>
      </c>
      <c r="D16" t="s">
        <v>53</v>
      </c>
      <c r="E16" t="s">
        <v>10</v>
      </c>
      <c r="F16" t="s">
        <v>51</v>
      </c>
      <c r="G16" s="1">
        <v>0.55000000000000004</v>
      </c>
      <c r="H16">
        <v>2</v>
      </c>
      <c r="I16" s="1">
        <f>Tableau1[[#This Row],[prix unitaire]]*Tableau1[[#This Row],[Qté ]]</f>
        <v>1.1000000000000001</v>
      </c>
      <c r="L16" s="7"/>
    </row>
    <row r="17" spans="1:12" x14ac:dyDescent="0.25">
      <c r="A17">
        <f t="shared" si="0"/>
        <v>15</v>
      </c>
      <c r="B17" t="s">
        <v>36</v>
      </c>
      <c r="C17" t="s">
        <v>37</v>
      </c>
      <c r="D17" t="s">
        <v>72</v>
      </c>
      <c r="E17" t="s">
        <v>10</v>
      </c>
      <c r="F17" t="s">
        <v>38</v>
      </c>
      <c r="G17" s="1">
        <v>3.9</v>
      </c>
      <c r="H17">
        <v>2</v>
      </c>
      <c r="I17" s="1">
        <f>Tableau1[[#This Row],[prix unitaire]]*Tableau1[[#This Row],[Qté ]]</f>
        <v>7.8</v>
      </c>
      <c r="L17" s="7"/>
    </row>
    <row r="18" spans="1:12" x14ac:dyDescent="0.25">
      <c r="A18">
        <f t="shared" si="0"/>
        <v>16</v>
      </c>
      <c r="B18" t="s">
        <v>56</v>
      </c>
      <c r="C18" t="s">
        <v>57</v>
      </c>
      <c r="D18" t="s">
        <v>58</v>
      </c>
      <c r="E18" t="s">
        <v>10</v>
      </c>
      <c r="F18" t="s">
        <v>59</v>
      </c>
      <c r="G18" s="1">
        <v>3.21</v>
      </c>
      <c r="H18">
        <v>1</v>
      </c>
      <c r="I18" s="1">
        <f>Tableau1[[#This Row],[prix unitaire]]*Tableau1[[#This Row],[Qté ]]</f>
        <v>3.21</v>
      </c>
      <c r="L18" s="7"/>
    </row>
    <row r="19" spans="1:12" x14ac:dyDescent="0.25">
      <c r="A19">
        <f t="shared" si="0"/>
        <v>17</v>
      </c>
      <c r="B19" t="s">
        <v>71</v>
      </c>
      <c r="C19" t="s">
        <v>54</v>
      </c>
      <c r="D19" t="s">
        <v>55</v>
      </c>
      <c r="E19" t="s">
        <v>21</v>
      </c>
      <c r="F19" t="s">
        <v>22</v>
      </c>
      <c r="G19" s="1">
        <v>0.6</v>
      </c>
      <c r="H19">
        <v>3</v>
      </c>
      <c r="I19" s="1">
        <f>Tableau1[[#This Row],[prix unitaire]]*Tableau1[[#This Row],[Qté ]]</f>
        <v>1.7999999999999998</v>
      </c>
      <c r="L19" s="7"/>
    </row>
    <row r="20" spans="1:12" x14ac:dyDescent="0.25">
      <c r="A20">
        <f t="shared" si="0"/>
        <v>18</v>
      </c>
      <c r="B20" t="s">
        <v>32</v>
      </c>
      <c r="C20" t="s">
        <v>33</v>
      </c>
      <c r="D20" t="s">
        <v>34</v>
      </c>
      <c r="E20" t="s">
        <v>34</v>
      </c>
      <c r="F20" t="s">
        <v>34</v>
      </c>
      <c r="G20" s="1">
        <v>14</v>
      </c>
      <c r="H20">
        <v>3</v>
      </c>
      <c r="I20" s="1">
        <f>Tableau1[[#This Row],[prix unitaire]]*Tableau1[[#This Row],[Qté ]]</f>
        <v>42</v>
      </c>
    </row>
    <row r="21" spans="1:12" x14ac:dyDescent="0.25">
      <c r="A21">
        <f t="shared" si="0"/>
        <v>19</v>
      </c>
      <c r="B21" t="s">
        <v>64</v>
      </c>
      <c r="C21" t="s">
        <v>39</v>
      </c>
      <c r="D21" s="9">
        <v>61300311121</v>
      </c>
      <c r="E21" t="s">
        <v>10</v>
      </c>
      <c r="F21" t="s">
        <v>80</v>
      </c>
      <c r="G21" s="1">
        <v>0.28000000000000003</v>
      </c>
      <c r="H21">
        <v>3</v>
      </c>
      <c r="I21" s="1">
        <f>Tableau1[[#This Row],[prix unitaire]]*Tableau1[[#This Row],[Qté ]]</f>
        <v>0.84000000000000008</v>
      </c>
    </row>
    <row r="22" spans="1:12" x14ac:dyDescent="0.25">
      <c r="B22" t="s">
        <v>81</v>
      </c>
      <c r="C22" t="s">
        <v>82</v>
      </c>
      <c r="D22" s="9" t="s">
        <v>83</v>
      </c>
      <c r="E22" t="s">
        <v>10</v>
      </c>
      <c r="F22" t="s">
        <v>84</v>
      </c>
      <c r="G22" s="1">
        <v>1.4</v>
      </c>
      <c r="H22">
        <v>6</v>
      </c>
      <c r="I22" s="10">
        <f>Tableau1[[#This Row],[prix unitaire]]*Tableau1[[#This Row],[Qté ]]</f>
        <v>8.3999999999999986</v>
      </c>
    </row>
    <row r="23" spans="1:12" x14ac:dyDescent="0.25">
      <c r="A23">
        <f>A21+1</f>
        <v>20</v>
      </c>
      <c r="B23" t="s">
        <v>78</v>
      </c>
      <c r="C23" t="s">
        <v>39</v>
      </c>
      <c r="D23" s="3">
        <v>61300711121</v>
      </c>
      <c r="E23" t="s">
        <v>10</v>
      </c>
      <c r="F23" s="2" t="s">
        <v>79</v>
      </c>
      <c r="G23" s="1">
        <v>0.35</v>
      </c>
      <c r="H23">
        <v>3</v>
      </c>
      <c r="I23" s="1">
        <f>Tableau1[[#This Row],[prix unitaire]]*Tableau1[[#This Row],[Qté ]]</f>
        <v>1.0499999999999998</v>
      </c>
    </row>
    <row r="24" spans="1:12" x14ac:dyDescent="0.25">
      <c r="A24">
        <f t="shared" si="0"/>
        <v>21</v>
      </c>
      <c r="B24" t="s">
        <v>67</v>
      </c>
      <c r="C24" t="s">
        <v>66</v>
      </c>
      <c r="F24" t="s">
        <v>69</v>
      </c>
      <c r="G24" s="1">
        <v>0.6</v>
      </c>
      <c r="H24">
        <v>11</v>
      </c>
      <c r="I24" s="1">
        <f>Tableau1[[#This Row],[prix unitaire]]*Tableau1[[#This Row],[Qté ]]</f>
        <v>6.6</v>
      </c>
    </row>
    <row r="25" spans="1:12" x14ac:dyDescent="0.25">
      <c r="A25">
        <f t="shared" si="0"/>
        <v>22</v>
      </c>
      <c r="B25" t="s">
        <v>68</v>
      </c>
      <c r="C25" t="s">
        <v>66</v>
      </c>
      <c r="F25" t="s">
        <v>69</v>
      </c>
      <c r="G25" s="1">
        <v>0.6</v>
      </c>
      <c r="H25">
        <v>14</v>
      </c>
      <c r="I25" s="1">
        <f>Tableau1[[#This Row],[prix unitaire]]*Tableau1[[#This Row],[Qté ]]</f>
        <v>8.4</v>
      </c>
    </row>
    <row r="26" spans="1:12" x14ac:dyDescent="0.25">
      <c r="A26" t="s">
        <v>0</v>
      </c>
      <c r="I26" s="1">
        <f>SUM(Tableau1[Total])</f>
        <v>290.553</v>
      </c>
    </row>
    <row r="28" spans="1:12" x14ac:dyDescent="0.25">
      <c r="H28" t="s">
        <v>70</v>
      </c>
      <c r="J28" s="1">
        <f>SUM(I3:I13,I15:I19,I21:I25)</f>
        <v>83.552999999999983</v>
      </c>
    </row>
    <row r="32" spans="1:12" x14ac:dyDescent="0.25">
      <c r="D32" s="6"/>
    </row>
    <row r="33" spans="6:6" x14ac:dyDescent="0.25">
      <c r="F33" s="5"/>
    </row>
  </sheetData>
  <pageMargins left="0.74803149606299213" right="0.74803149606299213" top="0.98425196850393704" bottom="0.78740157480314965" header="0.39370078740157483" footer="0.39370078740157483"/>
  <pageSetup paperSize="9" scale="80" orientation="landscape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Estimation prix</vt:lpstr>
      <vt:lpstr>Feuil2</vt:lpstr>
      <vt:lpstr>Feuil3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Ismaël</dc:creator>
  <cp:lastModifiedBy>Page Ismaël</cp:lastModifiedBy>
  <cp:lastPrinted>2018-01-25T13:22:59Z</cp:lastPrinted>
  <dcterms:created xsi:type="dcterms:W3CDTF">2011-06-28T09:47:56Z</dcterms:created>
  <dcterms:modified xsi:type="dcterms:W3CDTF">2018-02-13T15:33:43Z</dcterms:modified>
</cp:coreProperties>
</file>