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vaud-my.sharepoint.com/personal/pw68ksd_eduvaud_ch/Documents/PROJ/2126_AffichageMatricielNomEtudiant/doc/"/>
    </mc:Choice>
  </mc:AlternateContent>
  <xr:revisionPtr revIDLastSave="121" documentId="11_DE3CCB6BA6C3BABD8B40C987E406C0834525AE5C" xr6:coauthVersionLast="47" xr6:coauthVersionMax="47" xr10:uidLastSave="{BFB5C7F5-53CC-4D66-9CE8-3747E9FA0FC7}"/>
  <bookViews>
    <workbookView minimized="1" xWindow="2410" yWindow="680" windowWidth="12600" windowHeight="744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1" l="1"/>
  <c r="G40" i="1"/>
  <c r="G41" i="1"/>
  <c r="G42" i="1"/>
  <c r="G47" i="1"/>
  <c r="G48" i="1"/>
  <c r="G34" i="1"/>
  <c r="G35" i="1"/>
  <c r="G36" i="1"/>
  <c r="G37" i="1"/>
  <c r="G38" i="1"/>
  <c r="G39" i="1"/>
  <c r="G33" i="1"/>
  <c r="G31" i="1"/>
  <c r="G49" i="1"/>
  <c r="G66" i="1"/>
  <c r="G57" i="1"/>
  <c r="B64" i="1"/>
  <c r="G64" i="1"/>
  <c r="G68" i="1"/>
  <c r="G67" i="1"/>
  <c r="G65" i="1"/>
  <c r="G74" i="1"/>
  <c r="G30" i="1"/>
  <c r="G55" i="1"/>
  <c r="G56" i="1"/>
  <c r="G58" i="1"/>
  <c r="G27" i="1"/>
  <c r="R25" i="1"/>
  <c r="G24" i="1"/>
  <c r="G21" i="1"/>
  <c r="G22" i="1"/>
  <c r="G23" i="1"/>
  <c r="G26" i="1"/>
  <c r="G28" i="1"/>
  <c r="G29" i="1"/>
  <c r="G59" i="1"/>
  <c r="K80" i="1"/>
  <c r="M16" i="1"/>
  <c r="O16" i="1"/>
  <c r="M15" i="1"/>
  <c r="O15" i="1"/>
  <c r="G9" i="1"/>
  <c r="O4" i="1"/>
  <c r="M4" i="1"/>
  <c r="O5" i="1"/>
  <c r="M5" i="1"/>
  <c r="O3" i="1"/>
  <c r="M3" i="1"/>
  <c r="G2" i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5" i="1"/>
  <c r="G60" i="1"/>
  <c r="G61" i="1"/>
  <c r="G69" i="1"/>
  <c r="G70" i="1"/>
</calcChain>
</file>

<file path=xl/sharedStrings.xml><?xml version="1.0" encoding="utf-8"?>
<sst xmlns="http://schemas.openxmlformats.org/spreadsheetml/2006/main" count="273" uniqueCount="73">
  <si>
    <t>Quantité</t>
  </si>
  <si>
    <t>Description</t>
  </si>
  <si>
    <t>Supplier</t>
  </si>
  <si>
    <t>Price unit</t>
  </si>
  <si>
    <t>CHF</t>
  </si>
  <si>
    <t>Price</t>
  </si>
  <si>
    <t>Conso</t>
  </si>
  <si>
    <t>mA</t>
  </si>
  <si>
    <t>Pulse</t>
  </si>
  <si>
    <t>Conso TOT</t>
  </si>
  <si>
    <t>Conso MAX</t>
  </si>
  <si>
    <t>OEM 16x16 Matrix R/G 60x60mm</t>
  </si>
  <si>
    <t>Digitech</t>
  </si>
  <si>
    <t>Play-Zone</t>
  </si>
  <si>
    <t>MATRICE 8X8 LED ROUGE 20mm</t>
  </si>
  <si>
    <t>semageek</t>
  </si>
  <si>
    <t>RGB 8x8-LED Matrix 6cm * 6cm, Common Anode</t>
  </si>
  <si>
    <t>64x32 RGB LED Matrix - 4mm pitch</t>
  </si>
  <si>
    <t>adafruit</t>
  </si>
  <si>
    <t>64x32 RGB LED Matrix - 3mm pitch</t>
  </si>
  <si>
    <t>Matrice flxible RGB 16x16 au métre (min 5m)</t>
  </si>
  <si>
    <t>OEM 5mm 8x8 3mm rgb LED Matrix 60*60mm Common Anode</t>
  </si>
  <si>
    <t>Alibaba</t>
  </si>
  <si>
    <t>LED 5mm, 3mm ecart, 8x8, 60x60mm RGB, Common Annode</t>
  </si>
  <si>
    <t>AliExpress</t>
  </si>
  <si>
    <t>1.6X1.6MM LC RGB FULL COLOR SMD</t>
  </si>
  <si>
    <t>XZCMEDGCBD110W</t>
  </si>
  <si>
    <t>PIC32MX795F512H</t>
  </si>
  <si>
    <t>DigiKey</t>
  </si>
  <si>
    <t>LED RED DIFFUSED 5MM T/H</t>
  </si>
  <si>
    <t>Mux 24bit</t>
  </si>
  <si>
    <t>Mouser</t>
  </si>
  <si>
    <t>Multiplexeur 16 chanels IC LED DRIVER LINEAR 45MA 24SSOP</t>
  </si>
  <si>
    <t xml:space="preserve">PIC32MX130F064B </t>
  </si>
  <si>
    <t>MAX1793</t>
  </si>
  <si>
    <t>MAX7221 Serially Interfaced, 8-Digit LED Display Drivers</t>
  </si>
  <si>
    <t>Aliexpress</t>
  </si>
  <si>
    <t>Quartz CSM4Z-A2B3C3-60-8.0D18 8MHz</t>
  </si>
  <si>
    <t>Footprint</t>
  </si>
  <si>
    <t>LED GREEN DIFFUSED 5MM T/H</t>
  </si>
  <si>
    <t>UST to UART CY7C64225-28PVXCT</t>
  </si>
  <si>
    <t>Farnell</t>
  </si>
  <si>
    <t>JTAG WE 6pin 61300611121 Male</t>
  </si>
  <si>
    <t xml:space="preserve">Connector 6pin 2 row WE 61300621021 Male </t>
  </si>
  <si>
    <t>TOPLED OSRAM</t>
  </si>
  <si>
    <t xml:space="preserve">Connector 6pin 2 row WE 61300621021 Femal </t>
  </si>
  <si>
    <t>RS comp</t>
  </si>
  <si>
    <t xml:space="preserve">Connector 10pin 2 row WE  61301021121 Male </t>
  </si>
  <si>
    <t>RD comp</t>
  </si>
  <si>
    <t xml:space="preserve">Connector 8pin 2row WE 610108249121 Male </t>
  </si>
  <si>
    <t xml:space="preserve">Connector 8pin 2row WE 610108249221 Femal </t>
  </si>
  <si>
    <t>Jumper 2p</t>
  </si>
  <si>
    <t>Led de vie verte</t>
  </si>
  <si>
    <t>Digikey LED</t>
  </si>
  <si>
    <t>RED SMD LED</t>
  </si>
  <si>
    <t>Mouser LED</t>
  </si>
  <si>
    <t>LED OSRAM 18 mcd</t>
  </si>
  <si>
    <t>LED Osram Green</t>
  </si>
  <si>
    <t>RGB</t>
  </si>
  <si>
    <t>LED standard - CMS RGB LED OSIRE E3635</t>
  </si>
  <si>
    <t>PIC32MK0512MCF064T-I/PT</t>
  </si>
  <si>
    <t>PCB Matrix</t>
  </si>
  <si>
    <t>Eurocircuit</t>
  </si>
  <si>
    <t>PCB MainBoard uC</t>
  </si>
  <si>
    <t>Total</t>
  </si>
  <si>
    <t>Unitaire</t>
  </si>
  <si>
    <t>UNI</t>
  </si>
  <si>
    <t>nb led</t>
  </si>
  <si>
    <t>LED/Mat</t>
  </si>
  <si>
    <t>nb Mat</t>
  </si>
  <si>
    <t>8x8</t>
  </si>
  <si>
    <t>x8</t>
  </si>
  <si>
    <t>*18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</si>
</sst>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1" fillId="0" borderId="0" xfId="1"/>
    <xf numFmtId="0" fontId="0" fillId="0" borderId="1" xfId="0" applyBorder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2"/>
    <xf numFmtId="0" fontId="2" fillId="0" borderId="1" xfId="0" applyFont="1" applyBorder="1"/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0" fillId="0" borderId="3" xfId="0" applyBorder="1"/>
    <xf numFmtId="0" fontId="1" fillId="0" borderId="3" xfId="1" applyBorder="1"/>
    <xf numFmtId="0" fontId="1" fillId="0" borderId="0" xfId="2" applyFill="1" applyBorder="1"/>
    <xf numFmtId="0" fontId="0" fillId="0" borderId="0" xfId="2" applyFont="1" applyFill="1"/>
    <xf numFmtId="0" fontId="1" fillId="2" borderId="0" xfId="2" applyFill="1"/>
    <xf numFmtId="0" fontId="0" fillId="0" borderId="4" xfId="0" applyBorder="1"/>
    <xf numFmtId="0" fontId="1" fillId="0" borderId="4" xfId="1" applyBorder="1"/>
    <xf numFmtId="0" fontId="0" fillId="0" borderId="5" xfId="0" applyBorder="1"/>
    <xf numFmtId="0" fontId="1" fillId="2" borderId="0" xfId="1" applyFill="1"/>
    <xf numFmtId="0" fontId="1" fillId="3" borderId="0" xfId="1" applyFill="1"/>
    <xf numFmtId="0" fontId="0" fillId="3" borderId="0" xfId="0" applyFill="1"/>
    <xf numFmtId="0" fontId="1" fillId="4" borderId="0" xfId="1" applyFill="1"/>
    <xf numFmtId="0" fontId="0" fillId="0" borderId="0" xfId="0" applyBorder="1"/>
    <xf numFmtId="0" fontId="2" fillId="0" borderId="0" xfId="0" applyFont="1" applyAlignment="1">
      <alignment horizontal="center"/>
    </xf>
    <xf numFmtId="0" fontId="1" fillId="5" borderId="0" xfId="1" applyFill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Hyperlink" xfId="1" xr:uid="{00000000-0005-0000-0000-000000000000}"/>
    <cellStyle name="Lien hypertexte" xfId="2" builtinId="8"/>
    <cellStyle name="Normal" xfId="0" builtinId="0"/>
  </cellStyles>
  <dxfs count="0"/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h/ProductDetail/OSRAM-Opto-Semiconductors/LRTBGVSR-U4V2-JW%2bA6BB-D8%2bS2U2-7Z-20-S?qs=sPbYRqrBIVl6x9fY0QkiyA%3D%3D" TargetMode="External"/><Relationship Id="rId21" Type="http://schemas.openxmlformats.org/officeDocument/2006/relationships/hyperlink" Target="https://www.ti.com/product/TLC59284?keyMatch=TLC59284DBQ&amp;tisearch=search-everything&amp;usecase=OPN" TargetMode="External"/><Relationship Id="rId42" Type="http://schemas.openxmlformats.org/officeDocument/2006/relationships/hyperlink" Target="https://www.mouser.ch/ProductDetail/IQD/LFXTAL003151Reel?qs=e4%2FAndAAwgKt40cosvhepA%3D%3D" TargetMode="External"/><Relationship Id="rId47" Type="http://schemas.openxmlformats.org/officeDocument/2006/relationships/hyperlink" Target="https://uk.rs-online.com/web/p/leds/8187616" TargetMode="External"/><Relationship Id="rId63" Type="http://schemas.openxmlformats.org/officeDocument/2006/relationships/hyperlink" Target="https://www.mouser.ch/datasheet/2/50/BIVA_S_A0002778794_1-2538596.pdf" TargetMode="External"/><Relationship Id="rId68" Type="http://schemas.openxmlformats.org/officeDocument/2006/relationships/hyperlink" Target="https://www.mouser.fr/ProductDetail/ams-OSRAM/LS-T67K-K1L2-1-0-2-R18-Z?qs=w%2Fv1CP2dgqoL7AK6LRHrUQ%3D%3D" TargetMode="External"/><Relationship Id="rId16" Type="http://schemas.openxmlformats.org/officeDocument/2006/relationships/hyperlink" Target="https://www.electrokit.com/uploads/productfile/41016/2088RGB-5.pdf" TargetMode="External"/><Relationship Id="rId11" Type="http://schemas.openxmlformats.org/officeDocument/2006/relationships/hyperlink" Target="https://cdn-shop.adafruit.com/product-files/2278/MI-T21P4RGBE-ADP4.pdf" TargetMode="External"/><Relationship Id="rId24" Type="http://schemas.openxmlformats.org/officeDocument/2006/relationships/hyperlink" Target="https://fr.aliexpress.com/item/4001241785987.html?spm=a2g0o.productlist.0.0.11787812FfOVwe&amp;algo_pvid=10bc32cf-9285-4357-ab1c-e21620a1bac1&amp;algo_exp_id=10bc32cf-9285-4357-ab1c-e21620a1bac1-1&amp;pdp_ext_f=%7B%22sku_id%22%3A%2210000015429105802%22%7D" TargetMode="External"/><Relationship Id="rId32" Type="http://schemas.openxmlformats.org/officeDocument/2006/relationships/hyperlink" Target="https://www.digikey.ch/en/products/detail/microchip-technology/PIC32MK0512MCF064T-I-PT/7203759" TargetMode="External"/><Relationship Id="rId37" Type="http://schemas.openxmlformats.org/officeDocument/2006/relationships/hyperlink" Target="https://www.digikey.ch/fr/products/detail/analog-devices-inc-maxim-integrated/MAX1793EUE33/1513120" TargetMode="External"/><Relationship Id="rId40" Type="http://schemas.openxmlformats.org/officeDocument/2006/relationships/hyperlink" Target="https://www.digikey.ch/fr/products/detail/cardinal-components-inc/CSM4Z-A2B3C3-60-8-0D18/3749205" TargetMode="External"/><Relationship Id="rId45" Type="http://schemas.openxmlformats.org/officeDocument/2006/relationships/hyperlink" Target="https://www.vishay.com/docs/83030/tllg540.pdf" TargetMode="External"/><Relationship Id="rId53" Type="http://schemas.openxmlformats.org/officeDocument/2006/relationships/hyperlink" Target="https://www.we-online.com/catalog/en/PHD_2_54_THT_PIN_HEADER_6130XX11121" TargetMode="External"/><Relationship Id="rId58" Type="http://schemas.openxmlformats.org/officeDocument/2006/relationships/hyperlink" Target="https://ch.rs-online.com/web/p/leiterplatten-buchsen/2053219?cm_mmc=aff-_-ch-_-oemstrade-_-2053219&amp;utm_medium=buyNow&amp;utm_source=oemsTrade" TargetMode="External"/><Relationship Id="rId66" Type="http://schemas.openxmlformats.org/officeDocument/2006/relationships/hyperlink" Target="https://www.digikey.ch/fr/products/filter/voyant-led-discret/105?s=N4IgTCBcDaIDIGUAEAVAbAdgNIgLoF8g" TargetMode="External"/><Relationship Id="rId74" Type="http://schemas.openxmlformats.org/officeDocument/2006/relationships/hyperlink" Target="https://www.we-online.com/catalog/datasheet/610108249121.pdf" TargetMode="External"/><Relationship Id="rId5" Type="http://schemas.openxmlformats.org/officeDocument/2006/relationships/hyperlink" Target="https://www.play-zone.ch/en/fileuploader/download/download/?d=1&amp;file=custom%2Fupload%2FFile-1369481639.pdf" TargetMode="External"/><Relationship Id="rId61" Type="http://schemas.openxmlformats.org/officeDocument/2006/relationships/hyperlink" Target="https://www.mouser.ch/ProductDetail/Bivar/SM0805GCL?qs=jaLxTFIJCitl%252Bw30syUp6A%3D%3D" TargetMode="External"/><Relationship Id="rId19" Type="http://schemas.openxmlformats.org/officeDocument/2006/relationships/hyperlink" Target="https://www.digikey.ch/fr/products/detail/vishay-semiconductor-opto-division/TLLR5401/4074719?utm_campaign=buynow&amp;utm_medium=aggregator&amp;WT.z_cid=ref_oemstrade_standard&amp;utm_source=oemstrade" TargetMode="External"/><Relationship Id="rId14" Type="http://schemas.openxmlformats.org/officeDocument/2006/relationships/hyperlink" Target="https://www.alibaba.com/product-detail/OEM-ODM-5mm-8x8-3mm-rgb_62172525813.html?spm=a2700.7724857.normal_offer.d_title.28cf597aXBWelh" TargetMode="External"/><Relationship Id="rId22" Type="http://schemas.openxmlformats.org/officeDocument/2006/relationships/hyperlink" Target="https://www.mouser.ch/ProductDetail/NXP-Semiconductors/PCA9957HNMP?utm_term=PCA9957&amp;qs=Cb2nCFKsA8p1S9uEv3UAJg==&amp;utm_campaign=PCA9957HNMP&amp;utm_medium=aggregator&amp;utm_source=findchips&amp;utm_content=NXP" TargetMode="External"/><Relationship Id="rId27" Type="http://schemas.openxmlformats.org/officeDocument/2006/relationships/hyperlink" Target="https://www.osram.com/ecat/OSIRE&#174;%20E3635%20LRTBGVSR/com/en/class_pim_web_catalog_103489/prd_pim_device_5154412/" TargetMode="External"/><Relationship Id="rId30" Type="http://schemas.openxmlformats.org/officeDocument/2006/relationships/hyperlink" Target="https://www.vishay.com/docs/83030/tllg540.pdf" TargetMode="External"/><Relationship Id="rId35" Type="http://schemas.openxmlformats.org/officeDocument/2006/relationships/hyperlink" Target="https://ww1.microchip.com/downloads/en/DeviceDoc/PIC32MX5XX6XX7XX_Family)Datasheet_DS60001156K.pdf" TargetMode="External"/><Relationship Id="rId43" Type="http://schemas.openxmlformats.org/officeDocument/2006/relationships/hyperlink" Target="https://www.digikey.ch/fr/products/detail/vishay-semiconductor-opto-division/TLLR5401/4074719?utm_campaign=buynow&amp;utm_medium=aggregator&amp;WT.z_cid=ref_oemstrade_standard&amp;utm_source=oemstrade" TargetMode="External"/><Relationship Id="rId48" Type="http://schemas.openxmlformats.org/officeDocument/2006/relationships/hyperlink" Target="https://uk.rs-online.com/web/p/leds/8187616" TargetMode="External"/><Relationship Id="rId56" Type="http://schemas.openxmlformats.org/officeDocument/2006/relationships/hyperlink" Target="https://www.digikey.ch/de/products/detail/w-rth-elektronik/61300621021/4846834?utm_campaign=buynow&amp;utm_medium=aggregator&amp;WT.z_cid=ref_oemstrade_standard&amp;utm_source=oemstrade" TargetMode="External"/><Relationship Id="rId64" Type="http://schemas.openxmlformats.org/officeDocument/2006/relationships/hyperlink" Target="https://www.mouser.ch/ProductDetail/Vishay-Semiconductors/VLMT3100-GS08?qs=0a36Zf3k4G%252BVBROXbJBpfw%3D%3D" TargetMode="External"/><Relationship Id="rId69" Type="http://schemas.openxmlformats.org/officeDocument/2006/relationships/hyperlink" Target="https://www.osram.com/ecat/TOPLED&#174;%20LS%20T67K/com/en/class_pim_web_catalog_103489/prd_pim_device_2191024/" TargetMode="External"/><Relationship Id="rId77" Type="http://schemas.openxmlformats.org/officeDocument/2006/relationships/hyperlink" Target="https://www.harwin.com/products/M20-7920442R/" TargetMode="External"/><Relationship Id="rId8" Type="http://schemas.openxmlformats.org/officeDocument/2006/relationships/hyperlink" Target="https://www.adafruit.com/product/2279" TargetMode="External"/><Relationship Id="rId51" Type="http://schemas.openxmlformats.org/officeDocument/2006/relationships/hyperlink" Target="https://ch.farnell.com/cypress-semiconductor/cy7c64225-28pvxct/controleur-de-pont-usb-uart-0/dp/3259944?CMP=GRHB-SF-OEM" TargetMode="External"/><Relationship Id="rId72" Type="http://schemas.openxmlformats.org/officeDocument/2006/relationships/hyperlink" Target="https://eu.mouser.com/ProductDetail/Wurth-Elektronik/610108249121?utm_term=610108249121&amp;qs=a9WhcLg8qCxbQITPUuHU7A==&amp;utm_campaign=610108249121&amp;utm_medium=aggregator&amp;utm_source=findchips&amp;utm_content=Wurth-Elektronik" TargetMode="External"/><Relationship Id="rId3" Type="http://schemas.openxmlformats.org/officeDocument/2006/relationships/hyperlink" Target="https://www.play-zone.ch/en/bauteile/led/segmente-matrix/rgb-8x8-led-matrix-6cm-6cm-common-anode.html" TargetMode="External"/><Relationship Id="rId12" Type="http://schemas.openxmlformats.org/officeDocument/2006/relationships/hyperlink" Target="https://french.alibaba.com/product-detail/ws2812-panel-16-16-256-pixel-led-matrix-display-5v-5050-full-color-p10-flexible-led-matrix-display-panel-60626918626.html?spm=a2700.details.maylikeexp.1.3ba41a86lsLAOV" TargetMode="External"/><Relationship Id="rId17" Type="http://schemas.openxmlformats.org/officeDocument/2006/relationships/hyperlink" Target="https://www.digikey.ch/fr/products/detail/sunled/XZCMEDGCBD110W/10449780?s=N4IgTCBcDaIIwBYCcB2AtADQFoGECyAogCIDiOAQkXHAAwDqOAKmgHJEgC6AvkA" TargetMode="External"/><Relationship Id="rId25" Type="http://schemas.openxmlformats.org/officeDocument/2006/relationships/hyperlink" Target="https://www.maximintegrated.com/en/products/power/display-power-control/MAX7219.html" TargetMode="External"/><Relationship Id="rId33" Type="http://schemas.openxmlformats.org/officeDocument/2006/relationships/hyperlink" Target="https://www.digikey.ch/en/products/detail/microchip-technology/PIC32MK0512MCF064T-I-PT/7203759" TargetMode="External"/><Relationship Id="rId38" Type="http://schemas.openxmlformats.org/officeDocument/2006/relationships/hyperlink" Target="https://www.digikey.ch/fr/products/detail/microchip-technology/PIC32MX795F512H-80I-PT/2184448" TargetMode="External"/><Relationship Id="rId46" Type="http://schemas.openxmlformats.org/officeDocument/2006/relationships/hyperlink" Target="https://www.vishay.com/docs/83030/tllg540.pdf" TargetMode="External"/><Relationship Id="rId59" Type="http://schemas.openxmlformats.org/officeDocument/2006/relationships/hyperlink" Target="https://www.digikey.ch/en/products/detail/sullins-connector-solutions/QPC02SXGN-RC/2618262" TargetMode="External"/><Relationship Id="rId67" Type="http://schemas.openxmlformats.org/officeDocument/2006/relationships/hyperlink" Target="https://www.mouser.fr/c/?q=LS%20T67K" TargetMode="External"/><Relationship Id="rId20" Type="http://schemas.openxmlformats.org/officeDocument/2006/relationships/hyperlink" Target="https://www.digikey.ch/fr/products/detail/texas-instruments/TLC59284DBQ/3902366?utm_campaign=buynow&amp;utm_medium=aggregator&amp;WT.z_cid=ref_oemstrade_standard&amp;utm_source=oemstrade" TargetMode="External"/><Relationship Id="rId41" Type="http://schemas.openxmlformats.org/officeDocument/2006/relationships/hyperlink" Target="https://www.cardinalxtal.com/uploads/files/csm4-csm5.pdf" TargetMode="External"/><Relationship Id="rId54" Type="http://schemas.openxmlformats.org/officeDocument/2006/relationships/hyperlink" Target="https://www.digikey.ch/de/products/detail/w-rth-elektronik/61300611121/4846833?utm_campaign=buynow&amp;utm_medium=aggregator&amp;WT.z_cid=ref_oemstrade_standard&amp;utm_source=oemstrade" TargetMode="External"/><Relationship Id="rId62" Type="http://schemas.openxmlformats.org/officeDocument/2006/relationships/hyperlink" Target="https://ch.rs-online.com/web/p/leiterplatten-header/7636754?cm_mmc=aff-_-ch-_-oemstrade-_-7636754&amp;utm_medium=buyNow&amp;utm_source=oemsTrade" TargetMode="External"/><Relationship Id="rId70" Type="http://schemas.openxmlformats.org/officeDocument/2006/relationships/hyperlink" Target="https://www.osram.com/ecat/TOPLED&#174;%20LG%20T67K/com/en/class_pim_web_catalog_103489/prd_pim_device_2191026/" TargetMode="External"/><Relationship Id="rId75" Type="http://schemas.openxmlformats.org/officeDocument/2006/relationships/hyperlink" Target="https://www.we-online.com/catalog/datasheet/610108249221.pdf" TargetMode="External"/><Relationship Id="rId1" Type="http://schemas.openxmlformats.org/officeDocument/2006/relationships/hyperlink" Target="http://https/www.digitec.ch/fr/s1/product/oem-16x16-matrix-rotgruen-60x60mm-composants-electroniques-actifs-5998264?dbq=1" TargetMode="External"/><Relationship Id="rId6" Type="http://schemas.openxmlformats.org/officeDocument/2006/relationships/hyperlink" Target="https://boutique.semageek.com/fr/1080-matrice-8x8-led-rouge-20mm-3001881009479.html" TargetMode="External"/><Relationship Id="rId15" Type="http://schemas.openxmlformats.org/officeDocument/2006/relationships/hyperlink" Target="https://www.aliexpress.com/item/32978579374.html?spm=a2g0o.productlist.0.0.7f3d261aTJ2c1R&amp;algo_pvid=38089358-bbb3-452e-bd69-ee495cb5a9fe&amp;algo_exp_id=38089358-bbb3-452e-bd69-ee495cb5a9fe-13&amp;pdp_ext_f=%7B%22sku_id%22%3A%2266726446085%22%7D" TargetMode="External"/><Relationship Id="rId23" Type="http://schemas.openxmlformats.org/officeDocument/2006/relationships/hyperlink" Target="https://www.mouser.ch/ProductDetail/NXP-Semiconductors/PCA9957HNMP?utm_term=PCA9957&amp;qs=Cb2nCFKsA8p1S9uEv3UAJg==&amp;utm_campaign=PCA9957HNMP&amp;utm_medium=aggregator&amp;utm_source=findchips&amp;utm_content=NXP" TargetMode="External"/><Relationship Id="rId28" Type="http://schemas.openxmlformats.org/officeDocument/2006/relationships/hyperlink" Target="https://fr.aliexpress.com/item/4001241785987.html?spm=a2g0o.productlist.0.0.11787812FfOVwe&amp;algo_pvid=10bc32cf-9285-4357-ab1c-e21620a1bac1&amp;algo_exp_id=10bc32cf-9285-4357-ab1c-e21620a1bac1-1&amp;pdp_ext_f=%7B%22sku_id%22%3A%2210000015429105802%22%7D" TargetMode="External"/><Relationship Id="rId36" Type="http://schemas.openxmlformats.org/officeDocument/2006/relationships/hyperlink" Target="https://www.maximintegrated.com/en/products/power/linear-regulators/MAX1793.html" TargetMode="External"/><Relationship Id="rId49" Type="http://schemas.openxmlformats.org/officeDocument/2006/relationships/hyperlink" Target="https://fr.aliexpress.com/item/4001241785987.html?spm=a2g0o.productlist.0.0.11787812FfOVwe&amp;algo_pvid=10bc32cf-9285-4357-ab1c-e21620a1bac1&amp;algo_exp_id=10bc32cf-9285-4357-ab1c-e21620a1bac1-1&amp;pdp_ext_f=%7B%22sku_id%22%3A%2210000015429105802%22%7D" TargetMode="External"/><Relationship Id="rId57" Type="http://schemas.openxmlformats.org/officeDocument/2006/relationships/hyperlink" Target="https://www.we-online.com/catalog/en/PHD_2_54_ANGLED_DUAL_SOCKET_HEADER_6130XX243121" TargetMode="External"/><Relationship Id="rId10" Type="http://schemas.openxmlformats.org/officeDocument/2006/relationships/hyperlink" Target="https://www.adafruit.com/product/2278" TargetMode="External"/><Relationship Id="rId31" Type="http://schemas.openxmlformats.org/officeDocument/2006/relationships/hyperlink" Target="https://www.digikey.ch/fr/products/detail/vishay-semiconductor-opto-division/TLLR5401/4074719?utm_campaign=buynow&amp;utm_medium=aggregator&amp;WT.z_cid=ref_oemstrade_standard&amp;utm_source=oemstrade" TargetMode="External"/><Relationship Id="rId44" Type="http://schemas.openxmlformats.org/officeDocument/2006/relationships/hyperlink" Target="https://www.digikey.ch/fr/products/detail/vishay-semiconductor-opto-division/TLLG5401/4074714?s=N4IgTCBcDaICoBkEHECsAWADARhAXQF8g" TargetMode="External"/><Relationship Id="rId52" Type="http://schemas.openxmlformats.org/officeDocument/2006/relationships/hyperlink" Target="https://www.infineon.com/dgdl/Infineon-CY7C64225_USB-to-UART_Bridge_Controller-DataSheet-v08_00-EN.pdf?fileId=8ac78c8c7d0d8da4017d0ecca10346da" TargetMode="External"/><Relationship Id="rId60" Type="http://schemas.openxmlformats.org/officeDocument/2006/relationships/hyperlink" Target="https://app.ultralibrarian.com/details/91603E15-7C75-11EB-9033-0A34D6323D74/Osram/LGR971-KN-1?ref=digikey" TargetMode="External"/><Relationship Id="rId65" Type="http://schemas.openxmlformats.org/officeDocument/2006/relationships/hyperlink" Target="https://www.mouser.ch/datasheet/2/427/VISH_S_A0001809793_1-2567791.pdf" TargetMode="External"/><Relationship Id="rId73" Type="http://schemas.openxmlformats.org/officeDocument/2006/relationships/hyperlink" Target="https://eu.mouser.com/ProductDetail/Wurth-Elektronik/610108249221?utm_term=610108249221&amp;qs=a9WhcLg8qCz15Pj3mmPd4A==&amp;utm_campaign=610108249221&amp;utm_medium=aggregator&amp;utm_source=findchips&amp;utm_content=Wurth-Elektronik" TargetMode="External"/><Relationship Id="rId4" Type="http://schemas.openxmlformats.org/officeDocument/2006/relationships/hyperlink" Target="https://www.play-zone.ch/en/fileuploader/download/download/?d=1&amp;file=custom%2Fupload%2FFile-1418926863.pdf" TargetMode="External"/><Relationship Id="rId9" Type="http://schemas.openxmlformats.org/officeDocument/2006/relationships/hyperlink" Target="https://cdn-shop.adafruit.com/product-files/2279/MI-T21P3RGBE-AB+p3.pdf" TargetMode="External"/><Relationship Id="rId13" Type="http://schemas.openxmlformats.org/officeDocument/2006/relationships/hyperlink" Target="https://www.alibaba.com/product-detail/OEM-ODM-5mm-8x8-3mm-rgb_62172525813.html?spm=a2700.7724857.normal_offer.d_title.28cf597aXBWelh" TargetMode="External"/><Relationship Id="rId18" Type="http://schemas.openxmlformats.org/officeDocument/2006/relationships/hyperlink" Target="https://www.vishay.com/docs/83030/tllg540.pdf" TargetMode="External"/><Relationship Id="rId39" Type="http://schemas.openxmlformats.org/officeDocument/2006/relationships/hyperlink" Target="http://ww1.microchip.com/downloads/en/DeviceDoc/PIC32MX1XX2XX-28-36-44-PIN-DS60001168K.pdf" TargetMode="External"/><Relationship Id="rId34" Type="http://schemas.openxmlformats.org/officeDocument/2006/relationships/hyperlink" Target="https://www.digikey.ch/en/products/detail/microchip-technology/PIC32MX795F512H-80V-PT/2712419" TargetMode="External"/><Relationship Id="rId50" Type="http://schemas.openxmlformats.org/officeDocument/2006/relationships/hyperlink" Target="https://www.maximintegrated.com/en/products/power/display-power-control/MAX7219.html" TargetMode="External"/><Relationship Id="rId55" Type="http://schemas.openxmlformats.org/officeDocument/2006/relationships/hyperlink" Target="https://www.we-online.com/catalog/en/PHD_2_54_THT_ANGLED_DUAL_PIN_HEADER_6130XX21021" TargetMode="External"/><Relationship Id="rId76" Type="http://schemas.openxmlformats.org/officeDocument/2006/relationships/hyperlink" Target="https://www.mouser.ch/ProductDetail/Harwin/M20-7920442R?qs=k41KVqW3ymousPi4j6j9Sw%3D%3D" TargetMode="External"/><Relationship Id="rId7" Type="http://schemas.openxmlformats.org/officeDocument/2006/relationships/hyperlink" Target="https://cdn-shop.adafruit.com/datasheets/454datasheet.pdf" TargetMode="External"/><Relationship Id="rId71" Type="http://schemas.openxmlformats.org/officeDocument/2006/relationships/hyperlink" Target="https://www.osram.com/appsn/ProductSelector/?lang=en&amp;query=TOPLED%20&amp;indexName=prod_PRODUCT-SELECTOR_en_Luminous-Intensity-keyword_desc&amp;page=1" TargetMode="External"/><Relationship Id="rId2" Type="http://schemas.openxmlformats.org/officeDocument/2006/relationships/hyperlink" Target="https://www.play-zone.ch/en/bauteile/led/segmente-matrix/16x16-matrix-rot-grun-60x60mm.html" TargetMode="External"/><Relationship Id="rId29" Type="http://schemas.openxmlformats.org/officeDocument/2006/relationships/hyperlink" Target="https://www.maximintegrated.com/en/products/power/display-power-control/MAX72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1"/>
  <sheetViews>
    <sheetView tabSelected="1" zoomScaleNormal="100" workbookViewId="0">
      <pane ySplit="1" topLeftCell="A23" activePane="bottomLeft" state="frozen"/>
      <selection pane="bottomLeft" activeCell="C50" sqref="C50"/>
      <selection activeCell="B1" sqref="B1"/>
    </sheetView>
  </sheetViews>
  <sheetFormatPr defaultColWidth="9.140625" defaultRowHeight="14.45"/>
  <cols>
    <col min="2" max="2" width="8.5703125" customWidth="1"/>
    <col min="3" max="3" width="55.42578125" customWidth="1"/>
    <col min="4" max="4" width="10.28515625" customWidth="1"/>
    <col min="6" max="6" width="4.5703125" customWidth="1"/>
    <col min="7" max="7" width="9.42578125" bestFit="1" customWidth="1"/>
    <col min="8" max="8" width="4.5703125" customWidth="1"/>
    <col min="9" max="9" width="9.7109375" customWidth="1"/>
    <col min="10" max="10" width="4.140625" customWidth="1"/>
    <col min="11" max="11" width="7" customWidth="1"/>
    <col min="12" max="12" width="4.140625" customWidth="1"/>
    <col min="13" max="13" width="10.5703125" customWidth="1"/>
    <col min="14" max="14" width="4.140625" customWidth="1"/>
    <col min="15" max="15" width="10.7109375" customWidth="1"/>
    <col min="16" max="16" width="4.140625" customWidth="1"/>
  </cols>
  <sheetData>
    <row r="1" spans="2:18" s="1" customForma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</v>
      </c>
      <c r="I1" s="1" t="s">
        <v>6</v>
      </c>
      <c r="J1" s="1" t="s">
        <v>7</v>
      </c>
      <c r="K1" s="1" t="s">
        <v>8</v>
      </c>
      <c r="L1" s="1" t="s">
        <v>7</v>
      </c>
      <c r="M1" s="1" t="s">
        <v>9</v>
      </c>
      <c r="N1" s="1" t="s">
        <v>7</v>
      </c>
      <c r="O1" s="1" t="s">
        <v>10</v>
      </c>
      <c r="P1" s="1" t="s">
        <v>7</v>
      </c>
    </row>
    <row r="2" spans="2:18">
      <c r="C2" t="s">
        <v>11</v>
      </c>
      <c r="D2" s="2" t="s">
        <v>12</v>
      </c>
      <c r="E2">
        <v>16.899999999999999</v>
      </c>
      <c r="F2" t="s">
        <v>4</v>
      </c>
      <c r="G2">
        <f t="shared" ref="G2:G59" si="0">E2*B2</f>
        <v>0</v>
      </c>
      <c r="H2" t="s">
        <v>4</v>
      </c>
      <c r="J2" t="s">
        <v>7</v>
      </c>
      <c r="L2" t="s">
        <v>7</v>
      </c>
      <c r="N2" t="s">
        <v>7</v>
      </c>
      <c r="P2" t="s">
        <v>7</v>
      </c>
    </row>
    <row r="3" spans="2:18">
      <c r="C3" s="2" t="s">
        <v>11</v>
      </c>
      <c r="D3" s="2" t="s">
        <v>13</v>
      </c>
      <c r="E3">
        <v>14.9</v>
      </c>
      <c r="F3" t="s">
        <v>4</v>
      </c>
      <c r="G3">
        <f>E3*B3</f>
        <v>0</v>
      </c>
      <c r="H3" t="s">
        <v>4</v>
      </c>
      <c r="I3">
        <v>20</v>
      </c>
      <c r="J3" t="s">
        <v>7</v>
      </c>
      <c r="K3">
        <v>80</v>
      </c>
      <c r="L3" t="s">
        <v>7</v>
      </c>
      <c r="M3">
        <f>I3*B3</f>
        <v>0</v>
      </c>
      <c r="N3" t="s">
        <v>7</v>
      </c>
      <c r="O3">
        <f>K3*B3</f>
        <v>0</v>
      </c>
      <c r="P3" t="s">
        <v>7</v>
      </c>
      <c r="Q3">
        <v>4</v>
      </c>
    </row>
    <row r="4" spans="2:18">
      <c r="C4" s="2" t="s">
        <v>14</v>
      </c>
      <c r="D4" s="2" t="s">
        <v>15</v>
      </c>
      <c r="E4">
        <v>3.95</v>
      </c>
      <c r="F4" t="s">
        <v>4</v>
      </c>
      <c r="G4">
        <f>E4*B4</f>
        <v>0</v>
      </c>
      <c r="H4" t="s">
        <v>4</v>
      </c>
      <c r="I4">
        <v>20</v>
      </c>
      <c r="J4" t="s">
        <v>7</v>
      </c>
      <c r="L4" t="s">
        <v>7</v>
      </c>
      <c r="M4">
        <f>I4*B4</f>
        <v>0</v>
      </c>
      <c r="N4" t="s">
        <v>7</v>
      </c>
      <c r="O4">
        <f>K4*B4</f>
        <v>0</v>
      </c>
      <c r="P4" t="s">
        <v>7</v>
      </c>
      <c r="Q4">
        <v>8</v>
      </c>
    </row>
    <row r="5" spans="2:18">
      <c r="C5" s="2" t="s">
        <v>16</v>
      </c>
      <c r="D5" s="2" t="s">
        <v>13</v>
      </c>
      <c r="E5">
        <v>20.9</v>
      </c>
      <c r="F5" t="s">
        <v>4</v>
      </c>
      <c r="G5">
        <f t="shared" si="0"/>
        <v>0</v>
      </c>
      <c r="H5" t="s">
        <v>4</v>
      </c>
      <c r="I5">
        <v>20</v>
      </c>
      <c r="J5" t="s">
        <v>7</v>
      </c>
      <c r="L5" t="s">
        <v>7</v>
      </c>
      <c r="M5">
        <f>I5*B5</f>
        <v>0</v>
      </c>
      <c r="N5" t="s">
        <v>7</v>
      </c>
      <c r="O5">
        <f>K5*B5</f>
        <v>0</v>
      </c>
      <c r="P5" t="s">
        <v>7</v>
      </c>
    </row>
    <row r="6" spans="2:18">
      <c r="F6" t="s">
        <v>4</v>
      </c>
      <c r="G6">
        <f>E9*B6</f>
        <v>0</v>
      </c>
      <c r="H6" t="s">
        <v>4</v>
      </c>
    </row>
    <row r="7" spans="2:18">
      <c r="F7" t="s">
        <v>4</v>
      </c>
      <c r="G7">
        <f t="shared" si="0"/>
        <v>0</v>
      </c>
      <c r="H7" t="s">
        <v>4</v>
      </c>
    </row>
    <row r="8" spans="2:18">
      <c r="C8" s="2" t="s">
        <v>17</v>
      </c>
      <c r="D8" s="2" t="s">
        <v>18</v>
      </c>
      <c r="E8">
        <v>39.950000000000003</v>
      </c>
      <c r="F8" t="s">
        <v>4</v>
      </c>
      <c r="G8">
        <f t="shared" si="0"/>
        <v>0</v>
      </c>
      <c r="H8" t="s">
        <v>4</v>
      </c>
    </row>
    <row r="9" spans="2:18">
      <c r="C9" s="2" t="s">
        <v>19</v>
      </c>
      <c r="D9" s="2" t="s">
        <v>18</v>
      </c>
      <c r="E9">
        <v>44.95</v>
      </c>
      <c r="F9" t="s">
        <v>4</v>
      </c>
      <c r="G9">
        <f t="shared" si="0"/>
        <v>0</v>
      </c>
      <c r="H9" t="s">
        <v>4</v>
      </c>
    </row>
    <row r="10" spans="2:18">
      <c r="F10" t="s">
        <v>4</v>
      </c>
      <c r="G10">
        <f t="shared" si="0"/>
        <v>0</v>
      </c>
      <c r="H10" t="s">
        <v>4</v>
      </c>
    </row>
    <row r="11" spans="2:18">
      <c r="F11" t="s">
        <v>4</v>
      </c>
      <c r="G11">
        <f t="shared" si="0"/>
        <v>0</v>
      </c>
      <c r="H11" t="s">
        <v>4</v>
      </c>
    </row>
    <row r="12" spans="2:18">
      <c r="B12" s="4"/>
      <c r="C12" s="2" t="s">
        <v>20</v>
      </c>
      <c r="D12" s="4"/>
      <c r="E12" s="4">
        <v>18</v>
      </c>
      <c r="F12" t="s">
        <v>4</v>
      </c>
      <c r="G12">
        <f>E12*B12</f>
        <v>0</v>
      </c>
      <c r="H12" t="s">
        <v>4</v>
      </c>
      <c r="R12" s="4">
        <v>5</v>
      </c>
    </row>
    <row r="13" spans="2:18">
      <c r="B13" s="4"/>
      <c r="C13" s="4"/>
      <c r="D13" s="4"/>
      <c r="E13" s="4">
        <v>24</v>
      </c>
      <c r="F13" t="s">
        <v>4</v>
      </c>
      <c r="G13">
        <f>E13*B13</f>
        <v>0</v>
      </c>
      <c r="H13" t="s">
        <v>4</v>
      </c>
      <c r="R13" s="4">
        <v>5</v>
      </c>
    </row>
    <row r="14" spans="2:18">
      <c r="F14" t="s">
        <v>4</v>
      </c>
      <c r="G14">
        <f t="shared" si="0"/>
        <v>0</v>
      </c>
      <c r="H14" t="s">
        <v>4</v>
      </c>
    </row>
    <row r="15" spans="2:18">
      <c r="C15" s="2" t="s">
        <v>21</v>
      </c>
      <c r="D15" s="2" t="s">
        <v>22</v>
      </c>
      <c r="E15">
        <v>1.81</v>
      </c>
      <c r="F15" t="s">
        <v>4</v>
      </c>
      <c r="G15">
        <f>E15*B15</f>
        <v>0</v>
      </c>
      <c r="H15" t="s">
        <v>4</v>
      </c>
      <c r="I15">
        <v>20</v>
      </c>
      <c r="J15" t="s">
        <v>7</v>
      </c>
      <c r="L15" t="s">
        <v>7</v>
      </c>
      <c r="M15">
        <f>I15*B15</f>
        <v>0</v>
      </c>
      <c r="N15" t="s">
        <v>7</v>
      </c>
      <c r="O15">
        <f>K15*B15</f>
        <v>0</v>
      </c>
      <c r="P15" t="s">
        <v>7</v>
      </c>
      <c r="R15">
        <v>5</v>
      </c>
    </row>
    <row r="16" spans="2:18">
      <c r="F16" t="s">
        <v>4</v>
      </c>
      <c r="G16">
        <f>E16*B16</f>
        <v>0</v>
      </c>
      <c r="H16" t="s">
        <v>4</v>
      </c>
      <c r="I16">
        <v>20</v>
      </c>
      <c r="J16" t="s">
        <v>7</v>
      </c>
      <c r="L16" t="s">
        <v>7</v>
      </c>
      <c r="M16">
        <f>I16*B16</f>
        <v>0</v>
      </c>
      <c r="N16" t="s">
        <v>7</v>
      </c>
      <c r="O16">
        <f>K16*B16</f>
        <v>0</v>
      </c>
      <c r="P16" t="s">
        <v>7</v>
      </c>
      <c r="R16">
        <v>64</v>
      </c>
    </row>
    <row r="17" spans="3:18">
      <c r="F17" t="s">
        <v>4</v>
      </c>
      <c r="G17">
        <f t="shared" si="0"/>
        <v>0</v>
      </c>
      <c r="H17" t="s">
        <v>4</v>
      </c>
    </row>
    <row r="18" spans="3:18">
      <c r="C18" s="2" t="s">
        <v>23</v>
      </c>
      <c r="D18" s="2" t="s">
        <v>24</v>
      </c>
      <c r="E18">
        <v>1.32</v>
      </c>
      <c r="F18" t="s">
        <v>4</v>
      </c>
      <c r="G18">
        <f t="shared" si="0"/>
        <v>0</v>
      </c>
      <c r="H18" t="s">
        <v>4</v>
      </c>
      <c r="R18">
        <v>144</v>
      </c>
    </row>
    <row r="19" spans="3:18">
      <c r="F19" t="s">
        <v>4</v>
      </c>
      <c r="G19">
        <f t="shared" si="0"/>
        <v>0</v>
      </c>
      <c r="H19" t="s">
        <v>4</v>
      </c>
    </row>
    <row r="20" spans="3:18">
      <c r="C20" t="s">
        <v>25</v>
      </c>
      <c r="D20" s="2" t="s">
        <v>26</v>
      </c>
      <c r="F20" t="s">
        <v>4</v>
      </c>
      <c r="G20">
        <f t="shared" si="0"/>
        <v>0</v>
      </c>
      <c r="H20" t="s">
        <v>4</v>
      </c>
    </row>
    <row r="21" spans="3:18">
      <c r="D21" s="2"/>
      <c r="F21" t="s">
        <v>4</v>
      </c>
      <c r="G21">
        <f t="shared" ref="G21:G24" si="1">E21*B21</f>
        <v>0</v>
      </c>
      <c r="H21" t="s">
        <v>4</v>
      </c>
    </row>
    <row r="22" spans="3:18">
      <c r="D22" s="2"/>
      <c r="F22" t="s">
        <v>4</v>
      </c>
      <c r="G22">
        <f t="shared" si="1"/>
        <v>0</v>
      </c>
      <c r="H22" t="s">
        <v>4</v>
      </c>
    </row>
    <row r="23" spans="3:18">
      <c r="C23" s="13" t="s">
        <v>27</v>
      </c>
      <c r="D23" s="6" t="s">
        <v>28</v>
      </c>
      <c r="E23">
        <v>11.44</v>
      </c>
      <c r="F23" t="s">
        <v>4</v>
      </c>
      <c r="G23">
        <f t="shared" si="1"/>
        <v>0</v>
      </c>
      <c r="H23" t="s">
        <v>4</v>
      </c>
    </row>
    <row r="24" spans="3:18">
      <c r="C24" s="6"/>
      <c r="D24" s="6"/>
      <c r="F24" t="s">
        <v>4</v>
      </c>
      <c r="G24">
        <f t="shared" si="1"/>
        <v>0</v>
      </c>
      <c r="H24" t="s">
        <v>4</v>
      </c>
    </row>
    <row r="25" spans="3:18">
      <c r="F25" t="s">
        <v>4</v>
      </c>
      <c r="G25">
        <f t="shared" si="0"/>
        <v>0</v>
      </c>
      <c r="H25" t="s">
        <v>4</v>
      </c>
      <c r="R25">
        <f>3*8*18</f>
        <v>432</v>
      </c>
    </row>
    <row r="26" spans="3:18">
      <c r="C26" s="2" t="s">
        <v>29</v>
      </c>
      <c r="D26" s="2" t="s">
        <v>28</v>
      </c>
      <c r="E26">
        <v>0.10323</v>
      </c>
      <c r="F26" t="s">
        <v>4</v>
      </c>
      <c r="G26">
        <f t="shared" si="0"/>
        <v>0</v>
      </c>
      <c r="H26" t="s">
        <v>4</v>
      </c>
      <c r="R26">
        <v>9300</v>
      </c>
    </row>
    <row r="27" spans="3:18">
      <c r="C27" s="2"/>
      <c r="D27" s="2"/>
      <c r="F27" t="s">
        <v>4</v>
      </c>
      <c r="G27">
        <f t="shared" si="0"/>
        <v>0</v>
      </c>
      <c r="H27" t="s">
        <v>4</v>
      </c>
      <c r="R27">
        <v>10000</v>
      </c>
    </row>
    <row r="28" spans="3:18">
      <c r="C28" s="2" t="s">
        <v>30</v>
      </c>
      <c r="D28" s="2" t="s">
        <v>31</v>
      </c>
      <c r="E28">
        <v>2.19</v>
      </c>
      <c r="F28" t="s">
        <v>4</v>
      </c>
      <c r="G28">
        <f t="shared" si="0"/>
        <v>0</v>
      </c>
      <c r="H28" t="s">
        <v>4</v>
      </c>
      <c r="R28">
        <v>8</v>
      </c>
    </row>
    <row r="29" spans="3:18">
      <c r="C29" s="2" t="s">
        <v>32</v>
      </c>
      <c r="D29" s="2" t="s">
        <v>28</v>
      </c>
      <c r="F29" t="s">
        <v>4</v>
      </c>
      <c r="G29">
        <f t="shared" si="0"/>
        <v>0</v>
      </c>
      <c r="H29" t="s">
        <v>4</v>
      </c>
      <c r="R29">
        <v>8</v>
      </c>
    </row>
    <row r="30" spans="3:18">
      <c r="D30" s="2"/>
      <c r="F30" t="s">
        <v>4</v>
      </c>
      <c r="G30">
        <f t="shared" ref="G30:G58" si="2">E30*B30</f>
        <v>0</v>
      </c>
      <c r="H30" t="s">
        <v>4</v>
      </c>
    </row>
    <row r="31" spans="3:18">
      <c r="C31" s="10"/>
      <c r="D31" s="11"/>
      <c r="E31" s="10"/>
      <c r="F31" s="10" t="s">
        <v>4</v>
      </c>
      <c r="G31" s="10">
        <f>E31*B31</f>
        <v>0</v>
      </c>
      <c r="H31" s="10" t="s">
        <v>4</v>
      </c>
    </row>
    <row r="32" spans="3:18">
      <c r="D32" s="2"/>
    </row>
    <row r="33" spans="3:17" ht="15">
      <c r="C33" s="18" t="s">
        <v>33</v>
      </c>
      <c r="D33" s="6" t="s">
        <v>28</v>
      </c>
      <c r="E33">
        <v>10.88</v>
      </c>
      <c r="F33" t="s">
        <v>4</v>
      </c>
      <c r="G33">
        <f>E33*B33</f>
        <v>0</v>
      </c>
      <c r="H33" t="s">
        <v>4</v>
      </c>
    </row>
    <row r="34" spans="3:17">
      <c r="C34" s="14" t="s">
        <v>34</v>
      </c>
      <c r="D34" s="6" t="s">
        <v>28</v>
      </c>
      <c r="E34">
        <v>3.75</v>
      </c>
      <c r="F34" t="s">
        <v>4</v>
      </c>
      <c r="G34">
        <f t="shared" ref="G34:G35" si="3">E34*B34</f>
        <v>0</v>
      </c>
      <c r="H34" t="s">
        <v>4</v>
      </c>
    </row>
    <row r="35" spans="3:17">
      <c r="C35" s="14" t="s">
        <v>35</v>
      </c>
      <c r="D35" s="6" t="s">
        <v>36</v>
      </c>
      <c r="E35">
        <v>0.67</v>
      </c>
      <c r="F35" t="s">
        <v>4</v>
      </c>
      <c r="G35">
        <f t="shared" si="3"/>
        <v>0</v>
      </c>
      <c r="H35" t="s">
        <v>4</v>
      </c>
    </row>
    <row r="36" spans="3:17" ht="15">
      <c r="C36" s="18" t="s">
        <v>37</v>
      </c>
      <c r="D36" s="2" t="s">
        <v>28</v>
      </c>
      <c r="E36">
        <v>0.93</v>
      </c>
      <c r="F36" t="s">
        <v>4</v>
      </c>
      <c r="G36">
        <f t="shared" ref="G36:G39" si="4">E36*B36</f>
        <v>0</v>
      </c>
      <c r="H36" t="s">
        <v>4</v>
      </c>
      <c r="I36" s="12" t="s">
        <v>38</v>
      </c>
    </row>
    <row r="37" spans="3:17">
      <c r="C37" s="14" t="s">
        <v>29</v>
      </c>
      <c r="D37" s="6" t="s">
        <v>28</v>
      </c>
      <c r="E37">
        <v>0.23</v>
      </c>
      <c r="F37" t="s">
        <v>4</v>
      </c>
      <c r="G37">
        <f t="shared" si="4"/>
        <v>0</v>
      </c>
      <c r="H37" t="s">
        <v>4</v>
      </c>
      <c r="I37" s="12" t="s">
        <v>38</v>
      </c>
    </row>
    <row r="38" spans="3:17">
      <c r="C38" s="14" t="s">
        <v>39</v>
      </c>
      <c r="D38" s="6" t="s">
        <v>28</v>
      </c>
      <c r="E38">
        <v>0.23</v>
      </c>
      <c r="F38" t="s">
        <v>4</v>
      </c>
      <c r="G38">
        <f t="shared" si="4"/>
        <v>0</v>
      </c>
      <c r="H38" t="s">
        <v>4</v>
      </c>
      <c r="I38" s="12" t="s">
        <v>38</v>
      </c>
    </row>
    <row r="39" spans="3:17">
      <c r="C39" s="18" t="s">
        <v>40</v>
      </c>
      <c r="D39" s="2" t="s">
        <v>41</v>
      </c>
      <c r="E39">
        <v>4.51</v>
      </c>
      <c r="F39" t="s">
        <v>4</v>
      </c>
      <c r="G39">
        <f t="shared" si="4"/>
        <v>0</v>
      </c>
      <c r="H39" t="s">
        <v>4</v>
      </c>
    </row>
    <row r="40" spans="3:17">
      <c r="C40" s="18" t="s">
        <v>42</v>
      </c>
      <c r="D40" s="19" t="s">
        <v>28</v>
      </c>
      <c r="E40">
        <v>0.31</v>
      </c>
      <c r="F40" t="s">
        <v>4</v>
      </c>
      <c r="G40">
        <f t="shared" ref="G40:G48" si="5">E40*B40</f>
        <v>0</v>
      </c>
      <c r="H40" t="s">
        <v>4</v>
      </c>
    </row>
    <row r="41" spans="3:17" ht="15">
      <c r="C41" s="19" t="s">
        <v>43</v>
      </c>
      <c r="D41" s="19" t="s">
        <v>28</v>
      </c>
      <c r="E41">
        <v>0.67</v>
      </c>
      <c r="F41" t="s">
        <v>4</v>
      </c>
      <c r="G41">
        <f t="shared" si="5"/>
        <v>0</v>
      </c>
      <c r="H41" t="s">
        <v>4</v>
      </c>
      <c r="Q41" s="2" t="s">
        <v>44</v>
      </c>
    </row>
    <row r="42" spans="3:17">
      <c r="C42" s="19" t="s">
        <v>45</v>
      </c>
      <c r="D42" s="2" t="s">
        <v>46</v>
      </c>
      <c r="E42">
        <v>0.76100000000000001</v>
      </c>
      <c r="F42" t="s">
        <v>4</v>
      </c>
      <c r="G42">
        <f t="shared" si="5"/>
        <v>0</v>
      </c>
      <c r="H42" t="s">
        <v>4</v>
      </c>
    </row>
    <row r="43" spans="3:17">
      <c r="C43" s="18" t="s">
        <v>47</v>
      </c>
      <c r="D43" s="2" t="s">
        <v>48</v>
      </c>
      <c r="E43">
        <v>0.99</v>
      </c>
      <c r="F43" t="s">
        <v>4</v>
      </c>
      <c r="G43">
        <f t="shared" ref="G43" si="6">E43*B43</f>
        <v>0</v>
      </c>
      <c r="H43" t="s">
        <v>4</v>
      </c>
    </row>
    <row r="44" spans="3:17" ht="15">
      <c r="C44" s="18" t="s">
        <v>49</v>
      </c>
      <c r="D44" s="2" t="s">
        <v>31</v>
      </c>
    </row>
    <row r="45" spans="3:17" ht="15">
      <c r="C45" s="18" t="s">
        <v>50</v>
      </c>
      <c r="D45" s="2" t="s">
        <v>31</v>
      </c>
    </row>
    <row r="46" spans="3:17" ht="15">
      <c r="C46" s="24" t="s">
        <v>50</v>
      </c>
      <c r="D46" s="2" t="s">
        <v>31</v>
      </c>
      <c r="E46">
        <v>1.17</v>
      </c>
      <c r="F46" t="s">
        <v>4</v>
      </c>
    </row>
    <row r="47" spans="3:17" ht="15">
      <c r="C47" s="20" t="s">
        <v>51</v>
      </c>
      <c r="D47" s="19" t="s">
        <v>28</v>
      </c>
      <c r="F47" t="s">
        <v>4</v>
      </c>
      <c r="G47">
        <f t="shared" si="5"/>
        <v>0</v>
      </c>
      <c r="H47" t="s">
        <v>4</v>
      </c>
    </row>
    <row r="48" spans="3:17" ht="15">
      <c r="C48" s="18" t="s">
        <v>52</v>
      </c>
      <c r="D48" s="2" t="s">
        <v>31</v>
      </c>
      <c r="E48">
        <v>0.46400000000000002</v>
      </c>
      <c r="F48" t="s">
        <v>4</v>
      </c>
      <c r="G48">
        <f t="shared" si="5"/>
        <v>0</v>
      </c>
      <c r="H48" t="s">
        <v>4</v>
      </c>
      <c r="I48" s="2" t="s">
        <v>38</v>
      </c>
      <c r="Q48" s="2" t="s">
        <v>53</v>
      </c>
    </row>
    <row r="49" spans="1:17" ht="15">
      <c r="C49" s="21" t="s">
        <v>54</v>
      </c>
      <c r="D49" s="2" t="s">
        <v>31</v>
      </c>
      <c r="E49">
        <v>0.14399999999999999</v>
      </c>
      <c r="F49" t="s">
        <v>4</v>
      </c>
      <c r="G49" s="17">
        <f>SUM(G33:G48)</f>
        <v>0</v>
      </c>
      <c r="H49" t="s">
        <v>4</v>
      </c>
      <c r="Q49" s="2" t="s">
        <v>55</v>
      </c>
    </row>
    <row r="50" spans="1:17" ht="15">
      <c r="C50" s="18" t="s">
        <v>56</v>
      </c>
      <c r="D50" s="2" t="s">
        <v>31</v>
      </c>
      <c r="E50">
        <v>0.114</v>
      </c>
      <c r="F50" t="s">
        <v>4</v>
      </c>
      <c r="G50" s="22"/>
    </row>
    <row r="51" spans="1:17" ht="15">
      <c r="C51" s="21" t="s">
        <v>57</v>
      </c>
      <c r="D51" s="2"/>
      <c r="G51" s="22"/>
    </row>
    <row r="52" spans="1:17" ht="15">
      <c r="D52" s="2"/>
    </row>
    <row r="53" spans="1:17">
      <c r="C53" s="15"/>
      <c r="D53" s="16"/>
      <c r="E53" s="15"/>
      <c r="F53" s="15"/>
      <c r="G53" s="15"/>
      <c r="H53" s="15"/>
    </row>
    <row r="54" spans="1:17">
      <c r="A54" s="27" t="s">
        <v>58</v>
      </c>
      <c r="B54" s="23" t="s">
        <v>0</v>
      </c>
      <c r="C54" s="23" t="s">
        <v>1</v>
      </c>
      <c r="D54" s="23" t="s">
        <v>2</v>
      </c>
      <c r="E54" s="23" t="s">
        <v>3</v>
      </c>
      <c r="F54" s="8" t="s">
        <v>4</v>
      </c>
      <c r="G54" s="23" t="s">
        <v>5</v>
      </c>
      <c r="H54" s="8" t="s">
        <v>4</v>
      </c>
      <c r="I54" s="1"/>
      <c r="J54" s="1"/>
      <c r="K54" s="1"/>
      <c r="L54" s="1"/>
      <c r="M54" s="1"/>
      <c r="N54" s="1"/>
      <c r="O54" s="1"/>
      <c r="P54" s="1"/>
    </row>
    <row r="55" spans="1:17">
      <c r="A55" s="27"/>
      <c r="B55">
        <v>432</v>
      </c>
      <c r="C55" s="6" t="s">
        <v>35</v>
      </c>
      <c r="D55" s="6" t="s">
        <v>36</v>
      </c>
      <c r="E55">
        <v>0.67</v>
      </c>
      <c r="F55" t="s">
        <v>4</v>
      </c>
      <c r="G55">
        <f t="shared" si="2"/>
        <v>289.44</v>
      </c>
      <c r="H55" t="s">
        <v>4</v>
      </c>
    </row>
    <row r="56" spans="1:17">
      <c r="A56" s="27"/>
      <c r="B56">
        <v>10000</v>
      </c>
      <c r="C56" s="2" t="s">
        <v>59</v>
      </c>
      <c r="D56" s="2" t="s">
        <v>31</v>
      </c>
      <c r="E56">
        <v>0.17199999999999999</v>
      </c>
      <c r="F56" t="s">
        <v>4</v>
      </c>
      <c r="G56">
        <f t="shared" si="2"/>
        <v>1719.9999999999998</v>
      </c>
      <c r="H56" t="s">
        <v>4</v>
      </c>
    </row>
    <row r="57" spans="1:17">
      <c r="A57" s="27"/>
      <c r="B57">
        <v>18</v>
      </c>
      <c r="C57" s="2" t="s">
        <v>60</v>
      </c>
      <c r="D57" s="6" t="s">
        <v>28</v>
      </c>
      <c r="E57">
        <v>7.79</v>
      </c>
      <c r="F57" t="s">
        <v>4</v>
      </c>
      <c r="G57">
        <f t="shared" ref="G57" si="7">E57*B57</f>
        <v>140.22</v>
      </c>
      <c r="H57" t="s">
        <v>4</v>
      </c>
    </row>
    <row r="58" spans="1:17">
      <c r="A58" s="27"/>
      <c r="B58">
        <v>144</v>
      </c>
      <c r="C58" t="s">
        <v>61</v>
      </c>
      <c r="D58" t="s">
        <v>62</v>
      </c>
      <c r="E58">
        <v>3</v>
      </c>
      <c r="F58" t="s">
        <v>4</v>
      </c>
      <c r="G58">
        <f t="shared" si="2"/>
        <v>432</v>
      </c>
      <c r="H58" t="s">
        <v>4</v>
      </c>
    </row>
    <row r="59" spans="1:17" ht="15" thickBot="1">
      <c r="A59" s="27"/>
      <c r="B59">
        <v>18</v>
      </c>
      <c r="C59" t="s">
        <v>63</v>
      </c>
      <c r="D59" t="s">
        <v>62</v>
      </c>
      <c r="E59">
        <v>4</v>
      </c>
      <c r="F59" t="s">
        <v>4</v>
      </c>
      <c r="G59">
        <f t="shared" si="0"/>
        <v>72</v>
      </c>
      <c r="H59" t="s">
        <v>4</v>
      </c>
    </row>
    <row r="60" spans="1:17" ht="15" thickBot="1">
      <c r="E60" s="25" t="s">
        <v>64</v>
      </c>
      <c r="F60" s="26"/>
      <c r="G60" s="7">
        <f>SUM(G55:G59)</f>
        <v>2653.66</v>
      </c>
      <c r="H60" t="s">
        <v>4</v>
      </c>
    </row>
    <row r="61" spans="1:17">
      <c r="E61" s="25" t="s">
        <v>65</v>
      </c>
      <c r="F61" s="25"/>
      <c r="G61" s="9">
        <f>G60/18</f>
        <v>147.42555555555555</v>
      </c>
      <c r="H61" t="s">
        <v>4</v>
      </c>
    </row>
    <row r="63" spans="1:17">
      <c r="A63" s="27" t="s">
        <v>66</v>
      </c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" t="s">
        <v>5</v>
      </c>
      <c r="H63" s="1" t="s">
        <v>4</v>
      </c>
      <c r="I63" s="1"/>
      <c r="J63" s="1"/>
      <c r="K63" s="1"/>
      <c r="L63" s="1"/>
      <c r="M63" s="1"/>
      <c r="N63" s="1"/>
      <c r="O63" s="1"/>
      <c r="P63" s="1"/>
    </row>
    <row r="64" spans="1:17">
      <c r="A64" s="27"/>
      <c r="B64">
        <f>432/3</f>
        <v>144</v>
      </c>
      <c r="C64" s="6" t="s">
        <v>35</v>
      </c>
      <c r="D64" s="6" t="s">
        <v>36</v>
      </c>
      <c r="E64">
        <v>0.67</v>
      </c>
      <c r="F64" t="s">
        <v>4</v>
      </c>
      <c r="G64">
        <f t="shared" ref="G64:G68" si="8">E64*B64</f>
        <v>96.48</v>
      </c>
      <c r="H64" t="s">
        <v>4</v>
      </c>
    </row>
    <row r="65" spans="1:12">
      <c r="A65" s="27"/>
      <c r="B65">
        <v>10000</v>
      </c>
      <c r="C65" s="2" t="s">
        <v>29</v>
      </c>
      <c r="D65" s="2" t="s">
        <v>28</v>
      </c>
      <c r="E65">
        <v>0.10323</v>
      </c>
      <c r="F65" t="s">
        <v>4</v>
      </c>
      <c r="G65">
        <f t="shared" si="8"/>
        <v>1032.3</v>
      </c>
      <c r="H65" t="s">
        <v>4</v>
      </c>
    </row>
    <row r="66" spans="1:12">
      <c r="A66" s="27"/>
      <c r="B66">
        <v>18</v>
      </c>
      <c r="C66" s="2" t="s">
        <v>60</v>
      </c>
      <c r="D66" s="6" t="s">
        <v>28</v>
      </c>
      <c r="E66">
        <v>7.79</v>
      </c>
      <c r="F66" t="s">
        <v>4</v>
      </c>
      <c r="G66">
        <f t="shared" ref="G66" si="9">E66*B66</f>
        <v>140.22</v>
      </c>
      <c r="H66" t="s">
        <v>4</v>
      </c>
    </row>
    <row r="67" spans="1:12">
      <c r="A67" s="27"/>
      <c r="B67">
        <v>144</v>
      </c>
      <c r="C67" t="s">
        <v>61</v>
      </c>
      <c r="D67" t="s">
        <v>62</v>
      </c>
      <c r="E67">
        <v>3</v>
      </c>
      <c r="F67" t="s">
        <v>4</v>
      </c>
      <c r="G67">
        <f t="shared" si="8"/>
        <v>432</v>
      </c>
      <c r="H67" t="s">
        <v>4</v>
      </c>
    </row>
    <row r="68" spans="1:12" ht="15" thickBot="1">
      <c r="A68" s="27"/>
      <c r="B68">
        <v>18</v>
      </c>
      <c r="C68" t="s">
        <v>63</v>
      </c>
      <c r="D68" t="s">
        <v>62</v>
      </c>
      <c r="E68">
        <v>4</v>
      </c>
      <c r="F68" t="s">
        <v>4</v>
      </c>
      <c r="G68">
        <f t="shared" si="8"/>
        <v>72</v>
      </c>
      <c r="H68" t="s">
        <v>4</v>
      </c>
    </row>
    <row r="69" spans="1:12" ht="15" thickBot="1">
      <c r="E69" s="25" t="s">
        <v>64</v>
      </c>
      <c r="F69" s="26"/>
      <c r="G69" s="7">
        <f>SUM(G64:G68)</f>
        <v>1773</v>
      </c>
      <c r="H69" t="s">
        <v>4</v>
      </c>
    </row>
    <row r="70" spans="1:12">
      <c r="E70" s="25" t="s">
        <v>65</v>
      </c>
      <c r="F70" s="25"/>
      <c r="G70" s="1">
        <f>G69/18</f>
        <v>98.5</v>
      </c>
      <c r="H70" t="s">
        <v>4</v>
      </c>
    </row>
    <row r="73" spans="1:12" ht="15" thickBot="1">
      <c r="E73" s="5" t="s">
        <v>67</v>
      </c>
      <c r="F73" s="5" t="s">
        <v>7</v>
      </c>
      <c r="G73" s="5" t="s">
        <v>7</v>
      </c>
    </row>
    <row r="74" spans="1:12" ht="15" thickBot="1">
      <c r="E74" s="3">
        <v>64</v>
      </c>
      <c r="F74">
        <v>2</v>
      </c>
      <c r="G74" s="3">
        <f>E74*F74</f>
        <v>128</v>
      </c>
    </row>
    <row r="75" spans="1:12">
      <c r="D75" t="s">
        <v>68</v>
      </c>
      <c r="E75">
        <v>30</v>
      </c>
    </row>
    <row r="76" spans="1:12">
      <c r="D76" t="s">
        <v>69</v>
      </c>
      <c r="E76">
        <v>8</v>
      </c>
    </row>
    <row r="79" spans="1:12">
      <c r="D79" t="s">
        <v>70</v>
      </c>
      <c r="E79">
        <v>64</v>
      </c>
      <c r="F79" t="s">
        <v>71</v>
      </c>
      <c r="G79">
        <v>512</v>
      </c>
      <c r="H79" t="s">
        <v>72</v>
      </c>
      <c r="I79">
        <v>9216</v>
      </c>
    </row>
    <row r="80" spans="1:12">
      <c r="I80">
        <v>0.17199999999999999</v>
      </c>
      <c r="K80">
        <f>I80*I79</f>
        <v>1585.1519999999998</v>
      </c>
      <c r="L80" t="s">
        <v>4</v>
      </c>
    </row>
    <row r="81" ht="15"/>
  </sheetData>
  <mergeCells count="6">
    <mergeCell ref="E69:F69"/>
    <mergeCell ref="E70:F70"/>
    <mergeCell ref="E60:F60"/>
    <mergeCell ref="E61:F61"/>
    <mergeCell ref="A54:A59"/>
    <mergeCell ref="A63:A68"/>
  </mergeCells>
  <hyperlinks>
    <hyperlink ref="D2" r:id="rId1" xr:uid="{00000000-0004-0000-0000-000000000000}"/>
    <hyperlink ref="D3" r:id="rId2" xr:uid="{00000000-0004-0000-0000-000001000000}"/>
    <hyperlink ref="D5" r:id="rId3" xr:uid="{00000000-0004-0000-0000-000002000000}"/>
    <hyperlink ref="C3" r:id="rId4" xr:uid="{00000000-0004-0000-0000-000003000000}"/>
    <hyperlink ref="C5" r:id="rId5" xr:uid="{00000000-0004-0000-0000-000004000000}"/>
    <hyperlink ref="D4" r:id="rId6" xr:uid="{00000000-0004-0000-0000-000005000000}"/>
    <hyperlink ref="C4" r:id="rId7" xr:uid="{00000000-0004-0000-0000-000006000000}"/>
    <hyperlink ref="D9" r:id="rId8" xr:uid="{00000000-0004-0000-0000-000007000000}"/>
    <hyperlink ref="C9" r:id="rId9" xr:uid="{00000000-0004-0000-0000-000008000000}"/>
    <hyperlink ref="D8" r:id="rId10" xr:uid="{00000000-0004-0000-0000-000009000000}"/>
    <hyperlink ref="C8" r:id="rId11" xr:uid="{00000000-0004-0000-0000-00000A000000}"/>
    <hyperlink ref="C12" r:id="rId12" xr:uid="{00000000-0004-0000-0000-00000B000000}"/>
    <hyperlink ref="C15" r:id="rId13" display="OEM/ODM 5mm 8x8 3mm rgb led matrix 60*60mm Common Anode" xr:uid="{00000000-0004-0000-0000-00000C000000}"/>
    <hyperlink ref="D15" r:id="rId14" xr:uid="{00000000-0004-0000-0000-00000D000000}"/>
    <hyperlink ref="D18" r:id="rId15" xr:uid="{00000000-0004-0000-0000-00000E000000}"/>
    <hyperlink ref="C18" r:id="rId16" xr:uid="{00000000-0004-0000-0000-00000F000000}"/>
    <hyperlink ref="D20" r:id="rId17" xr:uid="{00000000-0004-0000-0000-000010000000}"/>
    <hyperlink ref="C26" r:id="rId18" xr:uid="{00000000-0004-0000-0000-000011000000}"/>
    <hyperlink ref="D26" r:id="rId19" xr:uid="{00000000-0004-0000-0000-000012000000}"/>
    <hyperlink ref="D29" r:id="rId20" xr:uid="{00000000-0004-0000-0000-000013000000}"/>
    <hyperlink ref="C29" r:id="rId21" display="Multiplexeur IC LED DRIVER LINEAR 45MA 24SSOP" xr:uid="{00000000-0004-0000-0000-000014000000}"/>
    <hyperlink ref="C28" r:id="rId22" xr:uid="{00000000-0004-0000-0000-000015000000}"/>
    <hyperlink ref="D28" r:id="rId23" xr:uid="{00000000-0004-0000-0000-000016000000}"/>
    <hyperlink ref="D55" r:id="rId24" xr:uid="{00000000-0004-0000-0000-000017000000}"/>
    <hyperlink ref="C55" r:id="rId25" xr:uid="{00000000-0004-0000-0000-000018000000}"/>
    <hyperlink ref="D56" r:id="rId26" xr:uid="{00000000-0004-0000-0000-000019000000}"/>
    <hyperlink ref="C56" r:id="rId27" xr:uid="{00000000-0004-0000-0000-00001A000000}"/>
    <hyperlink ref="D64" r:id="rId28" xr:uid="{00000000-0004-0000-0000-00001B000000}"/>
    <hyperlink ref="C64" r:id="rId29" xr:uid="{00000000-0004-0000-0000-00001C000000}"/>
    <hyperlink ref="C65" r:id="rId30" xr:uid="{00000000-0004-0000-0000-00001D000000}"/>
    <hyperlink ref="D65" r:id="rId31" xr:uid="{00000000-0004-0000-0000-00001E000000}"/>
    <hyperlink ref="D57" r:id="rId32" xr:uid="{00000000-0004-0000-0000-00001F000000}"/>
    <hyperlink ref="D66" r:id="rId33" xr:uid="{00000000-0004-0000-0000-000020000000}"/>
    <hyperlink ref="D23" r:id="rId34" xr:uid="{00000000-0004-0000-0000-000021000000}"/>
    <hyperlink ref="C23" r:id="rId35" xr:uid="{00000000-0004-0000-0000-000022000000}"/>
    <hyperlink ref="C34" r:id="rId36" xr:uid="{00000000-0004-0000-0000-000023000000}"/>
    <hyperlink ref="D34" r:id="rId37" xr:uid="{00000000-0004-0000-0000-000024000000}"/>
    <hyperlink ref="D33" r:id="rId38" xr:uid="{00000000-0004-0000-0000-000025000000}"/>
    <hyperlink ref="C33" r:id="rId39" xr:uid="{00000000-0004-0000-0000-000026000000}"/>
    <hyperlink ref="D36" r:id="rId40" xr:uid="{00000000-0004-0000-0000-000027000000}"/>
    <hyperlink ref="C36" r:id="rId41" display="LF XTAL003151 - Quartz Montage en surface 8MHz, IQD" xr:uid="{00000000-0004-0000-0000-000028000000}"/>
    <hyperlink ref="I36" r:id="rId42" xr:uid="{00000000-0004-0000-0000-000029000000}"/>
    <hyperlink ref="D37" r:id="rId43" xr:uid="{00000000-0004-0000-0000-00002A000000}"/>
    <hyperlink ref="D38" r:id="rId44" xr:uid="{00000000-0004-0000-0000-00002B000000}"/>
    <hyperlink ref="C37" r:id="rId45" xr:uid="{00000000-0004-0000-0000-00002C000000}"/>
    <hyperlink ref="C38" r:id="rId46" xr:uid="{00000000-0004-0000-0000-00002D000000}"/>
    <hyperlink ref="I37" r:id="rId47" xr:uid="{00000000-0004-0000-0000-00002E000000}"/>
    <hyperlink ref="I38" r:id="rId48" xr:uid="{00000000-0004-0000-0000-00002F000000}"/>
    <hyperlink ref="D35" r:id="rId49" xr:uid="{00000000-0004-0000-0000-000030000000}"/>
    <hyperlink ref="C35" r:id="rId50" xr:uid="{00000000-0004-0000-0000-000031000000}"/>
    <hyperlink ref="D39" r:id="rId51" xr:uid="{09BCFA67-B4B0-469A-B609-E105AEA438CF}"/>
    <hyperlink ref="C39" r:id="rId52" xr:uid="{28B838E1-5A70-4B7A-8555-33CC261228A0}"/>
    <hyperlink ref="C40" r:id="rId53" display="JTAG WE 6pin" xr:uid="{5321A9F2-20E2-4DE2-AB6B-C53DC3AC1969}"/>
    <hyperlink ref="D40" r:id="rId54" xr:uid="{02BE72B0-D932-4398-B3E8-68AE4F7EA0A3}"/>
    <hyperlink ref="C41" r:id="rId55" display="Connector 6pin 2 row WE Male" xr:uid="{3D12C302-02B6-4D40-8AA5-643F36DBDA01}"/>
    <hyperlink ref="D41" r:id="rId56" xr:uid="{35D4CE51-9EA8-4B99-882E-0DA9E6CCDE70}"/>
    <hyperlink ref="C42" r:id="rId57" xr:uid="{E72673F7-59BE-44B1-A962-B185D27B63D4}"/>
    <hyperlink ref="D42" r:id="rId58" xr:uid="{67EE5EA7-1D5F-4725-9072-8D00EBDA8CA9}"/>
    <hyperlink ref="D47" r:id="rId59" xr:uid="{75D7DDBA-6A77-4656-83D0-7B316E17E764}"/>
    <hyperlink ref="I48" r:id="rId60" xr:uid="{065ECF02-EF5D-45D7-82F5-6A98184E7272}"/>
    <hyperlink ref="D48" r:id="rId61" xr:uid="{C4E24F12-E036-4A05-A241-7ED1E302DAAE}"/>
    <hyperlink ref="D43" r:id="rId62" xr:uid="{98722895-3829-406A-8FE3-2BF60F96E23F}"/>
    <hyperlink ref="C48" r:id="rId63" xr:uid="{FF7CC8CD-EB9D-4A87-B939-EFAA4B315E10}"/>
    <hyperlink ref="D49" r:id="rId64" xr:uid="{8B9D0DE2-C55F-45BB-9402-F71409194189}"/>
    <hyperlink ref="C49" r:id="rId65" xr:uid="{A4B27859-2B6B-4B41-A377-B39EE56B9BC4}"/>
    <hyperlink ref="Q48" r:id="rId66" xr:uid="{CC719C12-CD35-408E-A65B-BC6F7616932B}"/>
    <hyperlink ref="Q49" r:id="rId67" xr:uid="{676F129F-7230-444D-925E-D5A09B593598}"/>
    <hyperlink ref="D50" r:id="rId68" xr:uid="{170086B2-20EF-4AE3-A892-9096974B2DA4}"/>
    <hyperlink ref="C50" r:id="rId69" location="62a1fdff42f13778e2055fdc87c50fcb" xr:uid="{994304CE-F8FA-4A22-934B-9D284216B883}"/>
    <hyperlink ref="C51" r:id="rId70" xr:uid="{07FDE322-B541-43AE-A5B6-EC75D5E137B3}"/>
    <hyperlink ref="Q41" r:id="rId71" xr:uid="{0175B99C-EB19-448D-8B68-412EB5AF1763}"/>
    <hyperlink ref="D44" r:id="rId72" xr:uid="{BAED3164-7C00-491F-A013-D98BA1D61182}"/>
    <hyperlink ref="D45" r:id="rId73" xr:uid="{EBE1D0A3-7600-4E2E-A7B7-70FE6729DD71}"/>
    <hyperlink ref="C44" r:id="rId74" xr:uid="{C783F0F2-D7A8-41D8-B274-50BFD9DB939E}"/>
    <hyperlink ref="C45" r:id="rId75" xr:uid="{06A1970A-6231-42A5-9DC6-79A3870EC8A6}"/>
    <hyperlink ref="D46" r:id="rId76" xr:uid="{1CA8E0A8-0210-4D72-97D5-46EBD1909EA7}"/>
    <hyperlink ref="C46" r:id="rId77" xr:uid="{57ED315D-BFB1-4B6A-89C3-ADF42AE0D6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Ricardo Rodrigues Crespo</cp:lastModifiedBy>
  <cp:revision/>
  <dcterms:created xsi:type="dcterms:W3CDTF">2021-11-18T08:08:55Z</dcterms:created>
  <dcterms:modified xsi:type="dcterms:W3CDTF">2022-03-16T12:20:59Z</dcterms:modified>
  <cp:category/>
  <cp:contentStatus/>
</cp:coreProperties>
</file>