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Santos\OneDrive - Education Vaud\7. Projets\1814_TotemLumineux\doc\"/>
    </mc:Choice>
  </mc:AlternateContent>
  <bookViews>
    <workbookView xWindow="120" yWindow="120" windowWidth="28515" windowHeight="14625" activeTab="1"/>
  </bookViews>
  <sheets>
    <sheet name="1814_TotemLumineux" sheetId="1" r:id="rId1"/>
    <sheet name="Nouveaux composants" sheetId="4" r:id="rId2"/>
  </sheets>
  <calcPr calcId="162913"/>
</workbook>
</file>

<file path=xl/calcChain.xml><?xml version="1.0" encoding="utf-8"?>
<calcChain xmlns="http://schemas.openxmlformats.org/spreadsheetml/2006/main">
  <c r="M9" i="4" l="1"/>
  <c r="M8" i="4" l="1"/>
  <c r="M7" i="4"/>
  <c r="M6" i="4"/>
  <c r="M5" i="4"/>
  <c r="M4" i="4"/>
  <c r="M3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4" i="1" s="1"/>
</calcChain>
</file>

<file path=xl/sharedStrings.xml><?xml version="1.0" encoding="utf-8"?>
<sst xmlns="http://schemas.openxmlformats.org/spreadsheetml/2006/main" count="251" uniqueCount="170">
  <si>
    <t>Comment</t>
  </si>
  <si>
    <t>Description</t>
  </si>
  <si>
    <t>Designator</t>
  </si>
  <si>
    <t>LibRef</t>
  </si>
  <si>
    <t>Quantity</t>
  </si>
  <si>
    <t>47uF</t>
  </si>
  <si>
    <t>Conductive Polymer Hybrid Aluminum Electrolytic Capacitor, 100 uF, +/- 20%, 50 V, -55 to 105 degC, 2-Pin SMD (G), RoHS, Tape and Reel</t>
  </si>
  <si>
    <t>C1, C2, C6, C7</t>
  </si>
  <si>
    <t>CMP-2000-06221-1</t>
  </si>
  <si>
    <t>39nF</t>
  </si>
  <si>
    <t/>
  </si>
  <si>
    <t>C3, C4</t>
  </si>
  <si>
    <t>Capa</t>
  </si>
  <si>
    <t>10nF</t>
  </si>
  <si>
    <t>C5</t>
  </si>
  <si>
    <t>100n</t>
  </si>
  <si>
    <t>CAP 47uF 10V 1206(3216)</t>
  </si>
  <si>
    <t>CAP 47uF 10V ±20% 1206 (3216 Metric) Thickness 1.9mm SMD</t>
  </si>
  <si>
    <t>C9, C10, C12, C13, C14, C15, C16, C17, C18, C19</t>
  </si>
  <si>
    <t>CMP-1037-05002-1</t>
  </si>
  <si>
    <t>10uF</t>
  </si>
  <si>
    <t>C26</t>
  </si>
  <si>
    <t>SK32</t>
  </si>
  <si>
    <t>Shotky diod</t>
  </si>
  <si>
    <t>D1</t>
  </si>
  <si>
    <t>BAS40-06LT1G</t>
  </si>
  <si>
    <t>Common Anode Schottky Barrier Diodes, 3-Pin SOT-23, Pb-Free, Tape and Reel</t>
  </si>
  <si>
    <t>D2</t>
  </si>
  <si>
    <t>CMP-1055-00547-1</t>
  </si>
  <si>
    <t>691211720002</t>
  </si>
  <si>
    <t>Serie 211 - 5.00 mm 45deg Entry Modular with Rising Cage Clamp - 15.50 mm Height WR-TBL, 2 pin</t>
  </si>
  <si>
    <t>J1, J2, J3, J4</t>
  </si>
  <si>
    <t>CMP-1502-02524-1</t>
  </si>
  <si>
    <t>61302021121</t>
  </si>
  <si>
    <t>THT Vertical Pin Header WR-PHD, Pitch 2.54 mm, Dual Row, 20 pins</t>
  </si>
  <si>
    <t>J5</t>
  </si>
  <si>
    <t>CMP-1502-01104-1</t>
  </si>
  <si>
    <t>691250910002</t>
  </si>
  <si>
    <t>Serie 2509 - 9.52 mm Horizontal Entry Modular with Rising Cage Clamp WR-TBL, 2 pin</t>
  </si>
  <si>
    <t>J6</t>
  </si>
  <si>
    <t>CMP-1502-02750-1</t>
  </si>
  <si>
    <t>691411710002B</t>
  </si>
  <si>
    <t>Serie 411 B - 5.00mm Screwless Horizontal Entry-2.0mm2 Wires WR-TBL, 2 pin</t>
  </si>
  <si>
    <t>J7</t>
  </si>
  <si>
    <t>CMP-1502-03026-1</t>
  </si>
  <si>
    <t>DO3308P-684</t>
  </si>
  <si>
    <t>L1</t>
  </si>
  <si>
    <t>61300511121</t>
  </si>
  <si>
    <t>THT Vertical Pin Header WR-PHD, Pitch 2.54 mm, Single Row, 5 pins</t>
  </si>
  <si>
    <t>P1</t>
  </si>
  <si>
    <t>CMP-1502-01068-1</t>
  </si>
  <si>
    <t>47R</t>
  </si>
  <si>
    <t>R1, R2</t>
  </si>
  <si>
    <t>Resistor</t>
  </si>
  <si>
    <t>270R</t>
  </si>
  <si>
    <t>R3, R4</t>
  </si>
  <si>
    <t>2mOhm</t>
  </si>
  <si>
    <t>R5</t>
  </si>
  <si>
    <t>R6, R8, R9</t>
  </si>
  <si>
    <t>82k</t>
  </si>
  <si>
    <t>R7</t>
  </si>
  <si>
    <t>18k</t>
  </si>
  <si>
    <t>R10</t>
  </si>
  <si>
    <t>300R</t>
  </si>
  <si>
    <t>R11</t>
  </si>
  <si>
    <t>0R</t>
  </si>
  <si>
    <t>R12</t>
  </si>
  <si>
    <t>1M</t>
  </si>
  <si>
    <t>R13</t>
  </si>
  <si>
    <t>430181038816</t>
  </si>
  <si>
    <t>WS-TASV SMD Tact Switch 4.5X4.5 mm</t>
  </si>
  <si>
    <t>SW1</t>
  </si>
  <si>
    <t>CMP-1454-00001-1</t>
  </si>
  <si>
    <t>DC-DC _12to5V</t>
  </si>
  <si>
    <t>U1, U2</t>
  </si>
  <si>
    <t>LM2674M-3.3</t>
  </si>
  <si>
    <t>SIMPLE SWITCHER® Power Converter High Efficiency 500mA Step-Down Voltage Regulator, 8-pin Narrow SOIC</t>
  </si>
  <si>
    <t>U3</t>
  </si>
  <si>
    <t>CMP-0069-00679-2</t>
  </si>
  <si>
    <t>INA214AIDCKT</t>
  </si>
  <si>
    <t>Voltage Output, High / Low-Side Measurement, Bi-Directional Zero-Drift Series, Current Shunt Monitor, 2.7 to 26 V, -40 to 125 degC, 6-Pin SOT-23 (DCK6), Green (RoHS &amp; no Sb/Br), Tape and Reel</t>
  </si>
  <si>
    <t>U4</t>
  </si>
  <si>
    <t>CMP-2000-06456-1</t>
  </si>
  <si>
    <t>TEPT4400</t>
  </si>
  <si>
    <t>U5</t>
  </si>
  <si>
    <t>PIC32MX130F256D</t>
  </si>
  <si>
    <t>U6</t>
  </si>
  <si>
    <t>ATWILC1000</t>
  </si>
  <si>
    <t>U7</t>
  </si>
  <si>
    <t>Stock</t>
  </si>
  <si>
    <t>Digi-Key</t>
  </si>
  <si>
    <t>Reference</t>
  </si>
  <si>
    <t xml:space="preserve">277-5951-ND </t>
  </si>
  <si>
    <t xml:space="preserve">732-2034-ND </t>
  </si>
  <si>
    <t>Fournisseur</t>
  </si>
  <si>
    <t>Würth</t>
  </si>
  <si>
    <t>2457510</t>
  </si>
  <si>
    <t>Farnell</t>
  </si>
  <si>
    <t>755-PSR100KTQFJ2L00</t>
  </si>
  <si>
    <t>Mouser</t>
  </si>
  <si>
    <t xml:space="preserve">LM2674MX-3.3/NOPBCT-ND </t>
  </si>
  <si>
    <t>595-INA210CQDCKRQ1</t>
  </si>
  <si>
    <t>782-TEPT4400</t>
  </si>
  <si>
    <t xml:space="preserve">ATWILC1000-MR110PB-TCT-ND </t>
  </si>
  <si>
    <t>667-EEE-FT1E470AR</t>
  </si>
  <si>
    <t>894-NQR010A0X4Z</t>
  </si>
  <si>
    <t>Digi-key</t>
  </si>
  <si>
    <t xml:space="preserve">311-1106-1-ND </t>
  </si>
  <si>
    <t>821-SK320BR4G</t>
  </si>
  <si>
    <t>PIC32MX130F256D-I/PT-ND</t>
  </si>
  <si>
    <t>Matrice</t>
  </si>
  <si>
    <t>Matrice souple 8x32 LEDs</t>
  </si>
  <si>
    <t>485-2294</t>
  </si>
  <si>
    <t>Price</t>
  </si>
  <si>
    <t>C8, C11, C20, C21, C22, C24, C25, C27, C28, C23</t>
  </si>
  <si>
    <t>PCB</t>
  </si>
  <si>
    <t>Eurocircuit</t>
  </si>
  <si>
    <t>Total price [chf] =</t>
  </si>
  <si>
    <t>Designateur</t>
  </si>
  <si>
    <t>Valeur</t>
  </si>
  <si>
    <t>Boitier</t>
  </si>
  <si>
    <t>Fabricant</t>
  </si>
  <si>
    <t>Références</t>
  </si>
  <si>
    <t>Quantité</t>
  </si>
  <si>
    <t>Bloc</t>
  </si>
  <si>
    <t>Murata Power Solutions Inc.</t>
  </si>
  <si>
    <t>OKL2-T/20-W12N2-C</t>
  </si>
  <si>
    <t>811-2961-1-ND</t>
  </si>
  <si>
    <t>Non</t>
  </si>
  <si>
    <t>Prix total [CHF]</t>
  </si>
  <si>
    <t>Prix unitaire [CHF]</t>
  </si>
  <si>
    <t>Disponible en stock ?</t>
  </si>
  <si>
    <t>Datasheet</t>
  </si>
  <si>
    <t>https://www.murata.com/products/productdata/8807038353438/okl2-t20-w12.pdf?1583754815000</t>
  </si>
  <si>
    <t>Custom</t>
  </si>
  <si>
    <t>-</t>
  </si>
  <si>
    <t>DC/DC
+12V/+5V</t>
  </si>
  <si>
    <t>YAGEO</t>
  </si>
  <si>
    <t>https://www.yageo.com/upload/media/product/productsearch/datasheet/rchip/PYu-RT_1-to-0.01_RoHS_L_12.pdf</t>
  </si>
  <si>
    <t>1206 (3216 métrique)</t>
  </si>
  <si>
    <t>0805 (2012 métrique)</t>
  </si>
  <si>
    <t>RT0805DRE071K6L</t>
  </si>
  <si>
    <t>311-2809-1-ND</t>
  </si>
  <si>
    <t>Bel Fuse Inc.</t>
  </si>
  <si>
    <t>507-1946-1-ND</t>
  </si>
  <si>
    <t>0685H9250-01</t>
  </si>
  <si>
    <t>https://belfuse.com/resources/datasheets/circuitprotection/ds-cp-c1h-series.pdf</t>
  </si>
  <si>
    <t>490-14661-1-ND</t>
  </si>
  <si>
    <t>GRM21BR61E226ME44K</t>
  </si>
  <si>
    <r>
      <t>1,6 [k</t>
    </r>
    <r>
      <rPr>
        <sz val="11"/>
        <color theme="1"/>
        <rFont val="Calibri"/>
        <family val="2"/>
      </rPr>
      <t>Ω]</t>
    </r>
  </si>
  <si>
    <t>25 [A]</t>
  </si>
  <si>
    <r>
      <t>22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F]</t>
    </r>
  </si>
  <si>
    <t>Murata Electronics</t>
  </si>
  <si>
    <t>https://www.digikey.ch/fr/products/detail/murata-electronics/GRM21BR61E226ME44K/4905534</t>
  </si>
  <si>
    <t>DC/DC
+5V/+3,3V</t>
  </si>
  <si>
    <t>Mornsun America, LLC</t>
  </si>
  <si>
    <t>K7803JT-500R3-LB</t>
  </si>
  <si>
    <t>2725-K7803JT-500R3-LBCT-ND</t>
  </si>
  <si>
    <t>Rtrim pour le DC/DC 5V</t>
  </si>
  <si>
    <t>Fusible soudé d'entrée 12V</t>
  </si>
  <si>
    <t>https://www.mornsun-power.com/html/pdf/K7803JT-500R3-LB.html</t>
  </si>
  <si>
    <t>Capacité d'entrée 5V</t>
  </si>
  <si>
    <r>
      <t>10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F]</t>
    </r>
  </si>
  <si>
    <t>Capacité d'entrée 12V
+ Capacité de sortie 3,3V</t>
  </si>
  <si>
    <t>GRM21BR61H106KE43L</t>
  </si>
  <si>
    <t>Alimentation
+5V</t>
  </si>
  <si>
    <t>Alimentation
+3,3V</t>
  </si>
  <si>
    <t>490-18663-1-ND</t>
  </si>
  <si>
    <t>https://search.murata.co.jp/Ceramy/image/img/A01X/G101/ENG/GRM21BR61H106KE43-01A.pdf</t>
  </si>
  <si>
    <t xml:space="preserve">Total [CHF] 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</si>
</sst>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49" fontId="1" fillId="2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Border="1"/>
    <xf numFmtId="49" fontId="0" fillId="0" borderId="0" xfId="0" applyNumberFormat="1"/>
    <xf numFmtId="49" fontId="1" fillId="0" borderId="1" xfId="0" quotePrefix="1" applyNumberFormat="1" applyFont="1" applyBorder="1" applyAlignment="1">
      <alignment wrapText="1"/>
    </xf>
    <xf numFmtId="0" fontId="1" fillId="3" borderId="1" xfId="0" quotePrefix="1" applyFont="1" applyFill="1" applyBorder="1"/>
    <xf numFmtId="49" fontId="1" fillId="3" borderId="1" xfId="0" quotePrefix="1" applyNumberFormat="1" applyFont="1" applyFill="1" applyBorder="1"/>
    <xf numFmtId="0" fontId="0" fillId="0" borderId="1" xfId="0" applyBorder="1"/>
    <xf numFmtId="49" fontId="2" fillId="0" borderId="1" xfId="0" applyNumberFormat="1" applyFont="1" applyBorder="1"/>
    <xf numFmtId="0" fontId="1" fillId="0" borderId="1" xfId="0" applyFont="1" applyFill="1" applyBorder="1"/>
    <xf numFmtId="0" fontId="0" fillId="0" borderId="3" xfId="0" applyBorder="1" applyAlignment="1"/>
    <xf numFmtId="0" fontId="0" fillId="3" borderId="3" xfId="0" applyFill="1" applyBorder="1" applyAlignment="1"/>
    <xf numFmtId="0" fontId="1" fillId="0" borderId="3" xfId="0" applyFont="1" applyFill="1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1" fillId="4" borderId="1" xfId="0" quotePrefix="1" applyFont="1" applyFill="1" applyBorder="1"/>
    <xf numFmtId="0" fontId="3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/>
    <xf numFmtId="0" fontId="0" fillId="4" borderId="1" xfId="0" applyFill="1" applyBorder="1"/>
    <xf numFmtId="49" fontId="1" fillId="4" borderId="1" xfId="0" quotePrefix="1" applyNumberFormat="1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5" fillId="6" borderId="15" xfId="1" applyFill="1" applyBorder="1" applyAlignment="1">
      <alignment horizontal="center" vertical="center" wrapText="1"/>
    </xf>
    <xf numFmtId="0" fontId="5" fillId="6" borderId="17" xfId="1" applyFill="1" applyBorder="1" applyAlignment="1">
      <alignment horizontal="center" vertical="center" wrapText="1"/>
    </xf>
    <xf numFmtId="0" fontId="5" fillId="6" borderId="16" xfId="1" applyFill="1" applyBorder="1" applyAlignment="1">
      <alignment horizontal="center" vertical="center" wrapText="1"/>
    </xf>
    <xf numFmtId="0" fontId="5" fillId="8" borderId="15" xfId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5" fillId="8" borderId="20" xfId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right" vertical="center" wrapText="1" indent="2"/>
    </xf>
    <xf numFmtId="0" fontId="8" fillId="7" borderId="5" xfId="0" applyFont="1" applyFill="1" applyBorder="1" applyAlignment="1">
      <alignment horizontal="right" vertical="center" wrapText="1" indent="2"/>
    </xf>
    <xf numFmtId="0" fontId="8" fillId="7" borderId="2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ageo.com/upload/media/product/productsearch/datasheet/rchip/PYu-RT_1-to-0.01_RoHS_L_12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elfuse.com/resources/datasheets/circuitprotection/ds-cp-c1h-series.pdf" TargetMode="External"/><Relationship Id="rId1" Type="http://schemas.openxmlformats.org/officeDocument/2006/relationships/hyperlink" Target="https://www.murata.com/products/productdata/8807038353438/okl2-t20-w12.pdf?1583754815000" TargetMode="External"/><Relationship Id="rId6" Type="http://schemas.openxmlformats.org/officeDocument/2006/relationships/hyperlink" Target="https://search.murata.co.jp/Ceramy/image/img/A01X/G101/ENG/GRM21BR61H106KE43-01A.pdf" TargetMode="External"/><Relationship Id="rId5" Type="http://schemas.openxmlformats.org/officeDocument/2006/relationships/hyperlink" Target="https://www.mornsun-power.com/html/pdf/K7803JT-500R3-LB.html" TargetMode="External"/><Relationship Id="rId4" Type="http://schemas.openxmlformats.org/officeDocument/2006/relationships/hyperlink" Target="https://www.digikey.ch/fr/products/detail/murata-electronics/GRM21BR61E226ME44K/4905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5" zoomScaleNormal="85" workbookViewId="0">
      <selection activeCell="E32" sqref="E32"/>
    </sheetView>
  </sheetViews>
  <sheetFormatPr baseColWidth="10" defaultRowHeight="15" x14ac:dyDescent="0.25"/>
  <cols>
    <col min="1" max="1" width="14.42578125" customWidth="1"/>
    <col min="2" max="2" width="36.140625" customWidth="1"/>
    <col min="3" max="3" width="48" customWidth="1"/>
    <col min="4" max="4" width="32.140625" customWidth="1"/>
    <col min="5" max="5" width="32.140625" style="6" customWidth="1"/>
    <col min="6" max="7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94</v>
      </c>
      <c r="E1" s="4" t="s">
        <v>91</v>
      </c>
      <c r="F1" s="1" t="s">
        <v>3</v>
      </c>
      <c r="G1" s="1" t="s">
        <v>4</v>
      </c>
      <c r="H1" s="1" t="s">
        <v>113</v>
      </c>
    </row>
    <row r="2" spans="1:9" x14ac:dyDescent="0.25">
      <c r="A2" s="19" t="s">
        <v>5</v>
      </c>
      <c r="B2" s="19" t="s">
        <v>6</v>
      </c>
      <c r="C2" s="19" t="s">
        <v>7</v>
      </c>
      <c r="D2" s="19" t="s">
        <v>99</v>
      </c>
      <c r="E2" s="20" t="s">
        <v>104</v>
      </c>
      <c r="F2" s="19" t="s">
        <v>8</v>
      </c>
      <c r="G2" s="21">
        <v>4</v>
      </c>
      <c r="H2" s="22">
        <v>0.52</v>
      </c>
      <c r="I2" s="18">
        <f>H2*G2</f>
        <v>2.08</v>
      </c>
    </row>
    <row r="3" spans="1:9" x14ac:dyDescent="0.25">
      <c r="A3" s="2" t="s">
        <v>9</v>
      </c>
      <c r="B3" s="2" t="s">
        <v>10</v>
      </c>
      <c r="C3" s="2" t="s">
        <v>11</v>
      </c>
      <c r="D3" s="2" t="s">
        <v>106</v>
      </c>
      <c r="E3" s="5" t="s">
        <v>107</v>
      </c>
      <c r="F3" s="2" t="s">
        <v>12</v>
      </c>
      <c r="G3" s="3">
        <v>2</v>
      </c>
      <c r="H3" s="10">
        <v>0.1</v>
      </c>
      <c r="I3" s="18">
        <f t="shared" ref="I3:I33" si="0">H3*G3</f>
        <v>0.2</v>
      </c>
    </row>
    <row r="4" spans="1:9" x14ac:dyDescent="0.25">
      <c r="A4" s="2" t="s">
        <v>13</v>
      </c>
      <c r="B4" s="2" t="s">
        <v>10</v>
      </c>
      <c r="C4" s="2" t="s">
        <v>14</v>
      </c>
      <c r="D4" s="2" t="s">
        <v>89</v>
      </c>
      <c r="E4" s="9"/>
      <c r="F4" s="2" t="s">
        <v>12</v>
      </c>
      <c r="G4" s="3">
        <v>1</v>
      </c>
      <c r="H4" s="10">
        <v>0</v>
      </c>
      <c r="I4" s="18">
        <f t="shared" si="0"/>
        <v>0</v>
      </c>
    </row>
    <row r="5" spans="1:9" x14ac:dyDescent="0.25">
      <c r="A5" s="2" t="s">
        <v>15</v>
      </c>
      <c r="B5" s="2" t="s">
        <v>10</v>
      </c>
      <c r="C5" s="2" t="s">
        <v>114</v>
      </c>
      <c r="D5" s="2" t="s">
        <v>89</v>
      </c>
      <c r="E5" s="9"/>
      <c r="F5" s="2" t="s">
        <v>12</v>
      </c>
      <c r="G5" s="3">
        <v>10</v>
      </c>
      <c r="H5" s="10">
        <v>0</v>
      </c>
      <c r="I5" s="18">
        <f t="shared" si="0"/>
        <v>0</v>
      </c>
    </row>
    <row r="6" spans="1:9" x14ac:dyDescent="0.25">
      <c r="A6" s="2" t="s">
        <v>16</v>
      </c>
      <c r="B6" s="2" t="s">
        <v>17</v>
      </c>
      <c r="C6" s="2" t="s">
        <v>18</v>
      </c>
      <c r="D6" s="2" t="s">
        <v>89</v>
      </c>
      <c r="E6" s="9"/>
      <c r="F6" s="2" t="s">
        <v>19</v>
      </c>
      <c r="G6" s="3">
        <v>10</v>
      </c>
      <c r="H6" s="10">
        <v>0</v>
      </c>
      <c r="I6" s="18">
        <f t="shared" si="0"/>
        <v>0</v>
      </c>
    </row>
    <row r="7" spans="1:9" x14ac:dyDescent="0.25">
      <c r="A7" s="2" t="s">
        <v>20</v>
      </c>
      <c r="B7" s="2" t="s">
        <v>10</v>
      </c>
      <c r="C7" s="2" t="s">
        <v>21</v>
      </c>
      <c r="D7" s="2" t="s">
        <v>89</v>
      </c>
      <c r="E7" s="9"/>
      <c r="F7" s="2" t="s">
        <v>12</v>
      </c>
      <c r="G7" s="3">
        <v>1</v>
      </c>
      <c r="H7" s="10">
        <v>0</v>
      </c>
      <c r="I7" s="18">
        <f t="shared" si="0"/>
        <v>0</v>
      </c>
    </row>
    <row r="8" spans="1:9" x14ac:dyDescent="0.25">
      <c r="A8" s="2" t="s">
        <v>22</v>
      </c>
      <c r="B8" s="2" t="s">
        <v>23</v>
      </c>
      <c r="C8" s="2" t="s">
        <v>24</v>
      </c>
      <c r="D8" s="2" t="s">
        <v>99</v>
      </c>
      <c r="E8" s="7" t="s">
        <v>108</v>
      </c>
      <c r="F8" s="2" t="s">
        <v>22</v>
      </c>
      <c r="G8" s="3">
        <v>1</v>
      </c>
      <c r="H8" s="10">
        <v>0.71</v>
      </c>
      <c r="I8" s="18">
        <f t="shared" si="0"/>
        <v>0.71</v>
      </c>
    </row>
    <row r="9" spans="1:9" x14ac:dyDescent="0.25">
      <c r="A9" s="2" t="s">
        <v>25</v>
      </c>
      <c r="B9" s="2" t="s">
        <v>26</v>
      </c>
      <c r="C9" s="2" t="s">
        <v>27</v>
      </c>
      <c r="D9" s="2" t="s">
        <v>89</v>
      </c>
      <c r="E9" s="5"/>
      <c r="F9" s="2" t="s">
        <v>28</v>
      </c>
      <c r="G9" s="3">
        <v>1</v>
      </c>
      <c r="H9" s="10">
        <v>0</v>
      </c>
      <c r="I9" s="18">
        <f t="shared" si="0"/>
        <v>0</v>
      </c>
    </row>
    <row r="10" spans="1:9" x14ac:dyDescent="0.25">
      <c r="A10" s="2" t="s">
        <v>29</v>
      </c>
      <c r="B10" s="2" t="s">
        <v>30</v>
      </c>
      <c r="C10" s="2" t="s">
        <v>31</v>
      </c>
      <c r="D10" s="2" t="s">
        <v>90</v>
      </c>
      <c r="E10" s="5" t="s">
        <v>93</v>
      </c>
      <c r="F10" s="2" t="s">
        <v>32</v>
      </c>
      <c r="G10" s="3">
        <v>4</v>
      </c>
      <c r="H10" s="10">
        <v>1.1100000000000001</v>
      </c>
      <c r="I10" s="18">
        <f t="shared" si="0"/>
        <v>4.4400000000000004</v>
      </c>
    </row>
    <row r="11" spans="1:9" x14ac:dyDescent="0.25">
      <c r="A11" s="2" t="s">
        <v>33</v>
      </c>
      <c r="B11" s="2" t="s">
        <v>34</v>
      </c>
      <c r="C11" s="2" t="s">
        <v>35</v>
      </c>
      <c r="D11" s="2" t="s">
        <v>89</v>
      </c>
      <c r="E11" s="9"/>
      <c r="F11" s="2" t="s">
        <v>36</v>
      </c>
      <c r="G11" s="3">
        <v>1</v>
      </c>
      <c r="H11" s="10">
        <v>0</v>
      </c>
      <c r="I11" s="18">
        <f t="shared" si="0"/>
        <v>0</v>
      </c>
    </row>
    <row r="12" spans="1:9" x14ac:dyDescent="0.25">
      <c r="A12" s="2" t="s">
        <v>37</v>
      </c>
      <c r="B12" s="2" t="s">
        <v>38</v>
      </c>
      <c r="C12" s="2" t="s">
        <v>39</v>
      </c>
      <c r="D12" s="2" t="s">
        <v>90</v>
      </c>
      <c r="E12" s="11" t="s">
        <v>92</v>
      </c>
      <c r="F12" s="2" t="s">
        <v>40</v>
      </c>
      <c r="G12" s="3">
        <v>1</v>
      </c>
      <c r="H12" s="12">
        <v>1.66</v>
      </c>
      <c r="I12" s="18">
        <f t="shared" si="0"/>
        <v>1.66</v>
      </c>
    </row>
    <row r="13" spans="1:9" x14ac:dyDescent="0.25">
      <c r="A13" s="2" t="s">
        <v>41</v>
      </c>
      <c r="B13" s="2" t="s">
        <v>42</v>
      </c>
      <c r="C13" s="2" t="s">
        <v>43</v>
      </c>
      <c r="D13" s="2" t="s">
        <v>95</v>
      </c>
      <c r="E13" s="5" t="s">
        <v>41</v>
      </c>
      <c r="F13" s="2" t="s">
        <v>44</v>
      </c>
      <c r="G13" s="3">
        <v>1</v>
      </c>
      <c r="H13" s="10">
        <v>0</v>
      </c>
      <c r="I13" s="18">
        <f t="shared" si="0"/>
        <v>0</v>
      </c>
    </row>
    <row r="14" spans="1:9" x14ac:dyDescent="0.25">
      <c r="A14" s="19" t="s">
        <v>45</v>
      </c>
      <c r="B14" s="19" t="s">
        <v>10</v>
      </c>
      <c r="C14" s="19" t="s">
        <v>46</v>
      </c>
      <c r="D14" s="19" t="s">
        <v>97</v>
      </c>
      <c r="E14" s="23" t="s">
        <v>96</v>
      </c>
      <c r="F14" s="19" t="s">
        <v>45</v>
      </c>
      <c r="G14" s="21">
        <v>1</v>
      </c>
      <c r="H14" s="22">
        <v>3.18</v>
      </c>
      <c r="I14" s="18">
        <f t="shared" si="0"/>
        <v>3.18</v>
      </c>
    </row>
    <row r="15" spans="1:9" x14ac:dyDescent="0.25">
      <c r="A15" s="2" t="s">
        <v>47</v>
      </c>
      <c r="B15" s="2" t="s">
        <v>48</v>
      </c>
      <c r="C15" s="2" t="s">
        <v>49</v>
      </c>
      <c r="D15" s="2" t="s">
        <v>89</v>
      </c>
      <c r="E15" s="9"/>
      <c r="F15" s="2" t="s">
        <v>50</v>
      </c>
      <c r="G15" s="3">
        <v>1</v>
      </c>
      <c r="H15" s="10">
        <v>0</v>
      </c>
      <c r="I15" s="18">
        <f t="shared" si="0"/>
        <v>0</v>
      </c>
    </row>
    <row r="16" spans="1:9" x14ac:dyDescent="0.25">
      <c r="A16" s="2" t="s">
        <v>51</v>
      </c>
      <c r="B16" s="2" t="s">
        <v>10</v>
      </c>
      <c r="C16" s="2" t="s">
        <v>52</v>
      </c>
      <c r="D16" s="2" t="s">
        <v>89</v>
      </c>
      <c r="E16" s="9"/>
      <c r="F16" s="2" t="s">
        <v>53</v>
      </c>
      <c r="G16" s="3">
        <v>2</v>
      </c>
      <c r="H16" s="10">
        <v>0</v>
      </c>
      <c r="I16" s="18">
        <f t="shared" si="0"/>
        <v>0</v>
      </c>
    </row>
    <row r="17" spans="1:9" x14ac:dyDescent="0.25">
      <c r="A17" s="2" t="s">
        <v>54</v>
      </c>
      <c r="B17" s="2" t="s">
        <v>10</v>
      </c>
      <c r="C17" s="2" t="s">
        <v>55</v>
      </c>
      <c r="D17" s="2" t="s">
        <v>89</v>
      </c>
      <c r="E17" s="9"/>
      <c r="F17" s="2" t="s">
        <v>53</v>
      </c>
      <c r="G17" s="3">
        <v>2</v>
      </c>
      <c r="H17" s="10">
        <v>0</v>
      </c>
      <c r="I17" s="18">
        <f t="shared" si="0"/>
        <v>0</v>
      </c>
    </row>
    <row r="18" spans="1:9" x14ac:dyDescent="0.25">
      <c r="A18" s="19" t="s">
        <v>56</v>
      </c>
      <c r="B18" s="19" t="s">
        <v>10</v>
      </c>
      <c r="C18" s="19" t="s">
        <v>57</v>
      </c>
      <c r="D18" s="19" t="s">
        <v>99</v>
      </c>
      <c r="E18" s="20" t="s">
        <v>98</v>
      </c>
      <c r="F18" s="19" t="s">
        <v>53</v>
      </c>
      <c r="G18" s="21">
        <v>1</v>
      </c>
      <c r="H18" s="22">
        <v>1.41</v>
      </c>
      <c r="I18" s="18">
        <f t="shared" si="0"/>
        <v>1.41</v>
      </c>
    </row>
    <row r="19" spans="1:9" x14ac:dyDescent="0.25">
      <c r="A19" s="2" t="s">
        <v>10</v>
      </c>
      <c r="B19" s="2" t="s">
        <v>10</v>
      </c>
      <c r="C19" s="2" t="s">
        <v>58</v>
      </c>
      <c r="D19" s="2" t="s">
        <v>89</v>
      </c>
      <c r="E19" s="9"/>
      <c r="F19" s="2" t="s">
        <v>53</v>
      </c>
      <c r="G19" s="3">
        <v>3</v>
      </c>
      <c r="H19" s="10">
        <v>0</v>
      </c>
      <c r="I19" s="18">
        <f t="shared" si="0"/>
        <v>0</v>
      </c>
    </row>
    <row r="20" spans="1:9" x14ac:dyDescent="0.25">
      <c r="A20" s="2" t="s">
        <v>59</v>
      </c>
      <c r="B20" s="2" t="s">
        <v>10</v>
      </c>
      <c r="C20" s="2" t="s">
        <v>60</v>
      </c>
      <c r="D20" s="2" t="s">
        <v>89</v>
      </c>
      <c r="E20" s="9"/>
      <c r="F20" s="2" t="s">
        <v>53</v>
      </c>
      <c r="G20" s="3">
        <v>1</v>
      </c>
      <c r="H20" s="10">
        <v>0</v>
      </c>
      <c r="I20" s="18">
        <f t="shared" si="0"/>
        <v>0</v>
      </c>
    </row>
    <row r="21" spans="1:9" x14ac:dyDescent="0.25">
      <c r="A21" s="2" t="s">
        <v>61</v>
      </c>
      <c r="B21" s="2" t="s">
        <v>10</v>
      </c>
      <c r="C21" s="2" t="s">
        <v>62</v>
      </c>
      <c r="D21" s="2" t="s">
        <v>89</v>
      </c>
      <c r="E21" s="9"/>
      <c r="F21" s="2" t="s">
        <v>53</v>
      </c>
      <c r="G21" s="3">
        <v>1</v>
      </c>
      <c r="H21" s="10">
        <v>0</v>
      </c>
      <c r="I21" s="18">
        <f t="shared" si="0"/>
        <v>0</v>
      </c>
    </row>
    <row r="22" spans="1:9" x14ac:dyDescent="0.25">
      <c r="A22" s="2" t="s">
        <v>63</v>
      </c>
      <c r="B22" s="2" t="s">
        <v>10</v>
      </c>
      <c r="C22" s="2" t="s">
        <v>64</v>
      </c>
      <c r="D22" s="2" t="s">
        <v>89</v>
      </c>
      <c r="E22" s="9"/>
      <c r="F22" s="2" t="s">
        <v>53</v>
      </c>
      <c r="G22" s="3">
        <v>1</v>
      </c>
      <c r="H22" s="10">
        <v>0</v>
      </c>
      <c r="I22" s="18">
        <f t="shared" si="0"/>
        <v>0</v>
      </c>
    </row>
    <row r="23" spans="1:9" x14ac:dyDescent="0.25">
      <c r="A23" s="2" t="s">
        <v>65</v>
      </c>
      <c r="B23" s="2" t="s">
        <v>10</v>
      </c>
      <c r="C23" s="2" t="s">
        <v>66</v>
      </c>
      <c r="D23" s="2" t="s">
        <v>89</v>
      </c>
      <c r="E23" s="9"/>
      <c r="F23" s="2" t="s">
        <v>53</v>
      </c>
      <c r="G23" s="3">
        <v>1</v>
      </c>
      <c r="H23" s="10">
        <v>0</v>
      </c>
      <c r="I23" s="18">
        <f t="shared" si="0"/>
        <v>0</v>
      </c>
    </row>
    <row r="24" spans="1:9" x14ac:dyDescent="0.25">
      <c r="A24" s="2" t="s">
        <v>67</v>
      </c>
      <c r="B24" s="2" t="s">
        <v>10</v>
      </c>
      <c r="C24" s="2" t="s">
        <v>68</v>
      </c>
      <c r="D24" s="2" t="s">
        <v>89</v>
      </c>
      <c r="E24" s="9"/>
      <c r="F24" s="2" t="s">
        <v>53</v>
      </c>
      <c r="G24" s="3">
        <v>1</v>
      </c>
      <c r="H24" s="10">
        <v>0</v>
      </c>
      <c r="I24" s="18">
        <f t="shared" si="0"/>
        <v>0</v>
      </c>
    </row>
    <row r="25" spans="1:9" x14ac:dyDescent="0.25">
      <c r="A25" s="2" t="s">
        <v>69</v>
      </c>
      <c r="B25" s="2" t="s">
        <v>70</v>
      </c>
      <c r="C25" s="2" t="s">
        <v>71</v>
      </c>
      <c r="D25" s="2" t="s">
        <v>89</v>
      </c>
      <c r="E25" s="9"/>
      <c r="F25" s="2" t="s">
        <v>72</v>
      </c>
      <c r="G25" s="3">
        <v>1</v>
      </c>
      <c r="H25" s="10">
        <v>0</v>
      </c>
      <c r="I25" s="18">
        <f t="shared" si="0"/>
        <v>0</v>
      </c>
    </row>
    <row r="26" spans="1:9" x14ac:dyDescent="0.25">
      <c r="A26" s="19" t="s">
        <v>73</v>
      </c>
      <c r="B26" s="19" t="s">
        <v>10</v>
      </c>
      <c r="C26" s="19" t="s">
        <v>74</v>
      </c>
      <c r="D26" s="19" t="s">
        <v>99</v>
      </c>
      <c r="E26" s="23" t="s">
        <v>105</v>
      </c>
      <c r="F26" s="19" t="s">
        <v>73</v>
      </c>
      <c r="G26" s="21">
        <v>2</v>
      </c>
      <c r="H26" s="22">
        <v>8.1999999999999993</v>
      </c>
      <c r="I26" s="18">
        <f t="shared" si="0"/>
        <v>16.399999999999999</v>
      </c>
    </row>
    <row r="27" spans="1:9" x14ac:dyDescent="0.25">
      <c r="A27" s="19" t="s">
        <v>75</v>
      </c>
      <c r="B27" s="19" t="s">
        <v>76</v>
      </c>
      <c r="C27" s="19" t="s">
        <v>77</v>
      </c>
      <c r="D27" s="19" t="s">
        <v>90</v>
      </c>
      <c r="E27" s="23" t="s">
        <v>100</v>
      </c>
      <c r="F27" s="19" t="s">
        <v>78</v>
      </c>
      <c r="G27" s="21">
        <v>1</v>
      </c>
      <c r="H27" s="22">
        <v>3.31</v>
      </c>
      <c r="I27" s="18">
        <f t="shared" si="0"/>
        <v>3.31</v>
      </c>
    </row>
    <row r="28" spans="1:9" x14ac:dyDescent="0.25">
      <c r="A28" s="19" t="s">
        <v>79</v>
      </c>
      <c r="B28" s="19" t="s">
        <v>80</v>
      </c>
      <c r="C28" s="19" t="s">
        <v>81</v>
      </c>
      <c r="D28" s="19" t="s">
        <v>99</v>
      </c>
      <c r="E28" s="24" t="s">
        <v>101</v>
      </c>
      <c r="F28" s="19" t="s">
        <v>82</v>
      </c>
      <c r="G28" s="21">
        <v>1</v>
      </c>
      <c r="H28" s="22">
        <v>1.65</v>
      </c>
      <c r="I28" s="18">
        <f t="shared" si="0"/>
        <v>1.65</v>
      </c>
    </row>
    <row r="29" spans="1:9" x14ac:dyDescent="0.25">
      <c r="A29" s="19" t="s">
        <v>83</v>
      </c>
      <c r="B29" s="19" t="s">
        <v>10</v>
      </c>
      <c r="C29" s="19" t="s">
        <v>84</v>
      </c>
      <c r="D29" s="19" t="s">
        <v>99</v>
      </c>
      <c r="E29" s="23" t="s">
        <v>102</v>
      </c>
      <c r="F29" s="19" t="s">
        <v>83</v>
      </c>
      <c r="G29" s="21">
        <v>1</v>
      </c>
      <c r="H29" s="22">
        <v>0.66</v>
      </c>
      <c r="I29" s="18">
        <f t="shared" si="0"/>
        <v>0.66</v>
      </c>
    </row>
    <row r="30" spans="1:9" x14ac:dyDescent="0.25">
      <c r="A30" s="19" t="s">
        <v>85</v>
      </c>
      <c r="B30" s="19" t="s">
        <v>10</v>
      </c>
      <c r="C30" s="19" t="s">
        <v>86</v>
      </c>
      <c r="D30" s="19" t="s">
        <v>106</v>
      </c>
      <c r="E30" s="23" t="s">
        <v>109</v>
      </c>
      <c r="F30" s="19" t="s">
        <v>85</v>
      </c>
      <c r="G30" s="21">
        <v>1</v>
      </c>
      <c r="H30" s="22">
        <v>3.13</v>
      </c>
      <c r="I30" s="18">
        <f t="shared" si="0"/>
        <v>3.13</v>
      </c>
    </row>
    <row r="31" spans="1:9" x14ac:dyDescent="0.25">
      <c r="A31" s="19" t="s">
        <v>87</v>
      </c>
      <c r="B31" s="19" t="s">
        <v>10</v>
      </c>
      <c r="C31" s="19" t="s">
        <v>88</v>
      </c>
      <c r="D31" s="19" t="s">
        <v>90</v>
      </c>
      <c r="E31" s="23" t="s">
        <v>103</v>
      </c>
      <c r="F31" s="19" t="s">
        <v>87</v>
      </c>
      <c r="G31" s="21">
        <v>1</v>
      </c>
      <c r="H31" s="22">
        <v>7.44</v>
      </c>
      <c r="I31" s="18">
        <f t="shared" si="0"/>
        <v>7.44</v>
      </c>
    </row>
    <row r="32" spans="1:9" x14ac:dyDescent="0.25">
      <c r="A32" s="2" t="s">
        <v>110</v>
      </c>
      <c r="B32" s="2" t="s">
        <v>111</v>
      </c>
      <c r="C32" s="8"/>
      <c r="D32" s="2" t="s">
        <v>99</v>
      </c>
      <c r="E32" s="5" t="s">
        <v>112</v>
      </c>
      <c r="F32" s="8"/>
      <c r="G32" s="3">
        <v>2</v>
      </c>
      <c r="H32" s="10">
        <v>103.49</v>
      </c>
      <c r="I32" s="18">
        <f t="shared" si="0"/>
        <v>206.98</v>
      </c>
    </row>
    <row r="33" spans="1:9" ht="15.75" thickBot="1" x14ac:dyDescent="0.3">
      <c r="A33" s="13" t="s">
        <v>115</v>
      </c>
      <c r="B33" s="14"/>
      <c r="C33" s="14"/>
      <c r="D33" s="13" t="s">
        <v>116</v>
      </c>
      <c r="E33" s="14"/>
      <c r="F33" s="14"/>
      <c r="G33" s="15">
        <v>1</v>
      </c>
      <c r="H33" s="16">
        <v>40</v>
      </c>
      <c r="I33" s="18">
        <f t="shared" si="0"/>
        <v>40</v>
      </c>
    </row>
    <row r="34" spans="1:9" ht="15.75" thickBot="1" x14ac:dyDescent="0.3">
      <c r="A34" s="26" t="s">
        <v>117</v>
      </c>
      <c r="B34" s="27"/>
      <c r="C34" s="27"/>
      <c r="D34" s="27"/>
      <c r="E34" s="27"/>
      <c r="F34" s="27"/>
      <c r="G34" s="28"/>
      <c r="H34" s="17">
        <f>I2+I3+I4+I5+I6+I7+I8+I9+I10+I11+I12+I13+I14+I15+I17+I16+I18+I19+I20+I21+I22+I23+I24+I25+I26+I27+I28+I29+I30+I31+I32+I33</f>
        <v>293.25</v>
      </c>
    </row>
  </sheetData>
  <mergeCells count="1">
    <mergeCell ref="A34:G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C1" zoomScale="70" zoomScaleNormal="70" workbookViewId="0">
      <selection activeCell="F5" sqref="F5"/>
    </sheetView>
  </sheetViews>
  <sheetFormatPr baseColWidth="10" defaultRowHeight="15" x14ac:dyDescent="0.25"/>
  <cols>
    <col min="1" max="1" width="15.28515625" style="25" customWidth="1"/>
    <col min="2" max="2" width="15" style="25" customWidth="1"/>
    <col min="3" max="3" width="31.140625" style="25" customWidth="1"/>
    <col min="4" max="4" width="9.7109375" style="25" customWidth="1"/>
    <col min="5" max="5" width="20.7109375" style="25" customWidth="1"/>
    <col min="6" max="6" width="14.85546875" style="25" customWidth="1"/>
    <col min="7" max="7" width="13" style="25" customWidth="1"/>
    <col min="8" max="9" width="22.85546875" style="25" customWidth="1"/>
    <col min="10" max="13" width="12.7109375" style="25" customWidth="1"/>
    <col min="14" max="14" width="52.7109375" style="25" customWidth="1"/>
    <col min="15" max="16384" width="11.42578125" style="25"/>
  </cols>
  <sheetData>
    <row r="1" spans="1:14" ht="21" customHeight="1" x14ac:dyDescent="0.25">
      <c r="A1" s="29" t="s">
        <v>124</v>
      </c>
      <c r="B1" s="30" t="s">
        <v>118</v>
      </c>
      <c r="C1" s="31" t="s">
        <v>1</v>
      </c>
      <c r="D1" s="29" t="s">
        <v>119</v>
      </c>
      <c r="E1" s="31" t="s">
        <v>120</v>
      </c>
      <c r="F1" s="29" t="s">
        <v>121</v>
      </c>
      <c r="G1" s="30" t="s">
        <v>94</v>
      </c>
      <c r="H1" s="30" t="s">
        <v>122</v>
      </c>
      <c r="I1" s="31"/>
      <c r="J1" s="29" t="s">
        <v>123</v>
      </c>
      <c r="K1" s="30" t="s">
        <v>130</v>
      </c>
      <c r="L1" s="30" t="s">
        <v>131</v>
      </c>
      <c r="M1" s="31" t="s">
        <v>129</v>
      </c>
      <c r="N1" s="54" t="s">
        <v>132</v>
      </c>
    </row>
    <row r="2" spans="1:14" ht="21" customHeight="1" thickBot="1" x14ac:dyDescent="0.3">
      <c r="A2" s="32"/>
      <c r="B2" s="33"/>
      <c r="C2" s="35"/>
      <c r="D2" s="32"/>
      <c r="E2" s="35"/>
      <c r="F2" s="32"/>
      <c r="G2" s="33"/>
      <c r="H2" s="34" t="s">
        <v>121</v>
      </c>
      <c r="I2" s="53" t="s">
        <v>94</v>
      </c>
      <c r="J2" s="32"/>
      <c r="K2" s="33"/>
      <c r="L2" s="33"/>
      <c r="M2" s="35"/>
      <c r="N2" s="55"/>
    </row>
    <row r="3" spans="1:14" ht="42" customHeight="1" x14ac:dyDescent="0.25">
      <c r="A3" s="39" t="s">
        <v>165</v>
      </c>
      <c r="B3" s="36"/>
      <c r="C3" s="44" t="s">
        <v>136</v>
      </c>
      <c r="D3" s="48" t="s">
        <v>135</v>
      </c>
      <c r="E3" s="44" t="s">
        <v>134</v>
      </c>
      <c r="F3" s="48" t="s">
        <v>125</v>
      </c>
      <c r="G3" s="36" t="s">
        <v>106</v>
      </c>
      <c r="H3" s="36" t="s">
        <v>126</v>
      </c>
      <c r="I3" s="44" t="s">
        <v>127</v>
      </c>
      <c r="J3" s="48">
        <v>1</v>
      </c>
      <c r="K3" s="36">
        <v>12.38</v>
      </c>
      <c r="L3" s="36" t="s">
        <v>128</v>
      </c>
      <c r="M3" s="44">
        <f>K3*J3</f>
        <v>12.38</v>
      </c>
      <c r="N3" s="56" t="s">
        <v>133</v>
      </c>
    </row>
    <row r="4" spans="1:14" ht="42" customHeight="1" x14ac:dyDescent="0.25">
      <c r="A4" s="40"/>
      <c r="B4" s="37"/>
      <c r="C4" s="45" t="s">
        <v>158</v>
      </c>
      <c r="D4" s="49" t="s">
        <v>149</v>
      </c>
      <c r="E4" s="50" t="s">
        <v>140</v>
      </c>
      <c r="F4" s="49" t="s">
        <v>137</v>
      </c>
      <c r="G4" s="37" t="s">
        <v>106</v>
      </c>
      <c r="H4" s="37" t="s">
        <v>141</v>
      </c>
      <c r="I4" s="45" t="s">
        <v>142</v>
      </c>
      <c r="J4" s="49">
        <v>1</v>
      </c>
      <c r="K4" s="37">
        <v>0.12</v>
      </c>
      <c r="L4" s="37" t="s">
        <v>128</v>
      </c>
      <c r="M4" s="45">
        <f>K4*J4</f>
        <v>0.12</v>
      </c>
      <c r="N4" s="57" t="s">
        <v>138</v>
      </c>
    </row>
    <row r="5" spans="1:14" ht="42" customHeight="1" x14ac:dyDescent="0.25">
      <c r="A5" s="40"/>
      <c r="B5" s="37"/>
      <c r="C5" s="45" t="s">
        <v>159</v>
      </c>
      <c r="D5" s="49" t="s">
        <v>150</v>
      </c>
      <c r="E5" s="50" t="s">
        <v>139</v>
      </c>
      <c r="F5" s="49" t="s">
        <v>143</v>
      </c>
      <c r="G5" s="37" t="s">
        <v>106</v>
      </c>
      <c r="H5" s="37" t="s">
        <v>145</v>
      </c>
      <c r="I5" s="45" t="s">
        <v>144</v>
      </c>
      <c r="J5" s="49">
        <v>1</v>
      </c>
      <c r="K5" s="37">
        <v>0.28000000000000003</v>
      </c>
      <c r="L5" s="37" t="s">
        <v>128</v>
      </c>
      <c r="M5" s="45">
        <f>K5*J5</f>
        <v>0.28000000000000003</v>
      </c>
      <c r="N5" s="57" t="s">
        <v>146</v>
      </c>
    </row>
    <row r="6" spans="1:14" ht="42" customHeight="1" thickBot="1" x14ac:dyDescent="0.3">
      <c r="A6" s="41"/>
      <c r="B6" s="38"/>
      <c r="C6" s="46" t="s">
        <v>163</v>
      </c>
      <c r="D6" s="51" t="s">
        <v>151</v>
      </c>
      <c r="E6" s="46" t="s">
        <v>140</v>
      </c>
      <c r="F6" s="51" t="s">
        <v>152</v>
      </c>
      <c r="G6" s="38" t="s">
        <v>106</v>
      </c>
      <c r="H6" s="38" t="s">
        <v>148</v>
      </c>
      <c r="I6" s="46" t="s">
        <v>147</v>
      </c>
      <c r="J6" s="51">
        <v>3</v>
      </c>
      <c r="K6" s="38">
        <v>0.42</v>
      </c>
      <c r="L6" s="38" t="s">
        <v>128</v>
      </c>
      <c r="M6" s="46">
        <f>K6*J6</f>
        <v>1.26</v>
      </c>
      <c r="N6" s="58" t="s">
        <v>153</v>
      </c>
    </row>
    <row r="7" spans="1:14" ht="42" customHeight="1" x14ac:dyDescent="0.25">
      <c r="A7" s="42" t="s">
        <v>166</v>
      </c>
      <c r="B7" s="43"/>
      <c r="C7" s="47" t="s">
        <v>154</v>
      </c>
      <c r="D7" s="52" t="s">
        <v>135</v>
      </c>
      <c r="E7" s="47" t="s">
        <v>134</v>
      </c>
      <c r="F7" s="52" t="s">
        <v>155</v>
      </c>
      <c r="G7" s="43" t="s">
        <v>106</v>
      </c>
      <c r="H7" s="43" t="s">
        <v>156</v>
      </c>
      <c r="I7" s="47" t="s">
        <v>157</v>
      </c>
      <c r="J7" s="52">
        <v>1</v>
      </c>
      <c r="K7" s="43">
        <v>0.85</v>
      </c>
      <c r="L7" s="43" t="s">
        <v>128</v>
      </c>
      <c r="M7" s="47">
        <f>K7*J7</f>
        <v>0.85</v>
      </c>
      <c r="N7" s="59" t="s">
        <v>160</v>
      </c>
    </row>
    <row r="8" spans="1:14" ht="42" customHeight="1" thickBot="1" x14ac:dyDescent="0.3">
      <c r="A8" s="60"/>
      <c r="B8" s="61"/>
      <c r="C8" s="62" t="s">
        <v>161</v>
      </c>
      <c r="D8" s="63" t="s">
        <v>162</v>
      </c>
      <c r="E8" s="64" t="s">
        <v>140</v>
      </c>
      <c r="F8" s="63" t="s">
        <v>152</v>
      </c>
      <c r="G8" s="61" t="s">
        <v>106</v>
      </c>
      <c r="H8" s="61" t="s">
        <v>164</v>
      </c>
      <c r="I8" s="62" t="s">
        <v>167</v>
      </c>
      <c r="J8" s="63">
        <v>1</v>
      </c>
      <c r="K8" s="61">
        <v>0.35</v>
      </c>
      <c r="L8" s="61" t="s">
        <v>128</v>
      </c>
      <c r="M8" s="62">
        <f t="shared" ref="M8" si="0">K8*J8</f>
        <v>0.35</v>
      </c>
      <c r="N8" s="65" t="s">
        <v>168</v>
      </c>
    </row>
    <row r="9" spans="1:14" ht="32.1" customHeight="1" thickBot="1" x14ac:dyDescent="0.3">
      <c r="A9" s="67" t="s">
        <v>169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9">
        <f>SUM(M3:M8)</f>
        <v>15.239999999999998</v>
      </c>
      <c r="N9" s="66"/>
    </row>
  </sheetData>
  <mergeCells count="16">
    <mergeCell ref="A9:L9"/>
    <mergeCell ref="A1:A2"/>
    <mergeCell ref="N1:N2"/>
    <mergeCell ref="A3:A6"/>
    <mergeCell ref="A7:A8"/>
    <mergeCell ref="B1:B2"/>
    <mergeCell ref="J1:J2"/>
    <mergeCell ref="K1:K2"/>
    <mergeCell ref="L1:L2"/>
    <mergeCell ref="M1:M2"/>
    <mergeCell ref="H1:I1"/>
    <mergeCell ref="G1:G2"/>
    <mergeCell ref="F1:F2"/>
    <mergeCell ref="E1:E2"/>
    <mergeCell ref="D1:D2"/>
    <mergeCell ref="C1:C2"/>
  </mergeCells>
  <hyperlinks>
    <hyperlink ref="N3" r:id="rId1"/>
    <hyperlink ref="N5" r:id="rId2"/>
    <hyperlink ref="N4" r:id="rId3"/>
    <hyperlink ref="N6" r:id="rId4"/>
    <hyperlink ref="N7" r:id="rId5"/>
    <hyperlink ref="N8" r:id="rId6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5" ma:contentTypeDescription="Crée un document." ma:contentTypeScope="" ma:versionID="afb2206dc39ec0633df49de4a17c7ac3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eaf56d5592bf3275e3039b8f90dd2fb7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85ee1c1-ced8-49b5-bc3f-dcb9ced85c6f}" ma:internalName="TaxCatchAll" ma:showField="CatchAllData" ma:web="4f59afc1-9a8a-4fb4-a375-c0d981ade2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7d2dec-4ece-4e20-a992-7fd9f36be7a3">
      <Terms xmlns="http://schemas.microsoft.com/office/infopath/2007/PartnerControls"/>
    </lcf76f155ced4ddcb4097134ff3c332f>
    <TaxCatchAll xmlns="4f59afc1-9a8a-4fb4-a375-c0d981ade2a0" xsi:nil="true"/>
  </documentManagement>
</p:properties>
</file>

<file path=customXml/itemProps1.xml><?xml version="1.0" encoding="utf-8"?>
<ds:datastoreItem xmlns:ds="http://schemas.openxmlformats.org/officeDocument/2006/customXml" ds:itemID="{05FEB2C3-BDC4-4B6F-97B3-234A8FD41C60}"/>
</file>

<file path=customXml/itemProps2.xml><?xml version="1.0" encoding="utf-8"?>
<ds:datastoreItem xmlns:ds="http://schemas.openxmlformats.org/officeDocument/2006/customXml" ds:itemID="{11463D79-5EAE-4EF0-9BC5-4BE55E73EC40}"/>
</file>

<file path=customXml/itemProps3.xml><?xml version="1.0" encoding="utf-8"?>
<ds:datastoreItem xmlns:ds="http://schemas.openxmlformats.org/officeDocument/2006/customXml" ds:itemID="{9B6BDEBF-2D21-46FF-A4D4-67F332DE7C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1814_TotemLumineux</vt:lpstr>
      <vt:lpstr>Nouveaux composants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Fürst Nicolas</dc:creator>
  <cp:lastModifiedBy>Miguel Santos</cp:lastModifiedBy>
  <dcterms:created xsi:type="dcterms:W3CDTF">2019-03-14T13:10:39Z</dcterms:created>
  <dcterms:modified xsi:type="dcterms:W3CDTF">2022-06-27T07:34:58Z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