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J2" i="1"/>
  <c r="L2" s="1"/>
  <c r="M2" s="1"/>
  <c r="I2"/>
  <c r="H2" s="1"/>
  <c r="P2"/>
  <c r="O2" l="1"/>
  <c r="G2"/>
  <c r="N2" s="1"/>
  <c r="A6" l="1"/>
  <c r="D6" s="1"/>
  <c r="B6" l="1"/>
  <c r="E6" s="1"/>
  <c r="C6"/>
</calcChain>
</file>

<file path=xl/sharedStrings.xml><?xml version="1.0" encoding="utf-8"?>
<sst xmlns="http://schemas.openxmlformats.org/spreadsheetml/2006/main" count="23" uniqueCount="22">
  <si>
    <t>Cin</t>
  </si>
  <si>
    <t>RpA</t>
  </si>
  <si>
    <t>LpA</t>
  </si>
  <si>
    <t>QA</t>
  </si>
  <si>
    <t>Rrx</t>
  </si>
  <si>
    <t>Qrc</t>
  </si>
  <si>
    <t>Rrxp</t>
  </si>
  <si>
    <t>Req</t>
  </si>
  <si>
    <t>Cin-p</t>
  </si>
  <si>
    <t>C11</t>
  </si>
  <si>
    <t>C22</t>
  </si>
  <si>
    <t>F</t>
  </si>
  <si>
    <t>Omega</t>
  </si>
  <si>
    <t>Rout</t>
  </si>
  <si>
    <t>C9</t>
  </si>
  <si>
    <t>C14</t>
  </si>
  <si>
    <t>C12</t>
  </si>
  <si>
    <t>R6</t>
  </si>
  <si>
    <t>R9</t>
  </si>
  <si>
    <t>Lant</t>
  </si>
  <si>
    <t>Rant</t>
  </si>
  <si>
    <t>Note: Insert  value in R6 - R9 - Rant - Lant. C9,C14,C11 and C12 are calculated  (have a look at Small NFC reader schematic please)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</si>
</sst>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L7" sqref="L7"/>
    </sheetView>
  </sheetViews>
  <sheetFormatPr defaultRowHeight="14.5"/>
  <cols>
    <col min="1" max="1" width="10.453125" customWidth="1"/>
    <col min="2" max="2" width="11.81640625" bestFit="1" customWidth="1"/>
    <col min="6" max="6" width="11.36328125" customWidth="1"/>
    <col min="9" max="9" width="14.81640625" customWidth="1"/>
    <col min="13" max="13" width="9.453125" customWidth="1"/>
    <col min="14" max="14" width="10" customWidth="1"/>
    <col min="15" max="15" width="11.1796875" customWidth="1"/>
  </cols>
  <sheetData>
    <row r="1" spans="1:17" ht="15" thickTop="1">
      <c r="A1" s="7" t="s">
        <v>17</v>
      </c>
      <c r="B1" s="8" t="s">
        <v>18</v>
      </c>
      <c r="C1" s="2" t="s">
        <v>0</v>
      </c>
      <c r="D1" s="7" t="s">
        <v>20</v>
      </c>
      <c r="E1" s="8" t="s">
        <v>19</v>
      </c>
      <c r="F1" s="2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/>
      <c r="L1" s="1" t="s">
        <v>5</v>
      </c>
      <c r="M1" s="1" t="s">
        <v>6</v>
      </c>
      <c r="N1" s="1" t="s">
        <v>7</v>
      </c>
      <c r="O1" s="1" t="s">
        <v>8</v>
      </c>
      <c r="P1" s="1" t="s">
        <v>12</v>
      </c>
      <c r="Q1" s="1" t="s">
        <v>13</v>
      </c>
    </row>
    <row r="2" spans="1:17" ht="15" thickBot="1">
      <c r="A2" s="9">
        <v>270</v>
      </c>
      <c r="B2" s="10">
        <v>270</v>
      </c>
      <c r="C2" s="3">
        <v>2.2000000000000002E-11</v>
      </c>
      <c r="D2" s="9">
        <v>0.12</v>
      </c>
      <c r="E2" s="11">
        <v>3.2500000000000001E-7</v>
      </c>
      <c r="F2" s="3">
        <v>13560000</v>
      </c>
      <c r="G2" s="1">
        <f>D2*(1+I2^2)</f>
        <v>6383.1096826800003</v>
      </c>
      <c r="H2" s="1">
        <f>E2*(1+I2^2)/I2^2</f>
        <v>3.2500610998950949E-7</v>
      </c>
      <c r="I2" s="4">
        <f>(P2*E2)/D2</f>
        <v>230.63300000000001</v>
      </c>
      <c r="J2" s="1">
        <f>A2*2</f>
        <v>540</v>
      </c>
      <c r="K2" s="1"/>
      <c r="L2" s="3">
        <f>1/(P2*C2*J2)</f>
        <v>0.98847166844085466</v>
      </c>
      <c r="M2" s="3">
        <f>J2*(1+L2^2)</f>
        <v>1067.6211692275333</v>
      </c>
      <c r="N2" s="3">
        <f>(M2*G2)/(M2+G2)</f>
        <v>914.64087995954151</v>
      </c>
      <c r="O2" s="3">
        <f>C2*L2^2/(1+L2^2)</f>
        <v>1.0872457438629044E-11</v>
      </c>
      <c r="P2" s="3">
        <f>2*3.14*F2</f>
        <v>85156800</v>
      </c>
      <c r="Q2" s="1">
        <v>27</v>
      </c>
    </row>
    <row r="3" spans="1:17" ht="15" thickTop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7">
      <c r="A5" s="1" t="s">
        <v>9</v>
      </c>
      <c r="B5" s="1" t="s">
        <v>10</v>
      </c>
      <c r="C5" s="5" t="s">
        <v>14</v>
      </c>
      <c r="D5" s="5" t="s">
        <v>15</v>
      </c>
      <c r="E5" s="5" t="s">
        <v>9</v>
      </c>
      <c r="F5" s="5" t="s">
        <v>16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7">
      <c r="A6" s="3">
        <f>SQRT((N2/Q2)-1)*(1/(N2*P2))</f>
        <v>7.3615086034157991E-11</v>
      </c>
      <c r="B6" s="3">
        <f>(1/(H2*P2^2))-A6-O2</f>
        <v>3.3980930680414838E-10</v>
      </c>
      <c r="C6" s="6">
        <f>A6*2</f>
        <v>1.4723017206831598E-10</v>
      </c>
      <c r="D6" s="6">
        <f>A6*2</f>
        <v>1.4723017206831598E-10</v>
      </c>
      <c r="E6" s="6">
        <f>B6-F6</f>
        <v>1.1980930680414839E-10</v>
      </c>
      <c r="F6" s="6">
        <v>2.1999999999999999E-10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7" ht="18.5">
      <c r="A8" s="12" t="s">
        <v>21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"/>
      <c r="P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7">
      <c r="A10" s="1"/>
      <c r="B10" s="1"/>
      <c r="C10" s="1"/>
      <c r="D10" s="1"/>
      <c r="E10" s="1"/>
      <c r="G10" s="1"/>
      <c r="H10" s="1"/>
      <c r="I10" s="1"/>
      <c r="J10" s="1"/>
      <c r="K10" s="1"/>
      <c r="L10" s="1"/>
      <c r="M10" s="1"/>
      <c r="N10" s="1"/>
    </row>
    <row r="11" spans="1:17">
      <c r="A11" s="1"/>
      <c r="B11" s="1"/>
      <c r="C11" s="1"/>
      <c r="D11" s="1"/>
      <c r="E11" s="1"/>
      <c r="G11" s="1"/>
      <c r="H11" s="1"/>
      <c r="I11" s="1"/>
      <c r="J11" s="1"/>
      <c r="K11" s="1"/>
      <c r="L11" s="1"/>
      <c r="M11" s="1"/>
      <c r="N11" s="1"/>
    </row>
    <row r="12" spans="1:17">
      <c r="A12" s="1"/>
      <c r="B12" s="1"/>
      <c r="C12" s="1"/>
      <c r="D12" s="1"/>
      <c r="E12" s="1"/>
      <c r="G12" s="1"/>
      <c r="H12" s="1"/>
      <c r="I12" s="1"/>
      <c r="J12" s="1"/>
      <c r="K12" s="1"/>
      <c r="L12" s="1"/>
      <c r="M12" s="1"/>
      <c r="N12" s="1"/>
    </row>
    <row r="13" spans="1:17">
      <c r="A13" s="1"/>
      <c r="B13" s="1"/>
      <c r="C13" s="1"/>
      <c r="D13" s="1"/>
      <c r="E13" s="1"/>
      <c r="G13" s="1"/>
      <c r="H13" s="1"/>
      <c r="I13" s="1"/>
      <c r="J13" s="1"/>
      <c r="K13" s="1"/>
      <c r="L13" s="1"/>
      <c r="M13" s="1"/>
      <c r="N13" s="1"/>
    </row>
    <row r="14" spans="1:17">
      <c r="A14" s="1"/>
      <c r="B14" s="1"/>
      <c r="C14" s="1"/>
      <c r="D14" s="1"/>
      <c r="E14" s="1"/>
      <c r="G14" s="1"/>
      <c r="H14" s="1"/>
      <c r="I14" s="1"/>
      <c r="J14" s="1"/>
      <c r="K14" s="1"/>
      <c r="L14" s="1"/>
      <c r="M14" s="1"/>
      <c r="N14" s="1"/>
    </row>
    <row r="15" spans="1:17">
      <c r="A15" s="1"/>
      <c r="B15" s="1"/>
      <c r="C15" s="1"/>
      <c r="D15" s="1"/>
      <c r="E15" s="1"/>
      <c r="G15" s="1"/>
      <c r="H15" s="1"/>
      <c r="I15" s="1"/>
      <c r="J15" s="1"/>
      <c r="K15" s="1"/>
      <c r="L15" s="1"/>
      <c r="M15" s="1"/>
      <c r="N15" s="1"/>
    </row>
    <row r="16" spans="1:17">
      <c r="A16" s="1"/>
      <c r="B16" s="1"/>
      <c r="C16" s="1"/>
      <c r="D16" s="1"/>
      <c r="E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G22" s="1"/>
      <c r="H22" s="1"/>
      <c r="I22" s="1"/>
      <c r="J22" s="1"/>
      <c r="K22" s="1"/>
      <c r="L22" s="1"/>
      <c r="M22" s="1"/>
      <c r="N22" s="1"/>
    </row>
  </sheetData>
  <mergeCells count="1">
    <mergeCell ref="A8:N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ETR</dc:creator>
  <cp:lastModifiedBy>ETR</cp:lastModifiedBy>
  <dcterms:created xsi:type="dcterms:W3CDTF">2018-02-20T20:48:42Z</dcterms:created>
  <dcterms:modified xsi:type="dcterms:W3CDTF">2018-02-21T21:57:24Z</dcterms:modified>
</cp:coreProperties>
</file>