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sofiaribeiro/Desktop/Thesis/EcoAndroid/scripts/"/>
    </mc:Choice>
  </mc:AlternateContent>
  <xr:revisionPtr revIDLastSave="0" documentId="13_ncr:1_{5DDA924C-4173-E443-8D06-7D10B3339E0C}" xr6:coauthVersionLast="45" xr6:coauthVersionMax="45" xr10:uidLastSave="{00000000-0000-0000-0000-000000000000}"/>
  <bookViews>
    <workbookView xWindow="0" yWindow="460" windowWidth="28800" windowHeight="15740" xr2:uid="{00000000-000D-0000-FFFF-FFFF00000000}"/>
  </bookViews>
  <sheets>
    <sheet name="Apps" sheetId="1" r:id="rId1"/>
    <sheet name="Group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2" l="1"/>
  <c r="K10" i="2"/>
  <c r="J9" i="2"/>
  <c r="J8" i="2"/>
  <c r="K8" i="2"/>
  <c r="I8" i="2"/>
  <c r="I7" i="2"/>
  <c r="K7" i="2"/>
  <c r="J7" i="2"/>
  <c r="H7" i="2"/>
  <c r="H6" i="2"/>
  <c r="K6" i="2"/>
  <c r="J6" i="2"/>
  <c r="I6" i="2"/>
  <c r="G6" i="2"/>
  <c r="G5" i="2"/>
  <c r="K5" i="2"/>
  <c r="J5" i="2"/>
  <c r="I5" i="2"/>
  <c r="H5" i="2"/>
  <c r="F5" i="2"/>
  <c r="K4" i="2"/>
  <c r="J4" i="2"/>
  <c r="I4" i="2"/>
  <c r="H4" i="2"/>
  <c r="G4" i="2"/>
  <c r="F4" i="2"/>
  <c r="E4" i="2"/>
  <c r="E3" i="2"/>
  <c r="D2" i="2"/>
  <c r="K3" i="2"/>
  <c r="J3" i="2"/>
  <c r="I3" i="2"/>
  <c r="H3" i="2"/>
  <c r="G3" i="2"/>
  <c r="F3" i="2"/>
  <c r="D3" i="2"/>
  <c r="K2" i="2"/>
  <c r="J2" i="2"/>
  <c r="I2" i="2"/>
  <c r="H2" i="2"/>
  <c r="G2" i="2"/>
  <c r="F2" i="2"/>
  <c r="E2" i="2"/>
  <c r="C2" i="2"/>
  <c r="O32" i="1" l="1"/>
  <c r="P2" i="1" l="1"/>
  <c r="Q2" i="1"/>
  <c r="P3" i="1"/>
  <c r="O35" i="1"/>
  <c r="O34" i="1"/>
  <c r="O33" i="1"/>
  <c r="O31" i="1"/>
  <c r="O21" i="1"/>
  <c r="O40" i="1" l="1"/>
  <c r="O39" i="1"/>
  <c r="O38" i="1"/>
  <c r="O37" i="1"/>
  <c r="O36" i="1"/>
  <c r="O26" i="1" l="1"/>
  <c r="O24" i="1"/>
  <c r="O17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3" i="1"/>
  <c r="Q4" i="1"/>
  <c r="Q5" i="1"/>
  <c r="Q6" i="1"/>
  <c r="Q7" i="1"/>
  <c r="Q8" i="1"/>
  <c r="P92" i="1"/>
  <c r="O25" i="1"/>
  <c r="O23" i="1"/>
  <c r="O27" i="1" s="1"/>
  <c r="O22" i="1"/>
  <c r="O20" i="1"/>
  <c r="O19" i="1"/>
  <c r="O18" i="1"/>
  <c r="O2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3" i="1"/>
  <c r="P94" i="1"/>
  <c r="P95" i="1"/>
  <c r="P96" i="1"/>
  <c r="P97" i="1"/>
  <c r="P98" i="1"/>
  <c r="P99" i="1"/>
  <c r="P100" i="1"/>
  <c r="P101" i="1"/>
  <c r="O3" i="1" l="1"/>
</calcChain>
</file>

<file path=xl/sharedStrings.xml><?xml version="1.0" encoding="utf-8"?>
<sst xmlns="http://schemas.openxmlformats.org/spreadsheetml/2006/main" count="261" uniqueCount="230">
  <si>
    <t>APPLICATION NAME</t>
  </si>
  <si>
    <t>GITHUB LINK</t>
  </si>
  <si>
    <t>#DYNAMICWAITTIME</t>
  </si>
  <si>
    <t>#INFOWARNINGFCM</t>
  </si>
  <si>
    <t>#CHECKNETWORK</t>
  </si>
  <si>
    <t>#CHECKLAYOUTSIZE</t>
  </si>
  <si>
    <t>#CHECKMETADATA</t>
  </si>
  <si>
    <t>#SSLSESSIONCACHING</t>
  </si>
  <si>
    <t>#PASSIVEPROVIDERLOCATION</t>
  </si>
  <si>
    <t>#HTTPSURLCONNCACHEMECHANISM</t>
  </si>
  <si>
    <t>#DIRTYRENDERING</t>
  </si>
  <si>
    <t>asdoi/TimeTable</t>
  </si>
  <si>
    <t>https://github.com/asdoi/TimeTable</t>
  </si>
  <si>
    <t>92lleo/WhatsappWebToGo</t>
  </si>
  <si>
    <t>https://github.com/92lleo/WhatsappWebToGo</t>
  </si>
  <si>
    <t>ktt-ol/hacs</t>
  </si>
  <si>
    <t>https://github.com/ktt-ol/hacs</t>
  </si>
  <si>
    <t>mkulesh/microMathematics</t>
  </si>
  <si>
    <t>https://github.com/mkulesh/microMathematics</t>
  </si>
  <si>
    <t>Rudloff/openvegemap-cordova</t>
  </si>
  <si>
    <t>https://github.com/Rudloff/openvegemap-cordova</t>
  </si>
  <si>
    <t>pla1/FediPhoto</t>
  </si>
  <si>
    <t>https://github.com/pla1/FediPhoto</t>
  </si>
  <si>
    <t>mkulesh/onpc</t>
  </si>
  <si>
    <t>https://github.com/mkulesh/onpc</t>
  </si>
  <si>
    <t>jfcolom/rosary</t>
  </si>
  <si>
    <t>https://github.com/jfcolom/rosary</t>
  </si>
  <si>
    <t>otakuhqz/ZimLX</t>
  </si>
  <si>
    <t>https://github.com/otakuhqz/ZimLX</t>
  </si>
  <si>
    <t>Kestutis-Z/World-Weather</t>
  </si>
  <si>
    <t>https://github.com/Kestutis-Z/World-Weather</t>
  </si>
  <si>
    <t>dslul/openboard</t>
  </si>
  <si>
    <t>https://github.com/dslul/openboard</t>
  </si>
  <si>
    <t>senzhk/ADBKeyBoard</t>
  </si>
  <si>
    <t>https://github.com/senzhk/ADBKeyBoard</t>
  </si>
  <si>
    <t>De7vID/klingon-assistant-android</t>
  </si>
  <si>
    <t>https://github.com/De7vID/klingon-assistant-android</t>
  </si>
  <si>
    <t>agateau/pixelwheels</t>
  </si>
  <si>
    <t>https://github.com/agateau/pixelwheels</t>
  </si>
  <si>
    <t>Nonononoki/Hendroid</t>
  </si>
  <si>
    <t>https://github.com/Nonononoki/Hendroid</t>
  </si>
  <si>
    <t>farmerbb/SecondScreen</t>
  </si>
  <si>
    <t>https://github.com/farmerbb/SecondScreen</t>
  </si>
  <si>
    <t>nelenkov/cryptfs-password-manager</t>
  </si>
  <si>
    <t>https://github.com/nelenkov/cryptfs-password-manager</t>
  </si>
  <si>
    <t>Willena/OpenDNSUpdater</t>
  </si>
  <si>
    <t>https://github.com/Willena/OpenDNSUpdater</t>
  </si>
  <si>
    <t>dougkeen/BartRunnerAndroid</t>
  </si>
  <si>
    <t>https://github.com/dougkeen/BartRunnerAndroid</t>
  </si>
  <si>
    <t>NathanielMotus/Cavevin</t>
  </si>
  <si>
    <t>https://github.com/NathanielMotus/Cavevin</t>
  </si>
  <si>
    <t>Rudloff/lineageos-updater-shortcut</t>
  </si>
  <si>
    <t>https://github.com/Rudloff/lineageos-updater-shortcut</t>
  </si>
  <si>
    <t>thetwom/toc2</t>
  </si>
  <si>
    <t>https://github.com/thetwom/toc2</t>
  </si>
  <si>
    <t>OxfordHCC/tracker-control-android</t>
  </si>
  <si>
    <t>https://github.com/OxfordHCC/tracker-control-android</t>
  </si>
  <si>
    <t>DoubleGremlin181/WhatsApp-Twitch-Stickers</t>
  </si>
  <si>
    <t>https://github.com/DoubleGremlin181/WhatsApp-Twitch-Stickers</t>
  </si>
  <si>
    <t>h0chi/next-companion</t>
  </si>
  <si>
    <t>https://github.com/h0chi/next-companion</t>
  </si>
  <si>
    <t>OpenArchive/Save-app-android</t>
  </si>
  <si>
    <t>https://github.com/OpenArchive/openarchive-android</t>
  </si>
  <si>
    <t>rnauber/xskat-android</t>
  </si>
  <si>
    <t>https://github.com/rnauber/xskat-android</t>
  </si>
  <si>
    <t>vanilla-music/vanilla-music-lyrics-search</t>
  </si>
  <si>
    <t>https://github.com/vanilla-music/vanilla-music-lyrics-search</t>
  </si>
  <si>
    <t>fabienli/DokuwikiAndroid</t>
  </si>
  <si>
    <t>https://github.com/fabienli/DokuwikiAndroid</t>
  </si>
  <si>
    <t>TeamNewPipe/NewPipe-legacy</t>
  </si>
  <si>
    <t>https://github.com/TeamNewPipe/NewPipe-legacy</t>
  </si>
  <si>
    <t>rmst/yoke-android</t>
  </si>
  <si>
    <t>https://github.com/rmst/yoke-android</t>
  </si>
  <si>
    <t>termux/termux-float</t>
  </si>
  <si>
    <t>https://github.com/termux/termux-float</t>
  </si>
  <si>
    <t>matejdro/PebbleDialer-Android</t>
  </si>
  <si>
    <t>https://github.com/matejdro/PebbleDialer-Android</t>
  </si>
  <si>
    <t>Pygmalion69/OpenTopoMapViewer</t>
  </si>
  <si>
    <t>https://github.com/Pygmalion69/OpenTopoMapViewer</t>
  </si>
  <si>
    <t>Perflyst/Twire</t>
  </si>
  <si>
    <t>https://github.com/Perflyst/Twire</t>
  </si>
  <si>
    <t>Abdallah-Abdelazim/mynotes-app</t>
  </si>
  <si>
    <t>https://github.com/Abdallah-Abdelazim/mynotes</t>
  </si>
  <si>
    <t>Alcidauk/CineLog</t>
  </si>
  <si>
    <t>https://github.com/Alcidauk/CineLog</t>
  </si>
  <si>
    <t>seguri/Lock</t>
  </si>
  <si>
    <t>https://github.com/seguri/lock</t>
  </si>
  <si>
    <t>ruleant/getback_gps</t>
  </si>
  <si>
    <t>https://github.com/ruleant/getback_gps</t>
  </si>
  <si>
    <t>benjaminaigner/aiproute</t>
  </si>
  <si>
    <t>https://github.com/benjaminaigner/aiproute</t>
  </si>
  <si>
    <t>Catfriend1/syncthing-android-fdroid</t>
  </si>
  <si>
    <t>https://github.com/Catfriend1/syncthing-android-fdroid</t>
  </si>
  <si>
    <t>hoihei/Silectric</t>
  </si>
  <si>
    <t>https://github.com/hoihei/Silectric</t>
  </si>
  <si>
    <t>arnowelzel/periodical</t>
  </si>
  <si>
    <t>https://github.com/arnowelzel/periodical</t>
  </si>
  <si>
    <t>ajh3/NoSurfForReddit</t>
  </si>
  <si>
    <t>https://github.com/ajh3/NoSurfForReddit</t>
  </si>
  <si>
    <t>fistons/TinyTinyFeed</t>
  </si>
  <si>
    <t>https://github.com/fistons/TinyTinyFeed</t>
  </si>
  <si>
    <t>Tortel/SysLog</t>
  </si>
  <si>
    <t>https://github.com/Tortel/SysLog</t>
  </si>
  <si>
    <t>mcastillof/FakeTraveler</t>
  </si>
  <si>
    <t>https://github.com/mcastillof/FakeTraveler</t>
  </si>
  <si>
    <t>apcro/leafpicrevived</t>
  </si>
  <si>
    <t>https://github.com/apcro/leafpicrevived</t>
  </si>
  <si>
    <t>fei0316/snapstreak-alarm</t>
  </si>
  <si>
    <t>https://github.com/fei0316/snapstreak-alarm</t>
  </si>
  <si>
    <t>devgianlu/DNSHero</t>
  </si>
  <si>
    <t>https://github.com/devgianlu/DNSHero</t>
  </si>
  <si>
    <t>js-labs/WalkieTalkie</t>
  </si>
  <si>
    <t>https://github.com/js-labs/WalkieTalkie</t>
  </si>
  <si>
    <t>TachibanaGeneralLaboratories/download-navi</t>
  </si>
  <si>
    <t>https://github.com/TachibanaGeneralLaboratories/download-navi</t>
  </si>
  <si>
    <t>k3b/LosslessJpgCrop</t>
  </si>
  <si>
    <t>https://github.com/k3b/LosslessJpgCrop</t>
  </si>
  <si>
    <t>nvllsvm/Audinaut</t>
  </si>
  <si>
    <t>https://github.com/nvllsvm/Audinaut</t>
  </si>
  <si>
    <t>tobykurien/BatteryFu</t>
  </si>
  <si>
    <t>https://github.com/tobykurien/BatteryFu</t>
  </si>
  <si>
    <t>bradand/XMouse</t>
  </si>
  <si>
    <t>https://github.com/bradand/XMouse</t>
  </si>
  <si>
    <t>knirirr/BeeCount</t>
  </si>
  <si>
    <t>https://github.com/knirirr/BeeCount</t>
  </si>
  <si>
    <t>SecUSo/privacy-friendly-pain-diary</t>
  </si>
  <si>
    <t>https://github.com/SecUSo/privacy-friendly-pain-diary</t>
  </si>
  <si>
    <t>btcontract/lnwallet</t>
  </si>
  <si>
    <t>https://github.com/btcontract/lnwallet</t>
  </si>
  <si>
    <t>devgianlu/PretendYoureXyzzyAndroid</t>
  </si>
  <si>
    <t>https://github.com/devgianlu/PretendYoureXyzzyAndroid</t>
  </si>
  <si>
    <t>tengusw/share_to_clipboard</t>
  </si>
  <si>
    <t>https://github.com/tengusw/share_to_clipboard</t>
  </si>
  <si>
    <t>raatmarien/chibe</t>
  </si>
  <si>
    <t>https://github.com/raatmarien/chibe</t>
  </si>
  <si>
    <t>andreynovikov/trekarta</t>
  </si>
  <si>
    <t>https://github.com/andreynovikov/trekarta</t>
  </si>
  <si>
    <t>ivpn/android-app</t>
  </si>
  <si>
    <t>https://github.com/ivpn/android-app</t>
  </si>
  <si>
    <t>sanbeg/flashlight</t>
  </si>
  <si>
    <t>https://github.com/sanbeg/flashlight</t>
  </si>
  <si>
    <t>SecUSo/privacy-friendly-tape-measure</t>
  </si>
  <si>
    <t>https://github.com/SecUSo/privacy-friendly-tape-measure</t>
  </si>
  <si>
    <t>AdrienPoupa/AttestationDeplacement</t>
  </si>
  <si>
    <t>https://github.com/AdrienPoupa/AttestationDeplacement</t>
  </si>
  <si>
    <t>beegee-tokyo/disaster-radio-android</t>
  </si>
  <si>
    <t>https://github.com/beegee-tokyo/disaster-radio-android</t>
  </si>
  <si>
    <t>vanilla-music/vanilla-music-cover-fetch</t>
  </si>
  <si>
    <t>https://github.com/vanilla-music/vanilla-music-cover-fetch</t>
  </si>
  <si>
    <t>wseemann/RoMote</t>
  </si>
  <si>
    <t>https://github.com/wseemann/RoMote</t>
  </si>
  <si>
    <t>chaosdorf/meteroid</t>
  </si>
  <si>
    <t>https://github.com/chaosdorf/meteroid</t>
  </si>
  <si>
    <t>billthefarmer/scope</t>
  </si>
  <si>
    <t>https://github.com/billthefarmer/scope</t>
  </si>
  <si>
    <t>billthefarmer/shorty</t>
  </si>
  <si>
    <t>https://github.com/billthefarmer/shorty</t>
  </si>
  <si>
    <t>billthefarmer/crossword</t>
  </si>
  <si>
    <t>https://github.com/billthefarmer/crossword</t>
  </si>
  <si>
    <t>phikal/ReGeX</t>
  </si>
  <si>
    <t>https://github.com/phikal/ReGeX</t>
  </si>
  <si>
    <t>xavierfreyburger/tempus-romanum</t>
  </si>
  <si>
    <t>https://github.com/xavierfreyburger/tempus-romanum</t>
  </si>
  <si>
    <t>SecUSo/privacy-friendly-pin-mnemonic</t>
  </si>
  <si>
    <t>https://github.com/SecUSo/privacy-friendly-pin-mnemonic</t>
  </si>
  <si>
    <t>JohnLines/mediclog</t>
  </si>
  <si>
    <t>https://github.com/JohnLines/mediclog</t>
  </si>
  <si>
    <t>wistein/TourCount</t>
  </si>
  <si>
    <t>https://github.com/wistein/TourCount</t>
  </si>
  <si>
    <t>wistein/TransektCount</t>
  </si>
  <si>
    <t>https://github.com/wistein/TransektCount</t>
  </si>
  <si>
    <t>phrogg/DSAAssistant</t>
  </si>
  <si>
    <t>https://github.com/phrogg/DSAAssistant</t>
  </si>
  <si>
    <t>phrogg/BatteryCalibrator</t>
  </si>
  <si>
    <t>https://github.com/phrogg/BatteryCalibrator</t>
  </si>
  <si>
    <t>rascarlo/ArchPackages</t>
  </si>
  <si>
    <t>https://github.com/rascarlo/ArchPackages</t>
  </si>
  <si>
    <t>developerfromjokela/motioneye-client</t>
  </si>
  <si>
    <t>https://github.com/developerfromjokela/motioneye-client</t>
  </si>
  <si>
    <t>Harvie/NorthDog</t>
  </si>
  <si>
    <t>https://github.com/Harvie/NorthDog</t>
  </si>
  <si>
    <t>Stypox/mastercom-workbook</t>
  </si>
  <si>
    <t>https://github.com/Stypox/mastercom-workbook</t>
  </si>
  <si>
    <t>akvo/akvo-rsr-up</t>
  </si>
  <si>
    <t>https://github.com/akvo/akvo-rsr-up</t>
  </si>
  <si>
    <t>SecUSo/privacy-friendly-werewolf</t>
  </si>
  <si>
    <t>https://github.com/SecUSo/privacy-friendly-werewolf</t>
  </si>
  <si>
    <t>GittyMac/MoClock</t>
  </si>
  <si>
    <t>https://github.com/GittyMac/MoClock</t>
  </si>
  <si>
    <t>forrestguice/SuntimesCalendars</t>
  </si>
  <si>
    <t>https://github.com/forrestguice/SuntimesCalendars</t>
  </si>
  <si>
    <t>btimofeev/instead-launcher-android</t>
  </si>
  <si>
    <t>https://github.com/btimofeev/instead-launcher-android/</t>
  </si>
  <si>
    <t>freshollie/UsbGps4Droid</t>
  </si>
  <si>
    <t>https://github.com/freshollie/UsbGps4Droid</t>
  </si>
  <si>
    <t>gjedeer/Acastus</t>
  </si>
  <si>
    <t>https://github.com/gjedeer/Acastus</t>
  </si>
  <si>
    <t>HappyPeng2x/SumatoraDictionary</t>
  </si>
  <si>
    <t>https://github.com/HappyPeng2x/SumatoraDictionary</t>
  </si>
  <si>
    <t>CorvetteCole/GotoSleep</t>
  </si>
  <si>
    <t>https://github.com/CorvetteCole/GotoSleep</t>
  </si>
  <si>
    <t>punksta/volume_control_android</t>
  </si>
  <si>
    <t>https://github.com/punksta/volume_control_android</t>
  </si>
  <si>
    <t>cetoolbox/cetoolbox</t>
  </si>
  <si>
    <t>https://github.com/cetoolbox/cetoolbox</t>
  </si>
  <si>
    <t>quaddy-services/DynamicNightLight</t>
  </si>
  <si>
    <t>https://github.com/quaddy-services/DynamicNightLight</t>
  </si>
  <si>
    <t>tmarzeion/drawable-notepad</t>
  </si>
  <si>
    <t>https://github.com/tmarzeion/drawable-notepad</t>
  </si>
  <si>
    <t>KeikaiLauncher/KeikaiLauncher</t>
  </si>
  <si>
    <t>https://github.com/KeikaiLauncher/KeikaiLauncher</t>
  </si>
  <si>
    <t>C</t>
  </si>
  <si>
    <t>D</t>
  </si>
  <si>
    <t>E</t>
  </si>
  <si>
    <t>F</t>
  </si>
  <si>
    <t>G</t>
  </si>
  <si>
    <t>H</t>
  </si>
  <si>
    <t>I</t>
  </si>
  <si>
    <t>J</t>
  </si>
  <si>
    <t>K</t>
  </si>
  <si>
    <t>#GZIPCOMPRESSION</t>
  </si>
  <si>
    <t xml:space="preserve">L </t>
  </si>
  <si>
    <t>#Problems</t>
  </si>
  <si>
    <t>#Apps</t>
  </si>
  <si>
    <t>2 retirados</t>
  </si>
  <si>
    <t>1 retirado</t>
  </si>
  <si>
    <t>2 possible switch</t>
  </si>
  <si>
    <t>1 retirado de CheckMetadata</t>
  </si>
  <si>
    <t>CheckNetwork errr</t>
  </si>
  <si>
    <t xml:space="preserve">2 possible switch + 2 com clear intent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</si>
</sst>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top"/>
      <protection locked="0"/>
    </xf>
  </cellStyleXfs>
  <cellXfs count="11">
    <xf numFmtId="0" fontId="0" fillId="0" borderId="0" xfId="0"/>
    <xf numFmtId="0" fontId="1" fillId="0" borderId="0" xfId="1" applyAlignment="1" applyProtection="1"/>
    <xf numFmtId="0" fontId="1" fillId="0" borderId="0" xfId="1" applyAlignment="1" applyProtection="1">
      <alignment vertical="top"/>
      <protection locked="0"/>
    </xf>
    <xf numFmtId="0" fontId="1" fillId="0" borderId="0" xfId="1">
      <alignment vertical="top"/>
      <protection locked="0"/>
    </xf>
    <xf numFmtId="0" fontId="0" fillId="2" borderId="0" xfId="0" applyFill="1"/>
    <xf numFmtId="0" fontId="0" fillId="0" borderId="0" xfId="0" applyFill="1"/>
    <xf numFmtId="0" fontId="1" fillId="0" borderId="0" xfId="1" applyFill="1" applyAlignment="1" applyProtection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Hyperlink" xfId="1" builtinId="8"/>
    <cellStyle name="Normal" xfId="0" builtinId="0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De7vID/klingon-assistant-android" TargetMode="External"/><Relationship Id="rId18" Type="http://schemas.openxmlformats.org/officeDocument/2006/relationships/hyperlink" Target="https://github.com/Willena/OpenDNSUpdater" TargetMode="External"/><Relationship Id="rId26" Type="http://schemas.openxmlformats.org/officeDocument/2006/relationships/hyperlink" Target="https://github.com/TachibanaGeneralLaboratories/download-navi" TargetMode="External"/><Relationship Id="rId3" Type="http://schemas.openxmlformats.org/officeDocument/2006/relationships/hyperlink" Target="https://github.com/ktt-ol/hacs" TargetMode="External"/><Relationship Id="rId21" Type="http://schemas.openxmlformats.org/officeDocument/2006/relationships/hyperlink" Target="https://github.com/Rudloff/lineageos-updater-shortcut" TargetMode="External"/><Relationship Id="rId34" Type="http://schemas.openxmlformats.org/officeDocument/2006/relationships/hyperlink" Target="https://github.com/fabienli/DokuwikiAndroid" TargetMode="External"/><Relationship Id="rId7" Type="http://schemas.openxmlformats.org/officeDocument/2006/relationships/hyperlink" Target="https://github.com/mkulesh/onpc" TargetMode="External"/><Relationship Id="rId12" Type="http://schemas.openxmlformats.org/officeDocument/2006/relationships/hyperlink" Target="https://github.com/senzhk/ADBKeyBoard" TargetMode="External"/><Relationship Id="rId17" Type="http://schemas.openxmlformats.org/officeDocument/2006/relationships/hyperlink" Target="https://github.com/nelenkov/cryptfs-password-manager" TargetMode="External"/><Relationship Id="rId25" Type="http://schemas.openxmlformats.org/officeDocument/2006/relationships/hyperlink" Target="https://github.com/fistons/TinyTinyFeed" TargetMode="External"/><Relationship Id="rId33" Type="http://schemas.openxmlformats.org/officeDocument/2006/relationships/hyperlink" Target="https://github.com/ivpn/android-app" TargetMode="External"/><Relationship Id="rId2" Type="http://schemas.openxmlformats.org/officeDocument/2006/relationships/hyperlink" Target="https://github.com/92lleo/WhatsappWebToGo" TargetMode="External"/><Relationship Id="rId16" Type="http://schemas.openxmlformats.org/officeDocument/2006/relationships/hyperlink" Target="https://github.com/farmerbb/SecondScreen" TargetMode="External"/><Relationship Id="rId20" Type="http://schemas.openxmlformats.org/officeDocument/2006/relationships/hyperlink" Target="https://github.com/NathanielMotus/Cavevin" TargetMode="External"/><Relationship Id="rId29" Type="http://schemas.openxmlformats.org/officeDocument/2006/relationships/hyperlink" Target="https://github.com/andreynovikov/trekarta" TargetMode="External"/><Relationship Id="rId1" Type="http://schemas.openxmlformats.org/officeDocument/2006/relationships/hyperlink" Target="https://github.com/asdoi/TimeTable" TargetMode="External"/><Relationship Id="rId6" Type="http://schemas.openxmlformats.org/officeDocument/2006/relationships/hyperlink" Target="https://github.com/pla1/FediPhoto" TargetMode="External"/><Relationship Id="rId11" Type="http://schemas.openxmlformats.org/officeDocument/2006/relationships/hyperlink" Target="https://github.com/dslul/openboard" TargetMode="External"/><Relationship Id="rId24" Type="http://schemas.openxmlformats.org/officeDocument/2006/relationships/hyperlink" Target="https://github.com/Catfriend1/syncthing-android-fdroid" TargetMode="External"/><Relationship Id="rId32" Type="http://schemas.openxmlformats.org/officeDocument/2006/relationships/hyperlink" Target="https://github.com/akvo/akvo-rsr-up" TargetMode="External"/><Relationship Id="rId5" Type="http://schemas.openxmlformats.org/officeDocument/2006/relationships/hyperlink" Target="https://github.com/Rudloff/openvegemap-cordova" TargetMode="External"/><Relationship Id="rId15" Type="http://schemas.openxmlformats.org/officeDocument/2006/relationships/hyperlink" Target="https://github.com/Nonononoki/Hendroid" TargetMode="External"/><Relationship Id="rId23" Type="http://schemas.openxmlformats.org/officeDocument/2006/relationships/hyperlink" Target="https://github.com/OxfordHCC/tracker-control-android" TargetMode="External"/><Relationship Id="rId28" Type="http://schemas.openxmlformats.org/officeDocument/2006/relationships/hyperlink" Target="https://github.com/btcontract/lnwallet" TargetMode="External"/><Relationship Id="rId10" Type="http://schemas.openxmlformats.org/officeDocument/2006/relationships/hyperlink" Target="https://github.com/Kestutis-Z/World-Weather" TargetMode="External"/><Relationship Id="rId19" Type="http://schemas.openxmlformats.org/officeDocument/2006/relationships/hyperlink" Target="https://github.com/dougkeen/BartRunnerAndroid" TargetMode="External"/><Relationship Id="rId31" Type="http://schemas.openxmlformats.org/officeDocument/2006/relationships/hyperlink" Target="https://github.com/gjedeer/Acastus" TargetMode="External"/><Relationship Id="rId4" Type="http://schemas.openxmlformats.org/officeDocument/2006/relationships/hyperlink" Target="https://github.com/mkulesh/microMathematics" TargetMode="External"/><Relationship Id="rId9" Type="http://schemas.openxmlformats.org/officeDocument/2006/relationships/hyperlink" Target="https://github.com/otakuhqz/ZimLX" TargetMode="External"/><Relationship Id="rId14" Type="http://schemas.openxmlformats.org/officeDocument/2006/relationships/hyperlink" Target="https://github.com/agateau/pixelwheels" TargetMode="External"/><Relationship Id="rId22" Type="http://schemas.openxmlformats.org/officeDocument/2006/relationships/hyperlink" Target="https://github.com/thetwom/toc2" TargetMode="External"/><Relationship Id="rId27" Type="http://schemas.openxmlformats.org/officeDocument/2006/relationships/hyperlink" Target="https://github.com/nvllsvm/Audinaut" TargetMode="External"/><Relationship Id="rId30" Type="http://schemas.openxmlformats.org/officeDocument/2006/relationships/hyperlink" Target="https://github.com/wseemann/RoMote" TargetMode="External"/><Relationship Id="rId8" Type="http://schemas.openxmlformats.org/officeDocument/2006/relationships/hyperlink" Target="https://github.com/jfcolom/ros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zoomScale="101" workbookViewId="0">
      <selection activeCell="L11" sqref="L11"/>
    </sheetView>
  </sheetViews>
  <sheetFormatPr baseColWidth="10" defaultColWidth="8.83203125" defaultRowHeight="15" x14ac:dyDescent="0.2"/>
  <cols>
    <col min="1" max="1" width="37.1640625" customWidth="1"/>
    <col min="2" max="2" width="50.6640625" customWidth="1"/>
    <col min="3" max="3" width="8.83203125" customWidth="1"/>
    <col min="5" max="5" width="10.83203125" customWidth="1"/>
    <col min="15" max="15" width="13.16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220</v>
      </c>
    </row>
    <row r="2" spans="1:17" s="5" customFormat="1" x14ac:dyDescent="0.2">
      <c r="A2" s="5" t="s">
        <v>11</v>
      </c>
      <c r="B2" s="6" t="s">
        <v>12</v>
      </c>
      <c r="C2" s="5">
        <v>0</v>
      </c>
      <c r="D2" s="5">
        <v>2</v>
      </c>
      <c r="E2" s="5">
        <v>0</v>
      </c>
      <c r="F2" s="5">
        <v>0</v>
      </c>
      <c r="G2" s="5">
        <v>1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 t="s">
        <v>228</v>
      </c>
      <c r="O2" s="5">
        <f xml:space="preserve"> COUNTIFS(Q2:Q101, "&lt;10")</f>
        <v>35</v>
      </c>
      <c r="P2" s="5">
        <f xml:space="preserve"> COUNTIFS(C2:K2, 0)</f>
        <v>7</v>
      </c>
      <c r="Q2" s="5">
        <f xml:space="preserve"> COUNTIFS(C2:L2, 0)</f>
        <v>8</v>
      </c>
    </row>
    <row r="3" spans="1:17" x14ac:dyDescent="0.2">
      <c r="A3" t="s">
        <v>13</v>
      </c>
      <c r="B3" s="1" t="s">
        <v>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O3">
        <f xml:space="preserve"> 100 - O2</f>
        <v>65</v>
      </c>
      <c r="P3">
        <f xml:space="preserve"> COUNTIFS(C3:K3, 0)</f>
        <v>9</v>
      </c>
      <c r="Q3">
        <f xml:space="preserve"> COUNTIFS(C3:L3, 0)</f>
        <v>10</v>
      </c>
    </row>
    <row r="4" spans="1:17" s="5" customFormat="1" x14ac:dyDescent="0.2">
      <c r="A4" s="5" t="s">
        <v>15</v>
      </c>
      <c r="B4" s="6" t="s">
        <v>16</v>
      </c>
      <c r="C4" s="5">
        <v>0</v>
      </c>
      <c r="D4" s="5">
        <v>0</v>
      </c>
      <c r="E4" s="5">
        <v>0</v>
      </c>
      <c r="F4" s="5">
        <v>0</v>
      </c>
      <c r="G4" s="5">
        <v>1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P4" s="5">
        <f t="shared" ref="P4:P33" si="0" xml:space="preserve"> COUNTIFS(C4:K4, 0)</f>
        <v>8</v>
      </c>
      <c r="Q4" s="5">
        <f t="shared" ref="Q4:Q66" si="1" xml:space="preserve"> COUNTIFS(C4:L4, 0)</f>
        <v>9</v>
      </c>
    </row>
    <row r="5" spans="1:17" x14ac:dyDescent="0.2">
      <c r="A5" t="s">
        <v>17</v>
      </c>
      <c r="B5" s="1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P5">
        <f t="shared" si="0"/>
        <v>9</v>
      </c>
      <c r="Q5">
        <f t="shared" si="1"/>
        <v>10</v>
      </c>
    </row>
    <row r="6" spans="1:17" x14ac:dyDescent="0.2">
      <c r="A6" t="s">
        <v>19</v>
      </c>
      <c r="B6" s="1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0</v>
      </c>
      <c r="L6">
        <v>1</v>
      </c>
      <c r="P6">
        <f t="shared" si="0"/>
        <v>8</v>
      </c>
      <c r="Q6">
        <f t="shared" si="1"/>
        <v>8</v>
      </c>
    </row>
    <row r="7" spans="1:17" x14ac:dyDescent="0.2">
      <c r="A7" t="s">
        <v>21</v>
      </c>
      <c r="B7" s="1" t="s">
        <v>22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5</v>
      </c>
      <c r="K7">
        <v>0</v>
      </c>
      <c r="L7">
        <v>0</v>
      </c>
      <c r="P7">
        <f t="shared" si="0"/>
        <v>8</v>
      </c>
      <c r="Q7">
        <f t="shared" si="1"/>
        <v>9</v>
      </c>
    </row>
    <row r="8" spans="1:17" x14ac:dyDescent="0.2">
      <c r="A8" t="s">
        <v>23</v>
      </c>
      <c r="B8" s="1" t="s">
        <v>24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P8">
        <f t="shared" si="0"/>
        <v>9</v>
      </c>
      <c r="Q8">
        <f t="shared" si="1"/>
        <v>9</v>
      </c>
    </row>
    <row r="9" spans="1:17" x14ac:dyDescent="0.2">
      <c r="A9" t="s">
        <v>25</v>
      </c>
      <c r="B9" s="1" t="s">
        <v>26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</v>
      </c>
      <c r="K9">
        <v>0</v>
      </c>
      <c r="L9">
        <v>1</v>
      </c>
      <c r="P9">
        <f t="shared" si="0"/>
        <v>8</v>
      </c>
      <c r="Q9">
        <f t="shared" si="1"/>
        <v>8</v>
      </c>
    </row>
    <row r="10" spans="1:17" x14ac:dyDescent="0.2">
      <c r="A10" t="s">
        <v>27</v>
      </c>
      <c r="B10" s="1" t="s">
        <v>28</v>
      </c>
      <c r="C10">
        <v>0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P10">
        <f t="shared" si="0"/>
        <v>8</v>
      </c>
      <c r="Q10">
        <f t="shared" si="1"/>
        <v>9</v>
      </c>
    </row>
    <row r="11" spans="1:17" x14ac:dyDescent="0.2">
      <c r="A11" t="s">
        <v>29</v>
      </c>
      <c r="B11" s="1" t="s">
        <v>30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0</v>
      </c>
      <c r="L11">
        <v>1</v>
      </c>
      <c r="M11" t="s">
        <v>225</v>
      </c>
      <c r="P11">
        <f t="shared" si="0"/>
        <v>8</v>
      </c>
      <c r="Q11">
        <f t="shared" si="1"/>
        <v>8</v>
      </c>
    </row>
    <row r="12" spans="1:17" x14ac:dyDescent="0.2">
      <c r="A12" t="s">
        <v>31</v>
      </c>
      <c r="B12" s="1" t="s">
        <v>32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P12">
        <f t="shared" si="0"/>
        <v>9</v>
      </c>
      <c r="Q12">
        <f t="shared" si="1"/>
        <v>10</v>
      </c>
    </row>
    <row r="13" spans="1:17" x14ac:dyDescent="0.2">
      <c r="A13" t="s">
        <v>33</v>
      </c>
      <c r="B13" s="1" t="s">
        <v>34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P13">
        <f t="shared" si="0"/>
        <v>9</v>
      </c>
      <c r="Q13">
        <f t="shared" si="1"/>
        <v>10</v>
      </c>
    </row>
    <row r="14" spans="1:17" x14ac:dyDescent="0.2">
      <c r="A14" t="s">
        <v>35</v>
      </c>
      <c r="B14" s="1" t="s">
        <v>36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 t="s">
        <v>224</v>
      </c>
      <c r="P14">
        <f t="shared" si="0"/>
        <v>9</v>
      </c>
      <c r="Q14">
        <f t="shared" si="1"/>
        <v>9</v>
      </c>
    </row>
    <row r="15" spans="1:17" x14ac:dyDescent="0.2">
      <c r="A15" t="s">
        <v>37</v>
      </c>
      <c r="B15" s="1" t="s">
        <v>38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P15">
        <f t="shared" si="0"/>
        <v>9</v>
      </c>
      <c r="Q15">
        <f t="shared" si="1"/>
        <v>10</v>
      </c>
    </row>
    <row r="16" spans="1:17" x14ac:dyDescent="0.2">
      <c r="A16" t="s">
        <v>39</v>
      </c>
      <c r="B16" s="1" t="s">
        <v>40</v>
      </c>
      <c r="C16">
        <v>0</v>
      </c>
      <c r="D16">
        <v>0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O16" t="s">
        <v>222</v>
      </c>
      <c r="P16">
        <f t="shared" si="0"/>
        <v>8</v>
      </c>
      <c r="Q16">
        <f t="shared" si="1"/>
        <v>9</v>
      </c>
    </row>
    <row r="17" spans="1:17" x14ac:dyDescent="0.2">
      <c r="A17" t="s">
        <v>41</v>
      </c>
      <c r="B17" s="1" t="s">
        <v>42</v>
      </c>
      <c r="C17">
        <v>0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211</v>
      </c>
      <c r="O17">
        <f>SUM(C2:C101)</f>
        <v>0</v>
      </c>
      <c r="P17">
        <f t="shared" si="0"/>
        <v>7</v>
      </c>
      <c r="Q17">
        <f t="shared" si="1"/>
        <v>8</v>
      </c>
    </row>
    <row r="18" spans="1:17" x14ac:dyDescent="0.2">
      <c r="A18" t="s">
        <v>43</v>
      </c>
      <c r="B18" s="1" t="s">
        <v>44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212</v>
      </c>
      <c r="O18">
        <f>SUM(D2:D101)</f>
        <v>8</v>
      </c>
      <c r="P18">
        <f t="shared" si="0"/>
        <v>9</v>
      </c>
      <c r="Q18">
        <f t="shared" si="1"/>
        <v>10</v>
      </c>
    </row>
    <row r="19" spans="1:17" x14ac:dyDescent="0.2">
      <c r="A19" t="s">
        <v>45</v>
      </c>
      <c r="B19" s="1" t="s">
        <v>46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N19" t="s">
        <v>213</v>
      </c>
      <c r="O19">
        <f>SUM(E2:E101)</f>
        <v>5</v>
      </c>
      <c r="P19">
        <f t="shared" si="0"/>
        <v>9</v>
      </c>
      <c r="Q19">
        <f t="shared" si="1"/>
        <v>10</v>
      </c>
    </row>
    <row r="20" spans="1:17" x14ac:dyDescent="0.2">
      <c r="A20" t="s">
        <v>47</v>
      </c>
      <c r="B20" s="1" t="s">
        <v>48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N20" t="s">
        <v>214</v>
      </c>
      <c r="O20">
        <f>SUM(F2:F101)</f>
        <v>0</v>
      </c>
      <c r="P20">
        <f t="shared" si="0"/>
        <v>9</v>
      </c>
      <c r="Q20">
        <f t="shared" si="1"/>
        <v>10</v>
      </c>
    </row>
    <row r="21" spans="1:17" x14ac:dyDescent="0.2">
      <c r="A21" t="s">
        <v>49</v>
      </c>
      <c r="B21" s="1" t="s">
        <v>50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N21" t="s">
        <v>215</v>
      </c>
      <c r="O21">
        <f>SUM(G2:G101)</f>
        <v>7</v>
      </c>
      <c r="P21">
        <f t="shared" si="0"/>
        <v>9</v>
      </c>
      <c r="Q21">
        <f t="shared" si="1"/>
        <v>10</v>
      </c>
    </row>
    <row r="22" spans="1:17" x14ac:dyDescent="0.2">
      <c r="A22" t="s">
        <v>51</v>
      </c>
      <c r="B22" s="2" t="s">
        <v>52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216</v>
      </c>
      <c r="O22">
        <f>SUM(H2:H101)</f>
        <v>10</v>
      </c>
      <c r="P22">
        <f t="shared" si="0"/>
        <v>9</v>
      </c>
      <c r="Q22">
        <f t="shared" si="1"/>
        <v>10</v>
      </c>
    </row>
    <row r="23" spans="1:17" x14ac:dyDescent="0.2">
      <c r="A23" t="s">
        <v>53</v>
      </c>
      <c r="B23" s="2" t="s">
        <v>54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 t="s">
        <v>217</v>
      </c>
      <c r="O23">
        <f>SUM(I2:I101)</f>
        <v>11</v>
      </c>
      <c r="P23">
        <f t="shared" si="0"/>
        <v>9</v>
      </c>
      <c r="Q23">
        <f t="shared" si="1"/>
        <v>10</v>
      </c>
    </row>
    <row r="24" spans="1:17" x14ac:dyDescent="0.2">
      <c r="A24" t="s">
        <v>55</v>
      </c>
      <c r="B24" s="2" t="s">
        <v>56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</v>
      </c>
      <c r="K24">
        <v>0</v>
      </c>
      <c r="L24">
        <v>4</v>
      </c>
      <c r="N24" t="s">
        <v>218</v>
      </c>
      <c r="O24">
        <f>SUM(J2:J101)</f>
        <v>40</v>
      </c>
      <c r="P24">
        <f t="shared" si="0"/>
        <v>8</v>
      </c>
      <c r="Q24">
        <f t="shared" si="1"/>
        <v>8</v>
      </c>
    </row>
    <row r="25" spans="1:17" x14ac:dyDescent="0.2">
      <c r="A25" t="s">
        <v>57</v>
      </c>
      <c r="B25" t="s">
        <v>58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N25" t="s">
        <v>219</v>
      </c>
      <c r="O25">
        <f>SUM(K2:K101)</f>
        <v>0</v>
      </c>
      <c r="P25">
        <f t="shared" si="0"/>
        <v>9</v>
      </c>
      <c r="Q25">
        <f t="shared" si="1"/>
        <v>10</v>
      </c>
    </row>
    <row r="26" spans="1:17" x14ac:dyDescent="0.2">
      <c r="A26" t="s">
        <v>59</v>
      </c>
      <c r="B26" t="s">
        <v>60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N26" t="s">
        <v>221</v>
      </c>
      <c r="O26">
        <f xml:space="preserve">  SUM(L2:L101)</f>
        <v>14</v>
      </c>
      <c r="P26">
        <f t="shared" si="0"/>
        <v>8</v>
      </c>
      <c r="Q26">
        <f t="shared" si="1"/>
        <v>9</v>
      </c>
    </row>
    <row r="27" spans="1:17" x14ac:dyDescent="0.2">
      <c r="A27" t="s">
        <v>61</v>
      </c>
      <c r="B27" t="s">
        <v>62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O27">
        <f xml:space="preserve"> SUM(O17:O26)</f>
        <v>95</v>
      </c>
      <c r="P27">
        <f t="shared" si="0"/>
        <v>9</v>
      </c>
      <c r="Q27">
        <f t="shared" si="1"/>
        <v>10</v>
      </c>
    </row>
    <row r="28" spans="1:17" x14ac:dyDescent="0.2">
      <c r="A28" t="s">
        <v>63</v>
      </c>
      <c r="B28" t="s">
        <v>64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P28">
        <f t="shared" si="0"/>
        <v>9</v>
      </c>
      <c r="Q28">
        <f t="shared" si="1"/>
        <v>10</v>
      </c>
    </row>
    <row r="29" spans="1:17" x14ac:dyDescent="0.2">
      <c r="A29" t="s">
        <v>65</v>
      </c>
      <c r="B29" t="s">
        <v>66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P29">
        <f t="shared" si="0"/>
        <v>8</v>
      </c>
      <c r="Q29">
        <f t="shared" si="1"/>
        <v>8</v>
      </c>
    </row>
    <row r="30" spans="1:17" x14ac:dyDescent="0.2">
      <c r="A30" t="s">
        <v>67</v>
      </c>
      <c r="B30" s="3" t="s">
        <v>68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O30" t="s">
        <v>223</v>
      </c>
      <c r="P30">
        <f t="shared" si="0"/>
        <v>8</v>
      </c>
      <c r="Q30">
        <f t="shared" si="1"/>
        <v>8</v>
      </c>
    </row>
    <row r="31" spans="1:17" x14ac:dyDescent="0.2">
      <c r="A31" t="s">
        <v>69</v>
      </c>
      <c r="B31" t="s">
        <v>70</v>
      </c>
      <c r="C31">
        <v>0</v>
      </c>
      <c r="D31">
        <v>0</v>
      </c>
      <c r="E31">
        <v>1</v>
      </c>
      <c r="F31">
        <v>0</v>
      </c>
      <c r="G31">
        <v>0</v>
      </c>
      <c r="H31">
        <v>2</v>
      </c>
      <c r="I31">
        <v>0</v>
      </c>
      <c r="J31">
        <v>1</v>
      </c>
      <c r="K31">
        <v>0</v>
      </c>
      <c r="L31">
        <v>0</v>
      </c>
      <c r="N31" t="s">
        <v>211</v>
      </c>
      <c r="O31">
        <f>100 - COUNTIFS(C2:C101,0)</f>
        <v>0</v>
      </c>
      <c r="P31">
        <f t="shared" si="0"/>
        <v>6</v>
      </c>
      <c r="Q31">
        <f t="shared" si="1"/>
        <v>7</v>
      </c>
    </row>
    <row r="32" spans="1:17" x14ac:dyDescent="0.2">
      <c r="A32" t="s">
        <v>71</v>
      </c>
      <c r="B32" t="s">
        <v>72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N32" t="s">
        <v>212</v>
      </c>
      <c r="O32">
        <f>100 - COUNTIFS(D2:D101,0)</f>
        <v>3</v>
      </c>
      <c r="P32">
        <f t="shared" si="0"/>
        <v>9</v>
      </c>
      <c r="Q32">
        <f t="shared" si="1"/>
        <v>10</v>
      </c>
    </row>
    <row r="33" spans="1:17" x14ac:dyDescent="0.2">
      <c r="A33" t="s">
        <v>73</v>
      </c>
      <c r="B33" t="s">
        <v>74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">
        <v>213</v>
      </c>
      <c r="O33">
        <f>100 - COUNTIFS(E2:E101,0)</f>
        <v>4</v>
      </c>
      <c r="P33">
        <f t="shared" si="0"/>
        <v>9</v>
      </c>
      <c r="Q33">
        <f t="shared" si="1"/>
        <v>10</v>
      </c>
    </row>
    <row r="34" spans="1:17" x14ac:dyDescent="0.2">
      <c r="A34" t="s">
        <v>75</v>
      </c>
      <c r="B34" t="s">
        <v>76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">
        <v>214</v>
      </c>
      <c r="O34">
        <f>100 - COUNTIFS(F2:F101,0)</f>
        <v>0</v>
      </c>
      <c r="P34">
        <f t="shared" ref="P34:P65" si="2" xml:space="preserve"> COUNTIFS(C34:K34, 0)</f>
        <v>9</v>
      </c>
      <c r="Q34">
        <f t="shared" si="1"/>
        <v>10</v>
      </c>
    </row>
    <row r="35" spans="1:17" x14ac:dyDescent="0.2">
      <c r="A35" t="s">
        <v>77</v>
      </c>
      <c r="B35" t="s">
        <v>78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</v>
      </c>
      <c r="J35">
        <v>0</v>
      </c>
      <c r="K35">
        <v>0</v>
      </c>
      <c r="L35">
        <v>0</v>
      </c>
      <c r="N35" t="s">
        <v>215</v>
      </c>
      <c r="O35">
        <f>100 - COUNTIFS(G2:G101,0)</f>
        <v>6</v>
      </c>
      <c r="P35">
        <f t="shared" si="2"/>
        <v>8</v>
      </c>
      <c r="Q35">
        <f t="shared" si="1"/>
        <v>9</v>
      </c>
    </row>
    <row r="36" spans="1:17" x14ac:dyDescent="0.2">
      <c r="A36" t="s">
        <v>79</v>
      </c>
      <c r="B36" t="s">
        <v>80</v>
      </c>
      <c r="C36">
        <v>0</v>
      </c>
      <c r="D36">
        <v>0</v>
      </c>
      <c r="E36">
        <v>0</v>
      </c>
      <c r="F36">
        <v>0</v>
      </c>
      <c r="G36">
        <v>0</v>
      </c>
      <c r="H36">
        <v>3</v>
      </c>
      <c r="I36">
        <v>0</v>
      </c>
      <c r="J36">
        <v>6</v>
      </c>
      <c r="K36">
        <v>0</v>
      </c>
      <c r="L36">
        <v>0</v>
      </c>
      <c r="N36" t="s">
        <v>216</v>
      </c>
      <c r="O36">
        <f>100 - COUNTIFS(H2:H101,0)</f>
        <v>7</v>
      </c>
      <c r="P36">
        <f t="shared" si="2"/>
        <v>7</v>
      </c>
      <c r="Q36">
        <f t="shared" si="1"/>
        <v>8</v>
      </c>
    </row>
    <row r="37" spans="1:17" x14ac:dyDescent="0.2">
      <c r="A37" t="s">
        <v>81</v>
      </c>
      <c r="B37" t="s">
        <v>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N37" t="s">
        <v>217</v>
      </c>
      <c r="O37">
        <f>100 - COUNTIFS(I2:I101,0)</f>
        <v>6</v>
      </c>
      <c r="P37">
        <f t="shared" si="2"/>
        <v>9</v>
      </c>
      <c r="Q37">
        <f t="shared" si="1"/>
        <v>10</v>
      </c>
    </row>
    <row r="38" spans="1:17" x14ac:dyDescent="0.2">
      <c r="A38" t="s">
        <v>83</v>
      </c>
      <c r="B38" t="s">
        <v>84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218</v>
      </c>
      <c r="O38">
        <f>100 - COUNTIFS(J2:J101,0)</f>
        <v>19</v>
      </c>
      <c r="P38">
        <f t="shared" si="2"/>
        <v>9</v>
      </c>
      <c r="Q38">
        <f t="shared" si="1"/>
        <v>10</v>
      </c>
    </row>
    <row r="39" spans="1:17" x14ac:dyDescent="0.2">
      <c r="A39" t="s">
        <v>85</v>
      </c>
      <c r="B39" t="s">
        <v>86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N39" t="s">
        <v>219</v>
      </c>
      <c r="O39">
        <f>100 - COUNTIFS(K2:K101,0)</f>
        <v>0</v>
      </c>
      <c r="P39">
        <f t="shared" si="2"/>
        <v>9</v>
      </c>
      <c r="Q39">
        <f t="shared" si="1"/>
        <v>10</v>
      </c>
    </row>
    <row r="40" spans="1:17" x14ac:dyDescent="0.2">
      <c r="A40" t="s">
        <v>87</v>
      </c>
      <c r="B40" t="s">
        <v>88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N40" t="s">
        <v>221</v>
      </c>
      <c r="O40">
        <f>100 - COUNTIFS(L2:L101,0)</f>
        <v>11</v>
      </c>
      <c r="P40">
        <f t="shared" si="2"/>
        <v>8</v>
      </c>
      <c r="Q40">
        <f t="shared" si="1"/>
        <v>9</v>
      </c>
    </row>
    <row r="41" spans="1:17" x14ac:dyDescent="0.2">
      <c r="A41" t="s">
        <v>89</v>
      </c>
      <c r="B41" t="s">
        <v>90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P41">
        <f t="shared" si="2"/>
        <v>9</v>
      </c>
      <c r="Q41">
        <f t="shared" si="1"/>
        <v>10</v>
      </c>
    </row>
    <row r="42" spans="1:17" x14ac:dyDescent="0.2">
      <c r="A42" t="s">
        <v>91</v>
      </c>
      <c r="B42" s="2" t="s">
        <v>92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P42">
        <f t="shared" si="2"/>
        <v>8</v>
      </c>
      <c r="Q42">
        <f t="shared" si="1"/>
        <v>9</v>
      </c>
    </row>
    <row r="43" spans="1:17" x14ac:dyDescent="0.2">
      <c r="A43" t="s">
        <v>93</v>
      </c>
      <c r="B43" t="s">
        <v>94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P43">
        <f t="shared" si="2"/>
        <v>9</v>
      </c>
      <c r="Q43">
        <f t="shared" si="1"/>
        <v>10</v>
      </c>
    </row>
    <row r="44" spans="1:17" x14ac:dyDescent="0.2">
      <c r="A44" t="s">
        <v>95</v>
      </c>
      <c r="B44" t="s">
        <v>96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P44">
        <f t="shared" si="2"/>
        <v>9</v>
      </c>
      <c r="Q44">
        <f t="shared" si="1"/>
        <v>10</v>
      </c>
    </row>
    <row r="45" spans="1:17" x14ac:dyDescent="0.2">
      <c r="A45" t="s">
        <v>97</v>
      </c>
      <c r="B45" t="s">
        <v>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P45">
        <f t="shared" si="2"/>
        <v>9</v>
      </c>
      <c r="Q45">
        <f t="shared" si="1"/>
        <v>10</v>
      </c>
    </row>
    <row r="46" spans="1:17" x14ac:dyDescent="0.2">
      <c r="A46" t="s">
        <v>99</v>
      </c>
      <c r="B46" s="2" t="s">
        <v>100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P46">
        <f t="shared" si="2"/>
        <v>8</v>
      </c>
      <c r="Q46">
        <f t="shared" si="1"/>
        <v>9</v>
      </c>
    </row>
    <row r="47" spans="1:17" x14ac:dyDescent="0.2">
      <c r="A47" t="s">
        <v>101</v>
      </c>
      <c r="B47" t="s">
        <v>102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P47">
        <f t="shared" si="2"/>
        <v>9</v>
      </c>
      <c r="Q47">
        <f t="shared" si="1"/>
        <v>10</v>
      </c>
    </row>
    <row r="48" spans="1:17" x14ac:dyDescent="0.2">
      <c r="A48" t="s">
        <v>103</v>
      </c>
      <c r="B48" t="s">
        <v>104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P48">
        <f t="shared" si="2"/>
        <v>9</v>
      </c>
      <c r="Q48">
        <f t="shared" si="1"/>
        <v>10</v>
      </c>
    </row>
    <row r="49" spans="1:17" x14ac:dyDescent="0.2">
      <c r="A49" t="s">
        <v>105</v>
      </c>
      <c r="B49" t="s">
        <v>106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P49">
        <f t="shared" si="2"/>
        <v>9</v>
      </c>
      <c r="Q49">
        <f t="shared" si="1"/>
        <v>10</v>
      </c>
    </row>
    <row r="50" spans="1:17" x14ac:dyDescent="0.2">
      <c r="A50" t="s">
        <v>107</v>
      </c>
      <c r="B50" t="s">
        <v>108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P50">
        <f t="shared" si="2"/>
        <v>9</v>
      </c>
      <c r="Q50">
        <f t="shared" si="1"/>
        <v>10</v>
      </c>
    </row>
    <row r="51" spans="1:17" x14ac:dyDescent="0.2">
      <c r="A51" t="s">
        <v>109</v>
      </c>
      <c r="B51" t="s">
        <v>110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P51">
        <f t="shared" si="2"/>
        <v>9</v>
      </c>
      <c r="Q51">
        <f t="shared" si="1"/>
        <v>10</v>
      </c>
    </row>
    <row r="52" spans="1:17" x14ac:dyDescent="0.2">
      <c r="A52" t="s">
        <v>111</v>
      </c>
      <c r="B52" t="s">
        <v>112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P52">
        <f t="shared" si="2"/>
        <v>9</v>
      </c>
      <c r="Q52">
        <f t="shared" si="1"/>
        <v>10</v>
      </c>
    </row>
    <row r="53" spans="1:17" x14ac:dyDescent="0.2">
      <c r="A53" t="s">
        <v>113</v>
      </c>
      <c r="B53" s="2" t="s">
        <v>114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0</v>
      </c>
      <c r="P53">
        <f t="shared" si="2"/>
        <v>7</v>
      </c>
      <c r="Q53">
        <f t="shared" si="1"/>
        <v>8</v>
      </c>
    </row>
    <row r="54" spans="1:17" x14ac:dyDescent="0.2">
      <c r="A54" t="s">
        <v>115</v>
      </c>
      <c r="B54" t="s">
        <v>116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P54">
        <f t="shared" si="2"/>
        <v>9</v>
      </c>
      <c r="Q54">
        <f t="shared" si="1"/>
        <v>10</v>
      </c>
    </row>
    <row r="55" spans="1:17" x14ac:dyDescent="0.2">
      <c r="A55" t="s">
        <v>117</v>
      </c>
      <c r="B55" s="2" t="s">
        <v>118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P55">
        <f t="shared" si="2"/>
        <v>8</v>
      </c>
      <c r="Q55">
        <f t="shared" si="1"/>
        <v>9</v>
      </c>
    </row>
    <row r="56" spans="1:17" x14ac:dyDescent="0.2">
      <c r="A56" t="s">
        <v>119</v>
      </c>
      <c r="B56" t="s">
        <v>120</v>
      </c>
      <c r="C56">
        <v>0</v>
      </c>
      <c r="D56">
        <v>4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1</v>
      </c>
      <c r="M56" t="s">
        <v>227</v>
      </c>
      <c r="P56">
        <f t="shared" si="2"/>
        <v>7</v>
      </c>
      <c r="Q56">
        <f t="shared" si="1"/>
        <v>7</v>
      </c>
    </row>
    <row r="57" spans="1:17" x14ac:dyDescent="0.2">
      <c r="A57" t="s">
        <v>121</v>
      </c>
      <c r="B57" t="s">
        <v>122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P57">
        <f t="shared" si="2"/>
        <v>9</v>
      </c>
      <c r="Q57">
        <f t="shared" si="1"/>
        <v>10</v>
      </c>
    </row>
    <row r="58" spans="1:17" x14ac:dyDescent="0.2">
      <c r="A58" t="s">
        <v>123</v>
      </c>
      <c r="B58" t="s">
        <v>124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P58">
        <f t="shared" si="2"/>
        <v>9</v>
      </c>
      <c r="Q58">
        <f t="shared" si="1"/>
        <v>10</v>
      </c>
    </row>
    <row r="59" spans="1:17" x14ac:dyDescent="0.2">
      <c r="A59" t="s">
        <v>125</v>
      </c>
      <c r="B59" t="s">
        <v>126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P59">
        <f t="shared" si="2"/>
        <v>9</v>
      </c>
      <c r="Q59">
        <f t="shared" si="1"/>
        <v>10</v>
      </c>
    </row>
    <row r="60" spans="1:17" x14ac:dyDescent="0.2">
      <c r="A60" t="s">
        <v>127</v>
      </c>
      <c r="B60" s="2" t="s">
        <v>128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P60">
        <f t="shared" si="2"/>
        <v>8</v>
      </c>
      <c r="Q60">
        <f t="shared" si="1"/>
        <v>9</v>
      </c>
    </row>
    <row r="61" spans="1:17" x14ac:dyDescent="0.2">
      <c r="A61" t="s">
        <v>129</v>
      </c>
      <c r="B61" t="s">
        <v>130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P61">
        <f t="shared" si="2"/>
        <v>9</v>
      </c>
      <c r="Q61">
        <f t="shared" si="1"/>
        <v>10</v>
      </c>
    </row>
    <row r="62" spans="1:17" x14ac:dyDescent="0.2">
      <c r="A62" t="s">
        <v>131</v>
      </c>
      <c r="B62" t="s">
        <v>132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P62">
        <f t="shared" si="2"/>
        <v>9</v>
      </c>
      <c r="Q62">
        <f t="shared" si="1"/>
        <v>10</v>
      </c>
    </row>
    <row r="63" spans="1:17" x14ac:dyDescent="0.2">
      <c r="A63" t="s">
        <v>133</v>
      </c>
      <c r="B63" t="s">
        <v>134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P63">
        <f t="shared" si="2"/>
        <v>9</v>
      </c>
      <c r="Q63">
        <f t="shared" si="1"/>
        <v>10</v>
      </c>
    </row>
    <row r="64" spans="1:17" x14ac:dyDescent="0.2">
      <c r="A64" t="s">
        <v>135</v>
      </c>
      <c r="B64" s="3" t="s">
        <v>136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1</v>
      </c>
      <c r="J64">
        <v>3</v>
      </c>
      <c r="K64">
        <v>0</v>
      </c>
      <c r="L64">
        <v>1</v>
      </c>
      <c r="M64" t="s">
        <v>225</v>
      </c>
      <c r="P64">
        <f t="shared" si="2"/>
        <v>6</v>
      </c>
      <c r="Q64">
        <f t="shared" si="1"/>
        <v>6</v>
      </c>
    </row>
    <row r="65" spans="1:17" x14ac:dyDescent="0.2">
      <c r="A65" t="s">
        <v>137</v>
      </c>
      <c r="B65" s="3" t="s">
        <v>138</v>
      </c>
      <c r="C65">
        <v>0</v>
      </c>
      <c r="D65">
        <v>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P65">
        <f t="shared" si="2"/>
        <v>8</v>
      </c>
      <c r="Q65">
        <f t="shared" si="1"/>
        <v>9</v>
      </c>
    </row>
    <row r="66" spans="1:17" x14ac:dyDescent="0.2">
      <c r="A66" t="s">
        <v>139</v>
      </c>
      <c r="B66" t="s">
        <v>140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P66">
        <f t="shared" ref="P66:P101" si="3" xml:space="preserve"> COUNTIFS(C66:K66, 0)</f>
        <v>9</v>
      </c>
      <c r="Q66">
        <f t="shared" si="1"/>
        <v>10</v>
      </c>
    </row>
    <row r="67" spans="1:17" x14ac:dyDescent="0.2">
      <c r="A67" t="s">
        <v>141</v>
      </c>
      <c r="B67" t="s">
        <v>142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P67">
        <f t="shared" si="3"/>
        <v>9</v>
      </c>
      <c r="Q67">
        <f t="shared" ref="Q67:Q101" si="4" xml:space="preserve"> COUNTIFS(C67:L67, 0)</f>
        <v>10</v>
      </c>
    </row>
    <row r="68" spans="1:17" x14ac:dyDescent="0.2">
      <c r="A68" t="s">
        <v>143</v>
      </c>
      <c r="B68" t="s">
        <v>144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P68">
        <f t="shared" si="3"/>
        <v>9</v>
      </c>
      <c r="Q68">
        <f t="shared" si="4"/>
        <v>10</v>
      </c>
    </row>
    <row r="69" spans="1:17" x14ac:dyDescent="0.2">
      <c r="A69" t="s">
        <v>145</v>
      </c>
      <c r="B69" t="s">
        <v>146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4</v>
      </c>
      <c r="J69">
        <v>0</v>
      </c>
      <c r="K69">
        <v>0</v>
      </c>
      <c r="L69">
        <v>0</v>
      </c>
      <c r="M69" t="s">
        <v>229</v>
      </c>
      <c r="P69">
        <f t="shared" si="3"/>
        <v>8</v>
      </c>
      <c r="Q69">
        <f t="shared" si="4"/>
        <v>9</v>
      </c>
    </row>
    <row r="70" spans="1:17" x14ac:dyDescent="0.2">
      <c r="A70" t="s">
        <v>147</v>
      </c>
      <c r="B70" t="s">
        <v>148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2</v>
      </c>
      <c r="K70">
        <v>0</v>
      </c>
      <c r="L70">
        <v>0</v>
      </c>
      <c r="P70">
        <f t="shared" si="3"/>
        <v>8</v>
      </c>
      <c r="Q70">
        <f t="shared" si="4"/>
        <v>9</v>
      </c>
    </row>
    <row r="71" spans="1:17" x14ac:dyDescent="0.2">
      <c r="A71" t="s">
        <v>149</v>
      </c>
      <c r="B71" s="3" t="s">
        <v>150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P71">
        <f t="shared" si="3"/>
        <v>7</v>
      </c>
      <c r="Q71">
        <f t="shared" si="4"/>
        <v>8</v>
      </c>
    </row>
    <row r="72" spans="1:17" x14ac:dyDescent="0.2">
      <c r="A72" t="s">
        <v>151</v>
      </c>
      <c r="B72" t="s">
        <v>152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P72">
        <f t="shared" si="3"/>
        <v>9</v>
      </c>
      <c r="Q72">
        <f t="shared" si="4"/>
        <v>10</v>
      </c>
    </row>
    <row r="73" spans="1:17" x14ac:dyDescent="0.2">
      <c r="A73" t="s">
        <v>153</v>
      </c>
      <c r="B73" t="s">
        <v>154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P73">
        <f t="shared" si="3"/>
        <v>9</v>
      </c>
      <c r="Q73">
        <f t="shared" si="4"/>
        <v>10</v>
      </c>
    </row>
    <row r="74" spans="1:17" x14ac:dyDescent="0.2">
      <c r="A74" t="s">
        <v>155</v>
      </c>
      <c r="B74" t="s">
        <v>156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P74">
        <f t="shared" si="3"/>
        <v>9</v>
      </c>
      <c r="Q74">
        <f t="shared" si="4"/>
        <v>10</v>
      </c>
    </row>
    <row r="75" spans="1:17" x14ac:dyDescent="0.2">
      <c r="A75" t="s">
        <v>157</v>
      </c>
      <c r="B75" t="s">
        <v>158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P75">
        <f t="shared" si="3"/>
        <v>9</v>
      </c>
      <c r="Q75">
        <f t="shared" si="4"/>
        <v>10</v>
      </c>
    </row>
    <row r="76" spans="1:17" x14ac:dyDescent="0.2">
      <c r="A76" t="s">
        <v>159</v>
      </c>
      <c r="B76" t="s">
        <v>160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P76">
        <f t="shared" si="3"/>
        <v>9</v>
      </c>
      <c r="Q76">
        <f t="shared" si="4"/>
        <v>10</v>
      </c>
    </row>
    <row r="77" spans="1:17" x14ac:dyDescent="0.2">
      <c r="A77" t="s">
        <v>161</v>
      </c>
      <c r="B77" t="s">
        <v>162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P77">
        <f t="shared" si="3"/>
        <v>9</v>
      </c>
      <c r="Q77">
        <f t="shared" si="4"/>
        <v>10</v>
      </c>
    </row>
    <row r="78" spans="1:17" x14ac:dyDescent="0.2">
      <c r="A78" t="s">
        <v>163</v>
      </c>
      <c r="B78" t="s">
        <v>164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P78">
        <f t="shared" si="3"/>
        <v>9</v>
      </c>
      <c r="Q78">
        <f t="shared" si="4"/>
        <v>10</v>
      </c>
    </row>
    <row r="79" spans="1:17" x14ac:dyDescent="0.2">
      <c r="A79" t="s">
        <v>165</v>
      </c>
      <c r="B79" t="s">
        <v>166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P79">
        <f t="shared" si="3"/>
        <v>9</v>
      </c>
      <c r="Q79">
        <f t="shared" si="4"/>
        <v>10</v>
      </c>
    </row>
    <row r="80" spans="1:17" x14ac:dyDescent="0.2">
      <c r="A80" t="s">
        <v>167</v>
      </c>
      <c r="B80" t="s">
        <v>168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2</v>
      </c>
      <c r="J80">
        <v>1</v>
      </c>
      <c r="K80">
        <v>0</v>
      </c>
      <c r="L80">
        <v>1</v>
      </c>
      <c r="M80" t="s">
        <v>226</v>
      </c>
      <c r="P80">
        <f t="shared" si="3"/>
        <v>7</v>
      </c>
      <c r="Q80">
        <f t="shared" si="4"/>
        <v>7</v>
      </c>
    </row>
    <row r="81" spans="1:17" x14ac:dyDescent="0.2">
      <c r="A81" t="s">
        <v>169</v>
      </c>
      <c r="B81" t="s">
        <v>170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P81">
        <f t="shared" si="3"/>
        <v>9</v>
      </c>
      <c r="Q81">
        <f t="shared" si="4"/>
        <v>10</v>
      </c>
    </row>
    <row r="82" spans="1:17" x14ac:dyDescent="0.2">
      <c r="A82" t="s">
        <v>171</v>
      </c>
      <c r="B82" t="s">
        <v>172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P82">
        <f t="shared" si="3"/>
        <v>9</v>
      </c>
      <c r="Q82">
        <f t="shared" si="4"/>
        <v>10</v>
      </c>
    </row>
    <row r="83" spans="1:17" x14ac:dyDescent="0.2">
      <c r="A83" t="s">
        <v>173</v>
      </c>
      <c r="B83" t="s">
        <v>174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P83">
        <f t="shared" si="3"/>
        <v>9</v>
      </c>
      <c r="Q83">
        <f t="shared" si="4"/>
        <v>10</v>
      </c>
    </row>
    <row r="84" spans="1:17" x14ac:dyDescent="0.2">
      <c r="A84" t="s">
        <v>175</v>
      </c>
      <c r="B84" t="s">
        <v>176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P84">
        <f t="shared" si="3"/>
        <v>9</v>
      </c>
      <c r="Q84">
        <f t="shared" si="4"/>
        <v>10</v>
      </c>
    </row>
    <row r="85" spans="1:17" x14ac:dyDescent="0.2">
      <c r="A85" t="s">
        <v>177</v>
      </c>
      <c r="B85" t="s">
        <v>178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4</v>
      </c>
      <c r="K85">
        <v>0</v>
      </c>
      <c r="L85">
        <v>0</v>
      </c>
      <c r="P85">
        <f t="shared" si="3"/>
        <v>8</v>
      </c>
      <c r="Q85">
        <f t="shared" si="4"/>
        <v>9</v>
      </c>
    </row>
    <row r="86" spans="1:17" x14ac:dyDescent="0.2">
      <c r="A86" t="s">
        <v>179</v>
      </c>
      <c r="B86" t="s">
        <v>180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P86">
        <f t="shared" si="3"/>
        <v>9</v>
      </c>
      <c r="Q86">
        <f t="shared" si="4"/>
        <v>10</v>
      </c>
    </row>
    <row r="87" spans="1:17" x14ac:dyDescent="0.2">
      <c r="A87" t="s">
        <v>181</v>
      </c>
      <c r="B87" t="s">
        <v>182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2</v>
      </c>
      <c r="K87">
        <v>0</v>
      </c>
      <c r="L87">
        <v>0</v>
      </c>
      <c r="P87">
        <f t="shared" si="3"/>
        <v>8</v>
      </c>
      <c r="Q87">
        <f t="shared" si="4"/>
        <v>9</v>
      </c>
    </row>
    <row r="88" spans="1:17" x14ac:dyDescent="0.2">
      <c r="A88" t="s">
        <v>183</v>
      </c>
      <c r="B88" s="3" t="s">
        <v>184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P88">
        <f t="shared" si="3"/>
        <v>8</v>
      </c>
      <c r="Q88">
        <f t="shared" si="4"/>
        <v>9</v>
      </c>
    </row>
    <row r="89" spans="1:17" x14ac:dyDescent="0.2">
      <c r="A89" t="s">
        <v>185</v>
      </c>
      <c r="B89" t="s">
        <v>186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P89">
        <f t="shared" si="3"/>
        <v>9</v>
      </c>
      <c r="Q89">
        <f t="shared" si="4"/>
        <v>10</v>
      </c>
    </row>
    <row r="90" spans="1:17" x14ac:dyDescent="0.2">
      <c r="A90" t="s">
        <v>187</v>
      </c>
      <c r="B90" t="s">
        <v>188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P90">
        <f t="shared" si="3"/>
        <v>9</v>
      </c>
      <c r="Q90">
        <f t="shared" si="4"/>
        <v>10</v>
      </c>
    </row>
    <row r="91" spans="1:17" x14ac:dyDescent="0.2">
      <c r="A91" t="s">
        <v>189</v>
      </c>
      <c r="B91" t="s">
        <v>190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P91">
        <f t="shared" si="3"/>
        <v>9</v>
      </c>
      <c r="Q91">
        <f t="shared" si="4"/>
        <v>10</v>
      </c>
    </row>
    <row r="92" spans="1:17" x14ac:dyDescent="0.2">
      <c r="A92" t="s">
        <v>191</v>
      </c>
      <c r="B92" t="s">
        <v>192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P92">
        <f t="shared" si="3"/>
        <v>9</v>
      </c>
      <c r="Q92">
        <f t="shared" si="4"/>
        <v>10</v>
      </c>
    </row>
    <row r="93" spans="1:17" x14ac:dyDescent="0.2">
      <c r="A93" t="s">
        <v>193</v>
      </c>
      <c r="B93" t="s">
        <v>194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P93">
        <f t="shared" si="3"/>
        <v>9</v>
      </c>
      <c r="Q93">
        <f t="shared" si="4"/>
        <v>10</v>
      </c>
    </row>
    <row r="94" spans="1:17" x14ac:dyDescent="0.2">
      <c r="A94" t="s">
        <v>195</v>
      </c>
      <c r="B94" s="3" t="s">
        <v>196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0</v>
      </c>
      <c r="L94">
        <v>0</v>
      </c>
      <c r="P94">
        <f t="shared" si="3"/>
        <v>7</v>
      </c>
      <c r="Q94">
        <f t="shared" si="4"/>
        <v>8</v>
      </c>
    </row>
    <row r="95" spans="1:17" x14ac:dyDescent="0.2">
      <c r="A95" t="s">
        <v>197</v>
      </c>
      <c r="B95" t="s">
        <v>198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P95">
        <f t="shared" si="3"/>
        <v>9</v>
      </c>
      <c r="Q95">
        <f t="shared" si="4"/>
        <v>10</v>
      </c>
    </row>
    <row r="96" spans="1:17" x14ac:dyDescent="0.2">
      <c r="A96" t="s">
        <v>199</v>
      </c>
      <c r="B96" t="s">
        <v>200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P96">
        <f t="shared" si="3"/>
        <v>9</v>
      </c>
      <c r="Q96">
        <f t="shared" si="4"/>
        <v>10</v>
      </c>
    </row>
    <row r="97" spans="1:17" x14ac:dyDescent="0.2">
      <c r="A97" t="s">
        <v>201</v>
      </c>
      <c r="B97" t="s">
        <v>202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P97">
        <f t="shared" si="3"/>
        <v>9</v>
      </c>
      <c r="Q97">
        <f t="shared" si="4"/>
        <v>10</v>
      </c>
    </row>
    <row r="98" spans="1:17" x14ac:dyDescent="0.2">
      <c r="A98" t="s">
        <v>203</v>
      </c>
      <c r="B98" t="s">
        <v>204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P98">
        <f t="shared" si="3"/>
        <v>9</v>
      </c>
      <c r="Q98">
        <f t="shared" si="4"/>
        <v>10</v>
      </c>
    </row>
    <row r="99" spans="1:17" x14ac:dyDescent="0.2">
      <c r="A99" t="s">
        <v>205</v>
      </c>
      <c r="B99" t="s">
        <v>206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P99">
        <f t="shared" si="3"/>
        <v>9</v>
      </c>
      <c r="Q99">
        <f t="shared" si="4"/>
        <v>10</v>
      </c>
    </row>
    <row r="100" spans="1:17" x14ac:dyDescent="0.2">
      <c r="A100" t="s">
        <v>207</v>
      </c>
      <c r="B100" t="s">
        <v>208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P100">
        <f t="shared" si="3"/>
        <v>9</v>
      </c>
      <c r="Q100">
        <f t="shared" si="4"/>
        <v>10</v>
      </c>
    </row>
    <row r="101" spans="1:17" x14ac:dyDescent="0.2">
      <c r="A101" t="s">
        <v>209</v>
      </c>
      <c r="B101" t="s">
        <v>210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P101">
        <f t="shared" si="3"/>
        <v>9</v>
      </c>
      <c r="Q101">
        <f t="shared" si="4"/>
        <v>10</v>
      </c>
    </row>
  </sheetData>
  <conditionalFormatting sqref="B8">
    <cfRule type="cellIs" dxfId="0" priority="1" operator="lessThan">
      <formula>10</formula>
    </cfRule>
  </conditionalFormatting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42" r:id="rId24" xr:uid="{00000000-0004-0000-0000-000017000000}"/>
    <hyperlink ref="B46" r:id="rId25" xr:uid="{00000000-0004-0000-0000-000018000000}"/>
    <hyperlink ref="B53" r:id="rId26" xr:uid="{00000000-0004-0000-0000-000019000000}"/>
    <hyperlink ref="B55" r:id="rId27" xr:uid="{00000000-0004-0000-0000-00001A000000}"/>
    <hyperlink ref="B60" r:id="rId28" xr:uid="{00000000-0004-0000-0000-00001B000000}"/>
    <hyperlink ref="B64" r:id="rId29" xr:uid="{1B0068FE-C109-D340-96D5-20AAE3326D59}"/>
    <hyperlink ref="B71" r:id="rId30" xr:uid="{2BC5A891-09F4-5C4E-AE69-E4624AB5AFFB}"/>
    <hyperlink ref="B94" r:id="rId31" xr:uid="{D022DEFE-707B-3B49-9F78-C5F8829F9FE8}"/>
    <hyperlink ref="B88" r:id="rId32" xr:uid="{D97E41EF-050E-5840-88D7-90C170781DB8}"/>
    <hyperlink ref="B65" r:id="rId33" xr:uid="{17445096-E7BF-5141-AACD-FD0E42666A31}"/>
    <hyperlink ref="B30" r:id="rId34" xr:uid="{699A1B0D-4F57-294F-AB8F-88EA33001AD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ED232-1442-C846-8773-BBB76FCD26A0}">
  <dimension ref="A1:K11"/>
  <sheetViews>
    <sheetView zoomScale="125" workbookViewId="0">
      <selection activeCell="K9" sqref="K9"/>
    </sheetView>
  </sheetViews>
  <sheetFormatPr baseColWidth="10" defaultRowHeight="15" x14ac:dyDescent="0.2"/>
  <cols>
    <col min="1" max="1" width="29.1640625" bestFit="1" customWidth="1"/>
  </cols>
  <sheetData>
    <row r="1" spans="1:11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220</v>
      </c>
    </row>
    <row r="2" spans="1:11" x14ac:dyDescent="0.2">
      <c r="A2" t="s">
        <v>2</v>
      </c>
      <c r="B2" s="4"/>
      <c r="C2">
        <f xml:space="preserve"> COUNTIFS(Apps!C2:C101, "&gt;0", Apps!D2:D101, "&gt;0")</f>
        <v>0</v>
      </c>
      <c r="D2">
        <f xml:space="preserve"> COUNTIFS(Apps!C2:C101, "&gt;0", Apps!E2:E101, "&gt;0")</f>
        <v>0</v>
      </c>
      <c r="E2">
        <f xml:space="preserve"> COUNTIFS(Apps!C2:C101, "&gt;0", Apps!F2:F101, "&gt;0")</f>
        <v>0</v>
      </c>
      <c r="F2">
        <f xml:space="preserve"> COUNTIFS(Apps!C2:C101, "&gt;0", Apps!G2:G101, "&gt;0")</f>
        <v>0</v>
      </c>
      <c r="G2">
        <f xml:space="preserve"> COUNTIFS(Apps!C2:C101, "&gt;0", Apps!H2:H101, "&gt;0")</f>
        <v>0</v>
      </c>
      <c r="H2">
        <f xml:space="preserve"> COUNTIFS(Apps!C2:C101, "&gt;0", Apps!I2:I101, "&gt;0")</f>
        <v>0</v>
      </c>
      <c r="I2">
        <f xml:space="preserve"> COUNTIFS(Apps!C2:C101, "&gt;0", Apps!J2:J101, "&gt;0")</f>
        <v>0</v>
      </c>
      <c r="J2">
        <f xml:space="preserve"> COUNTIFS(Apps!C2:C101, "&gt;0", Apps!K2:K101, "&gt;0")</f>
        <v>0</v>
      </c>
      <c r="K2">
        <f xml:space="preserve"> COUNTIFS(Apps!C2:C101, "&gt;0", Apps!L2:L101, "&gt;0")</f>
        <v>0</v>
      </c>
    </row>
    <row r="3" spans="1:11" x14ac:dyDescent="0.2">
      <c r="A3" t="s">
        <v>3</v>
      </c>
      <c r="B3" s="4"/>
      <c r="C3" s="4"/>
      <c r="D3">
        <f xml:space="preserve"> COUNTIFS(Apps!D2:D101, "&gt;0", Apps!E2:E101, "&gt;0")</f>
        <v>0</v>
      </c>
      <c r="E3">
        <f xml:space="preserve"> COUNTIFS(Apps!D2:D101, "&gt;0", Apps!F2:F101, "&gt;0")</f>
        <v>0</v>
      </c>
      <c r="F3" s="7">
        <f xml:space="preserve"> COUNTIFS(Apps!D2:D101, "&gt;0", Apps!G2:G101, "&gt;0")</f>
        <v>1</v>
      </c>
      <c r="G3">
        <f xml:space="preserve"> COUNTIFS(Apps!D2:D101, "&gt;0", Apps!H2:H101, "&gt;0")</f>
        <v>0</v>
      </c>
      <c r="H3">
        <f xml:space="preserve"> COUNTIFS(Apps!D2:D101, "&gt;0", Apps!I2:I101, "&gt;0")</f>
        <v>0</v>
      </c>
      <c r="I3" s="7">
        <f xml:space="preserve"> COUNTIFS(Apps!D2:D101, "&gt;0", Apps!J2:J101, "&gt;0")</f>
        <v>1</v>
      </c>
      <c r="J3">
        <f xml:space="preserve"> COUNTIFS(Apps!D2:D101, "&gt;0", Apps!K2:K101, "&gt;0")</f>
        <v>0</v>
      </c>
      <c r="K3" s="7">
        <f xml:space="preserve"> COUNTIFS(Apps!D2:D101, "&gt;0", Apps!L2:L101, "&gt;0")</f>
        <v>1</v>
      </c>
    </row>
    <row r="4" spans="1:11" x14ac:dyDescent="0.2">
      <c r="A4" t="s">
        <v>4</v>
      </c>
      <c r="B4" s="4"/>
      <c r="C4" s="4"/>
      <c r="D4" s="4"/>
      <c r="E4">
        <f xml:space="preserve"> COUNTIFS(Apps!E2:E101, "&gt;0", Apps!F2:F101, "&gt;0")</f>
        <v>0</v>
      </c>
      <c r="F4" s="7">
        <f xml:space="preserve"> COUNTIFS(Apps!E2:E101, "&gt;0", Apps!G2:G101, "&gt;0")</f>
        <v>1</v>
      </c>
      <c r="G4" s="7">
        <f xml:space="preserve"> COUNTIFS(Apps!E2:E101, "&gt;0", Apps!H2:H101, "&gt;0")</f>
        <v>1</v>
      </c>
      <c r="H4">
        <f xml:space="preserve"> COUNTIFS(Apps!E2:E101, "&gt;0", Apps!I2:I101, "&gt;0")</f>
        <v>0</v>
      </c>
      <c r="I4" s="8">
        <f xml:space="preserve"> COUNTIFS(Apps!E2:E101, "&gt;0", Apps!J2:J101, "&gt;0")</f>
        <v>2</v>
      </c>
      <c r="J4">
        <f xml:space="preserve"> COUNTIFS(Apps!E2:E101, "&gt;0", Apps!K2:K101, "&gt;0")</f>
        <v>0</v>
      </c>
      <c r="K4">
        <f xml:space="preserve"> COUNTIFS(Apps!E2:E101, "&gt;0", Apps!L2:L101, "&gt;0")</f>
        <v>0</v>
      </c>
    </row>
    <row r="5" spans="1:11" x14ac:dyDescent="0.2">
      <c r="A5" t="s">
        <v>5</v>
      </c>
      <c r="B5" s="4"/>
      <c r="C5" s="4"/>
      <c r="D5" s="4"/>
      <c r="E5" s="4"/>
      <c r="F5">
        <f xml:space="preserve"> COUNTIFS(Apps!F2:F101, "&gt;0", Apps!G2:G101, "&gt;0")</f>
        <v>0</v>
      </c>
      <c r="G5">
        <f xml:space="preserve"> COUNTIFS(Apps!F2:F101, "&gt;0", Apps!H2:H101, "&gt;0")</f>
        <v>0</v>
      </c>
      <c r="H5">
        <f xml:space="preserve"> COUNTIFS(Apps!F2:F101,  "&gt;0", Apps!I2:I101, "&gt;0")</f>
        <v>0</v>
      </c>
      <c r="I5">
        <f xml:space="preserve"> COUNTIFS(Apps!F2:F101,  "&gt;0", Apps!J2:J101, "&gt;0")</f>
        <v>0</v>
      </c>
      <c r="J5">
        <f xml:space="preserve"> COUNTIFS(Apps!F2:F101,  "&gt;0", Apps!K2:K101, "&gt;0")</f>
        <v>0</v>
      </c>
      <c r="K5">
        <f xml:space="preserve"> COUNTIFS(Apps!F2:F101,  "&gt;0", Apps!L2:L101, "&gt;0")</f>
        <v>0</v>
      </c>
    </row>
    <row r="6" spans="1:11" x14ac:dyDescent="0.2">
      <c r="A6" t="s">
        <v>6</v>
      </c>
      <c r="B6" s="4"/>
      <c r="C6" s="4"/>
      <c r="D6" s="4"/>
      <c r="E6" s="4"/>
      <c r="F6" s="4"/>
      <c r="G6">
        <f xml:space="preserve"> COUNTIFS(Apps!G2:G101, "&gt;0", Apps!H2:H101, "&gt;0")</f>
        <v>0</v>
      </c>
      <c r="H6" s="7">
        <f xml:space="preserve"> COUNTIFS(Apps!G2:G101, "&gt;0", Apps!I2:I101, "&gt;0")</f>
        <v>1</v>
      </c>
      <c r="I6" s="7">
        <f xml:space="preserve"> COUNTIFS(Apps!G2:G101, "&gt;0", Apps!J2:J101, "&gt;0")</f>
        <v>1</v>
      </c>
      <c r="J6">
        <f xml:space="preserve"> COUNTIFS(Apps!G2:G101, "&gt;0", Apps!K2:K101, "&gt;0")</f>
        <v>0</v>
      </c>
      <c r="K6" s="7">
        <f xml:space="preserve"> COUNTIFS(Apps!G2:G101, "&gt;0", Apps!L2:L101, "&gt;0")</f>
        <v>1</v>
      </c>
    </row>
    <row r="7" spans="1:11" x14ac:dyDescent="0.2">
      <c r="A7" t="s">
        <v>7</v>
      </c>
      <c r="B7" s="4"/>
      <c r="C7" s="4"/>
      <c r="D7" s="4"/>
      <c r="E7" s="4"/>
      <c r="F7" s="4"/>
      <c r="G7" s="4"/>
      <c r="H7">
        <f xml:space="preserve"> COUNTIFS(Apps!H2:H101, "&gt;0", Apps!I2:I101, "&gt;0")</f>
        <v>0</v>
      </c>
      <c r="I7" s="9">
        <f xml:space="preserve"> COUNTIFS(Apps!H2:H101, "&gt;0", Apps!J2:J101, "&gt;0")</f>
        <v>3</v>
      </c>
      <c r="J7">
        <f xml:space="preserve"> COUNTIFS(Apps!H2:H101, "&gt;0", Apps!K2:K101, "&gt;0")</f>
        <v>0</v>
      </c>
      <c r="K7">
        <f xml:space="preserve"> COUNTIFS(Apps!H2:H101, "&gt;0", Apps!L2:L101, "&gt;0")</f>
        <v>0</v>
      </c>
    </row>
    <row r="8" spans="1:11" x14ac:dyDescent="0.2">
      <c r="A8" t="s">
        <v>8</v>
      </c>
      <c r="B8" s="4"/>
      <c r="C8" s="4"/>
      <c r="D8" s="4"/>
      <c r="E8" s="4"/>
      <c r="F8" s="4"/>
      <c r="G8" s="4"/>
      <c r="H8" s="4"/>
      <c r="I8" s="9">
        <f xml:space="preserve"> COUNTIFS(Apps!I2:I101, "&gt;0", Apps!J2:J101, "&gt;0")</f>
        <v>3</v>
      </c>
      <c r="J8">
        <f xml:space="preserve"> COUNTIFS(Apps!I2:I101, "&gt;0", Apps!K2:K101, "&gt;0")</f>
        <v>0</v>
      </c>
      <c r="K8">
        <f xml:space="preserve"> COUNTIFS(Apps!K2:K101, "&gt;0", Apps!L2:L101, "&gt;0")</f>
        <v>0</v>
      </c>
    </row>
    <row r="9" spans="1:11" x14ac:dyDescent="0.2">
      <c r="A9" t="s">
        <v>9</v>
      </c>
      <c r="B9" s="4"/>
      <c r="C9" s="4"/>
      <c r="D9" s="4"/>
      <c r="E9" s="4"/>
      <c r="F9" s="4"/>
      <c r="G9" s="4"/>
      <c r="H9" s="4"/>
      <c r="I9" s="4"/>
      <c r="J9">
        <f xml:space="preserve"> COUNTIFS(Apps!J2:J101, "&gt;0", Apps!K2:K101, "&gt;0")</f>
        <v>0</v>
      </c>
      <c r="K9" s="10">
        <f xml:space="preserve"> COUNTIFS(Apps!J2:J101, "&gt;0", Apps!L2:L101, "&gt;0")</f>
        <v>9</v>
      </c>
    </row>
    <row r="10" spans="1:11" x14ac:dyDescent="0.2">
      <c r="A10" t="s">
        <v>10</v>
      </c>
      <c r="B10" s="4"/>
      <c r="C10" s="4"/>
      <c r="D10" s="4"/>
      <c r="E10" s="4"/>
      <c r="F10" s="4"/>
      <c r="G10" s="4"/>
      <c r="H10" s="4"/>
      <c r="I10" s="4"/>
      <c r="J10" s="4"/>
      <c r="K10">
        <f xml:space="preserve"> COUNTIFS(Apps!K2:K101, "&gt;0", Apps!L2:L101, "&gt;0")</f>
        <v>0</v>
      </c>
    </row>
    <row r="11" spans="1:11" x14ac:dyDescent="0.2">
      <c r="A11" t="s">
        <v>220</v>
      </c>
      <c r="B11" s="4"/>
      <c r="C11" s="4"/>
      <c r="D11" s="4"/>
      <c r="E11" s="4"/>
      <c r="F11" s="4"/>
      <c r="G11" s="4"/>
      <c r="H11" s="4"/>
      <c r="I11" s="4"/>
      <c r="J11" s="4"/>
      <c r="K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Apps</vt:lpstr>
      <vt:lpstr>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2020-07-16T14:40:55Z</dcterms:created>
  <dcterms:modified xsi:type="dcterms:W3CDTF">2020-12-16T09:57:40Z</dcterms:modified>
</cp:coreProperties>
</file>