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NinjaUser\Downloads\"/>
    </mc:Choice>
  </mc:AlternateContent>
  <xr:revisionPtr revIDLastSave="0" documentId="8_{04CDD37B-7427-4AD2-AA92-17289EB7F091}" xr6:coauthVersionLast="45" xr6:coauthVersionMax="45" xr10:uidLastSave="{00000000-0000-0000-0000-000000000000}"/>
  <bookViews>
    <workbookView xWindow="-108" yWindow="-108" windowWidth="23256" windowHeight="12576" xr2:uid="{00000000-000D-0000-FFFF-FFFF00000000}"/>
  </bookViews>
  <sheets>
    <sheet name="summary" sheetId="1" r:id="rId1"/>
    <sheet name="gasque" sheetId="2" r:id="rId2"/>
    <sheet name="chauffeur" sheetId="3" r:id="rId3"/>
    <sheet name="event" sheetId="4" r:id="rId4"/>
    <sheet name="info-desk" sheetId="5" r:id="rId5"/>
    <sheet name="interior" sheetId="6" r:id="rId6"/>
    <sheet name="lounge" sheetId="7" r:id="rId7"/>
    <sheet name="lunch" sheetId="8" r:id="rId8"/>
    <sheet name="network&amp;conncection" sheetId="9" r:id="rId9"/>
    <sheet name="photo" sheetId="10" r:id="rId10"/>
    <sheet name="student-session" sheetId="11" r:id="rId11"/>
    <sheet name="task-force" sheetId="12" r:id="rId12"/>
    <sheet name="company-SANNA_NORDBERG" sheetId="13" r:id="rId13"/>
    <sheet name="company-LINUS_ÅBRINK" sheetId="14" r:id="rId14"/>
    <sheet name="company-DIEDERIK_HARMSEN" sheetId="15" r:id="rId15"/>
    <sheet name="company-JESSICA_KÅGEMAN" sheetId="16" r:id="rId16"/>
    <sheet name="company-ANDREAS_BENGTSSON" sheetId="17" r:id="rId17"/>
    <sheet name="company-EBBA_LUNDBERG" sheetId="18" r:id="rId18"/>
    <sheet name="company-FILIP_LINDKVIST" sheetId="19" r:id="rId1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 i="19" l="1"/>
  <c r="L19" i="19"/>
  <c r="K19" i="19"/>
  <c r="J19" i="19"/>
  <c r="I19" i="19"/>
  <c r="H19" i="19"/>
  <c r="G19" i="19"/>
  <c r="F19" i="19"/>
  <c r="M18" i="19"/>
  <c r="L18" i="19"/>
  <c r="K18" i="19"/>
  <c r="J18" i="19"/>
  <c r="I18" i="19"/>
  <c r="H18" i="19"/>
  <c r="G18" i="19"/>
  <c r="F18" i="19"/>
  <c r="M17" i="19"/>
  <c r="L17" i="19"/>
  <c r="K17" i="19"/>
  <c r="J17" i="19"/>
  <c r="I17" i="19"/>
  <c r="H17" i="19"/>
  <c r="G17" i="19"/>
  <c r="F17" i="19"/>
  <c r="M16" i="19"/>
  <c r="L16" i="19"/>
  <c r="K16" i="19"/>
  <c r="J16" i="19"/>
  <c r="I16" i="19"/>
  <c r="H16" i="19"/>
  <c r="G16" i="19"/>
  <c r="F16" i="19"/>
  <c r="M15" i="19"/>
  <c r="L15" i="19"/>
  <c r="K15" i="19"/>
  <c r="J15" i="19"/>
  <c r="I15" i="19"/>
  <c r="H15" i="19"/>
  <c r="G15" i="19"/>
  <c r="F15" i="19"/>
  <c r="M14" i="19"/>
  <c r="L14" i="19"/>
  <c r="K14" i="19"/>
  <c r="J14" i="19"/>
  <c r="I14" i="19"/>
  <c r="H14" i="19"/>
  <c r="G14" i="19"/>
  <c r="F14" i="19"/>
  <c r="M13" i="19"/>
  <c r="L13" i="19"/>
  <c r="K13" i="19"/>
  <c r="J13" i="19"/>
  <c r="I13" i="19"/>
  <c r="H13" i="19"/>
  <c r="G13" i="19"/>
  <c r="F13" i="19"/>
  <c r="M12" i="19"/>
  <c r="L12" i="19"/>
  <c r="K12" i="19"/>
  <c r="J12" i="19"/>
  <c r="I12" i="19"/>
  <c r="H12" i="19"/>
  <c r="G12" i="19"/>
  <c r="F12" i="19"/>
  <c r="M11" i="19"/>
  <c r="L11" i="19"/>
  <c r="K11" i="19"/>
  <c r="J11" i="19"/>
  <c r="I11" i="19"/>
  <c r="H11" i="19"/>
  <c r="G11" i="19"/>
  <c r="F11" i="19"/>
  <c r="M10" i="19"/>
  <c r="L10" i="19"/>
  <c r="K10" i="19"/>
  <c r="J10" i="19"/>
  <c r="I10" i="19"/>
  <c r="H10" i="19"/>
  <c r="G10" i="19"/>
  <c r="F10" i="19"/>
  <c r="M9" i="19"/>
  <c r="L9" i="19"/>
  <c r="K9" i="19"/>
  <c r="J9" i="19"/>
  <c r="I9" i="19"/>
  <c r="H9" i="19"/>
  <c r="G9" i="19"/>
  <c r="F9" i="19"/>
  <c r="M8" i="19"/>
  <c r="L8" i="19"/>
  <c r="K8" i="19"/>
  <c r="J8" i="19"/>
  <c r="I8" i="19"/>
  <c r="H8" i="19"/>
  <c r="G8" i="19"/>
  <c r="F8" i="19"/>
  <c r="M7" i="19"/>
  <c r="L7" i="19"/>
  <c r="K7" i="19"/>
  <c r="J7" i="19"/>
  <c r="I7" i="19"/>
  <c r="H7" i="19"/>
  <c r="G7" i="19"/>
  <c r="F7" i="19"/>
  <c r="M6" i="19"/>
  <c r="L6" i="19"/>
  <c r="K6" i="19"/>
  <c r="J6" i="19"/>
  <c r="I6" i="19"/>
  <c r="H6" i="19"/>
  <c r="G6" i="19"/>
  <c r="F6" i="19"/>
  <c r="F5" i="19"/>
  <c r="M20" i="18"/>
  <c r="L20" i="18"/>
  <c r="K20" i="18"/>
  <c r="J20" i="18"/>
  <c r="I20" i="18"/>
  <c r="H20" i="18"/>
  <c r="G20" i="18"/>
  <c r="F20" i="18"/>
  <c r="M19" i="18"/>
  <c r="L19" i="18"/>
  <c r="K19" i="18"/>
  <c r="J19" i="18"/>
  <c r="I19" i="18"/>
  <c r="H19" i="18"/>
  <c r="G19" i="18"/>
  <c r="F19" i="18"/>
  <c r="M18" i="18"/>
  <c r="L18" i="18"/>
  <c r="K18" i="18"/>
  <c r="J18" i="18"/>
  <c r="I18" i="18"/>
  <c r="H18" i="18"/>
  <c r="G18" i="18"/>
  <c r="F18" i="18"/>
  <c r="M17" i="18"/>
  <c r="L17" i="18"/>
  <c r="K17" i="18"/>
  <c r="J17" i="18"/>
  <c r="I17" i="18"/>
  <c r="H17" i="18"/>
  <c r="G17" i="18"/>
  <c r="F17" i="18"/>
  <c r="M16" i="18"/>
  <c r="L16" i="18"/>
  <c r="K16" i="18"/>
  <c r="J16" i="18"/>
  <c r="I16" i="18"/>
  <c r="H16" i="18"/>
  <c r="G16" i="18"/>
  <c r="F16" i="18"/>
  <c r="M15" i="18"/>
  <c r="L15" i="18"/>
  <c r="K15" i="18"/>
  <c r="J15" i="18"/>
  <c r="I15" i="18"/>
  <c r="H15" i="18"/>
  <c r="G15" i="18"/>
  <c r="F15" i="18"/>
  <c r="M14" i="18"/>
  <c r="L14" i="18"/>
  <c r="K14" i="18"/>
  <c r="J14" i="18"/>
  <c r="I14" i="18"/>
  <c r="H14" i="18"/>
  <c r="G14" i="18"/>
  <c r="F14" i="18"/>
  <c r="M13" i="18"/>
  <c r="L13" i="18"/>
  <c r="K13" i="18"/>
  <c r="J13" i="18"/>
  <c r="I13" i="18"/>
  <c r="H13" i="18"/>
  <c r="G13" i="18"/>
  <c r="F13" i="18"/>
  <c r="M12" i="18"/>
  <c r="L12" i="18"/>
  <c r="K12" i="18"/>
  <c r="J12" i="18"/>
  <c r="I12" i="18"/>
  <c r="H12" i="18"/>
  <c r="G12" i="18"/>
  <c r="F12" i="18"/>
  <c r="M11" i="18"/>
  <c r="L11" i="18"/>
  <c r="K11" i="18"/>
  <c r="J11" i="18"/>
  <c r="I11" i="18"/>
  <c r="H11" i="18"/>
  <c r="G11" i="18"/>
  <c r="F11" i="18"/>
  <c r="M10" i="18"/>
  <c r="L10" i="18"/>
  <c r="K10" i="18"/>
  <c r="J10" i="18"/>
  <c r="I10" i="18"/>
  <c r="H10" i="18"/>
  <c r="G10" i="18"/>
  <c r="F10" i="18"/>
  <c r="M9" i="18"/>
  <c r="L9" i="18"/>
  <c r="K9" i="18"/>
  <c r="J9" i="18"/>
  <c r="I9" i="18"/>
  <c r="H9" i="18"/>
  <c r="G9" i="18"/>
  <c r="F9" i="18"/>
  <c r="M8" i="18"/>
  <c r="L8" i="18"/>
  <c r="K8" i="18"/>
  <c r="J8" i="18"/>
  <c r="I8" i="18"/>
  <c r="H8" i="18"/>
  <c r="G8" i="18"/>
  <c r="F8" i="18"/>
  <c r="M7" i="18"/>
  <c r="L7" i="18"/>
  <c r="K7" i="18"/>
  <c r="J7" i="18"/>
  <c r="I7" i="18"/>
  <c r="H7" i="18"/>
  <c r="G7" i="18"/>
  <c r="F7" i="18"/>
  <c r="M6" i="18"/>
  <c r="L6" i="18"/>
  <c r="K6" i="18"/>
  <c r="J6" i="18"/>
  <c r="I6" i="18"/>
  <c r="H6" i="18"/>
  <c r="G6" i="18"/>
  <c r="F6" i="18"/>
  <c r="F5" i="18"/>
  <c r="M17" i="17"/>
  <c r="L17" i="17"/>
  <c r="K17" i="17"/>
  <c r="J17" i="17"/>
  <c r="I17" i="17"/>
  <c r="H17" i="17"/>
  <c r="G17" i="17"/>
  <c r="F17" i="17"/>
  <c r="M16" i="17"/>
  <c r="L16" i="17"/>
  <c r="K16" i="17"/>
  <c r="J16" i="17"/>
  <c r="I16" i="17"/>
  <c r="H16" i="17"/>
  <c r="G16" i="17"/>
  <c r="F16" i="17"/>
  <c r="M15" i="17"/>
  <c r="L15" i="17"/>
  <c r="K15" i="17"/>
  <c r="J15" i="17"/>
  <c r="I15" i="17"/>
  <c r="H15" i="17"/>
  <c r="G15" i="17"/>
  <c r="F15" i="17"/>
  <c r="M14" i="17"/>
  <c r="L14" i="17"/>
  <c r="K14" i="17"/>
  <c r="J14" i="17"/>
  <c r="I14" i="17"/>
  <c r="H14" i="17"/>
  <c r="G14" i="17"/>
  <c r="F14" i="17"/>
  <c r="M13" i="17"/>
  <c r="L13" i="17"/>
  <c r="K13" i="17"/>
  <c r="J13" i="17"/>
  <c r="I13" i="17"/>
  <c r="H13" i="17"/>
  <c r="G13" i="17"/>
  <c r="F13" i="17"/>
  <c r="M12" i="17"/>
  <c r="L12" i="17"/>
  <c r="K12" i="17"/>
  <c r="J12" i="17"/>
  <c r="I12" i="17"/>
  <c r="H12" i="17"/>
  <c r="G12" i="17"/>
  <c r="F12" i="17"/>
  <c r="M11" i="17"/>
  <c r="L11" i="17"/>
  <c r="K11" i="17"/>
  <c r="J11" i="17"/>
  <c r="I11" i="17"/>
  <c r="H11" i="17"/>
  <c r="G11" i="17"/>
  <c r="F11" i="17"/>
  <c r="M10" i="17"/>
  <c r="L10" i="17"/>
  <c r="K10" i="17"/>
  <c r="J10" i="17"/>
  <c r="I10" i="17"/>
  <c r="H10" i="17"/>
  <c r="G10" i="17"/>
  <c r="F10" i="17"/>
  <c r="M9" i="17"/>
  <c r="L9" i="17"/>
  <c r="K9" i="17"/>
  <c r="J9" i="17"/>
  <c r="I9" i="17"/>
  <c r="H9" i="17"/>
  <c r="G9" i="17"/>
  <c r="F9" i="17"/>
  <c r="M8" i="17"/>
  <c r="L8" i="17"/>
  <c r="K8" i="17"/>
  <c r="J8" i="17"/>
  <c r="I8" i="17"/>
  <c r="H8" i="17"/>
  <c r="G8" i="17"/>
  <c r="F8" i="17"/>
  <c r="M7" i="17"/>
  <c r="L7" i="17"/>
  <c r="K7" i="17"/>
  <c r="J7" i="17"/>
  <c r="I7" i="17"/>
  <c r="H7" i="17"/>
  <c r="G7" i="17"/>
  <c r="F7" i="17"/>
  <c r="M6" i="17"/>
  <c r="L6" i="17"/>
  <c r="K6" i="17"/>
  <c r="J6" i="17"/>
  <c r="I6" i="17"/>
  <c r="H6" i="17"/>
  <c r="G6" i="17"/>
  <c r="F6" i="17"/>
  <c r="F5" i="17"/>
  <c r="M18" i="16"/>
  <c r="L18" i="16"/>
  <c r="K18" i="16"/>
  <c r="J18" i="16"/>
  <c r="I18" i="16"/>
  <c r="H18" i="16"/>
  <c r="G18" i="16"/>
  <c r="F18" i="16"/>
  <c r="M17" i="16"/>
  <c r="L17" i="16"/>
  <c r="K17" i="16"/>
  <c r="J17" i="16"/>
  <c r="I17" i="16"/>
  <c r="H17" i="16"/>
  <c r="G17" i="16"/>
  <c r="F17" i="16"/>
  <c r="M16" i="16"/>
  <c r="L16" i="16"/>
  <c r="K16" i="16"/>
  <c r="J16" i="16"/>
  <c r="I16" i="16"/>
  <c r="H16" i="16"/>
  <c r="G16" i="16"/>
  <c r="F16" i="16"/>
  <c r="M15" i="16"/>
  <c r="L15" i="16"/>
  <c r="K15" i="16"/>
  <c r="J15" i="16"/>
  <c r="I15" i="16"/>
  <c r="H15" i="16"/>
  <c r="G15" i="16"/>
  <c r="F15" i="16"/>
  <c r="M14" i="16"/>
  <c r="L14" i="16"/>
  <c r="K14" i="16"/>
  <c r="J14" i="16"/>
  <c r="I14" i="16"/>
  <c r="H14" i="16"/>
  <c r="G14" i="16"/>
  <c r="F14" i="16"/>
  <c r="M13" i="16"/>
  <c r="L13" i="16"/>
  <c r="K13" i="16"/>
  <c r="J13" i="16"/>
  <c r="I13" i="16"/>
  <c r="H13" i="16"/>
  <c r="G13" i="16"/>
  <c r="F13" i="16"/>
  <c r="M12" i="16"/>
  <c r="L12" i="16"/>
  <c r="K12" i="16"/>
  <c r="J12" i="16"/>
  <c r="I12" i="16"/>
  <c r="H12" i="16"/>
  <c r="G12" i="16"/>
  <c r="F12" i="16"/>
  <c r="M11" i="16"/>
  <c r="L11" i="16"/>
  <c r="K11" i="16"/>
  <c r="J11" i="16"/>
  <c r="I11" i="16"/>
  <c r="H11" i="16"/>
  <c r="G11" i="16"/>
  <c r="F11" i="16"/>
  <c r="M10" i="16"/>
  <c r="L10" i="16"/>
  <c r="K10" i="16"/>
  <c r="J10" i="16"/>
  <c r="I10" i="16"/>
  <c r="H10" i="16"/>
  <c r="G10" i="16"/>
  <c r="F10" i="16"/>
  <c r="M9" i="16"/>
  <c r="L9" i="16"/>
  <c r="K9" i="16"/>
  <c r="J9" i="16"/>
  <c r="I9" i="16"/>
  <c r="H9" i="16"/>
  <c r="G9" i="16"/>
  <c r="F9" i="16"/>
  <c r="M8" i="16"/>
  <c r="L8" i="16"/>
  <c r="K8" i="16"/>
  <c r="J8" i="16"/>
  <c r="I8" i="16"/>
  <c r="H8" i="16"/>
  <c r="G8" i="16"/>
  <c r="F8" i="16"/>
  <c r="M7" i="16"/>
  <c r="L7" i="16"/>
  <c r="K7" i="16"/>
  <c r="J7" i="16"/>
  <c r="I7" i="16"/>
  <c r="H7" i="16"/>
  <c r="G7" i="16"/>
  <c r="F7" i="16"/>
  <c r="M6" i="16"/>
  <c r="L6" i="16"/>
  <c r="K6" i="16"/>
  <c r="J6" i="16"/>
  <c r="I6" i="16"/>
  <c r="H6" i="16"/>
  <c r="G6" i="16"/>
  <c r="F6" i="16"/>
  <c r="F5" i="16"/>
  <c r="M15" i="15"/>
  <c r="L15" i="15"/>
  <c r="K15" i="15"/>
  <c r="J15" i="15"/>
  <c r="I15" i="15"/>
  <c r="H15" i="15"/>
  <c r="G15" i="15"/>
  <c r="F15" i="15"/>
  <c r="M14" i="15"/>
  <c r="L14" i="15"/>
  <c r="K14" i="15"/>
  <c r="J14" i="15"/>
  <c r="I14" i="15"/>
  <c r="H14" i="15"/>
  <c r="G14" i="15"/>
  <c r="F14" i="15"/>
  <c r="M13" i="15"/>
  <c r="L13" i="15"/>
  <c r="K13" i="15"/>
  <c r="J13" i="15"/>
  <c r="I13" i="15"/>
  <c r="H13" i="15"/>
  <c r="G13" i="15"/>
  <c r="F13" i="15"/>
  <c r="M12" i="15"/>
  <c r="L12" i="15"/>
  <c r="K12" i="15"/>
  <c r="J12" i="15"/>
  <c r="I12" i="15"/>
  <c r="H12" i="15"/>
  <c r="G12" i="15"/>
  <c r="F12" i="15"/>
  <c r="M11" i="15"/>
  <c r="L11" i="15"/>
  <c r="K11" i="15"/>
  <c r="J11" i="15"/>
  <c r="I11" i="15"/>
  <c r="H11" i="15"/>
  <c r="G11" i="15"/>
  <c r="F11" i="15"/>
  <c r="M10" i="15"/>
  <c r="L10" i="15"/>
  <c r="K10" i="15"/>
  <c r="J10" i="15"/>
  <c r="I10" i="15"/>
  <c r="H10" i="15"/>
  <c r="G10" i="15"/>
  <c r="F10" i="15"/>
  <c r="M9" i="15"/>
  <c r="L9" i="15"/>
  <c r="K9" i="15"/>
  <c r="J9" i="15"/>
  <c r="I9" i="15"/>
  <c r="H9" i="15"/>
  <c r="G9" i="15"/>
  <c r="F9" i="15"/>
  <c r="M8" i="15"/>
  <c r="L8" i="15"/>
  <c r="K8" i="15"/>
  <c r="J8" i="15"/>
  <c r="I8" i="15"/>
  <c r="H8" i="15"/>
  <c r="G8" i="15"/>
  <c r="F8" i="15"/>
  <c r="M7" i="15"/>
  <c r="L7" i="15"/>
  <c r="K7" i="15"/>
  <c r="J7" i="15"/>
  <c r="I7" i="15"/>
  <c r="H7" i="15"/>
  <c r="G7" i="15"/>
  <c r="F7" i="15"/>
  <c r="M6" i="15"/>
  <c r="L6" i="15"/>
  <c r="K6" i="15"/>
  <c r="J6" i="15"/>
  <c r="I6" i="15"/>
  <c r="H6" i="15"/>
  <c r="G6" i="15"/>
  <c r="F6" i="15"/>
  <c r="F5" i="15"/>
  <c r="M15" i="14"/>
  <c r="L15" i="14"/>
  <c r="K15" i="14"/>
  <c r="J15" i="14"/>
  <c r="I15" i="14"/>
  <c r="H15" i="14"/>
  <c r="G15" i="14"/>
  <c r="F15" i="14"/>
  <c r="M14" i="14"/>
  <c r="L14" i="14"/>
  <c r="K14" i="14"/>
  <c r="J14" i="14"/>
  <c r="I14" i="14"/>
  <c r="H14" i="14"/>
  <c r="G14" i="14"/>
  <c r="F14" i="14"/>
  <c r="M13" i="14"/>
  <c r="L13" i="14"/>
  <c r="K13" i="14"/>
  <c r="J13" i="14"/>
  <c r="I13" i="14"/>
  <c r="H13" i="14"/>
  <c r="G13" i="14"/>
  <c r="F13" i="14"/>
  <c r="M12" i="14"/>
  <c r="L12" i="14"/>
  <c r="K12" i="14"/>
  <c r="J12" i="14"/>
  <c r="I12" i="14"/>
  <c r="H12" i="14"/>
  <c r="G12" i="14"/>
  <c r="F12" i="14"/>
  <c r="M11" i="14"/>
  <c r="L11" i="14"/>
  <c r="K11" i="14"/>
  <c r="J11" i="14"/>
  <c r="I11" i="14"/>
  <c r="H11" i="14"/>
  <c r="G11" i="14"/>
  <c r="F11" i="14"/>
  <c r="M10" i="14"/>
  <c r="L10" i="14"/>
  <c r="K10" i="14"/>
  <c r="J10" i="14"/>
  <c r="I10" i="14"/>
  <c r="H10" i="14"/>
  <c r="G10" i="14"/>
  <c r="F10" i="14"/>
  <c r="M9" i="14"/>
  <c r="L9" i="14"/>
  <c r="K9" i="14"/>
  <c r="J9" i="14"/>
  <c r="I9" i="14"/>
  <c r="H9" i="14"/>
  <c r="G9" i="14"/>
  <c r="F9" i="14"/>
  <c r="M8" i="14"/>
  <c r="L8" i="14"/>
  <c r="K8" i="14"/>
  <c r="J8" i="14"/>
  <c r="I8" i="14"/>
  <c r="H8" i="14"/>
  <c r="G8" i="14"/>
  <c r="F8" i="14"/>
  <c r="M7" i="14"/>
  <c r="L7" i="14"/>
  <c r="K7" i="14"/>
  <c r="J7" i="14"/>
  <c r="I7" i="14"/>
  <c r="H7" i="14"/>
  <c r="G7" i="14"/>
  <c r="F7" i="14"/>
  <c r="M6" i="14"/>
  <c r="L6" i="14"/>
  <c r="K6" i="14"/>
  <c r="J6" i="14"/>
  <c r="I6" i="14"/>
  <c r="H6" i="14"/>
  <c r="G6" i="14"/>
  <c r="F6" i="14"/>
  <c r="F5" i="14"/>
  <c r="N21" i="13"/>
  <c r="M21" i="13"/>
  <c r="L21" i="13"/>
  <c r="K21" i="13"/>
  <c r="J21" i="13"/>
  <c r="I21" i="13"/>
  <c r="H21" i="13"/>
  <c r="G21" i="13"/>
  <c r="F21" i="13"/>
  <c r="N20" i="13"/>
  <c r="M20" i="13"/>
  <c r="L20" i="13"/>
  <c r="K20" i="13"/>
  <c r="J20" i="13"/>
  <c r="I20" i="13"/>
  <c r="H20" i="13"/>
  <c r="G20" i="13"/>
  <c r="F20" i="13"/>
  <c r="N19" i="13"/>
  <c r="M19" i="13"/>
  <c r="L19" i="13"/>
  <c r="K19" i="13"/>
  <c r="J19" i="13"/>
  <c r="I19" i="13"/>
  <c r="H19" i="13"/>
  <c r="G19" i="13"/>
  <c r="F19" i="13"/>
  <c r="N18" i="13"/>
  <c r="M18" i="13"/>
  <c r="L18" i="13"/>
  <c r="K18" i="13"/>
  <c r="J18" i="13"/>
  <c r="I18" i="13"/>
  <c r="H18" i="13"/>
  <c r="G18" i="13"/>
  <c r="F18" i="13"/>
  <c r="N17" i="13"/>
  <c r="M17" i="13"/>
  <c r="L17" i="13"/>
  <c r="K17" i="13"/>
  <c r="J17" i="13"/>
  <c r="I17" i="13"/>
  <c r="H17" i="13"/>
  <c r="G17" i="13"/>
  <c r="F17" i="13"/>
  <c r="N16" i="13"/>
  <c r="M16" i="13"/>
  <c r="L16" i="13"/>
  <c r="K16" i="13"/>
  <c r="J16" i="13"/>
  <c r="I16" i="13"/>
  <c r="H16" i="13"/>
  <c r="G16" i="13"/>
  <c r="F16" i="13"/>
  <c r="N15" i="13"/>
  <c r="M15" i="13"/>
  <c r="L15" i="13"/>
  <c r="K15" i="13"/>
  <c r="J15" i="13"/>
  <c r="I15" i="13"/>
  <c r="H15" i="13"/>
  <c r="G15" i="13"/>
  <c r="F15" i="13"/>
  <c r="N14" i="13"/>
  <c r="M14" i="13"/>
  <c r="L14" i="13"/>
  <c r="K14" i="13"/>
  <c r="J14" i="13"/>
  <c r="I14" i="13"/>
  <c r="H14" i="13"/>
  <c r="G14" i="13"/>
  <c r="F14" i="13"/>
  <c r="N13" i="13"/>
  <c r="M13" i="13"/>
  <c r="L13" i="13"/>
  <c r="J13" i="13"/>
  <c r="I13" i="13"/>
  <c r="H13" i="13"/>
  <c r="G13" i="13"/>
  <c r="F13" i="13"/>
  <c r="N12" i="13"/>
  <c r="M12" i="13"/>
  <c r="L12" i="13"/>
  <c r="K12" i="13"/>
  <c r="J12" i="13"/>
  <c r="I12" i="13"/>
  <c r="H12" i="13"/>
  <c r="G12" i="13"/>
  <c r="F12" i="13"/>
  <c r="N11" i="13"/>
  <c r="M11" i="13"/>
  <c r="L11" i="13"/>
  <c r="K11" i="13"/>
  <c r="J11" i="13"/>
  <c r="I11" i="13"/>
  <c r="H11" i="13"/>
  <c r="G11" i="13"/>
  <c r="F11" i="13"/>
  <c r="N10" i="13"/>
  <c r="M10" i="13"/>
  <c r="L10" i="13"/>
  <c r="K10" i="13"/>
  <c r="J10" i="13"/>
  <c r="I10" i="13"/>
  <c r="H10" i="13"/>
  <c r="G10" i="13"/>
  <c r="F10" i="13"/>
  <c r="N9" i="13"/>
  <c r="M9" i="13"/>
  <c r="L9" i="13"/>
  <c r="K9" i="13"/>
  <c r="J9" i="13"/>
  <c r="I9" i="13"/>
  <c r="H9" i="13"/>
  <c r="G9" i="13"/>
  <c r="F9" i="13"/>
  <c r="N8" i="13"/>
  <c r="M8" i="13"/>
  <c r="L8" i="13"/>
  <c r="K8" i="13"/>
  <c r="J8" i="13"/>
  <c r="I8" i="13"/>
  <c r="H8" i="13"/>
  <c r="G8" i="13"/>
  <c r="F8" i="13"/>
  <c r="N7" i="13"/>
  <c r="M7" i="13"/>
  <c r="L7" i="13"/>
  <c r="K7" i="13"/>
  <c r="J7" i="13"/>
  <c r="I7" i="13"/>
  <c r="H7" i="13"/>
  <c r="G7" i="13"/>
  <c r="F7" i="13"/>
  <c r="N6" i="13"/>
  <c r="M6" i="13"/>
  <c r="L6" i="13"/>
  <c r="K6" i="13"/>
  <c r="J6" i="13"/>
  <c r="I6" i="13"/>
  <c r="H6" i="13"/>
  <c r="G6" i="13"/>
  <c r="F6" i="13"/>
  <c r="F5" i="13"/>
  <c r="K22" i="12"/>
  <c r="J22" i="12"/>
  <c r="I22" i="12"/>
  <c r="H22" i="12"/>
  <c r="G22" i="12"/>
  <c r="F22" i="12"/>
  <c r="K21" i="12"/>
  <c r="J21" i="12"/>
  <c r="I21" i="12"/>
  <c r="H21" i="12"/>
  <c r="G21" i="12"/>
  <c r="F21" i="12"/>
  <c r="K20" i="12"/>
  <c r="J20" i="12"/>
  <c r="I20" i="12"/>
  <c r="H20" i="12"/>
  <c r="G20" i="12"/>
  <c r="F20" i="12"/>
  <c r="K19" i="12"/>
  <c r="J19" i="12"/>
  <c r="I19" i="12"/>
  <c r="H19" i="12"/>
  <c r="G19" i="12"/>
  <c r="F19" i="12"/>
  <c r="K18" i="12"/>
  <c r="J18" i="12"/>
  <c r="I18" i="12"/>
  <c r="H18" i="12"/>
  <c r="G18" i="12"/>
  <c r="F18" i="12"/>
  <c r="K17" i="12"/>
  <c r="J17" i="12"/>
  <c r="I17" i="12"/>
  <c r="H17" i="12"/>
  <c r="G17" i="12"/>
  <c r="F17" i="12"/>
  <c r="K16" i="12"/>
  <c r="J16" i="12"/>
  <c r="I16" i="12"/>
  <c r="H16" i="12"/>
  <c r="G16" i="12"/>
  <c r="F16" i="12"/>
  <c r="K15" i="12"/>
  <c r="J15" i="12"/>
  <c r="I15" i="12"/>
  <c r="H15" i="12"/>
  <c r="G15" i="12"/>
  <c r="F15" i="12"/>
  <c r="K14" i="12"/>
  <c r="J14" i="12"/>
  <c r="I14" i="12"/>
  <c r="H14" i="12"/>
  <c r="G14" i="12"/>
  <c r="F14" i="12"/>
  <c r="J13" i="12"/>
  <c r="I13" i="12"/>
  <c r="H13" i="12"/>
  <c r="G13" i="12"/>
  <c r="F13" i="12"/>
  <c r="K12" i="12"/>
  <c r="J12" i="12"/>
  <c r="I12" i="12"/>
  <c r="H12" i="12"/>
  <c r="G12" i="12"/>
  <c r="F12" i="12"/>
  <c r="K11" i="12"/>
  <c r="J11" i="12"/>
  <c r="I11" i="12"/>
  <c r="H11" i="12"/>
  <c r="G11" i="12"/>
  <c r="F11" i="12"/>
  <c r="K10" i="12"/>
  <c r="J10" i="12"/>
  <c r="I10" i="12"/>
  <c r="H10" i="12"/>
  <c r="G10" i="12"/>
  <c r="F10" i="12"/>
  <c r="K9" i="12"/>
  <c r="J9" i="12"/>
  <c r="I9" i="12"/>
  <c r="H9" i="12"/>
  <c r="G9" i="12"/>
  <c r="F9" i="12"/>
  <c r="K8" i="12"/>
  <c r="J8" i="12"/>
  <c r="I8" i="12"/>
  <c r="H8" i="12"/>
  <c r="G8" i="12"/>
  <c r="F8" i="12"/>
  <c r="K7" i="12"/>
  <c r="J7" i="12"/>
  <c r="I7" i="12"/>
  <c r="H7" i="12"/>
  <c r="G7" i="12"/>
  <c r="F7" i="12"/>
  <c r="K6" i="12"/>
  <c r="J6" i="12"/>
  <c r="I6" i="12"/>
  <c r="H6" i="12"/>
  <c r="G6" i="12"/>
  <c r="F6" i="12"/>
  <c r="F5" i="12"/>
  <c r="K8" i="11"/>
  <c r="J8" i="11"/>
  <c r="I8" i="11"/>
  <c r="H8" i="11"/>
  <c r="G8" i="11"/>
  <c r="F8" i="11"/>
  <c r="K7" i="11"/>
  <c r="J7" i="11"/>
  <c r="I7" i="11"/>
  <c r="H7" i="11"/>
  <c r="G7" i="11"/>
  <c r="F7" i="11"/>
  <c r="K6" i="11"/>
  <c r="J6" i="11"/>
  <c r="I6" i="11"/>
  <c r="H6" i="11"/>
  <c r="G6" i="11"/>
  <c r="F6" i="11"/>
  <c r="F5" i="11"/>
  <c r="K7" i="10"/>
  <c r="J7" i="10"/>
  <c r="I7" i="10"/>
  <c r="H7" i="10"/>
  <c r="G7" i="10"/>
  <c r="F7" i="10"/>
  <c r="K6" i="10"/>
  <c r="J6" i="10"/>
  <c r="I6" i="10"/>
  <c r="H6" i="10"/>
  <c r="G6" i="10"/>
  <c r="F6" i="10"/>
  <c r="F5" i="10"/>
  <c r="K11" i="9"/>
  <c r="J11" i="9"/>
  <c r="I11" i="9"/>
  <c r="H11" i="9"/>
  <c r="G11" i="9"/>
  <c r="F11" i="9"/>
  <c r="K10" i="9"/>
  <c r="J10" i="9"/>
  <c r="I10" i="9"/>
  <c r="H10" i="9"/>
  <c r="G10" i="9"/>
  <c r="F10" i="9"/>
  <c r="K9" i="9"/>
  <c r="J9" i="9"/>
  <c r="I9" i="9"/>
  <c r="H9" i="9"/>
  <c r="G9" i="9"/>
  <c r="F9" i="9"/>
  <c r="K8" i="9"/>
  <c r="J8" i="9"/>
  <c r="I8" i="9"/>
  <c r="H8" i="9"/>
  <c r="G8" i="9"/>
  <c r="F8" i="9"/>
  <c r="K7" i="9"/>
  <c r="J7" i="9"/>
  <c r="I7" i="9"/>
  <c r="H7" i="9"/>
  <c r="G7" i="9"/>
  <c r="F7" i="9"/>
  <c r="K6" i="9"/>
  <c r="J6" i="9"/>
  <c r="I6" i="9"/>
  <c r="H6" i="9"/>
  <c r="G6" i="9"/>
  <c r="F6" i="9"/>
  <c r="F5" i="9"/>
  <c r="K23" i="8"/>
  <c r="J23" i="8"/>
  <c r="I23" i="8"/>
  <c r="H23" i="8"/>
  <c r="G23" i="8"/>
  <c r="F23" i="8"/>
  <c r="K22" i="8"/>
  <c r="J22" i="8"/>
  <c r="I22" i="8"/>
  <c r="H22" i="8"/>
  <c r="G22" i="8"/>
  <c r="F22" i="8"/>
  <c r="K21" i="8"/>
  <c r="J21" i="8"/>
  <c r="I21" i="8"/>
  <c r="H21" i="8"/>
  <c r="G21" i="8"/>
  <c r="F21" i="8"/>
  <c r="K20" i="8"/>
  <c r="J20" i="8"/>
  <c r="I20" i="8"/>
  <c r="H20" i="8"/>
  <c r="G20" i="8"/>
  <c r="F20" i="8"/>
  <c r="K19" i="8"/>
  <c r="J19" i="8"/>
  <c r="I19" i="8"/>
  <c r="H19" i="8"/>
  <c r="G19" i="8"/>
  <c r="F19" i="8"/>
  <c r="K18" i="8"/>
  <c r="J18" i="8"/>
  <c r="I18" i="8"/>
  <c r="H18" i="8"/>
  <c r="G18" i="8"/>
  <c r="F18" i="8"/>
  <c r="J17" i="8"/>
  <c r="I17" i="8"/>
  <c r="H17" i="8"/>
  <c r="G17" i="8"/>
  <c r="F17" i="8"/>
  <c r="K16" i="8"/>
  <c r="J16" i="8"/>
  <c r="I16" i="8"/>
  <c r="H16" i="8"/>
  <c r="G16" i="8"/>
  <c r="F16" i="8"/>
  <c r="K15" i="8"/>
  <c r="J15" i="8"/>
  <c r="I15" i="8"/>
  <c r="H15" i="8"/>
  <c r="G15" i="8"/>
  <c r="F15" i="8"/>
  <c r="K14" i="8"/>
  <c r="J14" i="8"/>
  <c r="I14" i="8"/>
  <c r="H14" i="8"/>
  <c r="G14" i="8"/>
  <c r="F14" i="8"/>
  <c r="K13" i="8"/>
  <c r="J13" i="8"/>
  <c r="I13" i="8"/>
  <c r="H13" i="8"/>
  <c r="G13" i="8"/>
  <c r="F13" i="8"/>
  <c r="J12" i="8"/>
  <c r="I12" i="8"/>
  <c r="H12" i="8"/>
  <c r="G12" i="8"/>
  <c r="F12" i="8"/>
  <c r="K11" i="8"/>
  <c r="J11" i="8"/>
  <c r="I11" i="8"/>
  <c r="H11" i="8"/>
  <c r="G11" i="8"/>
  <c r="F11" i="8"/>
  <c r="J10" i="8"/>
  <c r="I10" i="8"/>
  <c r="H10" i="8"/>
  <c r="G10" i="8"/>
  <c r="F10" i="8"/>
  <c r="K9" i="8"/>
  <c r="J9" i="8"/>
  <c r="I9" i="8"/>
  <c r="H9" i="8"/>
  <c r="G9" i="8"/>
  <c r="F9" i="8"/>
  <c r="K8" i="8"/>
  <c r="J8" i="8"/>
  <c r="I8" i="8"/>
  <c r="H8" i="8"/>
  <c r="G8" i="8"/>
  <c r="F8" i="8"/>
  <c r="K7" i="8"/>
  <c r="J7" i="8"/>
  <c r="I7" i="8"/>
  <c r="H7" i="8"/>
  <c r="G7" i="8"/>
  <c r="F7" i="8"/>
  <c r="K6" i="8"/>
  <c r="J6" i="8"/>
  <c r="I6" i="8"/>
  <c r="H6" i="8"/>
  <c r="G6" i="8"/>
  <c r="F6" i="8"/>
  <c r="F5" i="8"/>
  <c r="K32" i="7"/>
  <c r="J32" i="7"/>
  <c r="I32" i="7"/>
  <c r="H32" i="7"/>
  <c r="G32" i="7"/>
  <c r="F32" i="7"/>
  <c r="K31" i="7"/>
  <c r="J31" i="7"/>
  <c r="I31" i="7"/>
  <c r="H31" i="7"/>
  <c r="G31" i="7"/>
  <c r="F31" i="7"/>
  <c r="K30" i="7"/>
  <c r="J30" i="7"/>
  <c r="I30" i="7"/>
  <c r="H30" i="7"/>
  <c r="G30" i="7"/>
  <c r="F30" i="7"/>
  <c r="K29" i="7"/>
  <c r="J29" i="7"/>
  <c r="I29" i="7"/>
  <c r="H29" i="7"/>
  <c r="G29" i="7"/>
  <c r="F29" i="7"/>
  <c r="K28" i="7"/>
  <c r="J28" i="7"/>
  <c r="I28" i="7"/>
  <c r="H28" i="7"/>
  <c r="G28" i="7"/>
  <c r="F28" i="7"/>
  <c r="K27" i="7"/>
  <c r="J27" i="7"/>
  <c r="I27" i="7"/>
  <c r="H27" i="7"/>
  <c r="G27" i="7"/>
  <c r="F27" i="7"/>
  <c r="K26" i="7"/>
  <c r="J26" i="7"/>
  <c r="I26" i="7"/>
  <c r="H26" i="7"/>
  <c r="G26" i="7"/>
  <c r="F26" i="7"/>
  <c r="K25" i="7"/>
  <c r="J25" i="7"/>
  <c r="I25" i="7"/>
  <c r="H25" i="7"/>
  <c r="G25" i="7"/>
  <c r="F25" i="7"/>
  <c r="J24" i="7"/>
  <c r="I24" i="7"/>
  <c r="H24" i="7"/>
  <c r="G24" i="7"/>
  <c r="F24" i="7"/>
  <c r="K23" i="7"/>
  <c r="J23" i="7"/>
  <c r="I23" i="7"/>
  <c r="H23" i="7"/>
  <c r="G23" i="7"/>
  <c r="F23" i="7"/>
  <c r="K22" i="7"/>
  <c r="J22" i="7"/>
  <c r="I22" i="7"/>
  <c r="H22" i="7"/>
  <c r="G22" i="7"/>
  <c r="F22" i="7"/>
  <c r="K21" i="7"/>
  <c r="J21" i="7"/>
  <c r="I21" i="7"/>
  <c r="H21" i="7"/>
  <c r="G21" i="7"/>
  <c r="F21" i="7"/>
  <c r="K20" i="7"/>
  <c r="J20" i="7"/>
  <c r="I20" i="7"/>
  <c r="H20" i="7"/>
  <c r="G20" i="7"/>
  <c r="F20" i="7"/>
  <c r="K19" i="7"/>
  <c r="J19" i="7"/>
  <c r="I19" i="7"/>
  <c r="H19" i="7"/>
  <c r="G19" i="7"/>
  <c r="F19" i="7"/>
  <c r="K18" i="7"/>
  <c r="J18" i="7"/>
  <c r="I18" i="7"/>
  <c r="H18" i="7"/>
  <c r="G18" i="7"/>
  <c r="F18" i="7"/>
  <c r="K17" i="7"/>
  <c r="J17" i="7"/>
  <c r="I17" i="7"/>
  <c r="H17" i="7"/>
  <c r="G17" i="7"/>
  <c r="F17" i="7"/>
  <c r="K16" i="7"/>
  <c r="J16" i="7"/>
  <c r="I16" i="7"/>
  <c r="H16" i="7"/>
  <c r="G16" i="7"/>
  <c r="F16" i="7"/>
  <c r="K15" i="7"/>
  <c r="J15" i="7"/>
  <c r="I15" i="7"/>
  <c r="H15" i="7"/>
  <c r="G15" i="7"/>
  <c r="F15" i="7"/>
  <c r="K14" i="7"/>
  <c r="J14" i="7"/>
  <c r="I14" i="7"/>
  <c r="H14" i="7"/>
  <c r="G14" i="7"/>
  <c r="F14" i="7"/>
  <c r="K13" i="7"/>
  <c r="J13" i="7"/>
  <c r="I13" i="7"/>
  <c r="H13" i="7"/>
  <c r="G13" i="7"/>
  <c r="F13" i="7"/>
  <c r="K12" i="7"/>
  <c r="J12" i="7"/>
  <c r="I12" i="7"/>
  <c r="H12" i="7"/>
  <c r="G12" i="7"/>
  <c r="F12" i="7"/>
  <c r="K11" i="7"/>
  <c r="J11" i="7"/>
  <c r="I11" i="7"/>
  <c r="H11" i="7"/>
  <c r="G11" i="7"/>
  <c r="F11" i="7"/>
  <c r="K10" i="7"/>
  <c r="J10" i="7"/>
  <c r="I10" i="7"/>
  <c r="H10" i="7"/>
  <c r="G10" i="7"/>
  <c r="F10" i="7"/>
  <c r="K9" i="7"/>
  <c r="J9" i="7"/>
  <c r="I9" i="7"/>
  <c r="H9" i="7"/>
  <c r="G9" i="7"/>
  <c r="F9" i="7"/>
  <c r="K8" i="7"/>
  <c r="J8" i="7"/>
  <c r="I8" i="7"/>
  <c r="H8" i="7"/>
  <c r="G8" i="7"/>
  <c r="F8" i="7"/>
  <c r="K7" i="7"/>
  <c r="J7" i="7"/>
  <c r="I7" i="7"/>
  <c r="H7" i="7"/>
  <c r="G7" i="7"/>
  <c r="F7" i="7"/>
  <c r="K6" i="7"/>
  <c r="J6" i="7"/>
  <c r="I6" i="7"/>
  <c r="H6" i="7"/>
  <c r="G6" i="7"/>
  <c r="F6" i="7"/>
  <c r="F5" i="7"/>
  <c r="K14" i="6"/>
  <c r="J14" i="6"/>
  <c r="I14" i="6"/>
  <c r="H14" i="6"/>
  <c r="G14" i="6"/>
  <c r="F14" i="6"/>
  <c r="K13" i="6"/>
  <c r="J13" i="6"/>
  <c r="I13" i="6"/>
  <c r="H13" i="6"/>
  <c r="G13" i="6"/>
  <c r="F13" i="6"/>
  <c r="K12" i="6"/>
  <c r="J12" i="6"/>
  <c r="I12" i="6"/>
  <c r="H12" i="6"/>
  <c r="G12" i="6"/>
  <c r="F12" i="6"/>
  <c r="K11" i="6"/>
  <c r="J11" i="6"/>
  <c r="I11" i="6"/>
  <c r="H11" i="6"/>
  <c r="G11" i="6"/>
  <c r="F11" i="6"/>
  <c r="K10" i="6"/>
  <c r="J10" i="6"/>
  <c r="I10" i="6"/>
  <c r="H10" i="6"/>
  <c r="G10" i="6"/>
  <c r="F10" i="6"/>
  <c r="K9" i="6"/>
  <c r="J9" i="6"/>
  <c r="I9" i="6"/>
  <c r="H9" i="6"/>
  <c r="G9" i="6"/>
  <c r="F9" i="6"/>
  <c r="K8" i="6"/>
  <c r="J8" i="6"/>
  <c r="I8" i="6"/>
  <c r="H8" i="6"/>
  <c r="G8" i="6"/>
  <c r="F8" i="6"/>
  <c r="K7" i="6"/>
  <c r="J7" i="6"/>
  <c r="I7" i="6"/>
  <c r="H7" i="6"/>
  <c r="G7" i="6"/>
  <c r="F7" i="6"/>
  <c r="K6" i="6"/>
  <c r="J6" i="6"/>
  <c r="I6" i="6"/>
  <c r="H6" i="6"/>
  <c r="G6" i="6"/>
  <c r="F6" i="6"/>
  <c r="F5" i="6"/>
  <c r="K32" i="5"/>
  <c r="J32" i="5"/>
  <c r="I32" i="5"/>
  <c r="H32" i="5"/>
  <c r="G32" i="5"/>
  <c r="F32" i="5"/>
  <c r="J31" i="5"/>
  <c r="I31" i="5"/>
  <c r="H31" i="5"/>
  <c r="G31" i="5"/>
  <c r="F31" i="5"/>
  <c r="K30" i="5"/>
  <c r="J30" i="5"/>
  <c r="I30" i="5"/>
  <c r="H30" i="5"/>
  <c r="G30" i="5"/>
  <c r="F30" i="5"/>
  <c r="K29" i="5"/>
  <c r="J29" i="5"/>
  <c r="I29" i="5"/>
  <c r="H29" i="5"/>
  <c r="G29" i="5"/>
  <c r="F29" i="5"/>
  <c r="K28" i="5"/>
  <c r="J28" i="5"/>
  <c r="I28" i="5"/>
  <c r="H28" i="5"/>
  <c r="G28" i="5"/>
  <c r="F28" i="5"/>
  <c r="J27" i="5"/>
  <c r="I27" i="5"/>
  <c r="H27" i="5"/>
  <c r="G27" i="5"/>
  <c r="F27" i="5"/>
  <c r="K26" i="5"/>
  <c r="J26" i="5"/>
  <c r="I26" i="5"/>
  <c r="H26" i="5"/>
  <c r="G26" i="5"/>
  <c r="F26" i="5"/>
  <c r="J25" i="5"/>
  <c r="I25" i="5"/>
  <c r="H25" i="5"/>
  <c r="G25" i="5"/>
  <c r="F25" i="5"/>
  <c r="K24" i="5"/>
  <c r="J24" i="5"/>
  <c r="I24" i="5"/>
  <c r="H24" i="5"/>
  <c r="G24" i="5"/>
  <c r="F24" i="5"/>
  <c r="K23" i="5"/>
  <c r="J23" i="5"/>
  <c r="I23" i="5"/>
  <c r="H23" i="5"/>
  <c r="G23" i="5"/>
  <c r="F23" i="5"/>
  <c r="K22" i="5"/>
  <c r="J22" i="5"/>
  <c r="I22" i="5"/>
  <c r="H22" i="5"/>
  <c r="G22" i="5"/>
  <c r="F22" i="5"/>
  <c r="K21" i="5"/>
  <c r="J21" i="5"/>
  <c r="I21" i="5"/>
  <c r="H21" i="5"/>
  <c r="G21" i="5"/>
  <c r="F21" i="5"/>
  <c r="K20" i="5"/>
  <c r="J20" i="5"/>
  <c r="I20" i="5"/>
  <c r="H20" i="5"/>
  <c r="G20" i="5"/>
  <c r="F20" i="5"/>
  <c r="K19" i="5"/>
  <c r="J19" i="5"/>
  <c r="I19" i="5"/>
  <c r="H19" i="5"/>
  <c r="G19" i="5"/>
  <c r="F19" i="5"/>
  <c r="K18" i="5"/>
  <c r="J18" i="5"/>
  <c r="I18" i="5"/>
  <c r="H18" i="5"/>
  <c r="G18" i="5"/>
  <c r="F18" i="5"/>
  <c r="K17" i="5"/>
  <c r="J17" i="5"/>
  <c r="I17" i="5"/>
  <c r="H17" i="5"/>
  <c r="G17" i="5"/>
  <c r="F17" i="5"/>
  <c r="K16" i="5"/>
  <c r="J16" i="5"/>
  <c r="I16" i="5"/>
  <c r="H16" i="5"/>
  <c r="G16" i="5"/>
  <c r="F16" i="5"/>
  <c r="K15" i="5"/>
  <c r="J15" i="5"/>
  <c r="I15" i="5"/>
  <c r="H15" i="5"/>
  <c r="G15" i="5"/>
  <c r="F15" i="5"/>
  <c r="K14" i="5"/>
  <c r="J14" i="5"/>
  <c r="I14" i="5"/>
  <c r="H14" i="5"/>
  <c r="G14" i="5"/>
  <c r="F14" i="5"/>
  <c r="K13" i="5"/>
  <c r="J13" i="5"/>
  <c r="I13" i="5"/>
  <c r="H13" i="5"/>
  <c r="G13" i="5"/>
  <c r="F13" i="5"/>
  <c r="K12" i="5"/>
  <c r="J12" i="5"/>
  <c r="I12" i="5"/>
  <c r="H12" i="5"/>
  <c r="G12" i="5"/>
  <c r="F12" i="5"/>
  <c r="K11" i="5"/>
  <c r="J11" i="5"/>
  <c r="I11" i="5"/>
  <c r="H11" i="5"/>
  <c r="G11" i="5"/>
  <c r="F11" i="5"/>
  <c r="K10" i="5"/>
  <c r="J10" i="5"/>
  <c r="I10" i="5"/>
  <c r="H10" i="5"/>
  <c r="G10" i="5"/>
  <c r="F10" i="5"/>
  <c r="K9" i="5"/>
  <c r="J9" i="5"/>
  <c r="I9" i="5"/>
  <c r="H9" i="5"/>
  <c r="G9" i="5"/>
  <c r="F9" i="5"/>
  <c r="K8" i="5"/>
  <c r="J8" i="5"/>
  <c r="I8" i="5"/>
  <c r="H8" i="5"/>
  <c r="G8" i="5"/>
  <c r="F8" i="5"/>
  <c r="K7" i="5"/>
  <c r="J7" i="5"/>
  <c r="I7" i="5"/>
  <c r="H7" i="5"/>
  <c r="G7" i="5"/>
  <c r="F7" i="5"/>
  <c r="K6" i="5"/>
  <c r="J6" i="5"/>
  <c r="I6" i="5"/>
  <c r="H6" i="5"/>
  <c r="G6" i="5"/>
  <c r="F6" i="5"/>
  <c r="F5" i="5"/>
  <c r="K21" i="4"/>
  <c r="J21" i="4"/>
  <c r="I21" i="4"/>
  <c r="H21" i="4"/>
  <c r="G21" i="4"/>
  <c r="F21" i="4"/>
  <c r="K20" i="4"/>
  <c r="J20" i="4"/>
  <c r="I20" i="4"/>
  <c r="H20" i="4"/>
  <c r="G20" i="4"/>
  <c r="F20" i="4"/>
  <c r="K19" i="4"/>
  <c r="J19" i="4"/>
  <c r="I19" i="4"/>
  <c r="H19" i="4"/>
  <c r="G19" i="4"/>
  <c r="F19" i="4"/>
  <c r="K18" i="4"/>
  <c r="J18" i="4"/>
  <c r="I18" i="4"/>
  <c r="H18" i="4"/>
  <c r="G18" i="4"/>
  <c r="F18" i="4"/>
  <c r="K17" i="4"/>
  <c r="J17" i="4"/>
  <c r="I17" i="4"/>
  <c r="H17" i="4"/>
  <c r="G17" i="4"/>
  <c r="F17" i="4"/>
  <c r="K16" i="4"/>
  <c r="J16" i="4"/>
  <c r="I16" i="4"/>
  <c r="H16" i="4"/>
  <c r="G16" i="4"/>
  <c r="F16" i="4"/>
  <c r="K15" i="4"/>
  <c r="J15" i="4"/>
  <c r="I15" i="4"/>
  <c r="H15" i="4"/>
  <c r="G15" i="4"/>
  <c r="F15" i="4"/>
  <c r="K14" i="4"/>
  <c r="J14" i="4"/>
  <c r="I14" i="4"/>
  <c r="H14" i="4"/>
  <c r="G14" i="4"/>
  <c r="F14" i="4"/>
  <c r="K13" i="4"/>
  <c r="J13" i="4"/>
  <c r="I13" i="4"/>
  <c r="H13" i="4"/>
  <c r="G13" i="4"/>
  <c r="F13" i="4"/>
  <c r="K12" i="4"/>
  <c r="J12" i="4"/>
  <c r="I12" i="4"/>
  <c r="H12" i="4"/>
  <c r="G12" i="4"/>
  <c r="F12" i="4"/>
  <c r="K11" i="4"/>
  <c r="J11" i="4"/>
  <c r="I11" i="4"/>
  <c r="H11" i="4"/>
  <c r="G11" i="4"/>
  <c r="F11" i="4"/>
  <c r="K10" i="4"/>
  <c r="J10" i="4"/>
  <c r="I10" i="4"/>
  <c r="H10" i="4"/>
  <c r="G10" i="4"/>
  <c r="F10" i="4"/>
  <c r="K9" i="4"/>
  <c r="J9" i="4"/>
  <c r="I9" i="4"/>
  <c r="H9" i="4"/>
  <c r="G9" i="4"/>
  <c r="F9" i="4"/>
  <c r="K8" i="4"/>
  <c r="J8" i="4"/>
  <c r="I8" i="4"/>
  <c r="H8" i="4"/>
  <c r="G8" i="4"/>
  <c r="F8" i="4"/>
  <c r="K7" i="4"/>
  <c r="J7" i="4"/>
  <c r="I7" i="4"/>
  <c r="H7" i="4"/>
  <c r="G7" i="4"/>
  <c r="F7" i="4"/>
  <c r="K6" i="4"/>
  <c r="J6" i="4"/>
  <c r="I6" i="4"/>
  <c r="H6" i="4"/>
  <c r="G6" i="4"/>
  <c r="F6" i="4"/>
  <c r="F5" i="4"/>
  <c r="K19" i="3"/>
  <c r="J19" i="3"/>
  <c r="I19" i="3"/>
  <c r="H19" i="3"/>
  <c r="G19" i="3"/>
  <c r="F19" i="3"/>
  <c r="K18" i="3"/>
  <c r="J18" i="3"/>
  <c r="I18" i="3"/>
  <c r="H18" i="3"/>
  <c r="G18" i="3"/>
  <c r="F18" i="3"/>
  <c r="K17" i="3"/>
  <c r="J17" i="3"/>
  <c r="I17" i="3"/>
  <c r="H17" i="3"/>
  <c r="G17" i="3"/>
  <c r="F17" i="3"/>
  <c r="J16" i="3"/>
  <c r="I16" i="3"/>
  <c r="H16" i="3"/>
  <c r="G16" i="3"/>
  <c r="F16" i="3"/>
  <c r="K15" i="3"/>
  <c r="J15" i="3"/>
  <c r="I15" i="3"/>
  <c r="H15" i="3"/>
  <c r="G15" i="3"/>
  <c r="F15" i="3"/>
  <c r="K14" i="3"/>
  <c r="J14" i="3"/>
  <c r="I14" i="3"/>
  <c r="H14" i="3"/>
  <c r="G14" i="3"/>
  <c r="F14" i="3"/>
  <c r="K13" i="3"/>
  <c r="J13" i="3"/>
  <c r="I13" i="3"/>
  <c r="H13" i="3"/>
  <c r="G13" i="3"/>
  <c r="F13" i="3"/>
  <c r="K12" i="3"/>
  <c r="J12" i="3"/>
  <c r="I12" i="3"/>
  <c r="H12" i="3"/>
  <c r="G12" i="3"/>
  <c r="F12" i="3"/>
  <c r="K11" i="3"/>
  <c r="J11" i="3"/>
  <c r="I11" i="3"/>
  <c r="H11" i="3"/>
  <c r="G11" i="3"/>
  <c r="F11" i="3"/>
  <c r="K10" i="3"/>
  <c r="J10" i="3"/>
  <c r="I10" i="3"/>
  <c r="H10" i="3"/>
  <c r="G10" i="3"/>
  <c r="F10" i="3"/>
  <c r="K9" i="3"/>
  <c r="J9" i="3"/>
  <c r="I9" i="3"/>
  <c r="H9" i="3"/>
  <c r="G9" i="3"/>
  <c r="F9" i="3"/>
  <c r="J8" i="3"/>
  <c r="I8" i="3"/>
  <c r="H8" i="3"/>
  <c r="G8" i="3"/>
  <c r="F8" i="3"/>
  <c r="K7" i="3"/>
  <c r="J7" i="3"/>
  <c r="I7" i="3"/>
  <c r="H7" i="3"/>
  <c r="G7" i="3"/>
  <c r="F7" i="3"/>
  <c r="K6" i="3"/>
  <c r="J6" i="3"/>
  <c r="I6" i="3"/>
  <c r="H6" i="3"/>
  <c r="G6" i="3"/>
  <c r="F6" i="3"/>
  <c r="K5" i="3"/>
  <c r="J5" i="3"/>
  <c r="G5" i="3"/>
  <c r="F5" i="3"/>
  <c r="K17" i="2"/>
  <c r="J17" i="2"/>
  <c r="I17" i="2"/>
  <c r="H17" i="2"/>
  <c r="G17" i="2"/>
  <c r="F17" i="2"/>
  <c r="K16" i="2"/>
  <c r="J16" i="2"/>
  <c r="I16" i="2"/>
  <c r="H16" i="2"/>
  <c r="G16" i="2"/>
  <c r="F16" i="2"/>
  <c r="K15" i="2"/>
  <c r="J15" i="2"/>
  <c r="I15" i="2"/>
  <c r="H15" i="2"/>
  <c r="G15" i="2"/>
  <c r="F15" i="2"/>
  <c r="K14" i="2"/>
  <c r="J14" i="2"/>
  <c r="I14" i="2"/>
  <c r="H14" i="2"/>
  <c r="G14" i="2"/>
  <c r="F14" i="2"/>
  <c r="K13" i="2"/>
  <c r="J13" i="2"/>
  <c r="I13" i="2"/>
  <c r="H13" i="2"/>
  <c r="G13" i="2"/>
  <c r="F13" i="2"/>
  <c r="K12" i="2"/>
  <c r="J12" i="2"/>
  <c r="I12" i="2"/>
  <c r="H12" i="2"/>
  <c r="G12" i="2"/>
  <c r="F12" i="2"/>
  <c r="K11" i="2"/>
  <c r="J11" i="2"/>
  <c r="I11" i="2"/>
  <c r="H11" i="2"/>
  <c r="G11" i="2"/>
  <c r="F11" i="2"/>
  <c r="K10" i="2"/>
  <c r="J10" i="2"/>
  <c r="I10" i="2"/>
  <c r="H10" i="2"/>
  <c r="G10" i="2"/>
  <c r="F10" i="2"/>
  <c r="K9" i="2"/>
  <c r="J9" i="2"/>
  <c r="I9" i="2"/>
  <c r="H9" i="2"/>
  <c r="G9" i="2"/>
  <c r="F9" i="2"/>
  <c r="K8" i="2"/>
  <c r="J8" i="2"/>
  <c r="I8" i="2"/>
  <c r="H8" i="2"/>
  <c r="G8" i="2"/>
  <c r="F8" i="2"/>
  <c r="K7" i="2"/>
  <c r="J7" i="2"/>
  <c r="I7" i="2"/>
  <c r="H7" i="2"/>
  <c r="G7" i="2"/>
  <c r="F7" i="2"/>
  <c r="K6" i="2"/>
  <c r="J6" i="2"/>
  <c r="I6" i="2"/>
  <c r="H6" i="2"/>
  <c r="G6" i="2"/>
  <c r="F6" i="2"/>
  <c r="K5" i="2"/>
  <c r="J5" i="2"/>
  <c r="G5" i="2"/>
  <c r="F5" i="2"/>
  <c r="F152" i="1"/>
  <c r="E152" i="1"/>
  <c r="D152" i="1"/>
  <c r="C152" i="1"/>
  <c r="F220" i="1"/>
  <c r="E220" i="1"/>
  <c r="D220" i="1"/>
  <c r="C220" i="1"/>
  <c r="F218" i="1"/>
  <c r="E218" i="1"/>
  <c r="D218" i="1"/>
  <c r="C218" i="1"/>
  <c r="F177" i="1"/>
  <c r="E177" i="1"/>
  <c r="D177" i="1"/>
  <c r="C177" i="1"/>
  <c r="F170" i="1"/>
  <c r="E170" i="1"/>
  <c r="D170" i="1"/>
  <c r="C170" i="1"/>
  <c r="F191" i="1"/>
  <c r="E191" i="1"/>
  <c r="D191" i="1"/>
  <c r="C191" i="1"/>
  <c r="F214" i="1"/>
  <c r="E214" i="1"/>
  <c r="D214" i="1"/>
  <c r="C214" i="1"/>
  <c r="F184" i="1"/>
  <c r="E184" i="1"/>
  <c r="D184" i="1"/>
  <c r="C184" i="1"/>
  <c r="F189" i="1"/>
  <c r="E189" i="1"/>
  <c r="D189" i="1"/>
  <c r="C189" i="1"/>
  <c r="F206" i="1"/>
  <c r="E206" i="1"/>
  <c r="D206" i="1"/>
  <c r="C206" i="1"/>
  <c r="F223" i="1"/>
  <c r="E223" i="1"/>
  <c r="D223" i="1"/>
  <c r="C223" i="1"/>
  <c r="F156" i="1"/>
  <c r="E156" i="1"/>
  <c r="D156" i="1"/>
  <c r="C156" i="1"/>
  <c r="F163" i="1"/>
  <c r="E163" i="1"/>
  <c r="D163" i="1"/>
  <c r="C163" i="1"/>
  <c r="F224" i="1"/>
  <c r="E224" i="1"/>
  <c r="D224" i="1"/>
  <c r="C224" i="1"/>
  <c r="F165" i="1"/>
  <c r="E165" i="1"/>
  <c r="D165" i="1"/>
  <c r="C165" i="1"/>
  <c r="F203" i="1"/>
  <c r="E203" i="1"/>
  <c r="D203" i="1"/>
  <c r="C203" i="1"/>
  <c r="F192" i="1"/>
  <c r="E192" i="1"/>
  <c r="D192" i="1"/>
  <c r="C192" i="1"/>
  <c r="F186" i="1"/>
  <c r="E186" i="1"/>
  <c r="D186" i="1"/>
  <c r="C186" i="1"/>
  <c r="F150" i="1"/>
  <c r="E150" i="1"/>
  <c r="D150" i="1"/>
  <c r="C150" i="1"/>
  <c r="F176" i="1"/>
  <c r="E176" i="1"/>
  <c r="D176" i="1"/>
  <c r="C176" i="1"/>
  <c r="F155" i="1"/>
  <c r="E155" i="1"/>
  <c r="D155" i="1"/>
  <c r="C155" i="1"/>
  <c r="F173" i="1"/>
  <c r="E173" i="1"/>
  <c r="D173" i="1"/>
  <c r="C173" i="1"/>
  <c r="F157" i="1"/>
  <c r="E157" i="1"/>
  <c r="D157" i="1"/>
  <c r="C157" i="1"/>
  <c r="F228" i="1"/>
  <c r="E228" i="1"/>
  <c r="D228" i="1"/>
  <c r="C228" i="1"/>
  <c r="F222" i="1"/>
  <c r="E222" i="1"/>
  <c r="D222" i="1"/>
  <c r="C222" i="1"/>
  <c r="F210" i="1"/>
  <c r="E210" i="1"/>
  <c r="D210" i="1"/>
  <c r="C210" i="1"/>
  <c r="F239" i="1"/>
  <c r="E239" i="1"/>
  <c r="D239" i="1"/>
  <c r="C239" i="1"/>
  <c r="F172" i="1"/>
  <c r="E172" i="1"/>
  <c r="D172" i="1"/>
  <c r="C172" i="1"/>
  <c r="F221" i="1"/>
  <c r="E221" i="1"/>
  <c r="D221" i="1"/>
  <c r="C221" i="1"/>
  <c r="F164" i="1"/>
  <c r="E164" i="1"/>
  <c r="D164" i="1"/>
  <c r="C164" i="1"/>
  <c r="F201" i="1"/>
  <c r="E201" i="1"/>
  <c r="D201" i="1"/>
  <c r="C201" i="1"/>
  <c r="F234" i="1"/>
  <c r="E234" i="1"/>
  <c r="D234" i="1"/>
  <c r="C234" i="1"/>
  <c r="F232" i="1"/>
  <c r="E232" i="1"/>
  <c r="D232" i="1"/>
  <c r="C232" i="1"/>
  <c r="F194" i="1"/>
  <c r="E194" i="1"/>
  <c r="D194" i="1"/>
  <c r="C194" i="1"/>
  <c r="F158" i="1"/>
  <c r="E158" i="1"/>
  <c r="D158" i="1"/>
  <c r="C158" i="1"/>
  <c r="F171" i="1"/>
  <c r="E171" i="1"/>
  <c r="D171" i="1"/>
  <c r="C171" i="1"/>
  <c r="F159" i="1"/>
  <c r="E159" i="1"/>
  <c r="D159" i="1"/>
  <c r="C159" i="1"/>
  <c r="F160" i="1"/>
  <c r="E160" i="1"/>
  <c r="D160" i="1"/>
  <c r="C160" i="1"/>
  <c r="F227" i="1"/>
  <c r="E227" i="1"/>
  <c r="D227" i="1"/>
  <c r="C227" i="1"/>
  <c r="F226" i="1"/>
  <c r="E226" i="1"/>
  <c r="D226" i="1"/>
  <c r="C226" i="1"/>
  <c r="F215" i="1"/>
  <c r="E215" i="1"/>
  <c r="D215" i="1"/>
  <c r="C215" i="1"/>
  <c r="F180" i="1"/>
  <c r="E180" i="1"/>
  <c r="D180" i="1"/>
  <c r="C180" i="1"/>
  <c r="F211" i="1"/>
  <c r="E211" i="1"/>
  <c r="D211" i="1"/>
  <c r="C211" i="1"/>
  <c r="F169" i="1"/>
  <c r="E169" i="1"/>
  <c r="D169" i="1"/>
  <c r="C169" i="1"/>
  <c r="F235" i="1"/>
  <c r="E235" i="1"/>
  <c r="D235" i="1"/>
  <c r="C235" i="1"/>
  <c r="F174" i="1"/>
  <c r="E174" i="1"/>
  <c r="D174" i="1"/>
  <c r="C174" i="1"/>
  <c r="F151" i="1"/>
  <c r="E151" i="1"/>
  <c r="D151" i="1"/>
  <c r="C151" i="1"/>
  <c r="F166" i="1"/>
  <c r="E166" i="1"/>
  <c r="D166" i="1"/>
  <c r="C166" i="1"/>
  <c r="F154" i="1"/>
  <c r="E154" i="1"/>
  <c r="D154" i="1"/>
  <c r="C154" i="1"/>
  <c r="F237" i="1"/>
  <c r="E237" i="1"/>
  <c r="D237" i="1"/>
  <c r="C237" i="1"/>
  <c r="F236" i="1"/>
  <c r="E236" i="1"/>
  <c r="D236" i="1"/>
  <c r="C236" i="1"/>
  <c r="F153" i="1"/>
  <c r="E153" i="1"/>
  <c r="D153" i="1"/>
  <c r="C153" i="1"/>
  <c r="F205" i="1"/>
  <c r="E205" i="1"/>
  <c r="D205" i="1"/>
  <c r="C205" i="1"/>
  <c r="F200" i="1"/>
  <c r="E200" i="1"/>
  <c r="D200" i="1"/>
  <c r="C200" i="1"/>
  <c r="F197" i="1"/>
  <c r="E197" i="1"/>
  <c r="D197" i="1"/>
  <c r="C197" i="1"/>
  <c r="F212" i="1"/>
  <c r="E212" i="1"/>
  <c r="D212" i="1"/>
  <c r="C212" i="1"/>
  <c r="F208" i="1"/>
  <c r="E208" i="1"/>
  <c r="D208" i="1"/>
  <c r="C208" i="1"/>
  <c r="F231" i="1"/>
  <c r="E231" i="1"/>
  <c r="D231" i="1"/>
  <c r="C231" i="1"/>
  <c r="F216" i="1"/>
  <c r="E216" i="1"/>
  <c r="D216" i="1"/>
  <c r="C216" i="1"/>
  <c r="F199" i="1"/>
  <c r="E199" i="1"/>
  <c r="D199" i="1"/>
  <c r="C199" i="1"/>
  <c r="F181" i="1"/>
  <c r="E181" i="1"/>
  <c r="D181" i="1"/>
  <c r="C181" i="1"/>
  <c r="F178" i="1"/>
  <c r="E178" i="1"/>
  <c r="D178" i="1"/>
  <c r="C178" i="1"/>
  <c r="F225" i="1"/>
  <c r="E225" i="1"/>
  <c r="D225" i="1"/>
  <c r="C225" i="1"/>
  <c r="F168" i="1"/>
  <c r="E168" i="1"/>
  <c r="D168" i="1"/>
  <c r="C168" i="1"/>
  <c r="F196" i="1"/>
  <c r="E196" i="1"/>
  <c r="D196" i="1"/>
  <c r="C196" i="1"/>
  <c r="F202" i="1"/>
  <c r="E202" i="1"/>
  <c r="D202" i="1"/>
  <c r="C202" i="1"/>
  <c r="F187" i="1"/>
  <c r="E187" i="1"/>
  <c r="D187" i="1"/>
  <c r="C187" i="1"/>
  <c r="F230" i="1"/>
  <c r="E230" i="1"/>
  <c r="D230" i="1"/>
  <c r="C230" i="1"/>
  <c r="F207" i="1"/>
  <c r="E207" i="1"/>
  <c r="D207" i="1"/>
  <c r="C207" i="1"/>
  <c r="F198" i="1"/>
  <c r="E198" i="1"/>
  <c r="D198" i="1"/>
  <c r="C198" i="1"/>
  <c r="F175" i="1"/>
  <c r="E175" i="1"/>
  <c r="D175" i="1"/>
  <c r="C175" i="1"/>
  <c r="F182" i="1"/>
  <c r="E182" i="1"/>
  <c r="D182" i="1"/>
  <c r="C182" i="1"/>
  <c r="F185" i="1"/>
  <c r="E185" i="1"/>
  <c r="D185" i="1"/>
  <c r="C185" i="1"/>
  <c r="F217" i="1"/>
  <c r="E217" i="1"/>
  <c r="D217" i="1"/>
  <c r="C217" i="1"/>
  <c r="F183" i="1"/>
  <c r="E183" i="1"/>
  <c r="D183" i="1"/>
  <c r="C183" i="1"/>
  <c r="F204" i="1"/>
  <c r="E204" i="1"/>
  <c r="D204" i="1"/>
  <c r="C204" i="1"/>
  <c r="F219" i="1"/>
  <c r="E219" i="1"/>
  <c r="D219" i="1"/>
  <c r="C219" i="1"/>
  <c r="F188" i="1"/>
  <c r="E188" i="1"/>
  <c r="D188" i="1"/>
  <c r="C188" i="1"/>
  <c r="F229" i="1"/>
  <c r="E229" i="1"/>
  <c r="D229" i="1"/>
  <c r="C229" i="1"/>
  <c r="F162" i="1"/>
  <c r="E162" i="1"/>
  <c r="D162" i="1"/>
  <c r="C162" i="1"/>
  <c r="F193" i="1"/>
  <c r="E193" i="1"/>
  <c r="D193" i="1"/>
  <c r="C193" i="1"/>
  <c r="F238" i="1"/>
  <c r="E238" i="1"/>
  <c r="D238" i="1"/>
  <c r="C238" i="1"/>
  <c r="L161" i="1"/>
  <c r="K13" i="13" s="1"/>
  <c r="F161" i="1"/>
  <c r="E161" i="1"/>
  <c r="D161" i="1"/>
  <c r="C161" i="1"/>
  <c r="F190" i="1"/>
  <c r="E190" i="1"/>
  <c r="D190" i="1"/>
  <c r="C190" i="1"/>
  <c r="F179" i="1"/>
  <c r="E179" i="1"/>
  <c r="D179" i="1"/>
  <c r="C179" i="1"/>
  <c r="F233" i="1"/>
  <c r="E233" i="1"/>
  <c r="D233" i="1"/>
  <c r="C233" i="1"/>
  <c r="F213" i="1"/>
  <c r="E213" i="1"/>
  <c r="D213" i="1"/>
  <c r="C213" i="1"/>
  <c r="F167" i="1"/>
  <c r="E167" i="1"/>
  <c r="D167" i="1"/>
  <c r="C167" i="1"/>
  <c r="F209" i="1"/>
  <c r="E209" i="1"/>
  <c r="D209" i="1"/>
  <c r="C209" i="1"/>
  <c r="F195" i="1"/>
  <c r="E195" i="1"/>
  <c r="D195" i="1"/>
  <c r="C195" i="1"/>
  <c r="F148" i="1"/>
  <c r="E148" i="1"/>
  <c r="D148" i="1"/>
  <c r="C148" i="1"/>
  <c r="F138" i="1"/>
  <c r="E138" i="1"/>
  <c r="D138" i="1"/>
  <c r="C138" i="1"/>
  <c r="F135" i="1"/>
  <c r="E135" i="1"/>
  <c r="D135" i="1"/>
  <c r="C135" i="1"/>
  <c r="F137" i="1"/>
  <c r="E137" i="1"/>
  <c r="D137" i="1"/>
  <c r="C137" i="1"/>
  <c r="F144" i="1"/>
  <c r="E144" i="1"/>
  <c r="D144" i="1"/>
  <c r="C144" i="1"/>
  <c r="F146" i="1"/>
  <c r="E146" i="1"/>
  <c r="D146" i="1"/>
  <c r="C146" i="1"/>
  <c r="F139" i="1"/>
  <c r="E139" i="1"/>
  <c r="D139" i="1"/>
  <c r="C139" i="1"/>
  <c r="L136" i="1"/>
  <c r="K13" i="12" s="1"/>
  <c r="F136" i="1"/>
  <c r="E136" i="1"/>
  <c r="D136" i="1"/>
  <c r="C136" i="1"/>
  <c r="F143" i="1"/>
  <c r="E143" i="1"/>
  <c r="D143" i="1"/>
  <c r="C143" i="1"/>
  <c r="F149" i="1"/>
  <c r="E149" i="1"/>
  <c r="D149" i="1"/>
  <c r="C149" i="1"/>
  <c r="F145" i="1"/>
  <c r="E145" i="1"/>
  <c r="D145" i="1"/>
  <c r="C145" i="1"/>
  <c r="F147" i="1"/>
  <c r="E147" i="1"/>
  <c r="D147" i="1"/>
  <c r="C147" i="1"/>
  <c r="F141" i="1"/>
  <c r="E141" i="1"/>
  <c r="D141" i="1"/>
  <c r="C141" i="1"/>
  <c r="F140" i="1"/>
  <c r="E140" i="1"/>
  <c r="D140" i="1"/>
  <c r="C140" i="1"/>
  <c r="F142" i="1"/>
  <c r="E142" i="1"/>
  <c r="D142" i="1"/>
  <c r="C142" i="1"/>
  <c r="F133" i="1"/>
  <c r="E133" i="1"/>
  <c r="D133" i="1"/>
  <c r="C133" i="1"/>
  <c r="F132" i="1"/>
  <c r="E132" i="1"/>
  <c r="D132" i="1"/>
  <c r="C132" i="1"/>
  <c r="F134" i="1"/>
  <c r="E134" i="1"/>
  <c r="D134" i="1"/>
  <c r="C134" i="1"/>
  <c r="F130" i="1"/>
  <c r="E130" i="1"/>
  <c r="D130" i="1"/>
  <c r="C130" i="1"/>
  <c r="F131" i="1"/>
  <c r="E131" i="1"/>
  <c r="D131" i="1"/>
  <c r="C131" i="1"/>
  <c r="F124" i="1"/>
  <c r="E124" i="1"/>
  <c r="D124" i="1"/>
  <c r="C124" i="1"/>
  <c r="F129" i="1"/>
  <c r="E129" i="1"/>
  <c r="D129" i="1"/>
  <c r="C129" i="1"/>
  <c r="F127" i="1"/>
  <c r="E127" i="1"/>
  <c r="D127" i="1"/>
  <c r="C127" i="1"/>
  <c r="F126" i="1"/>
  <c r="E126" i="1"/>
  <c r="D126" i="1"/>
  <c r="C126" i="1"/>
  <c r="F125" i="1"/>
  <c r="E125" i="1"/>
  <c r="D125" i="1"/>
  <c r="C125" i="1"/>
  <c r="F128" i="1"/>
  <c r="E128" i="1"/>
  <c r="D128" i="1"/>
  <c r="C128" i="1"/>
  <c r="F121" i="1"/>
  <c r="E121" i="1"/>
  <c r="D121" i="1"/>
  <c r="C121" i="1"/>
  <c r="F122" i="1"/>
  <c r="E122" i="1"/>
  <c r="D122" i="1"/>
  <c r="C122" i="1"/>
  <c r="F116" i="1"/>
  <c r="E116" i="1"/>
  <c r="D116" i="1"/>
  <c r="C116" i="1"/>
  <c r="F107" i="1"/>
  <c r="E107" i="1"/>
  <c r="D107" i="1"/>
  <c r="C107" i="1"/>
  <c r="F106" i="1"/>
  <c r="E106" i="1"/>
  <c r="D106" i="1"/>
  <c r="C106" i="1"/>
  <c r="F118" i="1"/>
  <c r="E118" i="1"/>
  <c r="D118" i="1"/>
  <c r="C118" i="1"/>
  <c r="L110" i="1"/>
  <c r="F110" i="1"/>
  <c r="E110" i="1"/>
  <c r="D110" i="1"/>
  <c r="C110" i="1"/>
  <c r="F123" i="1"/>
  <c r="E123" i="1"/>
  <c r="D123" i="1"/>
  <c r="C123" i="1"/>
  <c r="F115" i="1"/>
  <c r="E115" i="1"/>
  <c r="D115" i="1"/>
  <c r="C115" i="1"/>
  <c r="F114" i="1"/>
  <c r="E114" i="1"/>
  <c r="D114" i="1"/>
  <c r="C114" i="1"/>
  <c r="F111" i="1"/>
  <c r="E111" i="1"/>
  <c r="D111" i="1"/>
  <c r="C111" i="1"/>
  <c r="L117" i="1"/>
  <c r="K12" i="8" s="1"/>
  <c r="F117" i="1"/>
  <c r="E117" i="1"/>
  <c r="D117" i="1"/>
  <c r="C117" i="1"/>
  <c r="F109" i="1"/>
  <c r="E109" i="1"/>
  <c r="D109" i="1"/>
  <c r="C109" i="1"/>
  <c r="F112" i="1"/>
  <c r="E112" i="1"/>
  <c r="D112" i="1"/>
  <c r="C112" i="1"/>
  <c r="F113" i="1"/>
  <c r="E113" i="1"/>
  <c r="D113" i="1"/>
  <c r="C113" i="1"/>
  <c r="F108" i="1"/>
  <c r="E108" i="1"/>
  <c r="D108" i="1"/>
  <c r="C108" i="1"/>
  <c r="F120" i="1"/>
  <c r="E120" i="1"/>
  <c r="D120" i="1"/>
  <c r="C120" i="1"/>
  <c r="F119" i="1"/>
  <c r="E119" i="1"/>
  <c r="D119" i="1"/>
  <c r="C119" i="1"/>
  <c r="F99" i="1"/>
  <c r="E99" i="1"/>
  <c r="D99" i="1"/>
  <c r="C99" i="1"/>
  <c r="F81" i="1"/>
  <c r="E81" i="1"/>
  <c r="D81" i="1"/>
  <c r="C81" i="1"/>
  <c r="F93" i="1"/>
  <c r="E93" i="1"/>
  <c r="D93" i="1"/>
  <c r="C93" i="1"/>
  <c r="F83" i="1"/>
  <c r="E83" i="1"/>
  <c r="D83" i="1"/>
  <c r="C83" i="1"/>
  <c r="F91" i="1"/>
  <c r="E91" i="1"/>
  <c r="D91" i="1"/>
  <c r="C91" i="1"/>
  <c r="F100" i="1"/>
  <c r="E100" i="1"/>
  <c r="D100" i="1"/>
  <c r="C100" i="1"/>
  <c r="F98" i="1"/>
  <c r="E98" i="1"/>
  <c r="D98" i="1"/>
  <c r="C98" i="1"/>
  <c r="L86" i="1"/>
  <c r="K24" i="7" s="1"/>
  <c r="F86" i="1"/>
  <c r="E86" i="1"/>
  <c r="D86" i="1"/>
  <c r="C86" i="1"/>
  <c r="F94" i="1"/>
  <c r="E94" i="1"/>
  <c r="D94" i="1"/>
  <c r="C94" i="1"/>
  <c r="F82" i="1"/>
  <c r="E82" i="1"/>
  <c r="D82" i="1"/>
  <c r="C82" i="1"/>
  <c r="F89" i="1"/>
  <c r="E89" i="1"/>
  <c r="D89" i="1"/>
  <c r="C89" i="1"/>
  <c r="F92" i="1"/>
  <c r="E92" i="1"/>
  <c r="D92" i="1"/>
  <c r="C92" i="1"/>
  <c r="F96" i="1"/>
  <c r="E96" i="1"/>
  <c r="D96" i="1"/>
  <c r="C96" i="1"/>
  <c r="F85" i="1"/>
  <c r="E85" i="1"/>
  <c r="D85" i="1"/>
  <c r="C85" i="1"/>
  <c r="F95" i="1"/>
  <c r="E95" i="1"/>
  <c r="D95" i="1"/>
  <c r="C95" i="1"/>
  <c r="F80" i="1"/>
  <c r="E80" i="1"/>
  <c r="D80" i="1"/>
  <c r="C80" i="1"/>
  <c r="F105" i="1"/>
  <c r="E105" i="1"/>
  <c r="D105" i="1"/>
  <c r="C105" i="1"/>
  <c r="F104" i="1"/>
  <c r="E104" i="1"/>
  <c r="D104" i="1"/>
  <c r="C104" i="1"/>
  <c r="F84" i="1"/>
  <c r="E84" i="1"/>
  <c r="D84" i="1"/>
  <c r="C84" i="1"/>
  <c r="F102" i="1"/>
  <c r="E102" i="1"/>
  <c r="D102" i="1"/>
  <c r="C102" i="1"/>
  <c r="F90" i="1"/>
  <c r="E90" i="1"/>
  <c r="D90" i="1"/>
  <c r="C90" i="1"/>
  <c r="F88" i="1"/>
  <c r="E88" i="1"/>
  <c r="D88" i="1"/>
  <c r="C88" i="1"/>
  <c r="F101" i="1"/>
  <c r="E101" i="1"/>
  <c r="D101" i="1"/>
  <c r="C101" i="1"/>
  <c r="F87" i="1"/>
  <c r="E87" i="1"/>
  <c r="D87" i="1"/>
  <c r="C87" i="1"/>
  <c r="F97" i="1"/>
  <c r="E97" i="1"/>
  <c r="D97" i="1"/>
  <c r="C97" i="1"/>
  <c r="F103" i="1"/>
  <c r="E103" i="1"/>
  <c r="D103" i="1"/>
  <c r="C103" i="1"/>
  <c r="F79" i="1"/>
  <c r="E79" i="1"/>
  <c r="D79" i="1"/>
  <c r="C79" i="1"/>
  <c r="F73" i="1"/>
  <c r="E73" i="1"/>
  <c r="D73" i="1"/>
  <c r="C73" i="1"/>
  <c r="F75" i="1"/>
  <c r="E75" i="1"/>
  <c r="D75" i="1"/>
  <c r="C75" i="1"/>
  <c r="F74" i="1"/>
  <c r="E74" i="1"/>
  <c r="D74" i="1"/>
  <c r="C74" i="1"/>
  <c r="F72" i="1"/>
  <c r="E72" i="1"/>
  <c r="D72" i="1"/>
  <c r="C72" i="1"/>
  <c r="F71" i="1"/>
  <c r="E71" i="1"/>
  <c r="D71" i="1"/>
  <c r="C71" i="1"/>
  <c r="F76" i="1"/>
  <c r="E76" i="1"/>
  <c r="D76" i="1"/>
  <c r="C76" i="1"/>
  <c r="F78" i="1"/>
  <c r="E78" i="1"/>
  <c r="D78" i="1"/>
  <c r="C78" i="1"/>
  <c r="F77" i="1"/>
  <c r="E77" i="1"/>
  <c r="D77" i="1"/>
  <c r="C77" i="1"/>
  <c r="L65" i="1"/>
  <c r="K31" i="5" s="1"/>
  <c r="F65" i="1"/>
  <c r="E65" i="1"/>
  <c r="D65" i="1"/>
  <c r="C65" i="1"/>
  <c r="F68" i="1"/>
  <c r="E68" i="1"/>
  <c r="D68" i="1"/>
  <c r="C68" i="1"/>
  <c r="F55" i="1"/>
  <c r="E55" i="1"/>
  <c r="D55" i="1"/>
  <c r="C55" i="1"/>
  <c r="F67" i="1"/>
  <c r="E67" i="1"/>
  <c r="D67" i="1"/>
  <c r="C67" i="1"/>
  <c r="F57" i="1"/>
  <c r="E57" i="1"/>
  <c r="D57" i="1"/>
  <c r="C57" i="1"/>
  <c r="F44" i="1"/>
  <c r="E44" i="1"/>
  <c r="D44" i="1"/>
  <c r="C44" i="1"/>
  <c r="L63" i="1"/>
  <c r="K25" i="5" s="1"/>
  <c r="F63" i="1"/>
  <c r="E63" i="1"/>
  <c r="D63" i="1"/>
  <c r="C63" i="1"/>
  <c r="F59" i="1"/>
  <c r="E59" i="1"/>
  <c r="D59" i="1"/>
  <c r="C59" i="1"/>
  <c r="F61" i="1"/>
  <c r="E61" i="1"/>
  <c r="D61" i="1"/>
  <c r="C61" i="1"/>
  <c r="F46" i="1"/>
  <c r="E46" i="1"/>
  <c r="D46" i="1"/>
  <c r="C46" i="1"/>
  <c r="F60" i="1"/>
  <c r="E60" i="1"/>
  <c r="D60" i="1"/>
  <c r="C60" i="1"/>
  <c r="F54" i="1"/>
  <c r="E54" i="1"/>
  <c r="D54" i="1"/>
  <c r="C54" i="1"/>
  <c r="F56" i="1"/>
  <c r="E56" i="1"/>
  <c r="D56" i="1"/>
  <c r="C56" i="1"/>
  <c r="F64" i="1"/>
  <c r="E64" i="1"/>
  <c r="D64" i="1"/>
  <c r="C64" i="1"/>
  <c r="F51" i="1"/>
  <c r="E51" i="1"/>
  <c r="D51" i="1"/>
  <c r="C51" i="1"/>
  <c r="F45" i="1"/>
  <c r="E45" i="1"/>
  <c r="D45" i="1"/>
  <c r="C45" i="1"/>
  <c r="F69" i="1"/>
  <c r="E69" i="1"/>
  <c r="D69" i="1"/>
  <c r="C69" i="1"/>
  <c r="F50" i="1"/>
  <c r="E50" i="1"/>
  <c r="D50" i="1"/>
  <c r="C50" i="1"/>
  <c r="F58" i="1"/>
  <c r="E58" i="1"/>
  <c r="D58" i="1"/>
  <c r="C58" i="1"/>
  <c r="F49" i="1"/>
  <c r="E49" i="1"/>
  <c r="D49" i="1"/>
  <c r="C49" i="1"/>
  <c r="F66" i="1"/>
  <c r="E66" i="1"/>
  <c r="D66" i="1"/>
  <c r="C66" i="1"/>
  <c r="F53" i="1"/>
  <c r="E53" i="1"/>
  <c r="D53" i="1"/>
  <c r="C53" i="1"/>
  <c r="F47" i="1"/>
  <c r="E47" i="1"/>
  <c r="D47" i="1"/>
  <c r="C47" i="1"/>
  <c r="F48" i="1"/>
  <c r="E48" i="1"/>
  <c r="D48" i="1"/>
  <c r="C48" i="1"/>
  <c r="F52" i="1"/>
  <c r="E52" i="1"/>
  <c r="D52" i="1"/>
  <c r="C52" i="1"/>
  <c r="F70" i="1"/>
  <c r="E70" i="1"/>
  <c r="D70" i="1"/>
  <c r="C70" i="1"/>
  <c r="F42" i="1"/>
  <c r="E42" i="1"/>
  <c r="D42" i="1"/>
  <c r="C42" i="1"/>
  <c r="F29" i="1"/>
  <c r="E29" i="1"/>
  <c r="D29" i="1"/>
  <c r="C29" i="1"/>
  <c r="F38" i="1"/>
  <c r="E38" i="1"/>
  <c r="D38" i="1"/>
  <c r="C38" i="1"/>
  <c r="F43" i="1"/>
  <c r="E43" i="1"/>
  <c r="D43" i="1"/>
  <c r="C43" i="1"/>
  <c r="F35" i="1"/>
  <c r="E35" i="1"/>
  <c r="D35" i="1"/>
  <c r="C35" i="1"/>
  <c r="F33" i="1"/>
  <c r="E33" i="1"/>
  <c r="D33" i="1"/>
  <c r="C33" i="1"/>
  <c r="F37" i="1"/>
  <c r="E37" i="1"/>
  <c r="D37" i="1"/>
  <c r="C37" i="1"/>
  <c r="F31" i="1"/>
  <c r="E31" i="1"/>
  <c r="D31" i="1"/>
  <c r="C31" i="1"/>
  <c r="F40" i="1"/>
  <c r="E40" i="1"/>
  <c r="D40" i="1"/>
  <c r="C40" i="1"/>
  <c r="F32" i="1"/>
  <c r="E32" i="1"/>
  <c r="D32" i="1"/>
  <c r="C32" i="1"/>
  <c r="F36" i="1"/>
  <c r="E36" i="1"/>
  <c r="D36" i="1"/>
  <c r="C36" i="1"/>
  <c r="F30" i="1"/>
  <c r="E30" i="1"/>
  <c r="D30" i="1"/>
  <c r="C30" i="1"/>
  <c r="F39" i="1"/>
  <c r="E39" i="1"/>
  <c r="D39" i="1"/>
  <c r="C39" i="1"/>
  <c r="F41" i="1"/>
  <c r="E41" i="1"/>
  <c r="D41" i="1"/>
  <c r="C41" i="1"/>
  <c r="F34" i="1"/>
  <c r="E34" i="1"/>
  <c r="D34" i="1"/>
  <c r="C34" i="1"/>
  <c r="F26" i="1"/>
  <c r="E26" i="1"/>
  <c r="D26" i="1"/>
  <c r="C26" i="1"/>
  <c r="F15" i="1"/>
  <c r="E15" i="1"/>
  <c r="D15" i="1"/>
  <c r="C15" i="1"/>
  <c r="F21" i="1"/>
  <c r="E21" i="1"/>
  <c r="D21" i="1"/>
  <c r="C21" i="1"/>
  <c r="F22" i="1"/>
  <c r="E22" i="1"/>
  <c r="D22" i="1"/>
  <c r="C22" i="1"/>
  <c r="F19" i="1"/>
  <c r="E19" i="1"/>
  <c r="D19" i="1"/>
  <c r="C19" i="1"/>
  <c r="F27" i="1"/>
  <c r="E27" i="1"/>
  <c r="D27" i="1"/>
  <c r="C27" i="1"/>
  <c r="F20" i="1"/>
  <c r="E20" i="1"/>
  <c r="D20" i="1"/>
  <c r="C20" i="1"/>
  <c r="F23" i="1"/>
  <c r="E23" i="1"/>
  <c r="D23" i="1"/>
  <c r="C23" i="1"/>
  <c r="F16" i="1"/>
  <c r="E16" i="1"/>
  <c r="D16" i="1"/>
  <c r="C16" i="1"/>
  <c r="F28" i="1"/>
  <c r="E28" i="1"/>
  <c r="D28" i="1"/>
  <c r="C28" i="1"/>
  <c r="F24" i="1"/>
  <c r="E24" i="1"/>
  <c r="D24" i="1"/>
  <c r="C24" i="1"/>
  <c r="L25" i="1"/>
  <c r="K8" i="3" s="1"/>
  <c r="F25" i="1"/>
  <c r="E25" i="1"/>
  <c r="D25" i="1"/>
  <c r="C25" i="1"/>
  <c r="F17" i="1"/>
  <c r="E17" i="1"/>
  <c r="D17" i="1"/>
  <c r="C17" i="1"/>
  <c r="F18" i="1"/>
  <c r="E18" i="1"/>
  <c r="D18" i="1"/>
  <c r="C18" i="1"/>
  <c r="F14" i="1"/>
  <c r="E14" i="1"/>
  <c r="D14" i="1"/>
  <c r="C14" i="1"/>
  <c r="F13" i="1"/>
  <c r="E13" i="1"/>
  <c r="D13" i="1"/>
  <c r="C13" i="1"/>
  <c r="F12" i="1"/>
  <c r="E12" i="1"/>
  <c r="D12" i="1"/>
  <c r="C12" i="1"/>
  <c r="F11" i="1"/>
  <c r="E11" i="1"/>
  <c r="D11" i="1"/>
  <c r="C11" i="1"/>
  <c r="F10" i="1"/>
  <c r="E10" i="1"/>
  <c r="D10" i="1"/>
  <c r="C10" i="1"/>
  <c r="F9" i="1"/>
  <c r="E9" i="1"/>
  <c r="D9" i="1"/>
  <c r="C9" i="1"/>
  <c r="F7" i="1"/>
  <c r="E7" i="1"/>
  <c r="D7" i="1"/>
  <c r="C7" i="1"/>
  <c r="F6" i="1"/>
  <c r="E6" i="1"/>
  <c r="D6" i="1"/>
  <c r="C6" i="1"/>
  <c r="F5" i="1"/>
  <c r="E5" i="1"/>
  <c r="D5" i="1"/>
  <c r="C5" i="1"/>
  <c r="F4" i="1"/>
  <c r="E4" i="1"/>
  <c r="D4" i="1"/>
  <c r="C4" i="1"/>
  <c r="F3" i="1"/>
  <c r="E3" i="1"/>
  <c r="D3" i="1"/>
  <c r="C3" i="1"/>
  <c r="F8" i="1"/>
  <c r="E8" i="1"/>
  <c r="D8" i="1"/>
  <c r="C8" i="1"/>
  <c r="F2" i="1"/>
  <c r="E2" i="1"/>
  <c r="D2" i="1"/>
  <c r="C2" i="1"/>
  <c r="K17" i="8" l="1"/>
  <c r="K10" i="8"/>
  <c r="K27" i="5"/>
  <c r="K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testa 0704394790
	-Recruitment ARKAD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6" authorId="0" shapeId="0" xr:uid="{00000000-0006-0000-0C00-000003000000}">
      <text>
        <r>
          <rPr>
            <sz val="10"/>
            <color rgb="FF000000"/>
            <rFont val="Arial"/>
          </rPr>
          <t>Ska bara stå den 14 november
	-Sanna Nordberg</t>
        </r>
      </text>
    </comment>
    <comment ref="M11" authorId="0" shapeId="0" xr:uid="{00000000-0006-0000-0C00-000001000000}">
      <text>
        <r>
          <rPr>
            <sz val="10"/>
            <color rgb="FF000000"/>
            <rFont val="Arial"/>
          </rPr>
          <t>Ska stå i SC1
	-Sanna Nordberg</t>
        </r>
      </text>
    </comment>
    <comment ref="L16" authorId="0" shapeId="0" xr:uid="{00000000-0006-0000-0C00-000002000000}">
      <text>
        <r>
          <rPr>
            <sz val="10"/>
            <color rgb="FF000000"/>
            <rFont val="Arial"/>
          </rPr>
          <t>Ska stå i SC1
	-Sanna Nordberg</t>
        </r>
      </text>
    </comment>
  </commentList>
</comments>
</file>

<file path=xl/sharedStrings.xml><?xml version="1.0" encoding="utf-8"?>
<sst xmlns="http://schemas.openxmlformats.org/spreadsheetml/2006/main" count="3052" uniqueCount="799">
  <si>
    <t>Call your hosts. 
Gongratulate them.
Answer eventual questions.
Give them your contact information.
Ask them if they have recieved an email of acceptance and if they have confirmed.
Ask if they can attend the kickofff. 
Check off in the document if they have accepted, that you have called them up, and if they have joined the facebook group
(If it reads "DECLINED" the host has declined and a new one will be added shortly)
If anything is unclear email me at recruitment.arkad@tlth.se</t>
  </si>
  <si>
    <t>Accepted? (email)</t>
  </si>
  <si>
    <t>Call your hosts. 
Gongratulate them.
Answer eventual questions.
Give them your contact information.
Ask them if they have recieved an email of acceptance and if they have confirmed.
Ask if they can attend the kickofff. 
Check off in the document if they have accepted, that you have called them up, if they can attend the kickoff, and add them to the facebook group
(If it reads "DECLINED" the host has declined and a new one will be added shortly)
If anything is unclear email me at recruitment.arkad@tlth.se</t>
  </si>
  <si>
    <t>Accepted position?</t>
  </si>
  <si>
    <t>NEW</t>
  </si>
  <si>
    <t>Can attend kickoff?</t>
  </si>
  <si>
    <t>Called up?</t>
  </si>
  <si>
    <t>Accepted? (call)</t>
  </si>
  <si>
    <t>Added to facebook?</t>
  </si>
  <si>
    <t>Position</t>
  </si>
  <si>
    <t>Name</t>
  </si>
  <si>
    <t>T-shirt size</t>
  </si>
  <si>
    <t>Food Preferences</t>
  </si>
  <si>
    <t>Email</t>
  </si>
  <si>
    <t>Number</t>
  </si>
  <si>
    <t>Company1</t>
  </si>
  <si>
    <t>Company2</t>
  </si>
  <si>
    <t>(Company 3)</t>
  </si>
  <si>
    <t>x</t>
  </si>
  <si>
    <t>Example size</t>
  </si>
  <si>
    <t>Example preference</t>
  </si>
  <si>
    <t>Example Host</t>
  </si>
  <si>
    <t>Example exampleson</t>
  </si>
  <si>
    <t>Yes</t>
  </si>
  <si>
    <t>example@example.ex</t>
  </si>
  <si>
    <t>+46703282391</t>
  </si>
  <si>
    <t>Example Company1</t>
  </si>
  <si>
    <t>Example Company2</t>
  </si>
  <si>
    <t>Gasque</t>
  </si>
  <si>
    <t>Lovis Åsberg</t>
  </si>
  <si>
    <t>M</t>
  </si>
  <si>
    <t>vegetarian</t>
  </si>
  <si>
    <t>lovis.asberg99@gmail.com</t>
  </si>
  <si>
    <t>No</t>
  </si>
  <si>
    <t>Alexander Sandström</t>
  </si>
  <si>
    <t>L</t>
  </si>
  <si>
    <t>Vegetarian</t>
  </si>
  <si>
    <t>alexander.h.sandstrom@gmail.com</t>
  </si>
  <si>
    <t>Amanda Nystedt</t>
  </si>
  <si>
    <t>S</t>
  </si>
  <si>
    <t>-</t>
  </si>
  <si>
    <t>amandanystedt@gmail.com</t>
  </si>
  <si>
    <t>Emma Holmqvist</t>
  </si>
  <si>
    <t>Vegetarian, nuts</t>
  </si>
  <si>
    <t>emmaholmqvist98@gmail.com</t>
  </si>
  <si>
    <t>yes</t>
  </si>
  <si>
    <t>Fanny Brink</t>
  </si>
  <si>
    <t>fanny.brink@live.se</t>
  </si>
  <si>
    <t>Felicia Schipperges Tjus</t>
  </si>
  <si>
    <t>felicia.tjus@hotmail.com</t>
  </si>
  <si>
    <t>Petter Håkansson</t>
  </si>
  <si>
    <t>petter@rotvik.se</t>
  </si>
  <si>
    <t>Samuel Eklund</t>
  </si>
  <si>
    <t>samuelekluund@gmail.com</t>
  </si>
  <si>
    <t>Sara Davidsson Bencker</t>
  </si>
  <si>
    <t>sara.bencker@hotmail.com</t>
  </si>
  <si>
    <t>Shashank Bhanuprakash</t>
  </si>
  <si>
    <t>No meat</t>
  </si>
  <si>
    <t>shashank.bp1706@gmail.com</t>
  </si>
  <si>
    <t>Shegofa Qorbanzade</t>
  </si>
  <si>
    <t>no pork</t>
  </si>
  <si>
    <t>sh6212qo-s@student.lu.se</t>
  </si>
  <si>
    <t>Svara inte</t>
  </si>
  <si>
    <t>Valeriia Grudtsyna</t>
  </si>
  <si>
    <t>Valeriya2203@hotmail.com</t>
  </si>
  <si>
    <t>Chauffeur</t>
  </si>
  <si>
    <t>Fred Nordell</t>
  </si>
  <si>
    <t>Peanuts and coriander</t>
  </si>
  <si>
    <t>overphos@dsek.se</t>
  </si>
  <si>
    <t>Felicia Gabrielii Augustsson</t>
  </si>
  <si>
    <t>fillanga@hotmail.com</t>
  </si>
  <si>
    <t>Nils Wicktor</t>
  </si>
  <si>
    <t>Nils.wicktor@gmail.com</t>
  </si>
  <si>
    <t>Maria Manuel De Bastos Pacheco</t>
  </si>
  <si>
    <t>mmanuelpacheco@gmail.com</t>
  </si>
  <si>
    <t>Theo Nyman</t>
  </si>
  <si>
    <t>theo.nyman@gmail.com</t>
  </si>
  <si>
    <t>Ardian Miftari</t>
  </si>
  <si>
    <t>adde.miftari@hotmail.com</t>
  </si>
  <si>
    <t>Malin Wahlström</t>
  </si>
  <si>
    <t>malin.wahlis@gmail.com</t>
  </si>
  <si>
    <t>Gustav Sällberg</t>
  </si>
  <si>
    <t>gustavsaellberg@gmail.com</t>
  </si>
  <si>
    <t>Simon Hessman</t>
  </si>
  <si>
    <t>hessmansimon@gmail.com</t>
  </si>
  <si>
    <t>Gloria Mokberi</t>
  </si>
  <si>
    <t>gloria098@hotmail.com</t>
  </si>
  <si>
    <t>Lukas Petersson</t>
  </si>
  <si>
    <t>lukas.petersson.1999@gmail.com</t>
  </si>
  <si>
    <t>Jasmina Trinh</t>
  </si>
  <si>
    <t>jasminatrinh@outlook.com</t>
  </si>
  <si>
    <t>Vem ringer upp?</t>
  </si>
  <si>
    <t>Andreas Thoft</t>
  </si>
  <si>
    <t>Andreas.thoft@gmail.com</t>
  </si>
  <si>
    <t>Patric Wargeus</t>
  </si>
  <si>
    <t>elt14pwa@student.lu.se</t>
  </si>
  <si>
    <t>Event</t>
  </si>
  <si>
    <t>Lina Tinnerberg</t>
  </si>
  <si>
    <t>lina.tinnerberg@gmail.com</t>
  </si>
  <si>
    <t xml:space="preserve">Yes </t>
  </si>
  <si>
    <t>Emma</t>
  </si>
  <si>
    <t>Tove Persson</t>
  </si>
  <si>
    <t>Gluten</t>
  </si>
  <si>
    <t>tove.j.persson@gmail.com</t>
  </si>
  <si>
    <t>Rebecka Knutsson</t>
  </si>
  <si>
    <t>re1015kn-s@student.lu.se</t>
  </si>
  <si>
    <t>Henriette Haugen</t>
  </si>
  <si>
    <t>henriettehaugen99@gmail.com</t>
  </si>
  <si>
    <t>004747708763</t>
  </si>
  <si>
    <t>Oskar Wändesjö</t>
  </si>
  <si>
    <t>oskar.wandesjo@gmail.com</t>
  </si>
  <si>
    <t>Johan Ekman</t>
  </si>
  <si>
    <t>johan_e_ekman@hotmail.com</t>
  </si>
  <si>
    <t>Nelly</t>
  </si>
  <si>
    <t>Sahqr</t>
  </si>
  <si>
    <t>SAHARSHRFKN@GMAIL.COM</t>
  </si>
  <si>
    <t>Joakim Dworak</t>
  </si>
  <si>
    <t>jocked@hotmail.se</t>
  </si>
  <si>
    <t>Hasn't facebook</t>
  </si>
  <si>
    <t>Pauline Sandberg</t>
  </si>
  <si>
    <t>pauline.sandberg99@gmail.com</t>
  </si>
  <si>
    <t>Douglas</t>
  </si>
  <si>
    <t>Kathleen Nguyen</t>
  </si>
  <si>
    <t>nut allergy</t>
  </si>
  <si>
    <t>kathleennguyen01@gmail.com</t>
  </si>
  <si>
    <t>Moutoz Abdalrahman</t>
  </si>
  <si>
    <t>mohtaz.1995@yahoo.com</t>
  </si>
  <si>
    <t>YiZhen Yang</t>
  </si>
  <si>
    <t>yangyizhenxdf1997@163.com</t>
  </si>
  <si>
    <t>no</t>
  </si>
  <si>
    <t>Rasmus Olsson</t>
  </si>
  <si>
    <t>XL</t>
  </si>
  <si>
    <t>ra0011ol-s@student.lu.se</t>
  </si>
  <si>
    <t>Gelli Bharath</t>
  </si>
  <si>
    <t>Non- vegetarian</t>
  </si>
  <si>
    <t>gellibharath1997@gmail.com</t>
  </si>
  <si>
    <t>Yash Shrimali</t>
  </si>
  <si>
    <t>yashshrimali40@gmail.com</t>
  </si>
  <si>
    <t>46-764423286</t>
  </si>
  <si>
    <t>Hjalmar</t>
  </si>
  <si>
    <t>Info Desk</t>
  </si>
  <si>
    <t>Yasmeen Ali</t>
  </si>
  <si>
    <t>Vegan</t>
  </si>
  <si>
    <t>Yasmeen.ali279@gmail.com</t>
  </si>
  <si>
    <t>Gustav Ingvaldsson</t>
  </si>
  <si>
    <t>lan15gin@student.lu.se</t>
  </si>
  <si>
    <t>Celina Gustafsson</t>
  </si>
  <si>
    <t>celinag@telia.com</t>
  </si>
  <si>
    <t>Björn Lindgren</t>
  </si>
  <si>
    <t>Yes, will attend later during the evening</t>
  </si>
  <si>
    <t>bjorn.lindgreen@gmail.com</t>
  </si>
  <si>
    <t>Hanna Bengtsson</t>
  </si>
  <si>
    <t>hanna.e.bengtsson99@gmail.com</t>
  </si>
  <si>
    <t>Tove Nimvik</t>
  </si>
  <si>
    <t>tove.fridqvist@gmail.com</t>
  </si>
  <si>
    <t>Elin Öberg</t>
  </si>
  <si>
    <t>elinoberg92@gmail.com</t>
  </si>
  <si>
    <t>Hugo wikholm</t>
  </si>
  <si>
    <t>Hu0068wi-s@student.lu.se</t>
  </si>
  <si>
    <t>Ester Pörtfors</t>
  </si>
  <si>
    <t>ester@portfors.com</t>
  </si>
  <si>
    <t>Viktor Strömberg</t>
  </si>
  <si>
    <t>Äter inte fisk eller skaldjur</t>
  </si>
  <si>
    <t>viktor.stromberg@outlook.com</t>
  </si>
  <si>
    <t>Albin Forsberg</t>
  </si>
  <si>
    <t>Vov15afo@student.lu.se</t>
  </si>
  <si>
    <t>Gustaf Carstam</t>
  </si>
  <si>
    <t>ingen avokado, ingen chili/starkt</t>
  </si>
  <si>
    <t>gu7806ca-s@student.lu.se</t>
  </si>
  <si>
    <t>Per Nelsson</t>
  </si>
  <si>
    <t>vov15pne@student.lu.se</t>
  </si>
  <si>
    <t>Henrik Ramström</t>
  </si>
  <si>
    <t>henrik.ramstroom@gmail.com</t>
  </si>
  <si>
    <t>Hanna Karlsson</t>
  </si>
  <si>
    <t>Allergic to nuts, legumes(alla baljväxter) and oatmeal.</t>
  </si>
  <si>
    <t>elisabethhanna97@gmail.com</t>
  </si>
  <si>
    <t>Julia Lövgren</t>
  </si>
  <si>
    <t>Vegetarian, severely allergic to peanuts.</t>
  </si>
  <si>
    <t>ju8501lo-s@student.lu.se</t>
  </si>
  <si>
    <t>Anna Andersson</t>
  </si>
  <si>
    <t>anna@uppgrenna.com</t>
  </si>
  <si>
    <t>Märta Larsson</t>
  </si>
  <si>
    <t>Pescetarian</t>
  </si>
  <si>
    <t>martalarsson99@gmail.com</t>
  </si>
  <si>
    <t>Johanna Schedin</t>
  </si>
  <si>
    <t>Schedin.johanna@gmail.com</t>
  </si>
  <si>
    <t>Osama Eldawebi</t>
  </si>
  <si>
    <t>os5222el-s@student.lu.se</t>
  </si>
  <si>
    <t>Albin Erlander</t>
  </si>
  <si>
    <t>albin@erlanders.se</t>
  </si>
  <si>
    <t>Henrik Shadman</t>
  </si>
  <si>
    <t>henke.shadman@gmail.com</t>
  </si>
  <si>
    <t>Tselmeg Baasan</t>
  </si>
  <si>
    <t>ts2530ba-s@student.lu.se</t>
  </si>
  <si>
    <t>Heaven Frezgi</t>
  </si>
  <si>
    <t>Hievenb@gmail.com</t>
  </si>
  <si>
    <t>Victoria Lindwert</t>
  </si>
  <si>
    <t>victoria.lindwert@gmail.com</t>
  </si>
  <si>
    <t>SUPRADEEPA PANUAL GANESAN</t>
  </si>
  <si>
    <t>Vegan/Vegetarian</t>
  </si>
  <si>
    <t>gspanual1@gmail.com</t>
  </si>
  <si>
    <t>Oliver Bengtsson</t>
  </si>
  <si>
    <t>M15</t>
  </si>
  <si>
    <t>Oliver.bengts@gmail.com</t>
  </si>
  <si>
    <t>Interior</t>
  </si>
  <si>
    <t>Ida Andersson</t>
  </si>
  <si>
    <t>ida.annie.cecilia@hotmail.com</t>
  </si>
  <si>
    <t>Lisa Bybro</t>
  </si>
  <si>
    <t>laktosfritt</t>
  </si>
  <si>
    <t>lisa.bybro@outlook.com</t>
  </si>
  <si>
    <t>Elina Yrlid</t>
  </si>
  <si>
    <t>Allergic to nuts and shellfish</t>
  </si>
  <si>
    <t>elinayrlid@yahoo.com</t>
  </si>
  <si>
    <t>Alice Berggren</t>
  </si>
  <si>
    <t>Vegeterian</t>
  </si>
  <si>
    <t>aliceberggren@hotmail.com</t>
  </si>
  <si>
    <t>Antonia Mundt-Petersen</t>
  </si>
  <si>
    <t>antonia.mundt-petersen@outlook.com</t>
  </si>
  <si>
    <t>Chia-Yin Lin</t>
  </si>
  <si>
    <t>cathylin126@gmail.com</t>
  </si>
  <si>
    <t>SI - pass Torsdag Ponyus</t>
  </si>
  <si>
    <t>Durgaprasad Srinivasa</t>
  </si>
  <si>
    <t>durgaprasad5susr@gmail.com</t>
  </si>
  <si>
    <t>Cassandra Hennström</t>
  </si>
  <si>
    <t>cassandrahennstrom@gmail.com</t>
  </si>
  <si>
    <t>No mail</t>
  </si>
  <si>
    <t>Lova Sedigh</t>
  </si>
  <si>
    <t>Inget svar</t>
  </si>
  <si>
    <t>lova.sedigh@gmail.com</t>
  </si>
  <si>
    <t xml:space="preserve">No </t>
  </si>
  <si>
    <t>Lounge</t>
  </si>
  <si>
    <t>Sofie Thulin</t>
  </si>
  <si>
    <t>sofie_tl@hotmail.com</t>
  </si>
  <si>
    <t>Nicki Holmgran</t>
  </si>
  <si>
    <t>Ingen fisk eller skaldjur.</t>
  </si>
  <si>
    <t>ni7765ho-s@student.lu.se</t>
  </si>
  <si>
    <t>Yet to be added to facebook group</t>
  </si>
  <si>
    <t>Henrik Ruuth</t>
  </si>
  <si>
    <t>No fish</t>
  </si>
  <si>
    <t>Henkeruuth@gmail.com</t>
  </si>
  <si>
    <t>Pontus Herrmann</t>
  </si>
  <si>
    <t>pontus.herrmann@gmail.com</t>
  </si>
  <si>
    <t>Jens Svendsen</t>
  </si>
  <si>
    <t>vegan</t>
  </si>
  <si>
    <t>svendsen.jens1@gmail.com</t>
  </si>
  <si>
    <t>Johan Svensson</t>
  </si>
  <si>
    <t>jo_han.s@hotmail.com</t>
  </si>
  <si>
    <t>Rebecka Lindquist</t>
  </si>
  <si>
    <t>rebecka9607@gmail.com</t>
  </si>
  <si>
    <t>Daniel Carlson Bjernald</t>
  </si>
  <si>
    <t>danielcarlsonbjernald@gmail.com</t>
  </si>
  <si>
    <t>Ulrika Lindquist</t>
  </si>
  <si>
    <t>u.l.lindquist@gmail.com</t>
  </si>
  <si>
    <t>Vesa Halipi</t>
  </si>
  <si>
    <t>vesa_halipi@hotmail.com</t>
  </si>
  <si>
    <t>Agnesa Halipi</t>
  </si>
  <si>
    <t>Vegetarisk</t>
  </si>
  <si>
    <t>agnesa.halipi@gmail.com</t>
  </si>
  <si>
    <t>Voice-mail</t>
  </si>
  <si>
    <t>Max Gref</t>
  </si>
  <si>
    <t>max.gref@hotmail.com</t>
  </si>
  <si>
    <t>David Karlsson</t>
  </si>
  <si>
    <t>dk08007@gmail.com</t>
  </si>
  <si>
    <t>Miran Lurr</t>
  </si>
  <si>
    <t>miranlurr@gmail.com</t>
  </si>
  <si>
    <t>Love Sjelvgren</t>
  </si>
  <si>
    <t>love.sjelvgren@gmail.com</t>
  </si>
  <si>
    <t>Johan Henningsson</t>
  </si>
  <si>
    <t>johan.henningsson98@gmail.com</t>
  </si>
  <si>
    <t>Alexander Lenander</t>
  </si>
  <si>
    <t>alexander.lenander@icloud.com</t>
  </si>
  <si>
    <t>Manjunath Harshavardhan</t>
  </si>
  <si>
    <t>Chicken</t>
  </si>
  <si>
    <t>harshavardhanm1@gmail.com</t>
  </si>
  <si>
    <t>Frida Takman</t>
  </si>
  <si>
    <t>fridatakman@gmail.com</t>
  </si>
  <si>
    <t>Niklas Gälldin</t>
  </si>
  <si>
    <t>niklasgalldin@gmail.com</t>
  </si>
  <si>
    <t>Pernilla Johansson</t>
  </si>
  <si>
    <t>pimmajohansson@gmail.com</t>
  </si>
  <si>
    <t>Maybe</t>
  </si>
  <si>
    <t>Lejla Alibegovic</t>
  </si>
  <si>
    <t>L.lejlaa@hotmail.com</t>
  </si>
  <si>
    <t>Anthony Chin</t>
  </si>
  <si>
    <t>anthony-chin@live.com</t>
  </si>
  <si>
    <t>Malin Thituson</t>
  </si>
  <si>
    <t>Allergisk mot nötter och mandel</t>
  </si>
  <si>
    <t>bte15mth@student.lu.se</t>
  </si>
  <si>
    <t>Alex Gustafsson</t>
  </si>
  <si>
    <t>alex.gustafsson13@hotmail.com</t>
  </si>
  <si>
    <t>Oskar Pott</t>
  </si>
  <si>
    <t>Ingen</t>
  </si>
  <si>
    <t>oskar.g.pott@gmail.com</t>
  </si>
  <si>
    <t>Lunch</t>
  </si>
  <si>
    <t>Natalia Norambuena</t>
  </si>
  <si>
    <t>Allergic to shellfish (skaldjur)</t>
  </si>
  <si>
    <t>luatalia@hotmail.com</t>
  </si>
  <si>
    <t>Nawanit Kumar</t>
  </si>
  <si>
    <t>I am vegetarian i.e I don't eat meat but eat dairy products and egg</t>
  </si>
  <si>
    <t>na0227ku-s@student.lu.se</t>
  </si>
  <si>
    <t>Cassandra Doggett</t>
  </si>
  <si>
    <t>Cassandradoggett98@gmail.com</t>
  </si>
  <si>
    <t>Evelina Morgan</t>
  </si>
  <si>
    <t>morgan.evelina@gmail.com</t>
  </si>
  <si>
    <t>Bag Collected?</t>
  </si>
  <si>
    <t>Emma Ralston</t>
  </si>
  <si>
    <t>em7653ka-s@student.lu.se</t>
  </si>
  <si>
    <t>Call your hosts. 
Congratulate them.
Answer eventual questions.
Give them your contact information.
Ask them if they have recieved an email of acceptance and if they have confirmed.
Ask if they can attend the kickoff 10/10 kl 17. 
Check off in the document if they have accepted, that you have called them up, and if they have joined the facebook group
(If it reads "DECLINED" the host has declined and a new one will be added shortly)
If anything is unclear email me at recruitment.arkad@tlth.se</t>
  </si>
  <si>
    <t>Darshan Manjunathrao Chawan</t>
  </si>
  <si>
    <t>Non Veg</t>
  </si>
  <si>
    <t>darshanmanjunathraochawan@gmail.com</t>
  </si>
  <si>
    <t>Manasa Sreeharideva</t>
  </si>
  <si>
    <t>NO ANSWER</t>
  </si>
  <si>
    <t>Vegetarian or chicken</t>
  </si>
  <si>
    <t>smanasa792@gmail.com</t>
  </si>
  <si>
    <t>Elna Seyer</t>
  </si>
  <si>
    <t>el2888se-s@student.lu.se</t>
  </si>
  <si>
    <t>Janani</t>
  </si>
  <si>
    <t>E</t>
  </si>
  <si>
    <t>All meat except beef</t>
  </si>
  <si>
    <t>använt LR</t>
  </si>
  <si>
    <t>janani.7895@gmail.com</t>
  </si>
  <si>
    <t>Klara Eliasson</t>
  </si>
  <si>
    <t>klaraeliasson2000@gmail.com</t>
  </si>
  <si>
    <t>I</t>
  </si>
  <si>
    <t>Sofia Larsson</t>
  </si>
  <si>
    <t>sofia.larsson100@gmail.com</t>
  </si>
  <si>
    <t>Divya Khanna</t>
  </si>
  <si>
    <t>di7151kh-s@student.lu.se</t>
  </si>
  <si>
    <t>Michaela Alsterberg</t>
  </si>
  <si>
    <t>alsterberg.michaela@gmail.com</t>
  </si>
  <si>
    <t>Alfred Langerbeck</t>
  </si>
  <si>
    <t>None</t>
  </si>
  <si>
    <t>al5878la-s@student.lu.se</t>
  </si>
  <si>
    <t>Amanda Ekegren</t>
  </si>
  <si>
    <t>Allergies: raw tomatoes and grapefruit</t>
  </si>
  <si>
    <t>amandaekegren@me.com</t>
  </si>
  <si>
    <t>Luut Hermans</t>
  </si>
  <si>
    <t>Luut11@hotmail.com</t>
  </si>
  <si>
    <t>Shushruth Holla</t>
  </si>
  <si>
    <t>shushruthholla@gmail.com</t>
  </si>
  <si>
    <t>Rimzim Singh</t>
  </si>
  <si>
    <t>rimzimdasondhi2013@gmail.com</t>
  </si>
  <si>
    <t>+46-764463944</t>
  </si>
  <si>
    <t>Power Supply &amp; Network</t>
  </si>
  <si>
    <t>Oliver Stussi</t>
  </si>
  <si>
    <t>korriander</t>
  </si>
  <si>
    <t>ol0273st-s@student.lu.se</t>
  </si>
  <si>
    <t>Hussein Shreif</t>
  </si>
  <si>
    <t>halal</t>
  </si>
  <si>
    <t>hu1474sh-s@student.lu.se</t>
  </si>
  <si>
    <t>Jakob Sinclair</t>
  </si>
  <si>
    <t>jakob.sinclair.6448@student.lu.se</t>
  </si>
  <si>
    <t>Manish Basavaraj Basaligundi</t>
  </si>
  <si>
    <t>allergic to tomato and jalapeños</t>
  </si>
  <si>
    <t>manishbasavaraj011@gmail.com</t>
  </si>
  <si>
    <t>Tobias Karlsson</t>
  </si>
  <si>
    <t>tobiaskarlsson12356@gmail.com</t>
  </si>
  <si>
    <t>Erik Busk</t>
  </si>
  <si>
    <t>erik@buskmail.se</t>
  </si>
  <si>
    <t>Photo</t>
  </si>
  <si>
    <t>Johan Hultqvist</t>
  </si>
  <si>
    <t>johanalbinhultqvist@gmail.com</t>
  </si>
  <si>
    <t>073-466 20 91</t>
  </si>
  <si>
    <t>Amanda Hillström</t>
  </si>
  <si>
    <t>Amanda.c.hillstrom@gmail.com</t>
  </si>
  <si>
    <t>Student Session</t>
  </si>
  <si>
    <t>Revathi Saravana kumar</t>
  </si>
  <si>
    <t>revathi97.reva@gmail.com</t>
  </si>
  <si>
    <t>Lakshmi Manogna Dama</t>
  </si>
  <si>
    <t>d.lakshmimanogna12@gmail.com</t>
  </si>
  <si>
    <t>Oscar Wahlström</t>
  </si>
  <si>
    <t>99osc01@gmail.com</t>
  </si>
  <si>
    <t>Task Force</t>
  </si>
  <si>
    <t>Johan Bengtsson</t>
  </si>
  <si>
    <t>johan.m.bengtsson@gmail.com</t>
  </si>
  <si>
    <t>Call your hosts. 
Gongratulate them.
Answer eventual questions.
Give them your contact information.
Ask them if they have recieved an email of acceptance and if they have confirmed.
Ask if they can attend the kickofff. 
Check off in the document if they have accepted, that you have called them up, and if they have joined the facebook group
(If it reads "DECLINED" the host has declined and a new one will be added shortly)
OBS we have tried to give everyone a company they want but it is not guaranteed.
If anything is unclear email me at recruitment.arkad@tlth.se</t>
  </si>
  <si>
    <t>Hanna Höjbert</t>
  </si>
  <si>
    <t>Ha0223ho-@student.lu.se</t>
  </si>
  <si>
    <t>Company3</t>
  </si>
  <si>
    <t>Companies left</t>
  </si>
  <si>
    <t>Bag collected?</t>
  </si>
  <si>
    <t>Har skickat in bild</t>
  </si>
  <si>
    <t>Hannes Östergren</t>
  </si>
  <si>
    <t>hannes.ostergren@gmail.com</t>
  </si>
  <si>
    <t>070-643 22 01</t>
  </si>
  <si>
    <t>ExampleTech</t>
  </si>
  <si>
    <t>ExampleBio</t>
  </si>
  <si>
    <t>Michal Nowak</t>
  </si>
  <si>
    <t>nowakmichal97@gmail.com</t>
  </si>
  <si>
    <t>Lauren Dell</t>
  </si>
  <si>
    <t>Lauren.a.dell@gmail.com</t>
  </si>
  <si>
    <t>Viktor Halldén</t>
  </si>
  <si>
    <t>Kem15vha@student.lu.se</t>
  </si>
  <si>
    <t>Johan Karlsson</t>
  </si>
  <si>
    <t>jkarlsson12199@gmail.com</t>
  </si>
  <si>
    <t>Anton Öreberg</t>
  </si>
  <si>
    <t>anton.oreberg@gmail.com</t>
  </si>
  <si>
    <t>Fredrik Berg</t>
  </si>
  <si>
    <t>Fredrik.nils.berg@gmail.com</t>
  </si>
  <si>
    <t>Love Sandin</t>
  </si>
  <si>
    <t>love.sandin@tele2.se</t>
  </si>
  <si>
    <t>Josefin Böhrens Radö</t>
  </si>
  <si>
    <t>josefin.b.r@hotmail.com</t>
  </si>
  <si>
    <t>Artina Sijarina</t>
  </si>
  <si>
    <t>artinasijarina1@gmail.com</t>
  </si>
  <si>
    <t>Alvin Ohlsson</t>
  </si>
  <si>
    <t>alvinohlsson@gmail.com</t>
  </si>
  <si>
    <t>Bashir Chikho</t>
  </si>
  <si>
    <t>ej gris</t>
  </si>
  <si>
    <t>Ba0365ch-s@student.lu.se</t>
  </si>
  <si>
    <t>PRASAD RAJENDRA KEKARE</t>
  </si>
  <si>
    <t>No beef</t>
  </si>
  <si>
    <t>prasadkekare1996@gmail.com</t>
  </si>
  <si>
    <t>Career Fair</t>
  </si>
  <si>
    <t>Joel Bäcker</t>
  </si>
  <si>
    <t>joelbacker10@gmail.com</t>
  </si>
  <si>
    <t>Qlik</t>
  </si>
  <si>
    <t>Apsis International AB</t>
  </si>
  <si>
    <t>Meshach Milon</t>
  </si>
  <si>
    <t>meshachmilon@gmail.com</t>
  </si>
  <si>
    <t>U-blox</t>
  </si>
  <si>
    <t>Elastic Mobile Scandinavia AB</t>
  </si>
  <si>
    <t>Daniel Bakic Bakic</t>
  </si>
  <si>
    <t>elt15dba@student.lu.se</t>
  </si>
  <si>
    <t>ARM</t>
  </si>
  <si>
    <t>Atea Sverige AB</t>
  </si>
  <si>
    <t>Olivia Samuelsson</t>
  </si>
  <si>
    <t>oliviasamuelsson_@hotmail.com</t>
  </si>
  <si>
    <t>CellaVision AB</t>
  </si>
  <si>
    <t>Axiell</t>
  </si>
  <si>
    <t>Tobias Widmark</t>
  </si>
  <si>
    <t>tobiaswidmark97@gmail.com</t>
  </si>
  <si>
    <t>FlatFrog Laboratories AB</t>
  </si>
  <si>
    <t>Bosch</t>
  </si>
  <si>
    <t>Fiona Hay</t>
  </si>
  <si>
    <t>fionaahay@hotmail.com</t>
  </si>
  <si>
    <t>Consafe Logistics</t>
  </si>
  <si>
    <t>Sveriges Radio</t>
  </si>
  <si>
    <t>Henrik Elmér</t>
  </si>
  <si>
    <t>elmer.henrik@gmail.com</t>
  </si>
  <si>
    <t>Sinch AB</t>
  </si>
  <si>
    <t>Axis Communication</t>
  </si>
  <si>
    <t>Beri Manideep</t>
  </si>
  <si>
    <t>Vegetariam</t>
  </si>
  <si>
    <t>manideepkumar7200@gmail.com</t>
  </si>
  <si>
    <t>Zmarta Group</t>
  </si>
  <si>
    <t>Lime</t>
  </si>
  <si>
    <t>OBS: inRiver saknar värd!!!</t>
  </si>
  <si>
    <t>William Eriksson</t>
  </si>
  <si>
    <t>paw.eriksson@hotmail.com</t>
  </si>
  <si>
    <t>Skatteverket</t>
  </si>
  <si>
    <t>Cygate AB</t>
  </si>
  <si>
    <t>Idun Jerlhagen Forsgren</t>
  </si>
  <si>
    <t>Id3741je-s@student.lu.se</t>
  </si>
  <si>
    <t>ASSA ABLOY</t>
  </si>
  <si>
    <t>Flex</t>
  </si>
  <si>
    <t>Biborka Bihari</t>
  </si>
  <si>
    <t>gluten</t>
  </si>
  <si>
    <t>bibbibihari@gmail.com</t>
  </si>
  <si>
    <t>3Shape</t>
  </si>
  <si>
    <t>Diaverum AB</t>
  </si>
  <si>
    <t>Sofia Rokkones</t>
  </si>
  <si>
    <t>sofiarokkones@gmail.com</t>
  </si>
  <si>
    <t>Mycronic</t>
  </si>
  <si>
    <t>Sectra</t>
  </si>
  <si>
    <t>Harald Harald Huber</t>
  </si>
  <si>
    <t>ha7758an-s@student.lu.se</t>
  </si>
  <si>
    <t>Oticon A/S</t>
  </si>
  <si>
    <t>Baxter</t>
  </si>
  <si>
    <t>Ranjitha Gubbi Suresh</t>
  </si>
  <si>
    <t>gsranjitha3003bsc@gmail.com</t>
  </si>
  <si>
    <t>Sony Mobile Communications</t>
  </si>
  <si>
    <t>PRV</t>
  </si>
  <si>
    <t>Lisa Swanberg</t>
  </si>
  <si>
    <t>lisa.swanberg@gmail.com</t>
  </si>
  <si>
    <t>Post- och telestyrelsen</t>
  </si>
  <si>
    <t>Tunstall Nordic</t>
  </si>
  <si>
    <t>Gopal Gomatam</t>
  </si>
  <si>
    <t>No preferences</t>
  </si>
  <si>
    <t>go3751go-s@student.lu.se</t>
  </si>
  <si>
    <t>Sandvine Sweden AB</t>
  </si>
  <si>
    <t>Ericsson</t>
  </si>
  <si>
    <t>Oskar Hindgren</t>
  </si>
  <si>
    <t>oskar@hindgren.se</t>
  </si>
  <si>
    <t>Netcompany</t>
  </si>
  <si>
    <t>EDP Consult AB</t>
  </si>
  <si>
    <t>Gustaf Lundgren</t>
  </si>
  <si>
    <t>Cogustaflundgren@gmail.com</t>
  </si>
  <si>
    <t>Capgemini Sverige AB</t>
  </si>
  <si>
    <t>Forefront Consulting Group AB</t>
  </si>
  <si>
    <t>Georg Hanö Ivarsson</t>
  </si>
  <si>
    <t>Georghanoivarsson@gmail.com</t>
  </si>
  <si>
    <t>Exensor Technology AB</t>
  </si>
  <si>
    <t>Advenica AB</t>
  </si>
  <si>
    <t>Erik Svensson</t>
  </si>
  <si>
    <t>No nuts</t>
  </si>
  <si>
    <t>ersv1001@gmail.com</t>
  </si>
  <si>
    <t>Avensia AB</t>
  </si>
  <si>
    <t>AddPro AB</t>
  </si>
  <si>
    <t>Jonas Lilja</t>
  </si>
  <si>
    <t>jonaslilja13@gmail.com</t>
  </si>
  <si>
    <t>Danske Bank</t>
  </si>
  <si>
    <t>T2 Data AB</t>
  </si>
  <si>
    <t>Marcus Hedebark</t>
  </si>
  <si>
    <t>marcus@hedebark.se</t>
  </si>
  <si>
    <t>ADB SAFEGATE SWEDEN AB</t>
  </si>
  <si>
    <t>Tieto</t>
  </si>
  <si>
    <t>Spuran Reddy</t>
  </si>
  <si>
    <t>abbuspuranreddy1996@gmail.com</t>
  </si>
  <si>
    <t>Knowit Syd Group AB</t>
  </si>
  <si>
    <t>Volvo Cars Corporation</t>
  </si>
  <si>
    <t>Gustav Lilja</t>
  </si>
  <si>
    <t>lilja.gustav@gmail.com</t>
  </si>
  <si>
    <t>ESRI Sverige AB</t>
  </si>
  <si>
    <t>S-GROUP Solutions AB</t>
  </si>
  <si>
    <t>Lisa af Klint</t>
  </si>
  <si>
    <t>lisaafklint@hotmail.com</t>
  </si>
  <si>
    <t>DXC Technology</t>
  </si>
  <si>
    <t>Combine Control Systems AB</t>
  </si>
  <si>
    <t>John Helbrink</t>
  </si>
  <si>
    <t>mat14jhe@student.lu.se</t>
  </si>
  <si>
    <t>System Verification</t>
  </si>
  <si>
    <t>Combitech AB</t>
  </si>
  <si>
    <t>Daniel Lundkvist</t>
  </si>
  <si>
    <t>Hazelnuts</t>
  </si>
  <si>
    <t>da2587lu-s@student.lu.se</t>
  </si>
  <si>
    <t>Alten</t>
  </si>
  <si>
    <t>CGI</t>
  </si>
  <si>
    <t>Sara Ahrari</t>
  </si>
  <si>
    <t>sara.ahrari97@gmail.com</t>
  </si>
  <si>
    <t>Modelon AB</t>
  </si>
  <si>
    <t>Verisure Innovation AB</t>
  </si>
  <si>
    <t>Filip Farbäck</t>
  </si>
  <si>
    <t>vov15ffa@student.lu.se</t>
  </si>
  <si>
    <t>InfraSight Labs AB</t>
  </si>
  <si>
    <t>ÅF</t>
  </si>
  <si>
    <t>Fredrik Siemund</t>
  </si>
  <si>
    <t>fredrik.siemund@gmail.com</t>
  </si>
  <si>
    <t>IBM</t>
  </si>
  <si>
    <t>Exsitec AB</t>
  </si>
  <si>
    <t>Karl-Oskar Rikås</t>
  </si>
  <si>
    <t>Karloskarrikaas@gmail.com</t>
  </si>
  <si>
    <t>Debricked AB</t>
  </si>
  <si>
    <t>Stickybit AB</t>
  </si>
  <si>
    <t>Oskar Heimer</t>
  </si>
  <si>
    <t>oskar.v.heimer@gmail.com</t>
  </si>
  <si>
    <t>E.ON</t>
  </si>
  <si>
    <t>BillerudKorsnäs AB</t>
  </si>
  <si>
    <t>Stina Josephson</t>
  </si>
  <si>
    <t>Glutenintolerant</t>
  </si>
  <si>
    <t>Stina.josephson@hotmail.com</t>
  </si>
  <si>
    <t>Data Ductus</t>
  </si>
  <si>
    <t>Ramboll</t>
  </si>
  <si>
    <t>Marie Ask Uggla</t>
  </si>
  <si>
    <t>ma4525as-s@student.lu.se</t>
  </si>
  <si>
    <t>Nordea</t>
  </si>
  <si>
    <t>Cybercom Group</t>
  </si>
  <si>
    <t>Niklas Karlsson</t>
  </si>
  <si>
    <t>niklas_karlsson93@hotmail.com</t>
  </si>
  <si>
    <t>Schneider Electric</t>
  </si>
  <si>
    <t>Telavox AB</t>
  </si>
  <si>
    <t>X</t>
  </si>
  <si>
    <t>John Moberg</t>
  </si>
  <si>
    <t>johnmoberg97@gmail.com</t>
  </si>
  <si>
    <t>Xylem Water Solutions Global Services AB</t>
  </si>
  <si>
    <t xml:space="preserve">Alfa Laval </t>
  </si>
  <si>
    <t>karnarjun kantharajan</t>
  </si>
  <si>
    <t>non veg&amp;veg</t>
  </si>
  <si>
    <t>karnarjun2018@gmail.com</t>
  </si>
  <si>
    <t>ESSIQ</t>
  </si>
  <si>
    <t>OIM Sweden</t>
  </si>
  <si>
    <t>Ludvig Söderman</t>
  </si>
  <si>
    <t>ludvig.soederman@gmail.com</t>
  </si>
  <si>
    <t>FS Dynamics Sweden AB</t>
  </si>
  <si>
    <t>NIRAS Sweden AB</t>
  </si>
  <si>
    <t>Amalia Emmoth</t>
  </si>
  <si>
    <t>amalia.emmoth@hotmail.com</t>
  </si>
  <si>
    <t>Sweco</t>
  </si>
  <si>
    <t>Bengt Dahlgren AB</t>
  </si>
  <si>
    <t>Uno Thurfjell</t>
  </si>
  <si>
    <t>uno.thurfjell@gmail.com</t>
  </si>
  <si>
    <t>Framtiden AB</t>
  </si>
  <si>
    <t>Deloitte</t>
  </si>
  <si>
    <t>Vilmer Dahlberg</t>
  </si>
  <si>
    <t>vi8808da-s@student.lu.se</t>
  </si>
  <si>
    <t>Infotiv</t>
  </si>
  <si>
    <t>Atkins &amp; SNC Lavalin</t>
  </si>
  <si>
    <t>Amanda Blad</t>
  </si>
  <si>
    <t>amanda.blad@hotmail.com</t>
  </si>
  <si>
    <t>0734-165879</t>
  </si>
  <si>
    <t>Academic Work</t>
  </si>
  <si>
    <t>Semcon</t>
  </si>
  <si>
    <t>Clara Wilhelmsson</t>
  </si>
  <si>
    <t>wilhelmsson.clara@hotmail.com</t>
  </si>
  <si>
    <t>Devex Mekatronik</t>
  </si>
  <si>
    <t>Etteplan</t>
  </si>
  <si>
    <t>Ajay Ravi Malasetty</t>
  </si>
  <si>
    <t>aj3487ma-s@student.lu.se</t>
  </si>
  <si>
    <t>Sigma</t>
  </si>
  <si>
    <t>Ström &amp; Gulliksson</t>
  </si>
  <si>
    <t>Emil Palmenäs</t>
  </si>
  <si>
    <t>emil.palmenas@gmail.com</t>
  </si>
  <si>
    <t>WSP</t>
  </si>
  <si>
    <t>Resurs Bank</t>
  </si>
  <si>
    <t>Tusjant Ruthran</t>
  </si>
  <si>
    <t>tusjant@gmail.com</t>
  </si>
  <si>
    <t>Knightec AB</t>
  </si>
  <si>
    <t>Accenture</t>
  </si>
  <si>
    <t>David Flyrin</t>
  </si>
  <si>
    <t>Dolf_96@hotmail.com</t>
  </si>
  <si>
    <t>EY (Ernst &amp; Young)</t>
  </si>
  <si>
    <t>Optimity</t>
  </si>
  <si>
    <t>Nermina Goletic</t>
  </si>
  <si>
    <t>vegetariskt</t>
  </si>
  <si>
    <t>nermina_ng@hotmail.com</t>
  </si>
  <si>
    <t>AcademicSolutions AB</t>
  </si>
  <si>
    <t>BearingPoint</t>
  </si>
  <si>
    <t>oklart, hon skulle maila</t>
  </si>
  <si>
    <t>Fredrik Sidh</t>
  </si>
  <si>
    <t>fredrik.sidh@hotmail.com</t>
  </si>
  <si>
    <t>INVERTO</t>
  </si>
  <si>
    <t>HyperGene</t>
  </si>
  <si>
    <t>Oscar Odestål</t>
  </si>
  <si>
    <t>oscar.odestal@gmail.com</t>
  </si>
  <si>
    <t>Siemens</t>
  </si>
  <si>
    <t>Polestar Performance AB(Dag 1)/ Sölvesborgs kommun (Dag 2)</t>
  </si>
  <si>
    <t>Sara Johannesson</t>
  </si>
  <si>
    <t>Sarajohannesson96@gmail.com</t>
  </si>
  <si>
    <t>Myndigheten för samhällsskydd och beredskap</t>
  </si>
  <si>
    <t>Saab</t>
  </si>
  <si>
    <t>Sara Wallén</t>
  </si>
  <si>
    <t>sara.l.wallen@gmail.com</t>
  </si>
  <si>
    <t>Volvo Group</t>
  </si>
  <si>
    <t>Plastal Industri AB</t>
  </si>
  <si>
    <t>Badri Reddy Gade</t>
  </si>
  <si>
    <t>badrireddy1997@gmail.com</t>
  </si>
  <si>
    <t>DevPort AB</t>
  </si>
  <si>
    <t>Scania CV AB</t>
  </si>
  <si>
    <t>Arvid Hansson</t>
  </si>
  <si>
    <t>arvid.hansson@gmail.com</t>
  </si>
  <si>
    <t>Öresundskraft AB</t>
  </si>
  <si>
    <t>Bombardier Transportaion AB</t>
  </si>
  <si>
    <t>Ebba Lundgren</t>
  </si>
  <si>
    <t>lan14elu@student.lu.se</t>
  </si>
  <si>
    <t>IKEA</t>
  </si>
  <si>
    <t>Johnson &amp; Johnson</t>
  </si>
  <si>
    <t>Anudeep Gudimella</t>
  </si>
  <si>
    <t>Allergic to beef &amp; pork</t>
  </si>
  <si>
    <t>anudeepgudimella1996@gmail.com</t>
  </si>
  <si>
    <t>Elme Spreader AB</t>
  </si>
  <si>
    <t>Konecranes Lifttrucks AB</t>
  </si>
  <si>
    <t>Javad Blouchi</t>
  </si>
  <si>
    <t>NO Pork</t>
  </si>
  <si>
    <t>javad_snowman2008@yahoo.com</t>
  </si>
  <si>
    <t>John Bean Technologies AB</t>
  </si>
  <si>
    <t>Parker Hannifin Manufacturing Sweden AB</t>
  </si>
  <si>
    <t>SUBHAJIT BHUINYA</t>
  </si>
  <si>
    <t>subhajitbhuinya98@gmail.com</t>
  </si>
  <si>
    <t>Smart Refill</t>
  </si>
  <si>
    <t>Helsingborg Stad</t>
  </si>
  <si>
    <t>no, texted</t>
  </si>
  <si>
    <t>Tobias Wrammerfors</t>
  </si>
  <si>
    <t>tna14ewr@student.lu.se</t>
  </si>
  <si>
    <t>Tarkett AB</t>
  </si>
  <si>
    <t>JELD-WELD Sverige AB</t>
  </si>
  <si>
    <t>Linus Andersson</t>
  </si>
  <si>
    <t>li1782an-s@student.lu.se</t>
  </si>
  <si>
    <t>Prevas AB</t>
  </si>
  <si>
    <t>Trelleborg AB</t>
  </si>
  <si>
    <t>yes, will show up at 18:00</t>
  </si>
  <si>
    <t>Chandana Mysore Somashekar</t>
  </si>
  <si>
    <t>chandana.somashekarmysore@gmail.com</t>
  </si>
  <si>
    <t>Nordic Sugar</t>
  </si>
  <si>
    <t>NIBE AB</t>
  </si>
  <si>
    <t>Roberts Bitenieks</t>
  </si>
  <si>
    <t>no,texted</t>
  </si>
  <si>
    <t>rbitenieks@gmail.com</t>
  </si>
  <si>
    <t>Landskrona stad</t>
  </si>
  <si>
    <t>BorgWarner</t>
  </si>
  <si>
    <t>Edvin Ottosson</t>
  </si>
  <si>
    <t>edvin72@hotmail.com</t>
  </si>
  <si>
    <t>Riksbyggen ekonomisk förening</t>
  </si>
  <si>
    <t>JSB Constructions AB</t>
  </si>
  <si>
    <t>Yeabsra Habtegebriel</t>
  </si>
  <si>
    <t>Ye0082ha-s@student.lu.se</t>
  </si>
  <si>
    <t>Sandvik</t>
  </si>
  <si>
    <t>Seco Tools</t>
  </si>
  <si>
    <t>yes but might show up at 17.30</t>
  </si>
  <si>
    <t>Molly Lillebjörn Rusk</t>
  </si>
  <si>
    <t>molly.lilljebjornrusk@gmail.com</t>
  </si>
  <si>
    <t>Next Stop Gothenburg</t>
  </si>
  <si>
    <t>Höganäs AB</t>
  </si>
  <si>
    <t>Rodrigo Olmedo Sotomayor</t>
  </si>
  <si>
    <t>rodrigo_ibq@hotmail.com</t>
  </si>
  <si>
    <t>Novotek Sverige AB</t>
  </si>
  <si>
    <t>Tetra Pak</t>
  </si>
  <si>
    <t>Sharath Thandava Murthy</t>
  </si>
  <si>
    <t>sharaththandavamurthy@gmail.com</t>
  </si>
  <si>
    <t>European Spallation Source ERIC (ESS)</t>
  </si>
  <si>
    <t>Ecolean</t>
  </si>
  <si>
    <t>no, will only be able to antend during the fair (and few days prior</t>
  </si>
  <si>
    <t>Anton Liljefors</t>
  </si>
  <si>
    <t>antonliljefors@gmail.com</t>
  </si>
  <si>
    <t>Lunds kommun</t>
  </si>
  <si>
    <t>SWEP International AB</t>
  </si>
  <si>
    <t>Emelie Wiklund</t>
  </si>
  <si>
    <t>emelie.v.wiklund@gmail.com</t>
  </si>
  <si>
    <t>Dover</t>
  </si>
  <si>
    <t>TePe Munhygienprodukter AB</t>
  </si>
  <si>
    <t>nope</t>
  </si>
  <si>
    <t>Andrej Zemtsovski</t>
  </si>
  <si>
    <t>zemtsovski.andrej@gmail.com</t>
  </si>
  <si>
    <t>AB Regin</t>
  </si>
  <si>
    <t>Air Liquide Gas AB</t>
  </si>
  <si>
    <t>Fabian Larhed</t>
  </si>
  <si>
    <t>fabian.larhed@gmail.com</t>
  </si>
  <si>
    <t>Fiedler &amp; Lundgren AB</t>
  </si>
  <si>
    <t>Smurfit Kappa Sverige AB</t>
  </si>
  <si>
    <t>Agnes Köhler</t>
  </si>
  <si>
    <t>ag1633ko-s@student.lu.se</t>
  </si>
  <si>
    <t>B&amp;R Industrial Automation AB</t>
  </si>
  <si>
    <t>ABB AB</t>
  </si>
  <si>
    <t>Gustav Klotz</t>
  </si>
  <si>
    <t>gustav.a.klotz@gmail.com</t>
  </si>
  <si>
    <t>Betonmast</t>
  </si>
  <si>
    <t>PERI Sverige AB</t>
  </si>
  <si>
    <t>Herman Lönnqvist</t>
  </si>
  <si>
    <t>hermanluthagen@gmail.com</t>
  </si>
  <si>
    <t>CG Drives &amp; Automation</t>
  </si>
  <si>
    <t>HeidelbergCement</t>
  </si>
  <si>
    <t>Lisa Chung</t>
  </si>
  <si>
    <t>lisachung98@gmail.com</t>
  </si>
  <si>
    <t>Region Stockholm, Nya tunnelbanan</t>
  </si>
  <si>
    <t>Saint-Gobain Ecophon AB</t>
  </si>
  <si>
    <t>Christoffer Sörensson</t>
  </si>
  <si>
    <t>christoffer.s@hotmail.se</t>
  </si>
  <si>
    <t>Faiveley Transport Nordic AB</t>
  </si>
  <si>
    <t>Haldex Brake Products AB</t>
  </si>
  <si>
    <t>Sandra Olofsson</t>
  </si>
  <si>
    <t>sa5141ol-s@student.lu.se</t>
  </si>
  <si>
    <t>VA SYD</t>
  </si>
  <si>
    <t>NSVA, NordVästra Skånes Vatten och Avlopp</t>
  </si>
  <si>
    <t>Celia Ramos sanchez</t>
  </si>
  <si>
    <t>celia1793@gmail.com</t>
  </si>
  <si>
    <t>+34 647295906</t>
  </si>
  <si>
    <t>Veolia Water Technologies</t>
  </si>
  <si>
    <t>Sveriges Ingenjörer</t>
  </si>
  <si>
    <t>Anna Palmqvist Sjövall</t>
  </si>
  <si>
    <t>dat15asj@student.lu.se</t>
  </si>
  <si>
    <t>RISE Research Institues of Sweden</t>
  </si>
  <si>
    <t>PURAC AB</t>
  </si>
  <si>
    <t>Sandra Arvidsson</t>
  </si>
  <si>
    <t>sandraarvidsson@hotmail.se</t>
  </si>
  <si>
    <t>Perstorp AB</t>
  </si>
  <si>
    <t>AkzoNobel</t>
  </si>
  <si>
    <t>Ludvig Spångberg</t>
  </si>
  <si>
    <t>nat14lsp@student.lu.se</t>
  </si>
  <si>
    <t>Kraftringen Energi AB</t>
  </si>
  <si>
    <t>Stora Enso</t>
  </si>
  <si>
    <t>Hema Kalidasu</t>
  </si>
  <si>
    <t>Non vegetarian</t>
  </si>
  <si>
    <t>hema.kalidasu@gmail.com</t>
  </si>
  <si>
    <t>Tekniska Verken i Linköping AB (publ)</t>
  </si>
  <si>
    <t>ENERCON GmbH</t>
  </si>
  <si>
    <t>Gopalakrishnan Srinivasan</t>
  </si>
  <si>
    <t>gopalakrishnan.rajappa@gmail.com</t>
  </si>
  <si>
    <t>Orsted A/S</t>
  </si>
  <si>
    <t>Lantmännen</t>
  </si>
  <si>
    <t>Oscar de Kuijer</t>
  </si>
  <si>
    <t>O.dekuijer@hotmail.com</t>
  </si>
  <si>
    <t>Trafikverket</t>
  </si>
  <si>
    <t>Orkla Foods Sverige AB</t>
  </si>
  <si>
    <t>Henry Sandell</t>
  </si>
  <si>
    <t>henry.sandell@gmail.com</t>
  </si>
  <si>
    <t>Novo Nordisk</t>
  </si>
  <si>
    <t>Preem AB</t>
  </si>
  <si>
    <t>David Lundberg</t>
  </si>
  <si>
    <t>---</t>
  </si>
  <si>
    <t>david.l.lundberg@gmail.com</t>
  </si>
  <si>
    <t>Øresunddirekt</t>
  </si>
  <si>
    <t>AAK Sweden AB</t>
  </si>
  <si>
    <t>Fanny Ejlertsson</t>
  </si>
  <si>
    <t>fanny.ejlertsson@gmail.com</t>
  </si>
  <si>
    <t>Uniper</t>
  </si>
  <si>
    <t>Nolato MediTech AB</t>
  </si>
  <si>
    <t>Qianqian Li</t>
  </si>
  <si>
    <t>No Onion</t>
  </si>
  <si>
    <t>qianqli@kth.se</t>
  </si>
  <si>
    <t>Wapro AB</t>
  </si>
  <si>
    <t>Trygg Hansa</t>
  </si>
  <si>
    <t>Rebecka Svensson</t>
  </si>
  <si>
    <t>rebeckasvensson27@gmail.com</t>
  </si>
  <si>
    <t>Borealis AB</t>
  </si>
  <si>
    <t>Malmberggruppen AB</t>
  </si>
  <si>
    <t>Alina Liljeäng</t>
  </si>
  <si>
    <t>alinaliljeang@hotmail.com</t>
  </si>
  <si>
    <t xml:space="preserve">AWA </t>
  </si>
  <si>
    <t>Södra Skogsägarna ek. förening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</si>
</sst>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1"/>
      <color theme="1"/>
      <name val="Calibri"/>
    </font>
    <font>
      <b/>
      <sz val="11"/>
      <color theme="1"/>
      <name val="Calibri"/>
    </font>
    <font>
      <sz val="10"/>
      <color theme="1"/>
      <name val="Arial"/>
    </font>
    <font>
      <b/>
      <sz val="10"/>
      <color theme="1"/>
      <name val="Arial"/>
    </font>
    <font>
      <i/>
      <sz val="10"/>
      <color theme="1"/>
      <name val="Arial"/>
    </font>
    <font>
      <sz val="10"/>
      <name val="Arial"/>
    </font>
    <font>
      <sz val="10"/>
      <color theme="1"/>
      <name val="Roboto"/>
    </font>
    <font>
      <sz val="10"/>
      <color rgb="FF222222"/>
      <name val="Arial"/>
    </font>
    <font>
      <b/>
      <sz val="10"/>
      <color rgb="FF000000"/>
      <name val="Arial"/>
    </font>
    <font>
      <sz val="11"/>
      <color rgb="FF000000"/>
      <name val="Calibri"/>
    </font>
    <font>
      <sz val="10"/>
      <color rgb="FF000000"/>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68">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1" xfId="0" applyFont="1" applyBorder="1" applyAlignment="1"/>
    <xf numFmtId="0" fontId="5" fillId="0" borderId="0" xfId="0" applyFont="1" applyAlignment="1"/>
    <xf numFmtId="0" fontId="5" fillId="2" borderId="0" xfId="0" applyFont="1" applyFill="1" applyAlignment="1"/>
    <xf numFmtId="0" fontId="3" fillId="2" borderId="0" xfId="0" applyFont="1" applyFill="1" applyAlignment="1"/>
    <xf numFmtId="0" fontId="5" fillId="2" borderId="1" xfId="0" applyFont="1" applyFill="1" applyBorder="1" applyAlignment="1"/>
    <xf numFmtId="0" fontId="5" fillId="3" borderId="0" xfId="0" applyFont="1" applyFill="1" applyAlignment="1"/>
    <xf numFmtId="0" fontId="5" fillId="3" borderId="1" xfId="0" applyFont="1" applyFill="1" applyBorder="1" applyAlignment="1"/>
    <xf numFmtId="0" fontId="3" fillId="0" borderId="1" xfId="0" applyFont="1" applyBorder="1" applyAlignment="1"/>
    <xf numFmtId="0" fontId="5" fillId="3" borderId="0" xfId="0" quotePrefix="1" applyFont="1" applyFill="1" applyAlignment="1"/>
    <xf numFmtId="0" fontId="3" fillId="0" borderId="0" xfId="0" applyFont="1" applyAlignment="1"/>
    <xf numFmtId="0" fontId="5" fillId="2" borderId="2" xfId="0" applyFont="1" applyFill="1" applyBorder="1" applyAlignment="1"/>
    <xf numFmtId="0" fontId="3" fillId="4" borderId="2" xfId="0" applyFont="1" applyFill="1" applyBorder="1" applyAlignment="1"/>
    <xf numFmtId="0" fontId="3" fillId="4" borderId="0" xfId="0" applyFont="1" applyFill="1" applyAlignment="1"/>
    <xf numFmtId="0" fontId="3" fillId="0" borderId="1" xfId="0" applyFont="1" applyBorder="1" applyAlignment="1"/>
    <xf numFmtId="0" fontId="3" fillId="0" borderId="1" xfId="0" applyFont="1" applyBorder="1"/>
    <xf numFmtId="0" fontId="3" fillId="5" borderId="2" xfId="0" applyFont="1" applyFill="1" applyBorder="1" applyAlignment="1"/>
    <xf numFmtId="0" fontId="3" fillId="2" borderId="0" xfId="0" applyFont="1" applyFill="1"/>
    <xf numFmtId="0" fontId="4" fillId="0" borderId="0" xfId="0" applyFont="1"/>
    <xf numFmtId="0" fontId="3" fillId="5" borderId="0" xfId="0" applyFont="1" applyFill="1" applyAlignment="1"/>
    <xf numFmtId="0" fontId="3" fillId="0" borderId="0" xfId="0" applyFont="1"/>
    <xf numFmtId="0" fontId="3" fillId="0" borderId="0" xfId="0" applyFont="1" applyAlignment="1">
      <alignment horizontal="left"/>
    </xf>
    <xf numFmtId="0" fontId="5" fillId="2" borderId="0" xfId="0" quotePrefix="1" applyFont="1" applyFill="1" applyAlignment="1"/>
    <xf numFmtId="0" fontId="3" fillId="6" borderId="0" xfId="0" applyFont="1" applyFill="1" applyAlignment="1"/>
    <xf numFmtId="0" fontId="3" fillId="7" borderId="0" xfId="0" applyFont="1" applyFill="1" applyAlignment="1"/>
    <xf numFmtId="0" fontId="3" fillId="7" borderId="0" xfId="0" applyFont="1" applyFill="1"/>
    <xf numFmtId="0" fontId="3" fillId="0" borderId="0" xfId="0" quotePrefix="1" applyFont="1" applyAlignment="1">
      <alignment horizontal="right"/>
    </xf>
    <xf numFmtId="0" fontId="6" fillId="5" borderId="0" xfId="0" applyFont="1" applyFill="1" applyAlignment="1"/>
    <xf numFmtId="0" fontId="3" fillId="0" borderId="0" xfId="0" applyFont="1" applyAlignment="1">
      <alignment horizontal="right"/>
    </xf>
    <xf numFmtId="0" fontId="3" fillId="8" borderId="0" xfId="0" applyFont="1" applyFill="1" applyAlignment="1"/>
    <xf numFmtId="0" fontId="7" fillId="6" borderId="0" xfId="0" applyFont="1" applyFill="1" applyAlignment="1"/>
    <xf numFmtId="0" fontId="3" fillId="0" borderId="0" xfId="0" applyFont="1" applyAlignment="1">
      <alignment horizontal="center"/>
    </xf>
    <xf numFmtId="0" fontId="3" fillId="2" borderId="1" xfId="0" applyFont="1" applyFill="1" applyBorder="1"/>
    <xf numFmtId="0" fontId="3" fillId="4" borderId="1" xfId="0" applyFont="1" applyFill="1" applyBorder="1" applyAlignment="1"/>
    <xf numFmtId="0" fontId="3" fillId="0" borderId="2" xfId="0" applyFont="1" applyBorder="1" applyAlignment="1"/>
    <xf numFmtId="0" fontId="3" fillId="0" borderId="0" xfId="0" applyFont="1" applyAlignment="1"/>
    <xf numFmtId="0" fontId="3" fillId="0" borderId="0" xfId="0" applyFont="1" applyAlignment="1"/>
    <xf numFmtId="0" fontId="3" fillId="0" borderId="0" xfId="0" applyFont="1" applyAlignment="1"/>
    <xf numFmtId="0" fontId="3" fillId="0" borderId="1" xfId="0" applyFont="1" applyBorder="1" applyAlignment="1"/>
    <xf numFmtId="0" fontId="3" fillId="2" borderId="2" xfId="0" applyFont="1" applyFill="1" applyBorder="1"/>
    <xf numFmtId="0" fontId="8" fillId="3" borderId="0" xfId="0" applyFont="1" applyFill="1" applyAlignment="1"/>
    <xf numFmtId="0" fontId="9" fillId="3" borderId="0" xfId="0" applyFont="1" applyFill="1" applyAlignment="1">
      <alignment horizontal="left"/>
    </xf>
    <xf numFmtId="0" fontId="10" fillId="4" borderId="0" xfId="0" applyFont="1" applyFill="1" applyAlignment="1"/>
    <xf numFmtId="0" fontId="10" fillId="0" borderId="0" xfId="0" applyFont="1" applyAlignment="1"/>
    <xf numFmtId="0" fontId="10" fillId="0" borderId="0" xfId="0" applyFont="1" applyAlignment="1">
      <alignment horizontal="right"/>
    </xf>
    <xf numFmtId="0" fontId="11" fillId="3" borderId="0" xfId="0" applyFont="1" applyFill="1" applyAlignment="1"/>
    <xf numFmtId="0" fontId="3" fillId="3" borderId="0" xfId="0" applyFont="1" applyFill="1" applyAlignment="1"/>
    <xf numFmtId="0" fontId="10" fillId="0" borderId="0" xfId="0" applyFont="1" applyAlignment="1"/>
    <xf numFmtId="0" fontId="10" fillId="4" borderId="1" xfId="0" applyFont="1" applyFill="1" applyBorder="1" applyAlignment="1"/>
    <xf numFmtId="0" fontId="10" fillId="0" borderId="1" xfId="0" applyFont="1" applyBorder="1" applyAlignment="1"/>
    <xf numFmtId="0" fontId="10" fillId="0" borderId="1" xfId="0" applyFont="1" applyBorder="1" applyAlignment="1">
      <alignment horizontal="right"/>
    </xf>
    <xf numFmtId="0" fontId="10" fillId="0" borderId="0" xfId="0" applyFont="1" applyAlignment="1"/>
    <xf numFmtId="0" fontId="3" fillId="0" borderId="0" xfId="0" applyFont="1" applyBorder="1" applyAlignment="1"/>
    <xf numFmtId="0" fontId="3" fillId="0" borderId="0" xfId="0" applyFont="1" applyBorder="1"/>
    <xf numFmtId="0" fontId="5" fillId="2" borderId="0" xfId="0" applyFont="1" applyFill="1" applyBorder="1" applyAlignment="1"/>
    <xf numFmtId="0" fontId="3" fillId="4" borderId="0" xfId="0" applyFont="1" applyFill="1" applyBorder="1" applyAlignment="1"/>
    <xf numFmtId="0" fontId="3" fillId="5" borderId="0" xfId="0" applyFont="1" applyFill="1" applyBorder="1" applyAlignment="1"/>
    <xf numFmtId="0" fontId="0" fillId="0" borderId="1" xfId="0" applyFont="1" applyBorder="1" applyAlignment="1"/>
    <xf numFmtId="0" fontId="6" fillId="0" borderId="0" xfId="0" applyFont="1" applyBorder="1" applyAlignment="1"/>
    <xf numFmtId="0" fontId="3" fillId="2" borderId="0" xfId="0" applyFont="1" applyFill="1" applyBorder="1"/>
    <xf numFmtId="0" fontId="6" fillId="5" borderId="0" xfId="0" applyFont="1" applyFill="1" applyBorder="1" applyAlignment="1"/>
    <xf numFmtId="0" fontId="3" fillId="5" borderId="1" xfId="0" applyFont="1" applyFill="1" applyBorder="1" applyAlignment="1"/>
    <xf numFmtId="0" fontId="3" fillId="0" borderId="0"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39"/>
  <sheetViews>
    <sheetView tabSelected="1" workbookViewId="0">
      <pane ySplit="1" topLeftCell="A147" activePane="bottomLeft" state="frozen"/>
      <selection pane="bottomLeft" activeCell="J148" sqref="J148"/>
    </sheetView>
  </sheetViews>
  <sheetFormatPr defaultColWidth="14.44140625" defaultRowHeight="15.75" customHeight="1"/>
  <cols>
    <col min="11" max="11" width="18.5546875" customWidth="1"/>
    <col min="12" max="12" width="18" customWidth="1"/>
  </cols>
  <sheetData>
    <row r="1" spans="1:15" ht="15.75" customHeight="1">
      <c r="A1" s="3" t="s">
        <v>1</v>
      </c>
      <c r="B1" s="3" t="s">
        <v>5</v>
      </c>
      <c r="C1" s="3" t="s">
        <v>7</v>
      </c>
      <c r="D1" s="3" t="s">
        <v>6</v>
      </c>
      <c r="E1" s="3" t="s">
        <v>5</v>
      </c>
      <c r="F1" s="3" t="s">
        <v>8</v>
      </c>
      <c r="G1" s="5" t="s">
        <v>9</v>
      </c>
      <c r="H1" s="3" t="s">
        <v>10</v>
      </c>
      <c r="I1" s="5" t="s">
        <v>11</v>
      </c>
      <c r="J1" s="5" t="s">
        <v>12</v>
      </c>
      <c r="K1" s="3" t="s">
        <v>13</v>
      </c>
      <c r="L1" s="5" t="s">
        <v>14</v>
      </c>
      <c r="M1" s="5" t="s">
        <v>15</v>
      </c>
      <c r="N1" s="5" t="s">
        <v>16</v>
      </c>
      <c r="O1" s="5" t="s">
        <v>17</v>
      </c>
    </row>
    <row r="2" spans="1:15">
      <c r="A2" s="6" t="s">
        <v>18</v>
      </c>
      <c r="B2" s="6" t="s">
        <v>18</v>
      </c>
      <c r="C2" s="8" t="str">
        <f>gasque!B5</f>
        <v>x</v>
      </c>
      <c r="D2" s="8" t="str">
        <f>gasque!C5</f>
        <v>x</v>
      </c>
      <c r="E2" s="8" t="str">
        <f>gasque!D5</f>
        <v>x</v>
      </c>
      <c r="F2" s="10" t="str">
        <f>gasque!E5</f>
        <v>x</v>
      </c>
      <c r="G2" s="6" t="s">
        <v>21</v>
      </c>
      <c r="H2" s="11" t="s">
        <v>22</v>
      </c>
      <c r="I2" s="12" t="s">
        <v>19</v>
      </c>
      <c r="J2" s="13" t="s">
        <v>20</v>
      </c>
      <c r="K2" s="11" t="s">
        <v>24</v>
      </c>
      <c r="L2" s="14" t="s">
        <v>25</v>
      </c>
      <c r="M2" s="6" t="s">
        <v>26</v>
      </c>
      <c r="N2" s="6" t="s">
        <v>27</v>
      </c>
    </row>
    <row r="3" spans="1:15">
      <c r="A3" s="42" t="s">
        <v>18</v>
      </c>
      <c r="B3" s="15" t="s">
        <v>23</v>
      </c>
      <c r="C3" s="16" t="str">
        <f>gasque!B8</f>
        <v>Yes</v>
      </c>
      <c r="D3" s="16" t="str">
        <f>gasque!C8</f>
        <v>Yes</v>
      </c>
      <c r="E3" s="16" t="str">
        <f>gasque!D8</f>
        <v>Yes</v>
      </c>
      <c r="F3" s="16" t="str">
        <f>gasque!E8</f>
        <v>Yes</v>
      </c>
      <c r="G3" s="4" t="s">
        <v>28</v>
      </c>
      <c r="H3" s="17" t="s">
        <v>34</v>
      </c>
      <c r="I3" s="15" t="s">
        <v>35</v>
      </c>
      <c r="J3" s="15" t="s">
        <v>36</v>
      </c>
      <c r="K3" s="39" t="s">
        <v>37</v>
      </c>
      <c r="L3" s="39">
        <v>702808414</v>
      </c>
    </row>
    <row r="4" spans="1:15">
      <c r="A4" s="4" t="s">
        <v>18</v>
      </c>
      <c r="B4" s="15" t="s">
        <v>23</v>
      </c>
      <c r="C4" s="8" t="str">
        <f>gasque!B13</f>
        <v>Yes</v>
      </c>
      <c r="D4" s="8" t="str">
        <f>gasque!C13</f>
        <v>Yes</v>
      </c>
      <c r="E4" s="8" t="str">
        <f>gasque!D13</f>
        <v>Yes</v>
      </c>
      <c r="F4" s="8" t="str">
        <f>gasque!E13</f>
        <v>Yes</v>
      </c>
      <c r="G4" s="4" t="s">
        <v>28</v>
      </c>
      <c r="H4" s="18" t="s">
        <v>38</v>
      </c>
      <c r="I4" s="15" t="s">
        <v>39</v>
      </c>
      <c r="J4" s="15" t="s">
        <v>40</v>
      </c>
      <c r="K4" s="15" t="s">
        <v>41</v>
      </c>
      <c r="L4" s="15">
        <v>768529382</v>
      </c>
    </row>
    <row r="5" spans="1:15">
      <c r="A5" s="4" t="s">
        <v>18</v>
      </c>
      <c r="B5" s="15" t="s">
        <v>23</v>
      </c>
      <c r="C5" s="8" t="str">
        <f>gasque!B12</f>
        <v>Yes</v>
      </c>
      <c r="D5" s="8" t="str">
        <f>gasque!C12</f>
        <v>Yes</v>
      </c>
      <c r="E5" s="8" t="str">
        <f>gasque!D12</f>
        <v>Yes</v>
      </c>
      <c r="F5" s="8" t="str">
        <f>gasque!E12</f>
        <v>Yes</v>
      </c>
      <c r="G5" s="4" t="s">
        <v>28</v>
      </c>
      <c r="H5" s="18" t="s">
        <v>42</v>
      </c>
      <c r="I5" s="15" t="s">
        <v>39</v>
      </c>
      <c r="J5" s="15" t="s">
        <v>43</v>
      </c>
      <c r="K5" s="15" t="s">
        <v>44</v>
      </c>
      <c r="L5" s="15">
        <v>761173753</v>
      </c>
    </row>
    <row r="6" spans="1:15">
      <c r="A6" s="4" t="s">
        <v>18</v>
      </c>
      <c r="B6" s="15" t="s">
        <v>23</v>
      </c>
      <c r="C6" s="8" t="str">
        <f>gasque!B11</f>
        <v>Yes</v>
      </c>
      <c r="D6" s="8" t="str">
        <f>gasque!C11</f>
        <v>Yes</v>
      </c>
      <c r="E6" s="8" t="str">
        <f>gasque!D11</f>
        <v>Yes</v>
      </c>
      <c r="F6" s="8" t="str">
        <f>gasque!E11</f>
        <v>yes</v>
      </c>
      <c r="G6" s="4" t="s">
        <v>28</v>
      </c>
      <c r="H6" s="18" t="s">
        <v>46</v>
      </c>
      <c r="I6" s="15" t="s">
        <v>30</v>
      </c>
      <c r="J6" s="15" t="s">
        <v>36</v>
      </c>
      <c r="K6" s="15" t="s">
        <v>47</v>
      </c>
      <c r="L6" s="15">
        <v>705801095</v>
      </c>
    </row>
    <row r="7" spans="1:15">
      <c r="A7" s="4" t="s">
        <v>18</v>
      </c>
      <c r="B7" s="15" t="s">
        <v>23</v>
      </c>
      <c r="C7" s="8">
        <f>gasque!B16</f>
        <v>0</v>
      </c>
      <c r="D7" s="8" t="str">
        <f>gasque!C16</f>
        <v>Svara inte</v>
      </c>
      <c r="E7" s="8">
        <f>gasque!D16</f>
        <v>0</v>
      </c>
      <c r="F7" s="8">
        <f>gasque!E16</f>
        <v>0</v>
      </c>
      <c r="G7" s="4" t="s">
        <v>28</v>
      </c>
      <c r="H7" s="18" t="s">
        <v>48</v>
      </c>
      <c r="I7" s="15" t="s">
        <v>30</v>
      </c>
      <c r="J7" s="15" t="s">
        <v>36</v>
      </c>
      <c r="K7" s="15" t="s">
        <v>49</v>
      </c>
      <c r="L7" s="15">
        <v>724263258</v>
      </c>
    </row>
    <row r="8" spans="1:15">
      <c r="B8" s="4" t="s">
        <v>23</v>
      </c>
      <c r="C8" s="59" t="str">
        <f>gasque!B6</f>
        <v>Yes</v>
      </c>
      <c r="D8" s="59" t="str">
        <f>gasque!C6</f>
        <v>Yes</v>
      </c>
      <c r="E8" s="59" t="str">
        <f>gasque!D6</f>
        <v>Yes</v>
      </c>
      <c r="F8" s="59" t="str">
        <f>gasque!E6</f>
        <v>Yes</v>
      </c>
      <c r="G8" s="4" t="s">
        <v>28</v>
      </c>
      <c r="H8" s="60" t="s">
        <v>29</v>
      </c>
      <c r="I8" s="15" t="s">
        <v>30</v>
      </c>
      <c r="J8" s="15" t="s">
        <v>31</v>
      </c>
      <c r="K8" s="57" t="s">
        <v>32</v>
      </c>
      <c r="L8" s="57">
        <v>763907010</v>
      </c>
    </row>
    <row r="9" spans="1:15">
      <c r="A9" s="4" t="s">
        <v>18</v>
      </c>
      <c r="B9" s="4" t="s">
        <v>23</v>
      </c>
      <c r="C9" s="8" t="str">
        <f>gasque!B17</f>
        <v>Yes</v>
      </c>
      <c r="D9" s="8" t="str">
        <f>gasque!C17</f>
        <v>Yes</v>
      </c>
      <c r="E9" s="8" t="str">
        <f>gasque!D17</f>
        <v>Yes</v>
      </c>
      <c r="F9" s="8" t="str">
        <f>gasque!E17</f>
        <v>Yes</v>
      </c>
      <c r="G9" s="4" t="s">
        <v>28</v>
      </c>
      <c r="H9" s="18" t="s">
        <v>50</v>
      </c>
      <c r="I9" s="4" t="s">
        <v>39</v>
      </c>
      <c r="K9" s="4" t="s">
        <v>51</v>
      </c>
      <c r="L9" s="4">
        <v>738042200</v>
      </c>
    </row>
    <row r="10" spans="1:15">
      <c r="B10" s="15" t="s">
        <v>23</v>
      </c>
      <c r="C10" s="8" t="str">
        <f>gasque!B7</f>
        <v>Yes</v>
      </c>
      <c r="D10" s="8" t="str">
        <f>gasque!C7</f>
        <v>Yes</v>
      </c>
      <c r="E10" s="8" t="str">
        <f>gasque!D7</f>
        <v>Yes</v>
      </c>
      <c r="F10" s="8" t="str">
        <f>gasque!E7</f>
        <v>Yes</v>
      </c>
      <c r="G10" s="4" t="s">
        <v>28</v>
      </c>
      <c r="H10" s="18" t="s">
        <v>52</v>
      </c>
      <c r="I10" s="15" t="s">
        <v>30</v>
      </c>
      <c r="K10" s="15" t="s">
        <v>53</v>
      </c>
      <c r="L10" s="15">
        <v>722227303</v>
      </c>
    </row>
    <row r="11" spans="1:15">
      <c r="A11" s="4" t="s">
        <v>18</v>
      </c>
      <c r="B11" s="15" t="s">
        <v>23</v>
      </c>
      <c r="C11" s="8" t="str">
        <f>gasque!B9</f>
        <v>Yes</v>
      </c>
      <c r="D11" s="8" t="str">
        <f>gasque!C9</f>
        <v>Yes</v>
      </c>
      <c r="E11" s="8" t="str">
        <f>gasque!D9</f>
        <v>Yes</v>
      </c>
      <c r="F11" s="8" t="str">
        <f>gasque!E9</f>
        <v>Yes</v>
      </c>
      <c r="G11" s="4" t="s">
        <v>28</v>
      </c>
      <c r="H11" s="18" t="s">
        <v>54</v>
      </c>
      <c r="I11" s="15" t="s">
        <v>30</v>
      </c>
      <c r="K11" s="15" t="s">
        <v>55</v>
      </c>
      <c r="L11" s="15">
        <v>768631000</v>
      </c>
    </row>
    <row r="12" spans="1:15">
      <c r="A12" s="4" t="s">
        <v>18</v>
      </c>
      <c r="B12" s="4" t="s">
        <v>33</v>
      </c>
      <c r="C12" s="8" t="str">
        <f>gasque!B10</f>
        <v>Yes</v>
      </c>
      <c r="D12" s="8" t="str">
        <f>gasque!C10</f>
        <v>Yes</v>
      </c>
      <c r="E12" s="8" t="str">
        <f>gasque!D10</f>
        <v>Yes</v>
      </c>
      <c r="F12" s="8" t="str">
        <f>gasque!E10</f>
        <v>Yes</v>
      </c>
      <c r="G12" s="4" t="s">
        <v>28</v>
      </c>
      <c r="H12" s="18" t="s">
        <v>56</v>
      </c>
      <c r="I12" s="15" t="s">
        <v>30</v>
      </c>
      <c r="J12" s="15" t="s">
        <v>57</v>
      </c>
      <c r="K12" s="15" t="s">
        <v>58</v>
      </c>
      <c r="L12" s="15">
        <v>793136791</v>
      </c>
    </row>
    <row r="13" spans="1:15">
      <c r="A13" s="4" t="s">
        <v>18</v>
      </c>
      <c r="B13" s="15" t="s">
        <v>23</v>
      </c>
      <c r="C13" s="8" t="str">
        <f>gasque!B14</f>
        <v>Yes</v>
      </c>
      <c r="D13" s="8" t="str">
        <f>gasque!C14</f>
        <v>Yes</v>
      </c>
      <c r="E13" s="8" t="str">
        <f>gasque!D14</f>
        <v>Yes</v>
      </c>
      <c r="F13" s="8" t="str">
        <f>gasque!E14</f>
        <v>Yes</v>
      </c>
      <c r="G13" s="4" t="s">
        <v>28</v>
      </c>
      <c r="H13" s="18" t="s">
        <v>59</v>
      </c>
      <c r="I13" s="15" t="s">
        <v>39</v>
      </c>
      <c r="J13" s="15" t="s">
        <v>60</v>
      </c>
      <c r="K13" s="15" t="s">
        <v>61</v>
      </c>
      <c r="L13" s="15">
        <v>739498933</v>
      </c>
    </row>
    <row r="14" spans="1:15">
      <c r="A14" s="13" t="s">
        <v>18</v>
      </c>
      <c r="B14" s="19" t="s">
        <v>23</v>
      </c>
      <c r="C14" s="8" t="str">
        <f>gasque!B15</f>
        <v>Yes</v>
      </c>
      <c r="D14" s="8" t="str">
        <f>gasque!C15</f>
        <v>Yes</v>
      </c>
      <c r="E14" s="8" t="str">
        <f>gasque!D15</f>
        <v>Yes</v>
      </c>
      <c r="F14" s="8" t="str">
        <f>gasque!E15</f>
        <v>Yes</v>
      </c>
      <c r="G14" s="13" t="s">
        <v>28</v>
      </c>
      <c r="H14" s="18" t="s">
        <v>63</v>
      </c>
      <c r="I14" s="19" t="s">
        <v>30</v>
      </c>
      <c r="J14" s="19" t="s">
        <v>36</v>
      </c>
      <c r="K14" s="15" t="s">
        <v>64</v>
      </c>
      <c r="L14" s="15">
        <v>729720371</v>
      </c>
      <c r="M14" s="20"/>
      <c r="N14" s="20"/>
    </row>
    <row r="15" spans="1:15">
      <c r="A15" s="4" t="s">
        <v>18</v>
      </c>
      <c r="B15" s="15" t="s">
        <v>33</v>
      </c>
      <c r="C15" s="44" t="str">
        <f>chauffeur!B18</f>
        <v>Yes</v>
      </c>
      <c r="D15" s="44" t="str">
        <f>chauffeur!C18</f>
        <v>Yes</v>
      </c>
      <c r="E15" s="44" t="str">
        <f>chauffeur!D18</f>
        <v>No</v>
      </c>
      <c r="F15" s="44" t="str">
        <f>chauffeur!E18</f>
        <v>Yes</v>
      </c>
      <c r="G15" s="4" t="s">
        <v>65</v>
      </c>
      <c r="H15" s="21" t="s">
        <v>92</v>
      </c>
      <c r="I15" s="15" t="s">
        <v>30</v>
      </c>
      <c r="K15" s="39" t="s">
        <v>93</v>
      </c>
      <c r="L15" s="39">
        <v>707822841</v>
      </c>
    </row>
    <row r="16" spans="1:15">
      <c r="A16" s="4" t="s">
        <v>18</v>
      </c>
      <c r="B16" s="15" t="s">
        <v>23</v>
      </c>
      <c r="C16" s="22" t="str">
        <f>chauffeur!B11</f>
        <v>Yes</v>
      </c>
      <c r="D16" s="22" t="str">
        <f>chauffeur!C11</f>
        <v>Yes</v>
      </c>
      <c r="E16" s="22" t="str">
        <f>chauffeur!D11</f>
        <v>Yes</v>
      </c>
      <c r="F16" s="22" t="str">
        <f>chauffeur!E11</f>
        <v>Yes</v>
      </c>
      <c r="G16" s="4" t="s">
        <v>65</v>
      </c>
      <c r="H16" s="24" t="s">
        <v>77</v>
      </c>
      <c r="I16" s="15" t="s">
        <v>30</v>
      </c>
      <c r="K16" s="15" t="s">
        <v>78</v>
      </c>
      <c r="L16" s="15">
        <v>700915520</v>
      </c>
    </row>
    <row r="17" spans="1:14">
      <c r="A17" s="4" t="s">
        <v>18</v>
      </c>
      <c r="B17" s="15" t="s">
        <v>23</v>
      </c>
      <c r="C17" s="22" t="str">
        <f>chauffeur!B7</f>
        <v>Yes</v>
      </c>
      <c r="D17" s="22" t="str">
        <f>chauffeur!C7</f>
        <v>Yes</v>
      </c>
      <c r="E17" s="22" t="str">
        <f>chauffeur!D7</f>
        <v>Yes</v>
      </c>
      <c r="F17" s="22" t="str">
        <f>chauffeur!E7</f>
        <v>Yes</v>
      </c>
      <c r="G17" s="4" t="s">
        <v>65</v>
      </c>
      <c r="H17" s="24" t="s">
        <v>69</v>
      </c>
      <c r="I17" s="15" t="s">
        <v>35</v>
      </c>
      <c r="K17" s="15" t="s">
        <v>70</v>
      </c>
      <c r="L17" s="42">
        <v>705669898</v>
      </c>
    </row>
    <row r="18" spans="1:14">
      <c r="A18" s="4" t="s">
        <v>18</v>
      </c>
      <c r="B18" s="15" t="s">
        <v>23</v>
      </c>
      <c r="C18" s="59" t="str">
        <f>chauffeur!B6</f>
        <v>Yes</v>
      </c>
      <c r="D18" s="59" t="str">
        <f>chauffeur!C6</f>
        <v>Yes</v>
      </c>
      <c r="E18" s="59" t="str">
        <f>chauffeur!D6</f>
        <v>Yes</v>
      </c>
      <c r="F18" s="59" t="str">
        <f>chauffeur!E6</f>
        <v>Yes</v>
      </c>
      <c r="G18" s="4" t="s">
        <v>65</v>
      </c>
      <c r="H18" s="61" t="s">
        <v>66</v>
      </c>
      <c r="I18" s="15" t="s">
        <v>30</v>
      </c>
      <c r="J18" s="15" t="s">
        <v>67</v>
      </c>
      <c r="K18" s="57" t="s">
        <v>68</v>
      </c>
      <c r="L18" s="57">
        <v>707557545</v>
      </c>
    </row>
    <row r="19" spans="1:14">
      <c r="A19" s="4" t="s">
        <v>18</v>
      </c>
      <c r="B19" s="15" t="s">
        <v>23</v>
      </c>
      <c r="C19" s="22" t="str">
        <f>chauffeur!B15</f>
        <v>Yes</v>
      </c>
      <c r="D19" s="22" t="str">
        <f>chauffeur!C15</f>
        <v>Yes</v>
      </c>
      <c r="E19" s="22" t="str">
        <f>chauffeur!D15</f>
        <v>Yes</v>
      </c>
      <c r="F19" s="22" t="str">
        <f>chauffeur!E15</f>
        <v>Yes</v>
      </c>
      <c r="G19" s="4" t="s">
        <v>65</v>
      </c>
      <c r="H19" s="24" t="s">
        <v>85</v>
      </c>
      <c r="I19" s="15" t="s">
        <v>39</v>
      </c>
      <c r="K19" s="15" t="s">
        <v>86</v>
      </c>
      <c r="L19" s="15">
        <v>736545107</v>
      </c>
    </row>
    <row r="20" spans="1:14">
      <c r="A20" s="4" t="s">
        <v>18</v>
      </c>
      <c r="B20" s="15" t="s">
        <v>23</v>
      </c>
      <c r="C20" s="22" t="str">
        <f>chauffeur!B13</f>
        <v>Yes</v>
      </c>
      <c r="D20" s="22" t="str">
        <f>chauffeur!C13</f>
        <v>Yes</v>
      </c>
      <c r="E20" s="22" t="str">
        <f>chauffeur!D13</f>
        <v>Yes</v>
      </c>
      <c r="F20" s="22" t="str">
        <f>chauffeur!E13</f>
        <v>Yes</v>
      </c>
      <c r="G20" s="4" t="s">
        <v>65</v>
      </c>
      <c r="H20" s="24" t="s">
        <v>81</v>
      </c>
      <c r="I20" s="15" t="s">
        <v>30</v>
      </c>
      <c r="K20" s="15" t="s">
        <v>82</v>
      </c>
      <c r="L20" s="15">
        <v>766283190</v>
      </c>
    </row>
    <row r="21" spans="1:14">
      <c r="A21" s="4" t="s">
        <v>18</v>
      </c>
      <c r="B21" s="15" t="s">
        <v>23</v>
      </c>
      <c r="C21" s="22" t="str">
        <f>chauffeur!B17</f>
        <v>Yes</v>
      </c>
      <c r="D21" s="22" t="str">
        <f>chauffeur!C17</f>
        <v>Yes</v>
      </c>
      <c r="E21" s="22" t="str">
        <f>chauffeur!D17</f>
        <v>Yes</v>
      </c>
      <c r="F21" s="22" t="str">
        <f>chauffeur!E17</f>
        <v>Yes</v>
      </c>
      <c r="G21" s="4" t="s">
        <v>65</v>
      </c>
      <c r="H21" s="24" t="s">
        <v>89</v>
      </c>
      <c r="I21" s="15" t="s">
        <v>35</v>
      </c>
      <c r="K21" s="15" t="s">
        <v>90</v>
      </c>
      <c r="L21" s="15">
        <v>732605477</v>
      </c>
    </row>
    <row r="22" spans="1:14">
      <c r="A22" s="4" t="s">
        <v>18</v>
      </c>
      <c r="B22" s="15" t="s">
        <v>23</v>
      </c>
      <c r="C22" s="22" t="str">
        <f>chauffeur!B16</f>
        <v>Yes</v>
      </c>
      <c r="D22" s="22" t="str">
        <f>chauffeur!C16</f>
        <v>Yes</v>
      </c>
      <c r="E22" s="22" t="str">
        <f>chauffeur!D16</f>
        <v>Yes</v>
      </c>
      <c r="F22" s="22" t="str">
        <f>chauffeur!E16</f>
        <v>Yes</v>
      </c>
      <c r="G22" s="4" t="s">
        <v>65</v>
      </c>
      <c r="H22" s="24" t="s">
        <v>87</v>
      </c>
      <c r="I22" s="15" t="s">
        <v>30</v>
      </c>
      <c r="K22" s="15" t="s">
        <v>88</v>
      </c>
      <c r="L22" s="15">
        <v>707898860</v>
      </c>
    </row>
    <row r="23" spans="1:14">
      <c r="A23" s="4" t="s">
        <v>18</v>
      </c>
      <c r="B23" s="15" t="s">
        <v>23</v>
      </c>
      <c r="C23" s="22" t="str">
        <f>chauffeur!B12</f>
        <v>Yes</v>
      </c>
      <c r="D23" s="22" t="str">
        <f>chauffeur!C12</f>
        <v>Yes</v>
      </c>
      <c r="E23" s="22" t="str">
        <f>chauffeur!D12</f>
        <v>Yes</v>
      </c>
      <c r="F23" s="22" t="str">
        <f>chauffeur!E12</f>
        <v>Yes</v>
      </c>
      <c r="G23" s="4" t="s">
        <v>65</v>
      </c>
      <c r="H23" s="24" t="s">
        <v>79</v>
      </c>
      <c r="I23" s="15" t="s">
        <v>30</v>
      </c>
      <c r="K23" s="15" t="s">
        <v>80</v>
      </c>
      <c r="L23" s="15">
        <v>793188550</v>
      </c>
    </row>
    <row r="24" spans="1:14">
      <c r="A24" s="4" t="s">
        <v>18</v>
      </c>
      <c r="B24" s="15" t="s">
        <v>23</v>
      </c>
      <c r="C24" s="22" t="str">
        <f>chauffeur!B9</f>
        <v>Yes</v>
      </c>
      <c r="D24" s="22" t="str">
        <f>chauffeur!C9</f>
        <v>Yes</v>
      </c>
      <c r="E24" s="22" t="str">
        <f>chauffeur!D9</f>
        <v>Yes</v>
      </c>
      <c r="F24" s="22" t="str">
        <f>chauffeur!E9</f>
        <v>Yes</v>
      </c>
      <c r="G24" s="4" t="s">
        <v>65</v>
      </c>
      <c r="H24" s="24" t="s">
        <v>73</v>
      </c>
      <c r="I24" s="15" t="s">
        <v>35</v>
      </c>
      <c r="J24" s="42" t="s">
        <v>33</v>
      </c>
      <c r="K24" s="15" t="s">
        <v>74</v>
      </c>
      <c r="L24" s="15">
        <v>793138993</v>
      </c>
    </row>
    <row r="25" spans="1:14">
      <c r="A25" s="4" t="s">
        <v>18</v>
      </c>
      <c r="B25" s="15" t="s">
        <v>33</v>
      </c>
      <c r="C25" s="22" t="str">
        <f>chauffeur!B8</f>
        <v>Yes</v>
      </c>
      <c r="D25" s="22" t="str">
        <f>chauffeur!C8</f>
        <v>Yes</v>
      </c>
      <c r="E25" s="22" t="str">
        <f>chauffeur!D8</f>
        <v>No</v>
      </c>
      <c r="F25" s="22" t="str">
        <f>chauffeur!E8</f>
        <v>Yes</v>
      </c>
      <c r="G25" s="4" t="s">
        <v>65</v>
      </c>
      <c r="H25" s="24" t="s">
        <v>71</v>
      </c>
      <c r="I25" s="15" t="s">
        <v>30</v>
      </c>
      <c r="K25" s="15" t="s">
        <v>72</v>
      </c>
      <c r="L25" s="25">
        <f>46768769821</f>
        <v>46768769821</v>
      </c>
    </row>
    <row r="26" spans="1:14">
      <c r="A26" s="57" t="s">
        <v>18</v>
      </c>
      <c r="B26" s="57" t="s">
        <v>23</v>
      </c>
      <c r="C26" s="22" t="str">
        <f>chauffeur!B19</f>
        <v>Yes</v>
      </c>
      <c r="D26" s="22" t="str">
        <f>chauffeur!C19</f>
        <v>Yes</v>
      </c>
      <c r="E26" s="22" t="str">
        <f>chauffeur!D19</f>
        <v>Yes</v>
      </c>
      <c r="F26" s="22" t="str">
        <f>chauffeur!E19</f>
        <v>Yes</v>
      </c>
      <c r="G26" s="57" t="s">
        <v>65</v>
      </c>
      <c r="H26" s="24" t="s">
        <v>94</v>
      </c>
      <c r="I26" s="57" t="s">
        <v>35</v>
      </c>
      <c r="J26" s="58"/>
      <c r="K26" s="15" t="s">
        <v>95</v>
      </c>
      <c r="L26" s="15">
        <v>708885992</v>
      </c>
    </row>
    <row r="27" spans="1:14" ht="13.2">
      <c r="A27" s="4" t="s">
        <v>18</v>
      </c>
      <c r="B27" s="4" t="s">
        <v>23</v>
      </c>
      <c r="C27" s="22" t="str">
        <f>chauffeur!B14</f>
        <v>Yes</v>
      </c>
      <c r="D27" s="22" t="str">
        <f>chauffeur!C14</f>
        <v>Yes</v>
      </c>
      <c r="E27" s="22" t="str">
        <f>chauffeur!D14</f>
        <v>Yes</v>
      </c>
      <c r="F27" s="22" t="str">
        <f>chauffeur!E14</f>
        <v>Yes</v>
      </c>
      <c r="G27" s="4" t="s">
        <v>65</v>
      </c>
      <c r="H27" s="24" t="s">
        <v>83</v>
      </c>
      <c r="I27" s="15" t="s">
        <v>30</v>
      </c>
      <c r="K27" s="15" t="s">
        <v>84</v>
      </c>
      <c r="L27" s="15">
        <v>733125999</v>
      </c>
    </row>
    <row r="28" spans="1:14" ht="13.2">
      <c r="A28" s="43" t="s">
        <v>18</v>
      </c>
      <c r="B28" s="43" t="s">
        <v>23</v>
      </c>
      <c r="C28" s="22" t="str">
        <f>chauffeur!B10</f>
        <v>Yes</v>
      </c>
      <c r="D28" s="22" t="str">
        <f>chauffeur!C10</f>
        <v>Yes</v>
      </c>
      <c r="E28" s="22" t="str">
        <f>chauffeur!D10</f>
        <v>Yes</v>
      </c>
      <c r="F28" s="22" t="str">
        <f>chauffeur!E10</f>
        <v>Yes</v>
      </c>
      <c r="G28" s="43" t="s">
        <v>65</v>
      </c>
      <c r="H28" s="24" t="s">
        <v>75</v>
      </c>
      <c r="I28" s="43" t="s">
        <v>39</v>
      </c>
      <c r="J28" s="62"/>
      <c r="K28" s="15" t="s">
        <v>76</v>
      </c>
      <c r="L28" s="15">
        <v>702140436</v>
      </c>
      <c r="M28" s="20"/>
      <c r="N28" s="20"/>
    </row>
    <row r="29" spans="1:14" ht="13.2">
      <c r="A29" s="4" t="s">
        <v>18</v>
      </c>
      <c r="C29" s="44" t="str">
        <f>event!B19</f>
        <v>Yes</v>
      </c>
      <c r="D29" s="44" t="str">
        <f>event!C19</f>
        <v>Yes</v>
      </c>
      <c r="E29" s="44" t="str">
        <f>event!D19</f>
        <v>-</v>
      </c>
      <c r="F29" s="44" t="str">
        <f>event!E19</f>
        <v>Yes</v>
      </c>
      <c r="G29" s="4" t="s">
        <v>96</v>
      </c>
      <c r="H29" s="21" t="s">
        <v>133</v>
      </c>
      <c r="I29" s="15" t="s">
        <v>30</v>
      </c>
      <c r="J29" s="42" t="s">
        <v>134</v>
      </c>
      <c r="K29" s="39" t="s">
        <v>135</v>
      </c>
      <c r="L29" s="39">
        <v>766354142</v>
      </c>
    </row>
    <row r="30" spans="1:14" ht="13.2">
      <c r="A30" s="42" t="s">
        <v>18</v>
      </c>
      <c r="B30" s="15" t="s">
        <v>23</v>
      </c>
      <c r="C30" s="22" t="str">
        <f>event!B9</f>
        <v>Yes</v>
      </c>
      <c r="D30" s="22" t="str">
        <f>event!C9</f>
        <v>Yes</v>
      </c>
      <c r="E30" s="22" t="str">
        <f>event!D9</f>
        <v>Yes</v>
      </c>
      <c r="F30" s="22" t="str">
        <f>event!E9</f>
        <v>Yes</v>
      </c>
      <c r="G30" s="4" t="s">
        <v>96</v>
      </c>
      <c r="H30" s="24" t="s">
        <v>106</v>
      </c>
      <c r="I30" s="15" t="s">
        <v>30</v>
      </c>
      <c r="K30" s="15" t="s">
        <v>107</v>
      </c>
      <c r="L30" s="31" t="s">
        <v>108</v>
      </c>
    </row>
    <row r="31" spans="1:14" ht="13.2">
      <c r="A31" s="42" t="s">
        <v>18</v>
      </c>
      <c r="B31" s="15" t="s">
        <v>23</v>
      </c>
      <c r="C31" s="22" t="str">
        <f>event!B13</f>
        <v>yes</v>
      </c>
      <c r="D31" s="22" t="str">
        <f>event!C13</f>
        <v>yes</v>
      </c>
      <c r="E31" s="22" t="str">
        <f>event!D13</f>
        <v>yes</v>
      </c>
      <c r="F31" s="22" t="str">
        <f>event!E13</f>
        <v>yes</v>
      </c>
      <c r="G31" s="4" t="s">
        <v>96</v>
      </c>
      <c r="H31" s="24" t="s">
        <v>116</v>
      </c>
      <c r="I31" s="15" t="s">
        <v>39</v>
      </c>
      <c r="K31" s="15" t="s">
        <v>117</v>
      </c>
      <c r="L31" s="15">
        <v>722439901</v>
      </c>
    </row>
    <row r="32" spans="1:14" ht="13.2">
      <c r="A32" s="4" t="s">
        <v>18</v>
      </c>
      <c r="B32" s="15" t="s">
        <v>23</v>
      </c>
      <c r="C32" s="22" t="str">
        <f>event!B11</f>
        <v>Yes</v>
      </c>
      <c r="D32" s="22" t="str">
        <f>event!C11</f>
        <v>Yes</v>
      </c>
      <c r="E32" s="22" t="str">
        <f>event!D11</f>
        <v>Yes</v>
      </c>
      <c r="F32" s="22" t="str">
        <f>event!E11</f>
        <v>Yes</v>
      </c>
      <c r="G32" s="4" t="s">
        <v>96</v>
      </c>
      <c r="H32" s="24" t="s">
        <v>111</v>
      </c>
      <c r="I32" s="15" t="s">
        <v>30</v>
      </c>
      <c r="K32" s="15" t="s">
        <v>112</v>
      </c>
      <c r="L32" s="42">
        <v>738351924</v>
      </c>
    </row>
    <row r="33" spans="1:12" ht="13.2">
      <c r="A33" s="4" t="s">
        <v>18</v>
      </c>
      <c r="B33" s="15" t="s">
        <v>23</v>
      </c>
      <c r="C33" s="22" t="str">
        <f>event!B15</f>
        <v>Yes</v>
      </c>
      <c r="D33" s="22" t="str">
        <f>event!C15</f>
        <v>Yes</v>
      </c>
      <c r="E33" s="22" t="str">
        <f>event!D15</f>
        <v>Yes</v>
      </c>
      <c r="F33" s="22" t="str">
        <f>event!E15</f>
        <v>Yes</v>
      </c>
      <c r="G33" s="4" t="s">
        <v>96</v>
      </c>
      <c r="H33" s="24" t="s">
        <v>122</v>
      </c>
      <c r="I33" s="15" t="s">
        <v>39</v>
      </c>
      <c r="J33" s="42" t="s">
        <v>123</v>
      </c>
      <c r="K33" s="15" t="s">
        <v>124</v>
      </c>
      <c r="L33" s="15">
        <v>736553190</v>
      </c>
    </row>
    <row r="34" spans="1:12" ht="13.2">
      <c r="A34" s="4" t="s">
        <v>18</v>
      </c>
      <c r="B34" s="15" t="s">
        <v>23</v>
      </c>
      <c r="C34" s="59" t="str">
        <f>event!B6</f>
        <v>Yes</v>
      </c>
      <c r="D34" s="59" t="str">
        <f>event!C6</f>
        <v>Yes</v>
      </c>
      <c r="E34" s="59" t="str">
        <f>event!D6</f>
        <v>Yes</v>
      </c>
      <c r="F34" s="59" t="str">
        <f>event!E6</f>
        <v>Yes</v>
      </c>
      <c r="G34" s="4" t="s">
        <v>96</v>
      </c>
      <c r="H34" s="61" t="s">
        <v>97</v>
      </c>
      <c r="I34" s="15" t="s">
        <v>35</v>
      </c>
      <c r="K34" s="57" t="s">
        <v>98</v>
      </c>
      <c r="L34" s="57">
        <v>767691919</v>
      </c>
    </row>
    <row r="35" spans="1:12" ht="13.2">
      <c r="A35" s="42" t="s">
        <v>18</v>
      </c>
      <c r="B35" s="15" t="s">
        <v>23</v>
      </c>
      <c r="C35" s="22" t="str">
        <f>event!B16</f>
        <v>Yes</v>
      </c>
      <c r="D35" s="22" t="str">
        <f>event!C16</f>
        <v>Yes</v>
      </c>
      <c r="E35" s="22" t="str">
        <f>event!D16</f>
        <v>Yes</v>
      </c>
      <c r="F35" s="22" t="str">
        <f>event!E16</f>
        <v>Yes</v>
      </c>
      <c r="G35" s="4" t="s">
        <v>96</v>
      </c>
      <c r="H35" s="24" t="s">
        <v>125</v>
      </c>
      <c r="I35" s="15" t="s">
        <v>30</v>
      </c>
      <c r="K35" s="15" t="s">
        <v>126</v>
      </c>
      <c r="L35" s="15">
        <v>722516659</v>
      </c>
    </row>
    <row r="36" spans="1:12" ht="13.2">
      <c r="A36" s="4" t="s">
        <v>18</v>
      </c>
      <c r="B36" s="15" t="s">
        <v>23</v>
      </c>
      <c r="C36" s="22" t="str">
        <f>event!B10</f>
        <v>Yes</v>
      </c>
      <c r="D36" s="22" t="str">
        <f>event!C10</f>
        <v>Yes</v>
      </c>
      <c r="E36" s="22" t="str">
        <f>event!D10</f>
        <v>Yes</v>
      </c>
      <c r="F36" s="22" t="str">
        <f>event!E10</f>
        <v>Yes</v>
      </c>
      <c r="G36" s="4" t="s">
        <v>96</v>
      </c>
      <c r="H36" s="24" t="s">
        <v>109</v>
      </c>
      <c r="I36" s="15" t="s">
        <v>30</v>
      </c>
      <c r="K36" s="15" t="s">
        <v>110</v>
      </c>
      <c r="L36" s="15">
        <v>766272019</v>
      </c>
    </row>
    <row r="37" spans="1:12" ht="13.2">
      <c r="A37" s="4" t="s">
        <v>18</v>
      </c>
      <c r="B37" s="15" t="s">
        <v>33</v>
      </c>
      <c r="C37" s="22" t="str">
        <f>event!B14</f>
        <v>yes</v>
      </c>
      <c r="D37" s="22" t="str">
        <f>event!C14</f>
        <v>yes</v>
      </c>
      <c r="E37" s="22" t="str">
        <f>event!D14</f>
        <v>no</v>
      </c>
      <c r="F37" s="22" t="str">
        <f>event!E14</f>
        <v>yes</v>
      </c>
      <c r="G37" s="4" t="s">
        <v>96</v>
      </c>
      <c r="H37" s="24" t="s">
        <v>119</v>
      </c>
      <c r="I37" s="15" t="s">
        <v>30</v>
      </c>
      <c r="J37" s="15" t="s">
        <v>36</v>
      </c>
      <c r="K37" s="15" t="s">
        <v>120</v>
      </c>
      <c r="L37" s="15">
        <v>708292888</v>
      </c>
    </row>
    <row r="38" spans="1:12" ht="13.2">
      <c r="C38" s="22" t="str">
        <f>event!B18</f>
        <v>Yes</v>
      </c>
      <c r="D38" s="22" t="str">
        <f>event!C18</f>
        <v>Yes</v>
      </c>
      <c r="E38" s="22" t="str">
        <f>event!D18</f>
        <v>Yes</v>
      </c>
      <c r="F38" s="22" t="str">
        <f>event!E18</f>
        <v>Yes</v>
      </c>
      <c r="G38" s="4" t="s">
        <v>96</v>
      </c>
      <c r="H38" s="24" t="s">
        <v>130</v>
      </c>
      <c r="I38" s="15" t="s">
        <v>131</v>
      </c>
      <c r="K38" s="15" t="s">
        <v>132</v>
      </c>
      <c r="L38" s="15">
        <v>708417838</v>
      </c>
    </row>
    <row r="39" spans="1:12" ht="13.2">
      <c r="B39" s="15" t="s">
        <v>23</v>
      </c>
      <c r="C39" s="22" t="str">
        <f>event!B8</f>
        <v>Yes</v>
      </c>
      <c r="D39" s="22" t="str">
        <f>event!C8</f>
        <v>Yes</v>
      </c>
      <c r="E39" s="22" t="str">
        <f>event!D8</f>
        <v>Yes</v>
      </c>
      <c r="F39" s="22" t="str">
        <f>event!E8</f>
        <v>Yes</v>
      </c>
      <c r="G39" s="4" t="s">
        <v>96</v>
      </c>
      <c r="H39" s="24" t="s">
        <v>104</v>
      </c>
      <c r="I39" s="15" t="s">
        <v>39</v>
      </c>
      <c r="K39" s="15" t="s">
        <v>105</v>
      </c>
      <c r="L39" s="15">
        <v>736630402</v>
      </c>
    </row>
    <row r="40" spans="1:12" ht="13.2">
      <c r="B40" s="15" t="s">
        <v>33</v>
      </c>
      <c r="C40" s="22" t="str">
        <f>event!B12</f>
        <v>Yes</v>
      </c>
      <c r="D40" s="22" t="str">
        <f>event!C12</f>
        <v>Yes</v>
      </c>
      <c r="E40" s="22" t="str">
        <f>event!D12</f>
        <v>No</v>
      </c>
      <c r="F40" s="22" t="str">
        <f>event!E12</f>
        <v>Hasn't facebook</v>
      </c>
      <c r="G40" s="4" t="s">
        <v>96</v>
      </c>
      <c r="H40" s="24" t="s">
        <v>114</v>
      </c>
      <c r="I40" s="15" t="s">
        <v>30</v>
      </c>
      <c r="K40" s="15" t="s">
        <v>115</v>
      </c>
      <c r="L40" s="15">
        <v>763937056</v>
      </c>
    </row>
    <row r="41" spans="1:12" ht="13.2">
      <c r="B41" s="42" t="s">
        <v>33</v>
      </c>
      <c r="C41" s="22" t="str">
        <f>event!B7</f>
        <v>Yes</v>
      </c>
      <c r="D41" s="22" t="str">
        <f>event!C7</f>
        <v>Yes</v>
      </c>
      <c r="E41" s="22" t="str">
        <f>event!D7</f>
        <v>No</v>
      </c>
      <c r="F41" s="22" t="str">
        <f>event!E7</f>
        <v>Yes</v>
      </c>
      <c r="G41" s="4" t="s">
        <v>96</v>
      </c>
      <c r="H41" s="24" t="s">
        <v>101</v>
      </c>
      <c r="I41" s="15" t="s">
        <v>30</v>
      </c>
      <c r="J41" s="42" t="s">
        <v>102</v>
      </c>
      <c r="K41" s="15" t="s">
        <v>103</v>
      </c>
      <c r="L41" s="15">
        <v>734155959</v>
      </c>
    </row>
    <row r="42" spans="1:12" ht="13.2">
      <c r="C42" s="22" t="str">
        <f>event!B20</f>
        <v>Yes</v>
      </c>
      <c r="D42" s="22" t="str">
        <f>event!C20</f>
        <v>Yes</v>
      </c>
      <c r="E42" s="22" t="str">
        <f>event!D20</f>
        <v>-</v>
      </c>
      <c r="F42" s="22" t="str">
        <f>event!E20</f>
        <v>Yes</v>
      </c>
      <c r="G42" s="4" t="s">
        <v>96</v>
      </c>
      <c r="H42" s="32" t="s">
        <v>136</v>
      </c>
      <c r="I42" s="15" t="s">
        <v>35</v>
      </c>
      <c r="K42" s="15" t="s">
        <v>137</v>
      </c>
      <c r="L42" s="33" t="s">
        <v>138</v>
      </c>
    </row>
    <row r="43" spans="1:12" ht="13.2">
      <c r="A43" s="42" t="s">
        <v>18</v>
      </c>
      <c r="B43" s="42" t="s">
        <v>23</v>
      </c>
      <c r="C43" s="22" t="str">
        <f>event!B17</f>
        <v>Yes</v>
      </c>
      <c r="D43" s="22" t="str">
        <f>event!C17</f>
        <v>Yes</v>
      </c>
      <c r="E43" s="22" t="str">
        <f>event!D17</f>
        <v>Yes</v>
      </c>
      <c r="F43" s="22" t="str">
        <f>event!E17</f>
        <v>Yes</v>
      </c>
      <c r="G43" s="4" t="s">
        <v>96</v>
      </c>
      <c r="H43" s="24" t="s">
        <v>127</v>
      </c>
      <c r="I43" s="15" t="s">
        <v>39</v>
      </c>
      <c r="J43" s="42" t="s">
        <v>33</v>
      </c>
      <c r="K43" s="15" t="s">
        <v>128</v>
      </c>
      <c r="L43" s="42">
        <v>766354181</v>
      </c>
    </row>
    <row r="44" spans="1:12" ht="13.2">
      <c r="B44" s="15" t="s">
        <v>23</v>
      </c>
      <c r="C44" s="44" t="str">
        <f>'info-desk'!B26</f>
        <v>Yes</v>
      </c>
      <c r="D44" s="44" t="str">
        <f>'info-desk'!C26</f>
        <v>Yes</v>
      </c>
      <c r="E44" s="44" t="str">
        <f>'info-desk'!D26</f>
        <v>Yes</v>
      </c>
      <c r="F44" s="44" t="str">
        <f>'info-desk'!E26</f>
        <v>Yes</v>
      </c>
      <c r="G44" s="4" t="s">
        <v>140</v>
      </c>
      <c r="H44" s="21" t="s">
        <v>188</v>
      </c>
      <c r="I44" s="15" t="s">
        <v>35</v>
      </c>
      <c r="K44" s="39" t="s">
        <v>189</v>
      </c>
      <c r="L44" s="39">
        <v>736669855</v>
      </c>
    </row>
    <row r="45" spans="1:12" ht="13.2">
      <c r="B45" s="15" t="s">
        <v>23</v>
      </c>
      <c r="C45" s="22" t="str">
        <f>'info-desk'!B16</f>
        <v>Yes</v>
      </c>
      <c r="D45" s="22" t="str">
        <f>'info-desk'!C16</f>
        <v>Yes</v>
      </c>
      <c r="E45" s="22" t="str">
        <f>'info-desk'!D16</f>
        <v>Yes</v>
      </c>
      <c r="F45" s="22" t="str">
        <f>'info-desk'!E16</f>
        <v>Yes</v>
      </c>
      <c r="G45" s="4" t="s">
        <v>140</v>
      </c>
      <c r="H45" s="24" t="s">
        <v>164</v>
      </c>
      <c r="I45" s="15" t="s">
        <v>30</v>
      </c>
      <c r="K45" s="15" t="s">
        <v>165</v>
      </c>
      <c r="L45" s="15">
        <v>735411824</v>
      </c>
    </row>
    <row r="46" spans="1:12" ht="13.2">
      <c r="A46" s="4" t="s">
        <v>18</v>
      </c>
      <c r="B46" s="15" t="s">
        <v>23</v>
      </c>
      <c r="C46" s="22" t="str">
        <f>'info-desk'!B22</f>
        <v>Yes</v>
      </c>
      <c r="D46" s="22" t="str">
        <f>'info-desk'!C22</f>
        <v>Yes</v>
      </c>
      <c r="E46" s="22" t="str">
        <f>'info-desk'!D22</f>
        <v>Yes</v>
      </c>
      <c r="F46" s="22" t="str">
        <f>'info-desk'!E22</f>
        <v>Yes</v>
      </c>
      <c r="G46" s="4" t="s">
        <v>140</v>
      </c>
      <c r="H46" s="24" t="s">
        <v>179</v>
      </c>
      <c r="I46" s="15" t="s">
        <v>35</v>
      </c>
      <c r="K46" s="15" t="s">
        <v>180</v>
      </c>
      <c r="L46" s="15">
        <v>702793363</v>
      </c>
    </row>
    <row r="47" spans="1:12" ht="13.2">
      <c r="A47" s="4" t="s">
        <v>18</v>
      </c>
      <c r="B47" s="15" t="s">
        <v>23</v>
      </c>
      <c r="C47" s="22" t="str">
        <f>'info-desk'!B9</f>
        <v>Yes</v>
      </c>
      <c r="D47" s="22" t="str">
        <f>'info-desk'!C9</f>
        <v>Yes</v>
      </c>
      <c r="E47" s="22" t="str">
        <f>'info-desk'!D9</f>
        <v>Yes</v>
      </c>
      <c r="F47" s="22" t="str">
        <f>'info-desk'!E9</f>
        <v>Yes</v>
      </c>
      <c r="G47" s="4" t="s">
        <v>140</v>
      </c>
      <c r="H47" s="24" t="s">
        <v>148</v>
      </c>
      <c r="I47" s="15" t="s">
        <v>30</v>
      </c>
      <c r="K47" s="15" t="s">
        <v>150</v>
      </c>
      <c r="L47" s="15">
        <v>707661268</v>
      </c>
    </row>
    <row r="48" spans="1:12" ht="13.2">
      <c r="A48" s="4" t="s">
        <v>18</v>
      </c>
      <c r="B48" s="15" t="s">
        <v>23</v>
      </c>
      <c r="C48" s="22">
        <f>'info-desk'!B8</f>
        <v>0</v>
      </c>
      <c r="D48" s="22">
        <f>'info-desk'!C8</f>
        <v>0</v>
      </c>
      <c r="E48" s="22">
        <f>'info-desk'!D8</f>
        <v>0</v>
      </c>
      <c r="F48" s="22">
        <f>'info-desk'!E8</f>
        <v>0</v>
      </c>
      <c r="G48" s="4" t="s">
        <v>140</v>
      </c>
      <c r="H48" s="24" t="s">
        <v>146</v>
      </c>
      <c r="I48" s="15" t="s">
        <v>39</v>
      </c>
      <c r="K48" s="15" t="s">
        <v>147</v>
      </c>
      <c r="L48" s="15">
        <v>709803750</v>
      </c>
    </row>
    <row r="49" spans="1:12" ht="13.2">
      <c r="A49" s="4" t="s">
        <v>18</v>
      </c>
      <c r="B49" s="15" t="s">
        <v>23</v>
      </c>
      <c r="C49" s="22" t="str">
        <f>'info-desk'!B12</f>
        <v>Yes</v>
      </c>
      <c r="D49" s="22" t="str">
        <f>'info-desk'!C12</f>
        <v>Yes</v>
      </c>
      <c r="E49" s="22" t="str">
        <f>'info-desk'!D12</f>
        <v>Yes</v>
      </c>
      <c r="F49" s="22" t="str">
        <f>'info-desk'!E12</f>
        <v>Yes</v>
      </c>
      <c r="G49" s="4" t="s">
        <v>140</v>
      </c>
      <c r="H49" s="24" t="s">
        <v>155</v>
      </c>
      <c r="I49" s="15" t="s">
        <v>30</v>
      </c>
      <c r="K49" s="15" t="s">
        <v>156</v>
      </c>
      <c r="L49" s="15">
        <v>768098573</v>
      </c>
    </row>
    <row r="50" spans="1:12" ht="13.2">
      <c r="A50" s="4" t="s">
        <v>18</v>
      </c>
      <c r="B50" s="15" t="s">
        <v>23</v>
      </c>
      <c r="C50" s="22" t="str">
        <f>'info-desk'!B14</f>
        <v>Yes</v>
      </c>
      <c r="D50" s="22" t="str">
        <f>'info-desk'!C14</f>
        <v>Yes</v>
      </c>
      <c r="E50" s="22" t="str">
        <f>'info-desk'!D14</f>
        <v>Yes</v>
      </c>
      <c r="F50" s="22" t="str">
        <f>'info-desk'!E14</f>
        <v>Yes</v>
      </c>
      <c r="G50" s="4" t="s">
        <v>140</v>
      </c>
      <c r="H50" s="24" t="s">
        <v>159</v>
      </c>
      <c r="I50" s="15" t="s">
        <v>30</v>
      </c>
      <c r="J50" s="42" t="s">
        <v>36</v>
      </c>
      <c r="K50" s="15" t="s">
        <v>160</v>
      </c>
      <c r="L50" s="15">
        <v>768996201</v>
      </c>
    </row>
    <row r="51" spans="1:12" ht="13.2">
      <c r="B51" s="15" t="s">
        <v>23</v>
      </c>
      <c r="C51" s="22" t="str">
        <f>'info-desk'!B17</f>
        <v>Yes</v>
      </c>
      <c r="D51" s="22" t="str">
        <f>'info-desk'!C17</f>
        <v>Yes</v>
      </c>
      <c r="E51" s="22" t="str">
        <f>'info-desk'!D17</f>
        <v>No</v>
      </c>
      <c r="F51" s="22" t="str">
        <f>'info-desk'!E17</f>
        <v>Yes</v>
      </c>
      <c r="G51" s="4" t="s">
        <v>140</v>
      </c>
      <c r="H51" s="24" t="s">
        <v>166</v>
      </c>
      <c r="I51" s="15" t="s">
        <v>131</v>
      </c>
      <c r="J51" s="42" t="s">
        <v>167</v>
      </c>
      <c r="K51" s="15" t="s">
        <v>168</v>
      </c>
      <c r="L51" s="15">
        <v>707490113</v>
      </c>
    </row>
    <row r="52" spans="1:12" ht="13.2">
      <c r="B52" s="15" t="s">
        <v>33</v>
      </c>
      <c r="C52" s="22" t="str">
        <f>'info-desk'!B7</f>
        <v>x</v>
      </c>
      <c r="D52" s="22" t="str">
        <f>'info-desk'!C7</f>
        <v>x</v>
      </c>
      <c r="E52" s="22">
        <f>'info-desk'!D7</f>
        <v>0</v>
      </c>
      <c r="F52" s="22">
        <f>'info-desk'!E7</f>
        <v>0</v>
      </c>
      <c r="G52" s="4" t="s">
        <v>140</v>
      </c>
      <c r="H52" s="24" t="s">
        <v>144</v>
      </c>
      <c r="I52" s="15" t="s">
        <v>35</v>
      </c>
      <c r="K52" s="15" t="s">
        <v>145</v>
      </c>
      <c r="L52" s="15">
        <v>739920369</v>
      </c>
    </row>
    <row r="53" spans="1:12" ht="13.2">
      <c r="A53" s="4" t="s">
        <v>18</v>
      </c>
      <c r="B53" s="15" t="s">
        <v>23</v>
      </c>
      <c r="C53" s="22">
        <f>'info-desk'!B10</f>
        <v>0</v>
      </c>
      <c r="D53" s="22">
        <f>'info-desk'!C10</f>
        <v>0</v>
      </c>
      <c r="E53" s="22">
        <f>'info-desk'!D10</f>
        <v>0</v>
      </c>
      <c r="F53" s="22">
        <f>'info-desk'!E10</f>
        <v>0</v>
      </c>
      <c r="G53" s="4" t="s">
        <v>140</v>
      </c>
      <c r="H53" s="24" t="s">
        <v>151</v>
      </c>
      <c r="I53" s="15" t="s">
        <v>39</v>
      </c>
      <c r="K53" s="15" t="s">
        <v>152</v>
      </c>
      <c r="L53" s="15">
        <v>768486832</v>
      </c>
    </row>
    <row r="54" spans="1:12" ht="13.2">
      <c r="A54" s="42" t="s">
        <v>18</v>
      </c>
      <c r="B54" s="15" t="s">
        <v>23</v>
      </c>
      <c r="C54" s="22" t="str">
        <f>'info-desk'!B20</f>
        <v>Yes</v>
      </c>
      <c r="D54" s="22" t="str">
        <f>'info-desk'!C20</f>
        <v>Yes</v>
      </c>
      <c r="E54" s="22" t="str">
        <f>'info-desk'!D20</f>
        <v>Yes</v>
      </c>
      <c r="F54" s="22" t="str">
        <f>'info-desk'!E20</f>
        <v>Yes</v>
      </c>
      <c r="G54" s="4" t="s">
        <v>140</v>
      </c>
      <c r="H54" s="24" t="s">
        <v>173</v>
      </c>
      <c r="I54" s="15" t="s">
        <v>39</v>
      </c>
      <c r="J54" s="42" t="s">
        <v>174</v>
      </c>
      <c r="K54" s="15" t="s">
        <v>175</v>
      </c>
      <c r="L54" s="15">
        <v>703439527</v>
      </c>
    </row>
    <row r="55" spans="1:12" ht="13.2">
      <c r="A55" s="42" t="s">
        <v>18</v>
      </c>
      <c r="B55" s="15" t="s">
        <v>23</v>
      </c>
      <c r="C55" s="22" t="str">
        <f>'info-desk'!B29</f>
        <v>Yes</v>
      </c>
      <c r="D55" s="22" t="str">
        <f>'info-desk'!C29</f>
        <v>Yes</v>
      </c>
      <c r="E55" s="22" t="str">
        <f>'info-desk'!D29</f>
        <v>Yes</v>
      </c>
      <c r="F55" s="22" t="str">
        <f>'info-desk'!E29</f>
        <v>Yes</v>
      </c>
      <c r="G55" s="4" t="s">
        <v>140</v>
      </c>
      <c r="H55" s="24" t="s">
        <v>194</v>
      </c>
      <c r="I55" s="15" t="s">
        <v>35</v>
      </c>
      <c r="K55" s="15" t="s">
        <v>195</v>
      </c>
      <c r="L55" s="15">
        <v>736504719</v>
      </c>
    </row>
    <row r="56" spans="1:12" ht="13.2">
      <c r="A56" s="4" t="s">
        <v>18</v>
      </c>
      <c r="B56" s="15" t="s">
        <v>33</v>
      </c>
      <c r="C56" s="22" t="str">
        <f>'info-desk'!B19</f>
        <v>Yes</v>
      </c>
      <c r="D56" s="22" t="str">
        <f>'info-desk'!C19</f>
        <v>Yes</v>
      </c>
      <c r="E56" s="22" t="str">
        <f>'info-desk'!D19</f>
        <v>Yes, will attend later during the evening</v>
      </c>
      <c r="F56" s="22" t="str">
        <f>'info-desk'!E19</f>
        <v>Yes</v>
      </c>
      <c r="G56" s="4" t="s">
        <v>140</v>
      </c>
      <c r="H56" s="24" t="s">
        <v>171</v>
      </c>
      <c r="I56" s="15" t="s">
        <v>35</v>
      </c>
      <c r="K56" s="15" t="s">
        <v>172</v>
      </c>
      <c r="L56" s="15">
        <v>707366011</v>
      </c>
    </row>
    <row r="57" spans="1:12" ht="13.2">
      <c r="A57" s="4" t="s">
        <v>18</v>
      </c>
      <c r="B57" s="15" t="s">
        <v>23</v>
      </c>
      <c r="C57" s="22" t="str">
        <f>'info-desk'!B27</f>
        <v>Yes</v>
      </c>
      <c r="D57" s="22" t="str">
        <f>'info-desk'!C27</f>
        <v>Yes</v>
      </c>
      <c r="E57" s="22" t="str">
        <f>'info-desk'!D27</f>
        <v>Yes</v>
      </c>
      <c r="F57" s="22" t="str">
        <f>'info-desk'!E27</f>
        <v>Yes</v>
      </c>
      <c r="G57" s="4" t="s">
        <v>140</v>
      </c>
      <c r="H57" s="24" t="s">
        <v>190</v>
      </c>
      <c r="I57" s="15" t="s">
        <v>35</v>
      </c>
      <c r="K57" s="15" t="s">
        <v>191</v>
      </c>
      <c r="L57" s="15">
        <v>738333032</v>
      </c>
    </row>
    <row r="58" spans="1:12" ht="13.2">
      <c r="A58" s="4" t="s">
        <v>18</v>
      </c>
      <c r="B58" s="15" t="s">
        <v>23</v>
      </c>
      <c r="C58" s="22" t="str">
        <f>'info-desk'!B13</f>
        <v>Yes</v>
      </c>
      <c r="D58" s="22" t="str">
        <f>'info-desk'!C13</f>
        <v>Yes</v>
      </c>
      <c r="E58" s="22" t="str">
        <f>'info-desk'!D13</f>
        <v>Yes</v>
      </c>
      <c r="F58" s="22" t="str">
        <f>'info-desk'!E13</f>
        <v>Yes</v>
      </c>
      <c r="G58" s="4" t="s">
        <v>140</v>
      </c>
      <c r="H58" s="24" t="s">
        <v>157</v>
      </c>
      <c r="I58" s="15" t="s">
        <v>39</v>
      </c>
      <c r="K58" s="15" t="s">
        <v>158</v>
      </c>
      <c r="L58" s="15">
        <v>704928595</v>
      </c>
    </row>
    <row r="59" spans="1:12" ht="13.2">
      <c r="A59" s="4" t="s">
        <v>18</v>
      </c>
      <c r="B59" s="15" t="s">
        <v>23</v>
      </c>
      <c r="C59" s="22" t="str">
        <f>'info-desk'!B24</f>
        <v>Yes</v>
      </c>
      <c r="D59" s="22" t="str">
        <f>'info-desk'!C24</f>
        <v>Yes</v>
      </c>
      <c r="E59" s="22" t="str">
        <f>'info-desk'!D24</f>
        <v>Yes</v>
      </c>
      <c r="F59" s="22" t="str">
        <f>'info-desk'!E24</f>
        <v>Yes</v>
      </c>
      <c r="G59" s="4" t="s">
        <v>140</v>
      </c>
      <c r="H59" s="24" t="s">
        <v>184</v>
      </c>
      <c r="I59" s="15" t="s">
        <v>39</v>
      </c>
      <c r="K59" s="15" t="s">
        <v>185</v>
      </c>
      <c r="L59" s="15">
        <v>702850189</v>
      </c>
    </row>
    <row r="60" spans="1:12" ht="13.2">
      <c r="A60" s="4" t="s">
        <v>18</v>
      </c>
      <c r="B60" s="15" t="s">
        <v>23</v>
      </c>
      <c r="C60" s="22" t="str">
        <f>'info-desk'!B21</f>
        <v>Yes</v>
      </c>
      <c r="D60" s="22" t="str">
        <f>'info-desk'!C21</f>
        <v>Yes</v>
      </c>
      <c r="E60" s="22" t="str">
        <f>'info-desk'!D21</f>
        <v>Yes</v>
      </c>
      <c r="F60" s="22" t="str">
        <f>'info-desk'!E21</f>
        <v>Yes</v>
      </c>
      <c r="G60" s="4" t="s">
        <v>140</v>
      </c>
      <c r="H60" s="24" t="s">
        <v>176</v>
      </c>
      <c r="I60" s="15" t="s">
        <v>30</v>
      </c>
      <c r="J60" s="42" t="s">
        <v>177</v>
      </c>
      <c r="K60" s="15" t="s">
        <v>178</v>
      </c>
      <c r="L60" s="15">
        <v>730580570</v>
      </c>
    </row>
    <row r="61" spans="1:12" ht="13.2">
      <c r="A61" s="4" t="s">
        <v>18</v>
      </c>
      <c r="B61" s="15" t="s">
        <v>23</v>
      </c>
      <c r="C61" s="22" t="str">
        <f>'info-desk'!B23</f>
        <v>Yes</v>
      </c>
      <c r="D61" s="22" t="str">
        <f>'info-desk'!C23</f>
        <v>Yes</v>
      </c>
      <c r="E61" s="22" t="str">
        <f>'info-desk'!D23</f>
        <v>Yes</v>
      </c>
      <c r="F61" s="22" t="str">
        <f>'info-desk'!E23</f>
        <v>Yes</v>
      </c>
      <c r="G61" s="4" t="s">
        <v>140</v>
      </c>
      <c r="H61" s="24" t="s">
        <v>181</v>
      </c>
      <c r="I61" s="15" t="s">
        <v>39</v>
      </c>
      <c r="J61" s="15" t="s">
        <v>182</v>
      </c>
      <c r="K61" s="15" t="s">
        <v>183</v>
      </c>
      <c r="L61" s="15">
        <v>707647557</v>
      </c>
    </row>
    <row r="62" spans="1:12" ht="13.2">
      <c r="A62" s="63" t="s">
        <v>18</v>
      </c>
      <c r="B62" s="57"/>
      <c r="C62" s="64"/>
      <c r="D62" s="64"/>
      <c r="E62" s="64"/>
      <c r="F62" s="64"/>
      <c r="G62" s="57" t="s">
        <v>140</v>
      </c>
      <c r="H62" s="65" t="s">
        <v>201</v>
      </c>
      <c r="I62" s="57" t="s">
        <v>30</v>
      </c>
      <c r="J62" s="57" t="s">
        <v>202</v>
      </c>
      <c r="K62" s="57" t="s">
        <v>203</v>
      </c>
      <c r="L62" s="57">
        <v>729743604</v>
      </c>
    </row>
    <row r="63" spans="1:12" ht="13.2">
      <c r="A63" s="4" t="s">
        <v>18</v>
      </c>
      <c r="B63" s="15" t="s">
        <v>23</v>
      </c>
      <c r="C63" s="22" t="str">
        <f>'info-desk'!B25</f>
        <v>Yes</v>
      </c>
      <c r="D63" s="22" t="str">
        <f>'info-desk'!C25</f>
        <v>Yes</v>
      </c>
      <c r="E63" s="22" t="str">
        <f>'info-desk'!D25</f>
        <v>Yes</v>
      </c>
      <c r="F63" s="22" t="str">
        <f>'info-desk'!E25</f>
        <v>Yes</v>
      </c>
      <c r="G63" s="4" t="s">
        <v>140</v>
      </c>
      <c r="H63" s="24" t="s">
        <v>186</v>
      </c>
      <c r="I63" s="15" t="s">
        <v>39</v>
      </c>
      <c r="K63" s="15" t="s">
        <v>187</v>
      </c>
      <c r="L63" s="25">
        <f>46739726213</f>
        <v>46739726213</v>
      </c>
    </row>
    <row r="64" spans="1:12" ht="13.2">
      <c r="A64" s="42" t="s">
        <v>18</v>
      </c>
      <c r="B64" s="4" t="s">
        <v>33</v>
      </c>
      <c r="C64" s="22" t="str">
        <f>'info-desk'!B18</f>
        <v>Yes</v>
      </c>
      <c r="D64" s="22" t="str">
        <f>'info-desk'!C18</f>
        <v>Yes</v>
      </c>
      <c r="E64" s="22" t="str">
        <f>'info-desk'!D18</f>
        <v>No</v>
      </c>
      <c r="F64" s="22" t="str">
        <f>'info-desk'!E18</f>
        <v>Yes</v>
      </c>
      <c r="G64" s="4" t="s">
        <v>140</v>
      </c>
      <c r="H64" s="24" t="s">
        <v>169</v>
      </c>
      <c r="I64" s="15" t="s">
        <v>30</v>
      </c>
      <c r="K64" s="15" t="s">
        <v>170</v>
      </c>
      <c r="L64" s="15">
        <v>706195961</v>
      </c>
    </row>
    <row r="65" spans="1:14" ht="13.2">
      <c r="A65" s="4" t="s">
        <v>18</v>
      </c>
      <c r="B65" s="4"/>
      <c r="C65" s="22">
        <f>'info-desk'!B31</f>
        <v>0</v>
      </c>
      <c r="D65" s="22">
        <f>'info-desk'!C31</f>
        <v>0</v>
      </c>
      <c r="E65" s="22">
        <f>'info-desk'!D31</f>
        <v>0</v>
      </c>
      <c r="F65" s="22">
        <f>'info-desk'!E31</f>
        <v>0</v>
      </c>
      <c r="G65" s="4" t="s">
        <v>140</v>
      </c>
      <c r="H65" s="24" t="s">
        <v>198</v>
      </c>
      <c r="I65" s="15" t="s">
        <v>131</v>
      </c>
      <c r="J65" s="42" t="s">
        <v>199</v>
      </c>
      <c r="K65" s="15" t="s">
        <v>200</v>
      </c>
      <c r="L65" s="25">
        <f>46734796941</f>
        <v>46734796941</v>
      </c>
    </row>
    <row r="66" spans="1:14" ht="13.2">
      <c r="A66" s="4" t="s">
        <v>18</v>
      </c>
      <c r="B66" s="4" t="s">
        <v>23</v>
      </c>
      <c r="C66" s="22" t="str">
        <f>'info-desk'!B11</f>
        <v>Yes</v>
      </c>
      <c r="D66" s="22" t="str">
        <f>'info-desk'!C11</f>
        <v>Yes</v>
      </c>
      <c r="E66" s="22" t="str">
        <f>'info-desk'!D11</f>
        <v>Yes</v>
      </c>
      <c r="F66" s="22" t="str">
        <f>'info-desk'!E11</f>
        <v>Yes</v>
      </c>
      <c r="G66" s="4" t="s">
        <v>140</v>
      </c>
      <c r="H66" s="24" t="s">
        <v>153</v>
      </c>
      <c r="I66" s="15" t="s">
        <v>39</v>
      </c>
      <c r="K66" s="15" t="s">
        <v>154</v>
      </c>
      <c r="L66" s="15">
        <v>761765264</v>
      </c>
    </row>
    <row r="67" spans="1:14" ht="13.2">
      <c r="A67" s="4" t="s">
        <v>18</v>
      </c>
      <c r="B67" s="4" t="s">
        <v>23</v>
      </c>
      <c r="C67" s="22" t="str">
        <f>'info-desk'!B28</f>
        <v>Yes</v>
      </c>
      <c r="D67" s="22" t="str">
        <f>'info-desk'!C28</f>
        <v>Yes</v>
      </c>
      <c r="E67" s="22" t="str">
        <f>'info-desk'!D28</f>
        <v>Yes, will attend later during the evening</v>
      </c>
      <c r="F67" s="22" t="str">
        <f>'info-desk'!E28</f>
        <v>Yes</v>
      </c>
      <c r="G67" s="4" t="s">
        <v>140</v>
      </c>
      <c r="H67" s="24" t="s">
        <v>192</v>
      </c>
      <c r="I67" s="15" t="s">
        <v>39</v>
      </c>
      <c r="K67" s="15" t="s">
        <v>193</v>
      </c>
      <c r="L67" s="15">
        <v>723993307</v>
      </c>
    </row>
    <row r="68" spans="1:14" ht="13.2">
      <c r="A68" s="4" t="s">
        <v>18</v>
      </c>
      <c r="B68" s="4" t="s">
        <v>23</v>
      </c>
      <c r="C68" s="22" t="str">
        <f>'info-desk'!B30</f>
        <v>Yes</v>
      </c>
      <c r="D68" s="22" t="str">
        <f>'info-desk'!C30</f>
        <v>Yes</v>
      </c>
      <c r="E68" s="22" t="str">
        <f>'info-desk'!D30</f>
        <v>Yes</v>
      </c>
      <c r="F68" s="22" t="str">
        <f>'info-desk'!E30</f>
        <v>Yes</v>
      </c>
      <c r="G68" s="4" t="s">
        <v>140</v>
      </c>
      <c r="H68" s="24" t="s">
        <v>196</v>
      </c>
      <c r="I68" s="15" t="s">
        <v>39</v>
      </c>
      <c r="J68" s="15" t="s">
        <v>129</v>
      </c>
      <c r="K68" s="15" t="s">
        <v>197</v>
      </c>
      <c r="L68" s="15">
        <v>739864637</v>
      </c>
    </row>
    <row r="69" spans="1:14" ht="13.2">
      <c r="A69" s="4" t="s">
        <v>18</v>
      </c>
      <c r="B69" s="4" t="s">
        <v>23</v>
      </c>
      <c r="C69" s="22" t="str">
        <f>'info-desk'!B15</f>
        <v>Yes</v>
      </c>
      <c r="D69" s="22" t="str">
        <f>'info-desk'!C15</f>
        <v>Yes</v>
      </c>
      <c r="E69" s="22" t="str">
        <f>'info-desk'!D15</f>
        <v>Yes</v>
      </c>
      <c r="F69" s="22" t="str">
        <f>'info-desk'!E15</f>
        <v>Yes</v>
      </c>
      <c r="G69" s="4" t="s">
        <v>140</v>
      </c>
      <c r="H69" s="24" t="s">
        <v>161</v>
      </c>
      <c r="I69" s="15" t="s">
        <v>30</v>
      </c>
      <c r="J69" s="15" t="s">
        <v>162</v>
      </c>
      <c r="K69" s="15" t="s">
        <v>163</v>
      </c>
      <c r="L69" s="42">
        <v>733880763</v>
      </c>
    </row>
    <row r="70" spans="1:14" ht="13.2">
      <c r="A70" s="43" t="s">
        <v>18</v>
      </c>
      <c r="B70" s="43" t="s">
        <v>23</v>
      </c>
      <c r="C70" s="10" t="str">
        <f>'info-desk'!B6</f>
        <v>Yes</v>
      </c>
      <c r="D70" s="10" t="str">
        <f>'info-desk'!C6</f>
        <v>Yes</v>
      </c>
      <c r="E70" s="10" t="str">
        <f>'info-desk'!D6</f>
        <v xml:space="preserve">Yes </v>
      </c>
      <c r="F70" s="10" t="str">
        <f>'info-desk'!E6</f>
        <v>Yes</v>
      </c>
      <c r="G70" s="43" t="s">
        <v>140</v>
      </c>
      <c r="H70" s="66" t="s">
        <v>141</v>
      </c>
      <c r="I70" s="43" t="s">
        <v>35</v>
      </c>
      <c r="J70" s="43" t="s">
        <v>142</v>
      </c>
      <c r="K70" s="43" t="s">
        <v>143</v>
      </c>
      <c r="L70" s="43">
        <v>793390356</v>
      </c>
      <c r="M70" s="20"/>
      <c r="N70" s="20"/>
    </row>
    <row r="71" spans="1:14" ht="13.2">
      <c r="A71" s="4" t="s">
        <v>18</v>
      </c>
      <c r="B71" s="15" t="s">
        <v>33</v>
      </c>
      <c r="C71" s="22" t="str">
        <f>interior!B9</f>
        <v>x</v>
      </c>
      <c r="D71" s="22" t="str">
        <f>interior!C9</f>
        <v>x</v>
      </c>
      <c r="E71" s="22" t="str">
        <f>interior!D9</f>
        <v>No</v>
      </c>
      <c r="F71" s="22" t="str">
        <f>interior!E9</f>
        <v>x</v>
      </c>
      <c r="G71" s="4" t="s">
        <v>204</v>
      </c>
      <c r="H71" s="18" t="s">
        <v>213</v>
      </c>
      <c r="I71" s="15" t="s">
        <v>30</v>
      </c>
      <c r="J71" s="15" t="s">
        <v>214</v>
      </c>
      <c r="K71" s="15" t="s">
        <v>215</v>
      </c>
      <c r="L71" s="15">
        <v>707483029</v>
      </c>
    </row>
    <row r="72" spans="1:14" ht="13.2">
      <c r="A72" s="4" t="s">
        <v>18</v>
      </c>
      <c r="B72" s="15" t="s">
        <v>23</v>
      </c>
      <c r="C72" s="22" t="str">
        <f>interior!B10</f>
        <v>x</v>
      </c>
      <c r="D72" s="22" t="str">
        <f>interior!C10</f>
        <v>x</v>
      </c>
      <c r="E72" s="22" t="str">
        <f>interior!D10</f>
        <v>x</v>
      </c>
      <c r="F72" s="22" t="str">
        <f>interior!E10</f>
        <v>x</v>
      </c>
      <c r="G72" s="4" t="s">
        <v>204</v>
      </c>
      <c r="H72" s="18" t="s">
        <v>216</v>
      </c>
      <c r="I72" s="15" t="s">
        <v>39</v>
      </c>
      <c r="K72" s="15" t="s">
        <v>217</v>
      </c>
      <c r="L72" s="15">
        <v>709409476</v>
      </c>
    </row>
    <row r="73" spans="1:14" ht="13.2">
      <c r="A73" s="4" t="s">
        <v>18</v>
      </c>
      <c r="B73" s="15" t="s">
        <v>23</v>
      </c>
      <c r="C73" s="22" t="str">
        <f>interior!B13</f>
        <v>x</v>
      </c>
      <c r="D73" s="22" t="str">
        <f>interior!C13</f>
        <v>x</v>
      </c>
      <c r="E73" s="22" t="str">
        <f>interior!D13</f>
        <v>x</v>
      </c>
      <c r="F73" s="22" t="str">
        <f>interior!E13</f>
        <v>x</v>
      </c>
      <c r="G73" s="4" t="s">
        <v>204</v>
      </c>
      <c r="H73" s="18" t="s">
        <v>223</v>
      </c>
      <c r="I73" s="15" t="s">
        <v>39</v>
      </c>
      <c r="K73" s="15" t="s">
        <v>224</v>
      </c>
      <c r="L73" s="15">
        <v>735332189</v>
      </c>
    </row>
    <row r="74" spans="1:14" ht="13.2">
      <c r="A74" s="4" t="s">
        <v>18</v>
      </c>
      <c r="B74" s="4" t="s">
        <v>23</v>
      </c>
      <c r="C74" s="22" t="str">
        <f>interior!B11</f>
        <v>x</v>
      </c>
      <c r="D74" s="22" t="str">
        <f>interior!C11</f>
        <v>x</v>
      </c>
      <c r="E74" s="22" t="str">
        <f>interior!D11</f>
        <v>x</v>
      </c>
      <c r="F74" s="22" t="str">
        <f>interior!E11</f>
        <v>x</v>
      </c>
      <c r="G74" s="4" t="s">
        <v>204</v>
      </c>
      <c r="H74" s="18" t="s">
        <v>218</v>
      </c>
      <c r="I74" s="15" t="s">
        <v>39</v>
      </c>
      <c r="K74" s="15" t="s">
        <v>219</v>
      </c>
      <c r="L74" s="15">
        <v>767820451</v>
      </c>
    </row>
    <row r="75" spans="1:14" ht="13.2">
      <c r="A75" s="4" t="s">
        <v>18</v>
      </c>
      <c r="B75" s="15" t="s">
        <v>23</v>
      </c>
      <c r="C75" s="22" t="str">
        <f>interior!B12</f>
        <v>x</v>
      </c>
      <c r="D75" s="22" t="str">
        <f>interior!C12</f>
        <v>x</v>
      </c>
      <c r="E75" s="22" t="str">
        <f>interior!D12</f>
        <v>x</v>
      </c>
      <c r="F75" s="22" t="str">
        <f>interior!E12</f>
        <v>x</v>
      </c>
      <c r="G75" s="4" t="s">
        <v>204</v>
      </c>
      <c r="H75" s="18" t="s">
        <v>221</v>
      </c>
      <c r="I75" s="15" t="s">
        <v>30</v>
      </c>
      <c r="K75" s="15" t="s">
        <v>222</v>
      </c>
      <c r="L75" s="15">
        <v>704356778</v>
      </c>
    </row>
    <row r="76" spans="1:14" ht="13.2">
      <c r="A76" s="4" t="s">
        <v>18</v>
      </c>
      <c r="B76" s="15" t="s">
        <v>23</v>
      </c>
      <c r="C76" s="22" t="str">
        <f>interior!B8</f>
        <v>x</v>
      </c>
      <c r="D76" s="22" t="str">
        <f>interior!C8</f>
        <v>x</v>
      </c>
      <c r="E76" s="22" t="str">
        <f>interior!D8</f>
        <v>x</v>
      </c>
      <c r="F76" s="22" t="str">
        <f>interior!E8</f>
        <v>x</v>
      </c>
      <c r="G76" s="4" t="s">
        <v>204</v>
      </c>
      <c r="H76" s="18" t="s">
        <v>210</v>
      </c>
      <c r="I76" s="15" t="s">
        <v>39</v>
      </c>
      <c r="J76" s="42" t="s">
        <v>211</v>
      </c>
      <c r="K76" s="15" t="s">
        <v>212</v>
      </c>
      <c r="L76" s="15">
        <v>706863903</v>
      </c>
    </row>
    <row r="77" spans="1:14" ht="13.2">
      <c r="A77" s="4" t="s">
        <v>18</v>
      </c>
      <c r="B77" s="15" t="s">
        <v>23</v>
      </c>
      <c r="C77" s="22" t="str">
        <f>interior!B6</f>
        <v>x</v>
      </c>
      <c r="D77" s="22" t="str">
        <f>interior!C6</f>
        <v>x</v>
      </c>
      <c r="E77" s="22" t="str">
        <f>interior!D6</f>
        <v>x</v>
      </c>
      <c r="F77" s="22" t="str">
        <f>interior!E6</f>
        <v>x</v>
      </c>
      <c r="G77" s="4" t="s">
        <v>204</v>
      </c>
      <c r="H77" s="18" t="s">
        <v>205</v>
      </c>
      <c r="I77" s="15" t="s">
        <v>39</v>
      </c>
      <c r="J77" s="42" t="s">
        <v>36</v>
      </c>
      <c r="K77" s="15" t="s">
        <v>206</v>
      </c>
      <c r="L77" s="15">
        <v>709393351</v>
      </c>
    </row>
    <row r="78" spans="1:14" ht="13.2">
      <c r="A78" s="4" t="s">
        <v>18</v>
      </c>
      <c r="B78" s="15" t="s">
        <v>23</v>
      </c>
      <c r="C78" s="22" t="str">
        <f>interior!B7</f>
        <v>x</v>
      </c>
      <c r="D78" s="22" t="str">
        <f>interior!C7</f>
        <v>x</v>
      </c>
      <c r="E78" s="22" t="str">
        <f>interior!D7</f>
        <v>x</v>
      </c>
      <c r="F78" s="22" t="str">
        <f>interior!E7</f>
        <v>x</v>
      </c>
      <c r="G78" s="4" t="s">
        <v>204</v>
      </c>
      <c r="H78" s="18" t="s">
        <v>207</v>
      </c>
      <c r="I78" s="15" t="s">
        <v>30</v>
      </c>
      <c r="J78" s="42" t="s">
        <v>208</v>
      </c>
      <c r="K78" s="15" t="s">
        <v>209</v>
      </c>
      <c r="L78" s="15">
        <v>760456003</v>
      </c>
    </row>
    <row r="79" spans="1:14" ht="13.2">
      <c r="A79" s="13" t="s">
        <v>18</v>
      </c>
      <c r="B79" s="13" t="s">
        <v>23</v>
      </c>
      <c r="C79" s="37" t="str">
        <f>interior!B14</f>
        <v>x</v>
      </c>
      <c r="D79" s="37" t="str">
        <f>interior!C14</f>
        <v>x</v>
      </c>
      <c r="E79" s="37" t="str">
        <f>interior!D14</f>
        <v>x</v>
      </c>
      <c r="F79" s="37" t="str">
        <f>interior!E14</f>
        <v>x</v>
      </c>
      <c r="G79" s="13" t="s">
        <v>204</v>
      </c>
      <c r="H79" s="38" t="s">
        <v>226</v>
      </c>
      <c r="I79" s="19" t="s">
        <v>30</v>
      </c>
      <c r="J79" s="19" t="s">
        <v>36</v>
      </c>
      <c r="K79" s="19" t="s">
        <v>228</v>
      </c>
      <c r="L79" s="19">
        <v>702173223</v>
      </c>
      <c r="M79" s="20"/>
      <c r="N79" s="20"/>
    </row>
    <row r="80" spans="1:14" ht="13.2">
      <c r="A80" s="39" t="s">
        <v>18</v>
      </c>
      <c r="B80" s="15" t="s">
        <v>23</v>
      </c>
      <c r="C80" s="22" t="str">
        <f>lounge!B16</f>
        <v>Yes</v>
      </c>
      <c r="D80" s="22" t="str">
        <f>lounge!C16</f>
        <v>Yes</v>
      </c>
      <c r="E80" s="22" t="str">
        <f>lounge!D16</f>
        <v>Yes</v>
      </c>
      <c r="F80" s="22" t="str">
        <f>lounge!E16</f>
        <v>Yes</v>
      </c>
      <c r="G80" s="4" t="s">
        <v>230</v>
      </c>
      <c r="H80" s="24" t="s">
        <v>255</v>
      </c>
      <c r="I80" s="15" t="s">
        <v>39</v>
      </c>
      <c r="J80" s="42" t="s">
        <v>256</v>
      </c>
      <c r="K80" s="15" t="s">
        <v>257</v>
      </c>
      <c r="L80" s="15">
        <v>707132955</v>
      </c>
    </row>
    <row r="81" spans="1:12" ht="13.2">
      <c r="A81" s="40" t="s">
        <v>18</v>
      </c>
      <c r="B81" s="4" t="s">
        <v>23</v>
      </c>
      <c r="C81" s="22">
        <f>lounge!B30</f>
        <v>0</v>
      </c>
      <c r="D81" s="22">
        <f>lounge!C30</f>
        <v>0</v>
      </c>
      <c r="E81" s="22">
        <f>lounge!D30</f>
        <v>0</v>
      </c>
      <c r="F81" s="22" t="str">
        <f>lounge!E30</f>
        <v>Yes</v>
      </c>
      <c r="G81" s="4" t="s">
        <v>230</v>
      </c>
      <c r="H81" s="24" t="s">
        <v>288</v>
      </c>
      <c r="I81" s="15" t="s">
        <v>35</v>
      </c>
      <c r="K81" s="15" t="s">
        <v>289</v>
      </c>
      <c r="L81" s="15">
        <v>768600972</v>
      </c>
    </row>
    <row r="82" spans="1:12" ht="13.2">
      <c r="A82" s="40" t="s">
        <v>18</v>
      </c>
      <c r="B82" s="15" t="s">
        <v>23</v>
      </c>
      <c r="C82" s="22" t="str">
        <f>lounge!B22</f>
        <v>Yes</v>
      </c>
      <c r="D82" s="22" t="str">
        <f>lounge!C22</f>
        <v>Yes</v>
      </c>
      <c r="E82" s="22" t="str">
        <f>lounge!D22</f>
        <v>Yes</v>
      </c>
      <c r="F82" s="22" t="str">
        <f>lounge!E22</f>
        <v>Yes</v>
      </c>
      <c r="G82" s="4" t="s">
        <v>230</v>
      </c>
      <c r="H82" s="24" t="s">
        <v>269</v>
      </c>
      <c r="I82" s="15" t="s">
        <v>39</v>
      </c>
      <c r="K82" s="15" t="s">
        <v>270</v>
      </c>
      <c r="L82" s="15">
        <v>722332082</v>
      </c>
    </row>
    <row r="83" spans="1:12" ht="13.2">
      <c r="A83" s="40" t="s">
        <v>18</v>
      </c>
      <c r="B83" s="15" t="s">
        <v>23</v>
      </c>
      <c r="C83" s="22" t="str">
        <f>lounge!B28</f>
        <v>Yes</v>
      </c>
      <c r="D83" s="22" t="str">
        <f>lounge!C28</f>
        <v>Yes</v>
      </c>
      <c r="E83" s="22" t="str">
        <f>lounge!D28</f>
        <v>Yes</v>
      </c>
      <c r="F83" s="22" t="str">
        <f>lounge!E28</f>
        <v>Yes</v>
      </c>
      <c r="G83" s="4" t="s">
        <v>230</v>
      </c>
      <c r="H83" s="24" t="s">
        <v>283</v>
      </c>
      <c r="I83" s="15" t="s">
        <v>39</v>
      </c>
      <c r="K83" s="15" t="s">
        <v>284</v>
      </c>
      <c r="L83" s="15">
        <v>704668599</v>
      </c>
    </row>
    <row r="84" spans="1:12" ht="13.2">
      <c r="A84" s="40" t="s">
        <v>18</v>
      </c>
      <c r="B84" s="15" t="s">
        <v>23</v>
      </c>
      <c r="C84" s="22">
        <f>lounge!B13</f>
        <v>0</v>
      </c>
      <c r="D84" s="22" t="str">
        <f>lounge!C13</f>
        <v>Inget svar</v>
      </c>
      <c r="E84" s="22">
        <f>lounge!D13</f>
        <v>0</v>
      </c>
      <c r="F84" s="22" t="str">
        <f>lounge!E13</f>
        <v>Yes</v>
      </c>
      <c r="G84" s="4" t="s">
        <v>230</v>
      </c>
      <c r="H84" s="24" t="s">
        <v>249</v>
      </c>
      <c r="I84" s="15" t="s">
        <v>30</v>
      </c>
      <c r="K84" s="15" t="s">
        <v>250</v>
      </c>
      <c r="L84" s="15">
        <v>739605335</v>
      </c>
    </row>
    <row r="85" spans="1:12" ht="13.2">
      <c r="A85" s="41" t="s">
        <v>18</v>
      </c>
      <c r="B85" s="15" t="s">
        <v>23</v>
      </c>
      <c r="C85" s="22" t="str">
        <f>lounge!B18</f>
        <v>Yes</v>
      </c>
      <c r="D85" s="22" t="str">
        <f>lounge!C18</f>
        <v>Yes</v>
      </c>
      <c r="E85" s="22" t="str">
        <f>lounge!D18</f>
        <v>Yes</v>
      </c>
      <c r="F85" s="22" t="str">
        <f>lounge!E18</f>
        <v>Yes</v>
      </c>
      <c r="G85" s="4" t="s">
        <v>230</v>
      </c>
      <c r="H85" s="24" t="s">
        <v>261</v>
      </c>
      <c r="I85" s="15" t="s">
        <v>35</v>
      </c>
      <c r="K85" s="15" t="s">
        <v>262</v>
      </c>
      <c r="L85" s="15">
        <v>707771337</v>
      </c>
    </row>
    <row r="86" spans="1:12" ht="13.2">
      <c r="A86" s="40" t="s">
        <v>18</v>
      </c>
      <c r="B86" s="15" t="s">
        <v>23</v>
      </c>
      <c r="C86" s="22">
        <f>lounge!B24</f>
        <v>0</v>
      </c>
      <c r="D86" s="22" t="str">
        <f>lounge!C24</f>
        <v>Inget svar</v>
      </c>
      <c r="E86" s="22">
        <f>lounge!D24</f>
        <v>0</v>
      </c>
      <c r="F86" s="22" t="str">
        <f>lounge!E24</f>
        <v>Yes</v>
      </c>
      <c r="G86" s="4" t="s">
        <v>230</v>
      </c>
      <c r="H86" s="24" t="s">
        <v>274</v>
      </c>
      <c r="I86" s="15" t="s">
        <v>35</v>
      </c>
      <c r="K86" s="15" t="s">
        <v>275</v>
      </c>
      <c r="L86" s="25">
        <f>46705714537</f>
        <v>46705714537</v>
      </c>
    </row>
    <row r="87" spans="1:12" ht="13.2">
      <c r="A87" s="40" t="s">
        <v>18</v>
      </c>
      <c r="B87" s="15" t="s">
        <v>23</v>
      </c>
      <c r="C87" s="22" t="str">
        <f>lounge!B8</f>
        <v>Yes</v>
      </c>
      <c r="D87" s="22" t="str">
        <f>lounge!C8</f>
        <v>Yes</v>
      </c>
      <c r="E87" s="22" t="str">
        <f>lounge!D8</f>
        <v>Yes</v>
      </c>
      <c r="F87" s="22" t="str">
        <f>lounge!E8</f>
        <v>Yes</v>
      </c>
      <c r="G87" s="4" t="s">
        <v>230</v>
      </c>
      <c r="H87" s="24" t="s">
        <v>237</v>
      </c>
      <c r="I87" s="15" t="s">
        <v>30</v>
      </c>
      <c r="J87" s="42" t="s">
        <v>238</v>
      </c>
      <c r="K87" s="15" t="s">
        <v>239</v>
      </c>
      <c r="L87" s="15">
        <v>767999699</v>
      </c>
    </row>
    <row r="88" spans="1:12" ht="13.2">
      <c r="A88" s="40" t="s">
        <v>18</v>
      </c>
      <c r="B88" s="15" t="s">
        <v>23</v>
      </c>
      <c r="C88" s="22">
        <f>lounge!B10</f>
        <v>0</v>
      </c>
      <c r="D88" s="22" t="str">
        <f>lounge!C10</f>
        <v>Inget svar</v>
      </c>
      <c r="E88" s="22">
        <f>lounge!D10</f>
        <v>0</v>
      </c>
      <c r="F88" s="22" t="str">
        <f>lounge!E10</f>
        <v>Yes</v>
      </c>
      <c r="G88" s="4" t="s">
        <v>230</v>
      </c>
      <c r="H88" s="24" t="s">
        <v>242</v>
      </c>
      <c r="I88" s="15" t="s">
        <v>30</v>
      </c>
      <c r="J88" s="42" t="s">
        <v>243</v>
      </c>
      <c r="K88" s="15" t="s">
        <v>244</v>
      </c>
      <c r="L88" s="15">
        <v>706464405</v>
      </c>
    </row>
    <row r="89" spans="1:12" ht="13.2">
      <c r="A89" s="40" t="s">
        <v>18</v>
      </c>
      <c r="B89" s="15" t="s">
        <v>23</v>
      </c>
      <c r="C89" s="22">
        <f>lounge!B21</f>
        <v>0</v>
      </c>
      <c r="D89" s="22" t="str">
        <f>lounge!C21</f>
        <v>Inget svar</v>
      </c>
      <c r="E89" s="22">
        <f>lounge!D21</f>
        <v>0</v>
      </c>
      <c r="F89" s="22" t="str">
        <f>lounge!E21</f>
        <v>Yes</v>
      </c>
      <c r="G89" s="4" t="s">
        <v>230</v>
      </c>
      <c r="H89" s="24" t="s">
        <v>267</v>
      </c>
      <c r="I89" s="15" t="s">
        <v>35</v>
      </c>
      <c r="K89" s="15" t="s">
        <v>268</v>
      </c>
      <c r="L89" s="15">
        <v>730497766</v>
      </c>
    </row>
    <row r="90" spans="1:12" ht="13.2">
      <c r="A90" s="42" t="s">
        <v>18</v>
      </c>
      <c r="B90" s="15" t="s">
        <v>33</v>
      </c>
      <c r="C90" s="22" t="str">
        <f>lounge!B11</f>
        <v>Yes</v>
      </c>
      <c r="D90" s="22" t="str">
        <f>lounge!C11</f>
        <v>Yes</v>
      </c>
      <c r="E90" s="22" t="str">
        <f>lounge!D11</f>
        <v xml:space="preserve">No </v>
      </c>
      <c r="F90" s="22" t="str">
        <f>lounge!E11</f>
        <v>Yes</v>
      </c>
      <c r="G90" s="4" t="s">
        <v>230</v>
      </c>
      <c r="H90" s="24" t="s">
        <v>245</v>
      </c>
      <c r="I90" s="15" t="s">
        <v>35</v>
      </c>
      <c r="J90" s="15" t="s">
        <v>129</v>
      </c>
      <c r="K90" s="15" t="s">
        <v>246</v>
      </c>
      <c r="L90" s="15">
        <v>723536108</v>
      </c>
    </row>
    <row r="91" spans="1:12" ht="13.2">
      <c r="A91" s="40" t="s">
        <v>18</v>
      </c>
      <c r="B91" s="15" t="s">
        <v>23</v>
      </c>
      <c r="C91" s="22" t="str">
        <f>lounge!B27</f>
        <v>Yes</v>
      </c>
      <c r="D91" s="22" t="str">
        <f>lounge!C27</f>
        <v>Yes</v>
      </c>
      <c r="E91" s="22" t="str">
        <f>lounge!D27</f>
        <v>Yes</v>
      </c>
      <c r="F91" s="22" t="str">
        <f>lounge!E27</f>
        <v>Yes</v>
      </c>
      <c r="G91" s="4" t="s">
        <v>230</v>
      </c>
      <c r="H91" s="24" t="s">
        <v>281</v>
      </c>
      <c r="I91" s="15" t="s">
        <v>30</v>
      </c>
      <c r="J91" s="42" t="s">
        <v>36</v>
      </c>
      <c r="K91" s="15" t="s">
        <v>282</v>
      </c>
      <c r="L91" s="15">
        <v>763499113</v>
      </c>
    </row>
    <row r="92" spans="1:12" ht="13.2">
      <c r="A92" s="40" t="s">
        <v>18</v>
      </c>
      <c r="B92" s="15" t="s">
        <v>23</v>
      </c>
      <c r="C92" s="22">
        <f>lounge!B20</f>
        <v>0</v>
      </c>
      <c r="D92" s="22" t="str">
        <f>lounge!C20</f>
        <v>Inget svar</v>
      </c>
      <c r="E92" s="22">
        <f>lounge!D20</f>
        <v>0</v>
      </c>
      <c r="F92" s="22" t="str">
        <f>lounge!E20</f>
        <v>Yes</v>
      </c>
      <c r="G92" s="4" t="s">
        <v>230</v>
      </c>
      <c r="H92" s="24" t="s">
        <v>265</v>
      </c>
      <c r="I92" s="15" t="s">
        <v>35</v>
      </c>
      <c r="K92" s="15" t="s">
        <v>266</v>
      </c>
      <c r="L92" s="15">
        <v>725365150</v>
      </c>
    </row>
    <row r="93" spans="1:12" ht="13.2">
      <c r="A93" s="40" t="s">
        <v>18</v>
      </c>
      <c r="B93" s="15" t="s">
        <v>23</v>
      </c>
      <c r="C93" s="22">
        <f>lounge!B29</f>
        <v>0</v>
      </c>
      <c r="D93" s="22">
        <f>lounge!C29</f>
        <v>0</v>
      </c>
      <c r="E93" s="22">
        <f>lounge!D29</f>
        <v>0</v>
      </c>
      <c r="F93" s="22" t="str">
        <f>lounge!E29</f>
        <v>Yes</v>
      </c>
      <c r="G93" s="4" t="s">
        <v>230</v>
      </c>
      <c r="H93" s="24" t="s">
        <v>285</v>
      </c>
      <c r="I93" s="15" t="s">
        <v>39</v>
      </c>
      <c r="J93" s="42" t="s">
        <v>286</v>
      </c>
      <c r="K93" s="15" t="s">
        <v>287</v>
      </c>
      <c r="L93" s="15">
        <v>733724519</v>
      </c>
    </row>
    <row r="94" spans="1:12" ht="13.2">
      <c r="A94" s="40" t="s">
        <v>18</v>
      </c>
      <c r="B94" s="15" t="s">
        <v>23</v>
      </c>
      <c r="C94" s="22" t="str">
        <f>lounge!B23</f>
        <v>Yes</v>
      </c>
      <c r="D94" s="22" t="str">
        <f>lounge!C23</f>
        <v>Yes</v>
      </c>
      <c r="E94" s="22" t="str">
        <f>lounge!D23</f>
        <v>Yes</v>
      </c>
      <c r="F94" s="22" t="str">
        <f>lounge!E23</f>
        <v>Yes</v>
      </c>
      <c r="G94" s="4" t="s">
        <v>230</v>
      </c>
      <c r="H94" s="24" t="s">
        <v>271</v>
      </c>
      <c r="I94" s="15" t="s">
        <v>30</v>
      </c>
      <c r="J94" s="42" t="s">
        <v>272</v>
      </c>
      <c r="K94" s="15" t="s">
        <v>273</v>
      </c>
      <c r="L94" s="15">
        <v>704365394</v>
      </c>
    </row>
    <row r="95" spans="1:12" ht="13.2">
      <c r="A95" s="40" t="s">
        <v>18</v>
      </c>
      <c r="B95" s="15" t="s">
        <v>23</v>
      </c>
      <c r="C95" s="22">
        <f>lounge!B17</f>
        <v>0</v>
      </c>
      <c r="D95" s="22" t="str">
        <f>lounge!C17</f>
        <v>Inget svar</v>
      </c>
      <c r="E95" s="22">
        <f>lounge!D17</f>
        <v>0</v>
      </c>
      <c r="F95" s="22" t="str">
        <f>lounge!E17</f>
        <v>Yes</v>
      </c>
      <c r="G95" s="4" t="s">
        <v>230</v>
      </c>
      <c r="H95" s="24" t="s">
        <v>259</v>
      </c>
      <c r="I95" s="15" t="s">
        <v>35</v>
      </c>
      <c r="K95" s="15" t="s">
        <v>260</v>
      </c>
      <c r="L95" s="15">
        <v>708660599</v>
      </c>
    </row>
    <row r="96" spans="1:12" ht="13.2">
      <c r="A96" s="40" t="s">
        <v>18</v>
      </c>
      <c r="B96" s="15" t="s">
        <v>23</v>
      </c>
      <c r="C96" s="22">
        <f>lounge!B19</f>
        <v>0</v>
      </c>
      <c r="D96" s="22" t="str">
        <f>lounge!C19</f>
        <v>Inget svar</v>
      </c>
      <c r="E96" s="22">
        <f>lounge!D19</f>
        <v>0</v>
      </c>
      <c r="F96" s="22" t="str">
        <f>lounge!E19</f>
        <v>Yes</v>
      </c>
      <c r="G96" s="4" t="s">
        <v>230</v>
      </c>
      <c r="H96" s="24" t="s">
        <v>263</v>
      </c>
      <c r="I96" s="15" t="s">
        <v>30</v>
      </c>
      <c r="K96" s="15" t="s">
        <v>264</v>
      </c>
      <c r="L96" s="15">
        <v>720049295</v>
      </c>
    </row>
    <row r="97" spans="1:12" ht="13.2">
      <c r="A97" s="40" t="s">
        <v>18</v>
      </c>
      <c r="B97" s="15" t="s">
        <v>33</v>
      </c>
      <c r="C97" s="22" t="str">
        <f>lounge!B7</f>
        <v>Yes</v>
      </c>
      <c r="D97" s="22" t="str">
        <f>lounge!C7</f>
        <v>Yes</v>
      </c>
      <c r="E97" s="22" t="str">
        <f>lounge!D7</f>
        <v>No</v>
      </c>
      <c r="F97" s="22" t="str">
        <f>lounge!E7</f>
        <v>Yes</v>
      </c>
      <c r="G97" s="4" t="s">
        <v>230</v>
      </c>
      <c r="H97" s="24" t="s">
        <v>233</v>
      </c>
      <c r="I97" s="15" t="s">
        <v>39</v>
      </c>
      <c r="J97" s="15" t="s">
        <v>234</v>
      </c>
      <c r="K97" s="15" t="s">
        <v>235</v>
      </c>
      <c r="L97" s="15">
        <v>706015586</v>
      </c>
    </row>
    <row r="98" spans="1:12" ht="13.2">
      <c r="A98" s="40" t="s">
        <v>18</v>
      </c>
      <c r="B98" s="15" t="s">
        <v>23</v>
      </c>
      <c r="C98" s="22" t="str">
        <f>lounge!B25</f>
        <v>Yes</v>
      </c>
      <c r="D98" s="22" t="str">
        <f>lounge!C25</f>
        <v>Yes</v>
      </c>
      <c r="E98" s="22" t="str">
        <f>lounge!D25</f>
        <v>Yes</v>
      </c>
      <c r="F98" s="22" t="str">
        <f>lounge!E25</f>
        <v>Yes</v>
      </c>
      <c r="G98" s="4" t="s">
        <v>230</v>
      </c>
      <c r="H98" s="24" t="s">
        <v>276</v>
      </c>
      <c r="I98" s="15" t="s">
        <v>30</v>
      </c>
      <c r="K98" s="15" t="s">
        <v>277</v>
      </c>
      <c r="L98" s="42">
        <v>700924308</v>
      </c>
    </row>
    <row r="99" spans="1:12" ht="13.2">
      <c r="A99" s="40" t="s">
        <v>18</v>
      </c>
      <c r="B99" s="15" t="s">
        <v>23</v>
      </c>
      <c r="C99" s="22">
        <f>lounge!B31</f>
        <v>0</v>
      </c>
      <c r="D99" s="22">
        <f>lounge!C31</f>
        <v>0</v>
      </c>
      <c r="E99" s="22">
        <f>lounge!D31</f>
        <v>0</v>
      </c>
      <c r="F99" s="22" t="str">
        <f>lounge!E31</f>
        <v>Yes</v>
      </c>
      <c r="G99" s="4" t="s">
        <v>230</v>
      </c>
      <c r="H99" s="24" t="s">
        <v>290</v>
      </c>
      <c r="I99" s="15" t="s">
        <v>35</v>
      </c>
      <c r="J99" s="42" t="s">
        <v>291</v>
      </c>
      <c r="K99" s="15" t="s">
        <v>292</v>
      </c>
      <c r="L99" s="15">
        <v>727222287</v>
      </c>
    </row>
    <row r="100" spans="1:12" ht="13.2">
      <c r="A100" s="40" t="s">
        <v>18</v>
      </c>
      <c r="B100" s="15" t="s">
        <v>23</v>
      </c>
      <c r="C100" s="22" t="str">
        <f>lounge!B26</f>
        <v>Yes</v>
      </c>
      <c r="D100" s="22" t="str">
        <f>lounge!C26</f>
        <v>Yes</v>
      </c>
      <c r="E100" s="22" t="str">
        <f>lounge!D26</f>
        <v>Yes</v>
      </c>
      <c r="F100" s="22" t="str">
        <f>lounge!E26</f>
        <v>Yes</v>
      </c>
      <c r="G100" s="4" t="s">
        <v>230</v>
      </c>
      <c r="H100" s="24" t="s">
        <v>278</v>
      </c>
      <c r="I100" s="15" t="s">
        <v>30</v>
      </c>
      <c r="K100" s="15" t="s">
        <v>279</v>
      </c>
      <c r="L100" s="15">
        <v>730781318</v>
      </c>
    </row>
    <row r="101" spans="1:12" ht="13.2">
      <c r="A101" s="40" t="s">
        <v>18</v>
      </c>
      <c r="B101" s="15" t="s">
        <v>23</v>
      </c>
      <c r="C101" s="22" t="str">
        <f>lounge!B9</f>
        <v>Yes</v>
      </c>
      <c r="D101" s="22" t="str">
        <f>lounge!C9</f>
        <v>Yes</v>
      </c>
      <c r="E101" s="22" t="str">
        <f>lounge!D9</f>
        <v>Yes</v>
      </c>
      <c r="F101" s="22" t="str">
        <f>lounge!E9</f>
        <v>Yes</v>
      </c>
      <c r="G101" s="4" t="s">
        <v>230</v>
      </c>
      <c r="H101" s="24" t="s">
        <v>240</v>
      </c>
      <c r="I101" s="15" t="s">
        <v>30</v>
      </c>
      <c r="J101" s="15" t="s">
        <v>36</v>
      </c>
      <c r="K101" s="15" t="s">
        <v>241</v>
      </c>
      <c r="L101" s="15">
        <v>704191152</v>
      </c>
    </row>
    <row r="102" spans="1:12" ht="13.2">
      <c r="A102" s="40" t="s">
        <v>18</v>
      </c>
      <c r="B102" s="15" t="s">
        <v>23</v>
      </c>
      <c r="C102" s="22" t="str">
        <f>lounge!B12</f>
        <v>Yes</v>
      </c>
      <c r="D102" s="22" t="str">
        <f>lounge!C12</f>
        <v>Yes</v>
      </c>
      <c r="E102" s="22" t="str">
        <f>lounge!D12</f>
        <v>Yes</v>
      </c>
      <c r="F102" s="22" t="str">
        <f>lounge!E12</f>
        <v>Yes</v>
      </c>
      <c r="G102" s="4" t="s">
        <v>230</v>
      </c>
      <c r="H102" s="24" t="s">
        <v>247</v>
      </c>
      <c r="I102" s="15" t="s">
        <v>39</v>
      </c>
      <c r="K102" s="15" t="s">
        <v>248</v>
      </c>
      <c r="L102" s="15">
        <v>730640809</v>
      </c>
    </row>
    <row r="103" spans="1:12" ht="13.2">
      <c r="A103" s="57"/>
      <c r="B103" s="4" t="s">
        <v>23</v>
      </c>
      <c r="C103" s="22" t="str">
        <f>lounge!B6</f>
        <v>Yes</v>
      </c>
      <c r="D103" s="22">
        <f>lounge!C6</f>
        <v>0</v>
      </c>
      <c r="E103" s="22" t="str">
        <f>lounge!D6</f>
        <v>Yes</v>
      </c>
      <c r="F103" s="22" t="str">
        <f>lounge!E6</f>
        <v>Yes</v>
      </c>
      <c r="G103" s="4" t="s">
        <v>230</v>
      </c>
      <c r="H103" s="24" t="s">
        <v>231</v>
      </c>
      <c r="I103" s="15" t="s">
        <v>30</v>
      </c>
      <c r="K103" s="15" t="s">
        <v>232</v>
      </c>
      <c r="L103" s="15">
        <v>706924252</v>
      </c>
    </row>
    <row r="104" spans="1:12" ht="13.2">
      <c r="A104" s="41" t="s">
        <v>18</v>
      </c>
      <c r="B104" s="4" t="s">
        <v>23</v>
      </c>
      <c r="C104" s="22" t="str">
        <f>lounge!B14</f>
        <v>Yes</v>
      </c>
      <c r="D104" s="22" t="str">
        <f>lounge!C14</f>
        <v>Yes</v>
      </c>
      <c r="E104" s="22" t="str">
        <f>lounge!D14</f>
        <v>Yes</v>
      </c>
      <c r="F104" s="22" t="str">
        <f>lounge!E14</f>
        <v>Yes</v>
      </c>
      <c r="G104" s="4" t="s">
        <v>230</v>
      </c>
      <c r="H104" s="24" t="s">
        <v>251</v>
      </c>
      <c r="I104" s="15" t="s">
        <v>30</v>
      </c>
      <c r="K104" s="15" t="s">
        <v>252</v>
      </c>
      <c r="L104" s="15">
        <v>705315194</v>
      </c>
    </row>
    <row r="105" spans="1:12" ht="13.2">
      <c r="A105" s="41" t="s">
        <v>18</v>
      </c>
      <c r="B105" s="4" t="s">
        <v>23</v>
      </c>
      <c r="C105" s="22">
        <f>lounge!B15</f>
        <v>0</v>
      </c>
      <c r="D105" s="22" t="str">
        <f>lounge!C15</f>
        <v>Inget svar</v>
      </c>
      <c r="E105" s="22">
        <f>lounge!D15</f>
        <v>0</v>
      </c>
      <c r="F105" s="22" t="str">
        <f>lounge!E15</f>
        <v>Yes</v>
      </c>
      <c r="G105" s="4" t="s">
        <v>230</v>
      </c>
      <c r="H105" s="24" t="s">
        <v>253</v>
      </c>
      <c r="I105" s="15" t="s">
        <v>39</v>
      </c>
      <c r="J105" s="15" t="s">
        <v>31</v>
      </c>
      <c r="K105" s="15" t="s">
        <v>254</v>
      </c>
      <c r="L105" s="15">
        <v>735091052</v>
      </c>
    </row>
    <row r="106" spans="1:12" ht="13.2">
      <c r="A106" s="42" t="s">
        <v>18</v>
      </c>
      <c r="B106" s="15" t="s">
        <v>23</v>
      </c>
      <c r="C106" s="44" t="str">
        <f>lunch!B19</f>
        <v>Yes</v>
      </c>
      <c r="D106" s="44" t="str">
        <f>lunch!C19</f>
        <v>Yes</v>
      </c>
      <c r="E106" s="44" t="str">
        <f>lunch!D19</f>
        <v>Yes</v>
      </c>
      <c r="F106" s="44" t="str">
        <f>lunch!E19</f>
        <v>No</v>
      </c>
      <c r="G106" s="4" t="s">
        <v>293</v>
      </c>
      <c r="H106" s="17" t="s">
        <v>331</v>
      </c>
      <c r="I106" s="15" t="s">
        <v>35</v>
      </c>
      <c r="J106" s="15" t="s">
        <v>332</v>
      </c>
      <c r="K106" s="39" t="s">
        <v>333</v>
      </c>
      <c r="L106" s="39">
        <v>730844699</v>
      </c>
    </row>
    <row r="107" spans="1:12" ht="13.2">
      <c r="A107" s="4" t="s">
        <v>18</v>
      </c>
      <c r="B107" s="15" t="s">
        <v>23</v>
      </c>
      <c r="C107" s="22" t="str">
        <f>lunch!B20</f>
        <v>Yes</v>
      </c>
      <c r="D107" s="22" t="str">
        <f>lunch!C20</f>
        <v>Yes</v>
      </c>
      <c r="E107" s="22" t="str">
        <f>lunch!D20</f>
        <v>Yes</v>
      </c>
      <c r="F107" s="22" t="str">
        <f>lunch!E20</f>
        <v>No</v>
      </c>
      <c r="G107" s="4" t="s">
        <v>293</v>
      </c>
      <c r="H107" s="18" t="s">
        <v>334</v>
      </c>
      <c r="I107" s="15" t="s">
        <v>39</v>
      </c>
      <c r="J107" s="15" t="s">
        <v>335</v>
      </c>
      <c r="K107" s="15" t="s">
        <v>336</v>
      </c>
      <c r="L107" s="4">
        <v>730573493</v>
      </c>
    </row>
    <row r="108" spans="1:12" ht="13.2">
      <c r="A108" s="4" t="s">
        <v>18</v>
      </c>
      <c r="B108" s="15" t="s">
        <v>23</v>
      </c>
      <c r="C108" s="22" t="str">
        <f>lunch!B8</f>
        <v>Yes</v>
      </c>
      <c r="D108" s="22" t="str">
        <f>lunch!C8</f>
        <v>Yes</v>
      </c>
      <c r="E108" s="22" t="str">
        <f>lunch!D8</f>
        <v>Yes</v>
      </c>
      <c r="F108" s="22" t="str">
        <f>lunch!E8</f>
        <v>No</v>
      </c>
      <c r="G108" s="4" t="s">
        <v>293</v>
      </c>
      <c r="H108" s="18" t="s">
        <v>300</v>
      </c>
      <c r="I108" s="15" t="s">
        <v>39</v>
      </c>
      <c r="J108" s="15" t="s">
        <v>36</v>
      </c>
      <c r="K108" s="15" t="s">
        <v>301</v>
      </c>
      <c r="L108" s="15">
        <v>722058679</v>
      </c>
    </row>
    <row r="109" spans="1:12" ht="13.2">
      <c r="A109" s="4" t="s">
        <v>18</v>
      </c>
      <c r="B109" s="15" t="s">
        <v>23</v>
      </c>
      <c r="C109" s="22" t="str">
        <f>lunch!B11</f>
        <v>Yes</v>
      </c>
      <c r="D109" s="22" t="str">
        <f>lunch!C11</f>
        <v>Yes</v>
      </c>
      <c r="E109" s="22" t="str">
        <f>lunch!D11</f>
        <v>Yes</v>
      </c>
      <c r="F109" s="22" t="str">
        <f>lunch!E11</f>
        <v>No</v>
      </c>
      <c r="G109" s="4" t="s">
        <v>293</v>
      </c>
      <c r="H109" s="18" t="s">
        <v>308</v>
      </c>
      <c r="I109" s="15" t="s">
        <v>30</v>
      </c>
      <c r="J109" s="42" t="s">
        <v>309</v>
      </c>
      <c r="K109" s="15" t="s">
        <v>310</v>
      </c>
      <c r="L109" s="15">
        <v>727670620</v>
      </c>
    </row>
    <row r="110" spans="1:12" ht="13.2">
      <c r="A110" s="4" t="s">
        <v>18</v>
      </c>
      <c r="B110" s="15" t="s">
        <v>23</v>
      </c>
      <c r="C110" s="22" t="str">
        <f>lunch!B17</f>
        <v>Yes</v>
      </c>
      <c r="D110" s="22" t="str">
        <f>lunch!C17</f>
        <v>Yes</v>
      </c>
      <c r="E110" s="22" t="str">
        <f>lunch!D17</f>
        <v>Yes</v>
      </c>
      <c r="F110" s="22" t="str">
        <f>lunch!E17</f>
        <v>No</v>
      </c>
      <c r="G110" s="4" t="s">
        <v>293</v>
      </c>
      <c r="H110" s="18" t="s">
        <v>327</v>
      </c>
      <c r="I110" s="15" t="s">
        <v>30</v>
      </c>
      <c r="J110" s="42" t="s">
        <v>31</v>
      </c>
      <c r="K110" s="15" t="s">
        <v>328</v>
      </c>
      <c r="L110" s="25">
        <f>46764441353</f>
        <v>46764441353</v>
      </c>
    </row>
    <row r="111" spans="1:12" ht="13.2">
      <c r="A111" s="4" t="s">
        <v>18</v>
      </c>
      <c r="B111" s="15" t="s">
        <v>23</v>
      </c>
      <c r="C111" s="22" t="str">
        <f>lunch!B13</f>
        <v>Yes</v>
      </c>
      <c r="D111" s="22" t="str">
        <f>lunch!C13</f>
        <v>Voice-mail</v>
      </c>
      <c r="E111" s="22">
        <f>lunch!D13</f>
        <v>0</v>
      </c>
      <c r="F111" s="22">
        <f>lunch!E13</f>
        <v>0</v>
      </c>
      <c r="G111" s="4" t="s">
        <v>293</v>
      </c>
      <c r="H111" s="18" t="s">
        <v>315</v>
      </c>
      <c r="I111" s="15" t="s">
        <v>39</v>
      </c>
      <c r="K111" s="15" t="s">
        <v>316</v>
      </c>
      <c r="L111" s="15">
        <v>727199522</v>
      </c>
    </row>
    <row r="112" spans="1:12" ht="13.2">
      <c r="A112" s="4" t="s">
        <v>18</v>
      </c>
      <c r="B112" s="15" t="s">
        <v>23</v>
      </c>
      <c r="C112" s="22" t="str">
        <f>lunch!B10</f>
        <v>Yes</v>
      </c>
      <c r="D112" s="22" t="str">
        <f>lunch!C10</f>
        <v>Yes</v>
      </c>
      <c r="E112" s="22" t="str">
        <f>lunch!D10</f>
        <v>Yes</v>
      </c>
      <c r="F112" s="22" t="str">
        <f>lunch!E10</f>
        <v>No</v>
      </c>
      <c r="G112" s="4" t="s">
        <v>293</v>
      </c>
      <c r="H112" s="18" t="s">
        <v>305</v>
      </c>
      <c r="I112" s="15" t="s">
        <v>39</v>
      </c>
      <c r="K112" s="15" t="s">
        <v>306</v>
      </c>
      <c r="L112" s="42">
        <v>760207740</v>
      </c>
    </row>
    <row r="113" spans="1:14" ht="13.2">
      <c r="A113" s="4" t="s">
        <v>18</v>
      </c>
      <c r="B113" s="15" t="s">
        <v>23</v>
      </c>
      <c r="C113" s="22" t="str">
        <f>lunch!B9</f>
        <v>Yes</v>
      </c>
      <c r="D113" s="22" t="str">
        <f>lunch!C9</f>
        <v>Yes</v>
      </c>
      <c r="E113" s="22" t="str">
        <f>lunch!D9</f>
        <v>Yes</v>
      </c>
      <c r="F113" s="22" t="str">
        <f>lunch!E9</f>
        <v>Yes</v>
      </c>
      <c r="G113" s="4" t="s">
        <v>293</v>
      </c>
      <c r="H113" s="18" t="s">
        <v>302</v>
      </c>
      <c r="I113" s="15" t="s">
        <v>39</v>
      </c>
      <c r="K113" s="4" t="s">
        <v>303</v>
      </c>
      <c r="L113" s="15">
        <v>734245995</v>
      </c>
    </row>
    <row r="114" spans="1:14" ht="13.2">
      <c r="A114" s="4" t="s">
        <v>18</v>
      </c>
      <c r="C114" s="22">
        <f>lunch!B14</f>
        <v>0</v>
      </c>
      <c r="D114" s="22" t="str">
        <f>lunch!C14</f>
        <v>Voice-mail</v>
      </c>
      <c r="E114" s="22">
        <f>lunch!D14</f>
        <v>0</v>
      </c>
      <c r="F114" s="22">
        <f>lunch!E14</f>
        <v>0</v>
      </c>
      <c r="G114" s="4" t="s">
        <v>293</v>
      </c>
      <c r="H114" s="18" t="s">
        <v>317</v>
      </c>
      <c r="I114" s="15" t="s">
        <v>30</v>
      </c>
      <c r="J114" s="15" t="s">
        <v>319</v>
      </c>
      <c r="K114" s="15" t="s">
        <v>321</v>
      </c>
      <c r="L114" s="15">
        <v>704356879</v>
      </c>
    </row>
    <row r="115" spans="1:14" ht="13.2">
      <c r="A115" s="4" t="s">
        <v>18</v>
      </c>
      <c r="B115" s="15" t="s">
        <v>23</v>
      </c>
      <c r="C115" s="22" t="str">
        <f>lunch!B15</f>
        <v>Yes</v>
      </c>
      <c r="D115" s="22" t="str">
        <f>lunch!C15</f>
        <v>Yes</v>
      </c>
      <c r="E115" s="22" t="str">
        <f>lunch!D15</f>
        <v>Yes</v>
      </c>
      <c r="F115" s="22">
        <f>lunch!E15</f>
        <v>0</v>
      </c>
      <c r="G115" s="4" t="s">
        <v>293</v>
      </c>
      <c r="H115" s="18" t="s">
        <v>322</v>
      </c>
      <c r="I115" s="15" t="s">
        <v>39</v>
      </c>
      <c r="J115" s="15" t="s">
        <v>36</v>
      </c>
      <c r="K115" s="15" t="s">
        <v>323</v>
      </c>
      <c r="L115" s="15">
        <v>709494715</v>
      </c>
    </row>
    <row r="116" spans="1:14" ht="13.2">
      <c r="A116" s="4" t="s">
        <v>18</v>
      </c>
      <c r="B116" s="15" t="s">
        <v>23</v>
      </c>
      <c r="C116" s="22" t="str">
        <f>lunch!B21</f>
        <v>Yes</v>
      </c>
      <c r="D116" s="22" t="str">
        <f>lunch!C21</f>
        <v>Yes</v>
      </c>
      <c r="E116" s="22" t="str">
        <f>lunch!D21</f>
        <v>Yes</v>
      </c>
      <c r="F116" s="22" t="str">
        <f>lunch!E21</f>
        <v>Yes</v>
      </c>
      <c r="G116" s="4" t="s">
        <v>293</v>
      </c>
      <c r="H116" s="18" t="s">
        <v>337</v>
      </c>
      <c r="I116" s="15" t="s">
        <v>30</v>
      </c>
      <c r="K116" s="15" t="s">
        <v>338</v>
      </c>
      <c r="L116" s="15">
        <v>793345029</v>
      </c>
    </row>
    <row r="117" spans="1:14" ht="13.2">
      <c r="A117" s="4" t="s">
        <v>18</v>
      </c>
      <c r="B117" s="15" t="s">
        <v>23</v>
      </c>
      <c r="C117" s="22" t="str">
        <f>lunch!B12</f>
        <v>Yes</v>
      </c>
      <c r="D117" s="22" t="str">
        <f>lunch!C12</f>
        <v>Yes</v>
      </c>
      <c r="E117" s="22" t="str">
        <f>lunch!D12</f>
        <v>Yes</v>
      </c>
      <c r="F117" s="22" t="str">
        <f>lunch!E12</f>
        <v>No</v>
      </c>
      <c r="G117" s="4" t="s">
        <v>293</v>
      </c>
      <c r="H117" s="18" t="s">
        <v>311</v>
      </c>
      <c r="I117" s="15" t="s">
        <v>30</v>
      </c>
      <c r="J117" s="15" t="s">
        <v>313</v>
      </c>
      <c r="K117" s="15" t="s">
        <v>314</v>
      </c>
      <c r="L117" s="25">
        <f>460763902719</f>
        <v>460763902719</v>
      </c>
    </row>
    <row r="118" spans="1:14" ht="13.2">
      <c r="A118" s="4" t="s">
        <v>18</v>
      </c>
      <c r="B118" s="15" t="s">
        <v>23</v>
      </c>
      <c r="C118" s="22" t="str">
        <f>lunch!B18</f>
        <v>Yes</v>
      </c>
      <c r="D118" s="22" t="str">
        <f>lunch!C18</f>
        <v>Yes</v>
      </c>
      <c r="E118" s="22" t="str">
        <f>lunch!D18</f>
        <v>Yes</v>
      </c>
      <c r="F118" s="22" t="str">
        <f>lunch!E18</f>
        <v>No</v>
      </c>
      <c r="G118" s="4" t="s">
        <v>293</v>
      </c>
      <c r="H118" s="18" t="s">
        <v>329</v>
      </c>
      <c r="I118" s="15" t="s">
        <v>39</v>
      </c>
      <c r="K118" s="15" t="s">
        <v>330</v>
      </c>
      <c r="L118" s="15">
        <v>767700386</v>
      </c>
    </row>
    <row r="119" spans="1:14" ht="13.2">
      <c r="B119" s="15" t="s">
        <v>23</v>
      </c>
      <c r="C119" s="64" t="str">
        <f>lunch!B6</f>
        <v>Yes</v>
      </c>
      <c r="D119" s="64" t="str">
        <f>lunch!C6</f>
        <v>Yes</v>
      </c>
      <c r="E119" s="64" t="str">
        <f>lunch!D6</f>
        <v>Yes</v>
      </c>
      <c r="F119" s="64" t="str">
        <f>lunch!E6</f>
        <v>No</v>
      </c>
      <c r="G119" s="4" t="s">
        <v>293</v>
      </c>
      <c r="H119" s="60" t="s">
        <v>294</v>
      </c>
      <c r="I119" s="15" t="s">
        <v>39</v>
      </c>
      <c r="J119" s="15" t="s">
        <v>295</v>
      </c>
      <c r="K119" s="57" t="s">
        <v>296</v>
      </c>
      <c r="L119" s="57">
        <v>736641537</v>
      </c>
    </row>
    <row r="120" spans="1:14" ht="13.2">
      <c r="A120" s="4" t="s">
        <v>18</v>
      </c>
      <c r="B120" s="15" t="s">
        <v>23</v>
      </c>
      <c r="C120" s="22" t="str">
        <f>lunch!B7</f>
        <v>Yes</v>
      </c>
      <c r="D120" s="22" t="str">
        <f>lunch!C7</f>
        <v>Yes</v>
      </c>
      <c r="E120" s="22" t="str">
        <f>lunch!D7</f>
        <v>Yes</v>
      </c>
      <c r="F120" s="22" t="str">
        <f>lunch!E7</f>
        <v>No</v>
      </c>
      <c r="G120" s="4" t="s">
        <v>293</v>
      </c>
      <c r="H120" s="18" t="s">
        <v>297</v>
      </c>
      <c r="I120" s="15" t="s">
        <v>35</v>
      </c>
      <c r="J120" s="15" t="s">
        <v>298</v>
      </c>
      <c r="K120" s="15" t="s">
        <v>299</v>
      </c>
      <c r="L120" s="15">
        <v>704394836</v>
      </c>
    </row>
    <row r="121" spans="1:14" ht="13.2">
      <c r="A121" s="57" t="s">
        <v>18</v>
      </c>
      <c r="B121" s="57" t="s">
        <v>23</v>
      </c>
      <c r="C121" s="22" t="str">
        <f>lunch!B23</f>
        <v>Yes</v>
      </c>
      <c r="D121" s="22" t="str">
        <f>lunch!C23</f>
        <v>Yes</v>
      </c>
      <c r="E121" s="22" t="str">
        <f>lunch!D23</f>
        <v>Yes</v>
      </c>
      <c r="F121" s="22">
        <f>lunch!E23</f>
        <v>0</v>
      </c>
      <c r="G121" s="57" t="s">
        <v>293</v>
      </c>
      <c r="H121" s="18" t="s">
        <v>341</v>
      </c>
      <c r="I121" s="57" t="s">
        <v>30</v>
      </c>
      <c r="J121" s="57" t="s">
        <v>36</v>
      </c>
      <c r="K121" s="15" t="s">
        <v>342</v>
      </c>
      <c r="L121" s="31" t="s">
        <v>343</v>
      </c>
    </row>
    <row r="122" spans="1:14" ht="13.2">
      <c r="A122" s="4" t="s">
        <v>18</v>
      </c>
      <c r="B122" s="15" t="s">
        <v>23</v>
      </c>
      <c r="C122" s="22" t="str">
        <f>lunch!B22</f>
        <v>Yes</v>
      </c>
      <c r="D122" s="22" t="str">
        <f>lunch!C22</f>
        <v>Yes</v>
      </c>
      <c r="E122" s="22" t="str">
        <f>lunch!D22</f>
        <v>Maybe</v>
      </c>
      <c r="F122" s="22" t="str">
        <f>lunch!E22</f>
        <v>No</v>
      </c>
      <c r="G122" s="4" t="s">
        <v>293</v>
      </c>
      <c r="H122" s="18" t="s">
        <v>339</v>
      </c>
      <c r="I122" s="15" t="s">
        <v>35</v>
      </c>
      <c r="J122" s="15" t="s">
        <v>142</v>
      </c>
      <c r="K122" s="15" t="s">
        <v>340</v>
      </c>
      <c r="L122" s="15">
        <v>763135875</v>
      </c>
    </row>
    <row r="123" spans="1:14" ht="13.2">
      <c r="A123" s="43" t="s">
        <v>18</v>
      </c>
      <c r="B123" s="43" t="s">
        <v>23</v>
      </c>
      <c r="C123" s="22" t="str">
        <f>lunch!B16</f>
        <v>Yes</v>
      </c>
      <c r="D123" s="22" t="str">
        <f>lunch!C16</f>
        <v>Yes</v>
      </c>
      <c r="E123" s="22" t="str">
        <f>lunch!D16</f>
        <v>Yes</v>
      </c>
      <c r="F123" s="22" t="str">
        <f>lunch!E16</f>
        <v>No</v>
      </c>
      <c r="G123" s="43" t="s">
        <v>293</v>
      </c>
      <c r="H123" s="18" t="s">
        <v>325</v>
      </c>
      <c r="I123" s="43" t="s">
        <v>39</v>
      </c>
      <c r="J123" s="43" t="s">
        <v>36</v>
      </c>
      <c r="K123" s="15" t="s">
        <v>326</v>
      </c>
      <c r="L123" s="42">
        <v>707978224</v>
      </c>
      <c r="M123" s="20"/>
      <c r="N123" s="20"/>
    </row>
    <row r="124" spans="1:14" ht="13.2">
      <c r="A124" s="57" t="s">
        <v>18</v>
      </c>
      <c r="B124" s="57" t="s">
        <v>23</v>
      </c>
      <c r="C124" s="44" t="str">
        <f>'network&amp;conncection'!B11</f>
        <v>Yes</v>
      </c>
      <c r="D124" s="44" t="str">
        <f>'network&amp;conncection'!C11</f>
        <v>Yes</v>
      </c>
      <c r="E124" s="44" t="str">
        <f>'network&amp;conncection'!D11</f>
        <v>Yes</v>
      </c>
      <c r="F124" s="44" t="str">
        <f>'network&amp;conncection'!E11</f>
        <v>Yes</v>
      </c>
      <c r="G124" s="57" t="s">
        <v>344</v>
      </c>
      <c r="H124" s="17" t="s">
        <v>358</v>
      </c>
      <c r="I124" s="57" t="s">
        <v>131</v>
      </c>
      <c r="J124" s="58"/>
      <c r="K124" s="39" t="s">
        <v>359</v>
      </c>
      <c r="L124" s="39">
        <v>730240560</v>
      </c>
    </row>
    <row r="125" spans="1:14" ht="13.2">
      <c r="A125" s="4" t="s">
        <v>18</v>
      </c>
      <c r="B125" s="15" t="s">
        <v>23</v>
      </c>
      <c r="C125" s="22">
        <f>'network&amp;conncection'!B7</f>
        <v>0</v>
      </c>
      <c r="D125" s="22" t="str">
        <f>'network&amp;conncection'!C7</f>
        <v>NO ANSWER</v>
      </c>
      <c r="E125" s="22">
        <f>'network&amp;conncection'!D7</f>
        <v>0</v>
      </c>
      <c r="F125" s="22">
        <f>'network&amp;conncection'!E7</f>
        <v>0</v>
      </c>
      <c r="G125" s="4" t="s">
        <v>344</v>
      </c>
      <c r="H125" s="18" t="s">
        <v>348</v>
      </c>
      <c r="I125" s="15" t="s">
        <v>30</v>
      </c>
      <c r="J125" s="15" t="s">
        <v>349</v>
      </c>
      <c r="K125" s="15" t="s">
        <v>350</v>
      </c>
      <c r="L125" s="15">
        <v>723372323</v>
      </c>
    </row>
    <row r="126" spans="1:14" ht="13.2">
      <c r="A126" s="4" t="s">
        <v>18</v>
      </c>
      <c r="B126" s="15" t="s">
        <v>23</v>
      </c>
      <c r="C126" s="22" t="str">
        <f>'network&amp;conncection'!B8</f>
        <v>Yes</v>
      </c>
      <c r="D126" s="22" t="str">
        <f>'network&amp;conncection'!C8</f>
        <v>Yes</v>
      </c>
      <c r="E126" s="22" t="str">
        <f>'network&amp;conncection'!D8</f>
        <v>Yes</v>
      </c>
      <c r="F126" s="22" t="str">
        <f>'network&amp;conncection'!E8</f>
        <v>Yes</v>
      </c>
      <c r="G126" s="4" t="s">
        <v>344</v>
      </c>
      <c r="H126" s="18" t="s">
        <v>351</v>
      </c>
      <c r="I126" s="15" t="s">
        <v>35</v>
      </c>
      <c r="K126" s="15" t="s">
        <v>352</v>
      </c>
      <c r="L126" s="15">
        <v>768300813</v>
      </c>
    </row>
    <row r="127" spans="1:14" ht="13.2">
      <c r="A127" s="4" t="s">
        <v>18</v>
      </c>
      <c r="B127" s="15" t="s">
        <v>23</v>
      </c>
      <c r="C127" s="22" t="str">
        <f>'network&amp;conncection'!B9</f>
        <v xml:space="preserve">Yes </v>
      </c>
      <c r="D127" s="22" t="str">
        <f>'network&amp;conncection'!C9</f>
        <v>Yes</v>
      </c>
      <c r="E127" s="22" t="str">
        <f>'network&amp;conncection'!D9</f>
        <v xml:space="preserve">Yes </v>
      </c>
      <c r="F127" s="22" t="str">
        <f>'network&amp;conncection'!E9</f>
        <v>Yes</v>
      </c>
      <c r="G127" s="4" t="s">
        <v>344</v>
      </c>
      <c r="H127" s="18" t="s">
        <v>353</v>
      </c>
      <c r="I127" s="15" t="s">
        <v>35</v>
      </c>
      <c r="J127" s="15" t="s">
        <v>354</v>
      </c>
      <c r="K127" s="15" t="s">
        <v>355</v>
      </c>
      <c r="L127" s="15">
        <v>732450114</v>
      </c>
    </row>
    <row r="128" spans="1:14" ht="13.2">
      <c r="A128" s="4" t="s">
        <v>18</v>
      </c>
      <c r="B128" s="15" t="s">
        <v>23</v>
      </c>
      <c r="C128" s="64" t="str">
        <f>'network&amp;conncection'!B6</f>
        <v>Yes</v>
      </c>
      <c r="D128" s="64" t="str">
        <f>'network&amp;conncection'!C6</f>
        <v>Yes</v>
      </c>
      <c r="E128" s="64" t="str">
        <f>'network&amp;conncection'!D6</f>
        <v>Yes</v>
      </c>
      <c r="F128" s="64" t="str">
        <f>'network&amp;conncection'!E6</f>
        <v>Yes</v>
      </c>
      <c r="G128" s="4" t="s">
        <v>344</v>
      </c>
      <c r="H128" s="60" t="s">
        <v>345</v>
      </c>
      <c r="I128" s="15" t="s">
        <v>30</v>
      </c>
      <c r="J128" s="42" t="s">
        <v>346</v>
      </c>
      <c r="K128" s="57" t="s">
        <v>347</v>
      </c>
      <c r="L128" s="57">
        <v>738553971</v>
      </c>
    </row>
    <row r="129" spans="1:14" ht="13.2">
      <c r="A129" s="43" t="s">
        <v>18</v>
      </c>
      <c r="B129" s="43" t="s">
        <v>23</v>
      </c>
      <c r="C129" s="22" t="str">
        <f>'network&amp;conncection'!B10</f>
        <v>Yes</v>
      </c>
      <c r="D129" s="22" t="str">
        <f>'network&amp;conncection'!C10</f>
        <v>Yes</v>
      </c>
      <c r="E129" s="22" t="str">
        <f>'network&amp;conncection'!D10</f>
        <v>Yes</v>
      </c>
      <c r="F129" s="22">
        <f>'network&amp;conncection'!E10</f>
        <v>0</v>
      </c>
      <c r="G129" s="43" t="s">
        <v>344</v>
      </c>
      <c r="H129" s="18" t="s">
        <v>356</v>
      </c>
      <c r="I129" s="43" t="s">
        <v>35</v>
      </c>
      <c r="J129" s="62"/>
      <c r="K129" s="15" t="s">
        <v>357</v>
      </c>
      <c r="L129" s="15">
        <v>723075600</v>
      </c>
      <c r="M129" s="20"/>
      <c r="N129" s="20"/>
    </row>
    <row r="130" spans="1:14" ht="13.2">
      <c r="A130" s="58"/>
      <c r="B130" s="57" t="s">
        <v>23</v>
      </c>
      <c r="C130" s="44" t="str">
        <f>photo!B7</f>
        <v>x</v>
      </c>
      <c r="D130" s="44" t="str">
        <f>photo!C7</f>
        <v>x</v>
      </c>
      <c r="E130" s="44">
        <f>photo!D7</f>
        <v>0</v>
      </c>
      <c r="F130" s="44" t="str">
        <f>photo!E7</f>
        <v>x</v>
      </c>
      <c r="G130" s="57" t="s">
        <v>360</v>
      </c>
      <c r="H130" s="17" t="s">
        <v>364</v>
      </c>
      <c r="I130" s="57" t="s">
        <v>39</v>
      </c>
      <c r="J130" s="58"/>
      <c r="K130" s="39" t="s">
        <v>365</v>
      </c>
      <c r="L130" s="39">
        <v>721953041</v>
      </c>
    </row>
    <row r="131" spans="1:14" ht="13.2">
      <c r="A131" s="43" t="s">
        <v>18</v>
      </c>
      <c r="B131" s="43" t="s">
        <v>23</v>
      </c>
      <c r="C131" s="64" t="str">
        <f>photo!B6</f>
        <v>x</v>
      </c>
      <c r="D131" s="64" t="str">
        <f>photo!C6</f>
        <v>x</v>
      </c>
      <c r="E131" s="64" t="str">
        <f>photo!D6</f>
        <v>x</v>
      </c>
      <c r="F131" s="64" t="str">
        <f>photo!E6</f>
        <v>x</v>
      </c>
      <c r="G131" s="43" t="s">
        <v>360</v>
      </c>
      <c r="H131" s="60" t="s">
        <v>361</v>
      </c>
      <c r="I131" s="43" t="s">
        <v>30</v>
      </c>
      <c r="J131" s="62"/>
      <c r="K131" s="57" t="s">
        <v>362</v>
      </c>
      <c r="L131" s="67" t="s">
        <v>363</v>
      </c>
      <c r="M131" s="20"/>
      <c r="N131" s="20"/>
    </row>
    <row r="132" spans="1:14" ht="13.2">
      <c r="A132" s="4" t="s">
        <v>18</v>
      </c>
      <c r="B132" s="15" t="s">
        <v>23</v>
      </c>
      <c r="C132" s="44" t="str">
        <f>'student-session'!B7</f>
        <v>x</v>
      </c>
      <c r="D132" s="44" t="str">
        <f>'student-session'!C7</f>
        <v>x</v>
      </c>
      <c r="E132" s="44" t="str">
        <f>'student-session'!D7</f>
        <v>x</v>
      </c>
      <c r="F132" s="44" t="str">
        <f>'student-session'!E7</f>
        <v>x</v>
      </c>
      <c r="G132" s="4" t="s">
        <v>366</v>
      </c>
      <c r="H132" s="17" t="s">
        <v>369</v>
      </c>
      <c r="I132" s="15" t="s">
        <v>30</v>
      </c>
      <c r="K132" s="39" t="s">
        <v>370</v>
      </c>
      <c r="L132" s="39">
        <v>46764435878</v>
      </c>
    </row>
    <row r="133" spans="1:14" ht="13.2">
      <c r="A133" s="57" t="s">
        <v>18</v>
      </c>
      <c r="B133" s="57" t="s">
        <v>23</v>
      </c>
      <c r="C133" s="22" t="str">
        <f>'student-session'!B8</f>
        <v>x</v>
      </c>
      <c r="D133" s="22" t="str">
        <f>'student-session'!C8</f>
        <v>x</v>
      </c>
      <c r="E133" s="22" t="str">
        <f>'student-session'!D8</f>
        <v>x</v>
      </c>
      <c r="F133" s="22" t="str">
        <f>'student-session'!E8</f>
        <v>x</v>
      </c>
      <c r="G133" s="57" t="s">
        <v>366</v>
      </c>
      <c r="H133" s="18" t="s">
        <v>371</v>
      </c>
      <c r="I133" s="57" t="s">
        <v>35</v>
      </c>
      <c r="J133" s="58"/>
      <c r="K133" s="15" t="s">
        <v>372</v>
      </c>
      <c r="L133" s="15">
        <v>703032722</v>
      </c>
    </row>
    <row r="134" spans="1:14" ht="13.2">
      <c r="A134" s="43" t="s">
        <v>18</v>
      </c>
      <c r="B134" s="43" t="s">
        <v>23</v>
      </c>
      <c r="C134" s="64" t="str">
        <f>'student-session'!B6</f>
        <v>x</v>
      </c>
      <c r="D134" s="64" t="str">
        <f>'student-session'!C6</f>
        <v>x</v>
      </c>
      <c r="E134" s="64" t="str">
        <f>'student-session'!D6</f>
        <v>x</v>
      </c>
      <c r="F134" s="64" t="str">
        <f>'student-session'!E6</f>
        <v>x</v>
      </c>
      <c r="G134" s="43" t="s">
        <v>366</v>
      </c>
      <c r="H134" s="60" t="s">
        <v>367</v>
      </c>
      <c r="I134" s="43" t="s">
        <v>39</v>
      </c>
      <c r="J134" s="43" t="s">
        <v>142</v>
      </c>
      <c r="K134" s="57" t="s">
        <v>368</v>
      </c>
      <c r="L134" s="57">
        <v>764423239</v>
      </c>
      <c r="M134" s="20"/>
      <c r="N134" s="20"/>
    </row>
    <row r="135" spans="1:14" ht="13.2">
      <c r="A135" s="4" t="s">
        <v>18</v>
      </c>
      <c r="B135" s="15" t="s">
        <v>23</v>
      </c>
      <c r="C135" s="44" t="str">
        <f>'task-force'!B18</f>
        <v>x</v>
      </c>
      <c r="D135" s="44" t="str">
        <f>'task-force'!C18</f>
        <v>x</v>
      </c>
      <c r="E135" s="44" t="str">
        <f>'task-force'!D18</f>
        <v>x</v>
      </c>
      <c r="F135" s="44" t="str">
        <f>'task-force'!E18</f>
        <v>x</v>
      </c>
      <c r="G135" s="4" t="s">
        <v>373</v>
      </c>
      <c r="H135" s="21" t="s">
        <v>406</v>
      </c>
      <c r="I135" s="15" t="s">
        <v>30</v>
      </c>
      <c r="K135" s="39" t="s">
        <v>407</v>
      </c>
      <c r="L135" s="39">
        <v>725554766</v>
      </c>
    </row>
    <row r="136" spans="1:14" ht="13.2">
      <c r="A136" s="4" t="s">
        <v>18</v>
      </c>
      <c r="B136" s="4" t="s">
        <v>33</v>
      </c>
      <c r="C136" s="22" t="str">
        <f>'task-force'!B13</f>
        <v>x</v>
      </c>
      <c r="D136" s="22" t="str">
        <f>'task-force'!C13</f>
        <v>x</v>
      </c>
      <c r="E136" s="22" t="str">
        <f>'task-force'!D13</f>
        <v>No</v>
      </c>
      <c r="F136" s="22" t="str">
        <f>'task-force'!E13</f>
        <v>x</v>
      </c>
      <c r="G136" s="4" t="s">
        <v>373</v>
      </c>
      <c r="H136" s="24" t="s">
        <v>396</v>
      </c>
      <c r="I136" s="15" t="s">
        <v>30</v>
      </c>
      <c r="K136" s="15" t="s">
        <v>397</v>
      </c>
      <c r="L136" s="25">
        <f>46701491824</f>
        <v>46701491824</v>
      </c>
    </row>
    <row r="137" spans="1:14" ht="13.2">
      <c r="A137" s="42" t="s">
        <v>18</v>
      </c>
      <c r="B137" s="15" t="s">
        <v>23</v>
      </c>
      <c r="C137" s="22" t="str">
        <f>'task-force'!B17</f>
        <v>x</v>
      </c>
      <c r="D137" s="22" t="str">
        <f>'task-force'!C17</f>
        <v>x</v>
      </c>
      <c r="E137" s="22" t="str">
        <f>'task-force'!D17</f>
        <v>x</v>
      </c>
      <c r="F137" s="22" t="str">
        <f>'task-force'!E17</f>
        <v>x</v>
      </c>
      <c r="G137" s="4" t="s">
        <v>373</v>
      </c>
      <c r="H137" s="24" t="s">
        <v>404</v>
      </c>
      <c r="I137" s="15" t="s">
        <v>30</v>
      </c>
      <c r="J137" s="42" t="s">
        <v>36</v>
      </c>
      <c r="K137" s="15" t="s">
        <v>405</v>
      </c>
      <c r="L137" s="45">
        <v>736001032</v>
      </c>
    </row>
    <row r="138" spans="1:14" ht="13.2">
      <c r="B138" s="15" t="s">
        <v>23</v>
      </c>
      <c r="C138" s="22" t="str">
        <f>'task-force'!B19</f>
        <v>x</v>
      </c>
      <c r="D138" s="22" t="str">
        <f>'task-force'!C19</f>
        <v>x</v>
      </c>
      <c r="E138" s="22" t="str">
        <f>'task-force'!D19</f>
        <v>x</v>
      </c>
      <c r="F138" s="22" t="str">
        <f>'task-force'!E19</f>
        <v>x</v>
      </c>
      <c r="G138" s="4" t="s">
        <v>373</v>
      </c>
      <c r="H138" s="24" t="s">
        <v>408</v>
      </c>
      <c r="I138" s="15" t="s">
        <v>39</v>
      </c>
      <c r="J138" s="42" t="s">
        <v>409</v>
      </c>
      <c r="K138" s="15" t="s">
        <v>410</v>
      </c>
      <c r="L138" s="15">
        <v>720191819</v>
      </c>
    </row>
    <row r="139" spans="1:14" ht="13.2">
      <c r="A139" s="4" t="s">
        <v>18</v>
      </c>
      <c r="B139" s="15" t="s">
        <v>33</v>
      </c>
      <c r="C139" s="22" t="str">
        <f>'task-force'!B14</f>
        <v>x</v>
      </c>
      <c r="D139" s="22" t="str">
        <f>'task-force'!C14</f>
        <v>x</v>
      </c>
      <c r="E139" s="22" t="str">
        <f>'task-force'!D14</f>
        <v>x</v>
      </c>
      <c r="F139" s="22" t="str">
        <f>'task-force'!E14</f>
        <v>x</v>
      </c>
      <c r="G139" s="4" t="s">
        <v>373</v>
      </c>
      <c r="H139" s="24" t="s">
        <v>398</v>
      </c>
      <c r="I139" s="15" t="s">
        <v>35</v>
      </c>
      <c r="K139" s="15" t="s">
        <v>399</v>
      </c>
      <c r="L139" s="15">
        <v>706201763</v>
      </c>
    </row>
    <row r="140" spans="1:14" ht="13.2">
      <c r="A140" s="4" t="s">
        <v>18</v>
      </c>
      <c r="B140" s="15" t="s">
        <v>33</v>
      </c>
      <c r="C140" s="22" t="str">
        <f>'task-force'!B7</f>
        <v>x</v>
      </c>
      <c r="D140" s="22" t="str">
        <f>'task-force'!C7</f>
        <v>x</v>
      </c>
      <c r="E140" s="22" t="str">
        <f>'task-force'!D7</f>
        <v>No</v>
      </c>
      <c r="F140" s="22" t="str">
        <f>'task-force'!E7</f>
        <v>x</v>
      </c>
      <c r="G140" s="4" t="s">
        <v>373</v>
      </c>
      <c r="H140" s="24" t="s">
        <v>377</v>
      </c>
      <c r="I140" s="15" t="s">
        <v>30</v>
      </c>
      <c r="K140" s="15" t="s">
        <v>378</v>
      </c>
      <c r="L140" s="15">
        <v>704614462</v>
      </c>
    </row>
    <row r="141" spans="1:14" ht="13.2">
      <c r="B141" s="15" t="s">
        <v>23</v>
      </c>
      <c r="C141" s="22" t="str">
        <f>'task-force'!B8</f>
        <v>x</v>
      </c>
      <c r="D141" s="22" t="str">
        <f>'task-force'!C8</f>
        <v>x</v>
      </c>
      <c r="E141" s="22" t="str">
        <f>'task-force'!D8</f>
        <v>x</v>
      </c>
      <c r="F141" s="22" t="str">
        <f>'task-force'!E8</f>
        <v>x</v>
      </c>
      <c r="G141" s="4" t="s">
        <v>373</v>
      </c>
      <c r="H141" s="24" t="s">
        <v>383</v>
      </c>
      <c r="I141" s="15" t="s">
        <v>30</v>
      </c>
      <c r="K141" s="15" t="s">
        <v>384</v>
      </c>
      <c r="L141" s="15" t="s">
        <v>385</v>
      </c>
    </row>
    <row r="142" spans="1:14" ht="13.2">
      <c r="A142" s="4" t="s">
        <v>18</v>
      </c>
      <c r="B142" s="4" t="s">
        <v>23</v>
      </c>
      <c r="C142" s="64" t="str">
        <f>'task-force'!B6</f>
        <v>x</v>
      </c>
      <c r="D142" s="64" t="str">
        <f>'task-force'!C6</f>
        <v>x</v>
      </c>
      <c r="E142" s="64" t="str">
        <f>'task-force'!D6</f>
        <v>x</v>
      </c>
      <c r="F142" s="64" t="str">
        <f>'task-force'!E6</f>
        <v>x</v>
      </c>
      <c r="G142" s="4" t="s">
        <v>373</v>
      </c>
      <c r="H142" s="61" t="s">
        <v>374</v>
      </c>
      <c r="I142" s="15" t="s">
        <v>30</v>
      </c>
      <c r="K142" s="57" t="s">
        <v>375</v>
      </c>
      <c r="L142" s="57">
        <v>733966613</v>
      </c>
    </row>
    <row r="143" spans="1:14" ht="13.2">
      <c r="B143" s="4" t="s">
        <v>23</v>
      </c>
      <c r="C143" s="22" t="str">
        <f>'task-force'!B12</f>
        <v>x</v>
      </c>
      <c r="D143" s="22" t="str">
        <f>'task-force'!C12</f>
        <v>x</v>
      </c>
      <c r="E143" s="22" t="str">
        <f>'task-force'!D12</f>
        <v>x</v>
      </c>
      <c r="F143" s="22" t="str">
        <f>'task-force'!E12</f>
        <v>x</v>
      </c>
      <c r="G143" s="4" t="s">
        <v>373</v>
      </c>
      <c r="H143" s="24" t="s">
        <v>394</v>
      </c>
      <c r="I143" s="15" t="s">
        <v>35</v>
      </c>
      <c r="J143" s="42" t="s">
        <v>40</v>
      </c>
      <c r="K143" s="15" t="s">
        <v>395</v>
      </c>
      <c r="L143" s="15">
        <v>707999142</v>
      </c>
    </row>
    <row r="144" spans="1:14" ht="13.2">
      <c r="B144" s="15" t="s">
        <v>23</v>
      </c>
      <c r="C144" s="22" t="str">
        <f>'task-force'!B16</f>
        <v>x</v>
      </c>
      <c r="D144" s="22" t="str">
        <f>'task-force'!C16</f>
        <v>x</v>
      </c>
      <c r="E144" s="22" t="str">
        <f>'task-force'!D16</f>
        <v>x</v>
      </c>
      <c r="F144" s="22" t="str">
        <f>'task-force'!E16</f>
        <v>x</v>
      </c>
      <c r="G144" s="4" t="s">
        <v>373</v>
      </c>
      <c r="H144" s="24" t="s">
        <v>402</v>
      </c>
      <c r="I144" s="15" t="s">
        <v>39</v>
      </c>
      <c r="K144" s="15" t="s">
        <v>403</v>
      </c>
      <c r="L144" s="15">
        <v>762905247</v>
      </c>
    </row>
    <row r="145" spans="1:15" ht="13.2">
      <c r="A145" s="42" t="s">
        <v>18</v>
      </c>
      <c r="B145" s="15" t="s">
        <v>23</v>
      </c>
      <c r="C145" s="22" t="str">
        <f>'task-force'!B10</f>
        <v>x</v>
      </c>
      <c r="D145" s="22" t="str">
        <f>'task-force'!C10</f>
        <v>x</v>
      </c>
      <c r="E145" s="22" t="str">
        <f>'task-force'!D10</f>
        <v>x</v>
      </c>
      <c r="F145" s="22" t="str">
        <f>'task-force'!E10</f>
        <v>x</v>
      </c>
      <c r="G145" s="4" t="s">
        <v>373</v>
      </c>
      <c r="H145" s="24" t="s">
        <v>390</v>
      </c>
      <c r="I145" s="15" t="s">
        <v>30</v>
      </c>
      <c r="K145" s="15" t="s">
        <v>391</v>
      </c>
      <c r="L145" s="15">
        <v>722788480</v>
      </c>
    </row>
    <row r="146" spans="1:15" ht="13.2">
      <c r="A146" s="4" t="s">
        <v>18</v>
      </c>
      <c r="B146" s="15" t="s">
        <v>23</v>
      </c>
      <c r="C146" s="22" t="str">
        <f>'task-force'!B15</f>
        <v>x</v>
      </c>
      <c r="D146" s="22" t="str">
        <f>'task-force'!C15</f>
        <v>x</v>
      </c>
      <c r="E146" s="22" t="str">
        <f>'task-force'!D15</f>
        <v>x</v>
      </c>
      <c r="F146" s="22" t="str">
        <f>'task-force'!E15</f>
        <v>x</v>
      </c>
      <c r="G146" s="4" t="s">
        <v>373</v>
      </c>
      <c r="H146" s="24" t="s">
        <v>400</v>
      </c>
      <c r="I146" s="15" t="s">
        <v>30</v>
      </c>
      <c r="K146" s="4" t="s">
        <v>401</v>
      </c>
      <c r="L146" s="42">
        <v>760467715</v>
      </c>
    </row>
    <row r="147" spans="1:15" ht="13.2">
      <c r="A147" s="4" t="s">
        <v>18</v>
      </c>
      <c r="B147" s="15" t="s">
        <v>33</v>
      </c>
      <c r="C147" s="22" t="str">
        <f>'task-force'!B9</f>
        <v>x</v>
      </c>
      <c r="D147" s="22" t="str">
        <f>'task-force'!C9</f>
        <v>x</v>
      </c>
      <c r="E147" s="22" t="str">
        <f>'task-force'!D9</f>
        <v>x</v>
      </c>
      <c r="F147" s="22" t="str">
        <f>'task-force'!E9</f>
        <v>x</v>
      </c>
      <c r="G147" s="4" t="s">
        <v>373</v>
      </c>
      <c r="H147" s="24" t="s">
        <v>388</v>
      </c>
      <c r="I147" s="15" t="s">
        <v>30</v>
      </c>
      <c r="K147" s="15" t="s">
        <v>389</v>
      </c>
      <c r="L147" s="15">
        <v>767927182</v>
      </c>
    </row>
    <row r="148" spans="1:15" ht="13.2">
      <c r="A148" s="42" t="s">
        <v>18</v>
      </c>
      <c r="B148" s="15" t="s">
        <v>23</v>
      </c>
      <c r="C148" s="22">
        <f>'task-force'!B20</f>
        <v>0</v>
      </c>
      <c r="D148" s="22">
        <f>'task-force'!C20</f>
        <v>0</v>
      </c>
      <c r="E148" s="22">
        <f>'task-force'!D20</f>
        <v>0</v>
      </c>
      <c r="F148" s="22">
        <f>'task-force'!E20</f>
        <v>0</v>
      </c>
      <c r="G148" s="4" t="s">
        <v>373</v>
      </c>
      <c r="H148" s="24" t="s">
        <v>411</v>
      </c>
      <c r="I148" s="15" t="s">
        <v>131</v>
      </c>
      <c r="J148" s="42" t="s">
        <v>412</v>
      </c>
      <c r="K148" s="15" t="s">
        <v>413</v>
      </c>
      <c r="L148" s="15">
        <v>732449708</v>
      </c>
    </row>
    <row r="149" spans="1:15" ht="13.2">
      <c r="A149" s="4" t="s">
        <v>18</v>
      </c>
      <c r="B149" s="4" t="s">
        <v>23</v>
      </c>
      <c r="C149" s="22" t="str">
        <f>'task-force'!B11</f>
        <v>x</v>
      </c>
      <c r="D149" s="22" t="str">
        <f>'task-force'!C11</f>
        <v>x</v>
      </c>
      <c r="E149" s="22" t="str">
        <f>'task-force'!D11</f>
        <v>x</v>
      </c>
      <c r="F149" s="22" t="str">
        <f>'task-force'!E11</f>
        <v>x</v>
      </c>
      <c r="G149" s="4" t="s">
        <v>373</v>
      </c>
      <c r="H149" s="24" t="s">
        <v>392</v>
      </c>
      <c r="I149" s="15" t="s">
        <v>35</v>
      </c>
      <c r="K149" s="15" t="s">
        <v>393</v>
      </c>
      <c r="L149" s="15">
        <v>704078957</v>
      </c>
    </row>
    <row r="150" spans="1:15" ht="13.2" customHeight="1">
      <c r="A150" s="4" t="s">
        <v>18</v>
      </c>
      <c r="B150" s="25" t="s">
        <v>23</v>
      </c>
      <c r="C150" s="22" t="str">
        <f>'company-EBBA_LUNDBERG'!B16</f>
        <v>X</v>
      </c>
      <c r="D150" s="22" t="str">
        <f>'company-EBBA_LUNDBERG'!C16</f>
        <v>X</v>
      </c>
      <c r="E150" s="22" t="str">
        <f>'company-EBBA_LUNDBERG'!D16</f>
        <v>X</v>
      </c>
      <c r="F150" s="22" t="str">
        <f>'company-EBBA_LUNDBERG'!E16</f>
        <v>X</v>
      </c>
      <c r="G150" s="4" t="s">
        <v>414</v>
      </c>
      <c r="H150" s="47" t="s">
        <v>719</v>
      </c>
      <c r="I150" s="56" t="s">
        <v>39</v>
      </c>
      <c r="J150" s="42"/>
      <c r="K150" s="56" t="s">
        <v>720</v>
      </c>
      <c r="L150" s="49">
        <v>706342681</v>
      </c>
      <c r="M150" s="25" t="s">
        <v>417</v>
      </c>
      <c r="N150" s="25" t="s">
        <v>418</v>
      </c>
    </row>
    <row r="151" spans="1:15" ht="13.2">
      <c r="A151" s="4" t="s">
        <v>18</v>
      </c>
      <c r="B151" s="25" t="s">
        <v>23</v>
      </c>
      <c r="C151" s="22" t="str">
        <f>'company-JESSICA_KÅGEMAN'!B13</f>
        <v>x</v>
      </c>
      <c r="D151" s="22" t="str">
        <f>'company-JESSICA_KÅGEMAN'!C13</f>
        <v>x</v>
      </c>
      <c r="E151" s="22" t="str">
        <f>'company-JESSICA_KÅGEMAN'!D13</f>
        <v>x</v>
      </c>
      <c r="F151" s="22">
        <f>'company-JESSICA_KÅGEMAN'!E13</f>
        <v>0</v>
      </c>
      <c r="G151" s="4" t="s">
        <v>414</v>
      </c>
      <c r="H151" s="18" t="s">
        <v>597</v>
      </c>
      <c r="I151" s="42" t="s">
        <v>30</v>
      </c>
      <c r="K151" s="42" t="s">
        <v>598</v>
      </c>
      <c r="L151" s="42">
        <v>764426580</v>
      </c>
      <c r="M151" s="25" t="s">
        <v>421</v>
      </c>
      <c r="N151" s="25" t="s">
        <v>422</v>
      </c>
    </row>
    <row r="152" spans="1:15" ht="13.2">
      <c r="A152" s="4" t="s">
        <v>18</v>
      </c>
      <c r="B152" s="25" t="s">
        <v>23</v>
      </c>
      <c r="C152" s="22" t="str">
        <f>'company-FILIP_LINDKVIST'!B19</f>
        <v>x</v>
      </c>
      <c r="D152" s="22" t="str">
        <f>'company-FILIP_LINDKVIST'!C19</f>
        <v>x</v>
      </c>
      <c r="E152" s="22" t="str">
        <f>'company-FILIP_LINDKVIST'!D19</f>
        <v>x</v>
      </c>
      <c r="F152" s="22" t="str">
        <f>'company-FILIP_LINDKVIST'!E19</f>
        <v>x</v>
      </c>
      <c r="G152" s="4" t="s">
        <v>414</v>
      </c>
      <c r="H152" s="18" t="s">
        <v>795</v>
      </c>
      <c r="I152" s="25" t="s">
        <v>39</v>
      </c>
      <c r="J152" s="25" t="s">
        <v>256</v>
      </c>
      <c r="K152" s="25" t="s">
        <v>796</v>
      </c>
      <c r="L152" s="25">
        <v>702792219</v>
      </c>
      <c r="M152" s="25" t="s">
        <v>425</v>
      </c>
      <c r="N152" s="25" t="s">
        <v>426</v>
      </c>
    </row>
    <row r="153" spans="1:15" ht="13.2">
      <c r="A153" s="4" t="s">
        <v>18</v>
      </c>
      <c r="B153" s="25" t="s">
        <v>23</v>
      </c>
      <c r="C153" s="22" t="str">
        <f>'company-JESSICA_KÅGEMAN'!B8</f>
        <v>x</v>
      </c>
      <c r="D153" s="22" t="str">
        <f>'company-JESSICA_KÅGEMAN'!C8</f>
        <v>x</v>
      </c>
      <c r="E153" s="22" t="str">
        <f>'company-JESSICA_KÅGEMAN'!D8</f>
        <v>x</v>
      </c>
      <c r="F153" s="22" t="str">
        <f>'company-JESSICA_KÅGEMAN'!E8</f>
        <v>x</v>
      </c>
      <c r="G153" s="4" t="s">
        <v>414</v>
      </c>
      <c r="H153" s="18" t="s">
        <v>576</v>
      </c>
      <c r="I153" s="25" t="s">
        <v>30</v>
      </c>
      <c r="J153" s="25" t="s">
        <v>33</v>
      </c>
      <c r="K153" s="25" t="s">
        <v>577</v>
      </c>
      <c r="L153" s="25">
        <v>768539937</v>
      </c>
      <c r="M153" s="25" t="s">
        <v>429</v>
      </c>
      <c r="N153" s="25" t="s">
        <v>430</v>
      </c>
    </row>
    <row r="154" spans="1:15" ht="13.2">
      <c r="A154" s="4" t="s">
        <v>18</v>
      </c>
      <c r="B154" s="25" t="s">
        <v>23</v>
      </c>
      <c r="C154" s="22" t="str">
        <f>'company-JESSICA_KÅGEMAN'!B11</f>
        <v>x</v>
      </c>
      <c r="D154" s="22" t="str">
        <f>'company-JESSICA_KÅGEMAN'!C11</f>
        <v>x</v>
      </c>
      <c r="E154" s="22" t="str">
        <f>'company-JESSICA_KÅGEMAN'!D11</f>
        <v>x</v>
      </c>
      <c r="F154" s="22" t="str">
        <f>'company-JESSICA_KÅGEMAN'!E11</f>
        <v>x</v>
      </c>
      <c r="G154" s="4" t="s">
        <v>414</v>
      </c>
      <c r="H154" s="18" t="s">
        <v>588</v>
      </c>
      <c r="I154" s="25" t="s">
        <v>39</v>
      </c>
      <c r="K154" s="25" t="s">
        <v>589</v>
      </c>
      <c r="L154" s="25" t="s">
        <v>590</v>
      </c>
      <c r="M154" s="25" t="s">
        <v>433</v>
      </c>
      <c r="N154" s="25" t="s">
        <v>434</v>
      </c>
    </row>
    <row r="155" spans="1:15" ht="13.2" customHeight="1">
      <c r="A155" s="42" t="s">
        <v>18</v>
      </c>
      <c r="B155" s="25" t="s">
        <v>23</v>
      </c>
      <c r="C155" s="22" t="str">
        <f>'company-EBBA_LUNDBERG'!B14</f>
        <v>x</v>
      </c>
      <c r="D155" s="22" t="str">
        <f>'company-EBBA_LUNDBERG'!C14</f>
        <v>x</v>
      </c>
      <c r="E155" s="22" t="str">
        <f>'company-EBBA_LUNDBERG'!D14</f>
        <v>x</v>
      </c>
      <c r="F155" s="22" t="str">
        <f>'company-EBBA_LUNDBERG'!E14</f>
        <v>X</v>
      </c>
      <c r="G155" s="4" t="s">
        <v>414</v>
      </c>
      <c r="H155" s="47" t="s">
        <v>711</v>
      </c>
      <c r="I155" s="56" t="s">
        <v>35</v>
      </c>
      <c r="J155" s="42"/>
      <c r="K155" s="56" t="s">
        <v>712</v>
      </c>
      <c r="L155" s="49">
        <v>739487337</v>
      </c>
      <c r="M155" s="25" t="s">
        <v>437</v>
      </c>
      <c r="N155" s="25" t="s">
        <v>438</v>
      </c>
    </row>
    <row r="156" spans="1:15" ht="13.2">
      <c r="B156" s="25" t="s">
        <v>23</v>
      </c>
      <c r="C156" s="22" t="str">
        <f>'company-FILIP_LINDKVIST'!B8</f>
        <v>x</v>
      </c>
      <c r="D156" s="22" t="str">
        <f>'company-FILIP_LINDKVIST'!C8</f>
        <v>x</v>
      </c>
      <c r="E156" s="22" t="str">
        <f>'company-FILIP_LINDKVIST'!D8</f>
        <v>x</v>
      </c>
      <c r="F156" s="22" t="str">
        <f>'company-FILIP_LINDKVIST'!E8</f>
        <v>x</v>
      </c>
      <c r="G156" s="4" t="s">
        <v>414</v>
      </c>
      <c r="H156" s="18" t="s">
        <v>748</v>
      </c>
      <c r="I156" s="25" t="s">
        <v>30</v>
      </c>
      <c r="K156" s="25" t="s">
        <v>749</v>
      </c>
      <c r="L156" s="25">
        <v>700501183</v>
      </c>
      <c r="M156" s="25" t="s">
        <v>441</v>
      </c>
      <c r="N156" s="25" t="s">
        <v>442</v>
      </c>
    </row>
    <row r="157" spans="1:15" ht="13.2" customHeight="1">
      <c r="A157" s="4" t="s">
        <v>18</v>
      </c>
      <c r="B157" s="25" t="s">
        <v>23</v>
      </c>
      <c r="C157" s="22" t="str">
        <f>'company-EBBA_LUNDBERG'!B12</f>
        <v>x</v>
      </c>
      <c r="D157" s="22" t="str">
        <f>'company-EBBA_LUNDBERG'!C12</f>
        <v>x</v>
      </c>
      <c r="E157" s="22" t="str">
        <f>'company-EBBA_LUNDBERG'!D12</f>
        <v>x</v>
      </c>
      <c r="F157" s="22" t="str">
        <f>'company-EBBA_LUNDBERG'!E12</f>
        <v>x</v>
      </c>
      <c r="G157" s="4" t="s">
        <v>414</v>
      </c>
      <c r="H157" s="47" t="s">
        <v>702</v>
      </c>
      <c r="I157" s="56" t="s">
        <v>39</v>
      </c>
      <c r="J157" s="15"/>
      <c r="K157" s="56" t="s">
        <v>703</v>
      </c>
      <c r="L157" s="49">
        <v>765556780</v>
      </c>
      <c r="M157" s="25" t="s">
        <v>446</v>
      </c>
      <c r="N157" s="25" t="s">
        <v>447</v>
      </c>
      <c r="O157" s="5" t="s">
        <v>448</v>
      </c>
    </row>
    <row r="158" spans="1:15" ht="13.2">
      <c r="A158" s="4" t="s">
        <v>18</v>
      </c>
      <c r="B158" s="25" t="s">
        <v>23</v>
      </c>
      <c r="C158" s="22" t="str">
        <f>'company-ANDREAS_BENGTSSON'!B12</f>
        <v>yes</v>
      </c>
      <c r="D158" s="22" t="str">
        <f>'company-ANDREAS_BENGTSSON'!C12</f>
        <v>yes</v>
      </c>
      <c r="E158" s="22" t="str">
        <f>'company-ANDREAS_BENGTSSON'!D12</f>
        <v>yes</v>
      </c>
      <c r="F158" s="22" t="str">
        <f>'company-ANDREAS_BENGTSSON'!E12</f>
        <v>yes</v>
      </c>
      <c r="G158" s="4" t="s">
        <v>414</v>
      </c>
      <c r="H158" s="18" t="s">
        <v>647</v>
      </c>
      <c r="I158" s="25" t="s">
        <v>39</v>
      </c>
      <c r="J158" s="25" t="s">
        <v>648</v>
      </c>
      <c r="K158" s="25" t="s">
        <v>649</v>
      </c>
      <c r="L158" s="25">
        <v>768610861</v>
      </c>
      <c r="M158" s="25" t="s">
        <v>451</v>
      </c>
      <c r="N158" s="25" t="s">
        <v>452</v>
      </c>
    </row>
    <row r="159" spans="1:15" ht="13.2">
      <c r="A159" s="4" t="s">
        <v>18</v>
      </c>
      <c r="B159" s="25" t="s">
        <v>23</v>
      </c>
      <c r="C159" s="22" t="str">
        <f>'company-ANDREAS_BENGTSSON'!B10</f>
        <v>yes</v>
      </c>
      <c r="D159" s="22" t="str">
        <f>'company-ANDREAS_BENGTSSON'!C10</f>
        <v>yes</v>
      </c>
      <c r="E159" s="22" t="str">
        <f>'company-ANDREAS_BENGTSSON'!D10</f>
        <v>yes</v>
      </c>
      <c r="F159" s="22" t="str">
        <f>'company-ANDREAS_BENGTSSON'!E10</f>
        <v>yes</v>
      </c>
      <c r="G159" s="4" t="s">
        <v>414</v>
      </c>
      <c r="H159" s="18" t="s">
        <v>639</v>
      </c>
      <c r="I159" s="25" t="s">
        <v>35</v>
      </c>
      <c r="K159" s="25" t="s">
        <v>640</v>
      </c>
      <c r="L159" s="25">
        <v>730251135</v>
      </c>
      <c r="M159" s="25" t="s">
        <v>455</v>
      </c>
      <c r="N159" s="25" t="s">
        <v>456</v>
      </c>
    </row>
    <row r="160" spans="1:15" ht="13.2">
      <c r="A160" s="4" t="s">
        <v>18</v>
      </c>
      <c r="B160" s="42" t="s">
        <v>23</v>
      </c>
      <c r="C160" s="22" t="str">
        <f>'company-ANDREAS_BENGTSSON'!B9</f>
        <v>yes</v>
      </c>
      <c r="D160" s="22" t="str">
        <f>'company-ANDREAS_BENGTSSON'!C9</f>
        <v>no,texted</v>
      </c>
      <c r="E160" s="22" t="str">
        <f>'company-ANDREAS_BENGTSSON'!D9</f>
        <v>yes</v>
      </c>
      <c r="F160" s="22" t="str">
        <f>'company-ANDREAS_BENGTSSON'!E9</f>
        <v>yes</v>
      </c>
      <c r="G160" s="4" t="s">
        <v>414</v>
      </c>
      <c r="H160" s="18" t="s">
        <v>635</v>
      </c>
      <c r="I160" s="42" t="s">
        <v>30</v>
      </c>
      <c r="J160" s="42" t="s">
        <v>142</v>
      </c>
      <c r="K160" s="42" t="s">
        <v>636</v>
      </c>
      <c r="L160" s="42">
        <v>766354036</v>
      </c>
      <c r="M160" s="25" t="s">
        <v>460</v>
      </c>
      <c r="N160" s="25" t="s">
        <v>461</v>
      </c>
    </row>
    <row r="161" spans="1:14" ht="13.2">
      <c r="A161" s="4" t="s">
        <v>18</v>
      </c>
      <c r="B161" s="42" t="s">
        <v>23</v>
      </c>
      <c r="C161" s="22" t="str">
        <f>'company-SANNA_NORDBERG'!B13</f>
        <v>x</v>
      </c>
      <c r="D161" s="22" t="str">
        <f>'company-SANNA_NORDBERG'!C13</f>
        <v>x</v>
      </c>
      <c r="E161" s="22" t="str">
        <f>'company-SANNA_NORDBERG'!D13</f>
        <v>x</v>
      </c>
      <c r="F161" s="22" t="str">
        <f>'company-SANNA_NORDBERG'!E13</f>
        <v>x</v>
      </c>
      <c r="G161" s="4" t="s">
        <v>414</v>
      </c>
      <c r="H161" s="18" t="s">
        <v>443</v>
      </c>
      <c r="I161" s="42" t="s">
        <v>30</v>
      </c>
      <c r="J161" s="42" t="s">
        <v>444</v>
      </c>
      <c r="K161" s="42" t="s">
        <v>445</v>
      </c>
      <c r="L161" s="25">
        <f>46764451385</f>
        <v>46764451385</v>
      </c>
      <c r="M161" s="25" t="s">
        <v>464</v>
      </c>
      <c r="N161" s="25" t="s">
        <v>465</v>
      </c>
    </row>
    <row r="162" spans="1:14" ht="13.2">
      <c r="A162" s="4" t="s">
        <v>18</v>
      </c>
      <c r="B162" s="25" t="s">
        <v>23</v>
      </c>
      <c r="C162" s="22" t="str">
        <f>'company-SANNA_NORDBERG'!B16</f>
        <v>x</v>
      </c>
      <c r="D162" s="22" t="str">
        <f>'company-SANNA_NORDBERG'!C16</f>
        <v>x</v>
      </c>
      <c r="E162" s="22" t="str">
        <f>'company-SANNA_NORDBERG'!D16</f>
        <v>x</v>
      </c>
      <c r="F162" s="22" t="str">
        <f>'company-SANNA_NORDBERG'!E16</f>
        <v>x</v>
      </c>
      <c r="G162" s="4" t="s">
        <v>414</v>
      </c>
      <c r="H162" s="18" t="s">
        <v>457</v>
      </c>
      <c r="I162" s="25" t="s">
        <v>39</v>
      </c>
      <c r="J162" s="25" t="s">
        <v>458</v>
      </c>
      <c r="K162" s="25" t="s">
        <v>459</v>
      </c>
      <c r="L162" s="25">
        <v>722473030</v>
      </c>
      <c r="M162" s="25" t="s">
        <v>468</v>
      </c>
      <c r="N162" s="25" t="s">
        <v>469</v>
      </c>
    </row>
    <row r="163" spans="1:14" ht="13.2">
      <c r="A163" s="4" t="s">
        <v>18</v>
      </c>
      <c r="B163" s="25" t="s">
        <v>23</v>
      </c>
      <c r="C163" s="22" t="str">
        <f>'company-FILIP_LINDKVIST'!B7</f>
        <v>x</v>
      </c>
      <c r="D163" s="22" t="str">
        <f>'company-FILIP_LINDKVIST'!C7</f>
        <v>x</v>
      </c>
      <c r="E163" s="22" t="str">
        <f>'company-FILIP_LINDKVIST'!D7</f>
        <v>x</v>
      </c>
      <c r="F163" s="22" t="str">
        <f>'company-FILIP_LINDKVIST'!E7</f>
        <v>x</v>
      </c>
      <c r="G163" s="4" t="s">
        <v>414</v>
      </c>
      <c r="H163" s="18" t="s">
        <v>743</v>
      </c>
      <c r="I163" s="25" t="s">
        <v>30</v>
      </c>
      <c r="K163" s="25" t="s">
        <v>744</v>
      </c>
      <c r="L163" s="31" t="s">
        <v>745</v>
      </c>
      <c r="M163" s="25" t="s">
        <v>472</v>
      </c>
      <c r="N163" s="25" t="s">
        <v>473</v>
      </c>
    </row>
    <row r="164" spans="1:14" ht="13.2">
      <c r="A164" s="57" t="s">
        <v>18</v>
      </c>
      <c r="B164" s="58" t="s">
        <v>23</v>
      </c>
      <c r="C164" s="64" t="str">
        <f>'company-ANDREAS_BENGTSSON'!B17</f>
        <v>yes</v>
      </c>
      <c r="D164" s="64" t="str">
        <f>'company-ANDREAS_BENGTSSON'!C17</f>
        <v>yes</v>
      </c>
      <c r="E164" s="64" t="str">
        <f>'company-ANDREAS_BENGTSSON'!D17</f>
        <v>yes</v>
      </c>
      <c r="F164" s="64" t="str">
        <f>'company-ANDREAS_BENGTSSON'!E17</f>
        <v>yes</v>
      </c>
      <c r="G164" s="57" t="s">
        <v>414</v>
      </c>
      <c r="H164" s="60" t="s">
        <v>671</v>
      </c>
      <c r="I164" s="58" t="s">
        <v>35</v>
      </c>
      <c r="J164" s="58"/>
      <c r="K164" s="58" t="s">
        <v>672</v>
      </c>
      <c r="L164" s="58">
        <v>704362854</v>
      </c>
      <c r="M164" s="25" t="s">
        <v>476</v>
      </c>
      <c r="N164" s="25" t="s">
        <v>477</v>
      </c>
    </row>
    <row r="165" spans="1:14" ht="13.2" customHeight="1">
      <c r="A165" s="13" t="s">
        <v>18</v>
      </c>
      <c r="B165" s="20" t="s">
        <v>23</v>
      </c>
      <c r="C165" s="37" t="str">
        <f>'company-EBBA_LUNDBERG'!B20</f>
        <v>x</v>
      </c>
      <c r="D165" s="37" t="str">
        <f>'company-EBBA_LUNDBERG'!C20</f>
        <v>x</v>
      </c>
      <c r="E165" s="37" t="str">
        <f>'company-EBBA_LUNDBERG'!D20</f>
        <v>x</v>
      </c>
      <c r="F165" s="37" t="str">
        <f>'company-EBBA_LUNDBERG'!E20</f>
        <v>x</v>
      </c>
      <c r="G165" s="13" t="s">
        <v>414</v>
      </c>
      <c r="H165" s="53" t="s">
        <v>735</v>
      </c>
      <c r="I165" s="54" t="s">
        <v>35</v>
      </c>
      <c r="J165" s="43"/>
      <c r="K165" s="54" t="s">
        <v>736</v>
      </c>
      <c r="L165" s="55">
        <v>704959055</v>
      </c>
      <c r="M165" s="20" t="s">
        <v>481</v>
      </c>
      <c r="N165" s="20" t="s">
        <v>482</v>
      </c>
    </row>
    <row r="166" spans="1:14" ht="13.2">
      <c r="A166" s="4" t="s">
        <v>18</v>
      </c>
      <c r="B166" s="25" t="s">
        <v>23</v>
      </c>
      <c r="C166" s="22" t="str">
        <f>'company-JESSICA_KÅGEMAN'!B12</f>
        <v>x</v>
      </c>
      <c r="D166" s="22" t="str">
        <f>'company-JESSICA_KÅGEMAN'!C12</f>
        <v>x</v>
      </c>
      <c r="E166" s="22" t="str">
        <f>'company-JESSICA_KÅGEMAN'!D12</f>
        <v>x</v>
      </c>
      <c r="F166" s="22" t="str">
        <f>'company-JESSICA_KÅGEMAN'!E12</f>
        <v>x</v>
      </c>
      <c r="G166" s="4" t="s">
        <v>414</v>
      </c>
      <c r="H166" s="18" t="s">
        <v>593</v>
      </c>
      <c r="I166" s="25" t="s">
        <v>39</v>
      </c>
      <c r="K166" s="25" t="s">
        <v>594</v>
      </c>
      <c r="L166" s="25">
        <v>705705997</v>
      </c>
      <c r="M166" s="25" t="s">
        <v>485</v>
      </c>
      <c r="N166" s="25" t="s">
        <v>486</v>
      </c>
    </row>
    <row r="167" spans="1:14" ht="13.2">
      <c r="A167" s="4" t="s">
        <v>18</v>
      </c>
      <c r="B167" s="25" t="s">
        <v>23</v>
      </c>
      <c r="C167" s="22" t="str">
        <f>'company-SANNA_NORDBERG'!B8</f>
        <v>x</v>
      </c>
      <c r="D167" s="22" t="str">
        <f>'company-SANNA_NORDBERG'!C8</f>
        <v>x</v>
      </c>
      <c r="E167" s="22" t="str">
        <f>'company-SANNA_NORDBERG'!D8</f>
        <v>x</v>
      </c>
      <c r="F167" s="22" t="str">
        <f>'company-SANNA_NORDBERG'!E8</f>
        <v>x</v>
      </c>
      <c r="G167" s="4" t="s">
        <v>414</v>
      </c>
      <c r="H167" s="18" t="s">
        <v>423</v>
      </c>
      <c r="I167" s="25" t="s">
        <v>30</v>
      </c>
      <c r="K167" s="25" t="s">
        <v>424</v>
      </c>
      <c r="L167" s="25">
        <v>736407922</v>
      </c>
      <c r="M167" s="25" t="s">
        <v>489</v>
      </c>
      <c r="N167" s="25" t="s">
        <v>490</v>
      </c>
    </row>
    <row r="168" spans="1:14" ht="13.2">
      <c r="A168" s="4" t="s">
        <v>18</v>
      </c>
      <c r="B168" s="25" t="s">
        <v>23</v>
      </c>
      <c r="C168" s="22" t="str">
        <f>'company-DIEDERIK_HARMSEN'!B6</f>
        <v>x</v>
      </c>
      <c r="D168" s="22" t="str">
        <f>'company-DIEDERIK_HARMSEN'!C6</f>
        <v>x</v>
      </c>
      <c r="E168" s="22" t="str">
        <f>'company-DIEDERIK_HARMSEN'!D6</f>
        <v>x</v>
      </c>
      <c r="F168" s="22" t="str">
        <f>'company-DIEDERIK_HARMSEN'!E6</f>
        <v>x</v>
      </c>
      <c r="G168" s="4" t="s">
        <v>414</v>
      </c>
      <c r="H168" s="18" t="s">
        <v>524</v>
      </c>
      <c r="I168" s="25" t="s">
        <v>30</v>
      </c>
      <c r="J168" s="25" t="s">
        <v>525</v>
      </c>
      <c r="K168" s="25" t="s">
        <v>526</v>
      </c>
      <c r="L168" s="25">
        <v>766317365</v>
      </c>
      <c r="M168" s="25" t="s">
        <v>493</v>
      </c>
      <c r="N168" s="25" t="s">
        <v>494</v>
      </c>
    </row>
    <row r="169" spans="1:14" ht="13.2">
      <c r="A169" s="4" t="s">
        <v>18</v>
      </c>
      <c r="B169" s="25" t="s">
        <v>23</v>
      </c>
      <c r="C169" s="22" t="str">
        <f>'company-JESSICA_KÅGEMAN'!B16</f>
        <v>x</v>
      </c>
      <c r="D169" s="22" t="str">
        <f>'company-JESSICA_KÅGEMAN'!C16</f>
        <v>x</v>
      </c>
      <c r="E169" s="22" t="str">
        <f>'company-JESSICA_KÅGEMAN'!D16</f>
        <v>x</v>
      </c>
      <c r="F169" s="22" t="str">
        <f>'company-JESSICA_KÅGEMAN'!E16</f>
        <v>x</v>
      </c>
      <c r="G169" s="4" t="s">
        <v>414</v>
      </c>
      <c r="H169" s="18" t="s">
        <v>609</v>
      </c>
      <c r="I169" s="25" t="s">
        <v>30</v>
      </c>
      <c r="K169" s="25" t="s">
        <v>610</v>
      </c>
      <c r="L169" s="25">
        <v>705646749</v>
      </c>
      <c r="M169" s="25" t="s">
        <v>498</v>
      </c>
      <c r="N169" s="25" t="s">
        <v>499</v>
      </c>
    </row>
    <row r="170" spans="1:14" ht="13.2">
      <c r="A170" s="4" t="s">
        <v>18</v>
      </c>
      <c r="B170" s="25" t="s">
        <v>23</v>
      </c>
      <c r="C170" s="22" t="str">
        <f>'company-FILIP_LINDKVIST'!B15</f>
        <v>x</v>
      </c>
      <c r="D170" s="22" t="str">
        <f>'company-FILIP_LINDKVIST'!C15</f>
        <v>x</v>
      </c>
      <c r="E170" s="22" t="str">
        <f>'company-FILIP_LINDKVIST'!D15</f>
        <v>x</v>
      </c>
      <c r="F170" s="22" t="str">
        <f>'company-FILIP_LINDKVIST'!E15</f>
        <v>x</v>
      </c>
      <c r="G170" s="4" t="s">
        <v>414</v>
      </c>
      <c r="H170" s="18" t="s">
        <v>777</v>
      </c>
      <c r="I170" s="25" t="s">
        <v>35</v>
      </c>
      <c r="J170" s="25" t="s">
        <v>778</v>
      </c>
      <c r="K170" s="25" t="s">
        <v>779</v>
      </c>
      <c r="L170" s="25">
        <v>706286709</v>
      </c>
      <c r="M170" s="25" t="s">
        <v>502</v>
      </c>
      <c r="N170" s="25" t="s">
        <v>503</v>
      </c>
    </row>
    <row r="171" spans="1:14" ht="13.2">
      <c r="A171" s="4" t="s">
        <v>18</v>
      </c>
      <c r="B171" s="25" t="s">
        <v>23</v>
      </c>
      <c r="C171" s="22" t="str">
        <f>'company-ANDREAS_BENGTSSON'!B11</f>
        <v>yes</v>
      </c>
      <c r="D171" s="22" t="str">
        <f>'company-ANDREAS_BENGTSSON'!C11</f>
        <v>yes</v>
      </c>
      <c r="E171" s="22" t="str">
        <f>'company-ANDREAS_BENGTSSON'!D11</f>
        <v>yes but might show up at 17.30</v>
      </c>
      <c r="F171" s="22" t="str">
        <f>'company-ANDREAS_BENGTSSON'!E11</f>
        <v>yes</v>
      </c>
      <c r="G171" s="4" t="s">
        <v>414</v>
      </c>
      <c r="H171" s="18" t="s">
        <v>643</v>
      </c>
      <c r="I171" s="25" t="s">
        <v>39</v>
      </c>
      <c r="K171" s="25" t="s">
        <v>644</v>
      </c>
      <c r="L171" s="25">
        <v>768031509</v>
      </c>
      <c r="M171" s="25" t="s">
        <v>506</v>
      </c>
      <c r="N171" s="25" t="s">
        <v>507</v>
      </c>
    </row>
    <row r="172" spans="1:14" ht="13.2" customHeight="1">
      <c r="A172" s="4" t="s">
        <v>18</v>
      </c>
      <c r="B172" s="25" t="s">
        <v>23</v>
      </c>
      <c r="C172" s="22" t="str">
        <f>'company-EBBA_LUNDBERG'!B7</f>
        <v>x</v>
      </c>
      <c r="D172" s="22" t="str">
        <f>'company-EBBA_LUNDBERG'!C7</f>
        <v>x</v>
      </c>
      <c r="E172" s="22" t="str">
        <f>'company-EBBA_LUNDBERG'!D7</f>
        <v>x</v>
      </c>
      <c r="F172" s="22" t="str">
        <f>'company-EBBA_LUNDBERG'!E7</f>
        <v>x</v>
      </c>
      <c r="G172" s="4" t="s">
        <v>414</v>
      </c>
      <c r="H172" s="47" t="s">
        <v>680</v>
      </c>
      <c r="I172" s="56" t="s">
        <v>30</v>
      </c>
      <c r="J172" s="15"/>
      <c r="K172" s="56" t="s">
        <v>681</v>
      </c>
      <c r="L172" s="49">
        <v>765696396</v>
      </c>
      <c r="M172" s="15" t="s">
        <v>510</v>
      </c>
      <c r="N172" s="15" t="s">
        <v>511</v>
      </c>
    </row>
    <row r="173" spans="1:14" ht="13.2" customHeight="1">
      <c r="A173" s="42" t="s">
        <v>18</v>
      </c>
      <c r="B173" s="42" t="s">
        <v>33</v>
      </c>
      <c r="C173" s="22" t="str">
        <f>'company-EBBA_LUNDBERG'!B13</f>
        <v>x</v>
      </c>
      <c r="D173" s="22" t="str">
        <f>'company-EBBA_LUNDBERG'!C13</f>
        <v>x</v>
      </c>
      <c r="E173" s="22" t="str">
        <f>'company-EBBA_LUNDBERG'!D13</f>
        <v>nope</v>
      </c>
      <c r="F173" s="22" t="str">
        <f>'company-EBBA_LUNDBERG'!E13</f>
        <v>x</v>
      </c>
      <c r="G173" s="4" t="s">
        <v>414</v>
      </c>
      <c r="H173" s="47" t="s">
        <v>706</v>
      </c>
      <c r="I173" s="42" t="s">
        <v>30</v>
      </c>
      <c r="J173" s="42"/>
      <c r="K173" s="42" t="s">
        <v>707</v>
      </c>
      <c r="L173" s="42">
        <v>700685352</v>
      </c>
      <c r="M173" s="25" t="s">
        <v>514</v>
      </c>
      <c r="N173" s="25" t="s">
        <v>515</v>
      </c>
    </row>
    <row r="174" spans="1:14" ht="13.2">
      <c r="A174" s="4" t="s">
        <v>18</v>
      </c>
      <c r="B174" s="25" t="s">
        <v>23</v>
      </c>
      <c r="C174" s="22" t="str">
        <f>'company-JESSICA_KÅGEMAN'!B14</f>
        <v>x</v>
      </c>
      <c r="D174" s="22" t="str">
        <f>'company-JESSICA_KÅGEMAN'!C14</f>
        <v>x</v>
      </c>
      <c r="E174" s="22" t="str">
        <f>'company-JESSICA_KÅGEMAN'!D14</f>
        <v>x</v>
      </c>
      <c r="F174" s="22" t="str">
        <f>'company-JESSICA_KÅGEMAN'!E14</f>
        <v>x</v>
      </c>
      <c r="G174" s="4" t="s">
        <v>414</v>
      </c>
      <c r="H174" s="18" t="s">
        <v>601</v>
      </c>
      <c r="I174" s="25" t="s">
        <v>30</v>
      </c>
      <c r="K174" s="25" t="s">
        <v>602</v>
      </c>
      <c r="L174" s="25">
        <v>707575401</v>
      </c>
      <c r="M174" s="25" t="s">
        <v>518</v>
      </c>
      <c r="N174" s="25" t="s">
        <v>519</v>
      </c>
    </row>
    <row r="175" spans="1:14" ht="13.2">
      <c r="A175" s="43" t="s">
        <v>18</v>
      </c>
      <c r="B175" s="20" t="s">
        <v>23</v>
      </c>
      <c r="C175" s="37" t="str">
        <f>'company-LINUS_ÅBRINK'!B9</f>
        <v>x</v>
      </c>
      <c r="D175" s="37" t="str">
        <f>'company-LINUS_ÅBRINK'!C9</f>
        <v>x</v>
      </c>
      <c r="E175" s="37" t="str">
        <f>'company-LINUS_ÅBRINK'!D9</f>
        <v>x</v>
      </c>
      <c r="F175" s="37" t="str">
        <f>'company-LINUS_ÅBRINK'!E9</f>
        <v>x</v>
      </c>
      <c r="G175" s="43" t="s">
        <v>414</v>
      </c>
      <c r="H175" s="38" t="s">
        <v>495</v>
      </c>
      <c r="I175" s="20" t="s">
        <v>30</v>
      </c>
      <c r="J175" s="20" t="s">
        <v>496</v>
      </c>
      <c r="K175" s="20" t="s">
        <v>497</v>
      </c>
      <c r="L175" s="20">
        <v>761716323</v>
      </c>
      <c r="M175" s="20" t="s">
        <v>522</v>
      </c>
      <c r="N175" s="20" t="s">
        <v>523</v>
      </c>
    </row>
    <row r="176" spans="1:14" ht="13.2" customHeight="1">
      <c r="A176" s="4" t="s">
        <v>18</v>
      </c>
      <c r="B176" s="25" t="s">
        <v>23</v>
      </c>
      <c r="C176" s="22" t="str">
        <f>'company-EBBA_LUNDBERG'!B15</f>
        <v>x</v>
      </c>
      <c r="D176" s="22" t="str">
        <f>'company-EBBA_LUNDBERG'!C15</f>
        <v>x</v>
      </c>
      <c r="E176" s="22" t="str">
        <f>'company-EBBA_LUNDBERG'!D15</f>
        <v>x</v>
      </c>
      <c r="F176" s="22" t="str">
        <f>'company-EBBA_LUNDBERG'!E15</f>
        <v>x</v>
      </c>
      <c r="G176" s="4" t="s">
        <v>414</v>
      </c>
      <c r="H176" s="47" t="s">
        <v>715</v>
      </c>
      <c r="I176" s="56" t="s">
        <v>35</v>
      </c>
      <c r="J176" s="56" t="s">
        <v>291</v>
      </c>
      <c r="K176" s="56" t="s">
        <v>716</v>
      </c>
      <c r="L176" s="49">
        <v>708400384</v>
      </c>
      <c r="M176" s="25" t="s">
        <v>527</v>
      </c>
      <c r="N176" s="25" t="s">
        <v>528</v>
      </c>
    </row>
    <row r="177" spans="1:14" ht="13.2">
      <c r="A177" s="4" t="s">
        <v>18</v>
      </c>
      <c r="B177" s="25" t="s">
        <v>23</v>
      </c>
      <c r="C177" s="22" t="str">
        <f>'company-FILIP_LINDKVIST'!B16</f>
        <v>x</v>
      </c>
      <c r="D177" s="22" t="str">
        <f>'company-FILIP_LINDKVIST'!C16</f>
        <v>x</v>
      </c>
      <c r="E177" s="22" t="str">
        <f>'company-FILIP_LINDKVIST'!D16</f>
        <v>x</v>
      </c>
      <c r="F177" s="22" t="str">
        <f>'company-FILIP_LINDKVIST'!E16</f>
        <v>x</v>
      </c>
      <c r="G177" s="4" t="s">
        <v>414</v>
      </c>
      <c r="H177" s="18" t="s">
        <v>782</v>
      </c>
      <c r="I177" s="25" t="s">
        <v>30</v>
      </c>
      <c r="K177" s="25" t="s">
        <v>783</v>
      </c>
      <c r="L177" s="25">
        <v>768260062</v>
      </c>
      <c r="M177" s="25" t="s">
        <v>531</v>
      </c>
      <c r="N177" s="25" t="s">
        <v>532</v>
      </c>
    </row>
    <row r="178" spans="1:14" ht="13.2">
      <c r="A178" s="4" t="s">
        <v>18</v>
      </c>
      <c r="B178" s="25" t="s">
        <v>23</v>
      </c>
      <c r="C178" s="22" t="str">
        <f>'company-DIEDERIK_HARMSEN'!B8</f>
        <v>x</v>
      </c>
      <c r="D178" s="22" t="str">
        <f>'company-DIEDERIK_HARMSEN'!C8</f>
        <v>x</v>
      </c>
      <c r="E178" s="22" t="str">
        <f>'company-DIEDERIK_HARMSEN'!D8</f>
        <v>x</v>
      </c>
      <c r="F178" s="22" t="str">
        <f>'company-DIEDERIK_HARMSEN'!E8</f>
        <v>X</v>
      </c>
      <c r="G178" s="4" t="s">
        <v>414</v>
      </c>
      <c r="H178" s="18" t="s">
        <v>533</v>
      </c>
      <c r="I178" s="25" t="s">
        <v>30</v>
      </c>
      <c r="K178" s="25" t="s">
        <v>534</v>
      </c>
      <c r="L178" s="25">
        <v>738121256</v>
      </c>
      <c r="M178" s="25" t="s">
        <v>535</v>
      </c>
      <c r="N178" s="25" t="s">
        <v>536</v>
      </c>
    </row>
    <row r="179" spans="1:14" ht="13.2">
      <c r="B179" s="25" t="s">
        <v>23</v>
      </c>
      <c r="C179" s="22" t="str">
        <f>'company-SANNA_NORDBERG'!B11</f>
        <v>x</v>
      </c>
      <c r="D179" s="22" t="str">
        <f>'company-SANNA_NORDBERG'!C11</f>
        <v>x</v>
      </c>
      <c r="E179" s="22" t="str">
        <f>'company-SANNA_NORDBERG'!D11</f>
        <v>x</v>
      </c>
      <c r="F179" s="22" t="str">
        <f>'company-SANNA_NORDBERG'!E11</f>
        <v>x</v>
      </c>
      <c r="G179" s="4" t="s">
        <v>414</v>
      </c>
      <c r="H179" s="18" t="s">
        <v>435</v>
      </c>
      <c r="I179" s="25" t="s">
        <v>30</v>
      </c>
      <c r="K179" s="25" t="s">
        <v>436</v>
      </c>
      <c r="L179" s="25">
        <v>733660699</v>
      </c>
      <c r="M179" s="25" t="s">
        <v>539</v>
      </c>
      <c r="N179" s="25" t="s">
        <v>540</v>
      </c>
    </row>
    <row r="180" spans="1:14" ht="13.2">
      <c r="A180" s="57" t="s">
        <v>18</v>
      </c>
      <c r="B180" s="58" t="s">
        <v>23</v>
      </c>
      <c r="C180" s="64" t="str">
        <f>'company-JESSICA_KÅGEMAN'!B18</f>
        <v>x</v>
      </c>
      <c r="D180" s="64" t="str">
        <f>'company-JESSICA_KÅGEMAN'!C18</f>
        <v>x</v>
      </c>
      <c r="E180" s="64" t="str">
        <f>'company-JESSICA_KÅGEMAN'!D18</f>
        <v>x</v>
      </c>
      <c r="F180" s="64" t="str">
        <f>'company-JESSICA_KÅGEMAN'!E18</f>
        <v>x</v>
      </c>
      <c r="G180" s="57" t="s">
        <v>414</v>
      </c>
      <c r="H180" s="60" t="s">
        <v>619</v>
      </c>
      <c r="I180" s="58" t="s">
        <v>35</v>
      </c>
      <c r="J180" s="58"/>
      <c r="K180" s="58" t="s">
        <v>620</v>
      </c>
      <c r="L180" s="58">
        <v>708888543</v>
      </c>
      <c r="M180" s="25" t="s">
        <v>543</v>
      </c>
      <c r="N180" s="25" t="s">
        <v>544</v>
      </c>
    </row>
    <row r="181" spans="1:14" ht="13.2">
      <c r="A181" s="4" t="s">
        <v>18</v>
      </c>
      <c r="B181" s="25" t="s">
        <v>23</v>
      </c>
      <c r="C181" s="22" t="str">
        <f>'company-DIEDERIK_HARMSEN'!B9</f>
        <v>x</v>
      </c>
      <c r="D181" s="22" t="str">
        <f>'company-DIEDERIK_HARMSEN'!C9</f>
        <v>x</v>
      </c>
      <c r="E181" s="22" t="str">
        <f>'company-DIEDERIK_HARMSEN'!D9</f>
        <v>x</v>
      </c>
      <c r="F181" s="22" t="str">
        <f>'company-DIEDERIK_HARMSEN'!E9</f>
        <v>x</v>
      </c>
      <c r="G181" s="4" t="s">
        <v>414</v>
      </c>
      <c r="H181" s="18" t="s">
        <v>537</v>
      </c>
      <c r="I181" s="25" t="s">
        <v>131</v>
      </c>
      <c r="K181" s="25" t="s">
        <v>538</v>
      </c>
      <c r="L181" s="25">
        <v>730930527</v>
      </c>
      <c r="M181" s="25" t="s">
        <v>547</v>
      </c>
      <c r="N181" s="25" t="s">
        <v>548</v>
      </c>
    </row>
    <row r="182" spans="1:14" ht="13.2">
      <c r="A182" s="4" t="s">
        <v>18</v>
      </c>
      <c r="B182" s="25" t="s">
        <v>23</v>
      </c>
      <c r="C182" s="22" t="str">
        <f>'company-LINUS_ÅBRINK'!B8</f>
        <v>x</v>
      </c>
      <c r="D182" s="22" t="str">
        <f>'company-LINUS_ÅBRINK'!C8</f>
        <v>x</v>
      </c>
      <c r="E182" s="22" t="str">
        <f>'company-LINUS_ÅBRINK'!D8</f>
        <v>x</v>
      </c>
      <c r="F182" s="22" t="str">
        <f>'company-LINUS_ÅBRINK'!E8</f>
        <v>x</v>
      </c>
      <c r="G182" s="4" t="s">
        <v>414</v>
      </c>
      <c r="H182" s="18" t="s">
        <v>491</v>
      </c>
      <c r="I182" s="25" t="s">
        <v>30</v>
      </c>
      <c r="K182" s="25" t="s">
        <v>492</v>
      </c>
      <c r="L182" s="25">
        <v>793391174</v>
      </c>
      <c r="M182" s="25" t="s">
        <v>552</v>
      </c>
      <c r="N182" s="25" t="s">
        <v>553</v>
      </c>
    </row>
    <row r="183" spans="1:14" ht="13.2">
      <c r="A183" s="57" t="s">
        <v>18</v>
      </c>
      <c r="B183" s="58" t="s">
        <v>23</v>
      </c>
      <c r="C183" s="64" t="str">
        <f>'company-SANNA_NORDBERG'!B21</f>
        <v>x</v>
      </c>
      <c r="D183" s="64" t="str">
        <f>'company-SANNA_NORDBERG'!C21</f>
        <v>x</v>
      </c>
      <c r="E183" s="64" t="str">
        <f>'company-SANNA_NORDBERG'!D21</f>
        <v>x</v>
      </c>
      <c r="F183" s="64" t="str">
        <f>'company-SANNA_NORDBERG'!E21</f>
        <v>x</v>
      </c>
      <c r="G183" s="57" t="s">
        <v>414</v>
      </c>
      <c r="H183" s="60" t="s">
        <v>478</v>
      </c>
      <c r="I183" s="58" t="s">
        <v>35</v>
      </c>
      <c r="J183" s="58" t="s">
        <v>479</v>
      </c>
      <c r="K183" s="57" t="s">
        <v>480</v>
      </c>
      <c r="L183" s="58">
        <v>739964714</v>
      </c>
      <c r="M183" s="25" t="s">
        <v>556</v>
      </c>
      <c r="N183" s="25" t="s">
        <v>557</v>
      </c>
    </row>
    <row r="184" spans="1:14" ht="13.2" customHeight="1">
      <c r="A184" s="4" t="s">
        <v>18</v>
      </c>
      <c r="B184" s="25" t="s">
        <v>23</v>
      </c>
      <c r="C184" s="22" t="str">
        <f>'company-FILIP_LINDKVIST'!B12</f>
        <v>x</v>
      </c>
      <c r="D184" s="22" t="str">
        <f>'company-FILIP_LINDKVIST'!C12</f>
        <v>x</v>
      </c>
      <c r="E184" s="22" t="str">
        <f>'company-FILIP_LINDKVIST'!D12</f>
        <v>x</v>
      </c>
      <c r="F184" s="22" t="str">
        <f>'company-FILIP_LINDKVIST'!E12</f>
        <v>x</v>
      </c>
      <c r="G184" s="4" t="s">
        <v>414</v>
      </c>
      <c r="H184" s="47" t="s">
        <v>765</v>
      </c>
      <c r="I184" s="56" t="s">
        <v>30</v>
      </c>
      <c r="J184" s="56" t="s">
        <v>33</v>
      </c>
      <c r="K184" s="56" t="s">
        <v>766</v>
      </c>
      <c r="L184" s="56">
        <v>704361965</v>
      </c>
      <c r="M184" s="25" t="s">
        <v>560</v>
      </c>
      <c r="N184" s="25" t="s">
        <v>561</v>
      </c>
    </row>
    <row r="185" spans="1:14" ht="13.2">
      <c r="A185" s="43" t="s">
        <v>18</v>
      </c>
      <c r="B185" s="20" t="s">
        <v>23</v>
      </c>
      <c r="C185" s="37" t="str">
        <f>'company-LINUS_ÅBRINK'!B7</f>
        <v>x</v>
      </c>
      <c r="D185" s="37" t="str">
        <f>'company-LINUS_ÅBRINK'!C7</f>
        <v>x</v>
      </c>
      <c r="E185" s="37" t="str">
        <f>'company-LINUS_ÅBRINK'!D7</f>
        <v>x</v>
      </c>
      <c r="F185" s="37" t="str">
        <f>'company-LINUS_ÅBRINK'!E7</f>
        <v>x</v>
      </c>
      <c r="G185" s="43" t="s">
        <v>414</v>
      </c>
      <c r="H185" s="38" t="s">
        <v>487</v>
      </c>
      <c r="I185" s="20" t="s">
        <v>39</v>
      </c>
      <c r="J185" s="62"/>
      <c r="K185" s="20" t="s">
        <v>488</v>
      </c>
      <c r="L185" s="20">
        <v>705261165</v>
      </c>
      <c r="M185" s="20" t="s">
        <v>565</v>
      </c>
      <c r="N185" s="20" t="s">
        <v>566</v>
      </c>
    </row>
    <row r="186" spans="1:14" ht="13.2" customHeight="1">
      <c r="A186" s="4" t="s">
        <v>18</v>
      </c>
      <c r="B186" s="25" t="s">
        <v>33</v>
      </c>
      <c r="C186" s="22" t="str">
        <f>'company-EBBA_LUNDBERG'!B17</f>
        <v>x</v>
      </c>
      <c r="D186" s="22" t="str">
        <f>'company-EBBA_LUNDBERG'!C17</f>
        <v>x</v>
      </c>
      <c r="E186" s="22" t="str">
        <f>'company-EBBA_LUNDBERG'!D17</f>
        <v>nope</v>
      </c>
      <c r="F186" s="22" t="str">
        <f>'company-EBBA_LUNDBERG'!E17</f>
        <v>X</v>
      </c>
      <c r="G186" s="4" t="s">
        <v>414</v>
      </c>
      <c r="H186" s="47" t="s">
        <v>723</v>
      </c>
      <c r="I186" s="56" t="s">
        <v>30</v>
      </c>
      <c r="J186" s="42"/>
      <c r="K186" s="56" t="s">
        <v>724</v>
      </c>
      <c r="L186" s="49">
        <v>730680805</v>
      </c>
      <c r="M186" s="25" t="s">
        <v>570</v>
      </c>
      <c r="N186" s="25" t="s">
        <v>571</v>
      </c>
    </row>
    <row r="187" spans="1:14" ht="13.2">
      <c r="B187" s="25" t="s">
        <v>23</v>
      </c>
      <c r="C187" s="22" t="str">
        <f>'company-LINUS_ÅBRINK'!B13</f>
        <v>x</v>
      </c>
      <c r="D187" s="22" t="str">
        <f>'company-LINUS_ÅBRINK'!C13</f>
        <v>x</v>
      </c>
      <c r="E187" s="22" t="str">
        <f>'company-LINUS_ÅBRINK'!D13</f>
        <v>no</v>
      </c>
      <c r="F187" s="22" t="str">
        <f>'company-LINUS_ÅBRINK'!E13</f>
        <v>x</v>
      </c>
      <c r="G187" s="4" t="s">
        <v>414</v>
      </c>
      <c r="H187" s="18" t="s">
        <v>512</v>
      </c>
      <c r="I187" s="25" t="s">
        <v>35</v>
      </c>
      <c r="J187" s="25" t="s">
        <v>31</v>
      </c>
      <c r="K187" s="25" t="s">
        <v>513</v>
      </c>
      <c r="L187" s="25">
        <v>708902980</v>
      </c>
      <c r="M187" s="25" t="s">
        <v>574</v>
      </c>
      <c r="N187" s="25" t="s">
        <v>575</v>
      </c>
    </row>
    <row r="188" spans="1:14" ht="13.2">
      <c r="A188" s="4" t="s">
        <v>18</v>
      </c>
      <c r="B188" s="25" t="s">
        <v>23</v>
      </c>
      <c r="C188" s="22" t="str">
        <f>'company-SANNA_NORDBERG'!B18</f>
        <v>x</v>
      </c>
      <c r="D188" s="22" t="str">
        <f>'company-SANNA_NORDBERG'!C18</f>
        <v>x</v>
      </c>
      <c r="E188" s="22" t="str">
        <f>'company-SANNA_NORDBERG'!D18</f>
        <v>x</v>
      </c>
      <c r="F188" s="22" t="str">
        <f>'company-SANNA_NORDBERG'!E18</f>
        <v>x</v>
      </c>
      <c r="G188" s="4" t="s">
        <v>414</v>
      </c>
      <c r="H188" s="18" t="s">
        <v>466</v>
      </c>
      <c r="I188" s="25" t="s">
        <v>30</v>
      </c>
      <c r="K188" s="25" t="s">
        <v>467</v>
      </c>
      <c r="L188" s="25">
        <v>735411216</v>
      </c>
      <c r="M188" s="25" t="s">
        <v>578</v>
      </c>
      <c r="N188" s="25" t="s">
        <v>579</v>
      </c>
    </row>
    <row r="189" spans="1:14" ht="13.2">
      <c r="A189" s="4" t="s">
        <v>18</v>
      </c>
      <c r="B189" s="4" t="s">
        <v>23</v>
      </c>
      <c r="C189" s="22" t="str">
        <f>'company-FILIP_LINDKVIST'!B11</f>
        <v>x</v>
      </c>
      <c r="D189" s="22" t="str">
        <f>'company-FILIP_LINDKVIST'!C11</f>
        <v>x</v>
      </c>
      <c r="E189" s="22" t="str">
        <f>'company-FILIP_LINDKVIST'!D11</f>
        <v>x</v>
      </c>
      <c r="F189" s="22" t="str">
        <f>'company-FILIP_LINDKVIST'!E11</f>
        <v>x</v>
      </c>
      <c r="G189" s="4" t="s">
        <v>414</v>
      </c>
      <c r="H189" s="18" t="s">
        <v>760</v>
      </c>
      <c r="I189" s="42" t="s">
        <v>39</v>
      </c>
      <c r="J189" s="42" t="s">
        <v>761</v>
      </c>
      <c r="K189" s="42" t="s">
        <v>762</v>
      </c>
      <c r="L189" s="42">
        <v>764434160</v>
      </c>
      <c r="M189" s="25" t="s">
        <v>582</v>
      </c>
      <c r="N189" s="25" t="s">
        <v>583</v>
      </c>
    </row>
    <row r="190" spans="1:14" ht="13.2">
      <c r="A190" s="4" t="s">
        <v>18</v>
      </c>
      <c r="B190" s="25" t="s">
        <v>23</v>
      </c>
      <c r="C190" s="22" t="str">
        <f>'company-SANNA_NORDBERG'!B12</f>
        <v>x</v>
      </c>
      <c r="D190" s="22" t="str">
        <f>'company-SANNA_NORDBERG'!C12</f>
        <v>x</v>
      </c>
      <c r="E190" s="22" t="str">
        <f>'company-SANNA_NORDBERG'!D12</f>
        <v>x</v>
      </c>
      <c r="F190" s="22" t="str">
        <f>'company-SANNA_NORDBERG'!E12</f>
        <v>x</v>
      </c>
      <c r="G190" s="4" t="s">
        <v>414</v>
      </c>
      <c r="H190" s="18" t="s">
        <v>439</v>
      </c>
      <c r="I190" s="25" t="s">
        <v>30</v>
      </c>
      <c r="K190" s="25" t="s">
        <v>440</v>
      </c>
      <c r="L190" s="25">
        <v>706254731</v>
      </c>
      <c r="M190" s="25" t="s">
        <v>586</v>
      </c>
      <c r="N190" s="25" t="s">
        <v>587</v>
      </c>
    </row>
    <row r="191" spans="1:14" ht="13.2">
      <c r="A191" s="4" t="s">
        <v>18</v>
      </c>
      <c r="B191" s="25" t="s">
        <v>23</v>
      </c>
      <c r="C191" s="22" t="str">
        <f>'company-FILIP_LINDKVIST'!B14</f>
        <v>x</v>
      </c>
      <c r="D191" s="22" t="str">
        <f>'company-FILIP_LINDKVIST'!C14</f>
        <v>x</v>
      </c>
      <c r="E191" s="22" t="str">
        <f>'company-FILIP_LINDKVIST'!D14</f>
        <v>x</v>
      </c>
      <c r="F191" s="22" t="str">
        <f>'company-FILIP_LINDKVIST'!E14</f>
        <v>x</v>
      </c>
      <c r="G191" s="4" t="s">
        <v>414</v>
      </c>
      <c r="H191" s="18" t="s">
        <v>773</v>
      </c>
      <c r="I191" s="25" t="s">
        <v>35</v>
      </c>
      <c r="K191" s="25" t="s">
        <v>774</v>
      </c>
      <c r="L191" s="25">
        <v>763289899</v>
      </c>
      <c r="M191" s="25" t="s">
        <v>591</v>
      </c>
      <c r="N191" s="25" t="s">
        <v>592</v>
      </c>
    </row>
    <row r="192" spans="1:14" ht="13.2" customHeight="1">
      <c r="A192" s="4" t="s">
        <v>18</v>
      </c>
      <c r="B192" s="25" t="s">
        <v>23</v>
      </c>
      <c r="C192" s="22" t="str">
        <f>'company-EBBA_LUNDBERG'!B18</f>
        <v>x</v>
      </c>
      <c r="D192" s="22" t="str">
        <f>'company-EBBA_LUNDBERG'!C18</f>
        <v>x</v>
      </c>
      <c r="E192" s="22" t="str">
        <f>'company-EBBA_LUNDBERG'!D18</f>
        <v>x</v>
      </c>
      <c r="F192" s="22" t="str">
        <f>'company-EBBA_LUNDBERG'!E18</f>
        <v>x</v>
      </c>
      <c r="G192" s="4" t="s">
        <v>414</v>
      </c>
      <c r="H192" s="47" t="s">
        <v>727</v>
      </c>
      <c r="I192" s="56" t="s">
        <v>35</v>
      </c>
      <c r="J192" s="42"/>
      <c r="K192" s="56" t="s">
        <v>728</v>
      </c>
      <c r="L192" s="49">
        <v>763985405</v>
      </c>
      <c r="M192" s="25" t="s">
        <v>595</v>
      </c>
      <c r="N192" s="25" t="s">
        <v>596</v>
      </c>
    </row>
    <row r="193" spans="1:14" ht="13.2">
      <c r="A193" s="4" t="s">
        <v>18</v>
      </c>
      <c r="B193" s="25" t="s">
        <v>23</v>
      </c>
      <c r="C193" s="22" t="str">
        <f>'company-SANNA_NORDBERG'!B15</f>
        <v>x</v>
      </c>
      <c r="D193" s="22" t="str">
        <f>'company-SANNA_NORDBERG'!C15</f>
        <v>x</v>
      </c>
      <c r="E193" s="22" t="str">
        <f>'company-SANNA_NORDBERG'!D15</f>
        <v>x</v>
      </c>
      <c r="F193" s="22" t="str">
        <f>'company-SANNA_NORDBERG'!E15</f>
        <v>x</v>
      </c>
      <c r="G193" s="4" t="s">
        <v>414</v>
      </c>
      <c r="H193" s="18" t="s">
        <v>453</v>
      </c>
      <c r="I193" s="25" t="s">
        <v>39</v>
      </c>
      <c r="K193" s="25" t="s">
        <v>454</v>
      </c>
      <c r="L193" s="25">
        <v>723212505</v>
      </c>
      <c r="M193" s="25" t="s">
        <v>599</v>
      </c>
      <c r="N193" s="25" t="s">
        <v>600</v>
      </c>
    </row>
    <row r="194" spans="1:14" ht="13.2">
      <c r="B194" s="25" t="s">
        <v>33</v>
      </c>
      <c r="C194" s="22" t="str">
        <f>'company-ANDREAS_BENGTSSON'!B13</f>
        <v>yes</v>
      </c>
      <c r="D194" s="22" t="str">
        <f>'company-ANDREAS_BENGTSSON'!C13</f>
        <v>yes</v>
      </c>
      <c r="E194" s="22" t="str">
        <f>'company-ANDREAS_BENGTSSON'!D13</f>
        <v>no, will only be able to antend during the fair (and few days prior</v>
      </c>
      <c r="F194" s="22">
        <f>'company-ANDREAS_BENGTSSON'!E13</f>
        <v>0</v>
      </c>
      <c r="G194" s="4" t="s">
        <v>414</v>
      </c>
      <c r="H194" s="18" t="s">
        <v>652</v>
      </c>
      <c r="I194" s="25" t="s">
        <v>39</v>
      </c>
      <c r="J194" s="25" t="s">
        <v>653</v>
      </c>
      <c r="K194" s="25" t="s">
        <v>654</v>
      </c>
      <c r="L194" s="25">
        <v>769494222</v>
      </c>
      <c r="M194" s="25" t="s">
        <v>603</v>
      </c>
      <c r="N194" s="25" t="s">
        <v>604</v>
      </c>
    </row>
    <row r="195" spans="1:14" ht="13.2">
      <c r="A195" s="4" t="s">
        <v>18</v>
      </c>
      <c r="B195" s="25" t="s">
        <v>23</v>
      </c>
      <c r="C195" s="22" t="str">
        <f>'company-SANNA_NORDBERG'!B6</f>
        <v>x</v>
      </c>
      <c r="D195" s="22" t="str">
        <f>'company-SANNA_NORDBERG'!C6</f>
        <v>x</v>
      </c>
      <c r="E195" s="22" t="str">
        <f>'company-SANNA_NORDBERG'!D6</f>
        <v>x</v>
      </c>
      <c r="F195" s="22" t="str">
        <f>'company-SANNA_NORDBERG'!E6</f>
        <v>x</v>
      </c>
      <c r="G195" s="4" t="s">
        <v>414</v>
      </c>
      <c r="H195" s="18" t="s">
        <v>415</v>
      </c>
      <c r="I195" s="25" t="s">
        <v>35</v>
      </c>
      <c r="K195" s="25" t="s">
        <v>416</v>
      </c>
      <c r="L195" s="25">
        <v>768293077</v>
      </c>
      <c r="M195" s="25" t="s">
        <v>607</v>
      </c>
      <c r="N195" s="25" t="s">
        <v>608</v>
      </c>
    </row>
    <row r="196" spans="1:14" ht="13.2">
      <c r="A196" s="57" t="s">
        <v>18</v>
      </c>
      <c r="B196" s="58" t="s">
        <v>23</v>
      </c>
      <c r="C196" s="64" t="str">
        <f>'company-LINUS_ÅBRINK'!B15</f>
        <v>x</v>
      </c>
      <c r="D196" s="64" t="str">
        <f>'company-LINUS_ÅBRINK'!C15</f>
        <v>x</v>
      </c>
      <c r="E196" s="64" t="str">
        <f>'company-LINUS_ÅBRINK'!D15</f>
        <v>no</v>
      </c>
      <c r="F196" s="64" t="str">
        <f>'company-LINUS_ÅBRINK'!E15</f>
        <v>x</v>
      </c>
      <c r="G196" s="57" t="s">
        <v>414</v>
      </c>
      <c r="H196" s="60" t="s">
        <v>520</v>
      </c>
      <c r="I196" s="58" t="s">
        <v>131</v>
      </c>
      <c r="J196" s="58"/>
      <c r="K196" s="58" t="s">
        <v>521</v>
      </c>
      <c r="L196" s="58">
        <v>761785278</v>
      </c>
      <c r="M196" s="25" t="s">
        <v>611</v>
      </c>
      <c r="N196" s="25" t="s">
        <v>612</v>
      </c>
    </row>
    <row r="197" spans="1:14" ht="13.2">
      <c r="A197" s="57" t="s">
        <v>18</v>
      </c>
      <c r="B197" s="58" t="s">
        <v>23</v>
      </c>
      <c r="C197" s="64" t="str">
        <f>'company-DIEDERIK_HARMSEN'!B15</f>
        <v>x</v>
      </c>
      <c r="D197" s="64" t="str">
        <f>'company-DIEDERIK_HARMSEN'!C15</f>
        <v>x</v>
      </c>
      <c r="E197" s="64" t="str">
        <f>'company-DIEDERIK_HARMSEN'!D15</f>
        <v>x</v>
      </c>
      <c r="F197" s="64" t="str">
        <f>'company-DIEDERIK_HARMSEN'!E15</f>
        <v>x</v>
      </c>
      <c r="G197" s="57" t="s">
        <v>414</v>
      </c>
      <c r="H197" s="60" t="s">
        <v>563</v>
      </c>
      <c r="I197" s="58" t="s">
        <v>35</v>
      </c>
      <c r="J197" s="58"/>
      <c r="K197" s="58" t="s">
        <v>564</v>
      </c>
      <c r="L197" s="58">
        <v>761733785</v>
      </c>
      <c r="M197" s="25" t="s">
        <v>616</v>
      </c>
      <c r="N197" s="25" t="s">
        <v>617</v>
      </c>
    </row>
    <row r="198" spans="1:14" ht="13.2">
      <c r="A198" s="43" t="s">
        <v>18</v>
      </c>
      <c r="B198" s="20" t="s">
        <v>23</v>
      </c>
      <c r="C198" s="37" t="str">
        <f>'company-LINUS_ÅBRINK'!B10</f>
        <v>x</v>
      </c>
      <c r="D198" s="37" t="str">
        <f>'company-LINUS_ÅBRINK'!C10</f>
        <v>x</v>
      </c>
      <c r="E198" s="37" t="str">
        <f>'company-LINUS_ÅBRINK'!D10</f>
        <v>x</v>
      </c>
      <c r="F198" s="37" t="str">
        <f>'company-LINUS_ÅBRINK'!E10</f>
        <v>x</v>
      </c>
      <c r="G198" s="43" t="s">
        <v>414</v>
      </c>
      <c r="H198" s="38" t="s">
        <v>500</v>
      </c>
      <c r="I198" s="20" t="s">
        <v>30</v>
      </c>
      <c r="J198" s="62"/>
      <c r="K198" s="20" t="s">
        <v>501</v>
      </c>
      <c r="L198" s="20">
        <v>703560855</v>
      </c>
      <c r="M198" s="20" t="s">
        <v>621</v>
      </c>
      <c r="N198" s="20" t="s">
        <v>622</v>
      </c>
    </row>
    <row r="199" spans="1:14" ht="13.2">
      <c r="A199" s="4" t="s">
        <v>18</v>
      </c>
      <c r="B199" s="25" t="s">
        <v>23</v>
      </c>
      <c r="C199" s="22" t="str">
        <f>'company-DIEDERIK_HARMSEN'!B10</f>
        <v>x</v>
      </c>
      <c r="D199" s="22" t="str">
        <f>'company-DIEDERIK_HARMSEN'!C10</f>
        <v>x</v>
      </c>
      <c r="E199" s="22" t="str">
        <f>'company-DIEDERIK_HARMSEN'!D10</f>
        <v>x</v>
      </c>
      <c r="F199" s="22" t="str">
        <f>'company-DIEDERIK_HARMSEN'!E10</f>
        <v>x</v>
      </c>
      <c r="G199" s="4" t="s">
        <v>414</v>
      </c>
      <c r="H199" s="18" t="s">
        <v>541</v>
      </c>
      <c r="I199" s="25" t="s">
        <v>30</v>
      </c>
      <c r="K199" s="25" t="s">
        <v>542</v>
      </c>
      <c r="L199" s="25">
        <v>704940023</v>
      </c>
      <c r="M199" s="25" t="s">
        <v>625</v>
      </c>
      <c r="N199" s="25" t="s">
        <v>626</v>
      </c>
    </row>
    <row r="200" spans="1:14" ht="13.2">
      <c r="A200" s="4" t="s">
        <v>18</v>
      </c>
      <c r="B200" s="25" t="s">
        <v>23</v>
      </c>
      <c r="C200" s="22" t="str">
        <f>'company-JESSICA_KÅGEMAN'!B6</f>
        <v>x</v>
      </c>
      <c r="D200" s="22" t="str">
        <f>'company-JESSICA_KÅGEMAN'!C6</f>
        <v>x</v>
      </c>
      <c r="E200" s="22" t="str">
        <f>'company-JESSICA_KÅGEMAN'!D6</f>
        <v>x</v>
      </c>
      <c r="F200" s="22" t="str">
        <f>'company-JESSICA_KÅGEMAN'!E6</f>
        <v>x</v>
      </c>
      <c r="G200" s="4" t="s">
        <v>414</v>
      </c>
      <c r="H200" s="18" t="s">
        <v>567</v>
      </c>
      <c r="I200" s="25" t="s">
        <v>39</v>
      </c>
      <c r="J200" s="25" t="s">
        <v>568</v>
      </c>
      <c r="K200" s="25" t="s">
        <v>569</v>
      </c>
      <c r="L200" s="25">
        <v>727883844</v>
      </c>
      <c r="M200" s="25" t="s">
        <v>629</v>
      </c>
      <c r="N200" s="25" t="s">
        <v>630</v>
      </c>
    </row>
    <row r="201" spans="1:14" ht="13.2">
      <c r="A201" s="4" t="s">
        <v>18</v>
      </c>
      <c r="B201" s="25" t="s">
        <v>23</v>
      </c>
      <c r="C201" s="22" t="str">
        <f>'company-ANDREAS_BENGTSSON'!B16</f>
        <v>yes</v>
      </c>
      <c r="D201" s="22" t="str">
        <f>'company-ANDREAS_BENGTSSON'!C16</f>
        <v>yes</v>
      </c>
      <c r="E201" s="22" t="str">
        <f>'company-ANDREAS_BENGTSSON'!D16</f>
        <v>yes</v>
      </c>
      <c r="F201" s="22" t="str">
        <f>'company-ANDREAS_BENGTSSON'!E16</f>
        <v>yes</v>
      </c>
      <c r="G201" s="4" t="s">
        <v>414</v>
      </c>
      <c r="H201" s="18" t="s">
        <v>666</v>
      </c>
      <c r="I201" s="25" t="s">
        <v>30</v>
      </c>
      <c r="J201" s="25" t="s">
        <v>332</v>
      </c>
      <c r="K201" s="25" t="s">
        <v>667</v>
      </c>
      <c r="L201" s="25">
        <v>763607029</v>
      </c>
      <c r="M201" s="25" t="s">
        <v>633</v>
      </c>
      <c r="N201" s="25" t="s">
        <v>634</v>
      </c>
    </row>
    <row r="202" spans="1:14" ht="13.2">
      <c r="A202" s="4" t="s">
        <v>18</v>
      </c>
      <c r="B202" s="25" t="s">
        <v>23</v>
      </c>
      <c r="C202" s="22" t="str">
        <f>'company-LINUS_ÅBRINK'!B14</f>
        <v>x</v>
      </c>
      <c r="D202" s="22" t="str">
        <f>'company-LINUS_ÅBRINK'!C14</f>
        <v>x</v>
      </c>
      <c r="E202" s="22" t="str">
        <f>'company-LINUS_ÅBRINK'!D14</f>
        <v>x</v>
      </c>
      <c r="F202" s="22" t="str">
        <f>'company-LINUS_ÅBRINK'!E14</f>
        <v>x</v>
      </c>
      <c r="G202" s="4" t="s">
        <v>414</v>
      </c>
      <c r="H202" s="18" t="s">
        <v>516</v>
      </c>
      <c r="I202" s="25" t="s">
        <v>30</v>
      </c>
      <c r="K202" s="25" t="s">
        <v>517</v>
      </c>
      <c r="L202" s="25">
        <v>713293604</v>
      </c>
      <c r="M202" s="25" t="s">
        <v>637</v>
      </c>
      <c r="N202" s="25" t="s">
        <v>638</v>
      </c>
    </row>
    <row r="203" spans="1:14" ht="13.2" customHeight="1">
      <c r="A203" s="4" t="s">
        <v>18</v>
      </c>
      <c r="B203" s="25" t="s">
        <v>23</v>
      </c>
      <c r="C203" s="22" t="str">
        <f>'company-EBBA_LUNDBERG'!B19</f>
        <v>x</v>
      </c>
      <c r="D203" s="22" t="str">
        <f>'company-EBBA_LUNDBERG'!C19</f>
        <v>x</v>
      </c>
      <c r="E203" s="22" t="str">
        <f>'company-EBBA_LUNDBERG'!D19</f>
        <v>x</v>
      </c>
      <c r="F203" s="22" t="str">
        <f>'company-EBBA_LUNDBERG'!E19</f>
        <v>x</v>
      </c>
      <c r="G203" s="4" t="s">
        <v>414</v>
      </c>
      <c r="H203" s="47" t="s">
        <v>731</v>
      </c>
      <c r="I203" s="56" t="s">
        <v>39</v>
      </c>
      <c r="J203" s="42"/>
      <c r="K203" s="56" t="s">
        <v>732</v>
      </c>
      <c r="L203" s="49">
        <v>700063797</v>
      </c>
      <c r="M203" s="25" t="s">
        <v>641</v>
      </c>
      <c r="N203" s="25" t="s">
        <v>642</v>
      </c>
    </row>
    <row r="204" spans="1:14" ht="13.2">
      <c r="A204" s="4" t="s">
        <v>18</v>
      </c>
      <c r="B204" s="25" t="s">
        <v>23</v>
      </c>
      <c r="C204" s="22" t="str">
        <f>'company-SANNA_NORDBERG'!B20</f>
        <v>x</v>
      </c>
      <c r="D204" s="22" t="str">
        <f>'company-SANNA_NORDBERG'!C20</f>
        <v>x</v>
      </c>
      <c r="E204" s="22" t="str">
        <f>'company-SANNA_NORDBERG'!D20</f>
        <v>x</v>
      </c>
      <c r="F204" s="22" t="str">
        <f>'company-SANNA_NORDBERG'!E20</f>
        <v>x</v>
      </c>
      <c r="G204" s="4" t="s">
        <v>414</v>
      </c>
      <c r="H204" s="18" t="s">
        <v>474</v>
      </c>
      <c r="I204" s="25" t="s">
        <v>39</v>
      </c>
      <c r="J204" s="25" t="s">
        <v>36</v>
      </c>
      <c r="K204" s="25" t="s">
        <v>475</v>
      </c>
      <c r="L204" s="25">
        <v>738226060</v>
      </c>
      <c r="M204" s="25" t="s">
        <v>645</v>
      </c>
      <c r="N204" s="25" t="s">
        <v>646</v>
      </c>
    </row>
    <row r="205" spans="1:14" ht="13.2">
      <c r="A205" s="4" t="s">
        <v>18</v>
      </c>
      <c r="B205" s="25" t="s">
        <v>23</v>
      </c>
      <c r="C205" s="22" t="str">
        <f>'company-JESSICA_KÅGEMAN'!B7</f>
        <v>x</v>
      </c>
      <c r="D205" s="22" t="str">
        <f>'company-JESSICA_KÅGEMAN'!C7</f>
        <v>x</v>
      </c>
      <c r="E205" s="22" t="str">
        <f>'company-JESSICA_KÅGEMAN'!D7</f>
        <v>x</v>
      </c>
      <c r="F205" s="22" t="str">
        <f>'company-JESSICA_KÅGEMAN'!E7</f>
        <v>x</v>
      </c>
      <c r="G205" s="4" t="s">
        <v>414</v>
      </c>
      <c r="H205" s="18" t="s">
        <v>572</v>
      </c>
      <c r="I205" s="25" t="s">
        <v>30</v>
      </c>
      <c r="K205" s="25" t="s">
        <v>573</v>
      </c>
      <c r="L205" s="25">
        <v>709983640</v>
      </c>
      <c r="M205" s="25" t="s">
        <v>650</v>
      </c>
      <c r="N205" s="25" t="s">
        <v>651</v>
      </c>
    </row>
    <row r="206" spans="1:14" ht="13.2">
      <c r="A206" s="42" t="s">
        <v>18</v>
      </c>
      <c r="B206" s="25" t="s">
        <v>23</v>
      </c>
      <c r="C206" s="22" t="str">
        <f>'company-FILIP_LINDKVIST'!B10</f>
        <v>x</v>
      </c>
      <c r="D206" s="22" t="str">
        <f>'company-FILIP_LINDKVIST'!C10</f>
        <v>x</v>
      </c>
      <c r="E206" s="22" t="str">
        <f>'company-FILIP_LINDKVIST'!D10</f>
        <v>x</v>
      </c>
      <c r="F206" s="22" t="str">
        <f>'company-FILIP_LINDKVIST'!E10</f>
        <v>x</v>
      </c>
      <c r="G206" s="4" t="s">
        <v>414</v>
      </c>
      <c r="H206" s="18" t="s">
        <v>756</v>
      </c>
      <c r="I206" s="25" t="s">
        <v>30</v>
      </c>
      <c r="K206" s="25" t="s">
        <v>757</v>
      </c>
      <c r="L206" s="25">
        <v>727323538</v>
      </c>
      <c r="M206" s="25" t="s">
        <v>655</v>
      </c>
      <c r="N206" s="25" t="s">
        <v>656</v>
      </c>
    </row>
    <row r="207" spans="1:14" ht="13.2">
      <c r="A207" s="42" t="s">
        <v>18</v>
      </c>
      <c r="B207" s="25" t="s">
        <v>33</v>
      </c>
      <c r="C207" s="22" t="str">
        <f>'company-LINUS_ÅBRINK'!B11</f>
        <v>x</v>
      </c>
      <c r="D207" s="22" t="str">
        <f>'company-LINUS_ÅBRINK'!C11</f>
        <v>x</v>
      </c>
      <c r="E207" s="22" t="str">
        <f>'company-LINUS_ÅBRINK'!D11</f>
        <v>no</v>
      </c>
      <c r="F207" s="22" t="str">
        <f>'company-LINUS_ÅBRINK'!E11</f>
        <v>x</v>
      </c>
      <c r="G207" s="4" t="s">
        <v>414</v>
      </c>
      <c r="H207" s="18" t="s">
        <v>504</v>
      </c>
      <c r="I207" s="25" t="s">
        <v>30</v>
      </c>
      <c r="K207" s="25" t="s">
        <v>505</v>
      </c>
      <c r="L207" s="25">
        <v>725445209</v>
      </c>
      <c r="M207" s="25" t="s">
        <v>659</v>
      </c>
      <c r="N207" s="25" t="s">
        <v>660</v>
      </c>
    </row>
    <row r="208" spans="1:14" ht="13.2">
      <c r="A208" s="4" t="s">
        <v>18</v>
      </c>
      <c r="B208" s="25" t="s">
        <v>23</v>
      </c>
      <c r="C208" s="22" t="str">
        <f>'company-DIEDERIK_HARMSEN'!B13</f>
        <v>X</v>
      </c>
      <c r="D208" s="22" t="str">
        <f>'company-DIEDERIK_HARMSEN'!C13</f>
        <v>X</v>
      </c>
      <c r="E208" s="22" t="str">
        <f>'company-DIEDERIK_HARMSEN'!D13</f>
        <v>X</v>
      </c>
      <c r="F208" s="22" t="str">
        <f>'company-DIEDERIK_HARMSEN'!E13</f>
        <v>X</v>
      </c>
      <c r="G208" s="4" t="s">
        <v>414</v>
      </c>
      <c r="H208" s="18" t="s">
        <v>554</v>
      </c>
      <c r="I208" s="25" t="s">
        <v>35</v>
      </c>
      <c r="K208" s="25" t="s">
        <v>555</v>
      </c>
      <c r="L208" s="25">
        <v>73398390</v>
      </c>
      <c r="M208" s="25" t="s">
        <v>664</v>
      </c>
      <c r="N208" s="25" t="s">
        <v>665</v>
      </c>
    </row>
    <row r="209" spans="1:14" ht="13.2">
      <c r="A209" s="4" t="s">
        <v>18</v>
      </c>
      <c r="B209" s="25" t="s">
        <v>23</v>
      </c>
      <c r="C209" s="22" t="str">
        <f>'company-SANNA_NORDBERG'!B7</f>
        <v>x</v>
      </c>
      <c r="D209" s="22" t="str">
        <f>'company-SANNA_NORDBERG'!C7</f>
        <v>x</v>
      </c>
      <c r="E209" s="22" t="str">
        <f>'company-SANNA_NORDBERG'!D7</f>
        <v>x</v>
      </c>
      <c r="F209" s="22" t="str">
        <f>'company-SANNA_NORDBERG'!E7</f>
        <v>x</v>
      </c>
      <c r="G209" s="4" t="s">
        <v>414</v>
      </c>
      <c r="H209" s="18" t="s">
        <v>419</v>
      </c>
      <c r="I209" s="25" t="s">
        <v>35</v>
      </c>
      <c r="J209" s="25" t="s">
        <v>33</v>
      </c>
      <c r="K209" s="25" t="s">
        <v>420</v>
      </c>
      <c r="L209" s="25">
        <v>704392836</v>
      </c>
      <c r="M209" s="25" t="s">
        <v>668</v>
      </c>
      <c r="N209" s="25" t="s">
        <v>669</v>
      </c>
    </row>
    <row r="210" spans="1:14" ht="13.2" customHeight="1">
      <c r="A210" s="43" t="s">
        <v>18</v>
      </c>
      <c r="B210" s="20" t="s">
        <v>23</v>
      </c>
      <c r="C210" s="37" t="str">
        <f>'company-EBBA_LUNDBERG'!B9</f>
        <v>x</v>
      </c>
      <c r="D210" s="37" t="str">
        <f>'company-EBBA_LUNDBERG'!C9</f>
        <v>x</v>
      </c>
      <c r="E210" s="37" t="str">
        <f>'company-EBBA_LUNDBERG'!D9</f>
        <v>x</v>
      </c>
      <c r="F210" s="37" t="str">
        <f>'company-EBBA_LUNDBERG'!E9</f>
        <v>x</v>
      </c>
      <c r="G210" s="43" t="s">
        <v>414</v>
      </c>
      <c r="H210" s="53" t="s">
        <v>689</v>
      </c>
      <c r="I210" s="54" t="s">
        <v>39</v>
      </c>
      <c r="J210" s="54" t="s">
        <v>31</v>
      </c>
      <c r="K210" s="54" t="s">
        <v>690</v>
      </c>
      <c r="L210" s="55">
        <v>721558690</v>
      </c>
      <c r="M210" s="20" t="s">
        <v>673</v>
      </c>
      <c r="N210" s="20" t="s">
        <v>674</v>
      </c>
    </row>
    <row r="211" spans="1:14" ht="14.4" customHeight="1">
      <c r="A211" s="4" t="s">
        <v>18</v>
      </c>
      <c r="B211" s="25" t="s">
        <v>23</v>
      </c>
      <c r="C211" s="22" t="str">
        <f>'company-JESSICA_KÅGEMAN'!B17</f>
        <v>x</v>
      </c>
      <c r="D211" s="22" t="str">
        <f>'company-JESSICA_KÅGEMAN'!C17</f>
        <v>x</v>
      </c>
      <c r="E211" s="22" t="str">
        <f>'company-JESSICA_KÅGEMAN'!D17</f>
        <v>oklart, hon skulle maila</v>
      </c>
      <c r="F211" s="22" t="str">
        <f>'company-JESSICA_KÅGEMAN'!E17</f>
        <v>x</v>
      </c>
      <c r="G211" s="4" t="s">
        <v>414</v>
      </c>
      <c r="H211" s="18" t="s">
        <v>613</v>
      </c>
      <c r="I211" s="25" t="s">
        <v>39</v>
      </c>
      <c r="J211" s="25" t="s">
        <v>614</v>
      </c>
      <c r="K211" s="25" t="s">
        <v>615</v>
      </c>
      <c r="L211" s="25">
        <v>762731832</v>
      </c>
      <c r="M211" s="40" t="s">
        <v>678</v>
      </c>
      <c r="N211" s="40" t="s">
        <v>679</v>
      </c>
    </row>
    <row r="212" spans="1:14" ht="14.4" customHeight="1">
      <c r="A212" s="4" t="s">
        <v>18</v>
      </c>
      <c r="B212" s="25" t="s">
        <v>23</v>
      </c>
      <c r="C212" s="22" t="str">
        <f>'company-DIEDERIK_HARMSEN'!B14</f>
        <v>x</v>
      </c>
      <c r="D212" s="22" t="str">
        <f>'company-DIEDERIK_HARMSEN'!C14</f>
        <v>x</v>
      </c>
      <c r="E212" s="22" t="str">
        <f>'company-DIEDERIK_HARMSEN'!D14</f>
        <v>x</v>
      </c>
      <c r="F212" s="22" t="str">
        <f>'company-DIEDERIK_HARMSEN'!E14</f>
        <v>x</v>
      </c>
      <c r="G212" s="4" t="s">
        <v>414</v>
      </c>
      <c r="H212" s="18" t="s">
        <v>558</v>
      </c>
      <c r="I212" s="25" t="s">
        <v>35</v>
      </c>
      <c r="K212" s="25" t="s">
        <v>559</v>
      </c>
      <c r="L212" s="25">
        <v>761463538</v>
      </c>
      <c r="M212" s="40" t="s">
        <v>682</v>
      </c>
      <c r="N212" s="40" t="s">
        <v>683</v>
      </c>
    </row>
    <row r="213" spans="1:14" ht="14.4" customHeight="1">
      <c r="A213" s="4" t="s">
        <v>18</v>
      </c>
      <c r="B213" s="25" t="s">
        <v>23</v>
      </c>
      <c r="C213" s="22" t="str">
        <f>'company-SANNA_NORDBERG'!B9</f>
        <v>x</v>
      </c>
      <c r="D213" s="22" t="str">
        <f>'company-SANNA_NORDBERG'!C9</f>
        <v>x</v>
      </c>
      <c r="E213" s="22" t="str">
        <f>'company-SANNA_NORDBERG'!D9</f>
        <v>x</v>
      </c>
      <c r="F213" s="22" t="str">
        <f>'company-SANNA_NORDBERG'!E9</f>
        <v>x</v>
      </c>
      <c r="G213" s="4" t="s">
        <v>414</v>
      </c>
      <c r="H213" s="18" t="s">
        <v>427</v>
      </c>
      <c r="I213" s="25" t="s">
        <v>30</v>
      </c>
      <c r="K213" s="25" t="s">
        <v>428</v>
      </c>
      <c r="L213" s="25">
        <v>706112368</v>
      </c>
      <c r="M213" s="40" t="s">
        <v>686</v>
      </c>
      <c r="N213" s="40" t="s">
        <v>687</v>
      </c>
    </row>
    <row r="214" spans="1:14" ht="14.4" customHeight="1">
      <c r="A214" s="4" t="s">
        <v>18</v>
      </c>
      <c r="B214" s="25" t="s">
        <v>23</v>
      </c>
      <c r="C214" s="22" t="str">
        <f>'company-FILIP_LINDKVIST'!B13</f>
        <v>x</v>
      </c>
      <c r="D214" s="22" t="str">
        <f>'company-FILIP_LINDKVIST'!C13</f>
        <v>x</v>
      </c>
      <c r="E214" s="22" t="str">
        <f>'company-FILIP_LINDKVIST'!D13</f>
        <v>x</v>
      </c>
      <c r="F214" s="22" t="str">
        <f>'company-FILIP_LINDKVIST'!E13</f>
        <v>x</v>
      </c>
      <c r="G214" s="4" t="s">
        <v>414</v>
      </c>
      <c r="H214" s="18" t="s">
        <v>769</v>
      </c>
      <c r="I214" s="25" t="s">
        <v>30</v>
      </c>
      <c r="K214" s="25" t="s">
        <v>770</v>
      </c>
      <c r="L214" s="25">
        <v>7632368684</v>
      </c>
      <c r="M214" s="40" t="s">
        <v>691</v>
      </c>
      <c r="N214" s="40" t="s">
        <v>692</v>
      </c>
    </row>
    <row r="215" spans="1:14" ht="14.4" customHeight="1">
      <c r="A215" s="4" t="s">
        <v>18</v>
      </c>
      <c r="B215" s="25" t="s">
        <v>23</v>
      </c>
      <c r="C215" s="22" t="str">
        <f>'company-ANDREAS_BENGTSSON'!B6</f>
        <v>yes</v>
      </c>
      <c r="D215" s="22" t="str">
        <f>'company-ANDREAS_BENGTSSON'!C6</f>
        <v>no, texted</v>
      </c>
      <c r="E215" s="22" t="str">
        <f>'company-ANDREAS_BENGTSSON'!D6</f>
        <v>yes</v>
      </c>
      <c r="F215" s="22" t="str">
        <f>'company-ANDREAS_BENGTSSON'!E6</f>
        <v>yes</v>
      </c>
      <c r="G215" s="4" t="s">
        <v>414</v>
      </c>
      <c r="H215" s="18" t="s">
        <v>623</v>
      </c>
      <c r="I215" s="25" t="s">
        <v>35</v>
      </c>
      <c r="K215" s="25" t="s">
        <v>624</v>
      </c>
      <c r="L215" s="25">
        <v>703261061</v>
      </c>
      <c r="M215" s="40" t="s">
        <v>695</v>
      </c>
      <c r="N215" s="40" t="s">
        <v>696</v>
      </c>
    </row>
    <row r="216" spans="1:14" ht="14.4" customHeight="1">
      <c r="A216" s="4" t="s">
        <v>18</v>
      </c>
      <c r="B216" s="25" t="s">
        <v>23</v>
      </c>
      <c r="C216" s="22" t="str">
        <f>'company-DIEDERIK_HARMSEN'!B11</f>
        <v>x</v>
      </c>
      <c r="D216" s="22" t="str">
        <f>'company-DIEDERIK_HARMSEN'!C11</f>
        <v>x</v>
      </c>
      <c r="E216" s="22" t="str">
        <f>'company-DIEDERIK_HARMSEN'!D11</f>
        <v>x</v>
      </c>
      <c r="F216" s="22" t="str">
        <f>'company-DIEDERIK_HARMSEN'!E11</f>
        <v>x</v>
      </c>
      <c r="G216" s="4" t="s">
        <v>414</v>
      </c>
      <c r="H216" s="18" t="s">
        <v>545</v>
      </c>
      <c r="I216" s="25" t="s">
        <v>30</v>
      </c>
      <c r="K216" s="25" t="s">
        <v>546</v>
      </c>
      <c r="L216" s="25">
        <v>768104869</v>
      </c>
      <c r="M216" s="40" t="s">
        <v>699</v>
      </c>
      <c r="N216" s="40" t="s">
        <v>700</v>
      </c>
    </row>
    <row r="217" spans="1:14" ht="14.4" customHeight="1">
      <c r="A217" s="4" t="s">
        <v>18</v>
      </c>
      <c r="B217" s="25" t="s">
        <v>23</v>
      </c>
      <c r="C217" s="22" t="str">
        <f>'company-LINUS_ÅBRINK'!B6</f>
        <v>x</v>
      </c>
      <c r="D217" s="22" t="str">
        <f>'company-LINUS_ÅBRINK'!C6</f>
        <v>x</v>
      </c>
      <c r="E217" s="22" t="str">
        <f>'company-LINUS_ÅBRINK'!D6</f>
        <v>x</v>
      </c>
      <c r="F217" s="22" t="str">
        <f>'company-LINUS_ÅBRINK'!E6</f>
        <v>x</v>
      </c>
      <c r="G217" s="4" t="s">
        <v>414</v>
      </c>
      <c r="H217" s="18" t="s">
        <v>483</v>
      </c>
      <c r="I217" s="25" t="s">
        <v>30</v>
      </c>
      <c r="K217" s="25" t="s">
        <v>484</v>
      </c>
      <c r="L217" s="25">
        <v>705951212</v>
      </c>
      <c r="M217" s="40" t="s">
        <v>704</v>
      </c>
      <c r="N217" s="40" t="s">
        <v>705</v>
      </c>
    </row>
    <row r="218" spans="1:14" ht="14.4" customHeight="1">
      <c r="A218" s="4" t="s">
        <v>18</v>
      </c>
      <c r="B218" s="25" t="s">
        <v>33</v>
      </c>
      <c r="C218" s="22" t="str">
        <f>'company-FILIP_LINDKVIST'!B17</f>
        <v>x</v>
      </c>
      <c r="D218" s="22" t="str">
        <f>'company-FILIP_LINDKVIST'!C17</f>
        <v>x</v>
      </c>
      <c r="E218" s="22" t="str">
        <f>'company-FILIP_LINDKVIST'!D17</f>
        <v>no</v>
      </c>
      <c r="F218" s="22" t="str">
        <f>'company-FILIP_LINDKVIST'!E17</f>
        <v>x</v>
      </c>
      <c r="G218" s="4" t="s">
        <v>414</v>
      </c>
      <c r="H218" s="18" t="s">
        <v>786</v>
      </c>
      <c r="I218" s="25" t="s">
        <v>39</v>
      </c>
      <c r="J218" s="25" t="s">
        <v>787</v>
      </c>
      <c r="K218" s="25" t="s">
        <v>788</v>
      </c>
      <c r="L218" s="25">
        <v>700578106</v>
      </c>
      <c r="M218" s="40" t="s">
        <v>708</v>
      </c>
      <c r="N218" s="50" t="s">
        <v>709</v>
      </c>
    </row>
    <row r="219" spans="1:14" ht="14.4" customHeight="1">
      <c r="A219" s="4" t="s">
        <v>18</v>
      </c>
      <c r="B219" s="25" t="s">
        <v>23</v>
      </c>
      <c r="C219" s="22" t="str">
        <f>'company-SANNA_NORDBERG'!B19</f>
        <v>x</v>
      </c>
      <c r="D219" s="22" t="str">
        <f>'company-SANNA_NORDBERG'!C19</f>
        <v>x</v>
      </c>
      <c r="E219" s="22" t="str">
        <f>'company-SANNA_NORDBERG'!D19</f>
        <v>x</v>
      </c>
      <c r="F219" s="22" t="str">
        <f>'company-SANNA_NORDBERG'!E19</f>
        <v>x</v>
      </c>
      <c r="G219" s="4" t="s">
        <v>414</v>
      </c>
      <c r="H219" s="18" t="s">
        <v>470</v>
      </c>
      <c r="I219" s="25" t="s">
        <v>39</v>
      </c>
      <c r="J219" s="25" t="s">
        <v>36</v>
      </c>
      <c r="K219" s="25" t="s">
        <v>471</v>
      </c>
      <c r="L219" s="25">
        <v>704356458</v>
      </c>
      <c r="M219" s="51" t="s">
        <v>713</v>
      </c>
      <c r="N219" s="51" t="s">
        <v>714</v>
      </c>
    </row>
    <row r="220" spans="1:14" ht="14.4" customHeight="1">
      <c r="A220" s="4" t="s">
        <v>18</v>
      </c>
      <c r="B220" s="25" t="s">
        <v>23</v>
      </c>
      <c r="C220" s="22" t="str">
        <f>'company-FILIP_LINDKVIST'!B18</f>
        <v>x</v>
      </c>
      <c r="D220" s="22" t="str">
        <f>'company-FILIP_LINDKVIST'!C18</f>
        <v>x</v>
      </c>
      <c r="E220" s="22" t="str">
        <f>'company-FILIP_LINDKVIST'!D18</f>
        <v>x</v>
      </c>
      <c r="F220" s="22" t="str">
        <f>'company-FILIP_LINDKVIST'!E18</f>
        <v>x</v>
      </c>
      <c r="G220" s="4" t="s">
        <v>414</v>
      </c>
      <c r="H220" s="18" t="s">
        <v>791</v>
      </c>
      <c r="I220" s="25" t="s">
        <v>30</v>
      </c>
      <c r="K220" s="25" t="s">
        <v>792</v>
      </c>
      <c r="L220" s="25">
        <v>705093841</v>
      </c>
      <c r="M220" s="40" t="s">
        <v>717</v>
      </c>
      <c r="N220" s="40" t="s">
        <v>718</v>
      </c>
    </row>
    <row r="221" spans="1:14" ht="14.4">
      <c r="A221" s="4" t="s">
        <v>18</v>
      </c>
      <c r="B221" s="25" t="s">
        <v>23</v>
      </c>
      <c r="C221" s="22" t="str">
        <f>'company-EBBA_LUNDBERG'!B6</f>
        <v>x</v>
      </c>
      <c r="D221" s="22" t="str">
        <f>'company-EBBA_LUNDBERG'!C6</f>
        <v>x</v>
      </c>
      <c r="E221" s="22" t="str">
        <f>'company-EBBA_LUNDBERG'!D6</f>
        <v>x</v>
      </c>
      <c r="F221" s="22" t="str">
        <f>'company-EBBA_LUNDBERG'!E6</f>
        <v>x</v>
      </c>
      <c r="G221" s="4" t="s">
        <v>414</v>
      </c>
      <c r="H221" s="47" t="s">
        <v>675</v>
      </c>
      <c r="I221" s="48" t="s">
        <v>35</v>
      </c>
      <c r="J221" s="40"/>
      <c r="K221" s="52" t="s">
        <v>677</v>
      </c>
      <c r="L221" s="49">
        <v>790239538</v>
      </c>
      <c r="M221" s="40" t="s">
        <v>721</v>
      </c>
      <c r="N221" s="51" t="s">
        <v>722</v>
      </c>
    </row>
    <row r="222" spans="1:14" ht="14.4">
      <c r="A222" s="4" t="s">
        <v>18</v>
      </c>
      <c r="B222" s="25" t="s">
        <v>23</v>
      </c>
      <c r="C222" s="22" t="str">
        <f>'company-EBBA_LUNDBERG'!B10</f>
        <v>X</v>
      </c>
      <c r="D222" s="22" t="str">
        <f>'company-EBBA_LUNDBERG'!C10</f>
        <v>X</v>
      </c>
      <c r="E222" s="22" t="str">
        <f>'company-EBBA_LUNDBERG'!D10</f>
        <v>X</v>
      </c>
      <c r="F222" s="22" t="str">
        <f>'company-EBBA_LUNDBERG'!E10</f>
        <v>x</v>
      </c>
      <c r="G222" s="4" t="s">
        <v>414</v>
      </c>
      <c r="H222" s="47" t="s">
        <v>693</v>
      </c>
      <c r="I222" s="48" t="s">
        <v>131</v>
      </c>
      <c r="J222" s="56" t="s">
        <v>332</v>
      </c>
      <c r="K222" s="48" t="s">
        <v>694</v>
      </c>
      <c r="L222" s="49">
        <v>707295097</v>
      </c>
      <c r="M222" s="40" t="s">
        <v>725</v>
      </c>
      <c r="N222" s="51" t="s">
        <v>726</v>
      </c>
    </row>
    <row r="223" spans="1:14" ht="14.4" customHeight="1">
      <c r="A223" s="4" t="s">
        <v>18</v>
      </c>
      <c r="B223" s="25" t="s">
        <v>33</v>
      </c>
      <c r="C223" s="22" t="str">
        <f>'company-FILIP_LINDKVIST'!B9</f>
        <v>x</v>
      </c>
      <c r="D223" s="22" t="str">
        <f>'company-FILIP_LINDKVIST'!C9</f>
        <v>x</v>
      </c>
      <c r="E223" s="22" t="str">
        <f>'company-FILIP_LINDKVIST'!D9</f>
        <v>no</v>
      </c>
      <c r="F223" s="22" t="str">
        <f>'company-FILIP_LINDKVIST'!E9</f>
        <v>x</v>
      </c>
      <c r="G223" s="4" t="s">
        <v>414</v>
      </c>
      <c r="H223" s="18" t="s">
        <v>752</v>
      </c>
      <c r="I223" s="25" t="s">
        <v>39</v>
      </c>
      <c r="K223" s="25" t="s">
        <v>753</v>
      </c>
      <c r="L223" s="25">
        <v>703271325</v>
      </c>
      <c r="M223" s="40" t="s">
        <v>729</v>
      </c>
      <c r="N223" s="40" t="s">
        <v>730</v>
      </c>
    </row>
    <row r="224" spans="1:14" ht="14.4" customHeight="1">
      <c r="B224" s="25" t="s">
        <v>23</v>
      </c>
      <c r="C224" s="22" t="str">
        <f>'company-FILIP_LINDKVIST'!B6</f>
        <v>x</v>
      </c>
      <c r="D224" s="22" t="str">
        <f>'company-FILIP_LINDKVIST'!C6</f>
        <v>x</v>
      </c>
      <c r="E224" s="22" t="str">
        <f>'company-FILIP_LINDKVIST'!D6</f>
        <v>x</v>
      </c>
      <c r="F224" s="22" t="str">
        <f>'company-FILIP_LINDKVIST'!E6</f>
        <v>x</v>
      </c>
      <c r="G224" s="4" t="s">
        <v>414</v>
      </c>
      <c r="H224" s="18" t="s">
        <v>739</v>
      </c>
      <c r="I224" s="25" t="s">
        <v>39</v>
      </c>
      <c r="K224" s="25" t="s">
        <v>740</v>
      </c>
      <c r="L224" s="25">
        <v>738006534</v>
      </c>
      <c r="M224" s="40" t="s">
        <v>733</v>
      </c>
      <c r="N224" s="40" t="s">
        <v>734</v>
      </c>
    </row>
    <row r="225" spans="1:14" ht="14.4" customHeight="1">
      <c r="A225" s="43" t="s">
        <v>18</v>
      </c>
      <c r="B225" s="20" t="s">
        <v>23</v>
      </c>
      <c r="C225" s="37" t="str">
        <f>'company-DIEDERIK_HARMSEN'!B7</f>
        <v>x</v>
      </c>
      <c r="D225" s="37" t="str">
        <f>'company-DIEDERIK_HARMSEN'!C7</f>
        <v>x</v>
      </c>
      <c r="E225" s="37" t="str">
        <f>'company-DIEDERIK_HARMSEN'!D7</f>
        <v>x</v>
      </c>
      <c r="F225" s="37" t="str">
        <f>'company-DIEDERIK_HARMSEN'!E7</f>
        <v>x</v>
      </c>
      <c r="G225" s="43" t="s">
        <v>414</v>
      </c>
      <c r="H225" s="38" t="s">
        <v>529</v>
      </c>
      <c r="I225" s="20" t="s">
        <v>39</v>
      </c>
      <c r="J225" s="62"/>
      <c r="K225" s="20" t="s">
        <v>530</v>
      </c>
      <c r="L225" s="20">
        <v>700600544</v>
      </c>
      <c r="M225" s="43" t="s">
        <v>737</v>
      </c>
      <c r="N225" s="43" t="s">
        <v>738</v>
      </c>
    </row>
    <row r="226" spans="1:14" ht="13.2">
      <c r="A226" s="42" t="s">
        <v>18</v>
      </c>
      <c r="B226" s="25" t="s">
        <v>23</v>
      </c>
      <c r="C226" s="22" t="str">
        <f>'company-ANDREAS_BENGTSSON'!B7</f>
        <v>yes</v>
      </c>
      <c r="D226" s="22" t="str">
        <f>'company-ANDREAS_BENGTSSON'!C7</f>
        <v>no, texted</v>
      </c>
      <c r="E226" s="22" t="str">
        <f>'company-ANDREAS_BENGTSSON'!D7</f>
        <v>yes, will show up at 18:00</v>
      </c>
      <c r="F226" s="22" t="str">
        <f>'company-ANDREAS_BENGTSSON'!E7</f>
        <v>yes</v>
      </c>
      <c r="G226" s="4" t="s">
        <v>414</v>
      </c>
      <c r="H226" s="18" t="s">
        <v>627</v>
      </c>
      <c r="I226" s="25" t="s">
        <v>35</v>
      </c>
      <c r="J226" s="25" t="s">
        <v>36</v>
      </c>
      <c r="K226" s="25" t="s">
        <v>628</v>
      </c>
      <c r="L226" s="25">
        <v>768091237</v>
      </c>
      <c r="M226" s="25" t="s">
        <v>741</v>
      </c>
      <c r="N226" s="25" t="s">
        <v>742</v>
      </c>
    </row>
    <row r="227" spans="1:14" ht="13.2">
      <c r="A227" s="4" t="s">
        <v>18</v>
      </c>
      <c r="B227" s="25" t="s">
        <v>23</v>
      </c>
      <c r="C227" s="22" t="str">
        <f>'company-ANDREAS_BENGTSSON'!B8</f>
        <v>yes</v>
      </c>
      <c r="D227" s="22" t="str">
        <f>'company-ANDREAS_BENGTSSON'!C8</f>
        <v>yes</v>
      </c>
      <c r="E227" s="22" t="str">
        <f>'company-ANDREAS_BENGTSSON'!D8</f>
        <v>yes</v>
      </c>
      <c r="F227" s="22" t="str">
        <f>'company-ANDREAS_BENGTSSON'!E8</f>
        <v>yes</v>
      </c>
      <c r="G227" s="4" t="s">
        <v>414</v>
      </c>
      <c r="H227" s="18" t="s">
        <v>631</v>
      </c>
      <c r="I227" s="25" t="s">
        <v>30</v>
      </c>
      <c r="K227" s="25" t="s">
        <v>632</v>
      </c>
      <c r="L227" s="25">
        <v>768490038</v>
      </c>
      <c r="M227" s="25" t="s">
        <v>746</v>
      </c>
      <c r="N227" s="25" t="s">
        <v>747</v>
      </c>
    </row>
    <row r="228" spans="1:14" ht="13.2" customHeight="1">
      <c r="A228" s="42" t="s">
        <v>18</v>
      </c>
      <c r="B228" s="25" t="s">
        <v>23</v>
      </c>
      <c r="C228" s="22" t="str">
        <f>'company-EBBA_LUNDBERG'!B11</f>
        <v>x</v>
      </c>
      <c r="D228" s="22" t="str">
        <f>'company-EBBA_LUNDBERG'!C11</f>
        <v>x</v>
      </c>
      <c r="E228" s="22" t="str">
        <f>'company-EBBA_LUNDBERG'!D11</f>
        <v>x</v>
      </c>
      <c r="F228" s="22" t="str">
        <f>'company-EBBA_LUNDBERG'!E11</f>
        <v>x</v>
      </c>
      <c r="G228" s="4" t="s">
        <v>414</v>
      </c>
      <c r="H228" s="47" t="s">
        <v>697</v>
      </c>
      <c r="I228" s="56" t="s">
        <v>39</v>
      </c>
      <c r="J228" s="42"/>
      <c r="K228" s="56" t="s">
        <v>698</v>
      </c>
      <c r="L228" s="49">
        <v>727625811</v>
      </c>
      <c r="M228" s="25" t="s">
        <v>750</v>
      </c>
      <c r="N228" s="25" t="s">
        <v>751</v>
      </c>
    </row>
    <row r="229" spans="1:14" ht="13.2">
      <c r="A229" s="4" t="s">
        <v>18</v>
      </c>
      <c r="B229" s="25" t="s">
        <v>23</v>
      </c>
      <c r="C229" s="22" t="str">
        <f>'company-SANNA_NORDBERG'!B17</f>
        <v>x</v>
      </c>
      <c r="D229" s="22" t="str">
        <f>'company-SANNA_NORDBERG'!C17</f>
        <v>x</v>
      </c>
      <c r="E229" s="22" t="str">
        <f>'company-SANNA_NORDBERG'!D17</f>
        <v>x</v>
      </c>
      <c r="F229" s="22" t="str">
        <f>'company-SANNA_NORDBERG'!E17</f>
        <v>x</v>
      </c>
      <c r="G229" s="4" t="s">
        <v>414</v>
      </c>
      <c r="H229" s="18" t="s">
        <v>462</v>
      </c>
      <c r="I229" s="25" t="s">
        <v>30</v>
      </c>
      <c r="K229" s="25" t="s">
        <v>463</v>
      </c>
      <c r="L229" s="25">
        <v>738536304</v>
      </c>
      <c r="M229" s="25" t="s">
        <v>754</v>
      </c>
      <c r="N229" s="25" t="s">
        <v>755</v>
      </c>
    </row>
    <row r="230" spans="1:14" ht="13.2">
      <c r="A230" s="4" t="s">
        <v>18</v>
      </c>
      <c r="B230" s="25" t="s">
        <v>23</v>
      </c>
      <c r="C230" s="22" t="str">
        <f>'company-LINUS_ÅBRINK'!B12</f>
        <v>x</v>
      </c>
      <c r="D230" s="22" t="str">
        <f>'company-LINUS_ÅBRINK'!C12</f>
        <v>x</v>
      </c>
      <c r="E230" s="22" t="str">
        <f>'company-LINUS_ÅBRINK'!D12</f>
        <v>x</v>
      </c>
      <c r="F230" s="22" t="str">
        <f>'company-LINUS_ÅBRINK'!E12</f>
        <v>x</v>
      </c>
      <c r="G230" s="4" t="s">
        <v>414</v>
      </c>
      <c r="H230" s="18" t="s">
        <v>508</v>
      </c>
      <c r="I230" s="42" t="s">
        <v>39</v>
      </c>
      <c r="J230" s="42" t="s">
        <v>31</v>
      </c>
      <c r="K230" s="42" t="s">
        <v>509</v>
      </c>
      <c r="L230" s="42">
        <v>764478676</v>
      </c>
      <c r="M230" s="25" t="s">
        <v>758</v>
      </c>
      <c r="N230" s="25" t="s">
        <v>759</v>
      </c>
    </row>
    <row r="231" spans="1:14" ht="13.2">
      <c r="A231" s="4" t="s">
        <v>18</v>
      </c>
      <c r="B231" s="25" t="s">
        <v>23</v>
      </c>
      <c r="C231" s="22" t="str">
        <f>'company-DIEDERIK_HARMSEN'!B12</f>
        <v>x</v>
      </c>
      <c r="D231" s="22" t="str">
        <f>'company-DIEDERIK_HARMSEN'!C12</f>
        <v>x</v>
      </c>
      <c r="E231" s="22" t="str">
        <f>'company-DIEDERIK_HARMSEN'!D12</f>
        <v>x</v>
      </c>
      <c r="F231" s="22" t="str">
        <f>'company-DIEDERIK_HARMSEN'!E12</f>
        <v>x</v>
      </c>
      <c r="G231" s="4" t="s">
        <v>414</v>
      </c>
      <c r="H231" s="18" t="s">
        <v>549</v>
      </c>
      <c r="I231" s="25" t="s">
        <v>39</v>
      </c>
      <c r="J231" s="25" t="s">
        <v>550</v>
      </c>
      <c r="K231" s="25" t="s">
        <v>551</v>
      </c>
      <c r="L231" s="25">
        <v>738356507</v>
      </c>
      <c r="M231" s="25" t="s">
        <v>763</v>
      </c>
      <c r="N231" s="25" t="s">
        <v>764</v>
      </c>
    </row>
    <row r="232" spans="1:14" ht="14.4" customHeight="1">
      <c r="B232" s="42" t="s">
        <v>33</v>
      </c>
      <c r="C232" s="22" t="str">
        <f>'company-ANDREAS_BENGTSSON'!B14</f>
        <v>yes</v>
      </c>
      <c r="D232" s="22" t="str">
        <f>'company-ANDREAS_BENGTSSON'!C14</f>
        <v>yes</v>
      </c>
      <c r="E232" s="22" t="str">
        <f>'company-ANDREAS_BENGTSSON'!D14</f>
        <v>no</v>
      </c>
      <c r="F232" s="22">
        <f>'company-ANDREAS_BENGTSSON'!E14</f>
        <v>0</v>
      </c>
      <c r="G232" s="4" t="s">
        <v>414</v>
      </c>
      <c r="H232" s="18" t="s">
        <v>657</v>
      </c>
      <c r="I232" s="42" t="s">
        <v>30</v>
      </c>
      <c r="K232" s="42" t="s">
        <v>658</v>
      </c>
      <c r="L232" s="42">
        <v>732449759</v>
      </c>
      <c r="M232" s="25" t="s">
        <v>767</v>
      </c>
      <c r="N232" s="25" t="s">
        <v>768</v>
      </c>
    </row>
    <row r="233" spans="1:14" ht="13.2">
      <c r="A233" s="4" t="s">
        <v>18</v>
      </c>
      <c r="B233" s="25" t="s">
        <v>23</v>
      </c>
      <c r="C233" s="22" t="str">
        <f>'company-SANNA_NORDBERG'!B10</f>
        <v>x</v>
      </c>
      <c r="D233" s="22" t="str">
        <f>'company-SANNA_NORDBERG'!C10</f>
        <v>x</v>
      </c>
      <c r="E233" s="22" t="str">
        <f>'company-SANNA_NORDBERG'!D10</f>
        <v>x</v>
      </c>
      <c r="F233" s="22" t="str">
        <f>'company-SANNA_NORDBERG'!E10</f>
        <v>x</v>
      </c>
      <c r="G233" s="4" t="s">
        <v>414</v>
      </c>
      <c r="H233" s="18" t="s">
        <v>431</v>
      </c>
      <c r="I233" s="25" t="s">
        <v>30</v>
      </c>
      <c r="K233" s="42" t="s">
        <v>432</v>
      </c>
      <c r="L233" s="42">
        <v>722085271</v>
      </c>
      <c r="M233" s="25" t="s">
        <v>771</v>
      </c>
      <c r="N233" s="25" t="s">
        <v>772</v>
      </c>
    </row>
    <row r="234" spans="1:14" ht="13.2">
      <c r="A234" s="4" t="s">
        <v>18</v>
      </c>
      <c r="B234" s="25" t="s">
        <v>23</v>
      </c>
      <c r="C234" s="22" t="str">
        <f>'company-ANDREAS_BENGTSSON'!B15</f>
        <v>yes</v>
      </c>
      <c r="D234" s="22" t="str">
        <f>'company-ANDREAS_BENGTSSON'!C15</f>
        <v>no, texted</v>
      </c>
      <c r="E234" s="22" t="str">
        <f>'company-ANDREAS_BENGTSSON'!D15</f>
        <v>yes</v>
      </c>
      <c r="F234" s="22">
        <f>'company-ANDREAS_BENGTSSON'!E15</f>
        <v>0</v>
      </c>
      <c r="G234" s="4" t="s">
        <v>414</v>
      </c>
      <c r="H234" s="18" t="s">
        <v>662</v>
      </c>
      <c r="I234" s="25" t="s">
        <v>30</v>
      </c>
      <c r="K234" s="25" t="s">
        <v>663</v>
      </c>
      <c r="L234" s="25">
        <v>761607274</v>
      </c>
      <c r="M234" s="25" t="s">
        <v>775</v>
      </c>
      <c r="N234" s="25" t="s">
        <v>776</v>
      </c>
    </row>
    <row r="235" spans="1:14" ht="13.2">
      <c r="A235" s="4" t="s">
        <v>18</v>
      </c>
      <c r="B235" s="25" t="s">
        <v>23</v>
      </c>
      <c r="C235" s="22" t="str">
        <f>'company-JESSICA_KÅGEMAN'!B15</f>
        <v>x</v>
      </c>
      <c r="D235" s="22" t="str">
        <f>'company-JESSICA_KÅGEMAN'!C15</f>
        <v>x</v>
      </c>
      <c r="E235" s="22" t="str">
        <f>'company-JESSICA_KÅGEMAN'!D15</f>
        <v>x</v>
      </c>
      <c r="F235" s="22" t="str">
        <f>'company-JESSICA_KÅGEMAN'!E15</f>
        <v>x</v>
      </c>
      <c r="G235" s="4" t="s">
        <v>414</v>
      </c>
      <c r="H235" s="18" t="s">
        <v>605</v>
      </c>
      <c r="I235" s="25" t="s">
        <v>30</v>
      </c>
      <c r="K235" s="25" t="s">
        <v>606</v>
      </c>
      <c r="L235" s="25">
        <v>703683593</v>
      </c>
      <c r="M235" s="25" t="s">
        <v>780</v>
      </c>
      <c r="N235" s="25" t="s">
        <v>781</v>
      </c>
    </row>
    <row r="236" spans="1:14" ht="13.2">
      <c r="A236" s="4" t="s">
        <v>18</v>
      </c>
      <c r="B236" s="42" t="s">
        <v>33</v>
      </c>
      <c r="C236" s="22" t="str">
        <f>'company-JESSICA_KÅGEMAN'!B9</f>
        <v>x</v>
      </c>
      <c r="D236" s="22" t="str">
        <f>'company-JESSICA_KÅGEMAN'!C9</f>
        <v>x</v>
      </c>
      <c r="E236" s="22">
        <f>'company-JESSICA_KÅGEMAN'!D9</f>
        <v>0</v>
      </c>
      <c r="F236" s="22" t="str">
        <f>'company-JESSICA_KÅGEMAN'!E9</f>
        <v>x</v>
      </c>
      <c r="G236" s="4" t="s">
        <v>414</v>
      </c>
      <c r="H236" s="18" t="s">
        <v>580</v>
      </c>
      <c r="I236" s="25" t="s">
        <v>30</v>
      </c>
      <c r="K236" s="25" t="s">
        <v>581</v>
      </c>
      <c r="L236" s="25">
        <v>705556529</v>
      </c>
      <c r="M236" s="25" t="s">
        <v>784</v>
      </c>
      <c r="N236" s="25" t="s">
        <v>785</v>
      </c>
    </row>
    <row r="237" spans="1:14" ht="13.2">
      <c r="A237" s="4" t="s">
        <v>18</v>
      </c>
      <c r="B237" s="42" t="s">
        <v>23</v>
      </c>
      <c r="C237" s="22" t="str">
        <f>'company-JESSICA_KÅGEMAN'!B10</f>
        <v>x</v>
      </c>
      <c r="D237" s="22" t="str">
        <f>'company-JESSICA_KÅGEMAN'!C10</f>
        <v>x</v>
      </c>
      <c r="E237" s="22" t="str">
        <f>'company-JESSICA_KÅGEMAN'!D10</f>
        <v>x</v>
      </c>
      <c r="F237" s="22" t="str">
        <f>'company-JESSICA_KÅGEMAN'!E10</f>
        <v>x</v>
      </c>
      <c r="G237" s="4" t="s">
        <v>414</v>
      </c>
      <c r="H237" s="18" t="s">
        <v>584</v>
      </c>
      <c r="I237" s="42" t="s">
        <v>30</v>
      </c>
      <c r="K237" s="42" t="s">
        <v>585</v>
      </c>
      <c r="L237" s="42">
        <v>709842498</v>
      </c>
      <c r="M237" s="25" t="s">
        <v>789</v>
      </c>
      <c r="N237" s="25" t="s">
        <v>790</v>
      </c>
    </row>
    <row r="238" spans="1:14" ht="13.2">
      <c r="A238" s="4" t="s">
        <v>18</v>
      </c>
      <c r="B238" s="25" t="s">
        <v>23</v>
      </c>
      <c r="C238" s="22" t="str">
        <f>'company-SANNA_NORDBERG'!B14</f>
        <v>x</v>
      </c>
      <c r="D238" s="22" t="str">
        <f>'company-SANNA_NORDBERG'!C14</f>
        <v>x</v>
      </c>
      <c r="E238" s="22" t="str">
        <f>'company-SANNA_NORDBERG'!D14</f>
        <v>x</v>
      </c>
      <c r="F238" s="22" t="str">
        <f>'company-SANNA_NORDBERG'!E14</f>
        <v>x</v>
      </c>
      <c r="G238" s="4" t="s">
        <v>414</v>
      </c>
      <c r="H238" s="18" t="s">
        <v>449</v>
      </c>
      <c r="I238" s="25" t="s">
        <v>35</v>
      </c>
      <c r="K238" s="25" t="s">
        <v>450</v>
      </c>
      <c r="L238" s="25">
        <v>705588833</v>
      </c>
      <c r="M238" s="25" t="s">
        <v>793</v>
      </c>
      <c r="N238" s="25" t="s">
        <v>794</v>
      </c>
    </row>
    <row r="239" spans="1:14" ht="13.2" customHeight="1">
      <c r="A239" s="4" t="s">
        <v>18</v>
      </c>
      <c r="B239" s="25" t="s">
        <v>23</v>
      </c>
      <c r="C239" s="22" t="str">
        <f>'company-EBBA_LUNDBERG'!B8</f>
        <v>x</v>
      </c>
      <c r="D239" s="22" t="str">
        <f>'company-EBBA_LUNDBERG'!C8</f>
        <v>x</v>
      </c>
      <c r="E239" s="22" t="str">
        <f>'company-EBBA_LUNDBERG'!D8</f>
        <v>x</v>
      </c>
      <c r="F239" s="22" t="str">
        <f>'company-EBBA_LUNDBERG'!E8</f>
        <v>x</v>
      </c>
      <c r="G239" s="4" t="s">
        <v>414</v>
      </c>
      <c r="H239" s="47" t="s">
        <v>684</v>
      </c>
      <c r="I239" s="56" t="s">
        <v>39</v>
      </c>
      <c r="J239" s="56" t="s">
        <v>142</v>
      </c>
      <c r="K239" s="56" t="s">
        <v>685</v>
      </c>
      <c r="L239" s="49">
        <v>762866250</v>
      </c>
      <c r="M239" s="25" t="s">
        <v>797</v>
      </c>
      <c r="N239" s="25" t="s">
        <v>798</v>
      </c>
    </row>
  </sheetData>
  <sortState xmlns:xlrd2="http://schemas.microsoft.com/office/spreadsheetml/2017/richdata2" ref="A150:L239">
    <sortCondition ref="H150:H239"/>
  </sortState>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O30"/>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 min="7" max="7" width="18.88671875" customWidth="1"/>
    <col min="9" max="9" width="17.6640625" customWidth="1"/>
    <col min="10" max="10" width="26.6640625" customWidth="1"/>
  </cols>
  <sheetData>
    <row r="2" spans="2:15" ht="15.75" customHeight="1">
      <c r="B2" s="1" t="s">
        <v>307</v>
      </c>
      <c r="C2" s="2"/>
      <c r="D2" s="2"/>
      <c r="E2" s="2"/>
      <c r="G2" s="2"/>
    </row>
    <row r="3" spans="2:15" ht="15.75" customHeight="1">
      <c r="B3" s="2"/>
      <c r="C3" s="2"/>
      <c r="D3" s="2"/>
      <c r="E3" s="2"/>
      <c r="G3" s="2"/>
    </row>
    <row r="4" spans="2:15" ht="15.75" customHeight="1">
      <c r="B4" s="3" t="s">
        <v>3</v>
      </c>
      <c r="C4" s="3" t="s">
        <v>6</v>
      </c>
      <c r="D4" s="3" t="s">
        <v>5</v>
      </c>
      <c r="E4" s="5" t="s">
        <v>8</v>
      </c>
      <c r="F4" s="5" t="s">
        <v>9</v>
      </c>
      <c r="G4" s="3" t="s">
        <v>10</v>
      </c>
      <c r="H4" s="5" t="s">
        <v>11</v>
      </c>
      <c r="I4" s="5" t="s">
        <v>12</v>
      </c>
      <c r="J4" s="3" t="s">
        <v>13</v>
      </c>
      <c r="K4" s="5" t="s">
        <v>14</v>
      </c>
    </row>
    <row r="5" spans="2:15">
      <c r="B5" s="7" t="s">
        <v>18</v>
      </c>
      <c r="C5" s="7" t="s">
        <v>18</v>
      </c>
      <c r="D5" s="7" t="s">
        <v>18</v>
      </c>
      <c r="E5" s="4" t="s">
        <v>18</v>
      </c>
      <c r="F5" s="8" t="str">
        <f>summary!G2</f>
        <v>Example Host</v>
      </c>
      <c r="G5" s="8" t="s">
        <v>22</v>
      </c>
      <c r="H5" s="8" t="s">
        <v>19</v>
      </c>
      <c r="I5" s="9" t="s">
        <v>20</v>
      </c>
      <c r="J5" s="8" t="s">
        <v>24</v>
      </c>
      <c r="K5" s="27" t="s">
        <v>25</v>
      </c>
    </row>
    <row r="6" spans="2:15">
      <c r="B6" s="4" t="s">
        <v>18</v>
      </c>
      <c r="C6" s="4" t="s">
        <v>18</v>
      </c>
      <c r="D6" s="4" t="s">
        <v>18</v>
      </c>
      <c r="E6" s="4" t="s">
        <v>18</v>
      </c>
      <c r="F6" s="22" t="str">
        <f>summary!G130</f>
        <v>Photo</v>
      </c>
      <c r="G6" s="22" t="str">
        <f>summary!H130</f>
        <v>Amanda Hillström</v>
      </c>
      <c r="H6" s="22" t="str">
        <f>summary!I130</f>
        <v>S</v>
      </c>
      <c r="I6" s="22">
        <f>summary!J130</f>
        <v>0</v>
      </c>
      <c r="J6" s="22" t="str">
        <f>summary!K130</f>
        <v>Amanda.c.hillstrom@gmail.com</v>
      </c>
      <c r="K6" s="22">
        <f>summary!L130</f>
        <v>721953041</v>
      </c>
      <c r="N6" s="4" t="s">
        <v>318</v>
      </c>
      <c r="O6" s="4" t="s">
        <v>320</v>
      </c>
    </row>
    <row r="7" spans="2:15">
      <c r="B7" s="4" t="s">
        <v>18</v>
      </c>
      <c r="C7" s="4" t="s">
        <v>18</v>
      </c>
      <c r="E7" s="4" t="s">
        <v>18</v>
      </c>
      <c r="F7" s="22" t="str">
        <f>summary!G131</f>
        <v>Photo</v>
      </c>
      <c r="G7" s="22" t="str">
        <f>summary!H131</f>
        <v>Johan Hultqvist</v>
      </c>
      <c r="H7" s="22" t="str">
        <f>summary!I131</f>
        <v>M</v>
      </c>
      <c r="I7" s="22">
        <f>summary!J131</f>
        <v>0</v>
      </c>
      <c r="J7" s="22" t="str">
        <f>summary!K131</f>
        <v>johanalbinhultqvist@gmail.com</v>
      </c>
      <c r="K7" s="22" t="str">
        <f>summary!L131</f>
        <v>073-466 20 91</v>
      </c>
      <c r="N7" s="4" t="s">
        <v>324</v>
      </c>
    </row>
    <row r="30" spans="7:7" ht="13.2">
      <c r="G30"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K30"/>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s>
  <sheetData>
    <row r="2" spans="2:11" ht="15.75" customHeight="1">
      <c r="B2" s="1" t="s">
        <v>0</v>
      </c>
      <c r="C2" s="2"/>
      <c r="D2" s="2"/>
      <c r="E2" s="2"/>
      <c r="G2" s="2"/>
    </row>
    <row r="3" spans="2:11" ht="15.75" customHeight="1">
      <c r="B3" s="2"/>
      <c r="C3" s="2"/>
      <c r="D3" s="2"/>
      <c r="E3" s="2"/>
      <c r="G3" s="2"/>
    </row>
    <row r="4" spans="2:11" ht="15.75" customHeight="1">
      <c r="B4" s="3" t="s">
        <v>3</v>
      </c>
      <c r="C4" s="3" t="s">
        <v>6</v>
      </c>
      <c r="D4" s="3" t="s">
        <v>5</v>
      </c>
      <c r="E4" s="5" t="s">
        <v>8</v>
      </c>
      <c r="F4" s="5" t="s">
        <v>9</v>
      </c>
      <c r="G4" s="3" t="s">
        <v>10</v>
      </c>
      <c r="H4" s="5" t="s">
        <v>11</v>
      </c>
      <c r="I4" s="5" t="s">
        <v>12</v>
      </c>
      <c r="J4" s="3" t="s">
        <v>13</v>
      </c>
      <c r="K4" s="5" t="s">
        <v>14</v>
      </c>
    </row>
    <row r="5" spans="2:11">
      <c r="B5" s="7" t="s">
        <v>18</v>
      </c>
      <c r="C5" s="7" t="s">
        <v>18</v>
      </c>
      <c r="D5" s="7" t="s">
        <v>18</v>
      </c>
      <c r="E5" s="4" t="s">
        <v>18</v>
      </c>
      <c r="F5" s="8" t="str">
        <f>summary!G2</f>
        <v>Example Host</v>
      </c>
      <c r="G5" s="8" t="s">
        <v>22</v>
      </c>
      <c r="H5" s="8" t="s">
        <v>19</v>
      </c>
      <c r="I5" s="9" t="s">
        <v>20</v>
      </c>
      <c r="J5" s="8" t="s">
        <v>24</v>
      </c>
      <c r="K5" s="27" t="s">
        <v>25</v>
      </c>
    </row>
    <row r="6" spans="2:11">
      <c r="B6" s="4" t="s">
        <v>18</v>
      </c>
      <c r="C6" s="4" t="s">
        <v>18</v>
      </c>
      <c r="D6" s="4" t="s">
        <v>18</v>
      </c>
      <c r="E6" s="4" t="s">
        <v>18</v>
      </c>
      <c r="F6" s="22" t="str">
        <f>summary!G132</f>
        <v>Student Session</v>
      </c>
      <c r="G6" s="22" t="str">
        <f>summary!H132</f>
        <v>Lakshmi Manogna Dama</v>
      </c>
      <c r="H6" s="22" t="str">
        <f>summary!I132</f>
        <v>M</v>
      </c>
      <c r="I6" s="22">
        <f>summary!J132</f>
        <v>0</v>
      </c>
      <c r="J6" s="22" t="str">
        <f>summary!K132</f>
        <v>d.lakshmimanogna12@gmail.com</v>
      </c>
      <c r="K6" s="22">
        <f>summary!L132</f>
        <v>46764435878</v>
      </c>
    </row>
    <row r="7" spans="2:11">
      <c r="B7" s="4" t="s">
        <v>18</v>
      </c>
      <c r="C7" s="4" t="s">
        <v>18</v>
      </c>
      <c r="D7" s="4" t="s">
        <v>18</v>
      </c>
      <c r="E7" s="4" t="s">
        <v>18</v>
      </c>
      <c r="F7" s="22" t="str">
        <f>summary!G133</f>
        <v>Student Session</v>
      </c>
      <c r="G7" s="22" t="str">
        <f>summary!H133</f>
        <v>Oscar Wahlström</v>
      </c>
      <c r="H7" s="22" t="str">
        <f>summary!I133</f>
        <v>L</v>
      </c>
      <c r="I7" s="22">
        <f>summary!J133</f>
        <v>0</v>
      </c>
      <c r="J7" s="22" t="str">
        <f>summary!K133</f>
        <v>99osc01@gmail.com</v>
      </c>
      <c r="K7" s="22">
        <f>summary!L133</f>
        <v>703032722</v>
      </c>
    </row>
    <row r="8" spans="2:11">
      <c r="B8" s="4" t="s">
        <v>18</v>
      </c>
      <c r="C8" s="4" t="s">
        <v>18</v>
      </c>
      <c r="D8" s="4" t="s">
        <v>18</v>
      </c>
      <c r="E8" s="4" t="s">
        <v>18</v>
      </c>
      <c r="F8" s="22" t="str">
        <f>summary!G134</f>
        <v>Student Session</v>
      </c>
      <c r="G8" s="22" t="str">
        <f>summary!H134</f>
        <v>Revathi Saravana kumar</v>
      </c>
      <c r="H8" s="22" t="str">
        <f>summary!I134</f>
        <v>S</v>
      </c>
      <c r="I8" s="22" t="str">
        <f>summary!J134</f>
        <v>Vegan</v>
      </c>
      <c r="J8" s="22" t="str">
        <f>summary!K134</f>
        <v>revathi97.reva@gmail.com</v>
      </c>
      <c r="K8" s="22">
        <f>summary!L134</f>
        <v>764423239</v>
      </c>
    </row>
    <row r="30" spans="7:7" ht="13.2">
      <c r="G30"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K30"/>
  <sheetViews>
    <sheetView workbookViewId="0"/>
  </sheetViews>
  <sheetFormatPr defaultColWidth="14.44140625" defaultRowHeight="15.75" customHeight="1"/>
  <cols>
    <col min="1" max="1" width="5.44140625" customWidth="1"/>
    <col min="2" max="2" width="17.33203125" customWidth="1"/>
    <col min="3" max="3" width="10.5546875" customWidth="1"/>
    <col min="4" max="4" width="17.109375" customWidth="1"/>
    <col min="5" max="5" width="19.109375" customWidth="1"/>
    <col min="7" max="7" width="33.44140625" customWidth="1"/>
    <col min="10" max="10" width="23.88671875" customWidth="1"/>
  </cols>
  <sheetData>
    <row r="2" spans="1:11" ht="15.75" customHeight="1">
      <c r="B2" s="1" t="s">
        <v>0</v>
      </c>
      <c r="C2" s="2"/>
      <c r="D2" s="2"/>
      <c r="E2" s="2"/>
      <c r="G2" s="2"/>
    </row>
    <row r="3" spans="1:11" ht="15.75" customHeight="1">
      <c r="B3" s="2"/>
      <c r="C3" s="2"/>
      <c r="D3" s="2"/>
      <c r="E3" s="2"/>
      <c r="G3" s="2"/>
    </row>
    <row r="4" spans="1:11" ht="15.75" customHeight="1">
      <c r="A4" s="4" t="s">
        <v>4</v>
      </c>
      <c r="B4" s="3" t="s">
        <v>3</v>
      </c>
      <c r="C4" s="3" t="s">
        <v>6</v>
      </c>
      <c r="D4" s="3" t="s">
        <v>5</v>
      </c>
      <c r="E4" s="5" t="s">
        <v>8</v>
      </c>
      <c r="F4" s="5" t="s">
        <v>9</v>
      </c>
      <c r="G4" s="3" t="s">
        <v>10</v>
      </c>
      <c r="H4" s="5" t="s">
        <v>11</v>
      </c>
      <c r="I4" s="5" t="s">
        <v>12</v>
      </c>
      <c r="J4" s="3" t="s">
        <v>13</v>
      </c>
      <c r="K4" s="5" t="s">
        <v>14</v>
      </c>
    </row>
    <row r="5" spans="1:11">
      <c r="B5" s="7" t="s">
        <v>18</v>
      </c>
      <c r="C5" s="7" t="s">
        <v>18</v>
      </c>
      <c r="D5" s="7" t="s">
        <v>18</v>
      </c>
      <c r="E5" s="4" t="s">
        <v>18</v>
      </c>
      <c r="F5" s="8" t="str">
        <f>summary!G2</f>
        <v>Example Host</v>
      </c>
      <c r="G5" s="8" t="s">
        <v>22</v>
      </c>
      <c r="H5" s="8" t="s">
        <v>19</v>
      </c>
      <c r="I5" s="9" t="s">
        <v>20</v>
      </c>
      <c r="J5" s="8" t="s">
        <v>24</v>
      </c>
      <c r="K5" s="27" t="s">
        <v>25</v>
      </c>
    </row>
    <row r="6" spans="1:11">
      <c r="B6" s="4" t="s">
        <v>18</v>
      </c>
      <c r="C6" s="4" t="s">
        <v>18</v>
      </c>
      <c r="D6" s="4" t="s">
        <v>18</v>
      </c>
      <c r="E6" s="4" t="s">
        <v>18</v>
      </c>
      <c r="F6" s="22" t="str">
        <f>summary!G135</f>
        <v>Task Force</v>
      </c>
      <c r="G6" s="22" t="str">
        <f>summary!H135</f>
        <v>Alvin Ohlsson</v>
      </c>
      <c r="H6" s="22" t="str">
        <f>summary!I135</f>
        <v>M</v>
      </c>
      <c r="I6" s="22">
        <f>summary!J135</f>
        <v>0</v>
      </c>
      <c r="J6" s="22" t="str">
        <f>summary!K135</f>
        <v>alvinohlsson@gmail.com</v>
      </c>
      <c r="K6" s="22">
        <f>summary!L135</f>
        <v>725554766</v>
      </c>
    </row>
    <row r="7" spans="1:11">
      <c r="B7" s="4" t="s">
        <v>18</v>
      </c>
      <c r="C7" s="4" t="s">
        <v>18</v>
      </c>
      <c r="D7" s="4" t="s">
        <v>33</v>
      </c>
      <c r="E7" s="4" t="s">
        <v>18</v>
      </c>
      <c r="F7" s="22" t="str">
        <f>summary!G136</f>
        <v>Task Force</v>
      </c>
      <c r="G7" s="22" t="str">
        <f>summary!H136</f>
        <v>Anton Öreberg</v>
      </c>
      <c r="H7" s="22" t="str">
        <f>summary!I136</f>
        <v>M</v>
      </c>
      <c r="I7" s="22">
        <f>summary!J136</f>
        <v>0</v>
      </c>
      <c r="J7" s="22" t="str">
        <f>summary!K136</f>
        <v>anton.oreberg@gmail.com</v>
      </c>
      <c r="K7" s="22">
        <f>summary!L136</f>
        <v>46701491824</v>
      </c>
    </row>
    <row r="8" spans="1:11">
      <c r="B8" s="4" t="s">
        <v>18</v>
      </c>
      <c r="C8" s="4" t="s">
        <v>18</v>
      </c>
      <c r="D8" s="4" t="s">
        <v>18</v>
      </c>
      <c r="E8" s="4" t="s">
        <v>18</v>
      </c>
      <c r="F8" s="22" t="str">
        <f>summary!G137</f>
        <v>Task Force</v>
      </c>
      <c r="G8" s="22" t="str">
        <f>summary!H137</f>
        <v>Artina Sijarina</v>
      </c>
      <c r="H8" s="22" t="str">
        <f>summary!I137</f>
        <v>M</v>
      </c>
      <c r="I8" s="22" t="str">
        <f>summary!J137</f>
        <v>Vegetarian</v>
      </c>
      <c r="J8" s="22" t="str">
        <f>summary!K137</f>
        <v>artinasijarina1@gmail.com</v>
      </c>
      <c r="K8" s="22">
        <f>summary!L137</f>
        <v>736001032</v>
      </c>
    </row>
    <row r="9" spans="1:11">
      <c r="B9" s="4" t="s">
        <v>18</v>
      </c>
      <c r="C9" s="4" t="s">
        <v>18</v>
      </c>
      <c r="D9" s="4" t="s">
        <v>18</v>
      </c>
      <c r="E9" s="4" t="s">
        <v>18</v>
      </c>
      <c r="F9" s="22" t="str">
        <f>summary!G138</f>
        <v>Task Force</v>
      </c>
      <c r="G9" s="22" t="str">
        <f>summary!H138</f>
        <v>Bashir Chikho</v>
      </c>
      <c r="H9" s="22" t="str">
        <f>summary!I138</f>
        <v>S</v>
      </c>
      <c r="I9" s="22" t="str">
        <f>summary!J138</f>
        <v>ej gris</v>
      </c>
      <c r="J9" s="22" t="str">
        <f>summary!K138</f>
        <v>Ba0365ch-s@student.lu.se</v>
      </c>
      <c r="K9" s="22">
        <f>summary!L138</f>
        <v>720191819</v>
      </c>
    </row>
    <row r="10" spans="1:11">
      <c r="B10" s="4" t="s">
        <v>18</v>
      </c>
      <c r="C10" s="4" t="s">
        <v>18</v>
      </c>
      <c r="D10" s="4" t="s">
        <v>18</v>
      </c>
      <c r="E10" s="4" t="s">
        <v>18</v>
      </c>
      <c r="F10" s="22" t="str">
        <f>summary!G139</f>
        <v>Task Force</v>
      </c>
      <c r="G10" s="22" t="str">
        <f>summary!H139</f>
        <v>Fredrik Berg</v>
      </c>
      <c r="H10" s="22" t="str">
        <f>summary!I139</f>
        <v>L</v>
      </c>
      <c r="I10" s="22">
        <f>summary!J139</f>
        <v>0</v>
      </c>
      <c r="J10" s="22" t="str">
        <f>summary!K139</f>
        <v>Fredrik.nils.berg@gmail.com</v>
      </c>
      <c r="K10" s="22">
        <f>summary!L139</f>
        <v>706201763</v>
      </c>
    </row>
    <row r="11" spans="1:11">
      <c r="B11" s="4" t="s">
        <v>18</v>
      </c>
      <c r="C11" s="4" t="s">
        <v>18</v>
      </c>
      <c r="D11" s="4" t="s">
        <v>18</v>
      </c>
      <c r="E11" s="4" t="s">
        <v>18</v>
      </c>
      <c r="F11" s="22" t="str">
        <f>summary!G140</f>
        <v>Task Force</v>
      </c>
      <c r="G11" s="22" t="str">
        <f>summary!H140</f>
        <v>Hanna Höjbert</v>
      </c>
      <c r="H11" s="22" t="str">
        <f>summary!I140</f>
        <v>M</v>
      </c>
      <c r="I11" s="22">
        <f>summary!J140</f>
        <v>0</v>
      </c>
      <c r="J11" s="22" t="str">
        <f>summary!K140</f>
        <v>Ha0223ho-@student.lu.se</v>
      </c>
      <c r="K11" s="22">
        <f>summary!L140</f>
        <v>704614462</v>
      </c>
    </row>
    <row r="12" spans="1:11">
      <c r="B12" s="4" t="s">
        <v>18</v>
      </c>
      <c r="C12" s="4" t="s">
        <v>18</v>
      </c>
      <c r="D12" s="4" t="s">
        <v>18</v>
      </c>
      <c r="E12" s="4" t="s">
        <v>18</v>
      </c>
      <c r="F12" s="22" t="str">
        <f>summary!G141</f>
        <v>Task Force</v>
      </c>
      <c r="G12" s="22" t="str">
        <f>summary!H141</f>
        <v>Hannes Östergren</v>
      </c>
      <c r="H12" s="22" t="str">
        <f>summary!I141</f>
        <v>M</v>
      </c>
      <c r="I12" s="22">
        <f>summary!J141</f>
        <v>0</v>
      </c>
      <c r="J12" s="22" t="str">
        <f>summary!K141</f>
        <v>hannes.ostergren@gmail.com</v>
      </c>
      <c r="K12" s="22" t="str">
        <f>summary!L141</f>
        <v>070-643 22 01</v>
      </c>
    </row>
    <row r="13" spans="1:11">
      <c r="B13" s="4" t="s">
        <v>18</v>
      </c>
      <c r="C13" s="4" t="s">
        <v>18</v>
      </c>
      <c r="D13" s="4" t="s">
        <v>33</v>
      </c>
      <c r="E13" s="4" t="s">
        <v>18</v>
      </c>
      <c r="F13" s="22" t="str">
        <f>summary!G142</f>
        <v>Task Force</v>
      </c>
      <c r="G13" s="22" t="str">
        <f>summary!H142</f>
        <v>Johan Bengtsson</v>
      </c>
      <c r="H13" s="22" t="str">
        <f>summary!I142</f>
        <v>M</v>
      </c>
      <c r="I13" s="22">
        <f>summary!J142</f>
        <v>0</v>
      </c>
      <c r="J13" s="22" t="str">
        <f>summary!K142</f>
        <v>johan.m.bengtsson@gmail.com</v>
      </c>
      <c r="K13" s="22">
        <f>summary!L142</f>
        <v>733966613</v>
      </c>
    </row>
    <row r="14" spans="1:11">
      <c r="B14" s="4" t="s">
        <v>18</v>
      </c>
      <c r="C14" s="4" t="s">
        <v>18</v>
      </c>
      <c r="D14" s="4" t="s">
        <v>18</v>
      </c>
      <c r="E14" s="4" t="s">
        <v>18</v>
      </c>
      <c r="F14" s="22" t="str">
        <f>summary!G143</f>
        <v>Task Force</v>
      </c>
      <c r="G14" s="22" t="str">
        <f>summary!H143</f>
        <v>Johan Karlsson</v>
      </c>
      <c r="H14" s="22" t="str">
        <f>summary!I143</f>
        <v>L</v>
      </c>
      <c r="I14" s="22" t="str">
        <f>summary!J143</f>
        <v>-</v>
      </c>
      <c r="J14" s="22" t="str">
        <f>summary!K143</f>
        <v>jkarlsson12199@gmail.com</v>
      </c>
      <c r="K14" s="22">
        <f>summary!L143</f>
        <v>707999142</v>
      </c>
    </row>
    <row r="15" spans="1:11">
      <c r="B15" s="4" t="s">
        <v>18</v>
      </c>
      <c r="C15" s="4" t="s">
        <v>18</v>
      </c>
      <c r="D15" s="4" t="s">
        <v>18</v>
      </c>
      <c r="E15" s="4" t="s">
        <v>18</v>
      </c>
      <c r="F15" s="22" t="str">
        <f>summary!G144</f>
        <v>Task Force</v>
      </c>
      <c r="G15" s="22" t="str">
        <f>summary!H144</f>
        <v>Josefin Böhrens Radö</v>
      </c>
      <c r="H15" s="22" t="str">
        <f>summary!I144</f>
        <v>S</v>
      </c>
      <c r="I15" s="22">
        <f>summary!J144</f>
        <v>0</v>
      </c>
      <c r="J15" s="22" t="str">
        <f>summary!K144</f>
        <v>josefin.b.r@hotmail.com</v>
      </c>
      <c r="K15" s="22">
        <f>summary!L144</f>
        <v>762905247</v>
      </c>
    </row>
    <row r="16" spans="1:11">
      <c r="B16" s="4" t="s">
        <v>18</v>
      </c>
      <c r="C16" s="4" t="s">
        <v>18</v>
      </c>
      <c r="D16" s="4" t="s">
        <v>18</v>
      </c>
      <c r="E16" s="4" t="s">
        <v>18</v>
      </c>
      <c r="F16" s="22" t="str">
        <f>summary!G145</f>
        <v>Task Force</v>
      </c>
      <c r="G16" s="22" t="str">
        <f>summary!H145</f>
        <v>Lauren Dell</v>
      </c>
      <c r="H16" s="22" t="str">
        <f>summary!I145</f>
        <v>M</v>
      </c>
      <c r="I16" s="22">
        <f>summary!J145</f>
        <v>0</v>
      </c>
      <c r="J16" s="22" t="str">
        <f>summary!K145</f>
        <v>Lauren.a.dell@gmail.com</v>
      </c>
      <c r="K16" s="22">
        <f>summary!L145</f>
        <v>722788480</v>
      </c>
    </row>
    <row r="17" spans="1:11">
      <c r="B17" s="4" t="s">
        <v>18</v>
      </c>
      <c r="C17" s="4" t="s">
        <v>18</v>
      </c>
      <c r="D17" s="4" t="s">
        <v>18</v>
      </c>
      <c r="E17" s="4" t="s">
        <v>18</v>
      </c>
      <c r="F17" s="22" t="str">
        <f>summary!G146</f>
        <v>Task Force</v>
      </c>
      <c r="G17" s="22" t="str">
        <f>summary!H146</f>
        <v>Love Sandin</v>
      </c>
      <c r="H17" s="22" t="str">
        <f>summary!I146</f>
        <v>M</v>
      </c>
      <c r="I17" s="22">
        <f>summary!J146</f>
        <v>0</v>
      </c>
      <c r="J17" s="22" t="str">
        <f>summary!K146</f>
        <v>love.sandin@tele2.se</v>
      </c>
      <c r="K17" s="22">
        <f>summary!L146</f>
        <v>760467715</v>
      </c>
    </row>
    <row r="18" spans="1:11">
      <c r="B18" s="4" t="s">
        <v>18</v>
      </c>
      <c r="C18" s="4" t="s">
        <v>18</v>
      </c>
      <c r="D18" s="4" t="s">
        <v>18</v>
      </c>
      <c r="E18" s="4" t="s">
        <v>18</v>
      </c>
      <c r="F18" s="22" t="str">
        <f>summary!G147</f>
        <v>Task Force</v>
      </c>
      <c r="G18" s="22" t="str">
        <f>summary!H147</f>
        <v>Michal Nowak</v>
      </c>
      <c r="H18" s="22" t="str">
        <f>summary!I147</f>
        <v>M</v>
      </c>
      <c r="I18" s="22">
        <f>summary!J147</f>
        <v>0</v>
      </c>
      <c r="J18" s="22" t="str">
        <f>summary!K147</f>
        <v>nowakmichal97@gmail.com</v>
      </c>
      <c r="K18" s="22">
        <f>summary!L147</f>
        <v>767927182</v>
      </c>
    </row>
    <row r="19" spans="1:11">
      <c r="B19" s="4" t="s">
        <v>18</v>
      </c>
      <c r="C19" s="4" t="s">
        <v>18</v>
      </c>
      <c r="D19" s="4" t="s">
        <v>18</v>
      </c>
      <c r="E19" s="4" t="s">
        <v>18</v>
      </c>
      <c r="F19" s="22" t="str">
        <f>summary!G148</f>
        <v>Task Force</v>
      </c>
      <c r="G19" s="22" t="str">
        <f>summary!H148</f>
        <v>PRASAD RAJENDRA KEKARE</v>
      </c>
      <c r="H19" s="22" t="str">
        <f>summary!I148</f>
        <v>XL</v>
      </c>
      <c r="I19" s="22" t="str">
        <f>summary!J148</f>
        <v>No beef</v>
      </c>
      <c r="J19" s="22" t="str">
        <f>summary!K148</f>
        <v>prasadkekare1996@gmail.com</v>
      </c>
      <c r="K19" s="22">
        <f>summary!L148</f>
        <v>732449708</v>
      </c>
    </row>
    <row r="20" spans="1:11">
      <c r="A20" s="4" t="s">
        <v>18</v>
      </c>
      <c r="F20" s="22" t="str">
        <f>summary!G149</f>
        <v>Task Force</v>
      </c>
      <c r="G20" s="22" t="str">
        <f>summary!H149</f>
        <v>Viktor Halldén</v>
      </c>
      <c r="H20" s="22" t="str">
        <f>summary!I149</f>
        <v>L</v>
      </c>
      <c r="I20" s="22">
        <f>summary!J149</f>
        <v>0</v>
      </c>
      <c r="J20" s="22" t="str">
        <f>summary!K149</f>
        <v>Kem15vha@student.lu.se</v>
      </c>
      <c r="K20" s="22">
        <f>summary!L149</f>
        <v>704078957</v>
      </c>
    </row>
    <row r="21" spans="1:11">
      <c r="F21" s="22" t="e">
        <f t="shared" ref="F21:K21" si="0">#REF!</f>
        <v>#REF!</v>
      </c>
      <c r="G21" s="22" t="e">
        <f t="shared" si="0"/>
        <v>#REF!</v>
      </c>
      <c r="H21" s="22" t="e">
        <f t="shared" si="0"/>
        <v>#REF!</v>
      </c>
      <c r="I21" s="22" t="e">
        <f t="shared" si="0"/>
        <v>#REF!</v>
      </c>
      <c r="J21" s="22" t="e">
        <f t="shared" si="0"/>
        <v>#REF!</v>
      </c>
      <c r="K21" s="22" t="e">
        <f t="shared" si="0"/>
        <v>#REF!</v>
      </c>
    </row>
    <row r="22" spans="1:11">
      <c r="F22" s="22" t="e">
        <f>summary!#REF!</f>
        <v>#REF!</v>
      </c>
      <c r="G22" s="22" t="e">
        <f>summary!#REF!</f>
        <v>#REF!</v>
      </c>
      <c r="H22" s="22" t="e">
        <f>summary!#REF!</f>
        <v>#REF!</v>
      </c>
      <c r="I22" s="22" t="e">
        <f>summary!#REF!</f>
        <v>#REF!</v>
      </c>
      <c r="J22" s="22" t="e">
        <f>summary!#REF!</f>
        <v>#REF!</v>
      </c>
      <c r="K22" s="22" t="e">
        <f>summary!#REF!</f>
        <v>#REF!</v>
      </c>
    </row>
    <row r="30" spans="1:11" ht="13.2">
      <c r="G30"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fitToPage="1"/>
  </sheetPr>
  <dimension ref="A2:Q27"/>
  <sheetViews>
    <sheetView workbookViewId="0"/>
  </sheetViews>
  <sheetFormatPr defaultColWidth="14.44140625" defaultRowHeight="15.75" customHeight="1"/>
  <cols>
    <col min="1" max="1" width="6.44140625" customWidth="1"/>
    <col min="2" max="2" width="17.33203125" customWidth="1"/>
    <col min="3" max="3" width="10.5546875" customWidth="1"/>
    <col min="4" max="4" width="17.109375" customWidth="1"/>
    <col min="5" max="5" width="19.109375" customWidth="1"/>
    <col min="6" max="6" width="11.44140625" customWidth="1"/>
    <col min="7" max="7" width="22.6640625" customWidth="1"/>
    <col min="10" max="10" width="31.6640625" customWidth="1"/>
    <col min="11" max="11" width="12.44140625" customWidth="1"/>
    <col min="12" max="12" width="21.33203125" customWidth="1"/>
  </cols>
  <sheetData>
    <row r="2" spans="1:17" ht="15.75" customHeight="1">
      <c r="B2" s="1" t="s">
        <v>376</v>
      </c>
      <c r="C2" s="2"/>
      <c r="D2" s="2"/>
      <c r="E2" s="2"/>
      <c r="F2" s="2"/>
      <c r="G2" s="2"/>
      <c r="K2" s="2"/>
    </row>
    <row r="3" spans="1:17" ht="15.75" customHeight="1">
      <c r="B3" s="2"/>
      <c r="C3" s="2"/>
      <c r="D3" s="2"/>
      <c r="E3" s="2"/>
      <c r="F3" s="2"/>
      <c r="G3" s="2"/>
      <c r="K3" s="2"/>
    </row>
    <row r="4" spans="1:17" ht="15.75" customHeight="1">
      <c r="A4" s="4" t="s">
        <v>4</v>
      </c>
      <c r="B4" s="3" t="s">
        <v>3</v>
      </c>
      <c r="C4" s="3" t="s">
        <v>6</v>
      </c>
      <c r="D4" s="3" t="s">
        <v>5</v>
      </c>
      <c r="E4" s="5" t="s">
        <v>8</v>
      </c>
      <c r="F4" s="5" t="s">
        <v>9</v>
      </c>
      <c r="G4" s="3" t="s">
        <v>10</v>
      </c>
      <c r="H4" s="5" t="s">
        <v>11</v>
      </c>
      <c r="I4" s="5" t="s">
        <v>12</v>
      </c>
      <c r="J4" s="3" t="s">
        <v>13</v>
      </c>
      <c r="K4" s="5" t="s">
        <v>14</v>
      </c>
      <c r="L4" s="3" t="s">
        <v>15</v>
      </c>
      <c r="M4" s="3" t="s">
        <v>16</v>
      </c>
      <c r="N4" s="3" t="s">
        <v>379</v>
      </c>
      <c r="O4" s="4" t="s">
        <v>380</v>
      </c>
      <c r="P4" s="5" t="s">
        <v>381</v>
      </c>
      <c r="Q4" s="5" t="s">
        <v>382</v>
      </c>
    </row>
    <row r="5" spans="1:17">
      <c r="B5" s="7" t="s">
        <v>18</v>
      </c>
      <c r="C5" s="7" t="s">
        <v>18</v>
      </c>
      <c r="D5" s="7" t="s">
        <v>18</v>
      </c>
      <c r="E5" s="4" t="s">
        <v>18</v>
      </c>
      <c r="F5" s="8" t="str">
        <f>summary!G2</f>
        <v>Example Host</v>
      </c>
      <c r="G5" s="8" t="s">
        <v>22</v>
      </c>
      <c r="H5" s="8" t="s">
        <v>19</v>
      </c>
      <c r="I5" s="9" t="s">
        <v>20</v>
      </c>
      <c r="J5" s="8" t="s">
        <v>24</v>
      </c>
      <c r="K5" s="27" t="s">
        <v>25</v>
      </c>
      <c r="L5" s="8" t="s">
        <v>386</v>
      </c>
      <c r="M5" s="8" t="s">
        <v>387</v>
      </c>
      <c r="N5" s="8" t="s">
        <v>387</v>
      </c>
      <c r="P5" s="4" t="s">
        <v>18</v>
      </c>
    </row>
    <row r="6" spans="1:17">
      <c r="B6" s="4" t="s">
        <v>18</v>
      </c>
      <c r="C6" s="4" t="s">
        <v>18</v>
      </c>
      <c r="D6" s="4" t="s">
        <v>18</v>
      </c>
      <c r="E6" s="4" t="s">
        <v>18</v>
      </c>
      <c r="F6" s="22" t="str">
        <f>summary!G150</f>
        <v>Career Fair</v>
      </c>
      <c r="G6" s="22" t="str">
        <f>summary!H150</f>
        <v>Agnes Köhler</v>
      </c>
      <c r="H6" s="22" t="str">
        <f>summary!I150</f>
        <v>S</v>
      </c>
      <c r="I6" s="22">
        <f>summary!J150</f>
        <v>0</v>
      </c>
      <c r="J6" s="22" t="str">
        <f>summary!K150</f>
        <v>ag1633ko-s@student.lu.se</v>
      </c>
      <c r="K6" s="22">
        <f>summary!L150</f>
        <v>706342681</v>
      </c>
      <c r="L6" s="22" t="str">
        <f>summary!M150</f>
        <v>Qlik</v>
      </c>
      <c r="M6" s="22" t="str">
        <f>summary!N150</f>
        <v>Apsis International AB</v>
      </c>
      <c r="N6" s="22">
        <f>summary!O150</f>
        <v>0</v>
      </c>
      <c r="P6" s="4" t="s">
        <v>18</v>
      </c>
    </row>
    <row r="7" spans="1:17">
      <c r="B7" s="4" t="s">
        <v>18</v>
      </c>
      <c r="C7" s="4" t="s">
        <v>18</v>
      </c>
      <c r="D7" s="4" t="s">
        <v>18</v>
      </c>
      <c r="E7" s="4" t="s">
        <v>18</v>
      </c>
      <c r="F7" s="22" t="str">
        <f>summary!G151</f>
        <v>Career Fair</v>
      </c>
      <c r="G7" s="22" t="str">
        <f>summary!H151</f>
        <v>Ajay Ravi Malasetty</v>
      </c>
      <c r="H7" s="22" t="str">
        <f>summary!I151</f>
        <v>M</v>
      </c>
      <c r="I7" s="22">
        <f>summary!J151</f>
        <v>0</v>
      </c>
      <c r="J7" s="22" t="str">
        <f>summary!K151</f>
        <v>aj3487ma-s@student.lu.se</v>
      </c>
      <c r="K7" s="22">
        <f>summary!L151</f>
        <v>764426580</v>
      </c>
      <c r="L7" s="22" t="str">
        <f>summary!M151</f>
        <v>U-blox</v>
      </c>
      <c r="M7" s="22" t="str">
        <f>summary!N151</f>
        <v>Elastic Mobile Scandinavia AB</v>
      </c>
      <c r="N7" s="22">
        <f>summary!O151</f>
        <v>0</v>
      </c>
      <c r="P7" s="4" t="s">
        <v>18</v>
      </c>
      <c r="Q7" s="4" t="s">
        <v>18</v>
      </c>
    </row>
    <row r="8" spans="1:17">
      <c r="B8" s="4" t="s">
        <v>18</v>
      </c>
      <c r="C8" s="4" t="s">
        <v>18</v>
      </c>
      <c r="D8" s="4" t="s">
        <v>18</v>
      </c>
      <c r="E8" s="4" t="s">
        <v>18</v>
      </c>
      <c r="F8" s="22" t="str">
        <f>summary!G152</f>
        <v>Career Fair</v>
      </c>
      <c r="G8" s="22" t="str">
        <f>summary!H152</f>
        <v>Alina Liljeäng</v>
      </c>
      <c r="H8" s="22" t="str">
        <f>summary!I152</f>
        <v>S</v>
      </c>
      <c r="I8" s="22" t="str">
        <f>summary!J152</f>
        <v>Vegetarisk</v>
      </c>
      <c r="J8" s="22" t="str">
        <f>summary!K152</f>
        <v>alinaliljeang@hotmail.com</v>
      </c>
      <c r="K8" s="22">
        <f>summary!L152</f>
        <v>702792219</v>
      </c>
      <c r="L8" s="22" t="str">
        <f>summary!M152</f>
        <v>ARM</v>
      </c>
      <c r="M8" s="22" t="str">
        <f>summary!N152</f>
        <v>Atea Sverige AB</v>
      </c>
      <c r="N8" s="22">
        <f>summary!O152</f>
        <v>0</v>
      </c>
      <c r="P8" s="4" t="s">
        <v>18</v>
      </c>
      <c r="Q8" s="4" t="s">
        <v>18</v>
      </c>
    </row>
    <row r="9" spans="1:17">
      <c r="B9" s="4" t="s">
        <v>18</v>
      </c>
      <c r="C9" s="4" t="s">
        <v>18</v>
      </c>
      <c r="D9" s="4" t="s">
        <v>18</v>
      </c>
      <c r="E9" s="4" t="s">
        <v>18</v>
      </c>
      <c r="F9" s="22" t="str">
        <f>summary!G153</f>
        <v>Career Fair</v>
      </c>
      <c r="G9" s="22" t="str">
        <f>summary!H153</f>
        <v>Amalia Emmoth</v>
      </c>
      <c r="H9" s="22" t="str">
        <f>summary!I153</f>
        <v>M</v>
      </c>
      <c r="I9" s="22" t="str">
        <f>summary!J153</f>
        <v>No</v>
      </c>
      <c r="J9" s="22" t="str">
        <f>summary!K153</f>
        <v>amalia.emmoth@hotmail.com</v>
      </c>
      <c r="K9" s="22">
        <f>summary!L153</f>
        <v>768539937</v>
      </c>
      <c r="L9" s="22" t="str">
        <f>summary!M153</f>
        <v>CellaVision AB</v>
      </c>
      <c r="M9" s="22" t="str">
        <f>summary!N153</f>
        <v>Axiell</v>
      </c>
      <c r="N9" s="22">
        <f>summary!O153</f>
        <v>0</v>
      </c>
      <c r="P9" s="4" t="s">
        <v>18</v>
      </c>
      <c r="Q9" s="4" t="s">
        <v>18</v>
      </c>
    </row>
    <row r="10" spans="1:17">
      <c r="B10" s="4" t="s">
        <v>18</v>
      </c>
      <c r="C10" s="4" t="s">
        <v>18</v>
      </c>
      <c r="D10" s="4" t="s">
        <v>18</v>
      </c>
      <c r="E10" s="4" t="s">
        <v>18</v>
      </c>
      <c r="F10" s="22" t="str">
        <f>summary!G154</f>
        <v>Career Fair</v>
      </c>
      <c r="G10" s="22" t="str">
        <f>summary!H154</f>
        <v>Amanda Blad</v>
      </c>
      <c r="H10" s="22" t="str">
        <f>summary!I154</f>
        <v>S</v>
      </c>
      <c r="I10" s="22">
        <f>summary!J154</f>
        <v>0</v>
      </c>
      <c r="J10" s="22" t="str">
        <f>summary!K154</f>
        <v>amanda.blad@hotmail.com</v>
      </c>
      <c r="K10" s="22" t="str">
        <f>summary!L154</f>
        <v>0734-165879</v>
      </c>
      <c r="L10" s="22" t="str">
        <f>summary!M154</f>
        <v>FlatFrog Laboratories AB</v>
      </c>
      <c r="M10" s="22" t="str">
        <f>summary!N154</f>
        <v>Bosch</v>
      </c>
      <c r="N10" s="22">
        <f>summary!O154</f>
        <v>0</v>
      </c>
      <c r="P10" s="4" t="s">
        <v>18</v>
      </c>
      <c r="Q10" s="4" t="s">
        <v>18</v>
      </c>
    </row>
    <row r="11" spans="1:17">
      <c r="B11" s="4" t="s">
        <v>18</v>
      </c>
      <c r="C11" s="4" t="s">
        <v>18</v>
      </c>
      <c r="D11" s="4" t="s">
        <v>18</v>
      </c>
      <c r="E11" s="4" t="s">
        <v>18</v>
      </c>
      <c r="F11" s="22" t="str">
        <f>summary!G155</f>
        <v>Career Fair</v>
      </c>
      <c r="G11" s="22" t="str">
        <f>summary!H155</f>
        <v>Andrej Zemtsovski</v>
      </c>
      <c r="H11" s="22" t="str">
        <f>summary!I155</f>
        <v>L</v>
      </c>
      <c r="I11" s="22">
        <f>summary!J155</f>
        <v>0</v>
      </c>
      <c r="J11" s="22" t="str">
        <f>summary!K155</f>
        <v>zemtsovski.andrej@gmail.com</v>
      </c>
      <c r="K11" s="22">
        <f>summary!L155</f>
        <v>739487337</v>
      </c>
      <c r="L11" s="22" t="str">
        <f>summary!M155</f>
        <v>Consafe Logistics</v>
      </c>
      <c r="M11" s="22" t="str">
        <f>summary!N155</f>
        <v>Sveriges Radio</v>
      </c>
      <c r="N11" s="22">
        <f>summary!O155</f>
        <v>0</v>
      </c>
      <c r="P11" s="4" t="s">
        <v>18</v>
      </c>
      <c r="Q11" s="4" t="s">
        <v>18</v>
      </c>
    </row>
    <row r="12" spans="1:17">
      <c r="B12" s="4" t="s">
        <v>18</v>
      </c>
      <c r="C12" s="4" t="s">
        <v>18</v>
      </c>
      <c r="D12" s="4" t="s">
        <v>18</v>
      </c>
      <c r="E12" s="4" t="s">
        <v>18</v>
      </c>
      <c r="F12" s="22" t="str">
        <f>summary!G156</f>
        <v>Career Fair</v>
      </c>
      <c r="G12" s="22" t="str">
        <f>summary!H156</f>
        <v>Anna Palmqvist Sjövall</v>
      </c>
      <c r="H12" s="22" t="str">
        <f>summary!I156</f>
        <v>M</v>
      </c>
      <c r="I12" s="22">
        <f>summary!J156</f>
        <v>0</v>
      </c>
      <c r="J12" s="22" t="str">
        <f>summary!K156</f>
        <v>dat15asj@student.lu.se</v>
      </c>
      <c r="K12" s="22">
        <f>summary!L156</f>
        <v>700501183</v>
      </c>
      <c r="L12" s="22" t="str">
        <f>summary!M156</f>
        <v>Sinch AB</v>
      </c>
      <c r="M12" s="22" t="str">
        <f>summary!N156</f>
        <v>Axis Communication</v>
      </c>
      <c r="N12" s="22">
        <f>summary!O156</f>
        <v>0</v>
      </c>
      <c r="P12" s="5" t="s">
        <v>18</v>
      </c>
      <c r="Q12" s="4" t="s">
        <v>18</v>
      </c>
    </row>
    <row r="13" spans="1:17">
      <c r="B13" s="4" t="s">
        <v>18</v>
      </c>
      <c r="C13" s="4" t="s">
        <v>18</v>
      </c>
      <c r="D13" s="4" t="s">
        <v>18</v>
      </c>
      <c r="E13" s="4" t="s">
        <v>18</v>
      </c>
      <c r="F13" s="22" t="str">
        <f>summary!G157</f>
        <v>Career Fair</v>
      </c>
      <c r="G13" s="22" t="str">
        <f>summary!H157</f>
        <v>Anton Liljefors</v>
      </c>
      <c r="H13" s="22" t="str">
        <f>summary!I157</f>
        <v>S</v>
      </c>
      <c r="I13" s="22">
        <f>summary!J157</f>
        <v>0</v>
      </c>
      <c r="J13" s="22" t="str">
        <f>summary!K157</f>
        <v>antonliljefors@gmail.com</v>
      </c>
      <c r="K13" s="22">
        <f>summary!L157</f>
        <v>765556780</v>
      </c>
      <c r="L13" s="22" t="str">
        <f>summary!M157</f>
        <v>Zmarta Group</v>
      </c>
      <c r="M13" s="22" t="str">
        <f>summary!N157</f>
        <v>Lime</v>
      </c>
      <c r="N13" s="22" t="str">
        <f>summary!O157</f>
        <v>OBS: inRiver saknar värd!!!</v>
      </c>
      <c r="P13" s="4" t="s">
        <v>18</v>
      </c>
    </row>
    <row r="14" spans="1:17">
      <c r="B14" s="4" t="s">
        <v>18</v>
      </c>
      <c r="C14" s="4" t="s">
        <v>18</v>
      </c>
      <c r="D14" s="4" t="s">
        <v>18</v>
      </c>
      <c r="E14" s="4" t="s">
        <v>18</v>
      </c>
      <c r="F14" s="22" t="str">
        <f>summary!G158</f>
        <v>Career Fair</v>
      </c>
      <c r="G14" s="22" t="str">
        <f>summary!H158</f>
        <v>Anudeep Gudimella</v>
      </c>
      <c r="H14" s="22" t="str">
        <f>summary!I158</f>
        <v>S</v>
      </c>
      <c r="I14" s="22" t="str">
        <f>summary!J158</f>
        <v>Allergic to beef &amp; pork</v>
      </c>
      <c r="J14" s="22" t="str">
        <f>summary!K158</f>
        <v>anudeepgudimella1996@gmail.com</v>
      </c>
      <c r="K14" s="22">
        <f>summary!L158</f>
        <v>768610861</v>
      </c>
      <c r="L14" s="22" t="str">
        <f>summary!M158</f>
        <v>Skatteverket</v>
      </c>
      <c r="M14" s="22" t="str">
        <f>summary!N158</f>
        <v>Cygate AB</v>
      </c>
      <c r="N14" s="22">
        <f>summary!O158</f>
        <v>0</v>
      </c>
      <c r="P14" s="4" t="s">
        <v>18</v>
      </c>
      <c r="Q14" s="4" t="s">
        <v>18</v>
      </c>
    </row>
    <row r="15" spans="1:17">
      <c r="B15" s="4" t="s">
        <v>18</v>
      </c>
      <c r="C15" s="4" t="s">
        <v>18</v>
      </c>
      <c r="D15" s="4" t="s">
        <v>18</v>
      </c>
      <c r="E15" s="4" t="s">
        <v>18</v>
      </c>
      <c r="F15" s="22" t="str">
        <f>summary!G159</f>
        <v>Career Fair</v>
      </c>
      <c r="G15" s="22" t="str">
        <f>summary!H159</f>
        <v>Arvid Hansson</v>
      </c>
      <c r="H15" s="22" t="str">
        <f>summary!I159</f>
        <v>L</v>
      </c>
      <c r="I15" s="22">
        <f>summary!J159</f>
        <v>0</v>
      </c>
      <c r="J15" s="22" t="str">
        <f>summary!K159</f>
        <v>arvid.hansson@gmail.com</v>
      </c>
      <c r="K15" s="22">
        <f>summary!L159</f>
        <v>730251135</v>
      </c>
      <c r="L15" s="22" t="str">
        <f>summary!M159</f>
        <v>ASSA ABLOY</v>
      </c>
      <c r="M15" s="22" t="str">
        <f>summary!N159</f>
        <v>Flex</v>
      </c>
      <c r="N15" s="22">
        <f>summary!O159</f>
        <v>0</v>
      </c>
      <c r="P15" s="4" t="s">
        <v>18</v>
      </c>
      <c r="Q15" s="4" t="s">
        <v>18</v>
      </c>
    </row>
    <row r="16" spans="1:17">
      <c r="B16" s="4" t="s">
        <v>18</v>
      </c>
      <c r="C16" s="4" t="s">
        <v>18</v>
      </c>
      <c r="D16" s="4" t="s">
        <v>18</v>
      </c>
      <c r="E16" s="4" t="s">
        <v>18</v>
      </c>
      <c r="F16" s="22" t="str">
        <f>summary!G160</f>
        <v>Career Fair</v>
      </c>
      <c r="G16" s="22" t="str">
        <f>summary!H160</f>
        <v>Badri Reddy Gade</v>
      </c>
      <c r="H16" s="22" t="str">
        <f>summary!I160</f>
        <v>M</v>
      </c>
      <c r="I16" s="22" t="str">
        <f>summary!J160</f>
        <v>Vegan</v>
      </c>
      <c r="J16" s="22" t="str">
        <f>summary!K160</f>
        <v>badrireddy1997@gmail.com</v>
      </c>
      <c r="K16" s="22">
        <f>summary!L160</f>
        <v>766354036</v>
      </c>
      <c r="L16" s="22" t="str">
        <f>summary!M160</f>
        <v>3Shape</v>
      </c>
      <c r="M16" s="22" t="str">
        <f>summary!N160</f>
        <v>Diaverum AB</v>
      </c>
      <c r="N16" s="22">
        <f>summary!O160</f>
        <v>0</v>
      </c>
      <c r="P16" s="4" t="s">
        <v>18</v>
      </c>
      <c r="Q16" s="4" t="s">
        <v>18</v>
      </c>
    </row>
    <row r="17" spans="2:17">
      <c r="B17" s="4" t="s">
        <v>18</v>
      </c>
      <c r="C17" s="4" t="s">
        <v>18</v>
      </c>
      <c r="D17" s="4" t="s">
        <v>18</v>
      </c>
      <c r="E17" s="4" t="s">
        <v>18</v>
      </c>
      <c r="F17" s="22" t="str">
        <f>summary!G161</f>
        <v>Career Fair</v>
      </c>
      <c r="G17" s="22" t="str">
        <f>summary!H161</f>
        <v>Beri Manideep</v>
      </c>
      <c r="H17" s="22" t="str">
        <f>summary!I161</f>
        <v>M</v>
      </c>
      <c r="I17" s="22" t="str">
        <f>summary!J161</f>
        <v>Vegetariam</v>
      </c>
      <c r="J17" s="22" t="str">
        <f>summary!K161</f>
        <v>manideepkumar7200@gmail.com</v>
      </c>
      <c r="K17" s="22">
        <f>summary!L161</f>
        <v>46764451385</v>
      </c>
      <c r="L17" s="22" t="str">
        <f>summary!M161</f>
        <v>Mycronic</v>
      </c>
      <c r="M17" s="22" t="str">
        <f>summary!N161</f>
        <v>Sectra</v>
      </c>
      <c r="N17" s="22">
        <f>summary!O161</f>
        <v>0</v>
      </c>
      <c r="P17" s="4" t="s">
        <v>18</v>
      </c>
      <c r="Q17" s="4" t="s">
        <v>18</v>
      </c>
    </row>
    <row r="18" spans="2:17">
      <c r="B18" s="4" t="s">
        <v>18</v>
      </c>
      <c r="C18" s="4" t="s">
        <v>18</v>
      </c>
      <c r="D18" s="4" t="s">
        <v>18</v>
      </c>
      <c r="E18" s="4" t="s">
        <v>18</v>
      </c>
      <c r="F18" s="22" t="str">
        <f>summary!G162</f>
        <v>Career Fair</v>
      </c>
      <c r="G18" s="22" t="str">
        <f>summary!H162</f>
        <v>Biborka Bihari</v>
      </c>
      <c r="H18" s="22" t="str">
        <f>summary!I162</f>
        <v>S</v>
      </c>
      <c r="I18" s="22" t="str">
        <f>summary!J162</f>
        <v>gluten</v>
      </c>
      <c r="J18" s="22" t="str">
        <f>summary!K162</f>
        <v>bibbibihari@gmail.com</v>
      </c>
      <c r="K18" s="22">
        <f>summary!L162</f>
        <v>722473030</v>
      </c>
      <c r="L18" s="22" t="str">
        <f>summary!M162</f>
        <v>Oticon A/S</v>
      </c>
      <c r="M18" s="22" t="str">
        <f>summary!N162</f>
        <v>Baxter</v>
      </c>
      <c r="N18" s="22">
        <f>summary!O162</f>
        <v>0</v>
      </c>
      <c r="P18" s="4" t="s">
        <v>18</v>
      </c>
      <c r="Q18" s="4" t="s">
        <v>18</v>
      </c>
    </row>
    <row r="19" spans="2:17">
      <c r="B19" s="4" t="s">
        <v>18</v>
      </c>
      <c r="C19" s="4" t="s">
        <v>18</v>
      </c>
      <c r="D19" s="4" t="s">
        <v>18</v>
      </c>
      <c r="E19" s="4" t="s">
        <v>18</v>
      </c>
      <c r="F19" s="22" t="str">
        <f>summary!G163</f>
        <v>Career Fair</v>
      </c>
      <c r="G19" s="22" t="str">
        <f>summary!H163</f>
        <v>Celia Ramos sanchez</v>
      </c>
      <c r="H19" s="22" t="str">
        <f>summary!I163</f>
        <v>M</v>
      </c>
      <c r="I19" s="22">
        <f>summary!J163</f>
        <v>0</v>
      </c>
      <c r="J19" s="22" t="str">
        <f>summary!K163</f>
        <v>celia1793@gmail.com</v>
      </c>
      <c r="K19" s="22" t="str">
        <f>summary!L163</f>
        <v>+34 647295906</v>
      </c>
      <c r="L19" s="22" t="str">
        <f>summary!M163</f>
        <v>Sony Mobile Communications</v>
      </c>
      <c r="M19" s="22" t="str">
        <f>summary!N163</f>
        <v>PRV</v>
      </c>
      <c r="N19" s="22">
        <f>summary!O163</f>
        <v>0</v>
      </c>
      <c r="P19" s="4" t="s">
        <v>18</v>
      </c>
      <c r="Q19" s="4" t="s">
        <v>18</v>
      </c>
    </row>
    <row r="20" spans="2:17">
      <c r="B20" s="4" t="s">
        <v>18</v>
      </c>
      <c r="C20" s="4" t="s">
        <v>18</v>
      </c>
      <c r="D20" s="4" t="s">
        <v>18</v>
      </c>
      <c r="E20" s="4" t="s">
        <v>18</v>
      </c>
      <c r="F20" s="22" t="str">
        <f>summary!G164</f>
        <v>Career Fair</v>
      </c>
      <c r="G20" s="22" t="str">
        <f>summary!H164</f>
        <v>Chandana Mysore Somashekar</v>
      </c>
      <c r="H20" s="22" t="str">
        <f>summary!I164</f>
        <v>L</v>
      </c>
      <c r="I20" s="22">
        <f>summary!J164</f>
        <v>0</v>
      </c>
      <c r="J20" s="22" t="str">
        <f>summary!K164</f>
        <v>chandana.somashekarmysore@gmail.com</v>
      </c>
      <c r="K20" s="22">
        <f>summary!L164</f>
        <v>704362854</v>
      </c>
      <c r="L20" s="22" t="str">
        <f>summary!M164</f>
        <v>Post- och telestyrelsen</v>
      </c>
      <c r="M20" s="22" t="str">
        <f>summary!N164</f>
        <v>Tunstall Nordic</v>
      </c>
      <c r="N20" s="22">
        <f>summary!O164</f>
        <v>0</v>
      </c>
      <c r="P20" s="4" t="s">
        <v>18</v>
      </c>
      <c r="Q20" s="4" t="s">
        <v>18</v>
      </c>
    </row>
    <row r="21" spans="2:17">
      <c r="B21" s="4" t="s">
        <v>18</v>
      </c>
      <c r="C21" s="4" t="s">
        <v>18</v>
      </c>
      <c r="D21" s="4" t="s">
        <v>18</v>
      </c>
      <c r="E21" s="4" t="s">
        <v>18</v>
      </c>
      <c r="F21" s="22" t="str">
        <f>summary!G165</f>
        <v>Career Fair</v>
      </c>
      <c r="G21" s="22" t="str">
        <f>summary!H165</f>
        <v>Christoffer Sörensson</v>
      </c>
      <c r="H21" s="22" t="str">
        <f>summary!I165</f>
        <v>L</v>
      </c>
      <c r="I21" s="22">
        <f>summary!J165</f>
        <v>0</v>
      </c>
      <c r="J21" s="22" t="str">
        <f>summary!K165</f>
        <v>christoffer.s@hotmail.se</v>
      </c>
      <c r="K21" s="22">
        <f>summary!L165</f>
        <v>704959055</v>
      </c>
      <c r="L21" s="22" t="str">
        <f>summary!M165</f>
        <v>Sandvine Sweden AB</v>
      </c>
      <c r="M21" s="22" t="str">
        <f>summary!N165</f>
        <v>Ericsson</v>
      </c>
      <c r="N21" s="22">
        <f>summary!O165</f>
        <v>0</v>
      </c>
      <c r="P21" s="4" t="s">
        <v>18</v>
      </c>
      <c r="Q21" s="4" t="s">
        <v>18</v>
      </c>
    </row>
    <row r="27" spans="2:17" ht="13.2">
      <c r="G27" s="23"/>
    </row>
  </sheetData>
  <printOptions horizontalCentered="1" gridLines="1"/>
  <pageMargins left="0.25" right="0.25" top="0.75" bottom="0.75" header="0" footer="0"/>
  <pageSetup paperSize="9" fitToHeight="0" pageOrder="overThenDown" orientation="landscape" cellComments="atEnd"/>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fitToPage="1"/>
  </sheetPr>
  <dimension ref="B2:P29"/>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 min="6" max="6" width="11.44140625" customWidth="1"/>
    <col min="7" max="7" width="18.33203125" customWidth="1"/>
    <col min="10" max="10" width="30.44140625" customWidth="1"/>
    <col min="11" max="11" width="12.44140625" customWidth="1"/>
  </cols>
  <sheetData>
    <row r="2" spans="2:16" ht="15.75" customHeight="1">
      <c r="B2" s="1" t="s">
        <v>376</v>
      </c>
      <c r="C2" s="2"/>
      <c r="D2" s="2"/>
      <c r="E2" s="2"/>
      <c r="F2" s="2"/>
      <c r="G2" s="2"/>
      <c r="K2" s="2"/>
    </row>
    <row r="3" spans="2:16" ht="15.75" customHeight="1">
      <c r="B3" s="2"/>
      <c r="C3" s="2"/>
      <c r="D3" s="2"/>
      <c r="E3" s="2"/>
      <c r="F3" s="2"/>
      <c r="G3" s="2"/>
      <c r="K3" s="2"/>
    </row>
    <row r="4" spans="2:16" ht="15.75" customHeight="1">
      <c r="B4" s="3" t="s">
        <v>3</v>
      </c>
      <c r="C4" s="3" t="s">
        <v>6</v>
      </c>
      <c r="D4" s="3" t="s">
        <v>5</v>
      </c>
      <c r="E4" s="5" t="s">
        <v>8</v>
      </c>
      <c r="F4" s="5" t="s">
        <v>9</v>
      </c>
      <c r="G4" s="3" t="s">
        <v>10</v>
      </c>
      <c r="H4" s="5" t="s">
        <v>11</v>
      </c>
      <c r="I4" s="5" t="s">
        <v>12</v>
      </c>
      <c r="J4" s="3" t="s">
        <v>13</v>
      </c>
      <c r="K4" s="5" t="s">
        <v>14</v>
      </c>
      <c r="L4" s="3" t="s">
        <v>15</v>
      </c>
      <c r="M4" s="3" t="s">
        <v>16</v>
      </c>
      <c r="N4" s="3" t="s">
        <v>379</v>
      </c>
      <c r="O4" s="4" t="s">
        <v>380</v>
      </c>
      <c r="P4" s="5" t="s">
        <v>304</v>
      </c>
    </row>
    <row r="5" spans="2:16">
      <c r="B5" s="7" t="s">
        <v>18</v>
      </c>
      <c r="C5" s="7" t="s">
        <v>18</v>
      </c>
      <c r="D5" s="7" t="s">
        <v>18</v>
      </c>
      <c r="E5" s="4" t="s">
        <v>18</v>
      </c>
      <c r="F5" s="8" t="str">
        <f>summary!G2</f>
        <v>Example Host</v>
      </c>
      <c r="G5" s="8" t="s">
        <v>22</v>
      </c>
      <c r="H5" s="8" t="s">
        <v>19</v>
      </c>
      <c r="I5" s="9" t="s">
        <v>20</v>
      </c>
      <c r="J5" s="8" t="s">
        <v>24</v>
      </c>
      <c r="K5" s="27" t="s">
        <v>25</v>
      </c>
      <c r="L5" s="8" t="s">
        <v>386</v>
      </c>
      <c r="M5" s="8" t="s">
        <v>387</v>
      </c>
    </row>
    <row r="6" spans="2:16">
      <c r="B6" s="4" t="s">
        <v>18</v>
      </c>
      <c r="C6" s="4" t="s">
        <v>18</v>
      </c>
      <c r="D6" s="4" t="s">
        <v>18</v>
      </c>
      <c r="E6" s="4" t="s">
        <v>18</v>
      </c>
      <c r="F6" s="22" t="str">
        <f>summary!G166</f>
        <v>Career Fair</v>
      </c>
      <c r="G6" s="22" t="str">
        <f>summary!H166</f>
        <v>Clara Wilhelmsson</v>
      </c>
      <c r="H6" s="22" t="str">
        <f>summary!I166</f>
        <v>S</v>
      </c>
      <c r="I6" s="22">
        <f>summary!J166</f>
        <v>0</v>
      </c>
      <c r="J6" s="22" t="str">
        <f>summary!K166</f>
        <v>wilhelmsson.clara@hotmail.com</v>
      </c>
      <c r="K6" s="22">
        <f>summary!L166</f>
        <v>705705997</v>
      </c>
      <c r="L6" s="22" t="str">
        <f>summary!M166</f>
        <v>Netcompany</v>
      </c>
      <c r="M6" s="22" t="str">
        <f>summary!N166</f>
        <v>EDP Consult AB</v>
      </c>
    </row>
    <row r="7" spans="2:16">
      <c r="B7" s="4" t="s">
        <v>18</v>
      </c>
      <c r="C7" s="4" t="s">
        <v>18</v>
      </c>
      <c r="D7" s="4" t="s">
        <v>18</v>
      </c>
      <c r="E7" s="4" t="s">
        <v>18</v>
      </c>
      <c r="F7" s="22" t="str">
        <f>summary!G167</f>
        <v>Career Fair</v>
      </c>
      <c r="G7" s="22" t="str">
        <f>summary!H167</f>
        <v>Daniel Bakic Bakic</v>
      </c>
      <c r="H7" s="22" t="str">
        <f>summary!I167</f>
        <v>M</v>
      </c>
      <c r="I7" s="22">
        <f>summary!J167</f>
        <v>0</v>
      </c>
      <c r="J7" s="22" t="str">
        <f>summary!K167</f>
        <v>elt15dba@student.lu.se</v>
      </c>
      <c r="K7" s="22">
        <f>summary!L167</f>
        <v>736407922</v>
      </c>
      <c r="L7" s="22" t="str">
        <f>summary!M167</f>
        <v>Capgemini Sverige AB</v>
      </c>
      <c r="M7" s="22" t="str">
        <f>summary!N167</f>
        <v>Forefront Consulting Group AB</v>
      </c>
    </row>
    <row r="8" spans="2:16">
      <c r="B8" s="4" t="s">
        <v>18</v>
      </c>
      <c r="C8" s="4" t="s">
        <v>18</v>
      </c>
      <c r="D8" s="4" t="s">
        <v>18</v>
      </c>
      <c r="E8" s="4" t="s">
        <v>18</v>
      </c>
      <c r="F8" s="22" t="str">
        <f>summary!G168</f>
        <v>Career Fair</v>
      </c>
      <c r="G8" s="22" t="str">
        <f>summary!H168</f>
        <v>Daniel Lundkvist</v>
      </c>
      <c r="H8" s="22" t="str">
        <f>summary!I168</f>
        <v>M</v>
      </c>
      <c r="I8" s="22" t="str">
        <f>summary!J168</f>
        <v>Hazelnuts</v>
      </c>
      <c r="J8" s="22" t="str">
        <f>summary!K168</f>
        <v>da2587lu-s@student.lu.se</v>
      </c>
      <c r="K8" s="22">
        <f>summary!L168</f>
        <v>766317365</v>
      </c>
      <c r="L8" s="22" t="str">
        <f>summary!M168</f>
        <v>Exensor Technology AB</v>
      </c>
      <c r="M8" s="22" t="str">
        <f>summary!N168</f>
        <v>Advenica AB</v>
      </c>
    </row>
    <row r="9" spans="2:16">
      <c r="B9" s="4" t="s">
        <v>18</v>
      </c>
      <c r="C9" s="4" t="s">
        <v>18</v>
      </c>
      <c r="D9" s="4" t="s">
        <v>18</v>
      </c>
      <c r="E9" s="4" t="s">
        <v>18</v>
      </c>
      <c r="F9" s="22" t="str">
        <f>summary!G169</f>
        <v>Career Fair</v>
      </c>
      <c r="G9" s="22" t="str">
        <f>summary!H169</f>
        <v>David Flyrin</v>
      </c>
      <c r="H9" s="22" t="str">
        <f>summary!I169</f>
        <v>M</v>
      </c>
      <c r="I9" s="22">
        <f>summary!J169</f>
        <v>0</v>
      </c>
      <c r="J9" s="22" t="str">
        <f>summary!K169</f>
        <v>Dolf_96@hotmail.com</v>
      </c>
      <c r="K9" s="22">
        <f>summary!L169</f>
        <v>705646749</v>
      </c>
      <c r="L9" s="22" t="str">
        <f>summary!M169</f>
        <v>Avensia AB</v>
      </c>
      <c r="M9" s="22" t="str">
        <f>summary!N169</f>
        <v>AddPro AB</v>
      </c>
    </row>
    <row r="10" spans="2:16">
      <c r="B10" s="4" t="s">
        <v>18</v>
      </c>
      <c r="C10" s="4" t="s">
        <v>18</v>
      </c>
      <c r="D10" s="4" t="s">
        <v>18</v>
      </c>
      <c r="E10" s="4" t="s">
        <v>18</v>
      </c>
      <c r="F10" s="22" t="str">
        <f>summary!G170</f>
        <v>Career Fair</v>
      </c>
      <c r="G10" s="22" t="str">
        <f>summary!H170</f>
        <v>David Lundberg</v>
      </c>
      <c r="H10" s="22" t="str">
        <f>summary!I170</f>
        <v>L</v>
      </c>
      <c r="I10" s="22" t="str">
        <f>summary!J170</f>
        <v>---</v>
      </c>
      <c r="J10" s="22" t="str">
        <f>summary!K170</f>
        <v>david.l.lundberg@gmail.com</v>
      </c>
      <c r="K10" s="22">
        <f>summary!L170</f>
        <v>706286709</v>
      </c>
      <c r="L10" s="22" t="str">
        <f>summary!M170</f>
        <v>Danske Bank</v>
      </c>
      <c r="M10" s="22" t="str">
        <f>summary!N170</f>
        <v>T2 Data AB</v>
      </c>
    </row>
    <row r="11" spans="2:16">
      <c r="B11" s="4" t="s">
        <v>18</v>
      </c>
      <c r="C11" s="4" t="s">
        <v>18</v>
      </c>
      <c r="D11" s="4" t="s">
        <v>129</v>
      </c>
      <c r="E11" s="4" t="s">
        <v>18</v>
      </c>
      <c r="F11" s="22" t="str">
        <f>summary!G171</f>
        <v>Career Fair</v>
      </c>
      <c r="G11" s="22" t="str">
        <f>summary!H171</f>
        <v>Ebba Lundgren</v>
      </c>
      <c r="H11" s="22" t="str">
        <f>summary!I171</f>
        <v>S</v>
      </c>
      <c r="I11" s="22">
        <f>summary!J171</f>
        <v>0</v>
      </c>
      <c r="J11" s="22" t="str">
        <f>summary!K171</f>
        <v>lan14elu@student.lu.se</v>
      </c>
      <c r="K11" s="22">
        <f>summary!L171</f>
        <v>768031509</v>
      </c>
      <c r="L11" s="22" t="str">
        <f>summary!M171</f>
        <v>ADB SAFEGATE SWEDEN AB</v>
      </c>
      <c r="M11" s="22" t="str">
        <f>summary!N171</f>
        <v>Tieto</v>
      </c>
    </row>
    <row r="12" spans="2:16">
      <c r="B12" s="4" t="s">
        <v>18</v>
      </c>
      <c r="C12" s="4" t="s">
        <v>18</v>
      </c>
      <c r="D12" s="4" t="s">
        <v>18</v>
      </c>
      <c r="E12" s="4" t="s">
        <v>18</v>
      </c>
      <c r="F12" s="22" t="str">
        <f>summary!G172</f>
        <v>Career Fair</v>
      </c>
      <c r="G12" s="22" t="str">
        <f>summary!H172</f>
        <v>Edvin Ottosson</v>
      </c>
      <c r="H12" s="22" t="str">
        <f>summary!I172</f>
        <v>M</v>
      </c>
      <c r="I12" s="22">
        <f>summary!J172</f>
        <v>0</v>
      </c>
      <c r="J12" s="22" t="str">
        <f>summary!K172</f>
        <v>edvin72@hotmail.com</v>
      </c>
      <c r="K12" s="22">
        <f>summary!L172</f>
        <v>765696396</v>
      </c>
      <c r="L12" s="22" t="str">
        <f>summary!M172</f>
        <v>Knowit Syd Group AB</v>
      </c>
      <c r="M12" s="22" t="str">
        <f>summary!N172</f>
        <v>Volvo Cars Corporation</v>
      </c>
    </row>
    <row r="13" spans="2:16">
      <c r="B13" s="4" t="s">
        <v>18</v>
      </c>
      <c r="C13" s="4" t="s">
        <v>18</v>
      </c>
      <c r="D13" s="4" t="s">
        <v>129</v>
      </c>
      <c r="E13" s="4" t="s">
        <v>18</v>
      </c>
      <c r="F13" s="22" t="str">
        <f>summary!G173</f>
        <v>Career Fair</v>
      </c>
      <c r="G13" s="22" t="str">
        <f>summary!H173</f>
        <v>Emelie Wiklund</v>
      </c>
      <c r="H13" s="22" t="str">
        <f>summary!I173</f>
        <v>M</v>
      </c>
      <c r="I13" s="22">
        <f>summary!J173</f>
        <v>0</v>
      </c>
      <c r="J13" s="22" t="str">
        <f>summary!K173</f>
        <v>emelie.v.wiklund@gmail.com</v>
      </c>
      <c r="K13" s="22">
        <f>summary!L173</f>
        <v>700685352</v>
      </c>
      <c r="L13" s="22" t="str">
        <f>summary!M173</f>
        <v>ESRI Sverige AB</v>
      </c>
      <c r="M13" s="22" t="str">
        <f>summary!N173</f>
        <v>S-GROUP Solutions AB</v>
      </c>
    </row>
    <row r="14" spans="2:16">
      <c r="B14" s="4" t="s">
        <v>18</v>
      </c>
      <c r="C14" s="4" t="s">
        <v>18</v>
      </c>
      <c r="D14" s="4" t="s">
        <v>18</v>
      </c>
      <c r="E14" s="4" t="s">
        <v>18</v>
      </c>
      <c r="F14" s="22" t="str">
        <f>summary!G174</f>
        <v>Career Fair</v>
      </c>
      <c r="G14" s="22" t="str">
        <f>summary!H174</f>
        <v>Emil Palmenäs</v>
      </c>
      <c r="H14" s="22" t="str">
        <f>summary!I174</f>
        <v>M</v>
      </c>
      <c r="I14" s="22">
        <f>summary!J174</f>
        <v>0</v>
      </c>
      <c r="J14" s="22" t="str">
        <f>summary!K174</f>
        <v>emil.palmenas@gmail.com</v>
      </c>
      <c r="K14" s="22">
        <f>summary!L174</f>
        <v>707575401</v>
      </c>
      <c r="L14" s="22" t="str">
        <f>summary!M174</f>
        <v>DXC Technology</v>
      </c>
      <c r="M14" s="22" t="str">
        <f>summary!N174</f>
        <v>Combine Control Systems AB</v>
      </c>
    </row>
    <row r="15" spans="2:16">
      <c r="B15" s="4" t="s">
        <v>18</v>
      </c>
      <c r="C15" s="4" t="s">
        <v>18</v>
      </c>
      <c r="D15" s="4" t="s">
        <v>129</v>
      </c>
      <c r="E15" s="4" t="s">
        <v>18</v>
      </c>
      <c r="F15" s="22" t="str">
        <f>summary!G175</f>
        <v>Career Fair</v>
      </c>
      <c r="G15" s="22" t="str">
        <f>summary!H175</f>
        <v>Erik Svensson</v>
      </c>
      <c r="H15" s="22" t="str">
        <f>summary!I175</f>
        <v>M</v>
      </c>
      <c r="I15" s="22" t="str">
        <f>summary!J175</f>
        <v>No nuts</v>
      </c>
      <c r="J15" s="22" t="str">
        <f>summary!K175</f>
        <v>ersv1001@gmail.com</v>
      </c>
      <c r="K15" s="22">
        <f>summary!L175</f>
        <v>761716323</v>
      </c>
      <c r="L15" s="22" t="str">
        <f>summary!M175</f>
        <v>System Verification</v>
      </c>
      <c r="M15" s="22" t="str">
        <f>summary!N175</f>
        <v>Combitech AB</v>
      </c>
    </row>
    <row r="29" spans="7:7" ht="13.2">
      <c r="G29" s="23"/>
    </row>
  </sheetData>
  <printOptions horizontalCentered="1" gridLines="1"/>
  <pageMargins left="0.25" right="0.25" top="0.75" bottom="0.75" header="0" footer="0"/>
  <pageSetup paperSize="9" fitToHeight="0" pageOrder="overThenDown" orientation="landscape" cellComments="atEnd"/>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fitToPage="1"/>
  </sheetPr>
  <dimension ref="B2:P21"/>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 min="6" max="6" width="11.44140625" customWidth="1"/>
    <col min="10" max="10" width="28.33203125" customWidth="1"/>
    <col min="11" max="11" width="12.44140625" customWidth="1"/>
    <col min="12" max="12" width="16" customWidth="1"/>
  </cols>
  <sheetData>
    <row r="2" spans="2:16" ht="15.75" customHeight="1">
      <c r="B2" s="1" t="s">
        <v>376</v>
      </c>
      <c r="C2" s="2"/>
      <c r="D2" s="2"/>
      <c r="E2" s="2"/>
      <c r="F2" s="2"/>
      <c r="G2" s="2"/>
      <c r="K2" s="2"/>
    </row>
    <row r="3" spans="2:16" ht="15.75" customHeight="1">
      <c r="B3" s="2"/>
      <c r="C3" s="2"/>
      <c r="D3" s="2"/>
      <c r="E3" s="2"/>
      <c r="F3" s="2"/>
      <c r="G3" s="2"/>
      <c r="K3" s="2"/>
    </row>
    <row r="4" spans="2:16" ht="15.75" customHeight="1">
      <c r="B4" s="3" t="s">
        <v>3</v>
      </c>
      <c r="C4" s="3" t="s">
        <v>6</v>
      </c>
      <c r="D4" s="3" t="s">
        <v>5</v>
      </c>
      <c r="E4" s="5" t="s">
        <v>8</v>
      </c>
      <c r="F4" s="5" t="s">
        <v>9</v>
      </c>
      <c r="G4" s="3" t="s">
        <v>10</v>
      </c>
      <c r="H4" s="5" t="s">
        <v>11</v>
      </c>
      <c r="I4" s="5" t="s">
        <v>12</v>
      </c>
      <c r="J4" s="3" t="s">
        <v>13</v>
      </c>
      <c r="K4" s="5" t="s">
        <v>14</v>
      </c>
      <c r="L4" s="3" t="s">
        <v>15</v>
      </c>
      <c r="M4" s="3" t="s">
        <v>16</v>
      </c>
      <c r="N4" s="3" t="s">
        <v>379</v>
      </c>
      <c r="O4" s="4" t="s">
        <v>380</v>
      </c>
      <c r="P4" s="46" t="s">
        <v>304</v>
      </c>
    </row>
    <row r="5" spans="2:16">
      <c r="B5" s="7" t="s">
        <v>18</v>
      </c>
      <c r="C5" s="7" t="s">
        <v>18</v>
      </c>
      <c r="D5" s="7" t="s">
        <v>18</v>
      </c>
      <c r="E5" s="4" t="s">
        <v>18</v>
      </c>
      <c r="F5" s="8" t="str">
        <f>summary!G2</f>
        <v>Example Host</v>
      </c>
      <c r="G5" s="8" t="s">
        <v>22</v>
      </c>
      <c r="H5" s="8" t="s">
        <v>19</v>
      </c>
      <c r="I5" s="9" t="s">
        <v>20</v>
      </c>
      <c r="J5" s="8" t="s">
        <v>24</v>
      </c>
      <c r="K5" s="27" t="s">
        <v>25</v>
      </c>
      <c r="L5" s="8" t="s">
        <v>386</v>
      </c>
      <c r="M5" s="8" t="s">
        <v>387</v>
      </c>
    </row>
    <row r="6" spans="2:16">
      <c r="B6" s="4" t="s">
        <v>18</v>
      </c>
      <c r="C6" s="4" t="s">
        <v>18</v>
      </c>
      <c r="D6" s="4" t="s">
        <v>18</v>
      </c>
      <c r="E6" s="4" t="s">
        <v>18</v>
      </c>
      <c r="F6" s="22" t="str">
        <f>summary!G176</f>
        <v>Career Fair</v>
      </c>
      <c r="G6" s="22" t="str">
        <f>summary!H176</f>
        <v>Fabian Larhed</v>
      </c>
      <c r="H6" s="22" t="str">
        <f>summary!I176</f>
        <v>L</v>
      </c>
      <c r="I6" s="22" t="str">
        <f>summary!J176</f>
        <v>Ingen</v>
      </c>
      <c r="J6" s="22" t="str">
        <f>summary!K176</f>
        <v>fabian.larhed@gmail.com</v>
      </c>
      <c r="K6" s="22">
        <f>summary!L176</f>
        <v>708400384</v>
      </c>
      <c r="L6" s="22" t="str">
        <f>summary!M176</f>
        <v>Alten</v>
      </c>
      <c r="M6" s="22" t="str">
        <f>summary!N176</f>
        <v>CGI</v>
      </c>
    </row>
    <row r="7" spans="2:16">
      <c r="B7" s="4" t="s">
        <v>18</v>
      </c>
      <c r="C7" s="4" t="s">
        <v>18</v>
      </c>
      <c r="D7" s="4" t="s">
        <v>18</v>
      </c>
      <c r="E7" s="4" t="s">
        <v>18</v>
      </c>
      <c r="F7" s="22" t="str">
        <f>summary!G177</f>
        <v>Career Fair</v>
      </c>
      <c r="G7" s="22" t="str">
        <f>summary!H177</f>
        <v>Fanny Ejlertsson</v>
      </c>
      <c r="H7" s="22" t="str">
        <f>summary!I177</f>
        <v>M</v>
      </c>
      <c r="I7" s="22">
        <f>summary!J177</f>
        <v>0</v>
      </c>
      <c r="J7" s="22" t="str">
        <f>summary!K177</f>
        <v>fanny.ejlertsson@gmail.com</v>
      </c>
      <c r="K7" s="22">
        <f>summary!L177</f>
        <v>768260062</v>
      </c>
      <c r="L7" s="22" t="str">
        <f>summary!M177</f>
        <v>Modelon AB</v>
      </c>
      <c r="M7" s="22" t="str">
        <f>summary!N177</f>
        <v>Verisure Innovation AB</v>
      </c>
    </row>
    <row r="8" spans="2:16">
      <c r="B8" s="4" t="s">
        <v>18</v>
      </c>
      <c r="C8" s="4" t="s">
        <v>18</v>
      </c>
      <c r="D8" s="4" t="s">
        <v>18</v>
      </c>
      <c r="E8" s="4" t="s">
        <v>562</v>
      </c>
      <c r="F8" s="22" t="str">
        <f>summary!G178</f>
        <v>Career Fair</v>
      </c>
      <c r="G8" s="22" t="str">
        <f>summary!H178</f>
        <v>Filip Farbäck</v>
      </c>
      <c r="H8" s="22" t="str">
        <f>summary!I178</f>
        <v>M</v>
      </c>
      <c r="I8" s="22">
        <f>summary!J178</f>
        <v>0</v>
      </c>
      <c r="J8" s="22" t="str">
        <f>summary!K178</f>
        <v>vov15ffa@student.lu.se</v>
      </c>
      <c r="K8" s="22">
        <f>summary!L178</f>
        <v>738121256</v>
      </c>
      <c r="L8" s="22" t="str">
        <f>summary!M178</f>
        <v>InfraSight Labs AB</v>
      </c>
      <c r="M8" s="22" t="str">
        <f>summary!N178</f>
        <v>ÅF</v>
      </c>
    </row>
    <row r="9" spans="2:16">
      <c r="B9" s="4" t="s">
        <v>18</v>
      </c>
      <c r="C9" s="4" t="s">
        <v>18</v>
      </c>
      <c r="D9" s="4" t="s">
        <v>18</v>
      </c>
      <c r="E9" s="4" t="s">
        <v>18</v>
      </c>
      <c r="F9" s="22" t="str">
        <f>summary!G179</f>
        <v>Career Fair</v>
      </c>
      <c r="G9" s="22" t="str">
        <f>summary!H179</f>
        <v>Fiona Hay</v>
      </c>
      <c r="H9" s="22" t="str">
        <f>summary!I179</f>
        <v>M</v>
      </c>
      <c r="I9" s="22">
        <f>summary!J179</f>
        <v>0</v>
      </c>
      <c r="J9" s="22" t="str">
        <f>summary!K179</f>
        <v>fionaahay@hotmail.com</v>
      </c>
      <c r="K9" s="22">
        <f>summary!L179</f>
        <v>733660699</v>
      </c>
      <c r="L9" s="22" t="str">
        <f>summary!M179</f>
        <v>IBM</v>
      </c>
      <c r="M9" s="22" t="str">
        <f>summary!N179</f>
        <v>Exsitec AB</v>
      </c>
    </row>
    <row r="10" spans="2:16">
      <c r="B10" s="4" t="s">
        <v>18</v>
      </c>
      <c r="C10" s="4" t="s">
        <v>18</v>
      </c>
      <c r="D10" s="4" t="s">
        <v>18</v>
      </c>
      <c r="E10" s="4" t="s">
        <v>18</v>
      </c>
      <c r="F10" s="22" t="str">
        <f>summary!G180</f>
        <v>Career Fair</v>
      </c>
      <c r="G10" s="22" t="str">
        <f>summary!H180</f>
        <v>Fredrik Sidh</v>
      </c>
      <c r="H10" s="22" t="str">
        <f>summary!I180</f>
        <v>L</v>
      </c>
      <c r="I10" s="22">
        <f>summary!J180</f>
        <v>0</v>
      </c>
      <c r="J10" s="22" t="str">
        <f>summary!K180</f>
        <v>fredrik.sidh@hotmail.com</v>
      </c>
      <c r="K10" s="22">
        <f>summary!L180</f>
        <v>708888543</v>
      </c>
      <c r="L10" s="22" t="str">
        <f>summary!M180</f>
        <v>Debricked AB</v>
      </c>
      <c r="M10" s="22" t="str">
        <f>summary!N180</f>
        <v>Stickybit AB</v>
      </c>
    </row>
    <row r="11" spans="2:16">
      <c r="B11" s="4" t="s">
        <v>18</v>
      </c>
      <c r="C11" s="4" t="s">
        <v>18</v>
      </c>
      <c r="D11" s="4" t="s">
        <v>18</v>
      </c>
      <c r="E11" s="4" t="s">
        <v>18</v>
      </c>
      <c r="F11" s="22" t="str">
        <f>summary!G181</f>
        <v>Career Fair</v>
      </c>
      <c r="G11" s="22" t="str">
        <f>summary!H181</f>
        <v>Fredrik Siemund</v>
      </c>
      <c r="H11" s="22" t="str">
        <f>summary!I181</f>
        <v>XL</v>
      </c>
      <c r="I11" s="22">
        <f>summary!J181</f>
        <v>0</v>
      </c>
      <c r="J11" s="22" t="str">
        <f>summary!K181</f>
        <v>fredrik.siemund@gmail.com</v>
      </c>
      <c r="K11" s="22">
        <f>summary!L181</f>
        <v>730930527</v>
      </c>
      <c r="L11" s="22" t="str">
        <f>summary!M181</f>
        <v>E.ON</v>
      </c>
      <c r="M11" s="22" t="str">
        <f>summary!N181</f>
        <v>BillerudKorsnäs AB</v>
      </c>
    </row>
    <row r="12" spans="2:16">
      <c r="B12" s="4" t="s">
        <v>18</v>
      </c>
      <c r="C12" s="4" t="s">
        <v>18</v>
      </c>
      <c r="D12" s="4" t="s">
        <v>18</v>
      </c>
      <c r="E12" s="4" t="s">
        <v>18</v>
      </c>
      <c r="F12" s="22" t="str">
        <f>summary!G182</f>
        <v>Career Fair</v>
      </c>
      <c r="G12" s="22" t="str">
        <f>summary!H182</f>
        <v>Georg Hanö Ivarsson</v>
      </c>
      <c r="H12" s="22" t="str">
        <f>summary!I182</f>
        <v>M</v>
      </c>
      <c r="I12" s="22">
        <f>summary!J182</f>
        <v>0</v>
      </c>
      <c r="J12" s="22" t="str">
        <f>summary!K182</f>
        <v>Georghanoivarsson@gmail.com</v>
      </c>
      <c r="K12" s="22">
        <f>summary!L182</f>
        <v>793391174</v>
      </c>
      <c r="L12" s="22" t="str">
        <f>summary!M182</f>
        <v>Data Ductus</v>
      </c>
      <c r="M12" s="22" t="str">
        <f>summary!N182</f>
        <v>Ramboll</v>
      </c>
    </row>
    <row r="13" spans="2:16">
      <c r="B13" s="4" t="s">
        <v>562</v>
      </c>
      <c r="C13" s="4" t="s">
        <v>562</v>
      </c>
      <c r="D13" s="4" t="s">
        <v>562</v>
      </c>
      <c r="E13" s="4" t="s">
        <v>562</v>
      </c>
      <c r="F13" s="22" t="str">
        <f>summary!G183</f>
        <v>Career Fair</v>
      </c>
      <c r="G13" s="22" t="str">
        <f>summary!H183</f>
        <v>Gopal Gomatam</v>
      </c>
      <c r="H13" s="22" t="str">
        <f>summary!I183</f>
        <v>L</v>
      </c>
      <c r="I13" s="22" t="str">
        <f>summary!J183</f>
        <v>No preferences</v>
      </c>
      <c r="J13" s="22" t="str">
        <f>summary!K183</f>
        <v>go3751go-s@student.lu.se</v>
      </c>
      <c r="K13" s="22">
        <f>summary!L183</f>
        <v>739964714</v>
      </c>
      <c r="L13" s="22" t="str">
        <f>summary!M183</f>
        <v>Nordea</v>
      </c>
      <c r="M13" s="22" t="str">
        <f>summary!N183</f>
        <v>Cybercom Group</v>
      </c>
    </row>
    <row r="14" spans="2:16">
      <c r="B14" s="4" t="s">
        <v>18</v>
      </c>
      <c r="C14" s="4" t="s">
        <v>18</v>
      </c>
      <c r="D14" s="4" t="s">
        <v>18</v>
      </c>
      <c r="E14" s="4" t="s">
        <v>18</v>
      </c>
      <c r="F14" s="22" t="str">
        <f>summary!G184</f>
        <v>Career Fair</v>
      </c>
      <c r="G14" s="22" t="str">
        <f>summary!H184</f>
        <v>Gopalakrishnan Srinivasan</v>
      </c>
      <c r="H14" s="22" t="str">
        <f>summary!I184</f>
        <v>M</v>
      </c>
      <c r="I14" s="22" t="str">
        <f>summary!J184</f>
        <v>No</v>
      </c>
      <c r="J14" s="22" t="str">
        <f>summary!K184</f>
        <v>gopalakrishnan.rajappa@gmail.com</v>
      </c>
      <c r="K14" s="22">
        <f>summary!L184</f>
        <v>704361965</v>
      </c>
      <c r="L14" s="22" t="str">
        <f>summary!M184</f>
        <v>Schneider Electric</v>
      </c>
      <c r="M14" s="22" t="str">
        <f>summary!N184</f>
        <v>Telavox AB</v>
      </c>
    </row>
    <row r="15" spans="2:16">
      <c r="B15" s="4" t="s">
        <v>18</v>
      </c>
      <c r="C15" s="4" t="s">
        <v>18</v>
      </c>
      <c r="D15" s="4" t="s">
        <v>18</v>
      </c>
      <c r="E15" s="4" t="s">
        <v>18</v>
      </c>
      <c r="F15" s="22" t="str">
        <f>summary!G185</f>
        <v>Career Fair</v>
      </c>
      <c r="G15" s="22" t="str">
        <f>summary!H185</f>
        <v>Gustaf Lundgren</v>
      </c>
      <c r="H15" s="22" t="str">
        <f>summary!I185</f>
        <v>S</v>
      </c>
      <c r="I15" s="22">
        <f>summary!J185</f>
        <v>0</v>
      </c>
      <c r="J15" s="22" t="str">
        <f>summary!K185</f>
        <v>Cogustaflundgren@gmail.com</v>
      </c>
      <c r="K15" s="22">
        <f>summary!L185</f>
        <v>705261165</v>
      </c>
      <c r="L15" s="22" t="str">
        <f>summary!M185</f>
        <v>Xylem Water Solutions Global Services AB</v>
      </c>
      <c r="M15" s="22" t="str">
        <f>summary!N185</f>
        <v xml:space="preserve">Alfa Laval </v>
      </c>
    </row>
    <row r="21" spans="7:7">
      <c r="G21" s="23"/>
    </row>
  </sheetData>
  <printOptions horizontalCentered="1" gridLines="1"/>
  <pageMargins left="0.25" right="0.25" top="0.75" bottom="0.75" header="0" footer="0"/>
  <pageSetup paperSize="9" fitToHeight="0" pageOrder="overThenDown" orientation="landscape" cellComments="atEnd"/>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fitToPage="1"/>
  </sheetPr>
  <dimension ref="A2:P27"/>
  <sheetViews>
    <sheetView workbookViewId="0"/>
  </sheetViews>
  <sheetFormatPr defaultColWidth="14.44140625" defaultRowHeight="15.75" customHeight="1"/>
  <cols>
    <col min="1" max="1" width="5.5546875" customWidth="1"/>
    <col min="2" max="2" width="17.33203125" customWidth="1"/>
    <col min="3" max="3" width="10.5546875" customWidth="1"/>
    <col min="4" max="4" width="17.109375" customWidth="1"/>
    <col min="5" max="5" width="19.109375" customWidth="1"/>
    <col min="6" max="6" width="11.44140625" customWidth="1"/>
    <col min="7" max="7" width="19.6640625" customWidth="1"/>
    <col min="10" max="10" width="27.88671875" customWidth="1"/>
    <col min="11" max="11" width="12.44140625" customWidth="1"/>
  </cols>
  <sheetData>
    <row r="2" spans="1:16" ht="15.75" customHeight="1">
      <c r="B2" s="1" t="s">
        <v>376</v>
      </c>
      <c r="C2" s="2"/>
      <c r="D2" s="2"/>
      <c r="E2" s="2"/>
      <c r="F2" s="2"/>
      <c r="G2" s="2"/>
      <c r="K2" s="2"/>
    </row>
    <row r="3" spans="1:16" ht="15.75" customHeight="1">
      <c r="B3" s="2"/>
      <c r="C3" s="2"/>
      <c r="D3" s="2"/>
      <c r="E3" s="2"/>
      <c r="F3" s="2"/>
      <c r="G3" s="2"/>
      <c r="K3" s="2"/>
    </row>
    <row r="4" spans="1:16" ht="15.75" customHeight="1">
      <c r="A4" s="4" t="s">
        <v>4</v>
      </c>
      <c r="B4" s="3" t="s">
        <v>3</v>
      </c>
      <c r="C4" s="3" t="s">
        <v>6</v>
      </c>
      <c r="D4" s="3" t="s">
        <v>5</v>
      </c>
      <c r="E4" s="5" t="s">
        <v>8</v>
      </c>
      <c r="F4" s="5" t="s">
        <v>9</v>
      </c>
      <c r="G4" s="3" t="s">
        <v>10</v>
      </c>
      <c r="H4" s="5" t="s">
        <v>11</v>
      </c>
      <c r="I4" s="5" t="s">
        <v>12</v>
      </c>
      <c r="J4" s="3" t="s">
        <v>13</v>
      </c>
      <c r="K4" s="5" t="s">
        <v>14</v>
      </c>
      <c r="L4" s="3" t="s">
        <v>15</v>
      </c>
      <c r="M4" s="3" t="s">
        <v>16</v>
      </c>
      <c r="N4" s="3" t="s">
        <v>379</v>
      </c>
      <c r="O4" s="4" t="s">
        <v>380</v>
      </c>
      <c r="P4" s="46" t="s">
        <v>304</v>
      </c>
    </row>
    <row r="5" spans="1:16">
      <c r="B5" s="7" t="s">
        <v>18</v>
      </c>
      <c r="C5" s="7" t="s">
        <v>18</v>
      </c>
      <c r="D5" s="7" t="s">
        <v>18</v>
      </c>
      <c r="E5" s="4" t="s">
        <v>18</v>
      </c>
      <c r="F5" s="8" t="str">
        <f>summary!G2</f>
        <v>Example Host</v>
      </c>
      <c r="G5" s="8" t="s">
        <v>22</v>
      </c>
      <c r="H5" s="8" t="s">
        <v>19</v>
      </c>
      <c r="I5" s="9" t="s">
        <v>20</v>
      </c>
      <c r="J5" s="8" t="s">
        <v>24</v>
      </c>
      <c r="K5" s="27" t="s">
        <v>25</v>
      </c>
      <c r="L5" s="8" t="s">
        <v>386</v>
      </c>
      <c r="M5" s="8" t="s">
        <v>387</v>
      </c>
    </row>
    <row r="6" spans="1:16">
      <c r="B6" s="4" t="s">
        <v>18</v>
      </c>
      <c r="C6" s="4" t="s">
        <v>18</v>
      </c>
      <c r="D6" s="4" t="s">
        <v>18</v>
      </c>
      <c r="E6" s="4" t="s">
        <v>18</v>
      </c>
      <c r="F6" s="9" t="str">
        <f>summary!G186</f>
        <v>Career Fair</v>
      </c>
      <c r="G6" s="9" t="str">
        <f>summary!H186</f>
        <v>Gustav Klotz</v>
      </c>
      <c r="H6" s="9" t="str">
        <f>summary!I186</f>
        <v>M</v>
      </c>
      <c r="I6" s="9">
        <f>summary!J186</f>
        <v>0</v>
      </c>
      <c r="J6" s="9" t="str">
        <f>summary!K186</f>
        <v>gustav.a.klotz@gmail.com</v>
      </c>
      <c r="K6" s="9">
        <f>summary!L186</f>
        <v>730680805</v>
      </c>
      <c r="L6" s="9" t="str">
        <f>summary!M186</f>
        <v>ESSIQ</v>
      </c>
      <c r="M6" s="9" t="str">
        <f>summary!N186</f>
        <v>OIM Sweden</v>
      </c>
    </row>
    <row r="7" spans="1:16">
      <c r="B7" s="4" t="s">
        <v>18</v>
      </c>
      <c r="C7" s="4" t="s">
        <v>18</v>
      </c>
      <c r="D7" s="4" t="s">
        <v>18</v>
      </c>
      <c r="E7" s="4" t="s">
        <v>18</v>
      </c>
      <c r="F7" s="9" t="str">
        <f>summary!G187</f>
        <v>Career Fair</v>
      </c>
      <c r="G7" s="9" t="str">
        <f>summary!H187</f>
        <v>Gustav Lilja</v>
      </c>
      <c r="H7" s="9" t="str">
        <f>summary!I187</f>
        <v>L</v>
      </c>
      <c r="I7" s="9" t="str">
        <f>summary!J187</f>
        <v>vegetarian</v>
      </c>
      <c r="J7" s="9" t="str">
        <f>summary!K187</f>
        <v>lilja.gustav@gmail.com</v>
      </c>
      <c r="K7" s="9">
        <f>summary!L187</f>
        <v>708902980</v>
      </c>
      <c r="L7" s="9" t="str">
        <f>summary!M187</f>
        <v>FS Dynamics Sweden AB</v>
      </c>
      <c r="M7" s="9" t="str">
        <f>summary!N187</f>
        <v>NIRAS Sweden AB</v>
      </c>
    </row>
    <row r="8" spans="1:16">
      <c r="B8" s="4" t="s">
        <v>18</v>
      </c>
      <c r="C8" s="4" t="s">
        <v>18</v>
      </c>
      <c r="D8" s="4" t="s">
        <v>18</v>
      </c>
      <c r="E8" s="4" t="s">
        <v>18</v>
      </c>
      <c r="F8" s="9" t="str">
        <f>summary!G188</f>
        <v>Career Fair</v>
      </c>
      <c r="G8" s="9" t="str">
        <f>summary!H188</f>
        <v>Harald Harald Huber</v>
      </c>
      <c r="H8" s="9" t="str">
        <f>summary!I188</f>
        <v>M</v>
      </c>
      <c r="I8" s="9">
        <f>summary!J188</f>
        <v>0</v>
      </c>
      <c r="J8" s="9" t="str">
        <f>summary!K188</f>
        <v>ha7758an-s@student.lu.se</v>
      </c>
      <c r="K8" s="9">
        <f>summary!L188</f>
        <v>735411216</v>
      </c>
      <c r="L8" s="9" t="str">
        <f>summary!M188</f>
        <v>Sweco</v>
      </c>
      <c r="M8" s="9" t="str">
        <f>summary!N188</f>
        <v>Bengt Dahlgren AB</v>
      </c>
    </row>
    <row r="9" spans="1:16">
      <c r="B9" s="4" t="s">
        <v>18</v>
      </c>
      <c r="C9" s="4" t="s">
        <v>18</v>
      </c>
      <c r="E9" s="4" t="s">
        <v>18</v>
      </c>
      <c r="F9" s="9" t="str">
        <f>summary!G189</f>
        <v>Career Fair</v>
      </c>
      <c r="G9" s="9" t="str">
        <f>summary!H189</f>
        <v>Hema Kalidasu</v>
      </c>
      <c r="H9" s="9" t="str">
        <f>summary!I189</f>
        <v>S</v>
      </c>
      <c r="I9" s="9" t="str">
        <f>summary!J189</f>
        <v>Non vegetarian</v>
      </c>
      <c r="J9" s="9" t="str">
        <f>summary!K189</f>
        <v>hema.kalidasu@gmail.com</v>
      </c>
      <c r="K9" s="9">
        <f>summary!L189</f>
        <v>764434160</v>
      </c>
      <c r="L9" s="9" t="str">
        <f>summary!M189</f>
        <v>Framtiden AB</v>
      </c>
      <c r="M9" s="9" t="str">
        <f>summary!N189</f>
        <v>Deloitte</v>
      </c>
    </row>
    <row r="10" spans="1:16">
      <c r="B10" s="4" t="s">
        <v>18</v>
      </c>
      <c r="C10" s="4" t="s">
        <v>18</v>
      </c>
      <c r="D10" s="4" t="s">
        <v>18</v>
      </c>
      <c r="E10" s="4" t="s">
        <v>18</v>
      </c>
      <c r="F10" s="9" t="str">
        <f>summary!G190</f>
        <v>Career Fair</v>
      </c>
      <c r="G10" s="9" t="str">
        <f>summary!H190</f>
        <v>Henrik Elmér</v>
      </c>
      <c r="H10" s="9" t="str">
        <f>summary!I190</f>
        <v>M</v>
      </c>
      <c r="I10" s="9">
        <f>summary!J190</f>
        <v>0</v>
      </c>
      <c r="J10" s="9" t="str">
        <f>summary!K190</f>
        <v>elmer.henrik@gmail.com</v>
      </c>
      <c r="K10" s="9">
        <f>summary!L190</f>
        <v>706254731</v>
      </c>
      <c r="L10" s="9" t="str">
        <f>summary!M190</f>
        <v>Infotiv</v>
      </c>
      <c r="M10" s="9" t="str">
        <f>summary!N190</f>
        <v>Atkins &amp; SNC Lavalin</v>
      </c>
    </row>
    <row r="11" spans="1:16">
      <c r="B11" s="4" t="s">
        <v>18</v>
      </c>
      <c r="C11" s="4" t="s">
        <v>18</v>
      </c>
      <c r="D11" s="4" t="s">
        <v>18</v>
      </c>
      <c r="E11" s="4" t="s">
        <v>18</v>
      </c>
      <c r="F11" s="9" t="str">
        <f>summary!G191</f>
        <v>Career Fair</v>
      </c>
      <c r="G11" s="9" t="str">
        <f>summary!H191</f>
        <v>Henry Sandell</v>
      </c>
      <c r="H11" s="9" t="str">
        <f>summary!I191</f>
        <v>L</v>
      </c>
      <c r="I11" s="9">
        <f>summary!J191</f>
        <v>0</v>
      </c>
      <c r="J11" s="9" t="str">
        <f>summary!K191</f>
        <v>henry.sandell@gmail.com</v>
      </c>
      <c r="K11" s="9">
        <f>summary!L191</f>
        <v>763289899</v>
      </c>
      <c r="L11" s="9" t="str">
        <f>summary!M191</f>
        <v>Academic Work</v>
      </c>
      <c r="M11" s="9" t="str">
        <f>summary!N191</f>
        <v>Semcon</v>
      </c>
    </row>
    <row r="12" spans="1:16">
      <c r="B12" s="4" t="s">
        <v>18</v>
      </c>
      <c r="C12" s="4" t="s">
        <v>18</v>
      </c>
      <c r="D12" s="4" t="s">
        <v>18</v>
      </c>
      <c r="E12" s="4" t="s">
        <v>18</v>
      </c>
      <c r="F12" s="9" t="str">
        <f>summary!G192</f>
        <v>Career Fair</v>
      </c>
      <c r="G12" s="9" t="str">
        <f>summary!H192</f>
        <v>Herman Lönnqvist</v>
      </c>
      <c r="H12" s="9" t="str">
        <f>summary!I192</f>
        <v>L</v>
      </c>
      <c r="I12" s="9">
        <f>summary!J192</f>
        <v>0</v>
      </c>
      <c r="J12" s="9" t="str">
        <f>summary!K192</f>
        <v>hermanluthagen@gmail.com</v>
      </c>
      <c r="K12" s="9">
        <f>summary!L192</f>
        <v>763985405</v>
      </c>
      <c r="L12" s="9" t="str">
        <f>summary!M192</f>
        <v>Devex Mekatronik</v>
      </c>
      <c r="M12" s="9" t="str">
        <f>summary!N192</f>
        <v>Etteplan</v>
      </c>
    </row>
    <row r="13" spans="1:16">
      <c r="B13" s="4" t="s">
        <v>18</v>
      </c>
      <c r="C13" s="4" t="s">
        <v>18</v>
      </c>
      <c r="D13" s="4" t="s">
        <v>18</v>
      </c>
      <c r="F13" s="9" t="str">
        <f>summary!G193</f>
        <v>Career Fair</v>
      </c>
      <c r="G13" s="9" t="str">
        <f>summary!H193</f>
        <v>Idun Jerlhagen Forsgren</v>
      </c>
      <c r="H13" s="9" t="str">
        <f>summary!I193</f>
        <v>S</v>
      </c>
      <c r="I13" s="9">
        <f>summary!J193</f>
        <v>0</v>
      </c>
      <c r="J13" s="9" t="str">
        <f>summary!K193</f>
        <v>Id3741je-s@student.lu.se</v>
      </c>
      <c r="K13" s="9">
        <f>summary!L193</f>
        <v>723212505</v>
      </c>
      <c r="L13" s="9" t="str">
        <f>summary!M193</f>
        <v>Sigma</v>
      </c>
      <c r="M13" s="9" t="str">
        <f>summary!N193</f>
        <v>Ström &amp; Gulliksson</v>
      </c>
    </row>
    <row r="14" spans="1:16">
      <c r="B14" s="4" t="s">
        <v>18</v>
      </c>
      <c r="C14" s="4" t="s">
        <v>18</v>
      </c>
      <c r="D14" s="4" t="s">
        <v>18</v>
      </c>
      <c r="E14" s="4" t="s">
        <v>18</v>
      </c>
      <c r="F14" s="9" t="str">
        <f>summary!G194</f>
        <v>Career Fair</v>
      </c>
      <c r="G14" s="9" t="str">
        <f>summary!H194</f>
        <v>Javad Blouchi</v>
      </c>
      <c r="H14" s="9" t="str">
        <f>summary!I194</f>
        <v>S</v>
      </c>
      <c r="I14" s="9" t="str">
        <f>summary!J194</f>
        <v>NO Pork</v>
      </c>
      <c r="J14" s="9" t="str">
        <f>summary!K194</f>
        <v>javad_snowman2008@yahoo.com</v>
      </c>
      <c r="K14" s="9">
        <f>summary!L194</f>
        <v>769494222</v>
      </c>
      <c r="L14" s="9" t="str">
        <f>summary!M194</f>
        <v>WSP</v>
      </c>
      <c r="M14" s="9" t="str">
        <f>summary!N194</f>
        <v>Resurs Bank</v>
      </c>
    </row>
    <row r="15" spans="1:16">
      <c r="B15" s="4" t="s">
        <v>18</v>
      </c>
      <c r="C15" s="4" t="s">
        <v>18</v>
      </c>
      <c r="D15" s="4" t="s">
        <v>18</v>
      </c>
      <c r="E15" s="4" t="s">
        <v>18</v>
      </c>
      <c r="F15" s="9" t="str">
        <f>summary!G195</f>
        <v>Career Fair</v>
      </c>
      <c r="G15" s="9" t="str">
        <f>summary!H195</f>
        <v>Joel Bäcker</v>
      </c>
      <c r="H15" s="9" t="str">
        <f>summary!I195</f>
        <v>L</v>
      </c>
      <c r="I15" s="9">
        <f>summary!J195</f>
        <v>0</v>
      </c>
      <c r="J15" s="9" t="str">
        <f>summary!K195</f>
        <v>joelbacker10@gmail.com</v>
      </c>
      <c r="K15" s="9">
        <f>summary!L195</f>
        <v>768293077</v>
      </c>
      <c r="L15" s="9" t="str">
        <f>summary!M195</f>
        <v>Knightec AB</v>
      </c>
      <c r="M15" s="9" t="str">
        <f>summary!N195</f>
        <v>Accenture</v>
      </c>
    </row>
    <row r="16" spans="1:16">
      <c r="B16" s="4" t="s">
        <v>18</v>
      </c>
      <c r="C16" s="4" t="s">
        <v>18</v>
      </c>
      <c r="D16" s="4" t="s">
        <v>18</v>
      </c>
      <c r="E16" s="4" t="s">
        <v>18</v>
      </c>
      <c r="F16" s="9" t="str">
        <f>summary!G196</f>
        <v>Career Fair</v>
      </c>
      <c r="G16" s="9" t="str">
        <f>summary!H196</f>
        <v>John Helbrink</v>
      </c>
      <c r="H16" s="9" t="str">
        <f>summary!I196</f>
        <v>XL</v>
      </c>
      <c r="I16" s="9">
        <f>summary!J196</f>
        <v>0</v>
      </c>
      <c r="J16" s="9" t="str">
        <f>summary!K196</f>
        <v>mat14jhe@student.lu.se</v>
      </c>
      <c r="K16" s="9">
        <f>summary!L196</f>
        <v>761785278</v>
      </c>
      <c r="L16" s="9" t="str">
        <f>summary!M196</f>
        <v>EY (Ernst &amp; Young)</v>
      </c>
      <c r="M16" s="9" t="str">
        <f>summary!N196</f>
        <v>Optimity</v>
      </c>
    </row>
    <row r="17" spans="2:13">
      <c r="B17" s="4" t="s">
        <v>18</v>
      </c>
      <c r="C17" s="4" t="s">
        <v>18</v>
      </c>
      <c r="D17" s="4" t="s">
        <v>618</v>
      </c>
      <c r="E17" s="4" t="s">
        <v>18</v>
      </c>
      <c r="F17" s="9" t="str">
        <f>summary!G197</f>
        <v>Career Fair</v>
      </c>
      <c r="G17" s="9" t="str">
        <f>summary!H197</f>
        <v>John Moberg</v>
      </c>
      <c r="H17" s="9" t="str">
        <f>summary!I197</f>
        <v>L</v>
      </c>
      <c r="I17" s="9">
        <f>summary!J197</f>
        <v>0</v>
      </c>
      <c r="J17" s="9" t="str">
        <f>summary!K197</f>
        <v>johnmoberg97@gmail.com</v>
      </c>
      <c r="K17" s="9">
        <f>summary!L197</f>
        <v>761733785</v>
      </c>
      <c r="L17" s="9" t="str">
        <f>summary!M197</f>
        <v>AcademicSolutions AB</v>
      </c>
      <c r="M17" s="9" t="str">
        <f>summary!N197</f>
        <v>BearingPoint</v>
      </c>
    </row>
    <row r="18" spans="2:13">
      <c r="B18" s="4" t="s">
        <v>18</v>
      </c>
      <c r="C18" s="4" t="s">
        <v>18</v>
      </c>
      <c r="D18" s="4" t="s">
        <v>18</v>
      </c>
      <c r="E18" s="4" t="s">
        <v>18</v>
      </c>
      <c r="F18" s="9" t="str">
        <f>summary!G198</f>
        <v>Career Fair</v>
      </c>
      <c r="G18" s="9" t="str">
        <f>summary!H198</f>
        <v>Jonas Lilja</v>
      </c>
      <c r="H18" s="9" t="str">
        <f>summary!I198</f>
        <v>M</v>
      </c>
      <c r="I18" s="9">
        <f>summary!J198</f>
        <v>0</v>
      </c>
      <c r="J18" s="9" t="str">
        <f>summary!K198</f>
        <v>jonaslilja13@gmail.com</v>
      </c>
      <c r="K18" s="9">
        <f>summary!L198</f>
        <v>703560855</v>
      </c>
      <c r="L18" s="9" t="str">
        <f>summary!M198</f>
        <v>INVERTO</v>
      </c>
      <c r="M18" s="9" t="str">
        <f>summary!N198</f>
        <v>HyperGene</v>
      </c>
    </row>
    <row r="27" spans="2:13" ht="13.2">
      <c r="G27" s="23"/>
    </row>
  </sheetData>
  <printOptions horizontalCentered="1" gridLines="1"/>
  <pageMargins left="0.25" right="0.25" top="0.75" bottom="0.75" header="0" footer="0"/>
  <pageSetup paperSize="9" fitToHeight="0" pageOrder="overThenDown" orientation="landscape" cellComments="atEnd"/>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fitToPage="1"/>
  </sheetPr>
  <dimension ref="B2:P26"/>
  <sheetViews>
    <sheetView workbookViewId="0"/>
  </sheetViews>
  <sheetFormatPr defaultColWidth="14.44140625" defaultRowHeight="15.75" customHeight="1"/>
  <cols>
    <col min="1" max="1" width="3" customWidth="1"/>
    <col min="2" max="2" width="17.33203125" customWidth="1"/>
    <col min="3" max="3" width="10.5546875" customWidth="1"/>
    <col min="4" max="4" width="27.88671875" customWidth="1"/>
    <col min="5" max="5" width="19.109375" customWidth="1"/>
    <col min="6" max="6" width="11.44140625" customWidth="1"/>
    <col min="7" max="7" width="27" customWidth="1"/>
    <col min="8" max="8" width="5.109375" customWidth="1"/>
    <col min="9" max="9" width="3.88671875" customWidth="1"/>
    <col min="10" max="10" width="36.44140625" customWidth="1"/>
    <col min="11" max="11" width="12.44140625" customWidth="1"/>
    <col min="12" max="12" width="20.6640625" customWidth="1"/>
    <col min="15" max="15" width="24.6640625" customWidth="1"/>
  </cols>
  <sheetData>
    <row r="2" spans="2:16" ht="15.75" customHeight="1">
      <c r="B2" s="1" t="s">
        <v>376</v>
      </c>
      <c r="C2" s="2"/>
      <c r="D2" s="2"/>
      <c r="E2" s="2"/>
      <c r="F2" s="2"/>
      <c r="G2" s="2"/>
      <c r="K2" s="2"/>
    </row>
    <row r="3" spans="2:16" ht="15.75" customHeight="1">
      <c r="B3" s="2"/>
      <c r="C3" s="2"/>
      <c r="D3" s="2"/>
      <c r="E3" s="2"/>
      <c r="F3" s="2"/>
      <c r="G3" s="2"/>
      <c r="K3" s="2"/>
    </row>
    <row r="4" spans="2:16" ht="15.75" customHeight="1">
      <c r="B4" s="3" t="s">
        <v>3</v>
      </c>
      <c r="C4" s="3" t="s">
        <v>6</v>
      </c>
      <c r="D4" s="3" t="s">
        <v>5</v>
      </c>
      <c r="E4" s="5" t="s">
        <v>8</v>
      </c>
      <c r="F4" s="5" t="s">
        <v>9</v>
      </c>
      <c r="G4" s="3" t="s">
        <v>10</v>
      </c>
      <c r="H4" s="5" t="s">
        <v>11</v>
      </c>
      <c r="I4" s="5" t="s">
        <v>12</v>
      </c>
      <c r="J4" s="3" t="s">
        <v>13</v>
      </c>
      <c r="K4" s="5" t="s">
        <v>14</v>
      </c>
      <c r="L4" s="3" t="s">
        <v>15</v>
      </c>
      <c r="M4" s="3" t="s">
        <v>16</v>
      </c>
      <c r="N4" s="3" t="s">
        <v>379</v>
      </c>
      <c r="O4" s="4" t="s">
        <v>380</v>
      </c>
      <c r="P4" s="46" t="s">
        <v>304</v>
      </c>
    </row>
    <row r="5" spans="2:16">
      <c r="B5" s="7" t="s">
        <v>18</v>
      </c>
      <c r="C5" s="7" t="s">
        <v>18</v>
      </c>
      <c r="D5" s="7" t="s">
        <v>18</v>
      </c>
      <c r="E5" s="4" t="s">
        <v>18</v>
      </c>
      <c r="F5" s="8" t="str">
        <f>summary!G2</f>
        <v>Example Host</v>
      </c>
      <c r="G5" s="8" t="s">
        <v>22</v>
      </c>
      <c r="H5" s="8" t="s">
        <v>19</v>
      </c>
      <c r="I5" s="9" t="s">
        <v>20</v>
      </c>
      <c r="J5" s="8" t="s">
        <v>24</v>
      </c>
      <c r="K5" s="27" t="s">
        <v>25</v>
      </c>
      <c r="L5" s="8" t="s">
        <v>386</v>
      </c>
      <c r="M5" s="8" t="s">
        <v>387</v>
      </c>
    </row>
    <row r="6" spans="2:16">
      <c r="B6" s="4" t="s">
        <v>45</v>
      </c>
      <c r="C6" s="4" t="s">
        <v>661</v>
      </c>
      <c r="D6" s="4" t="s">
        <v>45</v>
      </c>
      <c r="E6" s="4" t="s">
        <v>45</v>
      </c>
      <c r="F6" s="22" t="str">
        <f>summary!G199</f>
        <v>Career Fair</v>
      </c>
      <c r="G6" s="22" t="str">
        <f>summary!H199</f>
        <v>Karl-Oskar Rikås</v>
      </c>
      <c r="H6" s="22" t="str">
        <f>summary!I199</f>
        <v>M</v>
      </c>
      <c r="I6" s="22">
        <f>summary!J199</f>
        <v>0</v>
      </c>
      <c r="J6" s="22" t="str">
        <f>summary!K199</f>
        <v>Karloskarrikaas@gmail.com</v>
      </c>
      <c r="K6" s="22">
        <f>summary!L199</f>
        <v>704940023</v>
      </c>
      <c r="L6" s="22" t="str">
        <f>summary!M199</f>
        <v>Siemens</v>
      </c>
      <c r="M6" s="22" t="str">
        <f>summary!N199</f>
        <v>Polestar Performance AB(Dag 1)/ Sölvesborgs kommun (Dag 2)</v>
      </c>
    </row>
    <row r="7" spans="2:16">
      <c r="B7" s="4" t="s">
        <v>45</v>
      </c>
      <c r="C7" s="4" t="s">
        <v>661</v>
      </c>
      <c r="D7" s="4" t="s">
        <v>670</v>
      </c>
      <c r="E7" s="4" t="s">
        <v>45</v>
      </c>
      <c r="F7" s="22" t="str">
        <f>summary!G200</f>
        <v>Career Fair</v>
      </c>
      <c r="G7" s="22" t="str">
        <f>summary!H200</f>
        <v>karnarjun kantharajan</v>
      </c>
      <c r="H7" s="22" t="str">
        <f>summary!I200</f>
        <v>S</v>
      </c>
      <c r="I7" s="22" t="str">
        <f>summary!J200</f>
        <v>non veg&amp;veg</v>
      </c>
      <c r="J7" s="22" t="str">
        <f>summary!K200</f>
        <v>karnarjun2018@gmail.com</v>
      </c>
      <c r="K7" s="22">
        <f>summary!L200</f>
        <v>727883844</v>
      </c>
      <c r="L7" s="22" t="str">
        <f>summary!M200</f>
        <v>Myndigheten för samhällsskydd och beredskap</v>
      </c>
      <c r="M7" s="22" t="str">
        <f>summary!N200</f>
        <v>Saab</v>
      </c>
    </row>
    <row r="8" spans="2:16">
      <c r="B8" s="4" t="s">
        <v>45</v>
      </c>
      <c r="C8" s="4" t="s">
        <v>45</v>
      </c>
      <c r="D8" s="4" t="s">
        <v>45</v>
      </c>
      <c r="E8" s="4" t="s">
        <v>45</v>
      </c>
      <c r="F8" s="22" t="str">
        <f>summary!G201</f>
        <v>Career Fair</v>
      </c>
      <c r="G8" s="22" t="str">
        <f>summary!H201</f>
        <v>Linus Andersson</v>
      </c>
      <c r="H8" s="22" t="str">
        <f>summary!I201</f>
        <v>M</v>
      </c>
      <c r="I8" s="22" t="str">
        <f>summary!J201</f>
        <v>None</v>
      </c>
      <c r="J8" s="22" t="str">
        <f>summary!K201</f>
        <v>li1782an-s@student.lu.se</v>
      </c>
      <c r="K8" s="22">
        <f>summary!L201</f>
        <v>763607029</v>
      </c>
      <c r="L8" s="22" t="str">
        <f>summary!M201</f>
        <v>Volvo Group</v>
      </c>
      <c r="M8" s="22" t="str">
        <f>summary!N201</f>
        <v>Plastal Industri AB</v>
      </c>
    </row>
    <row r="9" spans="2:16">
      <c r="B9" s="4" t="s">
        <v>45</v>
      </c>
      <c r="C9" s="4" t="s">
        <v>676</v>
      </c>
      <c r="D9" s="4" t="s">
        <v>45</v>
      </c>
      <c r="E9" s="4" t="s">
        <v>45</v>
      </c>
      <c r="F9" s="22" t="str">
        <f>summary!G202</f>
        <v>Career Fair</v>
      </c>
      <c r="G9" s="22" t="str">
        <f>summary!H202</f>
        <v>Lisa af Klint</v>
      </c>
      <c r="H9" s="22" t="str">
        <f>summary!I202</f>
        <v>M</v>
      </c>
      <c r="I9" s="22">
        <f>summary!J202</f>
        <v>0</v>
      </c>
      <c r="J9" s="22" t="str">
        <f>summary!K202</f>
        <v>lisaafklint@hotmail.com</v>
      </c>
      <c r="K9" s="22">
        <f>summary!L202</f>
        <v>713293604</v>
      </c>
      <c r="L9" s="22" t="str">
        <f>summary!M202</f>
        <v>DevPort AB</v>
      </c>
      <c r="M9" s="22" t="str">
        <f>summary!N202</f>
        <v>Scania CV AB</v>
      </c>
    </row>
    <row r="10" spans="2:16">
      <c r="B10" s="4" t="s">
        <v>45</v>
      </c>
      <c r="C10" s="4" t="s">
        <v>45</v>
      </c>
      <c r="D10" s="4" t="s">
        <v>45</v>
      </c>
      <c r="E10" s="4" t="s">
        <v>45</v>
      </c>
      <c r="F10" s="22" t="str">
        <f>summary!G203</f>
        <v>Career Fair</v>
      </c>
      <c r="G10" s="22" t="str">
        <f>summary!H203</f>
        <v>Lisa Chung</v>
      </c>
      <c r="H10" s="22" t="str">
        <f>summary!I203</f>
        <v>S</v>
      </c>
      <c r="I10" s="22">
        <f>summary!J203</f>
        <v>0</v>
      </c>
      <c r="J10" s="22" t="str">
        <f>summary!K203</f>
        <v>lisachung98@gmail.com</v>
      </c>
      <c r="K10" s="22">
        <f>summary!L203</f>
        <v>700063797</v>
      </c>
      <c r="L10" s="22" t="str">
        <f>summary!M203</f>
        <v>Öresundskraft AB</v>
      </c>
      <c r="M10" s="22" t="str">
        <f>summary!N203</f>
        <v>Bombardier Transportaion AB</v>
      </c>
    </row>
    <row r="11" spans="2:16">
      <c r="B11" s="4" t="s">
        <v>45</v>
      </c>
      <c r="C11" s="4" t="s">
        <v>45</v>
      </c>
      <c r="D11" s="4" t="s">
        <v>688</v>
      </c>
      <c r="E11" s="4" t="s">
        <v>45</v>
      </c>
      <c r="F11" s="22" t="str">
        <f>summary!G204</f>
        <v>Career Fair</v>
      </c>
      <c r="G11" s="22" t="str">
        <f>summary!H204</f>
        <v>Lisa Swanberg</v>
      </c>
      <c r="H11" s="22" t="str">
        <f>summary!I204</f>
        <v>S</v>
      </c>
      <c r="I11" s="22" t="str">
        <f>summary!J204</f>
        <v>Vegetarian</v>
      </c>
      <c r="J11" s="22" t="str">
        <f>summary!K204</f>
        <v>lisa.swanberg@gmail.com</v>
      </c>
      <c r="K11" s="22">
        <f>summary!L204</f>
        <v>738226060</v>
      </c>
      <c r="L11" s="22" t="str">
        <f>summary!M204</f>
        <v>IKEA</v>
      </c>
      <c r="M11" s="22" t="str">
        <f>summary!N204</f>
        <v>Johnson &amp; Johnson</v>
      </c>
    </row>
    <row r="12" spans="2:16">
      <c r="B12" s="4" t="s">
        <v>45</v>
      </c>
      <c r="C12" s="4" t="s">
        <v>45</v>
      </c>
      <c r="D12" s="4" t="s">
        <v>45</v>
      </c>
      <c r="E12" s="4" t="s">
        <v>45</v>
      </c>
      <c r="F12" s="22" t="str">
        <f>summary!G205</f>
        <v>Career Fair</v>
      </c>
      <c r="G12" s="22" t="str">
        <f>summary!H205</f>
        <v>Ludvig Söderman</v>
      </c>
      <c r="H12" s="22" t="str">
        <f>summary!I205</f>
        <v>M</v>
      </c>
      <c r="I12" s="22">
        <f>summary!J205</f>
        <v>0</v>
      </c>
      <c r="J12" s="22" t="str">
        <f>summary!K205</f>
        <v>ludvig.soederman@gmail.com</v>
      </c>
      <c r="K12" s="22">
        <f>summary!L205</f>
        <v>709983640</v>
      </c>
      <c r="L12" s="22" t="str">
        <f>summary!M205</f>
        <v>Elme Spreader AB</v>
      </c>
      <c r="M12" s="22" t="str">
        <f>summary!N205</f>
        <v>Konecranes Lifttrucks AB</v>
      </c>
    </row>
    <row r="13" spans="2:16">
      <c r="B13" s="4" t="s">
        <v>45</v>
      </c>
      <c r="C13" s="4" t="s">
        <v>45</v>
      </c>
      <c r="D13" s="4" t="s">
        <v>701</v>
      </c>
      <c r="F13" s="22" t="str">
        <f>summary!G206</f>
        <v>Career Fair</v>
      </c>
      <c r="G13" s="22" t="str">
        <f>summary!H206</f>
        <v>Ludvig Spångberg</v>
      </c>
      <c r="H13" s="22" t="str">
        <f>summary!I206</f>
        <v>M</v>
      </c>
      <c r="I13" s="22">
        <f>summary!J206</f>
        <v>0</v>
      </c>
      <c r="J13" s="22" t="str">
        <f>summary!K206</f>
        <v>nat14lsp@student.lu.se</v>
      </c>
      <c r="K13" s="22">
        <f>summary!L206</f>
        <v>727323538</v>
      </c>
      <c r="L13" s="22" t="str">
        <f>summary!M206</f>
        <v>John Bean Technologies AB</v>
      </c>
      <c r="M13" s="22" t="str">
        <f>summary!N206</f>
        <v>Parker Hannifin Manufacturing Sweden AB</v>
      </c>
    </row>
    <row r="14" spans="2:16">
      <c r="B14" s="4" t="s">
        <v>45</v>
      </c>
      <c r="C14" s="4" t="s">
        <v>45</v>
      </c>
      <c r="D14" s="4" t="s">
        <v>129</v>
      </c>
      <c r="F14" s="22" t="str">
        <f>summary!G207</f>
        <v>Career Fair</v>
      </c>
      <c r="G14" s="22" t="str">
        <f>summary!H207</f>
        <v>Marcus Hedebark</v>
      </c>
      <c r="H14" s="22" t="str">
        <f>summary!I207</f>
        <v>M</v>
      </c>
      <c r="I14" s="22">
        <f>summary!J207</f>
        <v>0</v>
      </c>
      <c r="J14" s="22" t="str">
        <f>summary!K207</f>
        <v>marcus@hedebark.se</v>
      </c>
      <c r="K14" s="22">
        <f>summary!L207</f>
        <v>725445209</v>
      </c>
      <c r="L14" s="22" t="str">
        <f>summary!M207</f>
        <v>Smart Refill</v>
      </c>
      <c r="M14" s="22" t="str">
        <f>summary!N207</f>
        <v>Helsingborg Stad</v>
      </c>
    </row>
    <row r="15" spans="2:16">
      <c r="B15" s="4" t="s">
        <v>45</v>
      </c>
      <c r="C15" s="4" t="s">
        <v>661</v>
      </c>
      <c r="D15" s="4" t="s">
        <v>45</v>
      </c>
      <c r="F15" s="22" t="str">
        <f>summary!G208</f>
        <v>Career Fair</v>
      </c>
      <c r="G15" s="22" t="str">
        <f>summary!H208</f>
        <v>Marie Ask Uggla</v>
      </c>
      <c r="H15" s="22" t="str">
        <f>summary!I208</f>
        <v>L</v>
      </c>
      <c r="I15" s="22">
        <f>summary!J208</f>
        <v>0</v>
      </c>
      <c r="J15" s="22" t="str">
        <f>summary!K208</f>
        <v>ma4525as-s@student.lu.se</v>
      </c>
      <c r="K15" s="22">
        <f>summary!L208</f>
        <v>73398390</v>
      </c>
      <c r="L15" s="22" t="str">
        <f>summary!M208</f>
        <v>Tarkett AB</v>
      </c>
      <c r="M15" s="22" t="str">
        <f>summary!N208</f>
        <v>JELD-WELD Sverige AB</v>
      </c>
    </row>
    <row r="16" spans="2:16">
      <c r="B16" s="4" t="s">
        <v>45</v>
      </c>
      <c r="C16" s="4" t="s">
        <v>45</v>
      </c>
      <c r="D16" s="4" t="s">
        <v>45</v>
      </c>
      <c r="E16" s="4" t="s">
        <v>45</v>
      </c>
      <c r="F16" s="22" t="str">
        <f>summary!G209</f>
        <v>Career Fair</v>
      </c>
      <c r="G16" s="22" t="str">
        <f>summary!H209</f>
        <v>Meshach Milon</v>
      </c>
      <c r="H16" s="22" t="str">
        <f>summary!I209</f>
        <v>L</v>
      </c>
      <c r="I16" s="22" t="str">
        <f>summary!J209</f>
        <v>No</v>
      </c>
      <c r="J16" s="22" t="str">
        <f>summary!K209</f>
        <v>meshachmilon@gmail.com</v>
      </c>
      <c r="K16" s="22">
        <f>summary!L209</f>
        <v>704392836</v>
      </c>
      <c r="L16" s="22" t="str">
        <f>summary!M209</f>
        <v>Prevas AB</v>
      </c>
      <c r="M16" s="22" t="str">
        <f>summary!N209</f>
        <v>Trelleborg AB</v>
      </c>
    </row>
    <row r="17" spans="2:13">
      <c r="B17" s="4" t="s">
        <v>45</v>
      </c>
      <c r="C17" s="4" t="s">
        <v>45</v>
      </c>
      <c r="D17" s="4" t="s">
        <v>45</v>
      </c>
      <c r="E17" s="4" t="s">
        <v>45</v>
      </c>
      <c r="F17" s="22" t="str">
        <f>summary!G210</f>
        <v>Career Fair</v>
      </c>
      <c r="G17" s="22" t="str">
        <f>summary!H210</f>
        <v>Molly Lillebjörn Rusk</v>
      </c>
      <c r="H17" s="22" t="str">
        <f>summary!I210</f>
        <v>S</v>
      </c>
      <c r="I17" s="22" t="str">
        <f>summary!J210</f>
        <v>vegetarian</v>
      </c>
      <c r="J17" s="22" t="str">
        <f>summary!K210</f>
        <v>molly.lilljebjornrusk@gmail.com</v>
      </c>
      <c r="K17" s="22">
        <f>summary!L210</f>
        <v>721558690</v>
      </c>
      <c r="L17" s="22" t="str">
        <f>summary!M210</f>
        <v>Nordic Sugar</v>
      </c>
      <c r="M17" s="22" t="str">
        <f>summary!N210</f>
        <v>NIBE AB</v>
      </c>
    </row>
    <row r="26" spans="2:13" ht="13.2">
      <c r="G26" s="23"/>
    </row>
  </sheetData>
  <printOptions horizontalCentered="1" gridLines="1"/>
  <pageMargins left="0.25" right="0.25" top="0.75" bottom="0.75" header="0" footer="0"/>
  <pageSetup paperSize="9" fitToHeight="0" pageOrder="overThenDown" orientation="landscape" cellComments="atEnd"/>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fitToPage="1"/>
  </sheetPr>
  <dimension ref="B2:P27"/>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 min="6" max="6" width="11.44140625" customWidth="1"/>
    <col min="7" max="7" width="24.109375" customWidth="1"/>
    <col min="8" max="8" width="5.5546875" customWidth="1"/>
    <col min="9" max="9" width="5.6640625" customWidth="1"/>
    <col min="10" max="10" width="31.33203125" customWidth="1"/>
    <col min="11" max="11" width="12.44140625" customWidth="1"/>
    <col min="13" max="13" width="25.88671875" customWidth="1"/>
  </cols>
  <sheetData>
    <row r="2" spans="2:16" ht="15.75" customHeight="1">
      <c r="B2" s="1" t="s">
        <v>376</v>
      </c>
      <c r="C2" s="2"/>
      <c r="D2" s="2"/>
      <c r="E2" s="2"/>
      <c r="F2" s="2"/>
      <c r="G2" s="2"/>
      <c r="K2" s="2"/>
    </row>
    <row r="3" spans="2:16" ht="15.75" customHeight="1">
      <c r="B3" s="2"/>
      <c r="C3" s="2"/>
      <c r="D3" s="2"/>
      <c r="E3" s="2"/>
      <c r="F3" s="2"/>
      <c r="G3" s="2"/>
      <c r="K3" s="2"/>
    </row>
    <row r="4" spans="2:16" ht="15.75" customHeight="1">
      <c r="B4" s="3" t="s">
        <v>3</v>
      </c>
      <c r="C4" s="3" t="s">
        <v>6</v>
      </c>
      <c r="D4" s="3" t="s">
        <v>5</v>
      </c>
      <c r="E4" s="5" t="s">
        <v>8</v>
      </c>
      <c r="F4" s="5" t="s">
        <v>9</v>
      </c>
      <c r="G4" s="3" t="s">
        <v>10</v>
      </c>
      <c r="H4" s="5" t="s">
        <v>11</v>
      </c>
      <c r="I4" s="5" t="s">
        <v>12</v>
      </c>
      <c r="J4" s="3" t="s">
        <v>13</v>
      </c>
      <c r="K4" s="5" t="s">
        <v>14</v>
      </c>
      <c r="L4" s="3" t="s">
        <v>15</v>
      </c>
      <c r="M4" s="3" t="s">
        <v>16</v>
      </c>
      <c r="N4" s="3" t="s">
        <v>379</v>
      </c>
      <c r="O4" s="4" t="s">
        <v>380</v>
      </c>
      <c r="P4" s="46" t="s">
        <v>304</v>
      </c>
    </row>
    <row r="5" spans="2:16">
      <c r="B5" s="7" t="s">
        <v>18</v>
      </c>
      <c r="C5" s="7" t="s">
        <v>18</v>
      </c>
      <c r="D5" s="7" t="s">
        <v>18</v>
      </c>
      <c r="E5" s="4" t="s">
        <v>18</v>
      </c>
      <c r="F5" s="8" t="str">
        <f>summary!G2</f>
        <v>Example Host</v>
      </c>
      <c r="G5" s="8" t="s">
        <v>22</v>
      </c>
      <c r="H5" s="8" t="s">
        <v>19</v>
      </c>
      <c r="I5" s="9" t="s">
        <v>20</v>
      </c>
      <c r="J5" s="8" t="s">
        <v>24</v>
      </c>
      <c r="K5" s="27" t="s">
        <v>25</v>
      </c>
      <c r="L5" s="8" t="s">
        <v>386</v>
      </c>
      <c r="M5" s="8" t="s">
        <v>387</v>
      </c>
    </row>
    <row r="6" spans="2:16">
      <c r="B6" s="4" t="s">
        <v>18</v>
      </c>
      <c r="C6" s="4" t="s">
        <v>18</v>
      </c>
      <c r="D6" s="4" t="s">
        <v>18</v>
      </c>
      <c r="E6" s="4" t="s">
        <v>18</v>
      </c>
      <c r="F6" s="22" t="str">
        <f>summary!G211</f>
        <v>Career Fair</v>
      </c>
      <c r="G6" s="22" t="str">
        <f>summary!H211</f>
        <v>Nermina Goletic</v>
      </c>
      <c r="H6" s="22" t="str">
        <f>summary!I211</f>
        <v>S</v>
      </c>
      <c r="I6" s="22" t="str">
        <f>summary!J211</f>
        <v>vegetariskt</v>
      </c>
      <c r="J6" s="22" t="str">
        <f>summary!K211</f>
        <v>nermina_ng@hotmail.com</v>
      </c>
      <c r="K6" s="22">
        <f>summary!L211</f>
        <v>762731832</v>
      </c>
      <c r="L6" s="22" t="str">
        <f>summary!M211</f>
        <v>Landskrona stad</v>
      </c>
      <c r="M6" s="22" t="str">
        <f>summary!N211</f>
        <v>BorgWarner</v>
      </c>
    </row>
    <row r="7" spans="2:16">
      <c r="B7" s="4" t="s">
        <v>18</v>
      </c>
      <c r="C7" s="4" t="s">
        <v>18</v>
      </c>
      <c r="D7" s="4" t="s">
        <v>18</v>
      </c>
      <c r="E7" s="4" t="s">
        <v>18</v>
      </c>
      <c r="F7" s="22" t="str">
        <f>summary!G212</f>
        <v>Career Fair</v>
      </c>
      <c r="G7" s="22" t="str">
        <f>summary!H212</f>
        <v>Niklas Karlsson</v>
      </c>
      <c r="H7" s="22" t="str">
        <f>summary!I212</f>
        <v>L</v>
      </c>
      <c r="I7" s="22">
        <f>summary!J212</f>
        <v>0</v>
      </c>
      <c r="J7" s="22" t="str">
        <f>summary!K212</f>
        <v>niklas_karlsson93@hotmail.com</v>
      </c>
      <c r="K7" s="22">
        <f>summary!L212</f>
        <v>761463538</v>
      </c>
      <c r="L7" s="22" t="str">
        <f>summary!M212</f>
        <v>Riksbyggen ekonomisk förening</v>
      </c>
      <c r="M7" s="22" t="str">
        <f>summary!N212</f>
        <v>JSB Constructions AB</v>
      </c>
    </row>
    <row r="8" spans="2:16">
      <c r="B8" s="4" t="s">
        <v>18</v>
      </c>
      <c r="C8" s="4" t="s">
        <v>18</v>
      </c>
      <c r="D8" s="4" t="s">
        <v>18</v>
      </c>
      <c r="E8" s="4" t="s">
        <v>18</v>
      </c>
      <c r="F8" s="22" t="str">
        <f>summary!G213</f>
        <v>Career Fair</v>
      </c>
      <c r="G8" s="22" t="str">
        <f>summary!H213</f>
        <v>Olivia Samuelsson</v>
      </c>
      <c r="H8" s="22" t="str">
        <f>summary!I213</f>
        <v>M</v>
      </c>
      <c r="I8" s="22">
        <f>summary!J213</f>
        <v>0</v>
      </c>
      <c r="J8" s="22" t="str">
        <f>summary!K213</f>
        <v>oliviasamuelsson_@hotmail.com</v>
      </c>
      <c r="K8" s="22">
        <f>summary!L213</f>
        <v>706112368</v>
      </c>
      <c r="L8" s="22" t="str">
        <f>summary!M213</f>
        <v>Sandvik</v>
      </c>
      <c r="M8" s="22" t="str">
        <f>summary!N213</f>
        <v>Seco Tools</v>
      </c>
    </row>
    <row r="9" spans="2:16">
      <c r="B9" s="4" t="s">
        <v>18</v>
      </c>
      <c r="C9" s="4" t="s">
        <v>18</v>
      </c>
      <c r="D9" s="4" t="s">
        <v>18</v>
      </c>
      <c r="E9" s="4" t="s">
        <v>18</v>
      </c>
      <c r="F9" s="22" t="str">
        <f>summary!G214</f>
        <v>Career Fair</v>
      </c>
      <c r="G9" s="22" t="str">
        <f>summary!H214</f>
        <v>Oscar de Kuijer</v>
      </c>
      <c r="H9" s="22" t="str">
        <f>summary!I214</f>
        <v>M</v>
      </c>
      <c r="I9" s="22">
        <f>summary!J214</f>
        <v>0</v>
      </c>
      <c r="J9" s="22" t="str">
        <f>summary!K214</f>
        <v>O.dekuijer@hotmail.com</v>
      </c>
      <c r="K9" s="22">
        <f>summary!L214</f>
        <v>7632368684</v>
      </c>
      <c r="L9" s="22" t="str">
        <f>summary!M214</f>
        <v>Next Stop Gothenburg</v>
      </c>
      <c r="M9" s="22" t="str">
        <f>summary!N214</f>
        <v>Höganäs AB</v>
      </c>
    </row>
    <row r="10" spans="2:16">
      <c r="B10" s="4" t="s">
        <v>562</v>
      </c>
      <c r="C10" s="4" t="s">
        <v>562</v>
      </c>
      <c r="D10" s="4" t="s">
        <v>562</v>
      </c>
      <c r="E10" s="4" t="s">
        <v>18</v>
      </c>
      <c r="F10" s="22" t="str">
        <f>summary!G215</f>
        <v>Career Fair</v>
      </c>
      <c r="G10" s="22" t="str">
        <f>summary!H215</f>
        <v>Oscar Odestål</v>
      </c>
      <c r="H10" s="22" t="str">
        <f>summary!I215</f>
        <v>L</v>
      </c>
      <c r="I10" s="22">
        <f>summary!J215</f>
        <v>0</v>
      </c>
      <c r="J10" s="22" t="str">
        <f>summary!K215</f>
        <v>oscar.odestal@gmail.com</v>
      </c>
      <c r="K10" s="22">
        <f>summary!L215</f>
        <v>703261061</v>
      </c>
      <c r="L10" s="22" t="str">
        <f>summary!M215</f>
        <v>Novotek Sverige AB</v>
      </c>
      <c r="M10" s="22" t="str">
        <f>summary!N215</f>
        <v>Tetra Pak</v>
      </c>
    </row>
    <row r="11" spans="2:16">
      <c r="B11" s="4" t="s">
        <v>18</v>
      </c>
      <c r="C11" s="4" t="s">
        <v>18</v>
      </c>
      <c r="D11" s="4" t="s">
        <v>18</v>
      </c>
      <c r="E11" s="4" t="s">
        <v>18</v>
      </c>
      <c r="F11" s="22" t="str">
        <f>summary!G216</f>
        <v>Career Fair</v>
      </c>
      <c r="G11" s="22" t="str">
        <f>summary!H216</f>
        <v>Oskar Heimer</v>
      </c>
      <c r="H11" s="22" t="str">
        <f>summary!I216</f>
        <v>M</v>
      </c>
      <c r="I11" s="22">
        <f>summary!J216</f>
        <v>0</v>
      </c>
      <c r="J11" s="22" t="str">
        <f>summary!K216</f>
        <v>oskar.v.heimer@gmail.com</v>
      </c>
      <c r="K11" s="22">
        <f>summary!L216</f>
        <v>768104869</v>
      </c>
      <c r="L11" s="22" t="str">
        <f>summary!M216</f>
        <v>European Spallation Source ERIC (ESS)</v>
      </c>
      <c r="M11" s="22" t="str">
        <f>summary!N216</f>
        <v>Ecolean</v>
      </c>
    </row>
    <row r="12" spans="2:16">
      <c r="B12" s="4" t="s">
        <v>18</v>
      </c>
      <c r="C12" s="4" t="s">
        <v>18</v>
      </c>
      <c r="D12" s="4" t="s">
        <v>18</v>
      </c>
      <c r="E12" s="4" t="s">
        <v>18</v>
      </c>
      <c r="F12" s="22" t="str">
        <f>summary!G217</f>
        <v>Career Fair</v>
      </c>
      <c r="G12" s="22" t="str">
        <f>summary!H217</f>
        <v>Oskar Hindgren</v>
      </c>
      <c r="H12" s="22" t="str">
        <f>summary!I217</f>
        <v>M</v>
      </c>
      <c r="I12" s="22">
        <f>summary!J217</f>
        <v>0</v>
      </c>
      <c r="J12" s="22" t="str">
        <f>summary!K217</f>
        <v>oskar@hindgren.se</v>
      </c>
      <c r="K12" s="22">
        <f>summary!L217</f>
        <v>705951212</v>
      </c>
      <c r="L12" s="22" t="str">
        <f>summary!M217</f>
        <v>Lunds kommun</v>
      </c>
      <c r="M12" s="22" t="str">
        <f>summary!N217</f>
        <v>SWEP International AB</v>
      </c>
    </row>
    <row r="13" spans="2:16">
      <c r="B13" s="4" t="s">
        <v>18</v>
      </c>
      <c r="C13" s="4" t="s">
        <v>18</v>
      </c>
      <c r="D13" s="4" t="s">
        <v>710</v>
      </c>
      <c r="E13" s="4" t="s">
        <v>18</v>
      </c>
      <c r="F13" s="22" t="str">
        <f>summary!G218</f>
        <v>Career Fair</v>
      </c>
      <c r="G13" s="22" t="str">
        <f>summary!H218</f>
        <v>Qianqian Li</v>
      </c>
      <c r="H13" s="22" t="str">
        <f>summary!I218</f>
        <v>S</v>
      </c>
      <c r="I13" s="22" t="str">
        <f>summary!J218</f>
        <v>No Onion</v>
      </c>
      <c r="J13" s="22" t="str">
        <f>summary!K218</f>
        <v>qianqli@kth.se</v>
      </c>
      <c r="K13" s="22">
        <f>summary!L218</f>
        <v>700578106</v>
      </c>
      <c r="L13" s="22" t="str">
        <f>summary!M218</f>
        <v>Dover</v>
      </c>
      <c r="M13" s="22" t="str">
        <f>summary!N218</f>
        <v>TePe Munhygienprodukter AB</v>
      </c>
    </row>
    <row r="14" spans="2:16">
      <c r="B14" s="4" t="s">
        <v>18</v>
      </c>
      <c r="C14" s="4" t="s">
        <v>18</v>
      </c>
      <c r="D14" s="4" t="s">
        <v>18</v>
      </c>
      <c r="E14" s="4" t="s">
        <v>562</v>
      </c>
      <c r="F14" s="22" t="str">
        <f>summary!G219</f>
        <v>Career Fair</v>
      </c>
      <c r="G14" s="22" t="str">
        <f>summary!H219</f>
        <v>Ranjitha Gubbi Suresh</v>
      </c>
      <c r="H14" s="22" t="str">
        <f>summary!I219</f>
        <v>S</v>
      </c>
      <c r="I14" s="22" t="str">
        <f>summary!J219</f>
        <v>Vegetarian</v>
      </c>
      <c r="J14" s="22" t="str">
        <f>summary!K219</f>
        <v>gsranjitha3003bsc@gmail.com</v>
      </c>
      <c r="K14" s="22">
        <f>summary!L219</f>
        <v>704356458</v>
      </c>
      <c r="L14" s="22" t="str">
        <f>summary!M219</f>
        <v>AB Regin</v>
      </c>
      <c r="M14" s="22" t="str">
        <f>summary!N219</f>
        <v>Air Liquide Gas AB</v>
      </c>
    </row>
    <row r="15" spans="2:16">
      <c r="B15" s="4" t="s">
        <v>18</v>
      </c>
      <c r="C15" s="4" t="s">
        <v>18</v>
      </c>
      <c r="D15" s="4" t="s">
        <v>18</v>
      </c>
      <c r="E15" s="4" t="s">
        <v>18</v>
      </c>
      <c r="F15" s="22" t="str">
        <f>summary!G220</f>
        <v>Career Fair</v>
      </c>
      <c r="G15" s="22" t="str">
        <f>summary!H220</f>
        <v>Rebecka Svensson</v>
      </c>
      <c r="H15" s="22" t="str">
        <f>summary!I220</f>
        <v>M</v>
      </c>
      <c r="I15" s="22">
        <f>summary!J220</f>
        <v>0</v>
      </c>
      <c r="J15" s="22" t="str">
        <f>summary!K220</f>
        <v>rebeckasvensson27@gmail.com</v>
      </c>
      <c r="K15" s="22">
        <f>summary!L220</f>
        <v>705093841</v>
      </c>
      <c r="L15" s="22" t="str">
        <f>summary!M220</f>
        <v>Fiedler &amp; Lundgren AB</v>
      </c>
      <c r="M15" s="22" t="str">
        <f>summary!N220</f>
        <v>Smurfit Kappa Sverige AB</v>
      </c>
    </row>
    <row r="16" spans="2:16">
      <c r="B16" s="4" t="s">
        <v>562</v>
      </c>
      <c r="C16" s="4" t="s">
        <v>562</v>
      </c>
      <c r="D16" s="4" t="s">
        <v>562</v>
      </c>
      <c r="E16" s="4" t="s">
        <v>562</v>
      </c>
      <c r="F16" s="22" t="str">
        <f>summary!G221</f>
        <v>Career Fair</v>
      </c>
      <c r="G16" s="22" t="str">
        <f>summary!H221</f>
        <v>Roberts Bitenieks</v>
      </c>
      <c r="H16" s="22" t="str">
        <f>summary!I221</f>
        <v>L</v>
      </c>
      <c r="I16" s="22">
        <f>summary!J221</f>
        <v>0</v>
      </c>
      <c r="J16" s="22" t="str">
        <f>summary!K221</f>
        <v>rbitenieks@gmail.com</v>
      </c>
      <c r="K16" s="22">
        <f>summary!L221</f>
        <v>790239538</v>
      </c>
      <c r="L16" s="22" t="str">
        <f>summary!M221</f>
        <v>B&amp;R Industrial Automation AB</v>
      </c>
      <c r="M16" s="22" t="str">
        <f>summary!N221</f>
        <v>ABB AB</v>
      </c>
    </row>
    <row r="17" spans="2:13">
      <c r="B17" s="4" t="s">
        <v>18</v>
      </c>
      <c r="C17" s="4" t="s">
        <v>18</v>
      </c>
      <c r="D17" s="4" t="s">
        <v>710</v>
      </c>
      <c r="E17" s="4" t="s">
        <v>562</v>
      </c>
      <c r="F17" s="22" t="str">
        <f>summary!G222</f>
        <v>Career Fair</v>
      </c>
      <c r="G17" s="22" t="str">
        <f>summary!H222</f>
        <v>Rodrigo Olmedo Sotomayor</v>
      </c>
      <c r="H17" s="22" t="str">
        <f>summary!I222</f>
        <v>XL</v>
      </c>
      <c r="I17" s="22" t="str">
        <f>summary!J222</f>
        <v>None</v>
      </c>
      <c r="J17" s="22" t="str">
        <f>summary!K222</f>
        <v>rodrigo_ibq@hotmail.com</v>
      </c>
      <c r="K17" s="22">
        <f>summary!L222</f>
        <v>707295097</v>
      </c>
      <c r="L17" s="22" t="str">
        <f>summary!M222</f>
        <v>Betonmast</v>
      </c>
      <c r="M17" s="22" t="str">
        <f>summary!N222</f>
        <v>PERI Sverige AB</v>
      </c>
    </row>
    <row r="18" spans="2:13">
      <c r="B18" s="4" t="s">
        <v>18</v>
      </c>
      <c r="C18" s="4" t="s">
        <v>18</v>
      </c>
      <c r="D18" s="4" t="s">
        <v>18</v>
      </c>
      <c r="E18" s="4" t="s">
        <v>18</v>
      </c>
      <c r="F18" s="22" t="str">
        <f>summary!G223</f>
        <v>Career Fair</v>
      </c>
      <c r="G18" s="22" t="str">
        <f>summary!H223</f>
        <v>Sandra Arvidsson</v>
      </c>
      <c r="H18" s="22" t="str">
        <f>summary!I223</f>
        <v>S</v>
      </c>
      <c r="I18" s="22">
        <f>summary!J223</f>
        <v>0</v>
      </c>
      <c r="J18" s="22" t="str">
        <f>summary!K223</f>
        <v>sandraarvidsson@hotmail.se</v>
      </c>
      <c r="K18" s="22">
        <f>summary!L223</f>
        <v>703271325</v>
      </c>
      <c r="L18" s="22" t="str">
        <f>summary!M223</f>
        <v>CG Drives &amp; Automation</v>
      </c>
      <c r="M18" s="22" t="str">
        <f>summary!N223</f>
        <v>HeidelbergCement</v>
      </c>
    </row>
    <row r="19" spans="2:13">
      <c r="B19" s="4" t="s">
        <v>18</v>
      </c>
      <c r="C19" s="4" t="s">
        <v>18</v>
      </c>
      <c r="D19" s="4" t="s">
        <v>18</v>
      </c>
      <c r="E19" s="4" t="s">
        <v>18</v>
      </c>
      <c r="F19" s="22" t="str">
        <f>summary!G224</f>
        <v>Career Fair</v>
      </c>
      <c r="G19" s="22" t="str">
        <f>summary!H224</f>
        <v>Sandra Olofsson</v>
      </c>
      <c r="H19" s="22" t="str">
        <f>summary!I224</f>
        <v>S</v>
      </c>
      <c r="I19" s="22">
        <f>summary!J224</f>
        <v>0</v>
      </c>
      <c r="J19" s="22" t="str">
        <f>summary!K224</f>
        <v>sa5141ol-s@student.lu.se</v>
      </c>
      <c r="K19" s="22">
        <f>summary!L224</f>
        <v>738006534</v>
      </c>
      <c r="L19" s="22" t="str">
        <f>summary!M224</f>
        <v>Region Stockholm, Nya tunnelbanan</v>
      </c>
      <c r="M19" s="22" t="str">
        <f>summary!N224</f>
        <v>Saint-Gobain Ecophon AB</v>
      </c>
    </row>
    <row r="20" spans="2:13">
      <c r="B20" s="4" t="s">
        <v>18</v>
      </c>
      <c r="C20" s="4" t="s">
        <v>18</v>
      </c>
      <c r="D20" s="4" t="s">
        <v>18</v>
      </c>
      <c r="E20" s="4" t="s">
        <v>18</v>
      </c>
      <c r="F20" s="22" t="str">
        <f>summary!G225</f>
        <v>Career Fair</v>
      </c>
      <c r="G20" s="22" t="str">
        <f>summary!H225</f>
        <v>Sara Ahrari</v>
      </c>
      <c r="H20" s="22" t="str">
        <f>summary!I225</f>
        <v>S</v>
      </c>
      <c r="I20" s="22">
        <f>summary!J225</f>
        <v>0</v>
      </c>
      <c r="J20" s="22" t="str">
        <f>summary!K225</f>
        <v>sara.ahrari97@gmail.com</v>
      </c>
      <c r="K20" s="22">
        <f>summary!L225</f>
        <v>700600544</v>
      </c>
      <c r="L20" s="22" t="str">
        <f>summary!M225</f>
        <v>Faiveley Transport Nordic AB</v>
      </c>
      <c r="M20" s="22" t="str">
        <f>summary!N225</f>
        <v>Haldex Brake Products AB</v>
      </c>
    </row>
    <row r="27" spans="2:13" ht="13.2">
      <c r="G27" s="23"/>
    </row>
  </sheetData>
  <printOptions horizontalCentered="1" gridLines="1"/>
  <pageMargins left="0.25" right="0.25" top="0.75" bottom="0.75" header="0" footer="0"/>
  <pageSetup paperSize="9" fitToHeight="0" pageOrder="overThenDown" orientation="landscape" cellComments="atEnd"/>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pageSetUpPr fitToPage="1"/>
  </sheetPr>
  <dimension ref="A2:P28"/>
  <sheetViews>
    <sheetView workbookViewId="0"/>
  </sheetViews>
  <sheetFormatPr defaultColWidth="14.44140625" defaultRowHeight="15.75" customHeight="1"/>
  <cols>
    <col min="1" max="1" width="6.109375" customWidth="1"/>
    <col min="2" max="2" width="17.33203125" customWidth="1"/>
    <col min="3" max="3" width="10.5546875" customWidth="1"/>
    <col min="4" max="4" width="17.109375" customWidth="1"/>
    <col min="5" max="5" width="19.109375" customWidth="1"/>
    <col min="6" max="6" width="11.44140625" customWidth="1"/>
    <col min="8" max="8" width="6.44140625" customWidth="1"/>
    <col min="9" max="9" width="5.88671875" customWidth="1"/>
    <col min="10" max="10" width="30.44140625" customWidth="1"/>
    <col min="11" max="11" width="12.44140625" customWidth="1"/>
  </cols>
  <sheetData>
    <row r="2" spans="1:16" ht="15.75" customHeight="1">
      <c r="B2" s="1" t="s">
        <v>376</v>
      </c>
      <c r="C2" s="2"/>
      <c r="D2" s="2"/>
      <c r="E2" s="2"/>
      <c r="F2" s="2"/>
      <c r="G2" s="2"/>
      <c r="K2" s="2"/>
    </row>
    <row r="3" spans="1:16" ht="15.75" customHeight="1">
      <c r="B3" s="2"/>
      <c r="C3" s="2"/>
      <c r="D3" s="2"/>
      <c r="E3" s="2"/>
      <c r="F3" s="2"/>
      <c r="G3" s="2"/>
      <c r="K3" s="2"/>
    </row>
    <row r="4" spans="1:16" ht="15.75" customHeight="1">
      <c r="A4" s="4" t="s">
        <v>4</v>
      </c>
      <c r="B4" s="3" t="s">
        <v>3</v>
      </c>
      <c r="C4" s="3" t="s">
        <v>6</v>
      </c>
      <c r="D4" s="3" t="s">
        <v>5</v>
      </c>
      <c r="E4" s="5" t="s">
        <v>8</v>
      </c>
      <c r="F4" s="5" t="s">
        <v>9</v>
      </c>
      <c r="G4" s="3" t="s">
        <v>10</v>
      </c>
      <c r="H4" s="5" t="s">
        <v>11</v>
      </c>
      <c r="I4" s="5" t="s">
        <v>12</v>
      </c>
      <c r="J4" s="3" t="s">
        <v>13</v>
      </c>
      <c r="K4" s="5" t="s">
        <v>14</v>
      </c>
      <c r="L4" s="3" t="s">
        <v>15</v>
      </c>
      <c r="M4" s="3" t="s">
        <v>16</v>
      </c>
      <c r="N4" s="3" t="s">
        <v>379</v>
      </c>
      <c r="O4" s="4" t="s">
        <v>380</v>
      </c>
      <c r="P4" s="46" t="s">
        <v>304</v>
      </c>
    </row>
    <row r="5" spans="1:16">
      <c r="B5" s="7" t="s">
        <v>18</v>
      </c>
      <c r="C5" s="7" t="s">
        <v>18</v>
      </c>
      <c r="D5" s="7" t="s">
        <v>18</v>
      </c>
      <c r="E5" s="4" t="s">
        <v>18</v>
      </c>
      <c r="F5" s="8" t="str">
        <f>summary!G2</f>
        <v>Example Host</v>
      </c>
      <c r="G5" s="8" t="s">
        <v>22</v>
      </c>
      <c r="H5" s="8" t="s">
        <v>19</v>
      </c>
      <c r="I5" s="9" t="s">
        <v>20</v>
      </c>
      <c r="J5" s="8" t="s">
        <v>24</v>
      </c>
      <c r="K5" s="27" t="s">
        <v>25</v>
      </c>
      <c r="L5" s="8" t="s">
        <v>386</v>
      </c>
      <c r="M5" s="8" t="s">
        <v>387</v>
      </c>
    </row>
    <row r="6" spans="1:16">
      <c r="B6" s="4" t="s">
        <v>18</v>
      </c>
      <c r="C6" s="4" t="s">
        <v>18</v>
      </c>
      <c r="D6" s="4" t="s">
        <v>18</v>
      </c>
      <c r="E6" s="4" t="s">
        <v>18</v>
      </c>
      <c r="F6" s="22" t="str">
        <f>summary!G226</f>
        <v>Career Fair</v>
      </c>
      <c r="G6" s="22" t="str">
        <f>summary!H226</f>
        <v>Sara Johannesson</v>
      </c>
      <c r="H6" s="22" t="str">
        <f>summary!I226</f>
        <v>L</v>
      </c>
      <c r="I6" s="22" t="str">
        <f>summary!J226</f>
        <v>Vegetarian</v>
      </c>
      <c r="J6" s="22" t="str">
        <f>summary!K226</f>
        <v>Sarajohannesson96@gmail.com</v>
      </c>
      <c r="K6" s="22">
        <f>summary!L226</f>
        <v>768091237</v>
      </c>
      <c r="L6" s="22" t="str">
        <f>summary!M226</f>
        <v>VA SYD</v>
      </c>
      <c r="M6" s="22" t="str">
        <f>summary!N226</f>
        <v>NSVA, NordVästra Skånes Vatten och Avlopp</v>
      </c>
    </row>
    <row r="7" spans="1:16">
      <c r="B7" s="4" t="s">
        <v>18</v>
      </c>
      <c r="C7" s="4" t="s">
        <v>18</v>
      </c>
      <c r="D7" s="4" t="s">
        <v>18</v>
      </c>
      <c r="E7" s="4" t="s">
        <v>18</v>
      </c>
      <c r="F7" s="22" t="str">
        <f>summary!G227</f>
        <v>Career Fair</v>
      </c>
      <c r="G7" s="22" t="str">
        <f>summary!H227</f>
        <v>Sara Wallén</v>
      </c>
      <c r="H7" s="22" t="str">
        <f>summary!I227</f>
        <v>M</v>
      </c>
      <c r="I7" s="22">
        <f>summary!J227</f>
        <v>0</v>
      </c>
      <c r="J7" s="22" t="str">
        <f>summary!K227</f>
        <v>sara.l.wallen@gmail.com</v>
      </c>
      <c r="K7" s="22">
        <f>summary!L227</f>
        <v>768490038</v>
      </c>
      <c r="L7" s="22" t="str">
        <f>summary!M227</f>
        <v>Veolia Water Technologies</v>
      </c>
      <c r="M7" s="22" t="str">
        <f>summary!N227</f>
        <v>Sveriges Ingenjörer</v>
      </c>
    </row>
    <row r="8" spans="1:16">
      <c r="B8" s="4" t="s">
        <v>18</v>
      </c>
      <c r="C8" s="4" t="s">
        <v>18</v>
      </c>
      <c r="D8" s="4" t="s">
        <v>18</v>
      </c>
      <c r="E8" s="4" t="s">
        <v>18</v>
      </c>
      <c r="F8" s="22" t="str">
        <f>summary!G228</f>
        <v>Career Fair</v>
      </c>
      <c r="G8" s="22" t="str">
        <f>summary!H228</f>
        <v>Sharath Thandava Murthy</v>
      </c>
      <c r="H8" s="22" t="str">
        <f>summary!I228</f>
        <v>S</v>
      </c>
      <c r="I8" s="22">
        <f>summary!J228</f>
        <v>0</v>
      </c>
      <c r="J8" s="22" t="str">
        <f>summary!K228</f>
        <v>sharaththandavamurthy@gmail.com</v>
      </c>
      <c r="K8" s="22">
        <f>summary!L228</f>
        <v>727625811</v>
      </c>
      <c r="L8" s="22" t="str">
        <f>summary!M228</f>
        <v>RISE Research Institues of Sweden</v>
      </c>
      <c r="M8" s="22" t="str">
        <f>summary!N228</f>
        <v>PURAC AB</v>
      </c>
    </row>
    <row r="9" spans="1:16">
      <c r="B9" s="4" t="s">
        <v>18</v>
      </c>
      <c r="C9" s="4" t="s">
        <v>18</v>
      </c>
      <c r="D9" s="4" t="s">
        <v>129</v>
      </c>
      <c r="E9" s="4" t="s">
        <v>18</v>
      </c>
      <c r="F9" s="22" t="str">
        <f>summary!G229</f>
        <v>Career Fair</v>
      </c>
      <c r="G9" s="22" t="str">
        <f>summary!H229</f>
        <v>Sofia Rokkones</v>
      </c>
      <c r="H9" s="22" t="str">
        <f>summary!I229</f>
        <v>M</v>
      </c>
      <c r="I9" s="22">
        <f>summary!J229</f>
        <v>0</v>
      </c>
      <c r="J9" s="22" t="str">
        <f>summary!K229</f>
        <v>sofiarokkones@gmail.com</v>
      </c>
      <c r="K9" s="22">
        <f>summary!L229</f>
        <v>738536304</v>
      </c>
      <c r="L9" s="22" t="str">
        <f>summary!M229</f>
        <v>Perstorp AB</v>
      </c>
      <c r="M9" s="22" t="str">
        <f>summary!N229</f>
        <v>AkzoNobel</v>
      </c>
    </row>
    <row r="10" spans="1:16">
      <c r="B10" s="4" t="s">
        <v>18</v>
      </c>
      <c r="C10" s="4" t="s">
        <v>18</v>
      </c>
      <c r="D10" s="4" t="s">
        <v>18</v>
      </c>
      <c r="E10" s="4" t="s">
        <v>18</v>
      </c>
      <c r="F10" s="22" t="str">
        <f>summary!G230</f>
        <v>Career Fair</v>
      </c>
      <c r="G10" s="22" t="str">
        <f>summary!H230</f>
        <v>Spuran Reddy</v>
      </c>
      <c r="H10" s="22" t="str">
        <f>summary!I230</f>
        <v>S</v>
      </c>
      <c r="I10" s="22" t="str">
        <f>summary!J230</f>
        <v>vegetarian</v>
      </c>
      <c r="J10" s="22" t="str">
        <f>summary!K230</f>
        <v>abbuspuranreddy1996@gmail.com</v>
      </c>
      <c r="K10" s="22">
        <f>summary!L230</f>
        <v>764478676</v>
      </c>
      <c r="L10" s="22" t="str">
        <f>summary!M230</f>
        <v>Kraftringen Energi AB</v>
      </c>
      <c r="M10" s="22" t="str">
        <f>summary!N230</f>
        <v>Stora Enso</v>
      </c>
    </row>
    <row r="11" spans="1:16">
      <c r="A11" s="4" t="s">
        <v>18</v>
      </c>
      <c r="B11" s="4" t="s">
        <v>18</v>
      </c>
      <c r="C11" s="4" t="s">
        <v>18</v>
      </c>
      <c r="D11" s="4" t="s">
        <v>18</v>
      </c>
      <c r="E11" s="4" t="s">
        <v>18</v>
      </c>
      <c r="F11" s="22" t="str">
        <f>summary!G231</f>
        <v>Career Fair</v>
      </c>
      <c r="G11" s="22" t="str">
        <f>summary!H231</f>
        <v>Stina Josephson</v>
      </c>
      <c r="H11" s="22" t="str">
        <f>summary!I231</f>
        <v>S</v>
      </c>
      <c r="I11" s="22" t="str">
        <f>summary!J231</f>
        <v>Glutenintolerant</v>
      </c>
      <c r="J11" s="22" t="str">
        <f>summary!K231</f>
        <v>Stina.josephson@hotmail.com</v>
      </c>
      <c r="K11" s="22">
        <f>summary!L231</f>
        <v>738356507</v>
      </c>
      <c r="L11" s="22" t="str">
        <f>summary!M231</f>
        <v>Tekniska Verken i Linköping AB (publ)</v>
      </c>
      <c r="M11" s="22" t="str">
        <f>summary!N231</f>
        <v>ENERCON GmbH</v>
      </c>
    </row>
    <row r="12" spans="1:16">
      <c r="B12" s="4" t="s">
        <v>18</v>
      </c>
      <c r="C12" s="4" t="s">
        <v>18</v>
      </c>
      <c r="D12" s="4" t="s">
        <v>18</v>
      </c>
      <c r="E12" s="4" t="s">
        <v>18</v>
      </c>
      <c r="F12" s="22" t="str">
        <f>summary!G232</f>
        <v>Career Fair</v>
      </c>
      <c r="G12" s="22" t="str">
        <f>summary!H232</f>
        <v>SUBHAJIT BHUINYA</v>
      </c>
      <c r="H12" s="22" t="str">
        <f>summary!I232</f>
        <v>M</v>
      </c>
      <c r="I12" s="22">
        <f>summary!J232</f>
        <v>0</v>
      </c>
      <c r="J12" s="22" t="str">
        <f>summary!K232</f>
        <v>subhajitbhuinya98@gmail.com</v>
      </c>
      <c r="K12" s="22">
        <f>summary!L232</f>
        <v>732449759</v>
      </c>
      <c r="L12" s="22" t="str">
        <f>summary!M232</f>
        <v>Orsted A/S</v>
      </c>
      <c r="M12" s="22" t="str">
        <f>summary!N232</f>
        <v>Lantmännen</v>
      </c>
      <c r="N12" s="4"/>
    </row>
    <row r="13" spans="1:16">
      <c r="B13" s="4" t="s">
        <v>18</v>
      </c>
      <c r="C13" s="4" t="s">
        <v>18</v>
      </c>
      <c r="D13" s="4" t="s">
        <v>18</v>
      </c>
      <c r="E13" s="4" t="s">
        <v>18</v>
      </c>
      <c r="F13" s="22" t="str">
        <f>summary!G233</f>
        <v>Career Fair</v>
      </c>
      <c r="G13" s="22" t="str">
        <f>summary!H233</f>
        <v>Tobias Widmark</v>
      </c>
      <c r="H13" s="22" t="str">
        <f>summary!I233</f>
        <v>M</v>
      </c>
      <c r="I13" s="22">
        <f>summary!J233</f>
        <v>0</v>
      </c>
      <c r="J13" s="22" t="str">
        <f>summary!K233</f>
        <v>tobiaswidmark97@gmail.com</v>
      </c>
      <c r="K13" s="22">
        <f>summary!L233</f>
        <v>722085271</v>
      </c>
      <c r="L13" s="22" t="str">
        <f>summary!M233</f>
        <v>Trafikverket</v>
      </c>
      <c r="M13" s="22" t="str">
        <f>summary!N233</f>
        <v>Orkla Foods Sverige AB</v>
      </c>
    </row>
    <row r="14" spans="1:16">
      <c r="B14" s="4" t="s">
        <v>18</v>
      </c>
      <c r="C14" s="4" t="s">
        <v>18</v>
      </c>
      <c r="D14" s="4" t="s">
        <v>18</v>
      </c>
      <c r="E14" s="4" t="s">
        <v>18</v>
      </c>
      <c r="F14" s="22" t="str">
        <f>summary!G234</f>
        <v>Career Fair</v>
      </c>
      <c r="G14" s="22" t="str">
        <f>summary!H234</f>
        <v>Tobias Wrammerfors</v>
      </c>
      <c r="H14" s="22" t="str">
        <f>summary!I234</f>
        <v>M</v>
      </c>
      <c r="I14" s="22">
        <f>summary!J234</f>
        <v>0</v>
      </c>
      <c r="J14" s="22" t="str">
        <f>summary!K234</f>
        <v>tna14ewr@student.lu.se</v>
      </c>
      <c r="K14" s="22">
        <f>summary!L234</f>
        <v>761607274</v>
      </c>
      <c r="L14" s="22" t="str">
        <f>summary!M234</f>
        <v>Novo Nordisk</v>
      </c>
      <c r="M14" s="22" t="str">
        <f>summary!N234</f>
        <v>Preem AB</v>
      </c>
    </row>
    <row r="15" spans="1:16">
      <c r="B15" s="4" t="s">
        <v>18</v>
      </c>
      <c r="C15" s="4" t="s">
        <v>18</v>
      </c>
      <c r="D15" s="4" t="s">
        <v>18</v>
      </c>
      <c r="E15" s="4" t="s">
        <v>18</v>
      </c>
      <c r="F15" s="22" t="str">
        <f>summary!G235</f>
        <v>Career Fair</v>
      </c>
      <c r="G15" s="22" t="str">
        <f>summary!H235</f>
        <v>Tusjant Ruthran</v>
      </c>
      <c r="H15" s="22" t="str">
        <f>summary!I235</f>
        <v>M</v>
      </c>
      <c r="I15" s="22">
        <f>summary!J235</f>
        <v>0</v>
      </c>
      <c r="J15" s="22" t="str">
        <f>summary!K235</f>
        <v>tusjant@gmail.com</v>
      </c>
      <c r="K15" s="22">
        <f>summary!L235</f>
        <v>703683593</v>
      </c>
      <c r="L15" s="22" t="str">
        <f>summary!M235</f>
        <v>Øresunddirekt</v>
      </c>
      <c r="M15" s="22" t="str">
        <f>summary!N235</f>
        <v>AAK Sweden AB</v>
      </c>
    </row>
    <row r="16" spans="1:16">
      <c r="B16" s="4" t="s">
        <v>18</v>
      </c>
      <c r="C16" s="4" t="s">
        <v>18</v>
      </c>
      <c r="D16" s="4" t="s">
        <v>18</v>
      </c>
      <c r="E16" s="4" t="s">
        <v>18</v>
      </c>
      <c r="F16" s="22" t="str">
        <f>summary!G236</f>
        <v>Career Fair</v>
      </c>
      <c r="G16" s="22" t="str">
        <f>summary!H236</f>
        <v>Uno Thurfjell</v>
      </c>
      <c r="H16" s="22" t="str">
        <f>summary!I236</f>
        <v>M</v>
      </c>
      <c r="I16" s="22">
        <f>summary!J236</f>
        <v>0</v>
      </c>
      <c r="J16" s="22" t="str">
        <f>summary!K236</f>
        <v>uno.thurfjell@gmail.com</v>
      </c>
      <c r="K16" s="22">
        <f>summary!L236</f>
        <v>705556529</v>
      </c>
      <c r="L16" s="22" t="str">
        <f>summary!M236</f>
        <v>Uniper</v>
      </c>
      <c r="M16" s="22" t="str">
        <f>summary!N236</f>
        <v>Nolato MediTech AB</v>
      </c>
    </row>
    <row r="17" spans="2:13">
      <c r="B17" s="4" t="s">
        <v>18</v>
      </c>
      <c r="C17" s="4" t="s">
        <v>18</v>
      </c>
      <c r="D17" s="4" t="s">
        <v>129</v>
      </c>
      <c r="E17" s="4" t="s">
        <v>18</v>
      </c>
      <c r="F17" s="22" t="str">
        <f>summary!G237</f>
        <v>Career Fair</v>
      </c>
      <c r="G17" s="22" t="str">
        <f>summary!H237</f>
        <v>Vilmer Dahlberg</v>
      </c>
      <c r="H17" s="22" t="str">
        <f>summary!I237</f>
        <v>M</v>
      </c>
      <c r="I17" s="22">
        <f>summary!J237</f>
        <v>0</v>
      </c>
      <c r="J17" s="22" t="str">
        <f>summary!K237</f>
        <v>vi8808da-s@student.lu.se</v>
      </c>
      <c r="K17" s="22">
        <f>summary!L237</f>
        <v>709842498</v>
      </c>
      <c r="L17" s="22" t="str">
        <f>summary!M237</f>
        <v>Wapro AB</v>
      </c>
      <c r="M17" s="22" t="str">
        <f>summary!N237</f>
        <v>Trygg Hansa</v>
      </c>
    </row>
    <row r="18" spans="2:13">
      <c r="B18" s="4" t="s">
        <v>18</v>
      </c>
      <c r="C18" s="4" t="s">
        <v>18</v>
      </c>
      <c r="D18" s="4" t="s">
        <v>18</v>
      </c>
      <c r="E18" s="4" t="s">
        <v>18</v>
      </c>
      <c r="F18" s="22" t="str">
        <f>summary!G238</f>
        <v>Career Fair</v>
      </c>
      <c r="G18" s="22" t="str">
        <f>summary!H238</f>
        <v>William Eriksson</v>
      </c>
      <c r="H18" s="22" t="str">
        <f>summary!I238</f>
        <v>L</v>
      </c>
      <c r="I18" s="22">
        <f>summary!J238</f>
        <v>0</v>
      </c>
      <c r="J18" s="22" t="str">
        <f>summary!K238</f>
        <v>paw.eriksson@hotmail.com</v>
      </c>
      <c r="K18" s="22">
        <f>summary!L238</f>
        <v>705588833</v>
      </c>
      <c r="L18" s="22" t="str">
        <f>summary!M238</f>
        <v>Borealis AB</v>
      </c>
      <c r="M18" s="22" t="str">
        <f>summary!N238</f>
        <v>Malmberggruppen AB</v>
      </c>
    </row>
    <row r="19" spans="2:13">
      <c r="B19" s="4" t="s">
        <v>18</v>
      </c>
      <c r="C19" s="4" t="s">
        <v>18</v>
      </c>
      <c r="D19" s="4" t="s">
        <v>18</v>
      </c>
      <c r="E19" s="4" t="s">
        <v>18</v>
      </c>
      <c r="F19" s="22" t="str">
        <f>summary!G239</f>
        <v>Career Fair</v>
      </c>
      <c r="G19" s="22" t="str">
        <f>summary!H239</f>
        <v>Yeabsra Habtegebriel</v>
      </c>
      <c r="H19" s="22" t="str">
        <f>summary!I239</f>
        <v>S</v>
      </c>
      <c r="I19" s="22" t="str">
        <f>summary!J239</f>
        <v>Vegan</v>
      </c>
      <c r="J19" s="22" t="str">
        <f>summary!K239</f>
        <v>Ye0082ha-s@student.lu.se</v>
      </c>
      <c r="K19" s="22">
        <f>summary!L239</f>
        <v>762866250</v>
      </c>
      <c r="L19" s="22" t="str">
        <f>summary!M239</f>
        <v xml:space="preserve">AWA </v>
      </c>
      <c r="M19" s="22" t="str">
        <f>summary!N239</f>
        <v>Södra Skogsägarna ek. förening</v>
      </c>
    </row>
    <row r="28" spans="2:13" ht="13.2">
      <c r="G28" s="23"/>
    </row>
  </sheetData>
  <printOptions horizontalCentered="1" gridLines="1"/>
  <pageMargins left="0.25" right="0.25"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30"/>
  <sheetViews>
    <sheetView workbookViewId="0"/>
  </sheetViews>
  <sheetFormatPr defaultColWidth="14.44140625" defaultRowHeight="15.75" customHeight="1"/>
  <cols>
    <col min="1" max="1" width="7" customWidth="1"/>
    <col min="2" max="2" width="17.33203125" customWidth="1"/>
    <col min="3" max="3" width="10.5546875" customWidth="1"/>
    <col min="4" max="4" width="17.109375" customWidth="1"/>
    <col min="5" max="5" width="19.109375" customWidth="1"/>
    <col min="7" max="7" width="23.33203125" customWidth="1"/>
  </cols>
  <sheetData>
    <row r="2" spans="1:11" ht="15.75" customHeight="1">
      <c r="B2" s="1" t="s">
        <v>2</v>
      </c>
      <c r="C2" s="2"/>
      <c r="D2" s="2"/>
      <c r="E2" s="2"/>
      <c r="G2" s="2"/>
    </row>
    <row r="3" spans="1:11" ht="15.75" customHeight="1">
      <c r="B3" s="2"/>
      <c r="C3" s="2"/>
      <c r="D3" s="2"/>
      <c r="E3" s="2"/>
      <c r="G3" s="2"/>
    </row>
    <row r="4" spans="1:11" ht="15.75" customHeight="1">
      <c r="A4" s="4" t="s">
        <v>4</v>
      </c>
      <c r="B4" s="3" t="s">
        <v>3</v>
      </c>
      <c r="C4" s="3" t="s">
        <v>6</v>
      </c>
      <c r="D4" s="3" t="s">
        <v>5</v>
      </c>
      <c r="E4" s="5" t="s">
        <v>8</v>
      </c>
      <c r="F4" s="5" t="s">
        <v>9</v>
      </c>
      <c r="G4" s="3" t="s">
        <v>10</v>
      </c>
      <c r="H4" s="5" t="s">
        <v>11</v>
      </c>
      <c r="I4" s="5" t="s">
        <v>12</v>
      </c>
      <c r="J4" s="3" t="s">
        <v>13</v>
      </c>
      <c r="K4" s="5" t="s">
        <v>14</v>
      </c>
    </row>
    <row r="5" spans="1:11">
      <c r="B5" s="7" t="s">
        <v>18</v>
      </c>
      <c r="C5" s="7" t="s">
        <v>18</v>
      </c>
      <c r="D5" s="7" t="s">
        <v>18</v>
      </c>
      <c r="E5" s="4" t="s">
        <v>18</v>
      </c>
      <c r="F5" s="8" t="str">
        <f>summary!G2</f>
        <v>Example Host</v>
      </c>
      <c r="G5" s="8" t="str">
        <f>summary!H2</f>
        <v>Example exampleson</v>
      </c>
      <c r="H5" s="8" t="s">
        <v>19</v>
      </c>
      <c r="I5" s="9" t="s">
        <v>20</v>
      </c>
      <c r="J5" s="8" t="str">
        <f>summary!K2</f>
        <v>example@example.ex</v>
      </c>
      <c r="K5" s="8" t="str">
        <f>summary!L2</f>
        <v>+46703282391</v>
      </c>
    </row>
    <row r="6" spans="1:11">
      <c r="B6" s="4" t="s">
        <v>23</v>
      </c>
      <c r="C6" s="4" t="s">
        <v>23</v>
      </c>
      <c r="D6" s="4" t="s">
        <v>23</v>
      </c>
      <c r="E6" s="4" t="s">
        <v>23</v>
      </c>
      <c r="F6" s="8" t="str">
        <f>summary!G3</f>
        <v>Gasque</v>
      </c>
      <c r="G6" s="8" t="str">
        <f>summary!H3</f>
        <v>Alexander Sandström</v>
      </c>
      <c r="H6" s="8" t="str">
        <f>summary!I3</f>
        <v>L</v>
      </c>
      <c r="I6" s="8" t="str">
        <f>summary!J3</f>
        <v>Vegetarian</v>
      </c>
      <c r="J6" s="8" t="str">
        <f>summary!K3</f>
        <v>alexander.h.sandstrom@gmail.com</v>
      </c>
      <c r="K6" s="8">
        <f>summary!L3</f>
        <v>702808414</v>
      </c>
    </row>
    <row r="7" spans="1:11">
      <c r="B7" s="4" t="s">
        <v>23</v>
      </c>
      <c r="C7" s="4" t="s">
        <v>23</v>
      </c>
      <c r="D7" s="4" t="s">
        <v>23</v>
      </c>
      <c r="E7" s="4" t="s">
        <v>23</v>
      </c>
      <c r="F7" s="8" t="str">
        <f>summary!G4</f>
        <v>Gasque</v>
      </c>
      <c r="G7" s="8" t="str">
        <f>summary!H4</f>
        <v>Amanda Nystedt</v>
      </c>
      <c r="H7" s="8" t="str">
        <f>summary!I4</f>
        <v>S</v>
      </c>
      <c r="I7" s="8" t="str">
        <f>summary!J4</f>
        <v>-</v>
      </c>
      <c r="J7" s="8" t="str">
        <f>summary!K4</f>
        <v>amandanystedt@gmail.com</v>
      </c>
      <c r="K7" s="8">
        <f>summary!L4</f>
        <v>768529382</v>
      </c>
    </row>
    <row r="8" spans="1:11">
      <c r="B8" s="4" t="s">
        <v>23</v>
      </c>
      <c r="C8" s="4" t="s">
        <v>23</v>
      </c>
      <c r="D8" s="4" t="s">
        <v>23</v>
      </c>
      <c r="E8" s="4" t="s">
        <v>23</v>
      </c>
      <c r="F8" s="8" t="str">
        <f>summary!G5</f>
        <v>Gasque</v>
      </c>
      <c r="G8" s="8" t="str">
        <f>summary!H5</f>
        <v>Emma Holmqvist</v>
      </c>
      <c r="H8" s="8" t="str">
        <f>summary!I5</f>
        <v>S</v>
      </c>
      <c r="I8" s="8" t="str">
        <f>summary!J5</f>
        <v>Vegetarian, nuts</v>
      </c>
      <c r="J8" s="8" t="str">
        <f>summary!K5</f>
        <v>emmaholmqvist98@gmail.com</v>
      </c>
      <c r="K8" s="8">
        <f>summary!L5</f>
        <v>761173753</v>
      </c>
    </row>
    <row r="9" spans="1:11">
      <c r="B9" s="4" t="s">
        <v>23</v>
      </c>
      <c r="C9" s="4" t="s">
        <v>23</v>
      </c>
      <c r="D9" s="4" t="s">
        <v>23</v>
      </c>
      <c r="E9" s="4" t="s">
        <v>23</v>
      </c>
      <c r="F9" s="8" t="str">
        <f>summary!G6</f>
        <v>Gasque</v>
      </c>
      <c r="G9" s="8" t="str">
        <f>summary!H6</f>
        <v>Fanny Brink</v>
      </c>
      <c r="H9" s="8" t="str">
        <f>summary!I6</f>
        <v>M</v>
      </c>
      <c r="I9" s="8" t="str">
        <f>summary!J6</f>
        <v>Vegetarian</v>
      </c>
      <c r="J9" s="8" t="str">
        <f>summary!K6</f>
        <v>fanny.brink@live.se</v>
      </c>
      <c r="K9" s="8">
        <f>summary!L6</f>
        <v>705801095</v>
      </c>
    </row>
    <row r="10" spans="1:11">
      <c r="B10" s="4" t="s">
        <v>23</v>
      </c>
      <c r="C10" s="4" t="s">
        <v>23</v>
      </c>
      <c r="D10" s="4" t="s">
        <v>23</v>
      </c>
      <c r="E10" s="4" t="s">
        <v>23</v>
      </c>
      <c r="F10" s="8" t="str">
        <f>summary!G7</f>
        <v>Gasque</v>
      </c>
      <c r="G10" s="8" t="str">
        <f>summary!H7</f>
        <v>Felicia Schipperges Tjus</v>
      </c>
      <c r="H10" s="8" t="str">
        <f>summary!I7</f>
        <v>M</v>
      </c>
      <c r="I10" s="8" t="str">
        <f>summary!J7</f>
        <v>Vegetarian</v>
      </c>
      <c r="J10" s="8" t="str">
        <f>summary!K7</f>
        <v>felicia.tjus@hotmail.com</v>
      </c>
      <c r="K10" s="8">
        <f>summary!L7</f>
        <v>724263258</v>
      </c>
    </row>
    <row r="11" spans="1:11">
      <c r="B11" s="4" t="s">
        <v>23</v>
      </c>
      <c r="C11" s="4" t="s">
        <v>23</v>
      </c>
      <c r="D11" s="4" t="s">
        <v>23</v>
      </c>
      <c r="E11" s="4" t="s">
        <v>45</v>
      </c>
      <c r="F11" s="8" t="str">
        <f>summary!G8</f>
        <v>Gasque</v>
      </c>
      <c r="G11" s="8" t="str">
        <f>summary!H8</f>
        <v>Lovis Åsberg</v>
      </c>
      <c r="H11" s="8" t="str">
        <f>summary!I8</f>
        <v>M</v>
      </c>
      <c r="I11" s="8" t="str">
        <f>summary!J8</f>
        <v>vegetarian</v>
      </c>
      <c r="J11" s="8" t="str">
        <f>summary!K8</f>
        <v>lovis.asberg99@gmail.com</v>
      </c>
      <c r="K11" s="8">
        <f>summary!L8</f>
        <v>763907010</v>
      </c>
    </row>
    <row r="12" spans="1:11">
      <c r="B12" s="4" t="s">
        <v>23</v>
      </c>
      <c r="C12" s="4" t="s">
        <v>23</v>
      </c>
      <c r="D12" s="4" t="s">
        <v>23</v>
      </c>
      <c r="E12" s="4" t="s">
        <v>23</v>
      </c>
      <c r="F12" s="8" t="str">
        <f>summary!G9</f>
        <v>Gasque</v>
      </c>
      <c r="G12" s="8" t="str">
        <f>summary!H9</f>
        <v>Petter Håkansson</v>
      </c>
      <c r="H12" s="8" t="str">
        <f>summary!I9</f>
        <v>S</v>
      </c>
      <c r="I12" s="8">
        <f>summary!J9</f>
        <v>0</v>
      </c>
      <c r="J12" s="8" t="str">
        <f>summary!K9</f>
        <v>petter@rotvik.se</v>
      </c>
      <c r="K12" s="8">
        <f>summary!L9</f>
        <v>738042200</v>
      </c>
    </row>
    <row r="13" spans="1:11">
      <c r="B13" s="4" t="s">
        <v>23</v>
      </c>
      <c r="C13" s="4" t="s">
        <v>23</v>
      </c>
      <c r="D13" s="4" t="s">
        <v>23</v>
      </c>
      <c r="E13" s="4" t="s">
        <v>23</v>
      </c>
      <c r="F13" s="8" t="str">
        <f>summary!G10</f>
        <v>Gasque</v>
      </c>
      <c r="G13" s="8" t="str">
        <f>summary!H10</f>
        <v>Samuel Eklund</v>
      </c>
      <c r="H13" s="8" t="str">
        <f>summary!I10</f>
        <v>M</v>
      </c>
      <c r="I13" s="8">
        <f>summary!J10</f>
        <v>0</v>
      </c>
      <c r="J13" s="8" t="str">
        <f>summary!K10</f>
        <v>samuelekluund@gmail.com</v>
      </c>
      <c r="K13" s="8">
        <f>summary!L10</f>
        <v>722227303</v>
      </c>
    </row>
    <row r="14" spans="1:11">
      <c r="B14" s="4" t="s">
        <v>23</v>
      </c>
      <c r="C14" s="4" t="s">
        <v>23</v>
      </c>
      <c r="D14" s="4" t="s">
        <v>23</v>
      </c>
      <c r="E14" s="4" t="s">
        <v>23</v>
      </c>
      <c r="F14" s="8" t="str">
        <f>summary!G11</f>
        <v>Gasque</v>
      </c>
      <c r="G14" s="8" t="str">
        <f>summary!H11</f>
        <v>Sara Davidsson Bencker</v>
      </c>
      <c r="H14" s="8" t="str">
        <f>summary!I11</f>
        <v>M</v>
      </c>
      <c r="I14" s="8">
        <f>summary!J11</f>
        <v>0</v>
      </c>
      <c r="J14" s="8" t="str">
        <f>summary!K11</f>
        <v>sara.bencker@hotmail.com</v>
      </c>
      <c r="K14" s="8">
        <f>summary!L11</f>
        <v>768631000</v>
      </c>
    </row>
    <row r="15" spans="1:11">
      <c r="B15" s="4" t="s">
        <v>23</v>
      </c>
      <c r="C15" s="4" t="s">
        <v>23</v>
      </c>
      <c r="D15" s="4" t="s">
        <v>23</v>
      </c>
      <c r="E15" s="4" t="s">
        <v>23</v>
      </c>
      <c r="F15" s="8" t="str">
        <f>summary!G12</f>
        <v>Gasque</v>
      </c>
      <c r="G15" s="8" t="str">
        <f>summary!H12</f>
        <v>Shashank Bhanuprakash</v>
      </c>
      <c r="H15" s="8" t="str">
        <f>summary!I12</f>
        <v>M</v>
      </c>
      <c r="I15" s="8" t="str">
        <f>summary!J12</f>
        <v>No meat</v>
      </c>
      <c r="J15" s="8" t="str">
        <f>summary!K12</f>
        <v>shashank.bp1706@gmail.com</v>
      </c>
      <c r="K15" s="8">
        <f>summary!L12</f>
        <v>793136791</v>
      </c>
    </row>
    <row r="16" spans="1:11">
      <c r="C16" s="4" t="s">
        <v>62</v>
      </c>
      <c r="F16" s="8" t="str">
        <f>summary!G13</f>
        <v>Gasque</v>
      </c>
      <c r="G16" s="8" t="str">
        <f>summary!H13</f>
        <v>Shegofa Qorbanzade</v>
      </c>
      <c r="H16" s="8" t="str">
        <f>summary!I13</f>
        <v>S</v>
      </c>
      <c r="I16" s="8" t="str">
        <f>summary!J13</f>
        <v>no pork</v>
      </c>
      <c r="J16" s="8" t="str">
        <f>summary!K13</f>
        <v>sh6212qo-s@student.lu.se</v>
      </c>
      <c r="K16" s="8">
        <f>summary!L13</f>
        <v>739498933</v>
      </c>
    </row>
    <row r="17" spans="2:11">
      <c r="B17" s="4" t="s">
        <v>23</v>
      </c>
      <c r="C17" s="4" t="s">
        <v>23</v>
      </c>
      <c r="D17" s="4" t="s">
        <v>23</v>
      </c>
      <c r="E17" s="4" t="s">
        <v>23</v>
      </c>
      <c r="F17" s="8" t="str">
        <f>summary!G14</f>
        <v>Gasque</v>
      </c>
      <c r="G17" s="8" t="str">
        <f>summary!H14</f>
        <v>Valeriia Grudtsyna</v>
      </c>
      <c r="H17" s="8" t="str">
        <f>summary!I14</f>
        <v>M</v>
      </c>
      <c r="I17" s="8" t="str">
        <f>summary!J14</f>
        <v>Vegetarian</v>
      </c>
      <c r="J17" s="8" t="str">
        <f>summary!K14</f>
        <v>Valeriya2203@hotmail.com</v>
      </c>
      <c r="K17" s="8">
        <f>summary!L14</f>
        <v>729720371</v>
      </c>
    </row>
    <row r="18" spans="2:11">
      <c r="E18" s="7"/>
      <c r="G18" s="7"/>
      <c r="J18" s="7"/>
    </row>
    <row r="19" spans="2:11">
      <c r="E19" s="7"/>
      <c r="G19" s="7"/>
      <c r="J19" s="7"/>
    </row>
    <row r="20" spans="2:11">
      <c r="E20" s="7"/>
      <c r="G20" s="7"/>
      <c r="J20" s="7"/>
    </row>
    <row r="30" spans="2:11" ht="13.2">
      <c r="G30"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K30"/>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 min="7" max="7" width="29.88671875" customWidth="1"/>
  </cols>
  <sheetData>
    <row r="2" spans="2:11" ht="15.75" customHeight="1">
      <c r="B2" s="1" t="s">
        <v>0</v>
      </c>
      <c r="C2" s="2"/>
      <c r="D2" s="2"/>
      <c r="E2" s="2"/>
      <c r="G2" s="2"/>
    </row>
    <row r="3" spans="2:11" ht="15.75" customHeight="1">
      <c r="B3" s="2"/>
      <c r="C3" s="2"/>
      <c r="D3" s="2"/>
      <c r="E3" s="2"/>
      <c r="G3" s="2"/>
    </row>
    <row r="4" spans="2:11" ht="15.75" customHeight="1">
      <c r="B4" s="3" t="s">
        <v>3</v>
      </c>
      <c r="C4" s="3" t="s">
        <v>6</v>
      </c>
      <c r="D4" s="3" t="s">
        <v>5</v>
      </c>
      <c r="E4" s="5" t="s">
        <v>8</v>
      </c>
      <c r="F4" s="5" t="s">
        <v>9</v>
      </c>
      <c r="G4" s="3" t="s">
        <v>10</v>
      </c>
      <c r="H4" s="5" t="s">
        <v>11</v>
      </c>
      <c r="I4" s="5" t="s">
        <v>12</v>
      </c>
      <c r="J4" s="3" t="s">
        <v>13</v>
      </c>
      <c r="K4" s="5" t="s">
        <v>14</v>
      </c>
    </row>
    <row r="5" spans="2:11">
      <c r="B5" s="7" t="s">
        <v>18</v>
      </c>
      <c r="C5" s="7" t="s">
        <v>18</v>
      </c>
      <c r="D5" s="7" t="s">
        <v>18</v>
      </c>
      <c r="E5" s="4" t="s">
        <v>18</v>
      </c>
      <c r="F5" s="8" t="str">
        <f>summary!G2</f>
        <v>Example Host</v>
      </c>
      <c r="G5" s="8" t="str">
        <f>summary!H2</f>
        <v>Example exampleson</v>
      </c>
      <c r="H5" s="8" t="s">
        <v>19</v>
      </c>
      <c r="I5" s="9" t="s">
        <v>20</v>
      </c>
      <c r="J5" s="8" t="str">
        <f>summary!K2</f>
        <v>example@example.ex</v>
      </c>
      <c r="K5" s="8" t="str">
        <f>summary!L2</f>
        <v>+46703282391</v>
      </c>
    </row>
    <row r="6" spans="2:11">
      <c r="B6" s="4" t="s">
        <v>23</v>
      </c>
      <c r="C6" s="4" t="s">
        <v>23</v>
      </c>
      <c r="D6" s="4" t="s">
        <v>23</v>
      </c>
      <c r="E6" s="4" t="s">
        <v>23</v>
      </c>
      <c r="F6" s="8" t="str">
        <f>summary!G15</f>
        <v>Chauffeur</v>
      </c>
      <c r="G6" s="8" t="str">
        <f>summary!H15</f>
        <v>Andreas Thoft</v>
      </c>
      <c r="H6" s="8" t="str">
        <f>summary!I15</f>
        <v>M</v>
      </c>
      <c r="I6" s="8">
        <f>summary!J15</f>
        <v>0</v>
      </c>
      <c r="J6" s="8" t="str">
        <f>summary!K15</f>
        <v>Andreas.thoft@gmail.com</v>
      </c>
      <c r="K6" s="8">
        <f>summary!L15</f>
        <v>707822841</v>
      </c>
    </row>
    <row r="7" spans="2:11">
      <c r="B7" s="4" t="s">
        <v>23</v>
      </c>
      <c r="C7" s="4" t="s">
        <v>23</v>
      </c>
      <c r="D7" s="4" t="s">
        <v>23</v>
      </c>
      <c r="E7" s="4" t="s">
        <v>23</v>
      </c>
      <c r="F7" s="8" t="str">
        <f>summary!G16</f>
        <v>Chauffeur</v>
      </c>
      <c r="G7" s="8" t="str">
        <f>summary!H16</f>
        <v>Ardian Miftari</v>
      </c>
      <c r="H7" s="8" t="str">
        <f>summary!I16</f>
        <v>M</v>
      </c>
      <c r="I7" s="8">
        <f>summary!J16</f>
        <v>0</v>
      </c>
      <c r="J7" s="8" t="str">
        <f>summary!K16</f>
        <v>adde.miftari@hotmail.com</v>
      </c>
      <c r="K7" s="8">
        <f>summary!L16</f>
        <v>700915520</v>
      </c>
    </row>
    <row r="8" spans="2:11">
      <c r="B8" s="4" t="s">
        <v>23</v>
      </c>
      <c r="C8" s="4" t="s">
        <v>23</v>
      </c>
      <c r="D8" s="4" t="s">
        <v>33</v>
      </c>
      <c r="E8" s="4" t="s">
        <v>23</v>
      </c>
      <c r="F8" s="8" t="str">
        <f>summary!G17</f>
        <v>Chauffeur</v>
      </c>
      <c r="G8" s="8" t="str">
        <f>summary!H17</f>
        <v>Felicia Gabrielii Augustsson</v>
      </c>
      <c r="H8" s="8" t="str">
        <f>summary!I17</f>
        <v>L</v>
      </c>
      <c r="I8" s="8">
        <f>summary!J17</f>
        <v>0</v>
      </c>
      <c r="J8" s="8" t="str">
        <f>summary!K17</f>
        <v>fillanga@hotmail.com</v>
      </c>
      <c r="K8" s="8">
        <f>summary!L17</f>
        <v>705669898</v>
      </c>
    </row>
    <row r="9" spans="2:11">
      <c r="B9" s="4" t="s">
        <v>23</v>
      </c>
      <c r="C9" s="4" t="s">
        <v>23</v>
      </c>
      <c r="D9" s="4" t="s">
        <v>23</v>
      </c>
      <c r="E9" s="4" t="s">
        <v>23</v>
      </c>
      <c r="F9" s="8" t="str">
        <f>summary!G18</f>
        <v>Chauffeur</v>
      </c>
      <c r="G9" s="8" t="str">
        <f>summary!H18</f>
        <v>Fred Nordell</v>
      </c>
      <c r="H9" s="8" t="str">
        <f>summary!I18</f>
        <v>M</v>
      </c>
      <c r="I9" s="8" t="str">
        <f>summary!J18</f>
        <v>Peanuts and coriander</v>
      </c>
      <c r="J9" s="8" t="str">
        <f>summary!K18</f>
        <v>overphos@dsek.se</v>
      </c>
      <c r="K9" s="8">
        <f>summary!L18</f>
        <v>707557545</v>
      </c>
    </row>
    <row r="10" spans="2:11">
      <c r="B10" s="4" t="s">
        <v>23</v>
      </c>
      <c r="C10" s="4" t="s">
        <v>23</v>
      </c>
      <c r="D10" s="4" t="s">
        <v>23</v>
      </c>
      <c r="E10" s="4" t="s">
        <v>23</v>
      </c>
      <c r="F10" s="8" t="str">
        <f>summary!G19</f>
        <v>Chauffeur</v>
      </c>
      <c r="G10" s="8" t="str">
        <f>summary!H19</f>
        <v>Gloria Mokberi</v>
      </c>
      <c r="H10" s="8" t="str">
        <f>summary!I19</f>
        <v>S</v>
      </c>
      <c r="I10" s="8">
        <f>summary!J19</f>
        <v>0</v>
      </c>
      <c r="J10" s="8" t="str">
        <f>summary!K19</f>
        <v>gloria098@hotmail.com</v>
      </c>
      <c r="K10" s="8">
        <f>summary!L19</f>
        <v>736545107</v>
      </c>
    </row>
    <row r="11" spans="2:11">
      <c r="B11" s="4" t="s">
        <v>23</v>
      </c>
      <c r="C11" s="4" t="s">
        <v>23</v>
      </c>
      <c r="D11" s="4" t="s">
        <v>23</v>
      </c>
      <c r="E11" s="4" t="s">
        <v>23</v>
      </c>
      <c r="F11" s="8" t="str">
        <f>summary!G20</f>
        <v>Chauffeur</v>
      </c>
      <c r="G11" s="8" t="str">
        <f>summary!H20</f>
        <v>Gustav Sällberg</v>
      </c>
      <c r="H11" s="8" t="str">
        <f>summary!I20</f>
        <v>M</v>
      </c>
      <c r="I11" s="8">
        <f>summary!J20</f>
        <v>0</v>
      </c>
      <c r="J11" s="8" t="str">
        <f>summary!K20</f>
        <v>gustavsaellberg@gmail.com</v>
      </c>
      <c r="K11" s="8">
        <f>summary!L20</f>
        <v>766283190</v>
      </c>
    </row>
    <row r="12" spans="2:11">
      <c r="B12" s="4" t="s">
        <v>23</v>
      </c>
      <c r="C12" s="4" t="s">
        <v>23</v>
      </c>
      <c r="D12" s="4" t="s">
        <v>23</v>
      </c>
      <c r="E12" s="4" t="s">
        <v>23</v>
      </c>
      <c r="F12" s="8" t="str">
        <f>summary!G21</f>
        <v>Chauffeur</v>
      </c>
      <c r="G12" s="8" t="str">
        <f>summary!H21</f>
        <v>Jasmina Trinh</v>
      </c>
      <c r="H12" s="8" t="str">
        <f>summary!I21</f>
        <v>L</v>
      </c>
      <c r="I12" s="8">
        <f>summary!J21</f>
        <v>0</v>
      </c>
      <c r="J12" s="8" t="str">
        <f>summary!K21</f>
        <v>jasminatrinh@outlook.com</v>
      </c>
      <c r="K12" s="8">
        <f>summary!L21</f>
        <v>732605477</v>
      </c>
    </row>
    <row r="13" spans="2:11">
      <c r="B13" s="4" t="s">
        <v>23</v>
      </c>
      <c r="C13" s="4" t="s">
        <v>23</v>
      </c>
      <c r="D13" s="4" t="s">
        <v>23</v>
      </c>
      <c r="E13" s="4" t="s">
        <v>23</v>
      </c>
      <c r="F13" s="8" t="str">
        <f>summary!G22</f>
        <v>Chauffeur</v>
      </c>
      <c r="G13" s="8" t="str">
        <f>summary!H22</f>
        <v>Lukas Petersson</v>
      </c>
      <c r="H13" s="8" t="str">
        <f>summary!I22</f>
        <v>M</v>
      </c>
      <c r="I13" s="8">
        <f>summary!J22</f>
        <v>0</v>
      </c>
      <c r="J13" s="8" t="str">
        <f>summary!K22</f>
        <v>lukas.petersson.1999@gmail.com</v>
      </c>
      <c r="K13" s="8">
        <f>summary!L22</f>
        <v>707898860</v>
      </c>
    </row>
    <row r="14" spans="2:11">
      <c r="B14" s="4" t="s">
        <v>23</v>
      </c>
      <c r="C14" s="4" t="s">
        <v>23</v>
      </c>
      <c r="D14" s="4" t="s">
        <v>23</v>
      </c>
      <c r="E14" s="4" t="s">
        <v>23</v>
      </c>
      <c r="F14" s="8" t="str">
        <f>summary!G23</f>
        <v>Chauffeur</v>
      </c>
      <c r="G14" s="8" t="str">
        <f>summary!H23</f>
        <v>Malin Wahlström</v>
      </c>
      <c r="H14" s="8" t="str">
        <f>summary!I23</f>
        <v>M</v>
      </c>
      <c r="I14" s="8">
        <f>summary!J23</f>
        <v>0</v>
      </c>
      <c r="J14" s="8" t="str">
        <f>summary!K23</f>
        <v>malin.wahlis@gmail.com</v>
      </c>
      <c r="K14" s="8">
        <f>summary!L23</f>
        <v>793188550</v>
      </c>
    </row>
    <row r="15" spans="2:11">
      <c r="B15" s="4" t="s">
        <v>23</v>
      </c>
      <c r="C15" s="4" t="s">
        <v>23</v>
      </c>
      <c r="D15" s="4" t="s">
        <v>23</v>
      </c>
      <c r="E15" s="4" t="s">
        <v>23</v>
      </c>
      <c r="F15" s="8" t="str">
        <f>summary!G24</f>
        <v>Chauffeur</v>
      </c>
      <c r="G15" s="8" t="str">
        <f>summary!H24</f>
        <v>Maria Manuel De Bastos Pacheco</v>
      </c>
      <c r="H15" s="8" t="str">
        <f>summary!I24</f>
        <v>L</v>
      </c>
      <c r="I15" s="8" t="str">
        <f>summary!J24</f>
        <v>No</v>
      </c>
      <c r="J15" s="8" t="str">
        <f>summary!K24</f>
        <v>mmanuelpacheco@gmail.com</v>
      </c>
      <c r="K15" s="8">
        <f>summary!L24</f>
        <v>793138993</v>
      </c>
    </row>
    <row r="16" spans="2:11">
      <c r="B16" s="4" t="s">
        <v>23</v>
      </c>
      <c r="C16" s="4" t="s">
        <v>23</v>
      </c>
      <c r="D16" s="4" t="s">
        <v>23</v>
      </c>
      <c r="E16" s="4" t="s">
        <v>23</v>
      </c>
      <c r="F16" s="8" t="str">
        <f>summary!G25</f>
        <v>Chauffeur</v>
      </c>
      <c r="G16" s="8" t="str">
        <f>summary!H25</f>
        <v>Nils Wicktor</v>
      </c>
      <c r="H16" s="8" t="str">
        <f>summary!I25</f>
        <v>M</v>
      </c>
      <c r="I16" s="8">
        <f>summary!J25</f>
        <v>0</v>
      </c>
      <c r="J16" s="8" t="str">
        <f>summary!K25</f>
        <v>Nils.wicktor@gmail.com</v>
      </c>
      <c r="K16" s="8">
        <f>summary!L25</f>
        <v>46768769821</v>
      </c>
    </row>
    <row r="17" spans="2:11">
      <c r="B17" s="4" t="s">
        <v>23</v>
      </c>
      <c r="C17" s="4" t="s">
        <v>23</v>
      </c>
      <c r="D17" s="4" t="s">
        <v>23</v>
      </c>
      <c r="E17" s="4" t="s">
        <v>23</v>
      </c>
      <c r="F17" s="8" t="str">
        <f>summary!G26</f>
        <v>Chauffeur</v>
      </c>
      <c r="G17" s="8" t="str">
        <f>summary!H26</f>
        <v>Patric Wargeus</v>
      </c>
      <c r="H17" s="8" t="str">
        <f>summary!I26</f>
        <v>L</v>
      </c>
      <c r="I17" s="8">
        <f>summary!J26</f>
        <v>0</v>
      </c>
      <c r="J17" s="8" t="str">
        <f>summary!K26</f>
        <v>elt14pwa@student.lu.se</v>
      </c>
      <c r="K17" s="8">
        <f>summary!L26</f>
        <v>708885992</v>
      </c>
    </row>
    <row r="18" spans="2:11">
      <c r="B18" s="4" t="s">
        <v>23</v>
      </c>
      <c r="C18" s="4" t="s">
        <v>23</v>
      </c>
      <c r="D18" s="4" t="s">
        <v>33</v>
      </c>
      <c r="E18" s="4" t="s">
        <v>23</v>
      </c>
      <c r="F18" s="8" t="str">
        <f>summary!G27</f>
        <v>Chauffeur</v>
      </c>
      <c r="G18" s="8" t="str">
        <f>summary!H27</f>
        <v>Simon Hessman</v>
      </c>
      <c r="H18" s="8" t="str">
        <f>summary!I27</f>
        <v>M</v>
      </c>
      <c r="I18" s="8">
        <f>summary!J27</f>
        <v>0</v>
      </c>
      <c r="J18" s="8" t="str">
        <f>summary!K27</f>
        <v>hessmansimon@gmail.com</v>
      </c>
      <c r="K18" s="8">
        <f>summary!L27</f>
        <v>733125999</v>
      </c>
    </row>
    <row r="19" spans="2:11">
      <c r="B19" s="4" t="s">
        <v>23</v>
      </c>
      <c r="C19" s="4" t="s">
        <v>23</v>
      </c>
      <c r="D19" s="4" t="s">
        <v>23</v>
      </c>
      <c r="E19" s="4" t="s">
        <v>23</v>
      </c>
      <c r="F19" s="8" t="str">
        <f>summary!G28</f>
        <v>Chauffeur</v>
      </c>
      <c r="G19" s="8" t="str">
        <f>summary!H28</f>
        <v>Theo Nyman</v>
      </c>
      <c r="H19" s="8" t="str">
        <f>summary!I28</f>
        <v>S</v>
      </c>
      <c r="I19" s="8">
        <f>summary!J28</f>
        <v>0</v>
      </c>
      <c r="J19" s="8" t="str">
        <f>summary!K28</f>
        <v>theo.nyman@gmail.com</v>
      </c>
      <c r="K19" s="8">
        <f>summary!L28</f>
        <v>702140436</v>
      </c>
    </row>
    <row r="30" spans="2:11" ht="13.2">
      <c r="G30"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L30"/>
  <sheetViews>
    <sheetView workbookViewId="0"/>
  </sheetViews>
  <sheetFormatPr defaultColWidth="14.44140625" defaultRowHeight="15.75" customHeight="1"/>
  <cols>
    <col min="1" max="1" width="7.5546875" customWidth="1"/>
    <col min="2" max="2" width="17.33203125" customWidth="1"/>
    <col min="3" max="3" width="10.5546875" customWidth="1"/>
    <col min="4" max="4" width="17.109375" customWidth="1"/>
    <col min="5" max="5" width="19.109375" customWidth="1"/>
    <col min="7" max="7" width="17" customWidth="1"/>
    <col min="10" max="10" width="27.88671875" customWidth="1"/>
  </cols>
  <sheetData>
    <row r="2" spans="1:12" ht="15.75" customHeight="1">
      <c r="B2" s="1" t="s">
        <v>0</v>
      </c>
      <c r="C2" s="2"/>
      <c r="D2" s="2"/>
      <c r="E2" s="2"/>
      <c r="G2" s="2"/>
    </row>
    <row r="3" spans="1:12" ht="15.75" customHeight="1">
      <c r="B3" s="2"/>
      <c r="C3" s="2"/>
      <c r="D3" s="2"/>
      <c r="E3" s="2"/>
      <c r="G3" s="2"/>
    </row>
    <row r="4" spans="1:12" ht="15.75" customHeight="1">
      <c r="A4" s="4" t="s">
        <v>4</v>
      </c>
      <c r="B4" s="3" t="s">
        <v>3</v>
      </c>
      <c r="C4" s="3" t="s">
        <v>6</v>
      </c>
      <c r="D4" s="3" t="s">
        <v>5</v>
      </c>
      <c r="E4" s="5" t="s">
        <v>8</v>
      </c>
      <c r="F4" s="5" t="s">
        <v>9</v>
      </c>
      <c r="G4" s="3" t="s">
        <v>10</v>
      </c>
      <c r="H4" s="5" t="s">
        <v>11</v>
      </c>
      <c r="I4" s="5" t="s">
        <v>12</v>
      </c>
      <c r="J4" s="3" t="s">
        <v>13</v>
      </c>
      <c r="K4" s="5" t="s">
        <v>14</v>
      </c>
      <c r="L4" s="5" t="s">
        <v>91</v>
      </c>
    </row>
    <row r="5" spans="1:12">
      <c r="B5" s="7" t="s">
        <v>18</v>
      </c>
      <c r="C5" s="7" t="s">
        <v>18</v>
      </c>
      <c r="D5" s="7" t="s">
        <v>18</v>
      </c>
      <c r="E5" s="4" t="s">
        <v>18</v>
      </c>
      <c r="F5" s="8" t="str">
        <f>summary!G2</f>
        <v>Example Host</v>
      </c>
      <c r="G5" s="8" t="s">
        <v>22</v>
      </c>
      <c r="H5" s="8" t="s">
        <v>19</v>
      </c>
      <c r="I5" s="9" t="s">
        <v>20</v>
      </c>
      <c r="J5" s="8" t="s">
        <v>24</v>
      </c>
      <c r="K5" s="27" t="s">
        <v>25</v>
      </c>
    </row>
    <row r="6" spans="1:12">
      <c r="B6" s="4" t="s">
        <v>23</v>
      </c>
      <c r="C6" s="4" t="s">
        <v>23</v>
      </c>
      <c r="D6" s="4" t="s">
        <v>23</v>
      </c>
      <c r="E6" s="4" t="s">
        <v>23</v>
      </c>
      <c r="F6" s="8" t="str">
        <f>summary!G29</f>
        <v>Event</v>
      </c>
      <c r="G6" s="8" t="str">
        <f>summary!H29</f>
        <v>Gelli Bharath</v>
      </c>
      <c r="H6" s="8" t="str">
        <f>summary!I29</f>
        <v>M</v>
      </c>
      <c r="I6" s="8" t="str">
        <f>summary!J29</f>
        <v>Non- vegetarian</v>
      </c>
      <c r="J6" s="8" t="str">
        <f>summary!K29</f>
        <v>gellibharath1997@gmail.com</v>
      </c>
      <c r="K6" s="8">
        <f>summary!L29</f>
        <v>766354142</v>
      </c>
      <c r="L6" s="4" t="s">
        <v>100</v>
      </c>
    </row>
    <row r="7" spans="1:12">
      <c r="B7" s="4" t="s">
        <v>23</v>
      </c>
      <c r="C7" s="4" t="s">
        <v>23</v>
      </c>
      <c r="D7" s="4" t="s">
        <v>33</v>
      </c>
      <c r="E7" s="4" t="s">
        <v>23</v>
      </c>
      <c r="F7" s="8" t="str">
        <f>summary!G30</f>
        <v>Event</v>
      </c>
      <c r="G7" s="8" t="str">
        <f>summary!H30</f>
        <v>Henriette Haugen</v>
      </c>
      <c r="H7" s="8" t="str">
        <f>summary!I30</f>
        <v>M</v>
      </c>
      <c r="I7" s="8">
        <f>summary!J30</f>
        <v>0</v>
      </c>
      <c r="J7" s="8" t="str">
        <f>summary!K30</f>
        <v>henriettehaugen99@gmail.com</v>
      </c>
      <c r="K7" s="8" t="str">
        <f>summary!L30</f>
        <v>004747708763</v>
      </c>
      <c r="L7" s="4" t="s">
        <v>100</v>
      </c>
    </row>
    <row r="8" spans="1:12">
      <c r="B8" s="4" t="s">
        <v>23</v>
      </c>
      <c r="C8" s="4" t="s">
        <v>23</v>
      </c>
      <c r="D8" s="4" t="s">
        <v>23</v>
      </c>
      <c r="E8" s="4" t="s">
        <v>23</v>
      </c>
      <c r="F8" s="8" t="str">
        <f>summary!G31</f>
        <v>Event</v>
      </c>
      <c r="G8" s="8" t="str">
        <f>summary!H31</f>
        <v>Joakim Dworak</v>
      </c>
      <c r="H8" s="8" t="str">
        <f>summary!I31</f>
        <v>S</v>
      </c>
      <c r="I8" s="8">
        <f>summary!J31</f>
        <v>0</v>
      </c>
      <c r="J8" s="8" t="str">
        <f>summary!K31</f>
        <v>jocked@hotmail.se</v>
      </c>
      <c r="K8" s="8">
        <f>summary!L31</f>
        <v>722439901</v>
      </c>
      <c r="L8" s="4" t="s">
        <v>100</v>
      </c>
    </row>
    <row r="9" spans="1:12">
      <c r="B9" s="4" t="s">
        <v>23</v>
      </c>
      <c r="C9" s="4" t="s">
        <v>23</v>
      </c>
      <c r="D9" s="4" t="s">
        <v>23</v>
      </c>
      <c r="E9" s="4" t="s">
        <v>23</v>
      </c>
      <c r="F9" s="8" t="str">
        <f>summary!G32</f>
        <v>Event</v>
      </c>
      <c r="G9" s="8" t="str">
        <f>summary!H32</f>
        <v>Johan Ekman</v>
      </c>
      <c r="H9" s="8" t="str">
        <f>summary!I32</f>
        <v>M</v>
      </c>
      <c r="I9" s="8">
        <f>summary!J32</f>
        <v>0</v>
      </c>
      <c r="J9" s="8" t="str">
        <f>summary!K32</f>
        <v>johan_e_ekman@hotmail.com</v>
      </c>
      <c r="K9" s="8">
        <f>summary!L32</f>
        <v>738351924</v>
      </c>
      <c r="L9" s="4" t="s">
        <v>113</v>
      </c>
    </row>
    <row r="10" spans="1:12">
      <c r="B10" s="4" t="s">
        <v>23</v>
      </c>
      <c r="C10" s="4" t="s">
        <v>23</v>
      </c>
      <c r="D10" s="4" t="s">
        <v>23</v>
      </c>
      <c r="E10" s="4" t="s">
        <v>23</v>
      </c>
      <c r="F10" s="8" t="str">
        <f>summary!G33</f>
        <v>Event</v>
      </c>
      <c r="G10" s="8" t="str">
        <f>summary!H33</f>
        <v>Kathleen Nguyen</v>
      </c>
      <c r="H10" s="8" t="str">
        <f>summary!I33</f>
        <v>S</v>
      </c>
      <c r="I10" s="8" t="str">
        <f>summary!J33</f>
        <v>nut allergy</v>
      </c>
      <c r="J10" s="8" t="str">
        <f>summary!K33</f>
        <v>kathleennguyen01@gmail.com</v>
      </c>
      <c r="K10" s="8">
        <f>summary!L33</f>
        <v>736553190</v>
      </c>
      <c r="L10" s="4" t="s">
        <v>113</v>
      </c>
    </row>
    <row r="11" spans="1:12">
      <c r="B11" s="4" t="s">
        <v>23</v>
      </c>
      <c r="C11" s="4" t="s">
        <v>23</v>
      </c>
      <c r="D11" s="4" t="s">
        <v>23</v>
      </c>
      <c r="E11" s="4" t="s">
        <v>23</v>
      </c>
      <c r="F11" s="8" t="str">
        <f>summary!G34</f>
        <v>Event</v>
      </c>
      <c r="G11" s="8" t="str">
        <f>summary!H34</f>
        <v>Lina Tinnerberg</v>
      </c>
      <c r="H11" s="8" t="str">
        <f>summary!I34</f>
        <v>L</v>
      </c>
      <c r="I11" s="8">
        <f>summary!J34</f>
        <v>0</v>
      </c>
      <c r="J11" s="8" t="str">
        <f>summary!K34</f>
        <v>lina.tinnerberg@gmail.com</v>
      </c>
      <c r="K11" s="8">
        <f>summary!L34</f>
        <v>767691919</v>
      </c>
      <c r="L11" s="4" t="s">
        <v>113</v>
      </c>
    </row>
    <row r="12" spans="1:12">
      <c r="A12" s="4" t="s">
        <v>18</v>
      </c>
      <c r="B12" s="4" t="s">
        <v>23</v>
      </c>
      <c r="C12" s="4" t="s">
        <v>23</v>
      </c>
      <c r="D12" s="4" t="s">
        <v>33</v>
      </c>
      <c r="E12" s="4" t="s">
        <v>118</v>
      </c>
      <c r="F12" s="8" t="str">
        <f>summary!G35</f>
        <v>Event</v>
      </c>
      <c r="G12" s="8" t="str">
        <f>summary!H35</f>
        <v>Moutoz Abdalrahman</v>
      </c>
      <c r="H12" s="8" t="str">
        <f>summary!I35</f>
        <v>M</v>
      </c>
      <c r="I12" s="8">
        <f>summary!J35</f>
        <v>0</v>
      </c>
      <c r="J12" s="8" t="str">
        <f>summary!K35</f>
        <v>mohtaz.1995@yahoo.com</v>
      </c>
      <c r="K12" s="8">
        <f>summary!L35</f>
        <v>722516659</v>
      </c>
      <c r="L12" s="4" t="s">
        <v>121</v>
      </c>
    </row>
    <row r="13" spans="1:12">
      <c r="B13" s="4" t="s">
        <v>45</v>
      </c>
      <c r="C13" s="4" t="s">
        <v>45</v>
      </c>
      <c r="D13" s="4" t="s">
        <v>45</v>
      </c>
      <c r="E13" s="4" t="s">
        <v>45</v>
      </c>
      <c r="F13" s="8" t="str">
        <f>summary!G36</f>
        <v>Event</v>
      </c>
      <c r="G13" s="8" t="str">
        <f>summary!H36</f>
        <v>Oskar Wändesjö</v>
      </c>
      <c r="H13" s="8" t="str">
        <f>summary!I36</f>
        <v>M</v>
      </c>
      <c r="I13" s="8">
        <f>summary!J36</f>
        <v>0</v>
      </c>
      <c r="J13" s="8" t="str">
        <f>summary!K36</f>
        <v>oskar.wandesjo@gmail.com</v>
      </c>
      <c r="K13" s="8">
        <f>summary!L36</f>
        <v>766272019</v>
      </c>
      <c r="L13" s="4" t="s">
        <v>121</v>
      </c>
    </row>
    <row r="14" spans="1:12">
      <c r="B14" s="4" t="s">
        <v>45</v>
      </c>
      <c r="C14" s="4" t="s">
        <v>45</v>
      </c>
      <c r="D14" s="4" t="s">
        <v>129</v>
      </c>
      <c r="E14" s="4" t="s">
        <v>45</v>
      </c>
      <c r="F14" s="8" t="str">
        <f>summary!G37</f>
        <v>Event</v>
      </c>
      <c r="G14" s="8" t="str">
        <f>summary!H37</f>
        <v>Pauline Sandberg</v>
      </c>
      <c r="H14" s="8" t="str">
        <f>summary!I37</f>
        <v>M</v>
      </c>
      <c r="I14" s="8" t="str">
        <f>summary!J37</f>
        <v>Vegetarian</v>
      </c>
      <c r="J14" s="8" t="str">
        <f>summary!K37</f>
        <v>pauline.sandberg99@gmail.com</v>
      </c>
      <c r="K14" s="8">
        <f>summary!L37</f>
        <v>708292888</v>
      </c>
      <c r="L14" s="4" t="s">
        <v>121</v>
      </c>
    </row>
    <row r="15" spans="1:12">
      <c r="B15" s="4" t="s">
        <v>23</v>
      </c>
      <c r="C15" s="4" t="s">
        <v>23</v>
      </c>
      <c r="D15" s="4" t="s">
        <v>23</v>
      </c>
      <c r="E15" s="4" t="s">
        <v>23</v>
      </c>
      <c r="F15" s="8" t="str">
        <f>summary!G38</f>
        <v>Event</v>
      </c>
      <c r="G15" s="8" t="str">
        <f>summary!H38</f>
        <v>Rasmus Olsson</v>
      </c>
      <c r="H15" s="8" t="str">
        <f>summary!I38</f>
        <v>XL</v>
      </c>
      <c r="I15" s="8">
        <f>summary!J38</f>
        <v>0</v>
      </c>
      <c r="J15" s="8" t="str">
        <f>summary!K38</f>
        <v>ra0011ol-s@student.lu.se</v>
      </c>
      <c r="K15" s="8">
        <f>summary!L38</f>
        <v>708417838</v>
      </c>
      <c r="L15" s="4" t="s">
        <v>139</v>
      </c>
    </row>
    <row r="16" spans="1:12">
      <c r="B16" s="4" t="s">
        <v>23</v>
      </c>
      <c r="C16" s="4" t="s">
        <v>23</v>
      </c>
      <c r="D16" s="4" t="s">
        <v>23</v>
      </c>
      <c r="E16" s="4" t="s">
        <v>23</v>
      </c>
      <c r="F16" s="8" t="str">
        <f>summary!G39</f>
        <v>Event</v>
      </c>
      <c r="G16" s="8" t="str">
        <f>summary!H39</f>
        <v>Rebecka Knutsson</v>
      </c>
      <c r="H16" s="8" t="str">
        <f>summary!I39</f>
        <v>S</v>
      </c>
      <c r="I16" s="8">
        <f>summary!J39</f>
        <v>0</v>
      </c>
      <c r="J16" s="8" t="str">
        <f>summary!K39</f>
        <v>re1015kn-s@student.lu.se</v>
      </c>
      <c r="K16" s="8">
        <f>summary!L39</f>
        <v>736630402</v>
      </c>
      <c r="L16" s="4" t="s">
        <v>139</v>
      </c>
    </row>
    <row r="17" spans="2:12">
      <c r="B17" s="4" t="s">
        <v>23</v>
      </c>
      <c r="C17" s="4" t="s">
        <v>23</v>
      </c>
      <c r="D17" s="4" t="s">
        <v>23</v>
      </c>
      <c r="E17" s="4" t="s">
        <v>23</v>
      </c>
      <c r="F17" s="8" t="str">
        <f>summary!G40</f>
        <v>Event</v>
      </c>
      <c r="G17" s="8" t="str">
        <f>summary!H40</f>
        <v>Sahqr</v>
      </c>
      <c r="H17" s="8" t="str">
        <f>summary!I40</f>
        <v>M</v>
      </c>
      <c r="I17" s="8">
        <f>summary!J40</f>
        <v>0</v>
      </c>
      <c r="J17" s="8" t="str">
        <f>summary!K40</f>
        <v>SAHARSHRFKN@GMAIL.COM</v>
      </c>
      <c r="K17" s="8">
        <f>summary!L40</f>
        <v>763937056</v>
      </c>
      <c r="L17" s="4" t="s">
        <v>139</v>
      </c>
    </row>
    <row r="18" spans="2:12">
      <c r="B18" s="4" t="s">
        <v>23</v>
      </c>
      <c r="C18" s="4" t="s">
        <v>23</v>
      </c>
      <c r="D18" s="4" t="s">
        <v>23</v>
      </c>
      <c r="E18" s="4" t="s">
        <v>23</v>
      </c>
      <c r="F18" s="8" t="str">
        <f>summary!G41</f>
        <v>Event</v>
      </c>
      <c r="G18" s="8" t="str">
        <f>summary!H41</f>
        <v>Tove Persson</v>
      </c>
      <c r="H18" s="8" t="str">
        <f>summary!I41</f>
        <v>M</v>
      </c>
      <c r="I18" s="8" t="str">
        <f>summary!J41</f>
        <v>Gluten</v>
      </c>
      <c r="J18" s="8" t="str">
        <f>summary!K41</f>
        <v>tove.j.persson@gmail.com</v>
      </c>
      <c r="K18" s="8">
        <f>summary!L41</f>
        <v>734155959</v>
      </c>
      <c r="L18" s="4" t="s">
        <v>139</v>
      </c>
    </row>
    <row r="19" spans="2:12">
      <c r="B19" s="4" t="s">
        <v>23</v>
      </c>
      <c r="C19" s="4" t="s">
        <v>23</v>
      </c>
      <c r="D19" s="4" t="s">
        <v>40</v>
      </c>
      <c r="E19" s="4" t="s">
        <v>23</v>
      </c>
      <c r="F19" s="8" t="str">
        <f>summary!G42</f>
        <v>Event</v>
      </c>
      <c r="G19" s="8" t="str">
        <f>summary!H42</f>
        <v>Yash Shrimali</v>
      </c>
      <c r="H19" s="8" t="str">
        <f>summary!I42</f>
        <v>L</v>
      </c>
      <c r="I19" s="8">
        <f>summary!J42</f>
        <v>0</v>
      </c>
      <c r="J19" s="8" t="str">
        <f>summary!K42</f>
        <v>yashshrimali40@gmail.com</v>
      </c>
      <c r="K19" s="8" t="str">
        <f>summary!L42</f>
        <v>46-764423286</v>
      </c>
    </row>
    <row r="20" spans="2:12">
      <c r="B20" s="4" t="s">
        <v>23</v>
      </c>
      <c r="C20" s="4" t="s">
        <v>23</v>
      </c>
      <c r="D20" s="4" t="s">
        <v>40</v>
      </c>
      <c r="E20" s="4" t="s">
        <v>23</v>
      </c>
      <c r="F20" s="8" t="str">
        <f>summary!G43</f>
        <v>Event</v>
      </c>
      <c r="G20" s="8" t="str">
        <f>summary!H43</f>
        <v>YiZhen Yang</v>
      </c>
      <c r="H20" s="8" t="str">
        <f>summary!I43</f>
        <v>S</v>
      </c>
      <c r="I20" s="8" t="str">
        <f>summary!J43</f>
        <v>No</v>
      </c>
      <c r="J20" s="8" t="str">
        <f>summary!K43</f>
        <v>yangyizhenxdf1997@163.com</v>
      </c>
      <c r="K20" s="8">
        <f>summary!L43</f>
        <v>766354181</v>
      </c>
    </row>
    <row r="21" spans="2:12">
      <c r="F21" s="8" t="e">
        <f>summary!#REF!</f>
        <v>#REF!</v>
      </c>
      <c r="G21" s="8" t="e">
        <f>summary!#REF!</f>
        <v>#REF!</v>
      </c>
      <c r="H21" s="8" t="e">
        <f>summary!#REF!</f>
        <v>#REF!</v>
      </c>
      <c r="I21" s="8" t="e">
        <f>summary!#REF!</f>
        <v>#REF!</v>
      </c>
      <c r="J21" s="8" t="e">
        <f>summary!#REF!</f>
        <v>#REF!</v>
      </c>
      <c r="K21" s="8" t="e">
        <f>summary!#REF!</f>
        <v>#REF!</v>
      </c>
    </row>
    <row r="22" spans="2:12">
      <c r="E22" s="7"/>
    </row>
    <row r="23" spans="2:12">
      <c r="E23" s="7"/>
    </row>
    <row r="24" spans="2:12">
      <c r="E24" s="7"/>
    </row>
    <row r="25" spans="2:12">
      <c r="E25" s="7"/>
    </row>
    <row r="26" spans="2:12" ht="13.2">
      <c r="E26" s="7"/>
    </row>
    <row r="27" spans="2:12" ht="13.2">
      <c r="E27" s="7"/>
    </row>
    <row r="30" spans="2:12" ht="13.2">
      <c r="G3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K32"/>
  <sheetViews>
    <sheetView workbookViewId="0"/>
  </sheetViews>
  <sheetFormatPr defaultColWidth="14.44140625" defaultRowHeight="15.75" customHeight="1"/>
  <cols>
    <col min="1" max="1" width="5.6640625" customWidth="1"/>
    <col min="2" max="2" width="17.33203125" customWidth="1"/>
    <col min="3" max="3" width="10.5546875" customWidth="1"/>
    <col min="4" max="4" width="17.109375" customWidth="1"/>
    <col min="5" max="5" width="19.109375" customWidth="1"/>
    <col min="9" max="9" width="45.33203125" customWidth="1"/>
  </cols>
  <sheetData>
    <row r="2" spans="1:11" ht="15.75" customHeight="1">
      <c r="B2" s="1" t="s">
        <v>0</v>
      </c>
      <c r="C2" s="2"/>
      <c r="D2" s="2"/>
      <c r="E2" s="2"/>
      <c r="F2" s="26"/>
      <c r="G2" s="2"/>
    </row>
    <row r="3" spans="1:11" ht="15.75" customHeight="1">
      <c r="B3" s="2"/>
      <c r="C3" s="2"/>
      <c r="D3" s="2"/>
      <c r="E3" s="2"/>
      <c r="G3" s="2"/>
    </row>
    <row r="4" spans="1:11" ht="15.75" customHeight="1">
      <c r="A4" s="4" t="s">
        <v>4</v>
      </c>
      <c r="B4" s="3" t="s">
        <v>3</v>
      </c>
      <c r="C4" s="3" t="s">
        <v>6</v>
      </c>
      <c r="D4" s="3" t="s">
        <v>5</v>
      </c>
      <c r="E4" s="5" t="s">
        <v>8</v>
      </c>
      <c r="F4" s="5" t="s">
        <v>9</v>
      </c>
      <c r="G4" s="3" t="s">
        <v>10</v>
      </c>
      <c r="H4" s="5" t="s">
        <v>11</v>
      </c>
      <c r="I4" s="5" t="s">
        <v>12</v>
      </c>
      <c r="J4" s="3" t="s">
        <v>13</v>
      </c>
      <c r="K4" s="5" t="s">
        <v>14</v>
      </c>
    </row>
    <row r="5" spans="1:11">
      <c r="B5" s="7" t="s">
        <v>18</v>
      </c>
      <c r="C5" s="7" t="s">
        <v>18</v>
      </c>
      <c r="D5" s="7" t="s">
        <v>18</v>
      </c>
      <c r="E5" s="4" t="s">
        <v>18</v>
      </c>
      <c r="F5" s="8" t="str">
        <f>summary!G2</f>
        <v>Example Host</v>
      </c>
      <c r="G5" s="8" t="s">
        <v>22</v>
      </c>
      <c r="H5" s="8" t="s">
        <v>19</v>
      </c>
      <c r="I5" s="9" t="s">
        <v>20</v>
      </c>
      <c r="J5" s="8" t="s">
        <v>24</v>
      </c>
      <c r="K5" s="27" t="s">
        <v>25</v>
      </c>
    </row>
    <row r="6" spans="1:11">
      <c r="B6" s="28" t="s">
        <v>23</v>
      </c>
      <c r="C6" s="28" t="s">
        <v>23</v>
      </c>
      <c r="D6" s="28" t="s">
        <v>99</v>
      </c>
      <c r="E6" s="28" t="s">
        <v>23</v>
      </c>
      <c r="F6" s="22" t="str">
        <f>summary!G44</f>
        <v>Info Desk</v>
      </c>
      <c r="G6" s="22" t="str">
        <f>summary!H44</f>
        <v>Albin Erlander</v>
      </c>
      <c r="H6" s="22" t="str">
        <f>summary!I44</f>
        <v>L</v>
      </c>
      <c r="I6" s="22">
        <f>summary!J44</f>
        <v>0</v>
      </c>
      <c r="J6" s="22" t="str">
        <f>summary!K44</f>
        <v>albin@erlanders.se</v>
      </c>
      <c r="K6" s="22">
        <f>summary!L44</f>
        <v>736669855</v>
      </c>
    </row>
    <row r="7" spans="1:11">
      <c r="B7" s="29" t="s">
        <v>18</v>
      </c>
      <c r="C7" s="29" t="s">
        <v>18</v>
      </c>
      <c r="D7" s="30"/>
      <c r="E7" s="30"/>
      <c r="F7" s="22" t="str">
        <f>summary!G45</f>
        <v>Info Desk</v>
      </c>
      <c r="G7" s="22" t="str">
        <f>summary!H45</f>
        <v>Albin Forsberg</v>
      </c>
      <c r="H7" s="22" t="str">
        <f>summary!I45</f>
        <v>M</v>
      </c>
      <c r="I7" s="22">
        <f>summary!J45</f>
        <v>0</v>
      </c>
      <c r="J7" s="22" t="str">
        <f>summary!K45</f>
        <v>Vov15afo@student.lu.se</v>
      </c>
      <c r="K7" s="22">
        <f>summary!L45</f>
        <v>735411824</v>
      </c>
    </row>
    <row r="8" spans="1:11">
      <c r="B8" s="30"/>
      <c r="C8" s="30"/>
      <c r="D8" s="30"/>
      <c r="E8" s="30"/>
      <c r="F8" s="22" t="str">
        <f>summary!G46</f>
        <v>Info Desk</v>
      </c>
      <c r="G8" s="22" t="str">
        <f>summary!H46</f>
        <v>Anna Andersson</v>
      </c>
      <c r="H8" s="22" t="str">
        <f>summary!I46</f>
        <v>L</v>
      </c>
      <c r="I8" s="22">
        <f>summary!J46</f>
        <v>0</v>
      </c>
      <c r="J8" s="22" t="str">
        <f>summary!K46</f>
        <v>anna@uppgrenna.com</v>
      </c>
      <c r="K8" s="22">
        <f>summary!L46</f>
        <v>702793363</v>
      </c>
    </row>
    <row r="9" spans="1:11">
      <c r="B9" s="28" t="s">
        <v>23</v>
      </c>
      <c r="C9" s="28" t="s">
        <v>23</v>
      </c>
      <c r="D9" s="28" t="s">
        <v>23</v>
      </c>
      <c r="E9" s="28" t="s">
        <v>23</v>
      </c>
      <c r="F9" s="22" t="str">
        <f>summary!G47</f>
        <v>Info Desk</v>
      </c>
      <c r="G9" s="22" t="str">
        <f>summary!H47</f>
        <v>Björn Lindgren</v>
      </c>
      <c r="H9" s="22" t="str">
        <f>summary!I47</f>
        <v>M</v>
      </c>
      <c r="I9" s="22">
        <f>summary!J47</f>
        <v>0</v>
      </c>
      <c r="J9" s="22" t="str">
        <f>summary!K47</f>
        <v>bjorn.lindgreen@gmail.com</v>
      </c>
      <c r="K9" s="22">
        <f>summary!L47</f>
        <v>707661268</v>
      </c>
    </row>
    <row r="10" spans="1:11">
      <c r="B10" s="30"/>
      <c r="C10" s="30"/>
      <c r="D10" s="30"/>
      <c r="E10" s="30"/>
      <c r="F10" s="22" t="str">
        <f>summary!G48</f>
        <v>Info Desk</v>
      </c>
      <c r="G10" s="22" t="str">
        <f>summary!H48</f>
        <v>Celina Gustafsson</v>
      </c>
      <c r="H10" s="22" t="str">
        <f>summary!I48</f>
        <v>S</v>
      </c>
      <c r="I10" s="22">
        <f>summary!J48</f>
        <v>0</v>
      </c>
      <c r="J10" s="22" t="str">
        <f>summary!K48</f>
        <v>celinag@telia.com</v>
      </c>
      <c r="K10" s="22">
        <f>summary!L48</f>
        <v>709803750</v>
      </c>
    </row>
    <row r="11" spans="1:11">
      <c r="B11" s="28" t="s">
        <v>23</v>
      </c>
      <c r="C11" s="28" t="s">
        <v>23</v>
      </c>
      <c r="D11" s="28" t="s">
        <v>23</v>
      </c>
      <c r="E11" s="28" t="s">
        <v>23</v>
      </c>
      <c r="F11" s="22" t="str">
        <f>summary!G49</f>
        <v>Info Desk</v>
      </c>
      <c r="G11" s="22" t="str">
        <f>summary!H49</f>
        <v>Elin Öberg</v>
      </c>
      <c r="H11" s="22" t="str">
        <f>summary!I49</f>
        <v>M</v>
      </c>
      <c r="I11" s="22">
        <f>summary!J49</f>
        <v>0</v>
      </c>
      <c r="J11" s="22" t="str">
        <f>summary!K49</f>
        <v>elinoberg92@gmail.com</v>
      </c>
      <c r="K11" s="22">
        <f>summary!L49</f>
        <v>768098573</v>
      </c>
    </row>
    <row r="12" spans="1:11">
      <c r="B12" s="28" t="s">
        <v>23</v>
      </c>
      <c r="C12" s="28" t="s">
        <v>23</v>
      </c>
      <c r="D12" s="28" t="s">
        <v>23</v>
      </c>
      <c r="E12" s="28" t="s">
        <v>23</v>
      </c>
      <c r="F12" s="22" t="str">
        <f>summary!G50</f>
        <v>Info Desk</v>
      </c>
      <c r="G12" s="22" t="str">
        <f>summary!H50</f>
        <v>Ester Pörtfors</v>
      </c>
      <c r="H12" s="22" t="str">
        <f>summary!I50</f>
        <v>M</v>
      </c>
      <c r="I12" s="22" t="str">
        <f>summary!J50</f>
        <v>Vegetarian</v>
      </c>
      <c r="J12" s="22" t="str">
        <f>summary!K50</f>
        <v>ester@portfors.com</v>
      </c>
      <c r="K12" s="22">
        <f>summary!L50</f>
        <v>768996201</v>
      </c>
    </row>
    <row r="13" spans="1:11">
      <c r="B13" s="28" t="s">
        <v>23</v>
      </c>
      <c r="C13" s="28" t="s">
        <v>23</v>
      </c>
      <c r="D13" s="28" t="s">
        <v>23</v>
      </c>
      <c r="E13" s="28" t="s">
        <v>23</v>
      </c>
      <c r="F13" s="22" t="str">
        <f>summary!G51</f>
        <v>Info Desk</v>
      </c>
      <c r="G13" s="22" t="str">
        <f>summary!H51</f>
        <v>Gustaf Carstam</v>
      </c>
      <c r="H13" s="22" t="str">
        <f>summary!I51</f>
        <v>XL</v>
      </c>
      <c r="I13" s="22" t="str">
        <f>summary!J51</f>
        <v>ingen avokado, ingen chili/starkt</v>
      </c>
      <c r="J13" s="22" t="str">
        <f>summary!K51</f>
        <v>gu7806ca-s@student.lu.se</v>
      </c>
      <c r="K13" s="22">
        <f>summary!L51</f>
        <v>707490113</v>
      </c>
    </row>
    <row r="14" spans="1:11">
      <c r="B14" s="28" t="s">
        <v>23</v>
      </c>
      <c r="C14" s="28" t="s">
        <v>23</v>
      </c>
      <c r="D14" s="28" t="s">
        <v>23</v>
      </c>
      <c r="E14" s="28" t="s">
        <v>23</v>
      </c>
      <c r="F14" s="22" t="str">
        <f>summary!G52</f>
        <v>Info Desk</v>
      </c>
      <c r="G14" s="22" t="str">
        <f>summary!H52</f>
        <v>Gustav Ingvaldsson</v>
      </c>
      <c r="H14" s="22" t="str">
        <f>summary!I52</f>
        <v>L</v>
      </c>
      <c r="I14" s="22">
        <f>summary!J52</f>
        <v>0</v>
      </c>
      <c r="J14" s="22" t="str">
        <f>summary!K52</f>
        <v>lan15gin@student.lu.se</v>
      </c>
      <c r="K14" s="22">
        <f>summary!L52</f>
        <v>739920369</v>
      </c>
    </row>
    <row r="15" spans="1:11">
      <c r="B15" s="28" t="s">
        <v>23</v>
      </c>
      <c r="C15" s="28" t="s">
        <v>23</v>
      </c>
      <c r="D15" s="28" t="s">
        <v>23</v>
      </c>
      <c r="E15" s="28" t="s">
        <v>23</v>
      </c>
      <c r="F15" s="22" t="str">
        <f>summary!G53</f>
        <v>Info Desk</v>
      </c>
      <c r="G15" s="22" t="str">
        <f>summary!H53</f>
        <v>Hanna Bengtsson</v>
      </c>
      <c r="H15" s="22" t="str">
        <f>summary!I53</f>
        <v>S</v>
      </c>
      <c r="I15" s="22">
        <f>summary!J53</f>
        <v>0</v>
      </c>
      <c r="J15" s="22" t="str">
        <f>summary!K53</f>
        <v>hanna.e.bengtsson99@gmail.com</v>
      </c>
      <c r="K15" s="22">
        <f>summary!L53</f>
        <v>768486832</v>
      </c>
    </row>
    <row r="16" spans="1:11">
      <c r="B16" s="28" t="s">
        <v>23</v>
      </c>
      <c r="C16" s="28" t="s">
        <v>23</v>
      </c>
      <c r="D16" s="28" t="s">
        <v>23</v>
      </c>
      <c r="E16" s="28" t="s">
        <v>23</v>
      </c>
      <c r="F16" s="22" t="str">
        <f>summary!G54</f>
        <v>Info Desk</v>
      </c>
      <c r="G16" s="22" t="str">
        <f>summary!H54</f>
        <v>Hanna Karlsson</v>
      </c>
      <c r="H16" s="22" t="str">
        <f>summary!I54</f>
        <v>S</v>
      </c>
      <c r="I16" s="22" t="str">
        <f>summary!J54</f>
        <v>Allergic to nuts, legumes(alla baljväxter) and oatmeal.</v>
      </c>
      <c r="J16" s="22" t="str">
        <f>summary!K54</f>
        <v>elisabethhanna97@gmail.com</v>
      </c>
      <c r="K16" s="22">
        <f>summary!L54</f>
        <v>703439527</v>
      </c>
    </row>
    <row r="17" spans="1:11">
      <c r="B17" s="28" t="s">
        <v>23</v>
      </c>
      <c r="C17" s="28" t="s">
        <v>23</v>
      </c>
      <c r="D17" s="34" t="s">
        <v>33</v>
      </c>
      <c r="E17" s="28" t="s">
        <v>23</v>
      </c>
      <c r="F17" s="22" t="str">
        <f>summary!G55</f>
        <v>Info Desk</v>
      </c>
      <c r="G17" s="22" t="str">
        <f>summary!H55</f>
        <v>Heaven Frezgi</v>
      </c>
      <c r="H17" s="22" t="str">
        <f>summary!I55</f>
        <v>L</v>
      </c>
      <c r="I17" s="22">
        <f>summary!J55</f>
        <v>0</v>
      </c>
      <c r="J17" s="22" t="str">
        <f>summary!K55</f>
        <v>Hievenb@gmail.com</v>
      </c>
      <c r="K17" s="22">
        <f>summary!L55</f>
        <v>736504719</v>
      </c>
    </row>
    <row r="18" spans="1:11">
      <c r="B18" s="28" t="s">
        <v>23</v>
      </c>
      <c r="C18" s="28" t="s">
        <v>23</v>
      </c>
      <c r="D18" s="34" t="s">
        <v>33</v>
      </c>
      <c r="E18" s="28" t="s">
        <v>23</v>
      </c>
      <c r="F18" s="22" t="str">
        <f>summary!G56</f>
        <v>Info Desk</v>
      </c>
      <c r="G18" s="22" t="str">
        <f>summary!H56</f>
        <v>Henrik Ramström</v>
      </c>
      <c r="H18" s="22" t="str">
        <f>summary!I56</f>
        <v>L</v>
      </c>
      <c r="I18" s="22">
        <f>summary!J56</f>
        <v>0</v>
      </c>
      <c r="J18" s="22" t="str">
        <f>summary!K56</f>
        <v>henrik.ramstroom@gmail.com</v>
      </c>
      <c r="K18" s="22">
        <f>summary!L56</f>
        <v>707366011</v>
      </c>
    </row>
    <row r="19" spans="1:11">
      <c r="B19" s="28" t="s">
        <v>23</v>
      </c>
      <c r="C19" s="28" t="s">
        <v>23</v>
      </c>
      <c r="D19" s="28" t="s">
        <v>149</v>
      </c>
      <c r="E19" s="28" t="s">
        <v>23</v>
      </c>
      <c r="F19" s="22" t="str">
        <f>summary!G57</f>
        <v>Info Desk</v>
      </c>
      <c r="G19" s="22" t="str">
        <f>summary!H57</f>
        <v>Henrik Shadman</v>
      </c>
      <c r="H19" s="22" t="str">
        <f>summary!I57</f>
        <v>L</v>
      </c>
      <c r="I19" s="22">
        <f>summary!J57</f>
        <v>0</v>
      </c>
      <c r="J19" s="22" t="str">
        <f>summary!K57</f>
        <v>henke.shadman@gmail.com</v>
      </c>
      <c r="K19" s="22">
        <f>summary!L57</f>
        <v>738333032</v>
      </c>
    </row>
    <row r="20" spans="1:11">
      <c r="B20" s="35" t="s">
        <v>23</v>
      </c>
      <c r="C20" s="35" t="s">
        <v>23</v>
      </c>
      <c r="D20" s="35" t="s">
        <v>23</v>
      </c>
      <c r="E20" s="35" t="s">
        <v>23</v>
      </c>
      <c r="F20" s="22" t="str">
        <f>summary!G58</f>
        <v>Info Desk</v>
      </c>
      <c r="G20" s="22" t="str">
        <f>summary!H58</f>
        <v>Hugo wikholm</v>
      </c>
      <c r="H20" s="22" t="str">
        <f>summary!I58</f>
        <v>S</v>
      </c>
      <c r="I20" s="22">
        <f>summary!J58</f>
        <v>0</v>
      </c>
      <c r="J20" s="22" t="str">
        <f>summary!K58</f>
        <v>Hu0068wi-s@student.lu.se</v>
      </c>
      <c r="K20" s="22">
        <f>summary!L58</f>
        <v>704928595</v>
      </c>
    </row>
    <row r="21" spans="1:11">
      <c r="B21" s="28" t="s">
        <v>23</v>
      </c>
      <c r="C21" s="28" t="s">
        <v>23</v>
      </c>
      <c r="D21" s="28" t="s">
        <v>23</v>
      </c>
      <c r="E21" s="28" t="s">
        <v>23</v>
      </c>
      <c r="F21" s="22" t="str">
        <f>summary!G59</f>
        <v>Info Desk</v>
      </c>
      <c r="G21" s="22" t="str">
        <f>summary!H59</f>
        <v>Johanna Schedin</v>
      </c>
      <c r="H21" s="22" t="str">
        <f>summary!I59</f>
        <v>S</v>
      </c>
      <c r="I21" s="22">
        <f>summary!J59</f>
        <v>0</v>
      </c>
      <c r="J21" s="22" t="str">
        <f>summary!K59</f>
        <v>Schedin.johanna@gmail.com</v>
      </c>
      <c r="K21" s="22">
        <f>summary!L59</f>
        <v>702850189</v>
      </c>
    </row>
    <row r="22" spans="1:11">
      <c r="B22" s="28" t="s">
        <v>23</v>
      </c>
      <c r="C22" s="28" t="s">
        <v>23</v>
      </c>
      <c r="D22" s="28" t="s">
        <v>23</v>
      </c>
      <c r="E22" s="28" t="s">
        <v>23</v>
      </c>
      <c r="F22" s="22" t="str">
        <f>summary!G60</f>
        <v>Info Desk</v>
      </c>
      <c r="G22" s="22" t="str">
        <f>summary!H60</f>
        <v>Julia Lövgren</v>
      </c>
      <c r="H22" s="22" t="str">
        <f>summary!I60</f>
        <v>M</v>
      </c>
      <c r="I22" s="22" t="str">
        <f>summary!J60</f>
        <v>Vegetarian, severely allergic to peanuts.</v>
      </c>
      <c r="J22" s="22" t="str">
        <f>summary!K60</f>
        <v>ju8501lo-s@student.lu.se</v>
      </c>
      <c r="K22" s="22">
        <f>summary!L60</f>
        <v>730580570</v>
      </c>
    </row>
    <row r="23" spans="1:11">
      <c r="B23" s="28" t="s">
        <v>23</v>
      </c>
      <c r="C23" s="28" t="s">
        <v>23</v>
      </c>
      <c r="D23" s="28" t="s">
        <v>23</v>
      </c>
      <c r="E23" s="28" t="s">
        <v>23</v>
      </c>
      <c r="F23" s="22" t="str">
        <f>summary!G61</f>
        <v>Info Desk</v>
      </c>
      <c r="G23" s="22" t="str">
        <f>summary!H61</f>
        <v>Märta Larsson</v>
      </c>
      <c r="H23" s="22" t="str">
        <f>summary!I61</f>
        <v>S</v>
      </c>
      <c r="I23" s="22" t="str">
        <f>summary!J61</f>
        <v>Pescetarian</v>
      </c>
      <c r="J23" s="22" t="str">
        <f>summary!K61</f>
        <v>martalarsson99@gmail.com</v>
      </c>
      <c r="K23" s="22">
        <f>summary!L61</f>
        <v>707647557</v>
      </c>
    </row>
    <row r="24" spans="1:11">
      <c r="B24" s="28" t="s">
        <v>23</v>
      </c>
      <c r="C24" s="28" t="s">
        <v>23</v>
      </c>
      <c r="D24" s="28" t="s">
        <v>23</v>
      </c>
      <c r="E24" s="28" t="s">
        <v>23</v>
      </c>
      <c r="F24" s="22" t="str">
        <f>summary!G62</f>
        <v>Info Desk</v>
      </c>
      <c r="G24" s="22" t="str">
        <f>summary!H62</f>
        <v>Oliver Bengtsson</v>
      </c>
      <c r="H24" s="22" t="str">
        <f>summary!I62</f>
        <v>M</v>
      </c>
      <c r="I24" s="22" t="str">
        <f>summary!J62</f>
        <v>M15</v>
      </c>
      <c r="J24" s="22" t="str">
        <f>summary!K62</f>
        <v>Oliver.bengts@gmail.com</v>
      </c>
      <c r="K24" s="22">
        <f>summary!L62</f>
        <v>729743604</v>
      </c>
    </row>
    <row r="25" spans="1:11">
      <c r="B25" s="28" t="s">
        <v>23</v>
      </c>
      <c r="C25" s="28" t="s">
        <v>23</v>
      </c>
      <c r="D25" s="28" t="s">
        <v>23</v>
      </c>
      <c r="E25" s="28" t="s">
        <v>23</v>
      </c>
      <c r="F25" s="22" t="str">
        <f>summary!G63</f>
        <v>Info Desk</v>
      </c>
      <c r="G25" s="22" t="str">
        <f>summary!H63</f>
        <v>Osama Eldawebi</v>
      </c>
      <c r="H25" s="22" t="str">
        <f>summary!I63</f>
        <v>S</v>
      </c>
      <c r="I25" s="22">
        <f>summary!J63</f>
        <v>0</v>
      </c>
      <c r="J25" s="22" t="str">
        <f>summary!K63</f>
        <v>os5222el-s@student.lu.se</v>
      </c>
      <c r="K25" s="22">
        <f>summary!L63</f>
        <v>46739726213</v>
      </c>
    </row>
    <row r="26" spans="1:11" ht="13.2">
      <c r="A26" s="36"/>
      <c r="B26" s="28" t="s">
        <v>23</v>
      </c>
      <c r="C26" s="28" t="s">
        <v>23</v>
      </c>
      <c r="D26" s="28" t="s">
        <v>23</v>
      </c>
      <c r="E26" s="28" t="s">
        <v>23</v>
      </c>
      <c r="F26" s="22" t="str">
        <f>summary!G64</f>
        <v>Info Desk</v>
      </c>
      <c r="G26" s="22" t="str">
        <f>summary!H64</f>
        <v>Per Nelsson</v>
      </c>
      <c r="H26" s="22" t="str">
        <f>summary!I64</f>
        <v>M</v>
      </c>
      <c r="I26" s="22">
        <f>summary!J64</f>
        <v>0</v>
      </c>
      <c r="J26" s="22" t="str">
        <f>summary!K64</f>
        <v>vov15pne@student.lu.se</v>
      </c>
      <c r="K26" s="22">
        <f>summary!L64</f>
        <v>706195961</v>
      </c>
    </row>
    <row r="27" spans="1:11" ht="13.2">
      <c r="A27" s="36"/>
      <c r="B27" s="28" t="s">
        <v>23</v>
      </c>
      <c r="C27" s="28" t="s">
        <v>23</v>
      </c>
      <c r="D27" s="28" t="s">
        <v>23</v>
      </c>
      <c r="E27" s="28" t="s">
        <v>23</v>
      </c>
      <c r="F27" s="22" t="str">
        <f>summary!G65</f>
        <v>Info Desk</v>
      </c>
      <c r="G27" s="22" t="str">
        <f>summary!H65</f>
        <v>SUPRADEEPA PANUAL GANESAN</v>
      </c>
      <c r="H27" s="22" t="str">
        <f>summary!I65</f>
        <v>XL</v>
      </c>
      <c r="I27" s="22" t="str">
        <f>summary!J65</f>
        <v>Vegan/Vegetarian</v>
      </c>
      <c r="J27" s="22" t="str">
        <f>summary!K65</f>
        <v>gspanual1@gmail.com</v>
      </c>
      <c r="K27" s="22">
        <f>summary!L65</f>
        <v>46734796941</v>
      </c>
    </row>
    <row r="28" spans="1:11" ht="13.2">
      <c r="B28" s="28" t="s">
        <v>23</v>
      </c>
      <c r="C28" s="28" t="s">
        <v>23</v>
      </c>
      <c r="D28" s="28" t="s">
        <v>149</v>
      </c>
      <c r="E28" s="28" t="s">
        <v>23</v>
      </c>
      <c r="F28" s="22" t="str">
        <f>summary!G66</f>
        <v>Info Desk</v>
      </c>
      <c r="G28" s="22" t="str">
        <f>summary!H66</f>
        <v>Tove Nimvik</v>
      </c>
      <c r="H28" s="22" t="str">
        <f>summary!I66</f>
        <v>S</v>
      </c>
      <c r="I28" s="22">
        <f>summary!J66</f>
        <v>0</v>
      </c>
      <c r="J28" s="22" t="str">
        <f>summary!K66</f>
        <v>tove.fridqvist@gmail.com</v>
      </c>
      <c r="K28" s="22">
        <f>summary!L66</f>
        <v>761765264</v>
      </c>
    </row>
    <row r="29" spans="1:11" ht="13.2">
      <c r="B29" s="28" t="s">
        <v>23</v>
      </c>
      <c r="C29" s="28" t="s">
        <v>23</v>
      </c>
      <c r="D29" s="28" t="s">
        <v>23</v>
      </c>
      <c r="E29" s="28" t="s">
        <v>23</v>
      </c>
      <c r="F29" s="22" t="str">
        <f>summary!G67</f>
        <v>Info Desk</v>
      </c>
      <c r="G29" s="22" t="str">
        <f>summary!H67</f>
        <v>Tselmeg Baasan</v>
      </c>
      <c r="H29" s="22" t="str">
        <f>summary!I67</f>
        <v>S</v>
      </c>
      <c r="I29" s="22">
        <f>summary!J67</f>
        <v>0</v>
      </c>
      <c r="J29" s="22" t="str">
        <f>summary!K67</f>
        <v>ts2530ba-s@student.lu.se</v>
      </c>
      <c r="K29" s="22">
        <f>summary!L67</f>
        <v>723993307</v>
      </c>
    </row>
    <row r="30" spans="1:11" ht="13.2">
      <c r="B30" s="28" t="s">
        <v>23</v>
      </c>
      <c r="C30" s="28" t="s">
        <v>23</v>
      </c>
      <c r="D30" s="28" t="s">
        <v>23</v>
      </c>
      <c r="E30" s="28" t="s">
        <v>23</v>
      </c>
      <c r="F30" s="22" t="str">
        <f>summary!G68</f>
        <v>Info Desk</v>
      </c>
      <c r="G30" s="22" t="str">
        <f>summary!H68</f>
        <v>Victoria Lindwert</v>
      </c>
      <c r="H30" s="22" t="str">
        <f>summary!I68</f>
        <v>S</v>
      </c>
      <c r="I30" s="22" t="str">
        <f>summary!J68</f>
        <v>no</v>
      </c>
      <c r="J30" s="22" t="str">
        <f>summary!K68</f>
        <v>victoria.lindwert@gmail.com</v>
      </c>
      <c r="K30" s="22">
        <f>summary!L68</f>
        <v>739864637</v>
      </c>
    </row>
    <row r="31" spans="1:11" ht="13.2">
      <c r="A31" s="4" t="s">
        <v>18</v>
      </c>
      <c r="F31" s="22" t="str">
        <f>summary!G69</f>
        <v>Info Desk</v>
      </c>
      <c r="G31" s="22" t="str">
        <f>summary!H69</f>
        <v>Viktor Strömberg</v>
      </c>
      <c r="H31" s="22" t="str">
        <f>summary!I69</f>
        <v>M</v>
      </c>
      <c r="I31" s="22" t="str">
        <f>summary!J69</f>
        <v>Äter inte fisk eller skaldjur</v>
      </c>
      <c r="J31" s="22" t="str">
        <f>summary!K69</f>
        <v>viktor.stromberg@outlook.com</v>
      </c>
      <c r="K31" s="22">
        <f>summary!L69</f>
        <v>733880763</v>
      </c>
    </row>
    <row r="32" spans="1:11" ht="13.2">
      <c r="A32" s="4" t="s">
        <v>18</v>
      </c>
      <c r="F32" s="22" t="str">
        <f>summary!G70</f>
        <v>Info Desk</v>
      </c>
      <c r="G32" s="22" t="str">
        <f>summary!H70</f>
        <v>Yasmeen Ali</v>
      </c>
      <c r="H32" s="22" t="str">
        <f>summary!I70</f>
        <v>L</v>
      </c>
      <c r="I32" s="22" t="str">
        <f>summary!J70</f>
        <v>Vegan</v>
      </c>
      <c r="J32" s="22" t="str">
        <f>summary!K70</f>
        <v>Yasmeen.ali279@gmail.com</v>
      </c>
      <c r="K32" s="22">
        <f>summary!L70</f>
        <v>793390356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K30"/>
  <sheetViews>
    <sheetView workbookViewId="0"/>
  </sheetViews>
  <sheetFormatPr defaultColWidth="14.44140625" defaultRowHeight="15.75" customHeight="1"/>
  <cols>
    <col min="1" max="1" width="7.5546875" customWidth="1"/>
    <col min="2" max="2" width="17.33203125" customWidth="1"/>
    <col min="3" max="3" width="10.5546875" customWidth="1"/>
    <col min="4" max="4" width="17.109375" customWidth="1"/>
    <col min="5" max="5" width="19.109375" customWidth="1"/>
  </cols>
  <sheetData>
    <row r="2" spans="1:11" ht="15.75" customHeight="1">
      <c r="B2" s="1" t="s">
        <v>0</v>
      </c>
      <c r="C2" s="2"/>
      <c r="D2" s="2"/>
      <c r="E2" s="2"/>
      <c r="G2" s="2"/>
    </row>
    <row r="3" spans="1:11" ht="15.75" customHeight="1">
      <c r="B3" s="2"/>
      <c r="C3" s="2"/>
      <c r="D3" s="2"/>
      <c r="E3" s="2"/>
      <c r="G3" s="2"/>
    </row>
    <row r="4" spans="1:11" ht="15.75" customHeight="1">
      <c r="A4" s="4" t="s">
        <v>4</v>
      </c>
      <c r="B4" s="3" t="s">
        <v>3</v>
      </c>
      <c r="C4" s="3" t="s">
        <v>6</v>
      </c>
      <c r="D4" s="3" t="s">
        <v>5</v>
      </c>
      <c r="E4" s="5" t="s">
        <v>8</v>
      </c>
      <c r="F4" s="5" t="s">
        <v>9</v>
      </c>
      <c r="G4" s="3" t="s">
        <v>10</v>
      </c>
      <c r="H4" s="5" t="s">
        <v>11</v>
      </c>
      <c r="I4" s="5" t="s">
        <v>12</v>
      </c>
      <c r="J4" s="3" t="s">
        <v>13</v>
      </c>
      <c r="K4" s="5" t="s">
        <v>14</v>
      </c>
    </row>
    <row r="5" spans="1:11">
      <c r="B5" s="7" t="s">
        <v>18</v>
      </c>
      <c r="C5" s="7" t="s">
        <v>18</v>
      </c>
      <c r="D5" s="7" t="s">
        <v>18</v>
      </c>
      <c r="E5" s="4" t="s">
        <v>18</v>
      </c>
      <c r="F5" s="8" t="str">
        <f>summary!G2</f>
        <v>Example Host</v>
      </c>
      <c r="G5" s="8" t="s">
        <v>22</v>
      </c>
      <c r="H5" s="8" t="s">
        <v>19</v>
      </c>
      <c r="I5" s="9" t="s">
        <v>20</v>
      </c>
      <c r="J5" s="8" t="s">
        <v>24</v>
      </c>
      <c r="K5" s="27" t="s">
        <v>25</v>
      </c>
    </row>
    <row r="6" spans="1:11">
      <c r="B6" s="4" t="s">
        <v>18</v>
      </c>
      <c r="C6" s="4" t="s">
        <v>18</v>
      </c>
      <c r="D6" s="4" t="s">
        <v>18</v>
      </c>
      <c r="E6" s="4" t="s">
        <v>18</v>
      </c>
      <c r="F6" s="22" t="str">
        <f>summary!G71</f>
        <v>Interior</v>
      </c>
      <c r="G6" s="22" t="str">
        <f>summary!H71</f>
        <v>Alice Berggren</v>
      </c>
      <c r="H6" s="22" t="str">
        <f>summary!I71</f>
        <v>M</v>
      </c>
      <c r="I6" s="22" t="str">
        <f>summary!J71</f>
        <v>Vegeterian</v>
      </c>
      <c r="J6" s="22" t="str">
        <f>summary!K71</f>
        <v>aliceberggren@hotmail.com</v>
      </c>
      <c r="K6" s="22">
        <f>summary!L71</f>
        <v>707483029</v>
      </c>
    </row>
    <row r="7" spans="1:11">
      <c r="B7" s="4" t="s">
        <v>18</v>
      </c>
      <c r="C7" s="4" t="s">
        <v>18</v>
      </c>
      <c r="D7" s="4" t="s">
        <v>18</v>
      </c>
      <c r="E7" s="4" t="s">
        <v>18</v>
      </c>
      <c r="F7" s="22" t="str">
        <f>summary!G72</f>
        <v>Interior</v>
      </c>
      <c r="G7" s="22" t="str">
        <f>summary!H72</f>
        <v>Antonia Mundt-Petersen</v>
      </c>
      <c r="H7" s="22" t="str">
        <f>summary!I72</f>
        <v>S</v>
      </c>
      <c r="I7" s="22">
        <f>summary!J72</f>
        <v>0</v>
      </c>
      <c r="J7" s="22" t="str">
        <f>summary!K72</f>
        <v>antonia.mundt-petersen@outlook.com</v>
      </c>
      <c r="K7" s="22">
        <f>summary!L72</f>
        <v>709409476</v>
      </c>
    </row>
    <row r="8" spans="1:11">
      <c r="B8" s="4" t="s">
        <v>18</v>
      </c>
      <c r="C8" s="4" t="s">
        <v>18</v>
      </c>
      <c r="D8" s="4" t="s">
        <v>18</v>
      </c>
      <c r="E8" s="4" t="s">
        <v>18</v>
      </c>
      <c r="F8" s="22" t="str">
        <f>summary!G73</f>
        <v>Interior</v>
      </c>
      <c r="G8" s="22" t="str">
        <f>summary!H73</f>
        <v>Cassandra Hennström</v>
      </c>
      <c r="H8" s="22" t="str">
        <f>summary!I73</f>
        <v>S</v>
      </c>
      <c r="I8" s="22">
        <f>summary!J73</f>
        <v>0</v>
      </c>
      <c r="J8" s="22" t="str">
        <f>summary!K73</f>
        <v>cassandrahennstrom@gmail.com</v>
      </c>
      <c r="K8" s="22">
        <f>summary!L73</f>
        <v>735332189</v>
      </c>
    </row>
    <row r="9" spans="1:11">
      <c r="B9" s="4" t="s">
        <v>18</v>
      </c>
      <c r="C9" s="4" t="s">
        <v>18</v>
      </c>
      <c r="D9" s="4" t="s">
        <v>33</v>
      </c>
      <c r="E9" s="4" t="s">
        <v>18</v>
      </c>
      <c r="F9" s="22" t="str">
        <f>summary!G74</f>
        <v>Interior</v>
      </c>
      <c r="G9" s="22" t="str">
        <f>summary!H74</f>
        <v>Chia-Yin Lin</v>
      </c>
      <c r="H9" s="22" t="str">
        <f>summary!I74</f>
        <v>S</v>
      </c>
      <c r="I9" s="22">
        <f>summary!J74</f>
        <v>0</v>
      </c>
      <c r="J9" s="22" t="str">
        <f>summary!K74</f>
        <v>cathylin126@gmail.com</v>
      </c>
      <c r="K9" s="22">
        <f>summary!L74</f>
        <v>767820451</v>
      </c>
    </row>
    <row r="10" spans="1:11">
      <c r="B10" s="4" t="s">
        <v>18</v>
      </c>
      <c r="C10" s="4" t="s">
        <v>18</v>
      </c>
      <c r="D10" s="4" t="s">
        <v>18</v>
      </c>
      <c r="E10" s="4" t="s">
        <v>18</v>
      </c>
      <c r="F10" s="22" t="str">
        <f>summary!G75</f>
        <v>Interior</v>
      </c>
      <c r="G10" s="22" t="str">
        <f>summary!H75</f>
        <v>Durgaprasad Srinivasa</v>
      </c>
      <c r="H10" s="22" t="str">
        <f>summary!I75</f>
        <v>M</v>
      </c>
      <c r="I10" s="22">
        <f>summary!J75</f>
        <v>0</v>
      </c>
      <c r="J10" s="22" t="str">
        <f>summary!K75</f>
        <v>durgaprasad5susr@gmail.com</v>
      </c>
      <c r="K10" s="22">
        <f>summary!L75</f>
        <v>704356778</v>
      </c>
    </row>
    <row r="11" spans="1:11">
      <c r="B11" s="4" t="s">
        <v>18</v>
      </c>
      <c r="C11" s="4" t="s">
        <v>18</v>
      </c>
      <c r="D11" s="4" t="s">
        <v>18</v>
      </c>
      <c r="E11" s="4" t="s">
        <v>18</v>
      </c>
      <c r="F11" s="22" t="str">
        <f>summary!G76</f>
        <v>Interior</v>
      </c>
      <c r="G11" s="22" t="str">
        <f>summary!H76</f>
        <v>Elina Yrlid</v>
      </c>
      <c r="H11" s="22" t="str">
        <f>summary!I76</f>
        <v>S</v>
      </c>
      <c r="I11" s="22" t="str">
        <f>summary!J76</f>
        <v>Allergic to nuts and shellfish</v>
      </c>
      <c r="J11" s="22" t="str">
        <f>summary!K76</f>
        <v>elinayrlid@yahoo.com</v>
      </c>
      <c r="K11" s="22">
        <f>summary!L76</f>
        <v>706863903</v>
      </c>
    </row>
    <row r="12" spans="1:11">
      <c r="B12" s="4" t="s">
        <v>18</v>
      </c>
      <c r="C12" s="4" t="s">
        <v>18</v>
      </c>
      <c r="D12" s="4" t="s">
        <v>18</v>
      </c>
      <c r="E12" s="4" t="s">
        <v>18</v>
      </c>
      <c r="F12" s="22" t="str">
        <f>summary!G77</f>
        <v>Interior</v>
      </c>
      <c r="G12" s="22" t="str">
        <f>summary!H77</f>
        <v>Ida Andersson</v>
      </c>
      <c r="H12" s="22" t="str">
        <f>summary!I77</f>
        <v>S</v>
      </c>
      <c r="I12" s="22" t="str">
        <f>summary!J77</f>
        <v>Vegetarian</v>
      </c>
      <c r="J12" s="22" t="str">
        <f>summary!K77</f>
        <v>ida.annie.cecilia@hotmail.com</v>
      </c>
      <c r="K12" s="22">
        <f>summary!L77</f>
        <v>709393351</v>
      </c>
    </row>
    <row r="13" spans="1:11">
      <c r="B13" s="4" t="s">
        <v>18</v>
      </c>
      <c r="C13" s="4" t="s">
        <v>18</v>
      </c>
      <c r="D13" s="4" t="s">
        <v>18</v>
      </c>
      <c r="E13" s="4" t="s">
        <v>18</v>
      </c>
      <c r="F13" s="22" t="str">
        <f>summary!G78</f>
        <v>Interior</v>
      </c>
      <c r="G13" s="22" t="str">
        <f>summary!H78</f>
        <v>Lisa Bybro</v>
      </c>
      <c r="H13" s="22" t="str">
        <f>summary!I78</f>
        <v>M</v>
      </c>
      <c r="I13" s="22" t="str">
        <f>summary!J78</f>
        <v>laktosfritt</v>
      </c>
      <c r="J13" s="22" t="str">
        <f>summary!K78</f>
        <v>lisa.bybro@outlook.com</v>
      </c>
      <c r="K13" s="22">
        <f>summary!L78</f>
        <v>760456003</v>
      </c>
    </row>
    <row r="14" spans="1:11">
      <c r="A14" s="4" t="s">
        <v>18</v>
      </c>
      <c r="B14" s="4" t="s">
        <v>18</v>
      </c>
      <c r="C14" s="4" t="s">
        <v>18</v>
      </c>
      <c r="D14" s="4" t="s">
        <v>18</v>
      </c>
      <c r="E14" s="4" t="s">
        <v>18</v>
      </c>
      <c r="F14" s="22" t="str">
        <f>summary!G79</f>
        <v>Interior</v>
      </c>
      <c r="G14" s="22" t="str">
        <f>summary!H79</f>
        <v>Lova Sedigh</v>
      </c>
      <c r="H14" s="22" t="str">
        <f>summary!I79</f>
        <v>M</v>
      </c>
      <c r="I14" s="22" t="str">
        <f>summary!J79</f>
        <v>Vegetarian</v>
      </c>
      <c r="J14" s="22" t="str">
        <f>summary!K79</f>
        <v>lova.sedigh@gmail.com</v>
      </c>
      <c r="K14" s="22">
        <f>summary!L79</f>
        <v>702173223</v>
      </c>
    </row>
    <row r="30" spans="7:7" ht="13.2">
      <c r="G3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M32"/>
  <sheetViews>
    <sheetView workbookViewId="0"/>
  </sheetViews>
  <sheetFormatPr defaultColWidth="14.44140625" defaultRowHeight="15.75" customHeight="1"/>
  <cols>
    <col min="1" max="1" width="6.44140625" customWidth="1"/>
    <col min="2" max="2" width="17.33203125" customWidth="1"/>
    <col min="3" max="3" width="10.5546875" customWidth="1"/>
    <col min="4" max="4" width="17.109375" customWidth="1"/>
    <col min="5" max="5" width="19.109375" customWidth="1"/>
  </cols>
  <sheetData>
    <row r="2" spans="1:13" ht="15.75" customHeight="1">
      <c r="B2" s="1" t="s">
        <v>0</v>
      </c>
      <c r="C2" s="2"/>
      <c r="D2" s="2"/>
      <c r="E2" s="2"/>
      <c r="G2" s="2"/>
    </row>
    <row r="3" spans="1:13" ht="15.75" customHeight="1">
      <c r="B3" s="2"/>
      <c r="C3" s="2"/>
      <c r="D3" s="2"/>
      <c r="E3" s="2"/>
      <c r="G3" s="2"/>
    </row>
    <row r="4" spans="1:13" ht="15.75" customHeight="1">
      <c r="A4" s="4" t="s">
        <v>4</v>
      </c>
      <c r="B4" s="3" t="s">
        <v>3</v>
      </c>
      <c r="C4" s="3" t="s">
        <v>6</v>
      </c>
      <c r="D4" s="3" t="s">
        <v>5</v>
      </c>
      <c r="E4" s="5" t="s">
        <v>8</v>
      </c>
      <c r="F4" s="5" t="s">
        <v>9</v>
      </c>
      <c r="G4" s="3" t="s">
        <v>10</v>
      </c>
      <c r="H4" s="5" t="s">
        <v>11</v>
      </c>
      <c r="I4" s="5" t="s">
        <v>12</v>
      </c>
      <c r="J4" s="3" t="s">
        <v>13</v>
      </c>
      <c r="K4" s="5" t="s">
        <v>14</v>
      </c>
    </row>
    <row r="5" spans="1:13">
      <c r="B5" s="7" t="s">
        <v>18</v>
      </c>
      <c r="C5" s="7" t="s">
        <v>18</v>
      </c>
      <c r="D5" s="7" t="s">
        <v>18</v>
      </c>
      <c r="E5" s="4" t="s">
        <v>18</v>
      </c>
      <c r="F5" s="8" t="str">
        <f>summary!G2</f>
        <v>Example Host</v>
      </c>
      <c r="G5" s="8" t="s">
        <v>22</v>
      </c>
      <c r="H5" s="8" t="s">
        <v>19</v>
      </c>
      <c r="I5" s="9" t="s">
        <v>20</v>
      </c>
      <c r="J5" s="8" t="s">
        <v>24</v>
      </c>
      <c r="K5" s="27" t="s">
        <v>25</v>
      </c>
    </row>
    <row r="6" spans="1:13">
      <c r="B6" s="4" t="s">
        <v>23</v>
      </c>
      <c r="C6" s="4"/>
      <c r="D6" s="4" t="s">
        <v>23</v>
      </c>
      <c r="E6" s="4" t="s">
        <v>23</v>
      </c>
      <c r="F6" s="22" t="str">
        <f>summary!G80</f>
        <v>Lounge</v>
      </c>
      <c r="G6" s="22" t="str">
        <f>summary!H80</f>
        <v>Agnesa Halipi</v>
      </c>
      <c r="H6" s="22" t="str">
        <f>summary!I80</f>
        <v>S</v>
      </c>
      <c r="I6" s="22" t="str">
        <f>summary!J80</f>
        <v>Vegetarisk</v>
      </c>
      <c r="J6" s="22" t="str">
        <f>summary!K80</f>
        <v>agnesa.halipi@gmail.com</v>
      </c>
      <c r="K6" s="22">
        <f>summary!L80</f>
        <v>707132955</v>
      </c>
      <c r="M6" s="4" t="s">
        <v>220</v>
      </c>
    </row>
    <row r="7" spans="1:13">
      <c r="B7" s="4" t="s">
        <v>23</v>
      </c>
      <c r="C7" s="4" t="s">
        <v>23</v>
      </c>
      <c r="D7" s="4" t="s">
        <v>33</v>
      </c>
      <c r="E7" s="4" t="s">
        <v>23</v>
      </c>
      <c r="F7" s="22" t="str">
        <f>summary!G81</f>
        <v>Lounge</v>
      </c>
      <c r="G7" s="22" t="str">
        <f>summary!H81</f>
        <v>Alex Gustafsson</v>
      </c>
      <c r="H7" s="22" t="str">
        <f>summary!I81</f>
        <v>L</v>
      </c>
      <c r="I7" s="22">
        <f>summary!J81</f>
        <v>0</v>
      </c>
      <c r="J7" s="22" t="str">
        <f>summary!K81</f>
        <v>alex.gustafsson13@hotmail.com</v>
      </c>
      <c r="K7" s="22">
        <f>summary!L81</f>
        <v>768600972</v>
      </c>
    </row>
    <row r="8" spans="1:13">
      <c r="B8" s="4" t="s">
        <v>23</v>
      </c>
      <c r="C8" s="4" t="s">
        <v>23</v>
      </c>
      <c r="D8" s="4" t="s">
        <v>23</v>
      </c>
      <c r="E8" s="4" t="s">
        <v>23</v>
      </c>
      <c r="F8" s="22" t="str">
        <f>summary!G82</f>
        <v>Lounge</v>
      </c>
      <c r="G8" s="22" t="str">
        <f>summary!H82</f>
        <v>Alexander Lenander</v>
      </c>
      <c r="H8" s="22" t="str">
        <f>summary!I82</f>
        <v>S</v>
      </c>
      <c r="I8" s="22">
        <f>summary!J82</f>
        <v>0</v>
      </c>
      <c r="J8" s="22" t="str">
        <f>summary!K82</f>
        <v>alexander.lenander@icloud.com</v>
      </c>
      <c r="K8" s="22">
        <f>summary!L82</f>
        <v>722332082</v>
      </c>
      <c r="L8" s="4" t="s">
        <v>225</v>
      </c>
    </row>
    <row r="9" spans="1:13">
      <c r="B9" s="4" t="s">
        <v>23</v>
      </c>
      <c r="C9" s="4" t="s">
        <v>23</v>
      </c>
      <c r="D9" s="4" t="s">
        <v>23</v>
      </c>
      <c r="E9" s="4" t="s">
        <v>23</v>
      </c>
      <c r="F9" s="22" t="str">
        <f>summary!G83</f>
        <v>Lounge</v>
      </c>
      <c r="G9" s="22" t="str">
        <f>summary!H83</f>
        <v>Anthony Chin</v>
      </c>
      <c r="H9" s="22" t="str">
        <f>summary!I83</f>
        <v>S</v>
      </c>
      <c r="I9" s="22">
        <f>summary!J83</f>
        <v>0</v>
      </c>
      <c r="J9" s="22" t="str">
        <f>summary!K83</f>
        <v>anthony-chin@live.com</v>
      </c>
      <c r="K9" s="22">
        <f>summary!L83</f>
        <v>704668599</v>
      </c>
    </row>
    <row r="10" spans="1:13">
      <c r="C10" s="4" t="s">
        <v>227</v>
      </c>
      <c r="E10" s="4" t="s">
        <v>23</v>
      </c>
      <c r="F10" s="22" t="str">
        <f>summary!G84</f>
        <v>Lounge</v>
      </c>
      <c r="G10" s="22" t="str">
        <f>summary!H84</f>
        <v>Daniel Carlson Bjernald</v>
      </c>
      <c r="H10" s="22" t="str">
        <f>summary!I84</f>
        <v>M</v>
      </c>
      <c r="I10" s="22">
        <f>summary!J84</f>
        <v>0</v>
      </c>
      <c r="J10" s="22" t="str">
        <f>summary!K84</f>
        <v>danielcarlsonbjernald@gmail.com</v>
      </c>
      <c r="K10" s="22">
        <f>summary!L84</f>
        <v>739605335</v>
      </c>
    </row>
    <row r="11" spans="1:13">
      <c r="B11" s="4" t="s">
        <v>23</v>
      </c>
      <c r="C11" s="4" t="s">
        <v>23</v>
      </c>
      <c r="D11" s="4" t="s">
        <v>229</v>
      </c>
      <c r="E11" s="4" t="s">
        <v>23</v>
      </c>
      <c r="F11" s="22" t="str">
        <f>summary!G85</f>
        <v>Lounge</v>
      </c>
      <c r="G11" s="22" t="str">
        <f>summary!H85</f>
        <v>David Karlsson</v>
      </c>
      <c r="H11" s="22" t="str">
        <f>summary!I85</f>
        <v>L</v>
      </c>
      <c r="I11" s="22">
        <f>summary!J85</f>
        <v>0</v>
      </c>
      <c r="J11" s="22" t="str">
        <f>summary!K85</f>
        <v>dk08007@gmail.com</v>
      </c>
      <c r="K11" s="22">
        <f>summary!L85</f>
        <v>707771337</v>
      </c>
      <c r="L11" s="4" t="s">
        <v>236</v>
      </c>
    </row>
    <row r="12" spans="1:13">
      <c r="B12" s="4" t="s">
        <v>23</v>
      </c>
      <c r="C12" s="4" t="s">
        <v>23</v>
      </c>
      <c r="D12" s="4" t="s">
        <v>23</v>
      </c>
      <c r="E12" s="4" t="s">
        <v>23</v>
      </c>
      <c r="F12" s="22" t="str">
        <f>summary!G86</f>
        <v>Lounge</v>
      </c>
      <c r="G12" s="22" t="str">
        <f>summary!H86</f>
        <v>Frida Takman</v>
      </c>
      <c r="H12" s="22" t="str">
        <f>summary!I86</f>
        <v>L</v>
      </c>
      <c r="I12" s="22">
        <f>summary!J86</f>
        <v>0</v>
      </c>
      <c r="J12" s="22" t="str">
        <f>summary!K86</f>
        <v>fridatakman@gmail.com</v>
      </c>
      <c r="K12" s="22">
        <f>summary!L86</f>
        <v>46705714537</v>
      </c>
    </row>
    <row r="13" spans="1:13">
      <c r="C13" s="4" t="s">
        <v>227</v>
      </c>
      <c r="E13" s="4" t="s">
        <v>23</v>
      </c>
      <c r="F13" s="22" t="str">
        <f>summary!G87</f>
        <v>Lounge</v>
      </c>
      <c r="G13" s="22" t="str">
        <f>summary!H87</f>
        <v>Henrik Ruuth</v>
      </c>
      <c r="H13" s="22" t="str">
        <f>summary!I87</f>
        <v>M</v>
      </c>
      <c r="I13" s="22" t="str">
        <f>summary!J87</f>
        <v>No fish</v>
      </c>
      <c r="J13" s="22" t="str">
        <f>summary!K87</f>
        <v>Henkeruuth@gmail.com</v>
      </c>
      <c r="K13" s="22">
        <f>summary!L87</f>
        <v>767999699</v>
      </c>
    </row>
    <row r="14" spans="1:13">
      <c r="B14" s="4" t="s">
        <v>23</v>
      </c>
      <c r="C14" s="4" t="s">
        <v>23</v>
      </c>
      <c r="D14" s="4" t="s">
        <v>23</v>
      </c>
      <c r="E14" s="4" t="s">
        <v>23</v>
      </c>
      <c r="F14" s="22" t="str">
        <f>summary!G88</f>
        <v>Lounge</v>
      </c>
      <c r="G14" s="22" t="str">
        <f>summary!H88</f>
        <v>Jens Svendsen</v>
      </c>
      <c r="H14" s="22" t="str">
        <f>summary!I88</f>
        <v>M</v>
      </c>
      <c r="I14" s="22" t="str">
        <f>summary!J88</f>
        <v>vegan</v>
      </c>
      <c r="J14" s="22" t="str">
        <f>summary!K88</f>
        <v>svendsen.jens1@gmail.com</v>
      </c>
      <c r="K14" s="22">
        <f>summary!L88</f>
        <v>706464405</v>
      </c>
    </row>
    <row r="15" spans="1:13">
      <c r="C15" s="4" t="s">
        <v>227</v>
      </c>
      <c r="E15" s="4" t="s">
        <v>23</v>
      </c>
      <c r="F15" s="22" t="str">
        <f>summary!G89</f>
        <v>Lounge</v>
      </c>
      <c r="G15" s="22" t="str">
        <f>summary!H89</f>
        <v>Johan Henningsson</v>
      </c>
      <c r="H15" s="22" t="str">
        <f>summary!I89</f>
        <v>L</v>
      </c>
      <c r="I15" s="22">
        <f>summary!J89</f>
        <v>0</v>
      </c>
      <c r="J15" s="22" t="str">
        <f>summary!K89</f>
        <v>johan.henningsson98@gmail.com</v>
      </c>
      <c r="K15" s="22">
        <f>summary!L89</f>
        <v>730497766</v>
      </c>
    </row>
    <row r="16" spans="1:13">
      <c r="B16" s="4" t="s">
        <v>23</v>
      </c>
      <c r="C16" s="4" t="s">
        <v>23</v>
      </c>
      <c r="D16" s="4" t="s">
        <v>23</v>
      </c>
      <c r="E16" s="4" t="s">
        <v>23</v>
      </c>
      <c r="F16" s="22" t="str">
        <f>summary!G90</f>
        <v>Lounge</v>
      </c>
      <c r="G16" s="22" t="str">
        <f>summary!H90</f>
        <v>Johan Svensson</v>
      </c>
      <c r="H16" s="22" t="str">
        <f>summary!I90</f>
        <v>L</v>
      </c>
      <c r="I16" s="22" t="str">
        <f>summary!J90</f>
        <v>no</v>
      </c>
      <c r="J16" s="22" t="str">
        <f>summary!K90</f>
        <v>jo_han.s@hotmail.com</v>
      </c>
      <c r="K16" s="22">
        <f>summary!L90</f>
        <v>723536108</v>
      </c>
    </row>
    <row r="17" spans="1:11">
      <c r="C17" s="4" t="s">
        <v>227</v>
      </c>
      <c r="E17" s="4" t="s">
        <v>23</v>
      </c>
      <c r="F17" s="22" t="str">
        <f>summary!G91</f>
        <v>Lounge</v>
      </c>
      <c r="G17" s="22" t="str">
        <f>summary!H91</f>
        <v>Lejla Alibegovic</v>
      </c>
      <c r="H17" s="22" t="str">
        <f>summary!I91</f>
        <v>M</v>
      </c>
      <c r="I17" s="22" t="str">
        <f>summary!J91</f>
        <v>Vegetarian</v>
      </c>
      <c r="J17" s="22" t="str">
        <f>summary!K91</f>
        <v>L.lejlaa@hotmail.com</v>
      </c>
      <c r="K17" s="22">
        <f>summary!L91</f>
        <v>763499113</v>
      </c>
    </row>
    <row r="18" spans="1:11">
      <c r="B18" s="4" t="s">
        <v>23</v>
      </c>
      <c r="C18" s="4" t="s">
        <v>23</v>
      </c>
      <c r="D18" s="4" t="s">
        <v>23</v>
      </c>
      <c r="E18" s="4" t="s">
        <v>23</v>
      </c>
      <c r="F18" s="22" t="str">
        <f>summary!G92</f>
        <v>Lounge</v>
      </c>
      <c r="G18" s="22" t="str">
        <f>summary!H92</f>
        <v>Love Sjelvgren</v>
      </c>
      <c r="H18" s="22" t="str">
        <f>summary!I92</f>
        <v>L</v>
      </c>
      <c r="I18" s="22">
        <f>summary!J92</f>
        <v>0</v>
      </c>
      <c r="J18" s="22" t="str">
        <f>summary!K92</f>
        <v>love.sjelvgren@gmail.com</v>
      </c>
      <c r="K18" s="22">
        <f>summary!L92</f>
        <v>725365150</v>
      </c>
    </row>
    <row r="19" spans="1:11">
      <c r="C19" s="4" t="s">
        <v>227</v>
      </c>
      <c r="E19" s="4" t="s">
        <v>23</v>
      </c>
      <c r="F19" s="22" t="str">
        <f>summary!G93</f>
        <v>Lounge</v>
      </c>
      <c r="G19" s="22" t="str">
        <f>summary!H93</f>
        <v>Malin Thituson</v>
      </c>
      <c r="H19" s="22" t="str">
        <f>summary!I93</f>
        <v>S</v>
      </c>
      <c r="I19" s="22" t="str">
        <f>summary!J93</f>
        <v>Allergisk mot nötter och mandel</v>
      </c>
      <c r="J19" s="22" t="str">
        <f>summary!K93</f>
        <v>bte15mth@student.lu.se</v>
      </c>
      <c r="K19" s="22">
        <f>summary!L93</f>
        <v>733724519</v>
      </c>
    </row>
    <row r="20" spans="1:11">
      <c r="C20" s="4" t="s">
        <v>227</v>
      </c>
      <c r="E20" s="4" t="s">
        <v>23</v>
      </c>
      <c r="F20" s="22" t="str">
        <f>summary!G94</f>
        <v>Lounge</v>
      </c>
      <c r="G20" s="22" t="str">
        <f>summary!H94</f>
        <v>Manjunath Harshavardhan</v>
      </c>
      <c r="H20" s="22" t="str">
        <f>summary!I94</f>
        <v>M</v>
      </c>
      <c r="I20" s="22" t="str">
        <f>summary!J94</f>
        <v>Chicken</v>
      </c>
      <c r="J20" s="22" t="str">
        <f>summary!K94</f>
        <v>harshavardhanm1@gmail.com</v>
      </c>
      <c r="K20" s="22">
        <f>summary!L94</f>
        <v>704365394</v>
      </c>
    </row>
    <row r="21" spans="1:11">
      <c r="C21" s="4" t="s">
        <v>227</v>
      </c>
      <c r="E21" s="4" t="s">
        <v>23</v>
      </c>
      <c r="F21" s="22" t="str">
        <f>summary!G95</f>
        <v>Lounge</v>
      </c>
      <c r="G21" s="22" t="str">
        <f>summary!H95</f>
        <v>Max Gref</v>
      </c>
      <c r="H21" s="22" t="str">
        <f>summary!I95</f>
        <v>L</v>
      </c>
      <c r="I21" s="22">
        <f>summary!J95</f>
        <v>0</v>
      </c>
      <c r="J21" s="22" t="str">
        <f>summary!K95</f>
        <v>max.gref@hotmail.com</v>
      </c>
      <c r="K21" s="22">
        <f>summary!L95</f>
        <v>708660599</v>
      </c>
    </row>
    <row r="22" spans="1:11">
      <c r="B22" s="4" t="s">
        <v>23</v>
      </c>
      <c r="C22" s="4" t="s">
        <v>23</v>
      </c>
      <c r="D22" s="4" t="s">
        <v>23</v>
      </c>
      <c r="E22" s="4" t="s">
        <v>23</v>
      </c>
      <c r="F22" s="22" t="str">
        <f>summary!G96</f>
        <v>Lounge</v>
      </c>
      <c r="G22" s="22" t="str">
        <f>summary!H96</f>
        <v>Miran Lurr</v>
      </c>
      <c r="H22" s="22" t="str">
        <f>summary!I96</f>
        <v>M</v>
      </c>
      <c r="I22" s="22">
        <f>summary!J96</f>
        <v>0</v>
      </c>
      <c r="J22" s="22" t="str">
        <f>summary!K96</f>
        <v>miranlurr@gmail.com</v>
      </c>
      <c r="K22" s="22">
        <f>summary!L96</f>
        <v>720049295</v>
      </c>
    </row>
    <row r="23" spans="1:11">
      <c r="B23" s="4" t="s">
        <v>23</v>
      </c>
      <c r="C23" s="4" t="s">
        <v>23</v>
      </c>
      <c r="D23" s="4" t="s">
        <v>23</v>
      </c>
      <c r="E23" s="4" t="s">
        <v>23</v>
      </c>
      <c r="F23" s="22" t="str">
        <f>summary!G97</f>
        <v>Lounge</v>
      </c>
      <c r="G23" s="22" t="str">
        <f>summary!H97</f>
        <v>Nicki Holmgran</v>
      </c>
      <c r="H23" s="22" t="str">
        <f>summary!I97</f>
        <v>S</v>
      </c>
      <c r="I23" s="22" t="str">
        <f>summary!J97</f>
        <v>Ingen fisk eller skaldjur.</v>
      </c>
      <c r="J23" s="22" t="str">
        <f>summary!K97</f>
        <v>ni7765ho-s@student.lu.se</v>
      </c>
      <c r="K23" s="22">
        <f>summary!L97</f>
        <v>706015586</v>
      </c>
    </row>
    <row r="24" spans="1:11">
      <c r="C24" s="4" t="s">
        <v>227</v>
      </c>
      <c r="E24" s="4" t="s">
        <v>23</v>
      </c>
      <c r="F24" s="22" t="str">
        <f>summary!G98</f>
        <v>Lounge</v>
      </c>
      <c r="G24" s="22" t="str">
        <f>summary!H98</f>
        <v>Niklas Gälldin</v>
      </c>
      <c r="H24" s="22" t="str">
        <f>summary!I98</f>
        <v>M</v>
      </c>
      <c r="I24" s="22">
        <f>summary!J98</f>
        <v>0</v>
      </c>
      <c r="J24" s="22" t="str">
        <f>summary!K98</f>
        <v>niklasgalldin@gmail.com</v>
      </c>
      <c r="K24" s="22">
        <f>summary!L98</f>
        <v>700924308</v>
      </c>
    </row>
    <row r="25" spans="1:11">
      <c r="B25" s="4" t="s">
        <v>23</v>
      </c>
      <c r="C25" s="4" t="s">
        <v>23</v>
      </c>
      <c r="D25" s="4" t="s">
        <v>23</v>
      </c>
      <c r="E25" s="4" t="s">
        <v>23</v>
      </c>
      <c r="F25" s="22" t="str">
        <f>summary!G99</f>
        <v>Lounge</v>
      </c>
      <c r="G25" s="22" t="str">
        <f>summary!H99</f>
        <v>Oskar Pott</v>
      </c>
      <c r="H25" s="22" t="str">
        <f>summary!I99</f>
        <v>L</v>
      </c>
      <c r="I25" s="22" t="str">
        <f>summary!J99</f>
        <v>Ingen</v>
      </c>
      <c r="J25" s="22" t="str">
        <f>summary!K99</f>
        <v>oskar.g.pott@gmail.com</v>
      </c>
      <c r="K25" s="22">
        <f>summary!L99</f>
        <v>727222287</v>
      </c>
    </row>
    <row r="26" spans="1:11" ht="13.2">
      <c r="B26" s="4" t="s">
        <v>23</v>
      </c>
      <c r="C26" s="4" t="s">
        <v>23</v>
      </c>
      <c r="D26" s="4" t="s">
        <v>23</v>
      </c>
      <c r="E26" s="4" t="s">
        <v>23</v>
      </c>
      <c r="F26" s="22" t="str">
        <f>summary!G100</f>
        <v>Lounge</v>
      </c>
      <c r="G26" s="22" t="str">
        <f>summary!H100</f>
        <v>Pernilla Johansson</v>
      </c>
      <c r="H26" s="22" t="str">
        <f>summary!I100</f>
        <v>M</v>
      </c>
      <c r="I26" s="22">
        <f>summary!J100</f>
        <v>0</v>
      </c>
      <c r="J26" s="22" t="str">
        <f>summary!K100</f>
        <v>pimmajohansson@gmail.com</v>
      </c>
      <c r="K26" s="22">
        <f>summary!L100</f>
        <v>730781318</v>
      </c>
    </row>
    <row r="27" spans="1:11" ht="13.2">
      <c r="B27" s="4" t="s">
        <v>23</v>
      </c>
      <c r="C27" s="4" t="s">
        <v>23</v>
      </c>
      <c r="D27" s="4" t="s">
        <v>23</v>
      </c>
      <c r="E27" s="4" t="s">
        <v>23</v>
      </c>
      <c r="F27" s="22" t="str">
        <f>summary!G101</f>
        <v>Lounge</v>
      </c>
      <c r="G27" s="22" t="str">
        <f>summary!H101</f>
        <v>Pontus Herrmann</v>
      </c>
      <c r="H27" s="22" t="str">
        <f>summary!I101</f>
        <v>M</v>
      </c>
      <c r="I27" s="22" t="str">
        <f>summary!J101</f>
        <v>Vegetarian</v>
      </c>
      <c r="J27" s="22" t="str">
        <f>summary!K101</f>
        <v>pontus.herrmann@gmail.com</v>
      </c>
      <c r="K27" s="22">
        <f>summary!L101</f>
        <v>704191152</v>
      </c>
    </row>
    <row r="28" spans="1:11" ht="13.2">
      <c r="B28" s="4" t="s">
        <v>23</v>
      </c>
      <c r="C28" s="4" t="s">
        <v>23</v>
      </c>
      <c r="D28" s="4" t="s">
        <v>23</v>
      </c>
      <c r="E28" s="4" t="s">
        <v>23</v>
      </c>
      <c r="F28" s="22" t="str">
        <f>summary!G102</f>
        <v>Lounge</v>
      </c>
      <c r="G28" s="22" t="str">
        <f>summary!H102</f>
        <v>Rebecka Lindquist</v>
      </c>
      <c r="H28" s="22" t="str">
        <f>summary!I102</f>
        <v>S</v>
      </c>
      <c r="I28" s="22">
        <f>summary!J102</f>
        <v>0</v>
      </c>
      <c r="J28" s="22" t="str">
        <f>summary!K102</f>
        <v>rebecka9607@gmail.com</v>
      </c>
      <c r="K28" s="22">
        <f>summary!L102</f>
        <v>730640809</v>
      </c>
    </row>
    <row r="29" spans="1:11" ht="13.2">
      <c r="A29" s="4" t="s">
        <v>18</v>
      </c>
      <c r="E29" s="4" t="s">
        <v>23</v>
      </c>
      <c r="F29" s="22" t="str">
        <f>summary!G103</f>
        <v>Lounge</v>
      </c>
      <c r="G29" s="22" t="str">
        <f>summary!H103</f>
        <v>Sofie Thulin</v>
      </c>
      <c r="H29" s="22" t="str">
        <f>summary!I103</f>
        <v>M</v>
      </c>
      <c r="I29" s="22">
        <f>summary!J103</f>
        <v>0</v>
      </c>
      <c r="J29" s="22" t="str">
        <f>summary!K103</f>
        <v>sofie_tl@hotmail.com</v>
      </c>
      <c r="K29" s="22">
        <f>summary!L103</f>
        <v>706924252</v>
      </c>
    </row>
    <row r="30" spans="1:11" ht="13.2">
      <c r="E30" s="4" t="s">
        <v>23</v>
      </c>
      <c r="F30" s="22" t="str">
        <f>summary!G104</f>
        <v>Lounge</v>
      </c>
      <c r="G30" s="22" t="str">
        <f>summary!H104</f>
        <v>Ulrika Lindquist</v>
      </c>
      <c r="H30" s="22" t="str">
        <f>summary!I104</f>
        <v>M</v>
      </c>
      <c r="I30" s="22">
        <f>summary!J104</f>
        <v>0</v>
      </c>
      <c r="J30" s="22" t="str">
        <f>summary!K104</f>
        <v>u.l.lindquist@gmail.com</v>
      </c>
      <c r="K30" s="22">
        <f>summary!L104</f>
        <v>705315194</v>
      </c>
    </row>
    <row r="31" spans="1:11" ht="13.2">
      <c r="E31" s="4" t="s">
        <v>23</v>
      </c>
      <c r="F31" s="22" t="str">
        <f>summary!G105</f>
        <v>Lounge</v>
      </c>
      <c r="G31" s="22" t="str">
        <f>summary!H105</f>
        <v>Vesa Halipi</v>
      </c>
      <c r="H31" s="22" t="str">
        <f>summary!I105</f>
        <v>S</v>
      </c>
      <c r="I31" s="22" t="str">
        <f>summary!J105</f>
        <v>vegetarian</v>
      </c>
      <c r="J31" s="22" t="str">
        <f>summary!K105</f>
        <v>vesa_halipi@hotmail.com</v>
      </c>
      <c r="K31" s="22">
        <f>summary!L105</f>
        <v>735091052</v>
      </c>
    </row>
    <row r="32" spans="1:11" ht="13.2">
      <c r="F32" s="22" t="e">
        <f>summary!#REF!</f>
        <v>#REF!</v>
      </c>
      <c r="G32" s="22" t="e">
        <f>summary!#REF!</f>
        <v>#REF!</v>
      </c>
      <c r="H32" s="22" t="e">
        <f>summary!#REF!</f>
        <v>#REF!</v>
      </c>
      <c r="I32" s="22" t="e">
        <f>summary!#REF!</f>
        <v>#REF!</v>
      </c>
      <c r="J32" s="22" t="e">
        <f>summary!#REF!</f>
        <v>#REF!</v>
      </c>
      <c r="K32" s="22" t="e">
        <f>summary!#REF!</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K30"/>
  <sheetViews>
    <sheetView workbookViewId="0"/>
  </sheetViews>
  <sheetFormatPr defaultColWidth="14.44140625" defaultRowHeight="15.75" customHeight="1"/>
  <cols>
    <col min="1" max="1" width="6.33203125" customWidth="1"/>
    <col min="2" max="2" width="17.33203125" customWidth="1"/>
    <col min="3" max="3" width="10.5546875" customWidth="1"/>
    <col min="4" max="4" width="17.109375" customWidth="1"/>
    <col min="5" max="5" width="19.109375" customWidth="1"/>
    <col min="7" max="7" width="18.44140625" customWidth="1"/>
    <col min="9" max="9" width="40.44140625" customWidth="1"/>
    <col min="10" max="10" width="30.88671875" customWidth="1"/>
  </cols>
  <sheetData>
    <row r="2" spans="1:11" ht="15.75" customHeight="1">
      <c r="B2" s="1" t="s">
        <v>0</v>
      </c>
      <c r="C2" s="2"/>
      <c r="D2" s="2"/>
      <c r="E2" s="2"/>
      <c r="G2" s="2"/>
    </row>
    <row r="3" spans="1:11" ht="15.75" customHeight="1">
      <c r="B3" s="2"/>
      <c r="C3" s="2"/>
      <c r="D3" s="2"/>
      <c r="E3" s="2"/>
      <c r="G3" s="2"/>
    </row>
    <row r="4" spans="1:11" ht="15.75" customHeight="1">
      <c r="A4" s="4" t="s">
        <v>4</v>
      </c>
      <c r="B4" s="3" t="s">
        <v>3</v>
      </c>
      <c r="C4" s="3" t="s">
        <v>6</v>
      </c>
      <c r="D4" s="3" t="s">
        <v>5</v>
      </c>
      <c r="E4" s="5" t="s">
        <v>8</v>
      </c>
      <c r="F4" s="5" t="s">
        <v>9</v>
      </c>
      <c r="G4" s="3" t="s">
        <v>10</v>
      </c>
      <c r="H4" s="5" t="s">
        <v>11</v>
      </c>
      <c r="I4" s="5" t="s">
        <v>12</v>
      </c>
      <c r="J4" s="3" t="s">
        <v>13</v>
      </c>
      <c r="K4" s="5" t="s">
        <v>14</v>
      </c>
    </row>
    <row r="5" spans="1:11">
      <c r="B5" s="7" t="s">
        <v>18</v>
      </c>
      <c r="C5" s="7" t="s">
        <v>18</v>
      </c>
      <c r="D5" s="7" t="s">
        <v>18</v>
      </c>
      <c r="E5" s="4" t="s">
        <v>18</v>
      </c>
      <c r="F5" s="8" t="str">
        <f>summary!G2</f>
        <v>Example Host</v>
      </c>
      <c r="G5" s="8" t="s">
        <v>22</v>
      </c>
      <c r="H5" s="8" t="s">
        <v>19</v>
      </c>
      <c r="I5" s="9" t="s">
        <v>20</v>
      </c>
      <c r="J5" s="8" t="s">
        <v>24</v>
      </c>
      <c r="K5" s="27" t="s">
        <v>25</v>
      </c>
    </row>
    <row r="6" spans="1:11">
      <c r="B6" s="4" t="s">
        <v>23</v>
      </c>
      <c r="C6" s="4" t="s">
        <v>23</v>
      </c>
      <c r="D6" s="4" t="s">
        <v>23</v>
      </c>
      <c r="E6" s="4" t="s">
        <v>33</v>
      </c>
      <c r="F6" s="22" t="str">
        <f>summary!G106</f>
        <v>Lunch</v>
      </c>
      <c r="G6" s="22" t="str">
        <f>summary!H106</f>
        <v>Alfred Langerbeck</v>
      </c>
      <c r="H6" s="22" t="str">
        <f>summary!I106</f>
        <v>L</v>
      </c>
      <c r="I6" s="22" t="str">
        <f>summary!J106</f>
        <v>None</v>
      </c>
      <c r="J6" s="22" t="str">
        <f>summary!K106</f>
        <v>al5878la-s@student.lu.se</v>
      </c>
      <c r="K6" s="22">
        <f>summary!L106</f>
        <v>730844699</v>
      </c>
    </row>
    <row r="7" spans="1:11">
      <c r="B7" s="4" t="s">
        <v>23</v>
      </c>
      <c r="C7" s="4" t="s">
        <v>23</v>
      </c>
      <c r="D7" s="4" t="s">
        <v>23</v>
      </c>
      <c r="E7" s="4" t="s">
        <v>33</v>
      </c>
      <c r="F7" s="22" t="str">
        <f>summary!G107</f>
        <v>Lunch</v>
      </c>
      <c r="G7" s="22" t="str">
        <f>summary!H107</f>
        <v>Amanda Ekegren</v>
      </c>
      <c r="H7" s="22" t="str">
        <f>summary!I107</f>
        <v>S</v>
      </c>
      <c r="I7" s="22" t="str">
        <f>summary!J107</f>
        <v>Allergies: raw tomatoes and grapefruit</v>
      </c>
      <c r="J7" s="22" t="str">
        <f>summary!K107</f>
        <v>amandaekegren@me.com</v>
      </c>
      <c r="K7" s="22">
        <f>summary!L107</f>
        <v>730573493</v>
      </c>
    </row>
    <row r="8" spans="1:11">
      <c r="B8" s="4" t="s">
        <v>23</v>
      </c>
      <c r="C8" s="4" t="s">
        <v>23</v>
      </c>
      <c r="D8" s="4" t="s">
        <v>23</v>
      </c>
      <c r="E8" s="4" t="s">
        <v>33</v>
      </c>
      <c r="F8" s="22" t="str">
        <f>summary!G108</f>
        <v>Lunch</v>
      </c>
      <c r="G8" s="22" t="str">
        <f>summary!H108</f>
        <v>Cassandra Doggett</v>
      </c>
      <c r="H8" s="22" t="str">
        <f>summary!I108</f>
        <v>S</v>
      </c>
      <c r="I8" s="22" t="str">
        <f>summary!J108</f>
        <v>Vegetarian</v>
      </c>
      <c r="J8" s="22" t="str">
        <f>summary!K108</f>
        <v>Cassandradoggett98@gmail.com</v>
      </c>
      <c r="K8" s="22">
        <f>summary!L108</f>
        <v>722058679</v>
      </c>
    </row>
    <row r="9" spans="1:11">
      <c r="B9" s="4" t="s">
        <v>23</v>
      </c>
      <c r="C9" s="4" t="s">
        <v>23</v>
      </c>
      <c r="D9" s="4" t="s">
        <v>23</v>
      </c>
      <c r="E9" s="4" t="s">
        <v>23</v>
      </c>
      <c r="F9" s="22" t="str">
        <f>summary!G109</f>
        <v>Lunch</v>
      </c>
      <c r="G9" s="22" t="str">
        <f>summary!H109</f>
        <v>Darshan Manjunathrao Chawan</v>
      </c>
      <c r="H9" s="22" t="str">
        <f>summary!I109</f>
        <v>M</v>
      </c>
      <c r="I9" s="22" t="str">
        <f>summary!J109</f>
        <v>Non Veg</v>
      </c>
      <c r="J9" s="22" t="str">
        <f>summary!K109</f>
        <v>darshanmanjunathraochawan@gmail.com</v>
      </c>
      <c r="K9" s="22">
        <f>summary!L109</f>
        <v>727670620</v>
      </c>
    </row>
    <row r="10" spans="1:11">
      <c r="B10" s="4" t="s">
        <v>23</v>
      </c>
      <c r="C10" s="4" t="s">
        <v>23</v>
      </c>
      <c r="D10" s="4" t="s">
        <v>23</v>
      </c>
      <c r="E10" s="4" t="s">
        <v>33</v>
      </c>
      <c r="F10" s="22" t="str">
        <f>summary!G110</f>
        <v>Lunch</v>
      </c>
      <c r="G10" s="22" t="str">
        <f>summary!H110</f>
        <v>Divya Khanna</v>
      </c>
      <c r="H10" s="22" t="str">
        <f>summary!I110</f>
        <v>M</v>
      </c>
      <c r="I10" s="22" t="str">
        <f>summary!J110</f>
        <v>vegetarian</v>
      </c>
      <c r="J10" s="22" t="str">
        <f>summary!K110</f>
        <v>di7151kh-s@student.lu.se</v>
      </c>
      <c r="K10" s="22">
        <f>summary!L110</f>
        <v>46764441353</v>
      </c>
    </row>
    <row r="11" spans="1:11">
      <c r="B11" s="4" t="s">
        <v>23</v>
      </c>
      <c r="C11" s="4" t="s">
        <v>23</v>
      </c>
      <c r="D11" s="4" t="s">
        <v>23</v>
      </c>
      <c r="E11" s="4" t="s">
        <v>33</v>
      </c>
      <c r="F11" s="22" t="str">
        <f>summary!G111</f>
        <v>Lunch</v>
      </c>
      <c r="G11" s="22" t="str">
        <f>summary!H111</f>
        <v>Elna Seyer</v>
      </c>
      <c r="H11" s="22" t="str">
        <f>summary!I111</f>
        <v>S</v>
      </c>
      <c r="I11" s="22">
        <f>summary!J111</f>
        <v>0</v>
      </c>
      <c r="J11" s="22" t="str">
        <f>summary!K111</f>
        <v>el2888se-s@student.lu.se</v>
      </c>
      <c r="K11" s="22">
        <f>summary!L111</f>
        <v>727199522</v>
      </c>
    </row>
    <row r="12" spans="1:11">
      <c r="B12" s="4" t="s">
        <v>23</v>
      </c>
      <c r="C12" s="4" t="s">
        <v>23</v>
      </c>
      <c r="D12" s="4" t="s">
        <v>23</v>
      </c>
      <c r="E12" s="4" t="s">
        <v>33</v>
      </c>
      <c r="F12" s="22" t="str">
        <f>summary!G112</f>
        <v>Lunch</v>
      </c>
      <c r="G12" s="22" t="str">
        <f>summary!H112</f>
        <v>Emma Ralston</v>
      </c>
      <c r="H12" s="22" t="str">
        <f>summary!I112</f>
        <v>S</v>
      </c>
      <c r="I12" s="22">
        <f>summary!J112</f>
        <v>0</v>
      </c>
      <c r="J12" s="22" t="str">
        <f>summary!K112</f>
        <v>em7653ka-s@student.lu.se</v>
      </c>
      <c r="K12" s="22">
        <f>summary!L112</f>
        <v>760207740</v>
      </c>
    </row>
    <row r="13" spans="1:11">
      <c r="B13" s="4" t="s">
        <v>23</v>
      </c>
      <c r="C13" s="4" t="s">
        <v>258</v>
      </c>
      <c r="F13" s="22" t="str">
        <f>summary!G113</f>
        <v>Lunch</v>
      </c>
      <c r="G13" s="22" t="str">
        <f>summary!H113</f>
        <v>Evelina Morgan</v>
      </c>
      <c r="H13" s="22" t="str">
        <f>summary!I113</f>
        <v>S</v>
      </c>
      <c r="I13" s="22">
        <f>summary!J113</f>
        <v>0</v>
      </c>
      <c r="J13" s="22" t="str">
        <f>summary!K113</f>
        <v>morgan.evelina@gmail.com</v>
      </c>
      <c r="K13" s="22">
        <f>summary!L113</f>
        <v>734245995</v>
      </c>
    </row>
    <row r="14" spans="1:11">
      <c r="C14" s="4" t="s">
        <v>258</v>
      </c>
      <c r="F14" s="22" t="str">
        <f>summary!G114</f>
        <v>Lunch</v>
      </c>
      <c r="G14" s="22" t="str">
        <f>summary!H114</f>
        <v>Janani</v>
      </c>
      <c r="H14" s="22" t="str">
        <f>summary!I114</f>
        <v>M</v>
      </c>
      <c r="I14" s="22" t="str">
        <f>summary!J114</f>
        <v>All meat except beef</v>
      </c>
      <c r="J14" s="22" t="str">
        <f>summary!K114</f>
        <v>janani.7895@gmail.com</v>
      </c>
      <c r="K14" s="22">
        <f>summary!L114</f>
        <v>704356879</v>
      </c>
    </row>
    <row r="15" spans="1:11">
      <c r="B15" s="4" t="s">
        <v>23</v>
      </c>
      <c r="C15" s="4" t="s">
        <v>23</v>
      </c>
      <c r="D15" s="4" t="s">
        <v>23</v>
      </c>
      <c r="F15" s="22" t="str">
        <f>summary!G115</f>
        <v>Lunch</v>
      </c>
      <c r="G15" s="22" t="str">
        <f>summary!H115</f>
        <v>Klara Eliasson</v>
      </c>
      <c r="H15" s="22" t="str">
        <f>summary!I115</f>
        <v>S</v>
      </c>
      <c r="I15" s="22" t="str">
        <f>summary!J115</f>
        <v>Vegetarian</v>
      </c>
      <c r="J15" s="22" t="str">
        <f>summary!K115</f>
        <v>klaraeliasson2000@gmail.com</v>
      </c>
      <c r="K15" s="22">
        <f>summary!L115</f>
        <v>709494715</v>
      </c>
    </row>
    <row r="16" spans="1:11">
      <c r="B16" s="4" t="s">
        <v>23</v>
      </c>
      <c r="C16" s="4" t="s">
        <v>23</v>
      </c>
      <c r="D16" s="4" t="s">
        <v>23</v>
      </c>
      <c r="E16" s="4" t="s">
        <v>33</v>
      </c>
      <c r="F16" s="22" t="str">
        <f>summary!G116</f>
        <v>Lunch</v>
      </c>
      <c r="G16" s="22" t="str">
        <f>summary!H116</f>
        <v>Luut Hermans</v>
      </c>
      <c r="H16" s="22" t="str">
        <f>summary!I116</f>
        <v>M</v>
      </c>
      <c r="I16" s="22">
        <f>summary!J116</f>
        <v>0</v>
      </c>
      <c r="J16" s="22" t="str">
        <f>summary!K116</f>
        <v>Luut11@hotmail.com</v>
      </c>
      <c r="K16" s="22">
        <f>summary!L116</f>
        <v>793345029</v>
      </c>
    </row>
    <row r="17" spans="1:11">
      <c r="B17" s="4" t="s">
        <v>23</v>
      </c>
      <c r="C17" s="4" t="s">
        <v>23</v>
      </c>
      <c r="D17" s="4" t="s">
        <v>23</v>
      </c>
      <c r="E17" s="4" t="s">
        <v>33</v>
      </c>
      <c r="F17" s="22" t="str">
        <f>summary!G117</f>
        <v>Lunch</v>
      </c>
      <c r="G17" s="22" t="str">
        <f>summary!H117</f>
        <v>Manasa Sreeharideva</v>
      </c>
      <c r="H17" s="22" t="str">
        <f>summary!I117</f>
        <v>M</v>
      </c>
      <c r="I17" s="22" t="str">
        <f>summary!J117</f>
        <v>Vegetarian or chicken</v>
      </c>
      <c r="J17" s="22" t="str">
        <f>summary!K117</f>
        <v>smanasa792@gmail.com</v>
      </c>
      <c r="K17" s="22">
        <f>summary!L117</f>
        <v>460763902719</v>
      </c>
    </row>
    <row r="18" spans="1:11">
      <c r="B18" s="4" t="s">
        <v>23</v>
      </c>
      <c r="C18" s="4" t="s">
        <v>23</v>
      </c>
      <c r="D18" s="4" t="s">
        <v>23</v>
      </c>
      <c r="E18" s="4" t="s">
        <v>33</v>
      </c>
      <c r="F18" s="22" t="str">
        <f>summary!G118</f>
        <v>Lunch</v>
      </c>
      <c r="G18" s="22" t="str">
        <f>summary!H118</f>
        <v>Michaela Alsterberg</v>
      </c>
      <c r="H18" s="22" t="str">
        <f>summary!I118</f>
        <v>S</v>
      </c>
      <c r="I18" s="22">
        <f>summary!J118</f>
        <v>0</v>
      </c>
      <c r="J18" s="22" t="str">
        <f>summary!K118</f>
        <v>alsterberg.michaela@gmail.com</v>
      </c>
      <c r="K18" s="22">
        <f>summary!L118</f>
        <v>767700386</v>
      </c>
    </row>
    <row r="19" spans="1:11">
      <c r="B19" s="4" t="s">
        <v>23</v>
      </c>
      <c r="C19" s="4" t="s">
        <v>23</v>
      </c>
      <c r="D19" s="4" t="s">
        <v>23</v>
      </c>
      <c r="E19" s="4" t="s">
        <v>33</v>
      </c>
      <c r="F19" s="22" t="str">
        <f>summary!G119</f>
        <v>Lunch</v>
      </c>
      <c r="G19" s="22" t="str">
        <f>summary!H119</f>
        <v>Natalia Norambuena</v>
      </c>
      <c r="H19" s="22" t="str">
        <f>summary!I119</f>
        <v>S</v>
      </c>
      <c r="I19" s="22" t="str">
        <f>summary!J119</f>
        <v>Allergic to shellfish (skaldjur)</v>
      </c>
      <c r="J19" s="22" t="str">
        <f>summary!K119</f>
        <v>luatalia@hotmail.com</v>
      </c>
      <c r="K19" s="22">
        <f>summary!L119</f>
        <v>736641537</v>
      </c>
    </row>
    <row r="20" spans="1:11">
      <c r="B20" s="4" t="s">
        <v>23</v>
      </c>
      <c r="C20" s="4" t="s">
        <v>23</v>
      </c>
      <c r="D20" s="4" t="s">
        <v>23</v>
      </c>
      <c r="E20" s="4" t="s">
        <v>33</v>
      </c>
      <c r="F20" s="22" t="str">
        <f>summary!G120</f>
        <v>Lunch</v>
      </c>
      <c r="G20" s="22" t="str">
        <f>summary!H120</f>
        <v>Nawanit Kumar</v>
      </c>
      <c r="H20" s="22" t="str">
        <f>summary!I120</f>
        <v>L</v>
      </c>
      <c r="I20" s="22" t="str">
        <f>summary!J120</f>
        <v>I am vegetarian i.e I don't eat meat but eat dairy products and egg</v>
      </c>
      <c r="J20" s="22" t="str">
        <f>summary!K120</f>
        <v>na0227ku-s@student.lu.se</v>
      </c>
      <c r="K20" s="22">
        <f>summary!L120</f>
        <v>704394836</v>
      </c>
    </row>
    <row r="21" spans="1:11">
      <c r="B21" s="4" t="s">
        <v>23</v>
      </c>
      <c r="C21" s="4" t="s">
        <v>23</v>
      </c>
      <c r="D21" s="4" t="s">
        <v>23</v>
      </c>
      <c r="E21" s="4" t="s">
        <v>23</v>
      </c>
      <c r="F21" s="22" t="str">
        <f>summary!G121</f>
        <v>Lunch</v>
      </c>
      <c r="G21" s="22" t="str">
        <f>summary!H121</f>
        <v>Rimzim Singh</v>
      </c>
      <c r="H21" s="22" t="str">
        <f>summary!I121</f>
        <v>M</v>
      </c>
      <c r="I21" s="22" t="str">
        <f>summary!J121</f>
        <v>Vegetarian</v>
      </c>
      <c r="J21" s="22" t="str">
        <f>summary!K121</f>
        <v>rimzimdasondhi2013@gmail.com</v>
      </c>
      <c r="K21" s="22" t="str">
        <f>summary!L121</f>
        <v>+46-764463944</v>
      </c>
    </row>
    <row r="22" spans="1:11">
      <c r="A22" s="4" t="s">
        <v>18</v>
      </c>
      <c r="B22" s="4" t="s">
        <v>23</v>
      </c>
      <c r="C22" s="4" t="s">
        <v>23</v>
      </c>
      <c r="D22" s="4" t="s">
        <v>280</v>
      </c>
      <c r="E22" s="4" t="s">
        <v>33</v>
      </c>
      <c r="F22" s="22" t="str">
        <f>summary!G122</f>
        <v>Lunch</v>
      </c>
      <c r="G22" s="22" t="str">
        <f>summary!H122</f>
        <v>Shushruth Holla</v>
      </c>
      <c r="H22" s="22" t="str">
        <f>summary!I122</f>
        <v>L</v>
      </c>
      <c r="I22" s="22" t="str">
        <f>summary!J122</f>
        <v>Vegan</v>
      </c>
      <c r="J22" s="22" t="str">
        <f>summary!K122</f>
        <v>shushruthholla@gmail.com</v>
      </c>
      <c r="K22" s="22">
        <f>summary!L122</f>
        <v>763135875</v>
      </c>
    </row>
    <row r="23" spans="1:11">
      <c r="A23" s="4" t="s">
        <v>18</v>
      </c>
      <c r="B23" s="4" t="s">
        <v>23</v>
      </c>
      <c r="C23" s="4" t="s">
        <v>23</v>
      </c>
      <c r="D23" s="4" t="s">
        <v>23</v>
      </c>
      <c r="F23" s="22" t="str">
        <f>summary!G123</f>
        <v>Lunch</v>
      </c>
      <c r="G23" s="22" t="str">
        <f>summary!H123</f>
        <v>Sofia Larsson</v>
      </c>
      <c r="H23" s="22" t="str">
        <f>summary!I123</f>
        <v>S</v>
      </c>
      <c r="I23" s="22" t="str">
        <f>summary!J123</f>
        <v>Vegetarian</v>
      </c>
      <c r="J23" s="22" t="str">
        <f>summary!K123</f>
        <v>sofia.larsson100@gmail.com</v>
      </c>
      <c r="K23" s="22">
        <f>summary!L123</f>
        <v>707978224</v>
      </c>
    </row>
    <row r="30" spans="1:11" ht="13.2">
      <c r="G30" s="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B2:L30"/>
  <sheetViews>
    <sheetView workbookViewId="0"/>
  </sheetViews>
  <sheetFormatPr defaultColWidth="14.44140625" defaultRowHeight="15.75" customHeight="1"/>
  <cols>
    <col min="1" max="1" width="3" customWidth="1"/>
    <col min="2" max="2" width="17.33203125" customWidth="1"/>
    <col min="3" max="3" width="10.5546875" customWidth="1"/>
    <col min="4" max="4" width="17.109375" customWidth="1"/>
    <col min="5" max="5" width="19.109375" customWidth="1"/>
  </cols>
  <sheetData>
    <row r="2" spans="2:12" ht="15.75" customHeight="1">
      <c r="B2" s="1" t="s">
        <v>0</v>
      </c>
      <c r="C2" s="2"/>
      <c r="D2" s="2"/>
      <c r="E2" s="2"/>
      <c r="G2" s="2"/>
    </row>
    <row r="3" spans="2:12" ht="15.75" customHeight="1">
      <c r="B3" s="2"/>
      <c r="C3" s="2"/>
      <c r="D3" s="2"/>
      <c r="E3" s="2"/>
      <c r="G3" s="2"/>
    </row>
    <row r="4" spans="2:12" ht="15.75" customHeight="1">
      <c r="B4" s="3" t="s">
        <v>3</v>
      </c>
      <c r="C4" s="3" t="s">
        <v>6</v>
      </c>
      <c r="D4" s="3" t="s">
        <v>5</v>
      </c>
      <c r="E4" s="5" t="s">
        <v>8</v>
      </c>
      <c r="F4" s="5" t="s">
        <v>9</v>
      </c>
      <c r="G4" s="3" t="s">
        <v>10</v>
      </c>
      <c r="H4" s="5" t="s">
        <v>11</v>
      </c>
      <c r="I4" s="5" t="s">
        <v>12</v>
      </c>
      <c r="J4" s="3" t="s">
        <v>13</v>
      </c>
      <c r="K4" s="5" t="s">
        <v>14</v>
      </c>
      <c r="L4" s="5" t="s">
        <v>304</v>
      </c>
    </row>
    <row r="5" spans="2:12">
      <c r="B5" s="7" t="s">
        <v>18</v>
      </c>
      <c r="C5" s="7" t="s">
        <v>18</v>
      </c>
      <c r="D5" s="7" t="s">
        <v>18</v>
      </c>
      <c r="E5" s="4" t="s">
        <v>18</v>
      </c>
      <c r="F5" s="8" t="str">
        <f>summary!G2</f>
        <v>Example Host</v>
      </c>
      <c r="G5" s="8" t="s">
        <v>22</v>
      </c>
      <c r="H5" s="8" t="s">
        <v>19</v>
      </c>
      <c r="I5" s="9" t="s">
        <v>20</v>
      </c>
      <c r="J5" s="8" t="s">
        <v>24</v>
      </c>
      <c r="K5" s="27" t="s">
        <v>25</v>
      </c>
    </row>
    <row r="6" spans="2:12">
      <c r="B6" s="4" t="s">
        <v>23</v>
      </c>
      <c r="C6" s="4" t="s">
        <v>23</v>
      </c>
      <c r="D6" s="4" t="s">
        <v>23</v>
      </c>
      <c r="E6" s="4" t="s">
        <v>23</v>
      </c>
      <c r="F6" s="22" t="str">
        <f>summary!G124</f>
        <v>Power Supply &amp; Network</v>
      </c>
      <c r="G6" s="22" t="str">
        <f>summary!H124</f>
        <v>Erik Busk</v>
      </c>
      <c r="H6" s="22" t="str">
        <f>summary!I124</f>
        <v>XL</v>
      </c>
      <c r="I6" s="22">
        <f>summary!J124</f>
        <v>0</v>
      </c>
      <c r="J6" s="22" t="str">
        <f>summary!K124</f>
        <v>erik@buskmail.se</v>
      </c>
      <c r="K6" s="22">
        <f>summary!L124</f>
        <v>730240560</v>
      </c>
    </row>
    <row r="7" spans="2:12">
      <c r="C7" s="4" t="s">
        <v>312</v>
      </c>
      <c r="F7" s="22" t="str">
        <f>summary!G125</f>
        <v>Power Supply &amp; Network</v>
      </c>
      <c r="G7" s="22" t="str">
        <f>summary!H125</f>
        <v>Hussein Shreif</v>
      </c>
      <c r="H7" s="22" t="str">
        <f>summary!I125</f>
        <v>M</v>
      </c>
      <c r="I7" s="22" t="str">
        <f>summary!J125</f>
        <v>halal</v>
      </c>
      <c r="J7" s="22" t="str">
        <f>summary!K125</f>
        <v>hu1474sh-s@student.lu.se</v>
      </c>
      <c r="K7" s="22">
        <f>summary!L125</f>
        <v>723372323</v>
      </c>
    </row>
    <row r="8" spans="2:12">
      <c r="B8" s="4" t="s">
        <v>23</v>
      </c>
      <c r="C8" s="4" t="s">
        <v>23</v>
      </c>
      <c r="D8" s="4" t="s">
        <v>23</v>
      </c>
      <c r="E8" s="4" t="s">
        <v>23</v>
      </c>
      <c r="F8" s="22" t="str">
        <f>summary!G126</f>
        <v>Power Supply &amp; Network</v>
      </c>
      <c r="G8" s="22" t="str">
        <f>summary!H126</f>
        <v>Jakob Sinclair</v>
      </c>
      <c r="H8" s="22" t="str">
        <f>summary!I126</f>
        <v>L</v>
      </c>
      <c r="I8" s="22">
        <f>summary!J126</f>
        <v>0</v>
      </c>
      <c r="J8" s="22" t="str">
        <f>summary!K126</f>
        <v>jakob.sinclair.6448@student.lu.se</v>
      </c>
      <c r="K8" s="22">
        <f>summary!L126</f>
        <v>768300813</v>
      </c>
    </row>
    <row r="9" spans="2:12">
      <c r="B9" s="4" t="s">
        <v>99</v>
      </c>
      <c r="C9" s="4" t="s">
        <v>23</v>
      </c>
      <c r="D9" s="4" t="s">
        <v>99</v>
      </c>
      <c r="E9" s="4" t="s">
        <v>23</v>
      </c>
      <c r="F9" s="22" t="str">
        <f>summary!G127</f>
        <v>Power Supply &amp; Network</v>
      </c>
      <c r="G9" s="22" t="str">
        <f>summary!H127</f>
        <v>Manish Basavaraj Basaligundi</v>
      </c>
      <c r="H9" s="22" t="str">
        <f>summary!I127</f>
        <v>L</v>
      </c>
      <c r="I9" s="22" t="str">
        <f>summary!J127</f>
        <v>allergic to tomato and jalapeños</v>
      </c>
      <c r="J9" s="22" t="str">
        <f>summary!K127</f>
        <v>manishbasavaraj011@gmail.com</v>
      </c>
      <c r="K9" s="22">
        <f>summary!L127</f>
        <v>732450114</v>
      </c>
    </row>
    <row r="10" spans="2:12">
      <c r="B10" s="4" t="s">
        <v>23</v>
      </c>
      <c r="C10" s="4" t="s">
        <v>23</v>
      </c>
      <c r="D10" s="4" t="s">
        <v>23</v>
      </c>
      <c r="E10" s="4"/>
      <c r="F10" s="22" t="str">
        <f>summary!G128</f>
        <v>Power Supply &amp; Network</v>
      </c>
      <c r="G10" s="22" t="str">
        <f>summary!H128</f>
        <v>Oliver Stussi</v>
      </c>
      <c r="H10" s="22" t="str">
        <f>summary!I128</f>
        <v>M</v>
      </c>
      <c r="I10" s="22" t="str">
        <f>summary!J128</f>
        <v>korriander</v>
      </c>
      <c r="J10" s="22" t="str">
        <f>summary!K128</f>
        <v>ol0273st-s@student.lu.se</v>
      </c>
      <c r="K10" s="22">
        <f>summary!L128</f>
        <v>738553971</v>
      </c>
    </row>
    <row r="11" spans="2:12">
      <c r="B11" s="4" t="s">
        <v>23</v>
      </c>
      <c r="C11" s="4" t="s">
        <v>23</v>
      </c>
      <c r="D11" s="4" t="s">
        <v>23</v>
      </c>
      <c r="E11" s="4" t="s">
        <v>23</v>
      </c>
      <c r="F11" s="22" t="str">
        <f>summary!G129</f>
        <v>Power Supply &amp; Network</v>
      </c>
      <c r="G11" s="22" t="str">
        <f>summary!H129</f>
        <v>Tobias Karlsson</v>
      </c>
      <c r="H11" s="22" t="str">
        <f>summary!I129</f>
        <v>L</v>
      </c>
      <c r="I11" s="22">
        <f>summary!J129</f>
        <v>0</v>
      </c>
      <c r="J11" s="22" t="str">
        <f>summary!K129</f>
        <v>tobiaskarlsson12356@gmail.com</v>
      </c>
      <c r="K11" s="22">
        <f>summary!L129</f>
        <v>723075600</v>
      </c>
    </row>
    <row r="30" spans="7:7" ht="13.2">
      <c r="G30" s="23"/>
    </row>
  </sheetData>
  <printOptions horizontalCentered="1" gridLines="1"/>
  <pageMargins left="0.25" right="0.25"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summary</vt:lpstr>
      <vt:lpstr>gasque</vt:lpstr>
      <vt:lpstr>chauffeur</vt:lpstr>
      <vt:lpstr>event</vt:lpstr>
      <vt:lpstr>info-desk</vt:lpstr>
      <vt:lpstr>interior</vt:lpstr>
      <vt:lpstr>lounge</vt:lpstr>
      <vt:lpstr>lunch</vt:lpstr>
      <vt:lpstr>network&amp;conncection</vt:lpstr>
      <vt:lpstr>photo</vt:lpstr>
      <vt:lpstr>student-session</vt:lpstr>
      <vt:lpstr>task-force</vt:lpstr>
      <vt:lpstr>company-SANNA_NORDBERG</vt:lpstr>
      <vt:lpstr>company-LINUS_ÅBRINK</vt:lpstr>
      <vt:lpstr>company-DIEDERIK_HARMSEN</vt:lpstr>
      <vt:lpstr>company-JESSICA_KÅGEMAN</vt:lpstr>
      <vt:lpstr>company-ANDREAS_BENGTSSON</vt:lpstr>
      <vt:lpstr>company-EBBA_LUNDBERG</vt:lpstr>
      <vt:lpstr>company-FILIP_LINDKVIST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NinjaUser</cp:lastModifiedBy>
  <dcterms:created xsi:type="dcterms:W3CDTF">2019-10-20T15:23:16Z</dcterms:created>
  <dcterms:modified xsi:type="dcterms:W3CDTF">2019-10-20T15:23:16Z</dcterms:modified>
</cp:coreProperties>
</file>