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CA777CC1-0219-4E70-8046-16E3AB610870}" xr6:coauthVersionLast="47" xr6:coauthVersionMax="47" xr10:uidLastSave="{00000000-0000-0000-0000-000000000000}"/>
  <workbookProtection lockStructure="1"/>
  <bookViews>
    <workbookView xWindow="-120" yWindow="-120" windowWidth="38640" windowHeight="21120" xr2:uid="{C4E2A713-00F4-48EB-9C11-3651224C3321}"/>
  </bookViews>
  <sheets>
    <sheet name="Financial Goal Tracker" sheetId="8" r:id="rId1"/>
    <sheet name="Pivots" sheetId="7" r:id="rId2"/>
    <sheet name="sales" sheetId="9" r:id="rId3"/>
    <sheet name="workingsheet sales" sheetId="2" r:id="rId4"/>
    <sheet name="people" sheetId="5" r:id="rId5"/>
    <sheet name="workingsheet locations" sheetId="10" r:id="rId6"/>
    <sheet name="locations" sheetId="4" r:id="rId7"/>
    <sheet name="products" sheetId="3" r:id="rId8"/>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sales!$A$1:$F$9450</definedName>
    <definedName name="ExternalData_1" localSheetId="3" hidden="1">'workingsheet sales'!$B$6:$G$9455</definedName>
    <definedName name="ExternalData_2" localSheetId="7" hidden="1">products!$A$1:$C$23</definedName>
    <definedName name="ExternalData_3" localSheetId="6" hidden="1">locations!$A$1:$B$7</definedName>
    <definedName name="ExternalData_3" localSheetId="5" hidden="1">'workingsheet locations'!$A$1:$B$7</definedName>
    <definedName name="ExternalData_4" localSheetId="4" hidden="1">people!$A$1:$B$26</definedName>
    <definedName name="Slicer_Team">#N/A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10" l="1"/>
  <c r="B15" i="10" s="1"/>
  <c r="C6" i="10"/>
  <c r="C5" i="10"/>
  <c r="C4" i="10"/>
  <c r="C3" i="10"/>
  <c r="B12" i="10" s="1"/>
  <c r="C2" i="10"/>
  <c r="B14" i="10" s="1"/>
  <c r="G2" i="2" a="1"/>
  <c r="G2" i="2" s="1"/>
  <c r="K2" i="2"/>
  <c r="E1" i="7"/>
  <c r="B1" i="7" s="1"/>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B2"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<sst xmlns="http://schemas.openxmlformats.org/spreadsheetml/2006/main" count="56953" uniqueCount="112">
  <si>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</si>
  <si>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</si>
  <si>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</si>
  <si>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</si>
  <si>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</si>
  <si>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</si>
  <si>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</si>
  <si>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</si>
  <si>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</si>
  <si>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</si>
  <si>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</si>
  <si>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</si>
  <si>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</si>
  <si>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</si>
  <si>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</si>
  <si>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</si>
  <si>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</si>
  <si>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</si>
  <si>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</si>
  <si>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</si>
  <si>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</si>
  <si>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</si>
  <si>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</si>
  <si>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</si>
  <si>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</si>
  <si>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</si>
  <si>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</si>
  <si>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</si>
  <si>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</si>
  <si>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</si>
  <si>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</si>
  <si>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</si>
  <si>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</si>
  <si>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</si>
  <si>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</si>
  <si>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</si>
  <si>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</si>
  <si>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</si>
  <si>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</si>
  <si>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</si>
  <si>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</si>
  <si>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</si>
  <si>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</si>
  <si>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</si>
  <si>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</si>
  <si>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</si>
  <si>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</si>
  <si>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</si>
  <si>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</si>
  <si>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</si>
  <si>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</si>
  <si>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</si>
  <si>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</si>
  <si>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</si>
  <si>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</si>
  <si>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</si>
  <si>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</si>
  <si>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</si>
  <si>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</si>
  <si>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</si>
  <si>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</si>
  <si>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</si>
  <si>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</si>
  <si>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</si>
  <si>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</si>
  <si>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</si>
  <si>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</si>
  <si>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</si>
  <si>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</si>
  <si>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</si>
  <si>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</si>
  <si>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</si>
  <si>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</si>
  <si>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</si>
  <si>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</si>
  <si>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</si>
  <si>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</si>
  <si>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</si>
  <si>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</si>
  <si>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</si>
  <si>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</si>
  <si>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</si>
  <si>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</si>
  <si>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</si>
  <si>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</si>
  <si>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</si>
  <si>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</si>
  <si>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</si>
  <si>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</si>
  <si>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</si>
  <si>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</si>
  <si>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</si>
  <si>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</si>
  <si>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</si>
  <si>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</si>
  <si>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</si>
  <si>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</si>
  <si>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</si>
  <si>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</si>
  <si>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</si>
  <si>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</si>
  <si>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</si>
  <si>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</si>
  <si>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</si>
  <si>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</si>
  <si>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Sum of Revenue</t>
  </si>
  <si>
    <t>Total Transactions</t>
  </si>
  <si>
    <t>SUM OF PROFITS</t>
  </si>
  <si>
    <t>Most profitable region</t>
  </si>
  <si>
    <t>Sum of Profits</t>
  </si>
  <si>
    <t>Most profitable country</t>
  </si>
  <si>
    <t>A  progress circle tracker that visualises the progress made towards any profit goal, and an interactive histogram which dynamically displays (pivot table) the individuals within each team and visualises their significance using conditional formatting.
To calculate profit, XLOOKUP was used to first find the cost in the cost column; SUBTOTAL and CHOOSECOL were also used to dynamically represent the data within the sales worksheet, even after filtered. (Check README for more info on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</si>
</sst>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7" fillId="6" borderId="0" xfId="0" applyNumberFormat="1" applyFont="1" applyFill="1" applyAlignment="1">
      <alignment horizontal="center"/>
    </xf>
    <xf numFmtId="164" fontId="5" fillId="6" borderId="0" xfId="0" applyNumberFormat="1" applyFont="1" applyFill="1"/>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8" fillId="6" borderId="0" xfId="0" applyFont="1" applyFill="1" applyAlignment="1">
      <alignment horizontal="left" vertical="top" wrapText="1"/>
    </xf>
  </cellXfs>
  <cellStyles count="3">
    <cellStyle name="Currency" xfId="1" builtinId="4"/>
    <cellStyle name="Normal" xfId="0" builtinId="0"/>
    <cellStyle name="Percent" xfId="2" builtinId="5"/>
  </cellStyles>
  <dxfs count="57">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fill>
        <patternFill>
          <bgColor theme="0"/>
        </patternFill>
      </fill>
    </dxf>
    <dxf>
      <fill>
        <patternFill>
          <bgColor theme="0"/>
        </patternFill>
      </fill>
    </dxf>
    <dxf>
      <fill>
        <patternFill>
          <bgColor theme="0"/>
        </patternFill>
      </fill>
    </dxf>
    <dxf>
      <numFmt numFmtId="165" formatCode="_-[$$-409]* #,##0_ ;_-[$$-409]* \-#,##0\ ;_-[$$-409]* &quot;-&quot;??_ ;_-@_ "/>
    </dxf>
    <dxf>
      <numFmt numFmtId="14" formatCode="0.00%"/>
    </dxf>
    <dxf>
      <font>
        <color rgb="FF9C0006"/>
      </font>
      <fill>
        <patternFill>
          <bgColor rgb="FFFFC7CE"/>
        </patternFill>
      </fill>
    </dxf>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56"/>
      <tableStyleElement type="headerRow" dxfId="55"/>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Profit 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Pivots!$C$43</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dLblPos val="t"/>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Pivots!$C$43</c:f>
              <c:strCache>
                <c:ptCount val="1"/>
                <c:pt idx="0">
                  <c:v>Sum of Profit</c:v>
                </c:pt>
              </c:strCache>
            </c:strRef>
          </c:tx>
          <c:spPr>
            <a:solidFill>
              <a:schemeClr val="accent2"/>
            </a:solidFill>
            <a:ln>
              <a:noFill/>
            </a:ln>
            <a:effectLst/>
          </c:spPr>
          <c:invertIfNegative val="0"/>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323850</xdr:colOff>
      <xdr:row>7</xdr:row>
      <xdr:rowOff>0</xdr:rowOff>
    </xdr:from>
    <xdr:to>
      <xdr:col>16</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228601</xdr:colOff>
      <xdr:row>22</xdr:row>
      <xdr:rowOff>57150</xdr:rowOff>
    </xdr:from>
    <xdr:to>
      <xdr:col>13</xdr:col>
      <xdr:colOff>457201</xdr:colOff>
      <xdr:row>38</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36</xdr:row>
      <xdr:rowOff>142876</xdr:rowOff>
    </xdr:from>
    <xdr:to>
      <xdr:col>13</xdr:col>
      <xdr:colOff>407925</xdr:colOff>
      <xdr:row>38</xdr:row>
      <xdr:rowOff>171450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314326</xdr:colOff>
      <xdr:row>6</xdr:row>
      <xdr:rowOff>0</xdr:rowOff>
    </xdr:from>
    <xdr:to>
      <xdr:col>13</xdr:col>
      <xdr:colOff>38100</xdr:colOff>
      <xdr:row>22</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295275</xdr:colOff>
      <xdr:row>0</xdr:row>
      <xdr:rowOff>19050</xdr:rowOff>
    </xdr:from>
    <xdr:to>
      <xdr:col>5</xdr:col>
      <xdr:colOff>600075</xdr:colOff>
      <xdr:row>4</xdr:row>
      <xdr:rowOff>171450</xdr:rowOff>
    </xdr:to>
    <xdr:pic>
      <xdr:nvPicPr>
        <xdr:cNvPr id="4" name="Graphic 3" descr="Coins outline">
          <a:extLst>
            <a:ext uri="{FF2B5EF4-FFF2-40B4-BE49-F238E27FC236}">
              <a16:creationId xmlns:a16="http://schemas.microsoft.com/office/drawing/2014/main" id="{1A289C0A-6C52-F2BD-1C55-FE1E1C468B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5275" y="19050"/>
          <a:ext cx="914400" cy="914400"/>
        </a:xfrm>
        <a:prstGeom prst="rect">
          <a:avLst/>
        </a:prstGeom>
      </xdr:spPr>
    </xdr:pic>
    <xdr:clientData/>
  </xdr:twoCellAnchor>
  <xdr:twoCellAnchor>
    <xdr:from>
      <xdr:col>8</xdr:col>
      <xdr:colOff>247650</xdr:colOff>
      <xdr:row>5</xdr:row>
      <xdr:rowOff>161925</xdr:rowOff>
    </xdr:from>
    <xdr:to>
      <xdr:col>11</xdr:col>
      <xdr:colOff>523875</xdr:colOff>
      <xdr:row>5</xdr:row>
      <xdr:rowOff>438150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86050" y="1114425"/>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PROFIT</a:t>
          </a:r>
        </a:p>
      </xdr:txBody>
    </xdr:sp>
    <xdr:clientData/>
  </xdr:twoCellAnchor>
  <xdr:twoCellAnchor>
    <xdr:from>
      <xdr:col>8</xdr:col>
      <xdr:colOff>247650</xdr:colOff>
      <xdr:row>5</xdr:row>
      <xdr:rowOff>438150</xdr:rowOff>
    </xdr:from>
    <xdr:to>
      <xdr:col>11</xdr:col>
      <xdr:colOff>523875</xdr:colOff>
      <xdr:row>5</xdr:row>
      <xdr:rowOff>1228726</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50"/>
          <a:ext cx="2105025" cy="79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4</xdr:col>
      <xdr:colOff>371474</xdr:colOff>
      <xdr:row>5</xdr:row>
      <xdr:rowOff>171450</xdr:rowOff>
    </xdr:from>
    <xdr:to>
      <xdr:col>8</xdr:col>
      <xdr:colOff>38099</xdr:colOff>
      <xdr:row>5</xdr:row>
      <xdr:rowOff>447675</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71474" y="1123950"/>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REVENUE</a:t>
          </a:r>
        </a:p>
      </xdr:txBody>
    </xdr:sp>
    <xdr:clientData/>
  </xdr:twoCellAnchor>
  <xdr:twoCellAnchor>
    <xdr:from>
      <xdr:col>4</xdr:col>
      <xdr:colOff>371475</xdr:colOff>
      <xdr:row>5</xdr:row>
      <xdr:rowOff>447674</xdr:rowOff>
    </xdr:from>
    <xdr:to>
      <xdr:col>8</xdr:col>
      <xdr:colOff>38100</xdr:colOff>
      <xdr:row>5</xdr:row>
      <xdr:rowOff>1228725</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7810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12</xdr:col>
      <xdr:colOff>85725</xdr:colOff>
      <xdr:row>5</xdr:row>
      <xdr:rowOff>171450</xdr:rowOff>
    </xdr:from>
    <xdr:to>
      <xdr:col>14</xdr:col>
      <xdr:colOff>952501</xdr:colOff>
      <xdr:row>5</xdr:row>
      <xdr:rowOff>457200</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5" y="1123950"/>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NO OF TRANSACTIONS</a:t>
          </a:r>
        </a:p>
      </xdr:txBody>
    </xdr:sp>
    <xdr:clientData/>
  </xdr:twoCellAnchor>
  <xdr:twoCellAnchor>
    <xdr:from>
      <xdr:col>12</xdr:col>
      <xdr:colOff>85725</xdr:colOff>
      <xdr:row>5</xdr:row>
      <xdr:rowOff>457199</xdr:rowOff>
    </xdr:from>
    <xdr:to>
      <xdr:col>14</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14</xdr:col>
      <xdr:colOff>1152524</xdr:colOff>
      <xdr:row>5</xdr:row>
      <xdr:rowOff>171451</xdr:rowOff>
    </xdr:from>
    <xdr:to>
      <xdr:col>17</xdr:col>
      <xdr:colOff>57150</xdr:colOff>
      <xdr:row>5</xdr:row>
      <xdr:rowOff>457201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1239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HIGHEST SALE</a:t>
          </a:r>
        </a:p>
      </xdr:txBody>
    </xdr:sp>
    <xdr:clientData/>
  </xdr:twoCellAnchor>
  <xdr:twoCellAnchor>
    <xdr:from>
      <xdr:col>14</xdr:col>
      <xdr:colOff>1152525</xdr:colOff>
      <xdr:row>5</xdr:row>
      <xdr:rowOff>457200</xdr:rowOff>
    </xdr:from>
    <xdr:to>
      <xdr:col>17</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39</xdr:row>
      <xdr:rowOff>42862</xdr:rowOff>
    </xdr:from>
    <xdr:to>
      <xdr:col>8</xdr:col>
      <xdr:colOff>85725</xdr:colOff>
      <xdr:row>53</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52</xdr:row>
      <xdr:rowOff>85726</xdr:rowOff>
    </xdr:from>
    <xdr:to>
      <xdr:col>7</xdr:col>
      <xdr:colOff>647700</xdr:colOff>
      <xdr:row>54</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O25:Q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0">
      <pivotArea outline="0" collapsedLevelsAreSubtotals="1" fieldPosition="0"/>
    </format>
    <format dxfId="1">
      <pivotArea outline="0" fieldPosition="0">
        <references count="1">
          <reference field="4294967294" count="1">
            <x v="0"/>
          </reference>
        </references>
      </pivotArea>
    </format>
    <format dxfId="2">
      <pivotArea type="all" dataOnly="0" outline="0" fieldPosition="0"/>
    </format>
    <format dxfId="3">
      <pivotArea outline="0" collapsedLevelsAreSubtotals="1" fieldPosition="0"/>
    </format>
    <format dxfId="4">
      <pivotArea field="0" type="button" dataOnly="0" labelOnly="1" outline="0" axis="axisRow" fieldPosition="0"/>
    </format>
    <format dxfId="5">
      <pivotArea dataOnly="0" labelOnly="1" fieldPosition="0">
        <references count="1">
          <reference field="0" count="0"/>
        </references>
      </pivotArea>
    </format>
    <format dxfId="6">
      <pivotArea dataOnly="0" labelOnly="1" grandRow="1" outline="0" fieldPosition="0"/>
    </format>
    <format dxfId="7">
      <pivotArea dataOnly="0" labelOnly="1" outline="0" fieldPosition="0">
        <references count="1">
          <reference field="4294967294" count="2">
            <x v="0"/>
            <x v="1"/>
          </reference>
        </references>
      </pivotArea>
    </format>
    <format dxfId="8">
      <pivotArea field="0" type="button" dataOnly="0" labelOnly="1" outline="0" axis="axisRow" fieldPosition="0"/>
    </format>
    <format dxfId="9">
      <pivotArea dataOnly="0" labelOnly="1" outline="0" fieldPosition="0">
        <references count="1">
          <reference field="4294967294" count="2">
            <x v="0"/>
            <x v="1"/>
          </reference>
        </references>
      </pivotArea>
    </format>
    <format dxfId="10">
      <pivotArea outline="0" collapsedLevelsAreSubtotals="1" fieldPosition="0"/>
    </format>
    <format dxfId="11">
      <pivotArea dataOnly="0" labelOnly="1" fieldPosition="0">
        <references count="1">
          <reference field="0" count="0"/>
        </references>
      </pivotArea>
    </format>
    <format dxfId="12">
      <pivotArea dataOnly="0" labelOnly="1" grandRow="1" outline="0" fieldPosition="0"/>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3:C4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38">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39">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2:M68"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13">
      <pivotArea outline="0" collapsedLevelsAreSubtotals="1" fieldPosition="0"/>
    </format>
    <format dxfId="14">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37"/>
    <tableColumn id="2" xr3:uid="{03F70E28-655A-4F8C-BB7B-E5891DCBD46C}" uniqueName="2" name="Geography" queryTableFieldId="2" dataDxfId="36"/>
    <tableColumn id="3" xr3:uid="{84F0FFA1-58CD-4680-81C8-67E95F73C8B3}" uniqueName="3" name="Product" queryTableFieldId="3" dataDxfId="35"/>
    <tableColumn id="4" xr3:uid="{7BE3ACFC-2D44-4926-ABA0-1782C299E844}" uniqueName="4" name="Date" queryTableFieldId="4" dataDxfId="34"/>
    <tableColumn id="5" xr3:uid="{510531CC-9F01-4906-9B29-6B4E28C7C3CC}" uniqueName="5" name="Revenue" queryTableFieldId="5" dataDxfId="33"/>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32"/>
    <tableColumn id="2" xr3:uid="{A7AFC1F3-C48B-43EB-8AE8-C4CCC91AFBB1}" uniqueName="2" name="Geography" queryTableFieldId="2" dataDxfId="31"/>
    <tableColumn id="3" xr3:uid="{93F0D4EF-36A9-4B71-BC80-513483AE7CEB}" uniqueName="3" name="Product" queryTableFieldId="3" dataDxfId="30"/>
    <tableColumn id="4" xr3:uid="{F302EA92-D323-425A-AE5A-2E4D5BEEDB95}" uniqueName="4" name="Date" queryTableFieldId="4" dataDxfId="29"/>
    <tableColumn id="5" xr3:uid="{C52F3F1A-6479-4428-AD3E-BE2DB1FC035C}" uniqueName="5" name="Revenue" queryTableFieldId="5" dataDxfId="28"/>
    <tableColumn id="6" xr3:uid="{77B716F1-4DB1-4494-B4F6-DA78FFD3C57E}" uniqueName="6" name="Boxes" queryTableFieldId="6"/>
    <tableColumn id="8" xr3:uid="{A567B456-1AA4-4121-84E8-228727E83297}" uniqueName="8" name="Cost" queryTableFieldId="8" dataDxfId="27">
      <calculatedColumnFormula>_xlfn.XLOOKUP(sales[[#This Row],[Product]],products[Product],products[Cost per box])*sales[[#This Row],[Boxes]]</calculatedColumnFormula>
    </tableColumn>
    <tableColumn id="7" xr3:uid="{DAFDEE63-13C1-4B1F-B4DA-929D42D8E891}" uniqueName="7" name="Profit" queryTableFieldId="7" dataDxfId="26">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25"/>
    <tableColumn id="2" xr3:uid="{DB747525-78DE-4ED5-95B8-7345D5781B35}" uniqueName="2" name="Team" queryTableFieldId="2" dataDxfId="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23"/>
    <tableColumn id="2" xr3:uid="{6C7C5B82-FAA2-4CF2-95AC-F25A9219C106}" uniqueName="2" name="Region" queryTableFieldId="2" dataDxfId="22"/>
    <tableColumn id="3" xr3:uid="{37FC089B-7512-44A2-86AA-CE39E8A24625}" uniqueName="3" name="SUM OF PROFITS" queryTableFieldId="3" dataDxfId="21">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20"/>
    <tableColumn id="2" xr3:uid="{6A168757-0345-4FC1-B8BA-E1C0FE6686A8}" uniqueName="2" name="Region" queryTableFieldId="2" dataDxfId="1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18"/>
    <tableColumn id="2" xr3:uid="{CD94FA83-667C-4ED9-B7EC-94C4EDE09715}" uniqueName="2" name="Category" queryTableFieldId="2" dataDxfId="17"/>
    <tableColumn id="3" xr3:uid="{FEF49FED-31C4-4F60-9547-0309ED0C4B2B}" uniqueName="3" name="Cost per box" queryTableFieldId="3" dataDxfId="16"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E1:S73"/>
  <sheetViews>
    <sheetView showGridLines="0" tabSelected="1" workbookViewId="0">
      <selection activeCell="U18" sqref="U18"/>
    </sheetView>
  </sheetViews>
  <sheetFormatPr defaultRowHeight="15" x14ac:dyDescent="0.25"/>
  <cols>
    <col min="15" max="15" width="19.85546875" bestFit="1" customWidth="1"/>
    <col min="16" max="16" width="15.5703125" bestFit="1" customWidth="1"/>
    <col min="17" max="17" width="12.28515625" bestFit="1" customWidth="1"/>
  </cols>
  <sheetData>
    <row r="1" spans="5:19" ht="15" customHeight="1" x14ac:dyDescent="0.55000000000000004">
      <c r="E1" s="18"/>
      <c r="F1" s="32" t="s">
        <v>92</v>
      </c>
      <c r="G1" s="33"/>
      <c r="H1" s="33"/>
      <c r="I1" s="33"/>
      <c r="J1" s="33"/>
      <c r="K1" s="33"/>
      <c r="L1" s="33"/>
      <c r="M1" s="33"/>
      <c r="N1" s="33"/>
      <c r="O1" s="34">
        <v>100000000</v>
      </c>
      <c r="P1" s="34"/>
      <c r="Q1" s="34"/>
      <c r="R1" s="14"/>
      <c r="S1" s="15"/>
    </row>
    <row r="2" spans="5:19" ht="15" customHeight="1" x14ac:dyDescent="0.55000000000000004">
      <c r="E2" s="18"/>
      <c r="F2" s="33"/>
      <c r="G2" s="33"/>
      <c r="H2" s="33"/>
      <c r="I2" s="33"/>
      <c r="J2" s="33"/>
      <c r="K2" s="33"/>
      <c r="L2" s="33"/>
      <c r="M2" s="33"/>
      <c r="N2" s="33"/>
      <c r="O2" s="34"/>
      <c r="P2" s="34"/>
      <c r="Q2" s="34"/>
      <c r="R2" s="14"/>
      <c r="S2" s="15"/>
    </row>
    <row r="3" spans="5:19" ht="15" customHeight="1" x14ac:dyDescent="0.55000000000000004">
      <c r="E3" s="18"/>
      <c r="F3" s="33"/>
      <c r="G3" s="33"/>
      <c r="H3" s="33"/>
      <c r="I3" s="33"/>
      <c r="J3" s="33"/>
      <c r="K3" s="33"/>
      <c r="L3" s="33"/>
      <c r="M3" s="33"/>
      <c r="N3" s="33"/>
      <c r="O3" s="34"/>
      <c r="P3" s="34"/>
      <c r="Q3" s="34"/>
      <c r="R3" s="14"/>
      <c r="S3" s="15"/>
    </row>
    <row r="4" spans="5:19" ht="15" customHeight="1" x14ac:dyDescent="0.55000000000000004">
      <c r="E4" s="18"/>
      <c r="F4" s="33"/>
      <c r="G4" s="33"/>
      <c r="H4" s="33"/>
      <c r="I4" s="33"/>
      <c r="J4" s="33"/>
      <c r="K4" s="33"/>
      <c r="L4" s="33"/>
      <c r="M4" s="33"/>
      <c r="N4" s="33"/>
      <c r="O4" s="34"/>
      <c r="P4" s="34"/>
      <c r="Q4" s="34"/>
      <c r="R4" s="14"/>
      <c r="S4" s="15"/>
    </row>
    <row r="5" spans="5:19" ht="15" customHeight="1" x14ac:dyDescent="0.55000000000000004">
      <c r="E5" s="18"/>
      <c r="F5" s="33"/>
      <c r="G5" s="33"/>
      <c r="H5" s="33"/>
      <c r="I5" s="33"/>
      <c r="J5" s="33"/>
      <c r="K5" s="33"/>
      <c r="L5" s="33"/>
      <c r="M5" s="33"/>
      <c r="N5" s="33"/>
      <c r="O5" s="34"/>
      <c r="P5" s="34"/>
      <c r="Q5" s="34"/>
      <c r="R5" s="14"/>
      <c r="S5" s="15"/>
    </row>
    <row r="6" spans="5:19" ht="106.5" customHeight="1" x14ac:dyDescent="0.7">
      <c r="E6" s="17"/>
      <c r="F6" s="29"/>
      <c r="G6" s="29"/>
      <c r="H6" s="29"/>
      <c r="I6" s="29"/>
      <c r="J6" s="29"/>
      <c r="K6" s="29"/>
      <c r="L6" s="29"/>
      <c r="M6" s="29"/>
      <c r="N6" s="29"/>
      <c r="O6" s="30"/>
      <c r="P6" s="30"/>
      <c r="Q6" s="30"/>
      <c r="R6" s="31"/>
      <c r="S6" s="15"/>
    </row>
    <row r="7" spans="5:19" x14ac:dyDescent="0.25">
      <c r="E7" s="17"/>
      <c r="F7" s="17"/>
      <c r="G7" s="17"/>
      <c r="H7" s="17"/>
      <c r="I7" s="17"/>
      <c r="J7" s="17"/>
      <c r="K7" s="17"/>
      <c r="L7" s="17"/>
      <c r="M7" s="17"/>
      <c r="N7" s="17"/>
      <c r="O7" s="17"/>
      <c r="P7" s="17"/>
      <c r="Q7" s="17"/>
      <c r="R7" s="17"/>
    </row>
    <row r="8" spans="5:19" x14ac:dyDescent="0.25">
      <c r="E8" s="17"/>
      <c r="F8" s="17"/>
      <c r="G8" s="17"/>
      <c r="H8" s="17"/>
      <c r="I8" s="17"/>
      <c r="J8" s="17"/>
      <c r="K8" s="17"/>
      <c r="L8" s="17"/>
      <c r="M8" s="17"/>
      <c r="N8" s="17"/>
      <c r="O8" s="17"/>
      <c r="P8" s="17"/>
      <c r="Q8" s="17"/>
      <c r="R8" s="17"/>
    </row>
    <row r="9" spans="5:19" x14ac:dyDescent="0.25">
      <c r="E9" s="17"/>
      <c r="F9" s="17"/>
      <c r="G9" s="17"/>
      <c r="H9" s="17"/>
      <c r="I9" s="17"/>
      <c r="J9" s="17"/>
      <c r="K9" s="17"/>
      <c r="L9" s="17"/>
      <c r="M9" s="17"/>
      <c r="N9" s="17"/>
      <c r="O9" s="17"/>
      <c r="P9" s="17"/>
      <c r="Q9" s="17"/>
      <c r="R9" s="17"/>
    </row>
    <row r="10" spans="5:19" x14ac:dyDescent="0.25">
      <c r="E10" s="17"/>
      <c r="F10" s="17"/>
      <c r="G10" s="17"/>
      <c r="H10" s="17"/>
      <c r="I10" s="17"/>
      <c r="J10" s="17"/>
      <c r="K10" s="17"/>
      <c r="L10" s="17"/>
      <c r="M10" s="17"/>
      <c r="N10" s="17"/>
      <c r="O10" s="17"/>
      <c r="P10" s="17"/>
      <c r="Q10" s="17"/>
      <c r="R10" s="17"/>
    </row>
    <row r="11" spans="5:19" x14ac:dyDescent="0.25">
      <c r="E11" s="17"/>
      <c r="F11" s="17"/>
      <c r="G11" s="17"/>
      <c r="H11" s="17"/>
      <c r="I11" s="17"/>
      <c r="J11" s="17"/>
      <c r="K11" s="17"/>
      <c r="L11" s="17"/>
      <c r="M11" s="17"/>
      <c r="N11" s="17"/>
      <c r="O11" s="17"/>
      <c r="P11" s="17"/>
      <c r="Q11" s="17"/>
      <c r="R11" s="17"/>
    </row>
    <row r="12" spans="5:19" x14ac:dyDescent="0.25">
      <c r="E12" s="17"/>
      <c r="F12" s="17"/>
      <c r="G12" s="17"/>
      <c r="H12" s="17"/>
      <c r="I12" s="17"/>
      <c r="J12" s="17"/>
      <c r="K12" s="17"/>
      <c r="L12" s="17"/>
      <c r="M12" s="17"/>
      <c r="N12" s="17"/>
      <c r="O12" s="17"/>
      <c r="P12" s="17"/>
      <c r="Q12" s="17"/>
      <c r="R12" s="17"/>
    </row>
    <row r="13" spans="5:19" x14ac:dyDescent="0.25">
      <c r="E13" s="17"/>
      <c r="F13" s="17"/>
      <c r="G13" s="17"/>
      <c r="H13" s="17"/>
      <c r="I13" s="17"/>
      <c r="J13" s="17"/>
      <c r="K13" s="17"/>
      <c r="L13" s="17"/>
      <c r="M13" s="17"/>
      <c r="N13" s="17"/>
      <c r="O13" s="17"/>
      <c r="P13" s="17"/>
      <c r="Q13" s="17"/>
      <c r="R13" s="17"/>
    </row>
    <row r="14" spans="5:19" x14ac:dyDescent="0.25">
      <c r="E14" s="17"/>
      <c r="F14" s="17"/>
      <c r="G14" s="17"/>
      <c r="H14" s="17"/>
      <c r="I14" s="17"/>
      <c r="J14" s="17"/>
      <c r="K14" s="17"/>
      <c r="L14" s="17"/>
      <c r="M14" s="17"/>
      <c r="N14" s="17"/>
      <c r="O14" s="17"/>
      <c r="P14" s="17"/>
      <c r="Q14" s="17"/>
      <c r="R14" s="17"/>
    </row>
    <row r="15" spans="5:19" x14ac:dyDescent="0.25">
      <c r="E15" s="17"/>
      <c r="F15" s="17"/>
      <c r="G15" s="17"/>
      <c r="H15" s="17"/>
      <c r="I15" s="17"/>
      <c r="J15" s="17"/>
      <c r="K15" s="17"/>
      <c r="L15" s="17"/>
      <c r="M15" s="17"/>
      <c r="N15" s="17"/>
      <c r="O15" s="17"/>
      <c r="P15" s="17"/>
      <c r="Q15" s="17"/>
      <c r="R15" s="17"/>
    </row>
    <row r="16" spans="5:19" x14ac:dyDescent="0.25">
      <c r="E16" s="17"/>
      <c r="F16" s="17"/>
      <c r="G16" s="17"/>
      <c r="H16" s="17"/>
      <c r="I16" s="17"/>
      <c r="J16" s="17"/>
      <c r="K16" s="17"/>
      <c r="L16" s="17"/>
      <c r="M16" s="17"/>
      <c r="N16" s="17"/>
      <c r="O16" s="17"/>
      <c r="P16" s="17"/>
      <c r="Q16" s="17"/>
      <c r="R16" s="17"/>
    </row>
    <row r="17" spans="5:18" x14ac:dyDescent="0.25">
      <c r="E17" s="17"/>
      <c r="F17" s="17"/>
      <c r="G17" s="17"/>
      <c r="H17" s="17"/>
      <c r="I17" s="17"/>
      <c r="J17" s="17"/>
      <c r="K17" s="17"/>
      <c r="L17" s="17"/>
      <c r="M17" s="17"/>
      <c r="N17" s="17"/>
      <c r="O17" s="17"/>
      <c r="P17" s="17"/>
      <c r="Q17" s="17"/>
      <c r="R17" s="17"/>
    </row>
    <row r="18" spans="5:18" x14ac:dyDescent="0.25">
      <c r="E18" s="17"/>
      <c r="F18" s="17"/>
      <c r="G18" s="17"/>
      <c r="H18" s="17"/>
      <c r="I18" s="17"/>
      <c r="J18" s="17"/>
      <c r="K18" s="17"/>
      <c r="L18" s="17"/>
      <c r="M18" s="17"/>
      <c r="N18" s="17"/>
      <c r="O18" s="17"/>
      <c r="P18" s="17"/>
      <c r="Q18" s="17"/>
      <c r="R18" s="17"/>
    </row>
    <row r="19" spans="5:18" x14ac:dyDescent="0.25">
      <c r="E19" s="17"/>
      <c r="F19" s="17"/>
      <c r="G19" s="17"/>
      <c r="H19" s="17"/>
      <c r="I19" s="17"/>
      <c r="J19" s="17"/>
      <c r="K19" s="17"/>
      <c r="L19" s="17"/>
      <c r="M19" s="17"/>
      <c r="N19" s="17"/>
      <c r="O19" s="17"/>
      <c r="P19" s="17"/>
      <c r="Q19" s="17"/>
      <c r="R19" s="17"/>
    </row>
    <row r="20" spans="5:18" x14ac:dyDescent="0.25">
      <c r="E20" s="17"/>
      <c r="F20" s="17"/>
      <c r="G20" s="17"/>
      <c r="H20" s="17"/>
      <c r="I20" s="17"/>
      <c r="J20" s="17"/>
      <c r="K20" s="17"/>
      <c r="L20" s="17"/>
      <c r="M20" s="17"/>
      <c r="N20" s="17"/>
      <c r="O20" s="17"/>
      <c r="P20" s="17"/>
      <c r="Q20" s="17"/>
      <c r="R20" s="17"/>
    </row>
    <row r="21" spans="5:18" x14ac:dyDescent="0.25">
      <c r="E21" s="17"/>
      <c r="F21" s="17"/>
      <c r="G21" s="17"/>
      <c r="H21" s="17"/>
      <c r="I21" s="17"/>
      <c r="J21" s="17"/>
      <c r="K21" s="17"/>
      <c r="L21" s="17"/>
      <c r="M21" s="17"/>
      <c r="N21" s="17"/>
      <c r="O21" s="17"/>
      <c r="P21" s="17"/>
      <c r="Q21" s="17"/>
      <c r="R21" s="17"/>
    </row>
    <row r="22" spans="5:18" x14ac:dyDescent="0.25">
      <c r="E22" s="17"/>
      <c r="F22" s="17"/>
      <c r="G22" s="17"/>
      <c r="H22" s="17"/>
      <c r="I22" s="17"/>
      <c r="J22" s="17"/>
      <c r="K22" s="17"/>
      <c r="L22" s="17"/>
      <c r="M22" s="17"/>
      <c r="N22" s="17"/>
      <c r="O22" s="17"/>
      <c r="P22" s="17"/>
      <c r="Q22" s="17"/>
      <c r="R22" s="17"/>
    </row>
    <row r="23" spans="5:18" x14ac:dyDescent="0.25">
      <c r="E23" s="17"/>
      <c r="F23" s="17"/>
      <c r="G23" s="17"/>
      <c r="H23" s="17"/>
      <c r="I23" s="17"/>
      <c r="J23" s="17"/>
      <c r="K23" s="17"/>
      <c r="L23" s="17"/>
      <c r="M23" s="17"/>
      <c r="N23" s="17"/>
      <c r="O23" s="17" t="s">
        <v>69</v>
      </c>
      <c r="P23" s="17" t="s" vm="1">
        <v>103</v>
      </c>
      <c r="Q23" s="17"/>
      <c r="R23" s="17"/>
    </row>
    <row r="24" spans="5:18" x14ac:dyDescent="0.25">
      <c r="E24" s="17"/>
      <c r="F24" s="17"/>
      <c r="G24" s="17"/>
      <c r="H24" s="17"/>
      <c r="I24" s="17"/>
      <c r="J24" s="17"/>
      <c r="K24" s="17"/>
      <c r="L24" s="17"/>
      <c r="M24" s="17"/>
      <c r="N24" s="17"/>
      <c r="O24" s="17"/>
      <c r="P24" s="17"/>
      <c r="Q24" s="17"/>
      <c r="R24" s="17"/>
    </row>
    <row r="25" spans="5:18" x14ac:dyDescent="0.25">
      <c r="E25" s="17"/>
      <c r="F25" s="17"/>
      <c r="G25" s="17"/>
      <c r="H25" s="17"/>
      <c r="I25" s="17"/>
      <c r="J25" s="17"/>
      <c r="K25" s="17"/>
      <c r="L25" s="17"/>
      <c r="M25" s="17"/>
      <c r="N25" s="17"/>
      <c r="O25" s="21" t="s">
        <v>0</v>
      </c>
      <c r="P25" s="21" t="s">
        <v>104</v>
      </c>
      <c r="Q25" s="21" t="s">
        <v>93</v>
      </c>
      <c r="R25" s="17"/>
    </row>
    <row r="26" spans="5:18" x14ac:dyDescent="0.25">
      <c r="E26" s="17"/>
      <c r="F26" s="17"/>
      <c r="G26" s="17"/>
      <c r="H26" s="17"/>
      <c r="I26" s="17"/>
      <c r="J26" s="17"/>
      <c r="K26" s="17"/>
      <c r="L26" s="17"/>
      <c r="M26" s="17"/>
      <c r="N26" s="17"/>
      <c r="O26" s="22" t="s">
        <v>25</v>
      </c>
      <c r="P26" s="23">
        <v>4.4504097210354782E-2</v>
      </c>
      <c r="Q26" s="24">
        <v>1183743.3199999991</v>
      </c>
      <c r="R26" s="17"/>
    </row>
    <row r="27" spans="5:18" x14ac:dyDescent="0.25">
      <c r="E27" s="17"/>
      <c r="F27" s="17"/>
      <c r="G27" s="17"/>
      <c r="H27" s="17"/>
      <c r="I27" s="17"/>
      <c r="J27" s="17"/>
      <c r="K27" s="17"/>
      <c r="L27" s="17"/>
      <c r="M27" s="17"/>
      <c r="N27" s="17"/>
      <c r="O27" s="22" t="s">
        <v>29</v>
      </c>
      <c r="P27" s="23">
        <v>4.1258432963076706E-2</v>
      </c>
      <c r="Q27" s="24">
        <v>1097413.4399999995</v>
      </c>
      <c r="R27" s="17"/>
    </row>
    <row r="28" spans="5:18" x14ac:dyDescent="0.25">
      <c r="E28" s="17"/>
      <c r="F28" s="17"/>
      <c r="G28" s="17"/>
      <c r="H28" s="17"/>
      <c r="I28" s="17"/>
      <c r="J28" s="17"/>
      <c r="K28" s="17"/>
      <c r="L28" s="17"/>
      <c r="M28" s="17"/>
      <c r="N28" s="17"/>
      <c r="O28" s="22" t="s">
        <v>41</v>
      </c>
      <c r="P28" s="23">
        <v>4.6345005716388658E-2</v>
      </c>
      <c r="Q28" s="24">
        <v>1232708.7699999996</v>
      </c>
      <c r="R28" s="17"/>
    </row>
    <row r="29" spans="5:18" x14ac:dyDescent="0.25">
      <c r="E29" s="17"/>
      <c r="F29" s="17"/>
      <c r="G29" s="17"/>
      <c r="H29" s="17"/>
      <c r="I29" s="17"/>
      <c r="J29" s="17"/>
      <c r="K29" s="17"/>
      <c r="L29" s="17"/>
      <c r="M29" s="17"/>
      <c r="N29" s="17"/>
      <c r="O29" s="22" t="s">
        <v>18</v>
      </c>
      <c r="P29" s="23">
        <v>4.4720885551377272E-2</v>
      </c>
      <c r="Q29" s="24">
        <v>1189509.5700000003</v>
      </c>
      <c r="R29" s="17"/>
    </row>
    <row r="30" spans="5:18" x14ac:dyDescent="0.25">
      <c r="E30" s="17"/>
      <c r="F30" s="17"/>
      <c r="G30" s="17"/>
      <c r="H30" s="17"/>
      <c r="I30" s="17"/>
      <c r="J30" s="17"/>
      <c r="K30" s="17"/>
      <c r="L30" s="17"/>
      <c r="M30" s="17"/>
      <c r="N30" s="17"/>
      <c r="O30" s="22" t="s">
        <v>54</v>
      </c>
      <c r="P30" s="23">
        <v>2.4884302886801192E-2</v>
      </c>
      <c r="Q30" s="24">
        <v>661885.73999999987</v>
      </c>
      <c r="R30" s="17"/>
    </row>
    <row r="31" spans="5:18" x14ac:dyDescent="0.25">
      <c r="E31" s="17"/>
      <c r="F31" s="17"/>
      <c r="G31" s="17"/>
      <c r="H31" s="17"/>
      <c r="I31" s="17"/>
      <c r="J31" s="17"/>
      <c r="K31" s="17"/>
      <c r="L31" s="17"/>
      <c r="M31" s="17"/>
      <c r="N31" s="17"/>
      <c r="O31" s="22" t="s">
        <v>33</v>
      </c>
      <c r="P31" s="23">
        <v>4.2667647222311277E-2</v>
      </c>
      <c r="Q31" s="24">
        <v>1134896.4599999995</v>
      </c>
      <c r="R31" s="17"/>
    </row>
    <row r="32" spans="5:18" x14ac:dyDescent="0.25">
      <c r="E32" s="17"/>
      <c r="F32" s="17"/>
      <c r="G32" s="17"/>
      <c r="H32" s="17"/>
      <c r="I32" s="17"/>
      <c r="J32" s="17"/>
      <c r="K32" s="17"/>
      <c r="L32" s="17"/>
      <c r="M32" s="17"/>
      <c r="N32" s="17"/>
      <c r="O32" s="22" t="s">
        <v>37</v>
      </c>
      <c r="P32" s="23">
        <v>4.0632812169712804E-2</v>
      </c>
      <c r="Q32" s="24">
        <v>1080772.8500000003</v>
      </c>
      <c r="R32" s="17"/>
    </row>
    <row r="33" spans="5:18" x14ac:dyDescent="0.25">
      <c r="E33" s="17"/>
      <c r="F33" s="17"/>
      <c r="G33" s="17"/>
      <c r="H33" s="17"/>
      <c r="I33" s="17"/>
      <c r="J33" s="17"/>
      <c r="K33" s="17"/>
      <c r="L33" s="17"/>
      <c r="M33" s="17"/>
      <c r="N33" s="17"/>
      <c r="O33" s="22" t="s">
        <v>5</v>
      </c>
      <c r="P33" s="23">
        <v>4.2415721969841017E-2</v>
      </c>
      <c r="Q33" s="24">
        <v>1128195.6200000006</v>
      </c>
      <c r="R33" s="17"/>
    </row>
    <row r="34" spans="5:18" x14ac:dyDescent="0.25">
      <c r="E34" s="17"/>
      <c r="F34" s="17"/>
      <c r="G34" s="17"/>
      <c r="H34" s="17"/>
      <c r="I34" s="17"/>
      <c r="J34" s="17"/>
      <c r="K34" s="17"/>
      <c r="L34" s="17"/>
      <c r="M34" s="17"/>
      <c r="N34" s="17"/>
      <c r="O34" s="22" t="s">
        <v>34</v>
      </c>
      <c r="P34" s="23">
        <v>4.5392981855065059E-2</v>
      </c>
      <c r="Q34" s="24">
        <v>1207386.3399999992</v>
      </c>
      <c r="R34" s="17"/>
    </row>
    <row r="35" spans="5:18" x14ac:dyDescent="0.25">
      <c r="E35" s="17"/>
      <c r="F35" s="17"/>
      <c r="G35" s="17"/>
      <c r="H35" s="17"/>
      <c r="I35" s="17"/>
      <c r="J35" s="17"/>
      <c r="K35" s="17"/>
      <c r="L35" s="17"/>
      <c r="M35" s="17"/>
      <c r="N35" s="17"/>
      <c r="O35" s="22" t="s">
        <v>10</v>
      </c>
      <c r="P35" s="23">
        <v>4.3480191918164636E-2</v>
      </c>
      <c r="Q35" s="24">
        <v>1156508.95</v>
      </c>
      <c r="R35" s="17"/>
    </row>
    <row r="36" spans="5:18" x14ac:dyDescent="0.25">
      <c r="E36" s="17"/>
      <c r="F36" s="17"/>
      <c r="G36" s="17"/>
      <c r="H36" s="17"/>
      <c r="I36" s="17"/>
      <c r="J36" s="17"/>
      <c r="K36" s="17"/>
      <c r="L36" s="17"/>
      <c r="M36" s="17"/>
      <c r="N36" s="17"/>
      <c r="O36" s="22" t="s">
        <v>51</v>
      </c>
      <c r="P36" s="23">
        <v>4.747452551362407E-2</v>
      </c>
      <c r="Q36" s="24">
        <v>1262752.3300000005</v>
      </c>
      <c r="R36" s="17"/>
    </row>
    <row r="37" spans="5:18" x14ac:dyDescent="0.25">
      <c r="E37" s="17"/>
      <c r="F37" s="17"/>
      <c r="G37" s="17"/>
      <c r="H37" s="17"/>
      <c r="I37" s="17"/>
      <c r="J37" s="17"/>
      <c r="K37" s="17"/>
      <c r="L37" s="17"/>
      <c r="M37" s="17"/>
      <c r="N37" s="17"/>
      <c r="O37" s="22" t="s">
        <v>32</v>
      </c>
      <c r="P37" s="23">
        <v>4.4194872538888569E-2</v>
      </c>
      <c r="Q37" s="24">
        <v>1175518.4000000006</v>
      </c>
      <c r="R37" s="17"/>
    </row>
    <row r="38" spans="5:18" x14ac:dyDescent="0.25">
      <c r="E38" s="17"/>
      <c r="F38" s="17"/>
      <c r="G38" s="17"/>
      <c r="H38" s="17"/>
      <c r="I38" s="17"/>
      <c r="J38" s="17"/>
      <c r="K38" s="17"/>
      <c r="L38" s="17"/>
      <c r="M38" s="17"/>
      <c r="N38" s="17"/>
      <c r="O38" s="22" t="s">
        <v>20</v>
      </c>
      <c r="P38" s="23">
        <v>4.6864476260704065E-2</v>
      </c>
      <c r="Q38" s="24">
        <v>1246525.9200000011</v>
      </c>
      <c r="R38" s="17"/>
    </row>
    <row r="39" spans="5:18" ht="15" customHeight="1" x14ac:dyDescent="0.25">
      <c r="E39" s="17"/>
      <c r="F39" s="19"/>
      <c r="G39" s="20"/>
      <c r="H39" s="20"/>
      <c r="I39" s="20"/>
      <c r="J39" s="20"/>
      <c r="K39" s="20"/>
      <c r="L39" s="20"/>
      <c r="M39" s="20"/>
      <c r="N39" s="17"/>
      <c r="O39" s="22" t="s">
        <v>56</v>
      </c>
      <c r="P39" s="23">
        <v>2.7838940840496724E-2</v>
      </c>
      <c r="Q39" s="24">
        <v>740474.75000000012</v>
      </c>
      <c r="R39" s="17"/>
    </row>
    <row r="40" spans="5:18" x14ac:dyDescent="0.25">
      <c r="E40" s="17"/>
      <c r="F40" s="20"/>
      <c r="G40" s="20"/>
      <c r="H40" s="20"/>
      <c r="I40" s="20"/>
      <c r="J40" s="20"/>
      <c r="K40" s="20"/>
      <c r="L40" s="20"/>
      <c r="M40" s="20"/>
      <c r="N40" s="17"/>
      <c r="O40" s="22" t="s">
        <v>40</v>
      </c>
      <c r="P40" s="23">
        <v>4.2168240196932875E-2</v>
      </c>
      <c r="Q40" s="24">
        <v>1121612.97</v>
      </c>
      <c r="R40" s="17"/>
    </row>
    <row r="41" spans="5:18" ht="13.5" customHeight="1" x14ac:dyDescent="0.25">
      <c r="E41" s="17"/>
      <c r="F41" s="19"/>
      <c r="G41" s="19"/>
      <c r="H41" s="19"/>
      <c r="I41" s="19"/>
      <c r="J41" s="19"/>
      <c r="K41" s="19"/>
      <c r="L41" s="19"/>
      <c r="M41" s="19"/>
      <c r="N41" s="17"/>
      <c r="O41" s="22" t="s">
        <v>46</v>
      </c>
      <c r="P41" s="23">
        <v>4.0619053887744928E-2</v>
      </c>
      <c r="Q41" s="24">
        <v>1080406.8999999999</v>
      </c>
      <c r="R41" s="17"/>
    </row>
    <row r="42" spans="5:18" ht="15" customHeight="1" x14ac:dyDescent="0.25">
      <c r="E42" s="17"/>
      <c r="F42" s="35" t="s">
        <v>111</v>
      </c>
      <c r="G42" s="35"/>
      <c r="H42" s="35"/>
      <c r="I42" s="35"/>
      <c r="J42" s="35"/>
      <c r="K42" s="35"/>
      <c r="L42" s="35"/>
      <c r="M42" s="35"/>
      <c r="N42" s="17"/>
      <c r="O42" s="22" t="s">
        <v>8</v>
      </c>
      <c r="P42" s="23">
        <v>4.2725101161156673E-2</v>
      </c>
      <c r="Q42" s="24">
        <v>1136424.6500000001</v>
      </c>
      <c r="R42" s="17"/>
    </row>
    <row r="43" spans="5:18" ht="15" customHeight="1" x14ac:dyDescent="0.25">
      <c r="E43" s="17"/>
      <c r="F43" s="35"/>
      <c r="G43" s="35"/>
      <c r="H43" s="35"/>
      <c r="I43" s="35"/>
      <c r="J43" s="35"/>
      <c r="K43" s="35"/>
      <c r="L43" s="35"/>
      <c r="M43" s="35"/>
      <c r="N43" s="17"/>
      <c r="O43" s="22" t="s">
        <v>13</v>
      </c>
      <c r="P43" s="23">
        <v>4.7264386037654267E-2</v>
      </c>
      <c r="Q43" s="24">
        <v>1257162.9300000006</v>
      </c>
      <c r="R43" s="17"/>
    </row>
    <row r="44" spans="5:18" ht="15" customHeight="1" x14ac:dyDescent="0.25">
      <c r="E44" s="17"/>
      <c r="F44" s="35"/>
      <c r="G44" s="35"/>
      <c r="H44" s="35"/>
      <c r="I44" s="35"/>
      <c r="J44" s="35"/>
      <c r="K44" s="35"/>
      <c r="L44" s="35"/>
      <c r="M44" s="35"/>
      <c r="N44" s="17"/>
      <c r="O44" s="22" t="s">
        <v>55</v>
      </c>
      <c r="P44" s="23">
        <v>2.3546137305473554E-2</v>
      </c>
      <c r="Q44" s="24">
        <v>626292.51000000013</v>
      </c>
      <c r="R44" s="17"/>
    </row>
    <row r="45" spans="5:18" ht="15" customHeight="1" x14ac:dyDescent="0.25">
      <c r="E45" s="17"/>
      <c r="F45" s="35"/>
      <c r="G45" s="35"/>
      <c r="H45" s="35"/>
      <c r="I45" s="35"/>
      <c r="J45" s="35"/>
      <c r="K45" s="35"/>
      <c r="L45" s="35"/>
      <c r="M45" s="35"/>
      <c r="N45" s="17"/>
      <c r="O45" s="22" t="s">
        <v>23</v>
      </c>
      <c r="P45" s="23">
        <v>4.3384708426213774E-2</v>
      </c>
      <c r="Q45" s="24">
        <v>1153969.2299999995</v>
      </c>
      <c r="R45" s="17"/>
    </row>
    <row r="46" spans="5:18" ht="15" customHeight="1" x14ac:dyDescent="0.25">
      <c r="E46" s="17"/>
      <c r="F46" s="35"/>
      <c r="G46" s="35"/>
      <c r="H46" s="35"/>
      <c r="I46" s="35"/>
      <c r="J46" s="35"/>
      <c r="K46" s="35"/>
      <c r="L46" s="35"/>
      <c r="M46" s="35"/>
      <c r="N46" s="17"/>
      <c r="O46" s="22" t="s">
        <v>15</v>
      </c>
      <c r="P46" s="23">
        <v>4.1022827788812291E-2</v>
      </c>
      <c r="Q46" s="24">
        <v>1091146.6900000006</v>
      </c>
      <c r="R46" s="17"/>
    </row>
    <row r="47" spans="5:18" ht="15" customHeight="1" x14ac:dyDescent="0.25">
      <c r="E47" s="17"/>
      <c r="F47" s="35"/>
      <c r="G47" s="35"/>
      <c r="H47" s="35"/>
      <c r="I47" s="35"/>
      <c r="J47" s="35"/>
      <c r="K47" s="35"/>
      <c r="L47" s="35"/>
      <c r="M47" s="35"/>
      <c r="N47" s="17"/>
      <c r="O47" s="22" t="s">
        <v>39</v>
      </c>
      <c r="P47" s="23">
        <v>4.3077199263440474E-2</v>
      </c>
      <c r="Q47" s="24">
        <v>1145789.9399999995</v>
      </c>
      <c r="R47" s="17"/>
    </row>
    <row r="48" spans="5:18" ht="15" customHeight="1" x14ac:dyDescent="0.25">
      <c r="E48" s="17"/>
      <c r="F48" s="35"/>
      <c r="G48" s="35"/>
      <c r="H48" s="35"/>
      <c r="I48" s="35"/>
      <c r="J48" s="35"/>
      <c r="K48" s="35"/>
      <c r="L48" s="35"/>
      <c r="M48" s="35"/>
      <c r="N48" s="17"/>
      <c r="O48" s="22" t="s">
        <v>57</v>
      </c>
      <c r="P48" s="23">
        <v>2.5869669575092499E-2</v>
      </c>
      <c r="Q48" s="24">
        <v>688095.04</v>
      </c>
      <c r="R48" s="17"/>
    </row>
    <row r="49" spans="5:19" ht="15" customHeight="1" x14ac:dyDescent="0.25">
      <c r="E49" s="17"/>
      <c r="F49" s="35"/>
      <c r="G49" s="35"/>
      <c r="H49" s="35"/>
      <c r="I49" s="35"/>
      <c r="J49" s="35"/>
      <c r="K49" s="35"/>
      <c r="L49" s="35"/>
      <c r="M49" s="35"/>
      <c r="N49" s="17"/>
      <c r="O49" s="22" t="s">
        <v>53</v>
      </c>
      <c r="P49" s="23">
        <v>2.3252081144576355E-2</v>
      </c>
      <c r="Q49" s="24">
        <v>618471.05000000005</v>
      </c>
      <c r="R49" s="17"/>
    </row>
    <row r="50" spans="5:19" ht="15" customHeight="1" x14ac:dyDescent="0.25">
      <c r="E50" s="17"/>
      <c r="F50" s="35"/>
      <c r="G50" s="35"/>
      <c r="H50" s="35"/>
      <c r="I50" s="35"/>
      <c r="J50" s="35"/>
      <c r="K50" s="35"/>
      <c r="L50" s="35"/>
      <c r="M50" s="35"/>
      <c r="N50" s="17"/>
      <c r="O50" s="22" t="s">
        <v>49</v>
      </c>
      <c r="P50" s="23">
        <v>4.4395700596099007E-2</v>
      </c>
      <c r="Q50" s="24">
        <v>1180860.1299999999</v>
      </c>
      <c r="R50" s="17"/>
    </row>
    <row r="51" spans="5:19" ht="15" customHeight="1" x14ac:dyDescent="0.25">
      <c r="E51" s="17"/>
      <c r="F51" s="35"/>
      <c r="G51" s="35"/>
      <c r="H51" s="35"/>
      <c r="I51" s="35"/>
      <c r="J51" s="35"/>
      <c r="K51" s="35"/>
      <c r="L51" s="35"/>
      <c r="M51" s="35"/>
      <c r="N51" s="17"/>
      <c r="O51" s="22" t="s">
        <v>76</v>
      </c>
      <c r="P51" s="23">
        <v>1</v>
      </c>
      <c r="Q51" s="24">
        <v>26598524.499999907</v>
      </c>
      <c r="R51" s="17"/>
    </row>
    <row r="52" spans="5:19" ht="15" customHeight="1" x14ac:dyDescent="0.25">
      <c r="E52" s="17"/>
      <c r="F52" s="25"/>
      <c r="G52" s="25"/>
      <c r="H52" s="25"/>
      <c r="I52" s="25"/>
      <c r="J52" s="25"/>
      <c r="K52" s="25"/>
      <c r="L52" s="25"/>
      <c r="M52" s="25"/>
      <c r="N52" s="17"/>
      <c r="O52" s="17"/>
      <c r="P52" s="17"/>
      <c r="Q52" s="17"/>
      <c r="R52" s="17"/>
    </row>
    <row r="53" spans="5:19" ht="15" customHeight="1" x14ac:dyDescent="0.25">
      <c r="E53" s="17"/>
      <c r="F53" s="25"/>
      <c r="G53" s="25"/>
      <c r="H53" s="25"/>
      <c r="I53" s="25"/>
      <c r="J53" s="25"/>
      <c r="K53" s="25"/>
      <c r="L53" s="25"/>
      <c r="M53" s="25"/>
      <c r="N53" s="17"/>
      <c r="O53" s="17"/>
      <c r="P53" s="17"/>
      <c r="Q53" s="17"/>
      <c r="R53" s="17"/>
    </row>
    <row r="54" spans="5:19" ht="15" customHeight="1" x14ac:dyDescent="0.25">
      <c r="E54" s="17"/>
      <c r="F54" s="25"/>
      <c r="G54" s="25"/>
      <c r="H54" s="25"/>
      <c r="I54" s="25"/>
      <c r="J54" s="25"/>
      <c r="K54" s="25"/>
      <c r="L54" s="25"/>
      <c r="M54" s="25"/>
      <c r="N54" s="17"/>
      <c r="O54" s="17"/>
      <c r="P54" s="17"/>
      <c r="Q54" s="17"/>
      <c r="R54" s="17"/>
    </row>
    <row r="55" spans="5:19" ht="15" customHeight="1" x14ac:dyDescent="0.25">
      <c r="E55" s="17"/>
      <c r="F55" s="25"/>
      <c r="G55" s="25"/>
      <c r="H55" s="25"/>
      <c r="I55" s="25"/>
      <c r="J55" s="25"/>
      <c r="K55" s="25"/>
      <c r="L55" s="25"/>
      <c r="M55" s="25"/>
      <c r="N55" s="17"/>
      <c r="O55" s="17"/>
      <c r="P55" s="17"/>
      <c r="Q55" s="17"/>
      <c r="R55" s="17"/>
    </row>
    <row r="56" spans="5:19" x14ac:dyDescent="0.25">
      <c r="E56" s="17"/>
      <c r="F56" s="17"/>
      <c r="G56" s="17"/>
      <c r="H56" s="17"/>
      <c r="I56" s="17"/>
      <c r="J56" s="17"/>
      <c r="K56" s="17"/>
      <c r="L56" s="17"/>
      <c r="M56" s="17"/>
      <c r="N56" s="17"/>
      <c r="O56" s="17"/>
      <c r="P56" s="17"/>
      <c r="Q56" s="17"/>
      <c r="R56" s="17"/>
    </row>
    <row r="57" spans="5:19" x14ac:dyDescent="0.25">
      <c r="E57" s="17"/>
      <c r="F57" s="17"/>
      <c r="G57" s="17"/>
      <c r="H57" s="17"/>
      <c r="I57" s="17"/>
      <c r="J57" s="17"/>
      <c r="K57" s="17"/>
      <c r="L57" s="17"/>
      <c r="M57" s="17"/>
      <c r="N57" s="17"/>
      <c r="O57" s="17"/>
      <c r="P57" s="17"/>
      <c r="Q57" s="17"/>
      <c r="R57" s="17"/>
      <c r="S57" s="16"/>
    </row>
    <row r="58" spans="5:19" x14ac:dyDescent="0.25">
      <c r="E58" s="17"/>
      <c r="F58" s="17"/>
      <c r="G58" s="17"/>
      <c r="H58" s="17"/>
      <c r="I58" s="17"/>
      <c r="J58" s="17"/>
      <c r="K58" s="17"/>
      <c r="L58" s="17"/>
      <c r="M58" s="17"/>
      <c r="N58" s="17"/>
      <c r="O58" s="17"/>
      <c r="P58" s="17"/>
      <c r="Q58" s="17"/>
      <c r="R58" s="17"/>
      <c r="S58" s="16"/>
    </row>
    <row r="59" spans="5:19" x14ac:dyDescent="0.25">
      <c r="E59" s="17"/>
      <c r="F59" s="17"/>
      <c r="G59" s="17"/>
      <c r="H59" s="17"/>
      <c r="I59" s="17"/>
      <c r="J59" s="17"/>
      <c r="K59" s="17"/>
      <c r="L59" s="17"/>
      <c r="M59" s="17"/>
      <c r="N59" s="17"/>
      <c r="O59" s="17"/>
      <c r="P59" s="17"/>
      <c r="Q59" s="17"/>
      <c r="R59" s="17"/>
    </row>
    <row r="60" spans="5:19" x14ac:dyDescent="0.25">
      <c r="E60" s="17"/>
      <c r="F60" s="17"/>
      <c r="G60" s="17"/>
      <c r="H60" s="17"/>
      <c r="I60" s="17"/>
      <c r="J60" s="17"/>
      <c r="K60" s="17"/>
      <c r="L60" s="17"/>
      <c r="M60" s="17"/>
      <c r="N60" s="17"/>
      <c r="O60" s="17"/>
      <c r="P60" s="17"/>
      <c r="Q60" s="17"/>
      <c r="R60" s="17"/>
    </row>
    <row r="61" spans="5:19" x14ac:dyDescent="0.25">
      <c r="E61" s="17"/>
      <c r="F61" s="17"/>
      <c r="G61" s="17"/>
      <c r="H61" s="17"/>
      <c r="I61" s="17"/>
      <c r="J61" s="17"/>
      <c r="K61" s="17"/>
      <c r="L61" s="17"/>
      <c r="M61" s="17"/>
      <c r="N61" s="17"/>
      <c r="O61" s="17"/>
      <c r="P61" s="17"/>
      <c r="Q61" s="17"/>
      <c r="R61" s="17"/>
    </row>
    <row r="62" spans="5:19" x14ac:dyDescent="0.25">
      <c r="E62" s="17"/>
      <c r="F62" s="17"/>
      <c r="G62" s="17"/>
      <c r="H62" s="17"/>
      <c r="I62" s="17"/>
      <c r="J62" s="17"/>
      <c r="K62" s="17"/>
      <c r="L62" s="17"/>
      <c r="M62" s="17"/>
      <c r="N62" s="17"/>
      <c r="O62" s="17"/>
      <c r="P62" s="17"/>
      <c r="Q62" s="17"/>
      <c r="R62" s="17"/>
    </row>
    <row r="63" spans="5:19" x14ac:dyDescent="0.25">
      <c r="E63" s="17"/>
      <c r="F63" s="17"/>
      <c r="G63" s="17"/>
      <c r="H63" s="17"/>
      <c r="I63" s="17"/>
      <c r="J63" s="17"/>
      <c r="K63" s="17"/>
      <c r="L63" s="17"/>
      <c r="M63" s="17"/>
      <c r="N63" s="17"/>
      <c r="O63" s="17"/>
      <c r="P63" s="17"/>
      <c r="Q63" s="17"/>
      <c r="R63" s="17"/>
    </row>
    <row r="64" spans="5:19" x14ac:dyDescent="0.25">
      <c r="E64" s="17"/>
      <c r="F64" s="17"/>
      <c r="G64" s="17"/>
      <c r="H64" s="17"/>
      <c r="I64" s="17"/>
      <c r="J64" s="17"/>
      <c r="K64" s="17"/>
      <c r="L64" s="17"/>
      <c r="M64" s="17"/>
      <c r="N64" s="17"/>
      <c r="O64" s="17"/>
      <c r="P64" s="17"/>
      <c r="Q64" s="17"/>
      <c r="R64" s="17"/>
    </row>
    <row r="65" spans="5:18" x14ac:dyDescent="0.25">
      <c r="E65" s="17"/>
      <c r="F65" s="17"/>
      <c r="G65" s="17"/>
      <c r="H65" s="17"/>
      <c r="I65" s="17"/>
      <c r="J65" s="17"/>
      <c r="K65" s="17"/>
      <c r="L65" s="17"/>
      <c r="M65" s="17"/>
      <c r="N65" s="17"/>
      <c r="O65" s="17"/>
      <c r="P65" s="17"/>
      <c r="Q65" s="17"/>
      <c r="R65" s="17"/>
    </row>
    <row r="66" spans="5:18" x14ac:dyDescent="0.25">
      <c r="E66" s="17"/>
      <c r="F66" s="17"/>
      <c r="G66" s="17"/>
      <c r="H66" s="17"/>
      <c r="I66" s="17"/>
      <c r="J66" s="17"/>
      <c r="K66" s="17"/>
      <c r="L66" s="17"/>
      <c r="M66" s="17"/>
      <c r="N66" s="17"/>
      <c r="O66" s="17"/>
      <c r="P66" s="17"/>
      <c r="Q66" s="17"/>
      <c r="R66" s="17"/>
    </row>
    <row r="67" spans="5:18" x14ac:dyDescent="0.25">
      <c r="E67" s="17"/>
      <c r="F67" s="17"/>
      <c r="G67" s="17"/>
      <c r="H67" s="17"/>
      <c r="I67" s="17"/>
      <c r="J67" s="17"/>
      <c r="K67" s="17"/>
      <c r="L67" s="17"/>
      <c r="M67" s="17"/>
      <c r="N67" s="17"/>
      <c r="O67" s="17"/>
      <c r="P67" s="17"/>
      <c r="Q67" s="17"/>
      <c r="R67" s="17"/>
    </row>
    <row r="68" spans="5:18" x14ac:dyDescent="0.25">
      <c r="E68" s="17"/>
      <c r="F68" s="17"/>
      <c r="G68" s="17"/>
      <c r="H68" s="17"/>
      <c r="I68" s="17"/>
      <c r="J68" s="17"/>
      <c r="K68" s="17"/>
      <c r="L68" s="17"/>
      <c r="M68" s="17"/>
      <c r="N68" s="17"/>
      <c r="O68" s="17"/>
      <c r="P68" s="17"/>
      <c r="Q68" s="17"/>
      <c r="R68" s="17"/>
    </row>
    <row r="69" spans="5:18" x14ac:dyDescent="0.25">
      <c r="E69" s="17"/>
      <c r="F69" s="17"/>
      <c r="G69" s="17"/>
      <c r="H69" s="17"/>
      <c r="I69" s="17"/>
      <c r="J69" s="17"/>
      <c r="K69" s="17"/>
      <c r="L69" s="17"/>
      <c r="M69" s="17"/>
      <c r="N69" s="17"/>
      <c r="O69" s="17"/>
      <c r="P69" s="17"/>
      <c r="Q69" s="17"/>
      <c r="R69" s="17"/>
    </row>
    <row r="70" spans="5:18" x14ac:dyDescent="0.25">
      <c r="E70" s="17"/>
      <c r="F70" s="17"/>
      <c r="G70" s="17"/>
      <c r="H70" s="17"/>
      <c r="I70" s="17"/>
      <c r="J70" s="17"/>
      <c r="K70" s="17"/>
      <c r="L70" s="17"/>
      <c r="M70" s="17"/>
      <c r="N70" s="17"/>
      <c r="O70" s="17"/>
      <c r="P70" s="17"/>
      <c r="Q70" s="17"/>
      <c r="R70" s="17"/>
    </row>
    <row r="71" spans="5:18" x14ac:dyDescent="0.25">
      <c r="E71" s="17"/>
      <c r="F71" s="17"/>
      <c r="G71" s="17"/>
      <c r="H71" s="17"/>
      <c r="I71" s="17"/>
      <c r="J71" s="17"/>
      <c r="K71" s="17"/>
      <c r="L71" s="17"/>
      <c r="M71" s="17"/>
      <c r="N71" s="17"/>
      <c r="O71" s="17"/>
      <c r="P71" s="17"/>
      <c r="Q71" s="17"/>
      <c r="R71" s="17"/>
    </row>
    <row r="72" spans="5:18" x14ac:dyDescent="0.25">
      <c r="E72" s="17"/>
      <c r="F72" s="17"/>
      <c r="G72" s="17"/>
      <c r="H72" s="17"/>
      <c r="I72" s="17"/>
      <c r="J72" s="17"/>
      <c r="K72" s="17"/>
      <c r="L72" s="17"/>
      <c r="M72" s="17"/>
      <c r="N72" s="17"/>
      <c r="O72" s="17"/>
      <c r="P72" s="17"/>
      <c r="Q72" s="17"/>
      <c r="R72" s="17"/>
    </row>
    <row r="73" spans="5:18" x14ac:dyDescent="0.25">
      <c r="E73" s="17"/>
      <c r="F73" s="17"/>
      <c r="G73" s="17"/>
      <c r="H73" s="17"/>
      <c r="I73" s="17"/>
      <c r="J73" s="17"/>
      <c r="K73" s="17"/>
      <c r="L73" s="17"/>
      <c r="M73" s="17"/>
      <c r="N73" s="17"/>
      <c r="O73" s="17"/>
      <c r="P73" s="17"/>
      <c r="Q73" s="17"/>
      <c r="R73" s="17"/>
    </row>
  </sheetData>
  <mergeCells count="3">
    <mergeCell ref="F1:N5"/>
    <mergeCell ref="O1:Q5"/>
    <mergeCell ref="F42:M51"/>
  </mergeCells>
  <conditionalFormatting pivot="1" sqref="P30 P39 P44 P48:P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Q30 Q39 Q44 Q48:Q49">
    <cfRule type="cellIs" dxfId="15" priority="2" operator="lessThan">
      <formula>1000000</formula>
    </cfRule>
  </conditionalFormatting>
  <conditionalFormatting pivot="1" sqref="P26:P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P30 P39 P44 P48:P49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P26:P50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M68"/>
  <sheetViews>
    <sheetView workbookViewId="0">
      <selection activeCell="T13" sqref="T13"/>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3" width="12.28515625" bestFit="1" customWidth="1"/>
    <col min="14"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(SUM(sales[Profit])/E1)</f>
        <v>0.26598524499999909</v>
      </c>
      <c r="E1" s="4">
        <f>SUM('Financial Goal Tracker'!O1:S5)</f>
        <v>100000000</v>
      </c>
      <c r="J1" s="4"/>
    </row>
    <row r="2" spans="1:10" x14ac:dyDescent="0.25">
      <c r="A2" t="s">
        <v>102</v>
      </c>
      <c r="B2" s="13">
        <f>MAX(100%,B1)-B1</f>
        <v>0.73401475500000091</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40" spans="1:13" x14ac:dyDescent="0.25">
      <c r="J40" s="8" t="s">
        <v>69</v>
      </c>
      <c r="K40" t="s" vm="1">
        <v>103</v>
      </c>
    </row>
    <row r="42" spans="1:13" x14ac:dyDescent="0.25">
      <c r="J42" s="8" t="s">
        <v>0</v>
      </c>
      <c r="K42" t="s">
        <v>104</v>
      </c>
      <c r="L42" t="s">
        <v>93</v>
      </c>
      <c r="M42" t="s">
        <v>99</v>
      </c>
    </row>
    <row r="43" spans="1:13" x14ac:dyDescent="0.25">
      <c r="A43" s="8" t="s">
        <v>77</v>
      </c>
      <c r="B43" t="s">
        <v>105</v>
      </c>
      <c r="C43" t="s">
        <v>98</v>
      </c>
      <c r="J43" s="9" t="s">
        <v>25</v>
      </c>
      <c r="K43" s="11">
        <v>4.4504097210354782E-2</v>
      </c>
      <c r="L43" s="4">
        <v>1183743.3199999991</v>
      </c>
      <c r="M43" s="4">
        <v>2053443</v>
      </c>
    </row>
    <row r="44" spans="1:13" x14ac:dyDescent="0.25">
      <c r="A44" s="9" t="s">
        <v>71</v>
      </c>
      <c r="B44" s="4">
        <v>13759137</v>
      </c>
      <c r="C44" s="4">
        <v>7966460.4699999904</v>
      </c>
      <c r="J44" s="9" t="s">
        <v>29</v>
      </c>
      <c r="K44" s="11">
        <v>4.1258432963076706E-2</v>
      </c>
      <c r="L44" s="4">
        <v>1097413.4399999995</v>
      </c>
      <c r="M44" s="4">
        <v>1896839</v>
      </c>
    </row>
    <row r="45" spans="1:13" x14ac:dyDescent="0.25">
      <c r="A45" s="9" t="s">
        <v>72</v>
      </c>
      <c r="B45" s="4">
        <v>14313152</v>
      </c>
      <c r="C45" s="4">
        <v>8224588.549999998</v>
      </c>
      <c r="J45" s="9" t="s">
        <v>41</v>
      </c>
      <c r="K45" s="11">
        <v>4.6345005716388658E-2</v>
      </c>
      <c r="L45" s="4">
        <v>1232708.7699999996</v>
      </c>
      <c r="M45" s="4">
        <v>2109618</v>
      </c>
    </row>
    <row r="46" spans="1:13" x14ac:dyDescent="0.25">
      <c r="A46" s="9" t="s">
        <v>73</v>
      </c>
      <c r="B46" s="4">
        <v>5755372</v>
      </c>
      <c r="C46" s="4">
        <v>3335219.0900000026</v>
      </c>
      <c r="J46" s="9" t="s">
        <v>18</v>
      </c>
      <c r="K46" s="11">
        <v>4.4720885551377272E-2</v>
      </c>
      <c r="L46" s="4">
        <v>1189509.5700000003</v>
      </c>
      <c r="M46" s="4">
        <v>2002231</v>
      </c>
    </row>
    <row r="47" spans="1:13" x14ac:dyDescent="0.25">
      <c r="A47" s="9" t="s">
        <v>70</v>
      </c>
      <c r="B47" s="4">
        <v>12259226</v>
      </c>
      <c r="C47" s="4">
        <v>7072256.3900000071</v>
      </c>
      <c r="J47" s="9" t="s">
        <v>54</v>
      </c>
      <c r="K47" s="11">
        <v>2.4884302886801192E-2</v>
      </c>
      <c r="L47" s="4">
        <v>661885.73999999987</v>
      </c>
      <c r="M47" s="4">
        <v>1138851</v>
      </c>
    </row>
    <row r="48" spans="1:13" x14ac:dyDescent="0.25">
      <c r="A48" s="9" t="s">
        <v>76</v>
      </c>
      <c r="B48" s="4">
        <v>46086887</v>
      </c>
      <c r="C48" s="4">
        <v>26598524.499999907</v>
      </c>
      <c r="J48" s="9" t="s">
        <v>33</v>
      </c>
      <c r="K48" s="11">
        <v>4.2667647222311277E-2</v>
      </c>
      <c r="L48" s="4">
        <v>1134896.4599999995</v>
      </c>
      <c r="M48" s="4">
        <v>1980846</v>
      </c>
    </row>
    <row r="49" spans="10:13" x14ac:dyDescent="0.25">
      <c r="J49" s="9" t="s">
        <v>37</v>
      </c>
      <c r="K49" s="11">
        <v>4.0632812169712804E-2</v>
      </c>
      <c r="L49" s="4">
        <v>1080772.8500000003</v>
      </c>
      <c r="M49" s="4">
        <v>1865157</v>
      </c>
    </row>
    <row r="50" spans="10:13" x14ac:dyDescent="0.25">
      <c r="J50" s="9" t="s">
        <v>5</v>
      </c>
      <c r="K50" s="11">
        <v>4.2415721969841017E-2</v>
      </c>
      <c r="L50" s="4">
        <v>1128195.6200000006</v>
      </c>
      <c r="M50" s="4">
        <v>1999151</v>
      </c>
    </row>
    <row r="51" spans="10:13" x14ac:dyDescent="0.25">
      <c r="J51" s="9" t="s">
        <v>34</v>
      </c>
      <c r="K51" s="11">
        <v>4.5392981855065059E-2</v>
      </c>
      <c r="L51" s="4">
        <v>1207386.3399999992</v>
      </c>
      <c r="M51" s="4">
        <v>2096857</v>
      </c>
    </row>
    <row r="52" spans="10:13" x14ac:dyDescent="0.25">
      <c r="J52" s="9" t="s">
        <v>10</v>
      </c>
      <c r="K52" s="11">
        <v>4.3480191918164636E-2</v>
      </c>
      <c r="L52" s="4">
        <v>1156508.95</v>
      </c>
      <c r="M52" s="4">
        <v>1983968</v>
      </c>
    </row>
    <row r="53" spans="10:13" x14ac:dyDescent="0.25">
      <c r="J53" s="9" t="s">
        <v>51</v>
      </c>
      <c r="K53" s="11">
        <v>4.747452551362407E-2</v>
      </c>
      <c r="L53" s="4">
        <v>1262752.3300000005</v>
      </c>
      <c r="M53" s="4">
        <v>2195032</v>
      </c>
    </row>
    <row r="54" spans="10:13" x14ac:dyDescent="0.25">
      <c r="J54" s="9" t="s">
        <v>32</v>
      </c>
      <c r="K54" s="11">
        <v>4.4194872538888569E-2</v>
      </c>
      <c r="L54" s="4">
        <v>1175518.4000000006</v>
      </c>
      <c r="M54" s="4">
        <v>2024743</v>
      </c>
    </row>
    <row r="55" spans="10:13" x14ac:dyDescent="0.25">
      <c r="J55" s="9" t="s">
        <v>20</v>
      </c>
      <c r="K55" s="11">
        <v>4.6864476260704065E-2</v>
      </c>
      <c r="L55" s="4">
        <v>1246525.9200000011</v>
      </c>
      <c r="M55" s="4">
        <v>2118543</v>
      </c>
    </row>
    <row r="56" spans="10:13" x14ac:dyDescent="0.25">
      <c r="J56" s="9" t="s">
        <v>56</v>
      </c>
      <c r="K56" s="11">
        <v>2.7838940840496724E-2</v>
      </c>
      <c r="L56" s="4">
        <v>740474.75000000012</v>
      </c>
      <c r="M56" s="4">
        <v>1311772</v>
      </c>
    </row>
    <row r="57" spans="10:13" x14ac:dyDescent="0.25">
      <c r="J57" s="9" t="s">
        <v>40</v>
      </c>
      <c r="K57" s="11">
        <v>4.2168240196932875E-2</v>
      </c>
      <c r="L57" s="4">
        <v>1121612.97</v>
      </c>
      <c r="M57" s="4">
        <v>1915865</v>
      </c>
    </row>
    <row r="58" spans="10:13" x14ac:dyDescent="0.25">
      <c r="J58" s="9" t="s">
        <v>46</v>
      </c>
      <c r="K58" s="11">
        <v>4.0619053887744928E-2</v>
      </c>
      <c r="L58" s="4">
        <v>1080406.8999999999</v>
      </c>
      <c r="M58" s="4">
        <v>1916852</v>
      </c>
    </row>
    <row r="59" spans="10:13" x14ac:dyDescent="0.25">
      <c r="J59" s="9" t="s">
        <v>8</v>
      </c>
      <c r="K59" s="11">
        <v>4.2725101161156673E-2</v>
      </c>
      <c r="L59" s="4">
        <v>1136424.6500000001</v>
      </c>
      <c r="M59" s="4">
        <v>2005010</v>
      </c>
    </row>
    <row r="60" spans="10:13" x14ac:dyDescent="0.25">
      <c r="J60" s="9" t="s">
        <v>13</v>
      </c>
      <c r="K60" s="11">
        <v>4.7264386037654267E-2</v>
      </c>
      <c r="L60" s="4">
        <v>1257162.9300000006</v>
      </c>
      <c r="M60" s="4">
        <v>2116569</v>
      </c>
    </row>
    <row r="61" spans="10:13" x14ac:dyDescent="0.25">
      <c r="J61" s="9" t="s">
        <v>55</v>
      </c>
      <c r="K61" s="11">
        <v>2.3546137305473554E-2</v>
      </c>
      <c r="L61" s="4">
        <v>626292.51000000013</v>
      </c>
      <c r="M61" s="4">
        <v>1080562</v>
      </c>
    </row>
    <row r="62" spans="10:13" x14ac:dyDescent="0.25">
      <c r="J62" s="9" t="s">
        <v>23</v>
      </c>
      <c r="K62" s="11">
        <v>4.3384708426213774E-2</v>
      </c>
      <c r="L62" s="4">
        <v>1153969.2299999995</v>
      </c>
      <c r="M62" s="4">
        <v>2058392</v>
      </c>
    </row>
    <row r="63" spans="10:13" x14ac:dyDescent="0.25">
      <c r="J63" s="9" t="s">
        <v>15</v>
      </c>
      <c r="K63" s="11">
        <v>4.1022827788812291E-2</v>
      </c>
      <c r="L63" s="4">
        <v>1091146.6900000006</v>
      </c>
      <c r="M63" s="4">
        <v>1912491</v>
      </c>
    </row>
    <row r="64" spans="10:13" x14ac:dyDescent="0.25">
      <c r="J64" s="9" t="s">
        <v>39</v>
      </c>
      <c r="K64" s="11">
        <v>4.3077199263440474E-2</v>
      </c>
      <c r="L64" s="4">
        <v>1145789.9399999995</v>
      </c>
      <c r="M64" s="4">
        <v>2014215</v>
      </c>
    </row>
    <row r="65" spans="10:13" x14ac:dyDescent="0.25">
      <c r="J65" s="9" t="s">
        <v>57</v>
      </c>
      <c r="K65" s="11">
        <v>2.5869669575092499E-2</v>
      </c>
      <c r="L65" s="4">
        <v>688095.04</v>
      </c>
      <c r="M65" s="4">
        <v>1148987</v>
      </c>
    </row>
    <row r="66" spans="10:13" x14ac:dyDescent="0.25">
      <c r="J66" s="9" t="s">
        <v>53</v>
      </c>
      <c r="K66" s="11">
        <v>2.3252081144576355E-2</v>
      </c>
      <c r="L66" s="4">
        <v>618471.05000000005</v>
      </c>
      <c r="M66" s="4">
        <v>1075200</v>
      </c>
    </row>
    <row r="67" spans="10:13" x14ac:dyDescent="0.25">
      <c r="J67" s="9" t="s">
        <v>49</v>
      </c>
      <c r="K67" s="11">
        <v>4.4395700596099007E-2</v>
      </c>
      <c r="L67" s="4">
        <v>1180860.1299999999</v>
      </c>
      <c r="M67" s="4">
        <v>2065693</v>
      </c>
    </row>
    <row r="68" spans="10:13" x14ac:dyDescent="0.25">
      <c r="J68" s="9" t="s">
        <v>76</v>
      </c>
      <c r="K68" s="11">
        <v>1</v>
      </c>
      <c r="L68" s="4">
        <v>26598524.499999907</v>
      </c>
      <c r="M68" s="4">
        <v>46086887</v>
      </c>
    </row>
  </sheetData>
  <conditionalFormatting pivot="1" sqref="K43:K67">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K43:K67</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106</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107</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6" t="s">
        <v>109</v>
      </c>
    </row>
    <row r="10" spans="1:3" x14ac:dyDescent="0.25">
      <c r="A10" s="27" t="s">
        <v>65</v>
      </c>
      <c r="B10" s="6">
        <f>SUMIF(locations7[Region],A10,locations7[SUM OF PROFITS])</f>
        <v>13508145.970000003</v>
      </c>
    </row>
    <row r="11" spans="1:3" x14ac:dyDescent="0.25">
      <c r="A11" s="28" t="s">
        <v>66</v>
      </c>
      <c r="B11" s="7">
        <f>SUMIF(locations7[Region],A11,locations7[SUM OF PROFITS])</f>
        <v>8843865.2200000007</v>
      </c>
    </row>
    <row r="12" spans="1:3" x14ac:dyDescent="0.25">
      <c r="A12" s="27" t="s">
        <v>66</v>
      </c>
      <c r="B12" s="6">
        <f>SUMIF(locations7[Region],A12,locations7[SUM OF PROFITS])</f>
        <v>8843865.2200000007</v>
      </c>
    </row>
    <row r="13" spans="1:3" x14ac:dyDescent="0.25">
      <c r="A13" s="28" t="s">
        <v>65</v>
      </c>
      <c r="B13" s="7">
        <f>SUMIF(locations7[Region],A13,locations7[SUM OF PROFITS])</f>
        <v>13508145.970000003</v>
      </c>
    </row>
    <row r="14" spans="1:3" x14ac:dyDescent="0.25">
      <c r="A14" s="27" t="s">
        <v>65</v>
      </c>
      <c r="B14" s="6">
        <f>SUMIF(locations7[Region],A14,locations7[SUM OF PROFITS])</f>
        <v>13508145.970000003</v>
      </c>
    </row>
    <row r="15" spans="1:3" x14ac:dyDescent="0.25">
      <c r="A15" s="28" t="s">
        <v>67</v>
      </c>
      <c r="B15" s="7">
        <f>SUMIF(locations7[Region],A15,locations7[SUM OF PROFITS])</f>
        <v>4246513.3100000052</v>
      </c>
    </row>
    <row r="17" spans="1:3" x14ac:dyDescent="0.25">
      <c r="A17" t="s">
        <v>108</v>
      </c>
      <c r="B17" t="str">
        <f>_xlfn.XLOOKUP(MAX(B10:B15),B10:B15,A10:A15)</f>
        <v>APAC</v>
      </c>
      <c r="C17" s="3">
        <f>MAX(B10:B15)</f>
        <v>13508145.970000003</v>
      </c>
    </row>
    <row r="18" spans="1:3" x14ac:dyDescent="0.25">
      <c r="A18" t="s">
        <v>110</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Financial Goal Tracker</vt:lpstr>
      <vt:lpstr>Pivots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2023-11-09T23:58:48Z</dcterms:modified>
</cp:coreProperties>
</file>